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3.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4.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5.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6.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7.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dev_karim\strips-analyzer\"/>
    </mc:Choice>
  </mc:AlternateContent>
  <xr:revisionPtr revIDLastSave="0" documentId="13_ncr:1_{526FD68F-1146-4837-86F4-3830AC14C606}" xr6:coauthVersionLast="47" xr6:coauthVersionMax="47" xr10:uidLastSave="{00000000-0000-0000-0000-000000000000}"/>
  <bookViews>
    <workbookView xWindow="-108" yWindow="-108" windowWidth="23256" windowHeight="12576" tabRatio="829" xr2:uid="{8665E62F-9F1E-0F4F-B562-1CB6F0A1A93E}"/>
  </bookViews>
  <sheets>
    <sheet name="Summary" sheetId="16" r:id="rId1"/>
    <sheet name="Spot Type 1" sheetId="1" r:id="rId2"/>
    <sheet name="Spot Type 2" sheetId="6" r:id="rId3"/>
    <sheet name="Spot Type 3" sheetId="8" r:id="rId4"/>
    <sheet name="Spot Type 4" sheetId="7" r:id="rId5"/>
    <sheet name="Spot Type 5" sheetId="17" r:id="rId6"/>
    <sheet name="Spot Type 6" sheetId="18" r:id="rId7"/>
    <sheet name="Params" sheetId="12" r:id="rId8"/>
    <sheet name="Brut images data" sheetId="1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5183" i="19" l="1"/>
  <c r="S5183" i="19" s="1"/>
  <c r="Q5183" i="19"/>
  <c r="K5183" i="19"/>
  <c r="J5183" i="19"/>
  <c r="D5183" i="19"/>
  <c r="C5183" i="19"/>
  <c r="R5182" i="19"/>
  <c r="Q5182" i="19"/>
  <c r="K5182" i="19"/>
  <c r="J5182" i="19"/>
  <c r="D5182" i="19"/>
  <c r="E5182" i="19" s="1"/>
  <c r="C5182" i="19"/>
  <c r="R5181" i="19"/>
  <c r="Q5181" i="19"/>
  <c r="S5181" i="19" s="1"/>
  <c r="K5181" i="19"/>
  <c r="J5181" i="19"/>
  <c r="D5181" i="19"/>
  <c r="C5181" i="19"/>
  <c r="R5180" i="19"/>
  <c r="Q5180" i="19"/>
  <c r="S5180" i="19" s="1"/>
  <c r="K5180" i="19"/>
  <c r="J5180" i="19"/>
  <c r="L5180" i="19" s="1"/>
  <c r="D5180" i="19"/>
  <c r="C5180" i="19"/>
  <c r="R5179" i="19"/>
  <c r="Q5179" i="19"/>
  <c r="K5179" i="19"/>
  <c r="L5179" i="19" s="1"/>
  <c r="J5179" i="19"/>
  <c r="D5179" i="19"/>
  <c r="C5179" i="19"/>
  <c r="R5178" i="19"/>
  <c r="Q5178" i="19"/>
  <c r="K5178" i="19"/>
  <c r="J5178" i="19"/>
  <c r="D5178" i="19"/>
  <c r="C5178" i="19"/>
  <c r="R5165" i="19"/>
  <c r="Q5165" i="19"/>
  <c r="K5165" i="19"/>
  <c r="J5165" i="19"/>
  <c r="D5165" i="19"/>
  <c r="C5165" i="19"/>
  <c r="R5164" i="19"/>
  <c r="S5164" i="19" s="1"/>
  <c r="Q5164" i="19"/>
  <c r="K5164" i="19"/>
  <c r="L5164" i="19" s="1"/>
  <c r="J5164" i="19"/>
  <c r="D5164" i="19"/>
  <c r="C5164" i="19"/>
  <c r="R5163" i="19"/>
  <c r="Q5163" i="19"/>
  <c r="K5163" i="19"/>
  <c r="J5163" i="19"/>
  <c r="L5163" i="19" s="1"/>
  <c r="D5163" i="19"/>
  <c r="C5163" i="19"/>
  <c r="R5162" i="19"/>
  <c r="Q5162" i="19"/>
  <c r="K5162" i="19"/>
  <c r="J5162" i="19"/>
  <c r="D5162" i="19"/>
  <c r="C5162" i="19"/>
  <c r="R5161" i="19"/>
  <c r="Q5161" i="19"/>
  <c r="K5161" i="19"/>
  <c r="J5161" i="19"/>
  <c r="D5161" i="19"/>
  <c r="C5161" i="19"/>
  <c r="R5160" i="19"/>
  <c r="Q5160" i="19"/>
  <c r="K5160" i="19"/>
  <c r="J5160" i="19"/>
  <c r="D5160" i="19"/>
  <c r="C5160" i="19"/>
  <c r="R5147" i="19"/>
  <c r="Q5147" i="19"/>
  <c r="K5147" i="19"/>
  <c r="J5147" i="19"/>
  <c r="L5147" i="19" s="1"/>
  <c r="D5147" i="19"/>
  <c r="C5147" i="19"/>
  <c r="R5146" i="19"/>
  <c r="Q5146" i="19"/>
  <c r="K5146" i="19"/>
  <c r="J5146" i="19"/>
  <c r="D5146" i="19"/>
  <c r="C5146" i="19"/>
  <c r="R5145" i="19"/>
  <c r="Q5145" i="19"/>
  <c r="K5145" i="19"/>
  <c r="J5145" i="19"/>
  <c r="D5145" i="19"/>
  <c r="C5145" i="19"/>
  <c r="R5144" i="19"/>
  <c r="Q5144" i="19"/>
  <c r="K5144" i="19"/>
  <c r="J5144" i="19"/>
  <c r="D5144" i="19"/>
  <c r="C5144" i="19"/>
  <c r="R5143" i="19"/>
  <c r="Q5143" i="19"/>
  <c r="K5143" i="19"/>
  <c r="J5143" i="19"/>
  <c r="D5143" i="19"/>
  <c r="E5143" i="19" s="1"/>
  <c r="C5143" i="19"/>
  <c r="R5142" i="19"/>
  <c r="Q5142" i="19"/>
  <c r="K5142" i="19"/>
  <c r="J5142" i="19"/>
  <c r="D5142" i="19"/>
  <c r="C5142" i="19"/>
  <c r="R5129" i="19"/>
  <c r="S5129" i="19" s="1"/>
  <c r="Q5129" i="19"/>
  <c r="K5129" i="19"/>
  <c r="J5129" i="19"/>
  <c r="D5129" i="19"/>
  <c r="C5129" i="19"/>
  <c r="R5128" i="19"/>
  <c r="Q5128" i="19"/>
  <c r="K5128" i="19"/>
  <c r="L5128" i="19" s="1"/>
  <c r="J5128" i="19"/>
  <c r="D5128" i="19"/>
  <c r="C5128" i="19"/>
  <c r="R5127" i="19"/>
  <c r="Q5127" i="19"/>
  <c r="K5127" i="19"/>
  <c r="J5127" i="19"/>
  <c r="D5127" i="19"/>
  <c r="E5127" i="19" s="1"/>
  <c r="C5127" i="19"/>
  <c r="R5126" i="19"/>
  <c r="Q5126" i="19"/>
  <c r="K5126" i="19"/>
  <c r="J5126" i="19"/>
  <c r="D5126" i="19"/>
  <c r="C5126" i="19"/>
  <c r="R5125" i="19"/>
  <c r="Q5125" i="19"/>
  <c r="K5125" i="19"/>
  <c r="J5125" i="19"/>
  <c r="D5125" i="19"/>
  <c r="E5125" i="19" s="1"/>
  <c r="C5125" i="19"/>
  <c r="R5124" i="19"/>
  <c r="Q5124" i="19"/>
  <c r="K5124" i="19"/>
  <c r="J5124" i="19"/>
  <c r="D5124" i="19"/>
  <c r="E5124" i="19" s="1"/>
  <c r="C5124" i="19"/>
  <c r="R5111" i="19"/>
  <c r="Q5111" i="19"/>
  <c r="K5111" i="19"/>
  <c r="L5111" i="19" s="1"/>
  <c r="J5111" i="19"/>
  <c r="D5111" i="19"/>
  <c r="C5111" i="19"/>
  <c r="R5110" i="19"/>
  <c r="Q5110" i="19"/>
  <c r="K5110" i="19"/>
  <c r="J5110" i="19"/>
  <c r="D5110" i="19"/>
  <c r="C5110" i="19"/>
  <c r="R5109" i="19"/>
  <c r="S5109" i="19" s="1"/>
  <c r="Q5109" i="19"/>
  <c r="K5109" i="19"/>
  <c r="J5109" i="19"/>
  <c r="D5109" i="19"/>
  <c r="C5109" i="19"/>
  <c r="R5108" i="19"/>
  <c r="S5108" i="19" s="1"/>
  <c r="Q5108" i="19"/>
  <c r="K5108" i="19"/>
  <c r="J5108" i="19"/>
  <c r="D5108" i="19"/>
  <c r="E5108" i="19" s="1"/>
  <c r="C5108" i="19"/>
  <c r="R5107" i="19"/>
  <c r="S5107" i="19" s="1"/>
  <c r="Q5107" i="19"/>
  <c r="K5107" i="19"/>
  <c r="L5107" i="19" s="1"/>
  <c r="J5107" i="19"/>
  <c r="D5107" i="19"/>
  <c r="E5107" i="19" s="1"/>
  <c r="C5107" i="19"/>
  <c r="R5106" i="19"/>
  <c r="Q5106" i="19"/>
  <c r="K5106" i="19"/>
  <c r="J5106" i="19"/>
  <c r="D5106" i="19"/>
  <c r="E5106" i="19" s="1"/>
  <c r="C5106" i="19"/>
  <c r="R5093" i="19"/>
  <c r="Q5093" i="19"/>
  <c r="K5093" i="19"/>
  <c r="J5093" i="19"/>
  <c r="D5093" i="19"/>
  <c r="C5093" i="19"/>
  <c r="R5092" i="19"/>
  <c r="Q5092" i="19"/>
  <c r="L5092" i="19"/>
  <c r="K5092" i="19"/>
  <c r="J5092" i="19"/>
  <c r="D5092" i="19"/>
  <c r="C5092" i="19"/>
  <c r="R5091" i="19"/>
  <c r="Q5091" i="19"/>
  <c r="K5091" i="19"/>
  <c r="J5091" i="19"/>
  <c r="D5091" i="19"/>
  <c r="C5091" i="19"/>
  <c r="R5090" i="19"/>
  <c r="Q5090" i="19"/>
  <c r="K5090" i="19"/>
  <c r="J5090" i="19"/>
  <c r="E5090" i="19"/>
  <c r="D5090" i="19"/>
  <c r="C5090" i="19"/>
  <c r="R5089" i="19"/>
  <c r="Q5089" i="19"/>
  <c r="K5089" i="19"/>
  <c r="J5089" i="19"/>
  <c r="D5089" i="19"/>
  <c r="C5089" i="19"/>
  <c r="R5088" i="19"/>
  <c r="S5088" i="19" s="1"/>
  <c r="Q5088" i="19"/>
  <c r="K5088" i="19"/>
  <c r="L5088" i="19" s="1"/>
  <c r="J5088" i="19"/>
  <c r="D5088" i="19"/>
  <c r="C5088" i="19"/>
  <c r="R5075" i="19"/>
  <c r="Q5075" i="19"/>
  <c r="K5075" i="19"/>
  <c r="L5075" i="19" s="1"/>
  <c r="J5075" i="19"/>
  <c r="D5075" i="19"/>
  <c r="E5075" i="19" s="1"/>
  <c r="C5075" i="19"/>
  <c r="R5074" i="19"/>
  <c r="Q5074" i="19"/>
  <c r="K5074" i="19"/>
  <c r="J5074" i="19"/>
  <c r="D5074" i="19"/>
  <c r="C5074" i="19"/>
  <c r="R5073" i="19"/>
  <c r="Q5073" i="19"/>
  <c r="K5073" i="19"/>
  <c r="J5073" i="19"/>
  <c r="D5073" i="19"/>
  <c r="E5073" i="19" s="1"/>
  <c r="C5073" i="19"/>
  <c r="R5072" i="19"/>
  <c r="Q5072" i="19"/>
  <c r="K5072" i="19"/>
  <c r="J5072" i="19"/>
  <c r="D5072" i="19"/>
  <c r="E5072" i="19" s="1"/>
  <c r="C5072" i="19"/>
  <c r="R5071" i="19"/>
  <c r="S5071" i="19" s="1"/>
  <c r="Q5071" i="19"/>
  <c r="K5071" i="19"/>
  <c r="L5071" i="19" s="1"/>
  <c r="J5071" i="19"/>
  <c r="D5071" i="19"/>
  <c r="C5071" i="19"/>
  <c r="R5070" i="19"/>
  <c r="Q5070" i="19"/>
  <c r="K5070" i="19"/>
  <c r="J5070" i="19"/>
  <c r="D5070" i="19"/>
  <c r="E5070" i="19" s="1"/>
  <c r="C5070" i="19"/>
  <c r="R5057" i="19"/>
  <c r="Q5057" i="19"/>
  <c r="K5057" i="19"/>
  <c r="J5057" i="19"/>
  <c r="D5057" i="19"/>
  <c r="C5057" i="19"/>
  <c r="S5056" i="19"/>
  <c r="R5056" i="19"/>
  <c r="Q5056" i="19"/>
  <c r="K5056" i="19"/>
  <c r="L5056" i="19" s="1"/>
  <c r="J5056" i="19"/>
  <c r="D5056" i="19"/>
  <c r="C5056" i="19"/>
  <c r="R5055" i="19"/>
  <c r="S5055" i="19" s="1"/>
  <c r="Q5055" i="19"/>
  <c r="K5055" i="19"/>
  <c r="J5055" i="19"/>
  <c r="D5055" i="19"/>
  <c r="E5055" i="19" s="1"/>
  <c r="C5055" i="19"/>
  <c r="R5054" i="19"/>
  <c r="Q5054" i="19"/>
  <c r="K5054" i="19"/>
  <c r="J5054" i="19"/>
  <c r="D5054" i="19"/>
  <c r="E5054" i="19" s="1"/>
  <c r="C5054" i="19"/>
  <c r="R5053" i="19"/>
  <c r="Q5053" i="19"/>
  <c r="K5053" i="19"/>
  <c r="J5053" i="19"/>
  <c r="D5053" i="19"/>
  <c r="C5053" i="19"/>
  <c r="R5052" i="19"/>
  <c r="S5052" i="19" s="1"/>
  <c r="Q5052" i="19"/>
  <c r="K5052" i="19"/>
  <c r="L5052" i="19" s="1"/>
  <c r="J5052" i="19"/>
  <c r="D5052" i="19"/>
  <c r="C5052" i="19"/>
  <c r="R5039" i="19"/>
  <c r="Q5039" i="19"/>
  <c r="K5039" i="19"/>
  <c r="L5039" i="19" s="1"/>
  <c r="J5039" i="19"/>
  <c r="D5039" i="19"/>
  <c r="E5039" i="19" s="1"/>
  <c r="C5039" i="19"/>
  <c r="R5038" i="19"/>
  <c r="Q5038" i="19"/>
  <c r="K5038" i="19"/>
  <c r="J5038" i="19"/>
  <c r="D5038" i="19"/>
  <c r="C5038" i="19"/>
  <c r="R5037" i="19"/>
  <c r="Q5037" i="19"/>
  <c r="S5037" i="19" s="1"/>
  <c r="K5037" i="19"/>
  <c r="J5037" i="19"/>
  <c r="D5037" i="19"/>
  <c r="C5037" i="19"/>
  <c r="R5036" i="19"/>
  <c r="Q5036" i="19"/>
  <c r="K5036" i="19"/>
  <c r="J5036" i="19"/>
  <c r="D5036" i="19"/>
  <c r="E5036" i="19" s="1"/>
  <c r="C5036" i="19"/>
  <c r="R5035" i="19"/>
  <c r="Q5035" i="19"/>
  <c r="K5035" i="19"/>
  <c r="J5035" i="19"/>
  <c r="D5035" i="19"/>
  <c r="C5035" i="19"/>
  <c r="R5034" i="19"/>
  <c r="Q5034" i="19"/>
  <c r="K5034" i="19"/>
  <c r="J5034" i="19"/>
  <c r="D5034" i="19"/>
  <c r="C5034" i="19"/>
  <c r="R5021" i="19"/>
  <c r="Q5021" i="19"/>
  <c r="K5021" i="19"/>
  <c r="J5021" i="19"/>
  <c r="D5021" i="19"/>
  <c r="C5021" i="19"/>
  <c r="R5020" i="19"/>
  <c r="S5020" i="19" s="1"/>
  <c r="Q5020" i="19"/>
  <c r="K5020" i="19"/>
  <c r="J5020" i="19"/>
  <c r="D5020" i="19"/>
  <c r="C5020" i="19"/>
  <c r="R5019" i="19"/>
  <c r="Q5019" i="19"/>
  <c r="K5019" i="19"/>
  <c r="J5019" i="19"/>
  <c r="D5019" i="19"/>
  <c r="C5019" i="19"/>
  <c r="R5018" i="19"/>
  <c r="Q5018" i="19"/>
  <c r="K5018" i="19"/>
  <c r="J5018" i="19"/>
  <c r="D5018" i="19"/>
  <c r="E5018" i="19" s="1"/>
  <c r="C5018" i="19"/>
  <c r="R5017" i="19"/>
  <c r="Q5017" i="19"/>
  <c r="K5017" i="19"/>
  <c r="J5017" i="19"/>
  <c r="D5017" i="19"/>
  <c r="C5017" i="19"/>
  <c r="R5016" i="19"/>
  <c r="S5016" i="19" s="1"/>
  <c r="Q5016" i="19"/>
  <c r="K5016" i="19"/>
  <c r="J5016" i="19"/>
  <c r="D5016" i="19"/>
  <c r="C5016" i="19"/>
  <c r="R5003" i="19"/>
  <c r="Q5003" i="19"/>
  <c r="K5003" i="19"/>
  <c r="L5003" i="19" s="1"/>
  <c r="J5003" i="19"/>
  <c r="D5003" i="19"/>
  <c r="C5003" i="19"/>
  <c r="R5002" i="19"/>
  <c r="Q5002" i="19"/>
  <c r="K5002" i="19"/>
  <c r="J5002" i="19"/>
  <c r="D5002" i="19"/>
  <c r="C5002" i="19"/>
  <c r="R5001" i="19"/>
  <c r="Q5001" i="19"/>
  <c r="K5001" i="19"/>
  <c r="J5001" i="19"/>
  <c r="D5001" i="19"/>
  <c r="C5001" i="19"/>
  <c r="R5000" i="19"/>
  <c r="S5000" i="19" s="1"/>
  <c r="Q5000" i="19"/>
  <c r="K5000" i="19"/>
  <c r="J5000" i="19"/>
  <c r="D5000" i="19"/>
  <c r="C5000" i="19"/>
  <c r="R4999" i="19"/>
  <c r="Q4999" i="19"/>
  <c r="K4999" i="19"/>
  <c r="J4999" i="19"/>
  <c r="D4999" i="19"/>
  <c r="C4999" i="19"/>
  <c r="R4998" i="19"/>
  <c r="Q4998" i="19"/>
  <c r="K4998" i="19"/>
  <c r="J4998" i="19"/>
  <c r="D4998" i="19"/>
  <c r="C4998" i="19"/>
  <c r="R4985" i="19"/>
  <c r="Q4985" i="19"/>
  <c r="K4985" i="19"/>
  <c r="L4985" i="19" s="1"/>
  <c r="J4985" i="19"/>
  <c r="D4985" i="19"/>
  <c r="C4985" i="19"/>
  <c r="R4984" i="19"/>
  <c r="S4984" i="19" s="1"/>
  <c r="Q4984" i="19"/>
  <c r="K4984" i="19"/>
  <c r="J4984" i="19"/>
  <c r="D4984" i="19"/>
  <c r="C4984" i="19"/>
  <c r="R4983" i="19"/>
  <c r="Q4983" i="19"/>
  <c r="K4983" i="19"/>
  <c r="J4983" i="19"/>
  <c r="D4983" i="19"/>
  <c r="C4983" i="19"/>
  <c r="R4982" i="19"/>
  <c r="Q4982" i="19"/>
  <c r="K4982" i="19"/>
  <c r="J4982" i="19"/>
  <c r="D4982" i="19"/>
  <c r="C4982" i="19"/>
  <c r="R4981" i="19"/>
  <c r="Q4981" i="19"/>
  <c r="K4981" i="19"/>
  <c r="L4981" i="19" s="1"/>
  <c r="J4981" i="19"/>
  <c r="D4981" i="19"/>
  <c r="E4981" i="19" s="1"/>
  <c r="C4981" i="19"/>
  <c r="R4980" i="19"/>
  <c r="Q4980" i="19"/>
  <c r="K4980" i="19"/>
  <c r="J4980" i="19"/>
  <c r="D4980" i="19"/>
  <c r="C4980" i="19"/>
  <c r="R4967" i="19"/>
  <c r="Q4967" i="19"/>
  <c r="K4967" i="19"/>
  <c r="L4967" i="19" s="1"/>
  <c r="J4967" i="19"/>
  <c r="D4967" i="19"/>
  <c r="C4967" i="19"/>
  <c r="R4966" i="19"/>
  <c r="Q4966" i="19"/>
  <c r="K4966" i="19"/>
  <c r="J4966" i="19"/>
  <c r="D4966" i="19"/>
  <c r="C4966" i="19"/>
  <c r="E4966" i="19" s="1"/>
  <c r="R4965" i="19"/>
  <c r="Q4965" i="19"/>
  <c r="K4965" i="19"/>
  <c r="J4965" i="19"/>
  <c r="D4965" i="19"/>
  <c r="C4965" i="19"/>
  <c r="R4964" i="19"/>
  <c r="Q4964" i="19"/>
  <c r="K4964" i="19"/>
  <c r="J4964" i="19"/>
  <c r="D4964" i="19"/>
  <c r="C4964" i="19"/>
  <c r="R4963" i="19"/>
  <c r="Q4963" i="19"/>
  <c r="K4963" i="19"/>
  <c r="J4963" i="19"/>
  <c r="D4963" i="19"/>
  <c r="E4963" i="19" s="1"/>
  <c r="C4963" i="19"/>
  <c r="R4962" i="19"/>
  <c r="Q4962" i="19"/>
  <c r="K4962" i="19"/>
  <c r="J4962" i="19"/>
  <c r="D4962" i="19"/>
  <c r="C4962" i="19"/>
  <c r="R4949" i="19"/>
  <c r="S4949" i="19" s="1"/>
  <c r="Q4949" i="19"/>
  <c r="K4949" i="19"/>
  <c r="J4949" i="19"/>
  <c r="D4949" i="19"/>
  <c r="C4949" i="19"/>
  <c r="R4948" i="19"/>
  <c r="Q4948" i="19"/>
  <c r="K4948" i="19"/>
  <c r="L4948" i="19" s="1"/>
  <c r="J4948" i="19"/>
  <c r="D4948" i="19"/>
  <c r="C4948" i="19"/>
  <c r="R4947" i="19"/>
  <c r="Q4947" i="19"/>
  <c r="K4947" i="19"/>
  <c r="J4947" i="19"/>
  <c r="E4947" i="19"/>
  <c r="D4947" i="19"/>
  <c r="C4947" i="19"/>
  <c r="R4946" i="19"/>
  <c r="Q4946" i="19"/>
  <c r="K4946" i="19"/>
  <c r="J4946" i="19"/>
  <c r="D4946" i="19"/>
  <c r="C4946" i="19"/>
  <c r="R4945" i="19"/>
  <c r="Q4945" i="19"/>
  <c r="K4945" i="19"/>
  <c r="L4945" i="19" s="1"/>
  <c r="J4945" i="19"/>
  <c r="D4945" i="19"/>
  <c r="C4945" i="19"/>
  <c r="R4944" i="19"/>
  <c r="Q4944" i="19"/>
  <c r="K4944" i="19"/>
  <c r="L4944" i="19" s="1"/>
  <c r="J4944" i="19"/>
  <c r="D4944" i="19"/>
  <c r="C4944" i="19"/>
  <c r="R4931" i="19"/>
  <c r="Q4931" i="19"/>
  <c r="K4931" i="19"/>
  <c r="J4931" i="19"/>
  <c r="D4931" i="19"/>
  <c r="C4931" i="19"/>
  <c r="R4930" i="19"/>
  <c r="Q4930" i="19"/>
  <c r="K4930" i="19"/>
  <c r="J4930" i="19"/>
  <c r="D4930" i="19"/>
  <c r="E4930" i="19" s="1"/>
  <c r="C4930" i="19"/>
  <c r="R4929" i="19"/>
  <c r="S4929" i="19" s="1"/>
  <c r="Q4929" i="19"/>
  <c r="K4929" i="19"/>
  <c r="J4929" i="19"/>
  <c r="D4929" i="19"/>
  <c r="C4929" i="19"/>
  <c r="R4928" i="19"/>
  <c r="Q4928" i="19"/>
  <c r="K4928" i="19"/>
  <c r="L4928" i="19" s="1"/>
  <c r="J4928" i="19"/>
  <c r="D4928" i="19"/>
  <c r="C4928" i="19"/>
  <c r="R4927" i="19"/>
  <c r="Q4927" i="19"/>
  <c r="K4927" i="19"/>
  <c r="J4927" i="19"/>
  <c r="D4927" i="19"/>
  <c r="C4927" i="19"/>
  <c r="R4926" i="19"/>
  <c r="Q4926" i="19"/>
  <c r="K4926" i="19"/>
  <c r="J4926" i="19"/>
  <c r="D4926" i="19"/>
  <c r="C4926" i="19"/>
  <c r="R4913" i="19"/>
  <c r="Q4913" i="19"/>
  <c r="K4913" i="19"/>
  <c r="J4913" i="19"/>
  <c r="D4913" i="19"/>
  <c r="E4913" i="19" s="1"/>
  <c r="C4913" i="19"/>
  <c r="R4912" i="19"/>
  <c r="Q4912" i="19"/>
  <c r="K4912" i="19"/>
  <c r="J4912" i="19"/>
  <c r="D4912" i="19"/>
  <c r="E4912" i="19" s="1"/>
  <c r="C4912" i="19"/>
  <c r="R4911" i="19"/>
  <c r="S4911" i="19" s="1"/>
  <c r="Q4911" i="19"/>
  <c r="K4911" i="19"/>
  <c r="L4911" i="19" s="1"/>
  <c r="J4911" i="19"/>
  <c r="D4911" i="19"/>
  <c r="E4911" i="19" s="1"/>
  <c r="C4911" i="19"/>
  <c r="R4910" i="19"/>
  <c r="S4910" i="19" s="1"/>
  <c r="Q4910" i="19"/>
  <c r="K4910" i="19"/>
  <c r="J4910" i="19"/>
  <c r="D4910" i="19"/>
  <c r="C4910" i="19"/>
  <c r="R4909" i="19"/>
  <c r="Q4909" i="19"/>
  <c r="K4909" i="19"/>
  <c r="J4909" i="19"/>
  <c r="D4909" i="19"/>
  <c r="C4909" i="19"/>
  <c r="R4908" i="19"/>
  <c r="Q4908" i="19"/>
  <c r="K4908" i="19"/>
  <c r="L4908" i="19" s="1"/>
  <c r="J4908" i="19"/>
  <c r="D4908" i="19"/>
  <c r="C4908" i="19"/>
  <c r="R4895" i="19"/>
  <c r="Q4895" i="19"/>
  <c r="K4895" i="19"/>
  <c r="L4895" i="19" s="1"/>
  <c r="J4895" i="19"/>
  <c r="D4895" i="19"/>
  <c r="C4895" i="19"/>
  <c r="R4894" i="19"/>
  <c r="Q4894" i="19"/>
  <c r="K4894" i="19"/>
  <c r="L4894" i="19" s="1"/>
  <c r="J4894" i="19"/>
  <c r="D4894" i="19"/>
  <c r="C4894" i="19"/>
  <c r="R4893" i="19"/>
  <c r="Q4893" i="19"/>
  <c r="K4893" i="19"/>
  <c r="L4893" i="19" s="1"/>
  <c r="J4893" i="19"/>
  <c r="D4893" i="19"/>
  <c r="C4893" i="19"/>
  <c r="R4892" i="19"/>
  <c r="Q4892" i="19"/>
  <c r="K4892" i="19"/>
  <c r="J4892" i="19"/>
  <c r="D4892" i="19"/>
  <c r="E4892" i="19" s="1"/>
  <c r="C4892" i="19"/>
  <c r="R4891" i="19"/>
  <c r="Q4891" i="19"/>
  <c r="K4891" i="19"/>
  <c r="L4891" i="19" s="1"/>
  <c r="J4891" i="19"/>
  <c r="D4891" i="19"/>
  <c r="C4891" i="19"/>
  <c r="R4890" i="19"/>
  <c r="Q4890" i="19"/>
  <c r="K4890" i="19"/>
  <c r="J4890" i="19"/>
  <c r="D4890" i="19"/>
  <c r="C4890" i="19"/>
  <c r="S4877" i="19"/>
  <c r="R4877" i="19"/>
  <c r="Q4877" i="19"/>
  <c r="K4877" i="19"/>
  <c r="J4877" i="19"/>
  <c r="D4877" i="19"/>
  <c r="C4877" i="19"/>
  <c r="R4876" i="19"/>
  <c r="S4876" i="19" s="1"/>
  <c r="Q4876" i="19"/>
  <c r="K4876" i="19"/>
  <c r="J4876" i="19"/>
  <c r="D4876" i="19"/>
  <c r="C4876" i="19"/>
  <c r="R4875" i="19"/>
  <c r="Q4875" i="19"/>
  <c r="K4875" i="19"/>
  <c r="J4875" i="19"/>
  <c r="D4875" i="19"/>
  <c r="C4875" i="19"/>
  <c r="R4874" i="19"/>
  <c r="Q4874" i="19"/>
  <c r="K4874" i="19"/>
  <c r="J4874" i="19"/>
  <c r="E4874" i="19"/>
  <c r="D4874" i="19"/>
  <c r="C4874" i="19"/>
  <c r="R4873" i="19"/>
  <c r="Q4873" i="19"/>
  <c r="K4873" i="19"/>
  <c r="L4873" i="19" s="1"/>
  <c r="J4873" i="19"/>
  <c r="D4873" i="19"/>
  <c r="C4873" i="19"/>
  <c r="R4872" i="19"/>
  <c r="Q4872" i="19"/>
  <c r="K4872" i="19"/>
  <c r="J4872" i="19"/>
  <c r="D4872" i="19"/>
  <c r="C4872" i="19"/>
  <c r="R4859" i="19"/>
  <c r="Q4859" i="19"/>
  <c r="K4859" i="19"/>
  <c r="L4859" i="19" s="1"/>
  <c r="J4859" i="19"/>
  <c r="D4859" i="19"/>
  <c r="C4859" i="19"/>
  <c r="E4859" i="19" s="1"/>
  <c r="R4858" i="19"/>
  <c r="Q4858" i="19"/>
  <c r="K4858" i="19"/>
  <c r="J4858" i="19"/>
  <c r="D4858" i="19"/>
  <c r="C4858" i="19"/>
  <c r="E4858" i="19" s="1"/>
  <c r="R4857" i="19"/>
  <c r="Q4857" i="19"/>
  <c r="K4857" i="19"/>
  <c r="J4857" i="19"/>
  <c r="D4857" i="19"/>
  <c r="C4857" i="19"/>
  <c r="R4856" i="19"/>
  <c r="Q4856" i="19"/>
  <c r="K4856" i="19"/>
  <c r="J4856" i="19"/>
  <c r="D4856" i="19"/>
  <c r="C4856" i="19"/>
  <c r="R4855" i="19"/>
  <c r="Q4855" i="19"/>
  <c r="K4855" i="19"/>
  <c r="J4855" i="19"/>
  <c r="L4855" i="19" s="1"/>
  <c r="D4855" i="19"/>
  <c r="E4855" i="19" s="1"/>
  <c r="C4855" i="19"/>
  <c r="R4854" i="19"/>
  <c r="Q4854" i="19"/>
  <c r="K4854" i="19"/>
  <c r="L4854" i="19" s="1"/>
  <c r="J4854" i="19"/>
  <c r="D4854" i="19"/>
  <c r="E4854" i="19" s="1"/>
  <c r="C4854" i="19"/>
  <c r="R4841" i="19"/>
  <c r="Q4841" i="19"/>
  <c r="K4841" i="19"/>
  <c r="J4841" i="19"/>
  <c r="L4841" i="19" s="1"/>
  <c r="D4841" i="19"/>
  <c r="E4841" i="19" s="1"/>
  <c r="C4841" i="19"/>
  <c r="R4840" i="19"/>
  <c r="Q4840" i="19"/>
  <c r="K4840" i="19"/>
  <c r="L4840" i="19" s="1"/>
  <c r="J4840" i="19"/>
  <c r="D4840" i="19"/>
  <c r="C4840" i="19"/>
  <c r="R4839" i="19"/>
  <c r="Q4839" i="19"/>
  <c r="K4839" i="19"/>
  <c r="L4839" i="19" s="1"/>
  <c r="J4839" i="19"/>
  <c r="D4839" i="19"/>
  <c r="C4839" i="19"/>
  <c r="R4838" i="19"/>
  <c r="S4838" i="19" s="1"/>
  <c r="Q4838" i="19"/>
  <c r="K4838" i="19"/>
  <c r="J4838" i="19"/>
  <c r="D4838" i="19"/>
  <c r="C4838" i="19"/>
  <c r="E4838" i="19" s="1"/>
  <c r="R4837" i="19"/>
  <c r="Q4837" i="19"/>
  <c r="K4837" i="19"/>
  <c r="J4837" i="19"/>
  <c r="D4837" i="19"/>
  <c r="C4837" i="19"/>
  <c r="R4836" i="19"/>
  <c r="Q4836" i="19"/>
  <c r="S4836" i="19" s="1"/>
  <c r="K4836" i="19"/>
  <c r="J4836" i="19"/>
  <c r="D4836" i="19"/>
  <c r="E4836" i="19" s="1"/>
  <c r="C4836" i="19"/>
  <c r="R4823" i="19"/>
  <c r="Q4823" i="19"/>
  <c r="S4823" i="19" s="1"/>
  <c r="K4823" i="19"/>
  <c r="J4823" i="19"/>
  <c r="D4823" i="19"/>
  <c r="C4823" i="19"/>
  <c r="R4822" i="19"/>
  <c r="S4822" i="19" s="1"/>
  <c r="Q4822" i="19"/>
  <c r="K4822" i="19"/>
  <c r="J4822" i="19"/>
  <c r="D4822" i="19"/>
  <c r="C4822" i="19"/>
  <c r="R4821" i="19"/>
  <c r="Q4821" i="19"/>
  <c r="K4821" i="19"/>
  <c r="J4821" i="19"/>
  <c r="D4821" i="19"/>
  <c r="C4821" i="19"/>
  <c r="R4820" i="19"/>
  <c r="Q4820" i="19"/>
  <c r="K4820" i="19"/>
  <c r="J4820" i="19"/>
  <c r="D4820" i="19"/>
  <c r="C4820" i="19"/>
  <c r="R4819" i="19"/>
  <c r="Q4819" i="19"/>
  <c r="K4819" i="19"/>
  <c r="J4819" i="19"/>
  <c r="D4819" i="19"/>
  <c r="C4819" i="19"/>
  <c r="R4818" i="19"/>
  <c r="S4818" i="19" s="1"/>
  <c r="Q4818" i="19"/>
  <c r="K4818" i="19"/>
  <c r="J4818" i="19"/>
  <c r="D4818" i="19"/>
  <c r="C4818" i="19"/>
  <c r="R4805" i="19"/>
  <c r="Q4805" i="19"/>
  <c r="K4805" i="19"/>
  <c r="L4805" i="19" s="1"/>
  <c r="J4805" i="19"/>
  <c r="D4805" i="19"/>
  <c r="C4805" i="19"/>
  <c r="R4804" i="19"/>
  <c r="S4804" i="19" s="1"/>
  <c r="Q4804" i="19"/>
  <c r="K4804" i="19"/>
  <c r="J4804" i="19"/>
  <c r="D4804" i="19"/>
  <c r="C4804" i="19"/>
  <c r="R4803" i="19"/>
  <c r="Q4803" i="19"/>
  <c r="K4803" i="19"/>
  <c r="J4803" i="19"/>
  <c r="D4803" i="19"/>
  <c r="C4803" i="19"/>
  <c r="R4802" i="19"/>
  <c r="Q4802" i="19"/>
  <c r="K4802" i="19"/>
  <c r="J4802" i="19"/>
  <c r="D4802" i="19"/>
  <c r="C4802" i="19"/>
  <c r="R4801" i="19"/>
  <c r="S4801" i="19" s="1"/>
  <c r="Q4801" i="19"/>
  <c r="K4801" i="19"/>
  <c r="J4801" i="19"/>
  <c r="D4801" i="19"/>
  <c r="C4801" i="19"/>
  <c r="R4800" i="19"/>
  <c r="Q4800" i="19"/>
  <c r="S4800" i="19" s="1"/>
  <c r="K4800" i="19"/>
  <c r="J4800" i="19"/>
  <c r="D4800" i="19"/>
  <c r="C4800" i="19"/>
  <c r="R4787" i="19"/>
  <c r="Q4787" i="19"/>
  <c r="K4787" i="19"/>
  <c r="J4787" i="19"/>
  <c r="D4787" i="19"/>
  <c r="C4787" i="19"/>
  <c r="R4786" i="19"/>
  <c r="Q4786" i="19"/>
  <c r="K4786" i="19"/>
  <c r="J4786" i="19"/>
  <c r="D4786" i="19"/>
  <c r="C4786" i="19"/>
  <c r="E4786" i="19" s="1"/>
  <c r="R4785" i="19"/>
  <c r="Q4785" i="19"/>
  <c r="K4785" i="19"/>
  <c r="J4785" i="19"/>
  <c r="D4785" i="19"/>
  <c r="C4785" i="19"/>
  <c r="R4784" i="19"/>
  <c r="Q4784" i="19"/>
  <c r="L4784" i="19"/>
  <c r="K4784" i="19"/>
  <c r="J4784" i="19"/>
  <c r="D4784" i="19"/>
  <c r="C4784" i="19"/>
  <c r="R4783" i="19"/>
  <c r="Q4783" i="19"/>
  <c r="K4783" i="19"/>
  <c r="L4783" i="19" s="1"/>
  <c r="J4783" i="19"/>
  <c r="D4783" i="19"/>
  <c r="C4783" i="19"/>
  <c r="E4783" i="19" s="1"/>
  <c r="R4782" i="19"/>
  <c r="Q4782" i="19"/>
  <c r="K4782" i="19"/>
  <c r="J4782" i="19"/>
  <c r="D4782" i="19"/>
  <c r="E4782" i="19" s="1"/>
  <c r="C4782" i="19"/>
  <c r="R4769" i="19"/>
  <c r="Q4769" i="19"/>
  <c r="K4769" i="19"/>
  <c r="J4769" i="19"/>
  <c r="D4769" i="19"/>
  <c r="C4769" i="19"/>
  <c r="R4768" i="19"/>
  <c r="Q4768" i="19"/>
  <c r="K4768" i="19"/>
  <c r="J4768" i="19"/>
  <c r="L4768" i="19" s="1"/>
  <c r="D4768" i="19"/>
  <c r="C4768" i="19"/>
  <c r="R4767" i="19"/>
  <c r="Q4767" i="19"/>
  <c r="L4767" i="19"/>
  <c r="K4767" i="19"/>
  <c r="J4767" i="19"/>
  <c r="D4767" i="19"/>
  <c r="C4767" i="19"/>
  <c r="E4767" i="19" s="1"/>
  <c r="R4766" i="19"/>
  <c r="Q4766" i="19"/>
  <c r="K4766" i="19"/>
  <c r="J4766" i="19"/>
  <c r="D4766" i="19"/>
  <c r="C4766" i="19"/>
  <c r="R4765" i="19"/>
  <c r="Q4765" i="19"/>
  <c r="K4765" i="19"/>
  <c r="J4765" i="19"/>
  <c r="D4765" i="19"/>
  <c r="C4765" i="19"/>
  <c r="R4764" i="19"/>
  <c r="Q4764" i="19"/>
  <c r="K4764" i="19"/>
  <c r="J4764" i="19"/>
  <c r="D4764" i="19"/>
  <c r="C4764" i="19"/>
  <c r="R4751" i="19"/>
  <c r="Q4751" i="19"/>
  <c r="K4751" i="19"/>
  <c r="J4751" i="19"/>
  <c r="D4751" i="19"/>
  <c r="E4751" i="19" s="1"/>
  <c r="C4751" i="19"/>
  <c r="R4750" i="19"/>
  <c r="Q4750" i="19"/>
  <c r="K4750" i="19"/>
  <c r="J4750" i="19"/>
  <c r="D4750" i="19"/>
  <c r="C4750" i="19"/>
  <c r="R4749" i="19"/>
  <c r="Q4749" i="19"/>
  <c r="K4749" i="19"/>
  <c r="J4749" i="19"/>
  <c r="D4749" i="19"/>
  <c r="C4749" i="19"/>
  <c r="R4748" i="19"/>
  <c r="Q4748" i="19"/>
  <c r="K4748" i="19"/>
  <c r="J4748" i="19"/>
  <c r="D4748" i="19"/>
  <c r="C4748" i="19"/>
  <c r="R4747" i="19"/>
  <c r="Q4747" i="19"/>
  <c r="K4747" i="19"/>
  <c r="L4747" i="19" s="1"/>
  <c r="J4747" i="19"/>
  <c r="D4747" i="19"/>
  <c r="C4747" i="19"/>
  <c r="R4746" i="19"/>
  <c r="Q4746" i="19"/>
  <c r="K4746" i="19"/>
  <c r="J4746" i="19"/>
  <c r="D4746" i="19"/>
  <c r="C4746" i="19"/>
  <c r="R4733" i="19"/>
  <c r="Q4733" i="19"/>
  <c r="K4733" i="19"/>
  <c r="J4733" i="19"/>
  <c r="D4733" i="19"/>
  <c r="C4733" i="19"/>
  <c r="R4732" i="19"/>
  <c r="Q4732" i="19"/>
  <c r="K4732" i="19"/>
  <c r="L4732" i="19" s="1"/>
  <c r="J4732" i="19"/>
  <c r="D4732" i="19"/>
  <c r="C4732" i="19"/>
  <c r="R4731" i="19"/>
  <c r="Q4731" i="19"/>
  <c r="K4731" i="19"/>
  <c r="L4731" i="19" s="1"/>
  <c r="J4731" i="19"/>
  <c r="D4731" i="19"/>
  <c r="C4731" i="19"/>
  <c r="R4730" i="19"/>
  <c r="Q4730" i="19"/>
  <c r="K4730" i="19"/>
  <c r="J4730" i="19"/>
  <c r="D4730" i="19"/>
  <c r="E4730" i="19" s="1"/>
  <c r="C4730" i="19"/>
  <c r="R4729" i="19"/>
  <c r="S4729" i="19" s="1"/>
  <c r="Q4729" i="19"/>
  <c r="K4729" i="19"/>
  <c r="J4729" i="19"/>
  <c r="D4729" i="19"/>
  <c r="C4729" i="19"/>
  <c r="R4728" i="19"/>
  <c r="S4728" i="19" s="1"/>
  <c r="Q4728" i="19"/>
  <c r="K4728" i="19"/>
  <c r="L4728" i="19" s="1"/>
  <c r="J4728" i="19"/>
  <c r="D4728" i="19"/>
  <c r="C4728" i="19"/>
  <c r="R4715" i="19"/>
  <c r="Q4715" i="19"/>
  <c r="K4715" i="19"/>
  <c r="J4715" i="19"/>
  <c r="D4715" i="19"/>
  <c r="C4715" i="19"/>
  <c r="E4715" i="19" s="1"/>
  <c r="R4714" i="19"/>
  <c r="S4714" i="19" s="1"/>
  <c r="Q4714" i="19"/>
  <c r="K4714" i="19"/>
  <c r="J4714" i="19"/>
  <c r="D4714" i="19"/>
  <c r="C4714" i="19"/>
  <c r="R4713" i="19"/>
  <c r="Q4713" i="19"/>
  <c r="K4713" i="19"/>
  <c r="J4713" i="19"/>
  <c r="D4713" i="19"/>
  <c r="C4713" i="19"/>
  <c r="R4712" i="19"/>
  <c r="Q4712" i="19"/>
  <c r="K4712" i="19"/>
  <c r="J4712" i="19"/>
  <c r="D4712" i="19"/>
  <c r="E4712" i="19" s="1"/>
  <c r="C4712" i="19"/>
  <c r="R4711" i="19"/>
  <c r="Q4711" i="19"/>
  <c r="K4711" i="19"/>
  <c r="J4711" i="19"/>
  <c r="L4711" i="19" s="1"/>
  <c r="D4711" i="19"/>
  <c r="C4711" i="19"/>
  <c r="R4710" i="19"/>
  <c r="Q4710" i="19"/>
  <c r="K4710" i="19"/>
  <c r="J4710" i="19"/>
  <c r="D4710" i="19"/>
  <c r="C4710" i="19"/>
  <c r="R4697" i="19"/>
  <c r="Q4697" i="19"/>
  <c r="K4697" i="19"/>
  <c r="J4697" i="19"/>
  <c r="D4697" i="19"/>
  <c r="C4697" i="19"/>
  <c r="R4696" i="19"/>
  <c r="Q4696" i="19"/>
  <c r="K4696" i="19"/>
  <c r="J4696" i="19"/>
  <c r="D4696" i="19"/>
  <c r="C4696" i="19"/>
  <c r="R4695" i="19"/>
  <c r="Q4695" i="19"/>
  <c r="K4695" i="19"/>
  <c r="L4695" i="19" s="1"/>
  <c r="J4695" i="19"/>
  <c r="D4695" i="19"/>
  <c r="C4695" i="19"/>
  <c r="R4694" i="19"/>
  <c r="Q4694" i="19"/>
  <c r="K4694" i="19"/>
  <c r="J4694" i="19"/>
  <c r="D4694" i="19"/>
  <c r="C4694" i="19"/>
  <c r="R4693" i="19"/>
  <c r="Q4693" i="19"/>
  <c r="K4693" i="19"/>
  <c r="J4693" i="19"/>
  <c r="D4693" i="19"/>
  <c r="C4693" i="19"/>
  <c r="R4692" i="19"/>
  <c r="S4692" i="19" s="1"/>
  <c r="Q4692" i="19"/>
  <c r="K4692" i="19"/>
  <c r="J4692" i="19"/>
  <c r="D4692" i="19"/>
  <c r="E4692" i="19" s="1"/>
  <c r="C4692" i="19"/>
  <c r="R4679" i="19"/>
  <c r="Q4679" i="19"/>
  <c r="K4679" i="19"/>
  <c r="J4679" i="19"/>
  <c r="D4679" i="19"/>
  <c r="C4679" i="19"/>
  <c r="R4678" i="19"/>
  <c r="Q4678" i="19"/>
  <c r="K4678" i="19"/>
  <c r="J4678" i="19"/>
  <c r="D4678" i="19"/>
  <c r="C4678" i="19"/>
  <c r="R4677" i="19"/>
  <c r="Q4677" i="19"/>
  <c r="K4677" i="19"/>
  <c r="L4677" i="19" s="1"/>
  <c r="J4677" i="19"/>
  <c r="D4677" i="19"/>
  <c r="C4677" i="19"/>
  <c r="R4676" i="19"/>
  <c r="Q4676" i="19"/>
  <c r="K4676" i="19"/>
  <c r="J4676" i="19"/>
  <c r="D4676" i="19"/>
  <c r="C4676" i="19"/>
  <c r="R4675" i="19"/>
  <c r="Q4675" i="19"/>
  <c r="K4675" i="19"/>
  <c r="J4675" i="19"/>
  <c r="D4675" i="19"/>
  <c r="C4675" i="19"/>
  <c r="R4674" i="19"/>
  <c r="Q4674" i="19"/>
  <c r="K4674" i="19"/>
  <c r="J4674" i="19"/>
  <c r="D4674" i="19"/>
  <c r="C4674" i="19"/>
  <c r="R4661" i="19"/>
  <c r="Q4661" i="19"/>
  <c r="K4661" i="19"/>
  <c r="J4661" i="19"/>
  <c r="D4661" i="19"/>
  <c r="C4661" i="19"/>
  <c r="R4660" i="19"/>
  <c r="S4660" i="19" s="1"/>
  <c r="Q4660" i="19"/>
  <c r="K4660" i="19"/>
  <c r="J4660" i="19"/>
  <c r="D4660" i="19"/>
  <c r="E4660" i="19" s="1"/>
  <c r="C4660" i="19"/>
  <c r="R4659" i="19"/>
  <c r="Q4659" i="19"/>
  <c r="K4659" i="19"/>
  <c r="J4659" i="19"/>
  <c r="D4659" i="19"/>
  <c r="C4659" i="19"/>
  <c r="R4658" i="19"/>
  <c r="Q4658" i="19"/>
  <c r="K4658" i="19"/>
  <c r="L4658" i="19" s="1"/>
  <c r="J4658" i="19"/>
  <c r="D4658" i="19"/>
  <c r="E4658" i="19" s="1"/>
  <c r="C4658" i="19"/>
  <c r="R4657" i="19"/>
  <c r="Q4657" i="19"/>
  <c r="K4657" i="19"/>
  <c r="J4657" i="19"/>
  <c r="D4657" i="19"/>
  <c r="C4657" i="19"/>
  <c r="R4656" i="19"/>
  <c r="Q4656" i="19"/>
  <c r="K4656" i="19"/>
  <c r="J4656" i="19"/>
  <c r="D4656" i="19"/>
  <c r="C4656" i="19"/>
  <c r="R4643" i="19"/>
  <c r="Q4643" i="19"/>
  <c r="K4643" i="19"/>
  <c r="L4643" i="19" s="1"/>
  <c r="J4643" i="19"/>
  <c r="D4643" i="19"/>
  <c r="C4643" i="19"/>
  <c r="R4642" i="19"/>
  <c r="Q4642" i="19"/>
  <c r="K4642" i="19"/>
  <c r="J4642" i="19"/>
  <c r="D4642" i="19"/>
  <c r="C4642" i="19"/>
  <c r="R4641" i="19"/>
  <c r="Q4641" i="19"/>
  <c r="K4641" i="19"/>
  <c r="J4641" i="19"/>
  <c r="D4641" i="19"/>
  <c r="C4641" i="19"/>
  <c r="R4640" i="19"/>
  <c r="Q4640" i="19"/>
  <c r="K4640" i="19"/>
  <c r="J4640" i="19"/>
  <c r="L4640" i="19" s="1"/>
  <c r="D4640" i="19"/>
  <c r="C4640" i="19"/>
  <c r="R4639" i="19"/>
  <c r="S4639" i="19" s="1"/>
  <c r="Q4639" i="19"/>
  <c r="K4639" i="19"/>
  <c r="L4639" i="19" s="1"/>
  <c r="J4639" i="19"/>
  <c r="D4639" i="19"/>
  <c r="C4639" i="19"/>
  <c r="R4638" i="19"/>
  <c r="Q4638" i="19"/>
  <c r="K4638" i="19"/>
  <c r="J4638" i="19"/>
  <c r="D4638" i="19"/>
  <c r="C4638" i="19"/>
  <c r="R4625" i="19"/>
  <c r="Q4625" i="19"/>
  <c r="K4625" i="19"/>
  <c r="J4625" i="19"/>
  <c r="D4625" i="19"/>
  <c r="E4625" i="19" s="1"/>
  <c r="C4625" i="19"/>
  <c r="R4624" i="19"/>
  <c r="S4624" i="19" s="1"/>
  <c r="Q4624" i="19"/>
  <c r="K4624" i="19"/>
  <c r="J4624" i="19"/>
  <c r="D4624" i="19"/>
  <c r="C4624" i="19"/>
  <c r="R4623" i="19"/>
  <c r="Q4623" i="19"/>
  <c r="K4623" i="19"/>
  <c r="J4623" i="19"/>
  <c r="L4623" i="19" s="1"/>
  <c r="D4623" i="19"/>
  <c r="C4623" i="19"/>
  <c r="R4622" i="19"/>
  <c r="Q4622" i="19"/>
  <c r="K4622" i="19"/>
  <c r="J4622" i="19"/>
  <c r="L4622" i="19" s="1"/>
  <c r="D4622" i="19"/>
  <c r="C4622" i="19"/>
  <c r="R4621" i="19"/>
  <c r="S4621" i="19" s="1"/>
  <c r="Q4621" i="19"/>
  <c r="K4621" i="19"/>
  <c r="J4621" i="19"/>
  <c r="D4621" i="19"/>
  <c r="C4621" i="19"/>
  <c r="R4620" i="19"/>
  <c r="Q4620" i="19"/>
  <c r="K4620" i="19"/>
  <c r="J4620" i="19"/>
  <c r="D4620" i="19"/>
  <c r="C4620" i="19"/>
  <c r="R4607" i="19"/>
  <c r="Q4607" i="19"/>
  <c r="K4607" i="19"/>
  <c r="J4607" i="19"/>
  <c r="D4607" i="19"/>
  <c r="C4607" i="19"/>
  <c r="R4606" i="19"/>
  <c r="Q4606" i="19"/>
  <c r="K4606" i="19"/>
  <c r="J4606" i="19"/>
  <c r="D4606" i="19"/>
  <c r="C4606" i="19"/>
  <c r="R4605" i="19"/>
  <c r="S4605" i="19" s="1"/>
  <c r="Q4605" i="19"/>
  <c r="K4605" i="19"/>
  <c r="J4605" i="19"/>
  <c r="D4605" i="19"/>
  <c r="C4605" i="19"/>
  <c r="R4604" i="19"/>
  <c r="Q4604" i="19"/>
  <c r="S4604" i="19" s="1"/>
  <c r="K4604" i="19"/>
  <c r="L4604" i="19" s="1"/>
  <c r="J4604" i="19"/>
  <c r="D4604" i="19"/>
  <c r="C4604" i="19"/>
  <c r="R4603" i="19"/>
  <c r="Q4603" i="19"/>
  <c r="K4603" i="19"/>
  <c r="J4603" i="19"/>
  <c r="E4603" i="19"/>
  <c r="D4603" i="19"/>
  <c r="C4603" i="19"/>
  <c r="R4602" i="19"/>
  <c r="Q4602" i="19"/>
  <c r="K4602" i="19"/>
  <c r="J4602" i="19"/>
  <c r="D4602" i="19"/>
  <c r="C4602" i="19"/>
  <c r="R4589" i="19"/>
  <c r="Q4589" i="19"/>
  <c r="K4589" i="19"/>
  <c r="J4589" i="19"/>
  <c r="D4589" i="19"/>
  <c r="C4589" i="19"/>
  <c r="R4588" i="19"/>
  <c r="S4588" i="19" s="1"/>
  <c r="Q4588" i="19"/>
  <c r="K4588" i="19"/>
  <c r="J4588" i="19"/>
  <c r="D4588" i="19"/>
  <c r="C4588" i="19"/>
  <c r="R4587" i="19"/>
  <c r="Q4587" i="19"/>
  <c r="K4587" i="19"/>
  <c r="J4587" i="19"/>
  <c r="D4587" i="19"/>
  <c r="C4587" i="19"/>
  <c r="R4586" i="19"/>
  <c r="Q4586" i="19"/>
  <c r="K4586" i="19"/>
  <c r="J4586" i="19"/>
  <c r="D4586" i="19"/>
  <c r="C4586" i="19"/>
  <c r="R4585" i="19"/>
  <c r="Q4585" i="19"/>
  <c r="K4585" i="19"/>
  <c r="J4585" i="19"/>
  <c r="D4585" i="19"/>
  <c r="C4585" i="19"/>
  <c r="R4584" i="19"/>
  <c r="Q4584" i="19"/>
  <c r="K4584" i="19"/>
  <c r="J4584" i="19"/>
  <c r="D4584" i="19"/>
  <c r="C4584" i="19"/>
  <c r="R4571" i="19"/>
  <c r="Q4571" i="19"/>
  <c r="K4571" i="19"/>
  <c r="J4571" i="19"/>
  <c r="D4571" i="19"/>
  <c r="C4571" i="19"/>
  <c r="R4570" i="19"/>
  <c r="Q4570" i="19"/>
  <c r="K4570" i="19"/>
  <c r="J4570" i="19"/>
  <c r="D4570" i="19"/>
  <c r="E4570" i="19" s="1"/>
  <c r="C4570" i="19"/>
  <c r="R4569" i="19"/>
  <c r="Q4569" i="19"/>
  <c r="K4569" i="19"/>
  <c r="J4569" i="19"/>
  <c r="D4569" i="19"/>
  <c r="C4569" i="19"/>
  <c r="R4568" i="19"/>
  <c r="Q4568" i="19"/>
  <c r="K4568" i="19"/>
  <c r="J4568" i="19"/>
  <c r="L4568" i="19" s="1"/>
  <c r="D4568" i="19"/>
  <c r="C4568" i="19"/>
  <c r="R4567" i="19"/>
  <c r="Q4567" i="19"/>
  <c r="K4567" i="19"/>
  <c r="L4567" i="19" s="1"/>
  <c r="J4567" i="19"/>
  <c r="D4567" i="19"/>
  <c r="C4567" i="19"/>
  <c r="R4566" i="19"/>
  <c r="Q4566" i="19"/>
  <c r="K4566" i="19"/>
  <c r="J4566" i="19"/>
  <c r="D4566" i="19"/>
  <c r="C4566" i="19"/>
  <c r="R4553" i="19"/>
  <c r="Q4553" i="19"/>
  <c r="K4553" i="19"/>
  <c r="J4553" i="19"/>
  <c r="D4553" i="19"/>
  <c r="C4553" i="19"/>
  <c r="R4552" i="19"/>
  <c r="Q4552" i="19"/>
  <c r="K4552" i="19"/>
  <c r="J4552" i="19"/>
  <c r="D4552" i="19"/>
  <c r="C4552" i="19"/>
  <c r="R4551" i="19"/>
  <c r="Q4551" i="19"/>
  <c r="K4551" i="19"/>
  <c r="L4551" i="19" s="1"/>
  <c r="J4551" i="19"/>
  <c r="D4551" i="19"/>
  <c r="C4551" i="19"/>
  <c r="R4550" i="19"/>
  <c r="Q4550" i="19"/>
  <c r="K4550" i="19"/>
  <c r="J4550" i="19"/>
  <c r="D4550" i="19"/>
  <c r="C4550" i="19"/>
  <c r="R4549" i="19"/>
  <c r="Q4549" i="19"/>
  <c r="K4549" i="19"/>
  <c r="J4549" i="19"/>
  <c r="D4549" i="19"/>
  <c r="C4549" i="19"/>
  <c r="R4548" i="19"/>
  <c r="Q4548" i="19"/>
  <c r="K4548" i="19"/>
  <c r="J4548" i="19"/>
  <c r="D4548" i="19"/>
  <c r="C4548" i="19"/>
  <c r="R4535" i="19"/>
  <c r="Q4535" i="19"/>
  <c r="S4535" i="19" s="1"/>
  <c r="K4535" i="19"/>
  <c r="L4535" i="19" s="1"/>
  <c r="J4535" i="19"/>
  <c r="D4535" i="19"/>
  <c r="C4535" i="19"/>
  <c r="R4534" i="19"/>
  <c r="Q4534" i="19"/>
  <c r="K4534" i="19"/>
  <c r="J4534" i="19"/>
  <c r="E4534" i="19"/>
  <c r="D4534" i="19"/>
  <c r="C4534" i="19"/>
  <c r="R4533" i="19"/>
  <c r="S4533" i="19" s="1"/>
  <c r="Q4533" i="19"/>
  <c r="K4533" i="19"/>
  <c r="J4533" i="19"/>
  <c r="D4533" i="19"/>
  <c r="C4533" i="19"/>
  <c r="R4532" i="19"/>
  <c r="S4532" i="19" s="1"/>
  <c r="Q4532" i="19"/>
  <c r="K4532" i="19"/>
  <c r="J4532" i="19"/>
  <c r="D4532" i="19"/>
  <c r="C4532" i="19"/>
  <c r="R4531" i="19"/>
  <c r="Q4531" i="19"/>
  <c r="L4531" i="19"/>
  <c r="K4531" i="19"/>
  <c r="J4531" i="19"/>
  <c r="D4531" i="19"/>
  <c r="C4531" i="19"/>
  <c r="E4531" i="19" s="1"/>
  <c r="R4530" i="19"/>
  <c r="Q4530" i="19"/>
  <c r="K4530" i="19"/>
  <c r="J4530" i="19"/>
  <c r="D4530" i="19"/>
  <c r="C4530" i="19"/>
  <c r="R4517" i="19"/>
  <c r="Q4517" i="19"/>
  <c r="K4517" i="19"/>
  <c r="J4517" i="19"/>
  <c r="D4517" i="19"/>
  <c r="C4517" i="19"/>
  <c r="R4516" i="19"/>
  <c r="Q4516" i="19"/>
  <c r="K4516" i="19"/>
  <c r="J4516" i="19"/>
  <c r="D4516" i="19"/>
  <c r="C4516" i="19"/>
  <c r="R4515" i="19"/>
  <c r="Q4515" i="19"/>
  <c r="K4515" i="19"/>
  <c r="J4515" i="19"/>
  <c r="D4515" i="19"/>
  <c r="C4515" i="19"/>
  <c r="R4514" i="19"/>
  <c r="Q4514" i="19"/>
  <c r="K4514" i="19"/>
  <c r="L4514" i="19" s="1"/>
  <c r="J4514" i="19"/>
  <c r="D4514" i="19"/>
  <c r="C4514" i="19"/>
  <c r="R4513" i="19"/>
  <c r="S4513" i="19" s="1"/>
  <c r="Q4513" i="19"/>
  <c r="K4513" i="19"/>
  <c r="J4513" i="19"/>
  <c r="D4513" i="19"/>
  <c r="E4513" i="19" s="1"/>
  <c r="C4513" i="19"/>
  <c r="R4512" i="19"/>
  <c r="Q4512" i="19"/>
  <c r="K4512" i="19"/>
  <c r="J4512" i="19"/>
  <c r="D4512" i="19"/>
  <c r="C4512" i="19"/>
  <c r="R4499" i="19"/>
  <c r="S4499" i="19" s="1"/>
  <c r="Q4499" i="19"/>
  <c r="K4499" i="19"/>
  <c r="J4499" i="19"/>
  <c r="D4499" i="19"/>
  <c r="C4499" i="19"/>
  <c r="R4498" i="19"/>
  <c r="Q4498" i="19"/>
  <c r="K4498" i="19"/>
  <c r="J4498" i="19"/>
  <c r="D4498" i="19"/>
  <c r="C4498" i="19"/>
  <c r="R4497" i="19"/>
  <c r="Q4497" i="19"/>
  <c r="K4497" i="19"/>
  <c r="L4497" i="19" s="1"/>
  <c r="J4497" i="19"/>
  <c r="D4497" i="19"/>
  <c r="C4497" i="19"/>
  <c r="E4497" i="19" s="1"/>
  <c r="R4496" i="19"/>
  <c r="Q4496" i="19"/>
  <c r="K4496" i="19"/>
  <c r="J4496" i="19"/>
  <c r="D4496" i="19"/>
  <c r="C4496" i="19"/>
  <c r="R4495" i="19"/>
  <c r="Q4495" i="19"/>
  <c r="K4495" i="19"/>
  <c r="J4495" i="19"/>
  <c r="D4495" i="19"/>
  <c r="C4495" i="19"/>
  <c r="R4494" i="19"/>
  <c r="Q4494" i="19"/>
  <c r="K4494" i="19"/>
  <c r="J4494" i="19"/>
  <c r="D4494" i="19"/>
  <c r="C4494" i="19"/>
  <c r="R4481" i="19"/>
  <c r="Q4481" i="19"/>
  <c r="K4481" i="19"/>
  <c r="J4481" i="19"/>
  <c r="D4481" i="19"/>
  <c r="C4481" i="19"/>
  <c r="R4480" i="19"/>
  <c r="Q4480" i="19"/>
  <c r="K4480" i="19"/>
  <c r="J4480" i="19"/>
  <c r="D4480" i="19"/>
  <c r="E4480" i="19" s="1"/>
  <c r="C4480" i="19"/>
  <c r="R4479" i="19"/>
  <c r="Q4479" i="19"/>
  <c r="K4479" i="19"/>
  <c r="J4479" i="19"/>
  <c r="D4479" i="19"/>
  <c r="C4479" i="19"/>
  <c r="R4478" i="19"/>
  <c r="S4478" i="19" s="1"/>
  <c r="Q4478" i="19"/>
  <c r="K4478" i="19"/>
  <c r="J4478" i="19"/>
  <c r="D4478" i="19"/>
  <c r="E4478" i="19" s="1"/>
  <c r="C4478" i="19"/>
  <c r="R4477" i="19"/>
  <c r="Q4477" i="19"/>
  <c r="K4477" i="19"/>
  <c r="J4477" i="19"/>
  <c r="D4477" i="19"/>
  <c r="E4477" i="19" s="1"/>
  <c r="C4477" i="19"/>
  <c r="R4476" i="19"/>
  <c r="Q4476" i="19"/>
  <c r="K4476" i="19"/>
  <c r="J4476" i="19"/>
  <c r="D4476" i="19"/>
  <c r="E4476" i="19" s="1"/>
  <c r="C4476" i="19"/>
  <c r="R4463" i="19"/>
  <c r="Q4463" i="19"/>
  <c r="K4463" i="19"/>
  <c r="J4463" i="19"/>
  <c r="D4463" i="19"/>
  <c r="C4463" i="19"/>
  <c r="R4462" i="19"/>
  <c r="Q4462" i="19"/>
  <c r="K4462" i="19"/>
  <c r="J4462" i="19"/>
  <c r="D4462" i="19"/>
  <c r="C4462" i="19"/>
  <c r="R4461" i="19"/>
  <c r="Q4461" i="19"/>
  <c r="K4461" i="19"/>
  <c r="J4461" i="19"/>
  <c r="D4461" i="19"/>
  <c r="C4461" i="19"/>
  <c r="R4460" i="19"/>
  <c r="Q4460" i="19"/>
  <c r="K4460" i="19"/>
  <c r="J4460" i="19"/>
  <c r="L4460" i="19" s="1"/>
  <c r="D4460" i="19"/>
  <c r="C4460" i="19"/>
  <c r="R4459" i="19"/>
  <c r="Q4459" i="19"/>
  <c r="K4459" i="19"/>
  <c r="J4459" i="19"/>
  <c r="D4459" i="19"/>
  <c r="C4459" i="19"/>
  <c r="S4458" i="19"/>
  <c r="R4458" i="19"/>
  <c r="Q4458" i="19"/>
  <c r="K4458" i="19"/>
  <c r="J4458" i="19"/>
  <c r="D4458" i="19"/>
  <c r="C4458" i="19"/>
  <c r="R4445" i="19"/>
  <c r="Q4445" i="19"/>
  <c r="K4445" i="19"/>
  <c r="J4445" i="19"/>
  <c r="L4445" i="19" s="1"/>
  <c r="D4445" i="19"/>
  <c r="C4445" i="19"/>
  <c r="R4444" i="19"/>
  <c r="Q4444" i="19"/>
  <c r="K4444" i="19"/>
  <c r="J4444" i="19"/>
  <c r="D4444" i="19"/>
  <c r="C4444" i="19"/>
  <c r="R4443" i="19"/>
  <c r="Q4443" i="19"/>
  <c r="K4443" i="19"/>
  <c r="J4443" i="19"/>
  <c r="D4443" i="19"/>
  <c r="E4443" i="19" s="1"/>
  <c r="C4443" i="19"/>
  <c r="R4442" i="19"/>
  <c r="Q4442" i="19"/>
  <c r="K4442" i="19"/>
  <c r="J4442" i="19"/>
  <c r="D4442" i="19"/>
  <c r="C4442" i="19"/>
  <c r="R4441" i="19"/>
  <c r="Q4441" i="19"/>
  <c r="K4441" i="19"/>
  <c r="J4441" i="19"/>
  <c r="D4441" i="19"/>
  <c r="C4441" i="19"/>
  <c r="R4440" i="19"/>
  <c r="Q4440" i="19"/>
  <c r="K4440" i="19"/>
  <c r="J4440" i="19"/>
  <c r="D4440" i="19"/>
  <c r="E4440" i="19" s="1"/>
  <c r="C4440" i="19"/>
  <c r="R4427" i="19"/>
  <c r="Q4427" i="19"/>
  <c r="K4427" i="19"/>
  <c r="J4427" i="19"/>
  <c r="D4427" i="19"/>
  <c r="C4427" i="19"/>
  <c r="R4426" i="19"/>
  <c r="Q4426" i="19"/>
  <c r="K4426" i="19"/>
  <c r="J4426" i="19"/>
  <c r="D4426" i="19"/>
  <c r="C4426" i="19"/>
  <c r="R4425" i="19"/>
  <c r="Q4425" i="19"/>
  <c r="K4425" i="19"/>
  <c r="J4425" i="19"/>
  <c r="D4425" i="19"/>
  <c r="C4425" i="19"/>
  <c r="R4424" i="19"/>
  <c r="Q4424" i="19"/>
  <c r="K4424" i="19"/>
  <c r="J4424" i="19"/>
  <c r="D4424" i="19"/>
  <c r="C4424" i="19"/>
  <c r="R4423" i="19"/>
  <c r="S4423" i="19" s="1"/>
  <c r="Q4423" i="19"/>
  <c r="K4423" i="19"/>
  <c r="J4423" i="19"/>
  <c r="D4423" i="19"/>
  <c r="C4423" i="19"/>
  <c r="R4422" i="19"/>
  <c r="Q4422" i="19"/>
  <c r="K4422" i="19"/>
  <c r="L4422" i="19" s="1"/>
  <c r="J4422" i="19"/>
  <c r="D4422" i="19"/>
  <c r="C4422" i="19"/>
  <c r="R4409" i="19"/>
  <c r="Q4409" i="19"/>
  <c r="K4409" i="19"/>
  <c r="J4409" i="19"/>
  <c r="D4409" i="19"/>
  <c r="E4409" i="19" s="1"/>
  <c r="C4409" i="19"/>
  <c r="R4408" i="19"/>
  <c r="Q4408" i="19"/>
  <c r="K4408" i="19"/>
  <c r="J4408" i="19"/>
  <c r="D4408" i="19"/>
  <c r="C4408" i="19"/>
  <c r="R4407" i="19"/>
  <c r="Q4407" i="19"/>
  <c r="K4407" i="19"/>
  <c r="J4407" i="19"/>
  <c r="D4407" i="19"/>
  <c r="C4407" i="19"/>
  <c r="R4406" i="19"/>
  <c r="Q4406" i="19"/>
  <c r="K4406" i="19"/>
  <c r="J4406" i="19"/>
  <c r="D4406" i="19"/>
  <c r="C4406" i="19"/>
  <c r="R4405" i="19"/>
  <c r="Q4405" i="19"/>
  <c r="K4405" i="19"/>
  <c r="J4405" i="19"/>
  <c r="D4405" i="19"/>
  <c r="C4405" i="19"/>
  <c r="R4404" i="19"/>
  <c r="Q4404" i="19"/>
  <c r="K4404" i="19"/>
  <c r="J4404" i="19"/>
  <c r="D4404" i="19"/>
  <c r="C4404" i="19"/>
  <c r="R4391" i="19"/>
  <c r="Q4391" i="19"/>
  <c r="K4391" i="19"/>
  <c r="J4391" i="19"/>
  <c r="D4391" i="19"/>
  <c r="C4391" i="19"/>
  <c r="R4390" i="19"/>
  <c r="Q4390" i="19"/>
  <c r="K4390" i="19"/>
  <c r="J4390" i="19"/>
  <c r="D4390" i="19"/>
  <c r="C4390" i="19"/>
  <c r="R4389" i="19"/>
  <c r="Q4389" i="19"/>
  <c r="K4389" i="19"/>
  <c r="J4389" i="19"/>
  <c r="D4389" i="19"/>
  <c r="E4389" i="19" s="1"/>
  <c r="C4389" i="19"/>
  <c r="R4388" i="19"/>
  <c r="Q4388" i="19"/>
  <c r="K4388" i="19"/>
  <c r="J4388" i="19"/>
  <c r="D4388" i="19"/>
  <c r="C4388" i="19"/>
  <c r="R4387" i="19"/>
  <c r="S4387" i="19" s="1"/>
  <c r="Q4387" i="19"/>
  <c r="K4387" i="19"/>
  <c r="J4387" i="19"/>
  <c r="D4387" i="19"/>
  <c r="C4387" i="19"/>
  <c r="R4386" i="19"/>
  <c r="S4386" i="19" s="1"/>
  <c r="Q4386" i="19"/>
  <c r="K4386" i="19"/>
  <c r="J4386" i="19"/>
  <c r="D4386" i="19"/>
  <c r="C4386" i="19"/>
  <c r="R4373" i="19"/>
  <c r="S4373" i="19" s="1"/>
  <c r="Q4373" i="19"/>
  <c r="K4373" i="19"/>
  <c r="J4373" i="19"/>
  <c r="D4373" i="19"/>
  <c r="C4373" i="19"/>
  <c r="R4372" i="19"/>
  <c r="S4372" i="19" s="1"/>
  <c r="Q4372" i="19"/>
  <c r="K4372" i="19"/>
  <c r="J4372" i="19"/>
  <c r="D4372" i="19"/>
  <c r="E4372" i="19" s="1"/>
  <c r="C4372" i="19"/>
  <c r="R4371" i="19"/>
  <c r="Q4371" i="19"/>
  <c r="K4371" i="19"/>
  <c r="J4371" i="19"/>
  <c r="D4371" i="19"/>
  <c r="C4371" i="19"/>
  <c r="R4370" i="19"/>
  <c r="Q4370" i="19"/>
  <c r="K4370" i="19"/>
  <c r="L4370" i="19" s="1"/>
  <c r="J4370" i="19"/>
  <c r="D4370" i="19"/>
  <c r="C4370" i="19"/>
  <c r="R4369" i="19"/>
  <c r="S4369" i="19" s="1"/>
  <c r="Q4369" i="19"/>
  <c r="K4369" i="19"/>
  <c r="J4369" i="19"/>
  <c r="D4369" i="19"/>
  <c r="E4369" i="19" s="1"/>
  <c r="C4369" i="19"/>
  <c r="R4368" i="19"/>
  <c r="S4368" i="19" s="1"/>
  <c r="Q4368" i="19"/>
  <c r="K4368" i="19"/>
  <c r="L4368" i="19" s="1"/>
  <c r="J4368" i="19"/>
  <c r="D4368" i="19"/>
  <c r="C4368" i="19"/>
  <c r="R4355" i="19"/>
  <c r="Q4355" i="19"/>
  <c r="K4355" i="19"/>
  <c r="L4355" i="19" s="1"/>
  <c r="J4355" i="19"/>
  <c r="D4355" i="19"/>
  <c r="E4355" i="19" s="1"/>
  <c r="C4355" i="19"/>
  <c r="R4354" i="19"/>
  <c r="Q4354" i="19"/>
  <c r="K4354" i="19"/>
  <c r="L4354" i="19" s="1"/>
  <c r="J4354" i="19"/>
  <c r="D4354" i="19"/>
  <c r="C4354" i="19"/>
  <c r="R4353" i="19"/>
  <c r="Q4353" i="19"/>
  <c r="K4353" i="19"/>
  <c r="J4353" i="19"/>
  <c r="D4353" i="19"/>
  <c r="E4353" i="19" s="1"/>
  <c r="C4353" i="19"/>
  <c r="R4352" i="19"/>
  <c r="Q4352" i="19"/>
  <c r="K4352" i="19"/>
  <c r="J4352" i="19"/>
  <c r="D4352" i="19"/>
  <c r="C4352" i="19"/>
  <c r="R4351" i="19"/>
  <c r="S4351" i="19" s="1"/>
  <c r="Q4351" i="19"/>
  <c r="K4351" i="19"/>
  <c r="J4351" i="19"/>
  <c r="D4351" i="19"/>
  <c r="C4351" i="19"/>
  <c r="R4350" i="19"/>
  <c r="Q4350" i="19"/>
  <c r="K4350" i="19"/>
  <c r="L4350" i="19" s="1"/>
  <c r="J4350" i="19"/>
  <c r="D4350" i="19"/>
  <c r="C4350" i="19"/>
  <c r="R4337" i="19"/>
  <c r="Q4337" i="19"/>
  <c r="K4337" i="19"/>
  <c r="J4337" i="19"/>
  <c r="D4337" i="19"/>
  <c r="E4337" i="19" s="1"/>
  <c r="C4337" i="19"/>
  <c r="R4336" i="19"/>
  <c r="S4336" i="19" s="1"/>
  <c r="Q4336" i="19"/>
  <c r="K4336" i="19"/>
  <c r="J4336" i="19"/>
  <c r="D4336" i="19"/>
  <c r="C4336" i="19"/>
  <c r="R4335" i="19"/>
  <c r="S4335" i="19" s="1"/>
  <c r="Q4335" i="19"/>
  <c r="K4335" i="19"/>
  <c r="J4335" i="19"/>
  <c r="D4335" i="19"/>
  <c r="C4335" i="19"/>
  <c r="R4334" i="19"/>
  <c r="Q4334" i="19"/>
  <c r="K4334" i="19"/>
  <c r="L4334" i="19" s="1"/>
  <c r="J4334" i="19"/>
  <c r="E4334" i="19"/>
  <c r="D4334" i="19"/>
  <c r="C4334" i="19"/>
  <c r="R4333" i="19"/>
  <c r="Q4333" i="19"/>
  <c r="K4333" i="19"/>
  <c r="J4333" i="19"/>
  <c r="D4333" i="19"/>
  <c r="C4333" i="19"/>
  <c r="R4332" i="19"/>
  <c r="S4332" i="19" s="1"/>
  <c r="Q4332" i="19"/>
  <c r="K4332" i="19"/>
  <c r="J4332" i="19"/>
  <c r="D4332" i="19"/>
  <c r="C4332" i="19"/>
  <c r="R4319" i="19"/>
  <c r="Q4319" i="19"/>
  <c r="K4319" i="19"/>
  <c r="J4319" i="19"/>
  <c r="D4319" i="19"/>
  <c r="C4319" i="19"/>
  <c r="R4318" i="19"/>
  <c r="Q4318" i="19"/>
  <c r="K4318" i="19"/>
  <c r="J4318" i="19"/>
  <c r="D4318" i="19"/>
  <c r="C4318" i="19"/>
  <c r="R4317" i="19"/>
  <c r="Q4317" i="19"/>
  <c r="K4317" i="19"/>
  <c r="L4317" i="19" s="1"/>
  <c r="J4317" i="19"/>
  <c r="D4317" i="19"/>
  <c r="C4317" i="19"/>
  <c r="S4316" i="19"/>
  <c r="R4316" i="19"/>
  <c r="Q4316" i="19"/>
  <c r="K4316" i="19"/>
  <c r="J4316" i="19"/>
  <c r="D4316" i="19"/>
  <c r="C4316" i="19"/>
  <c r="R4315" i="19"/>
  <c r="Q4315" i="19"/>
  <c r="K4315" i="19"/>
  <c r="J4315" i="19"/>
  <c r="D4315" i="19"/>
  <c r="C4315" i="19"/>
  <c r="R4314" i="19"/>
  <c r="Q4314" i="19"/>
  <c r="K4314" i="19"/>
  <c r="J4314" i="19"/>
  <c r="D4314" i="19"/>
  <c r="C4314" i="19"/>
  <c r="R4301" i="19"/>
  <c r="Q4301" i="19"/>
  <c r="K4301" i="19"/>
  <c r="J4301" i="19"/>
  <c r="E4301" i="19"/>
  <c r="D4301" i="19"/>
  <c r="C4301" i="19"/>
  <c r="R4300" i="19"/>
  <c r="Q4300" i="19"/>
  <c r="K4300" i="19"/>
  <c r="J4300" i="19"/>
  <c r="D4300" i="19"/>
  <c r="C4300" i="19"/>
  <c r="R4299" i="19"/>
  <c r="Q4299" i="19"/>
  <c r="K4299" i="19"/>
  <c r="J4299" i="19"/>
  <c r="D4299" i="19"/>
  <c r="C4299" i="19"/>
  <c r="R4298" i="19"/>
  <c r="Q4298" i="19"/>
  <c r="S4298" i="19" s="1"/>
  <c r="K4298" i="19"/>
  <c r="J4298" i="19"/>
  <c r="D4298" i="19"/>
  <c r="E4298" i="19" s="1"/>
  <c r="C4298" i="19"/>
  <c r="R4297" i="19"/>
  <c r="Q4297" i="19"/>
  <c r="K4297" i="19"/>
  <c r="J4297" i="19"/>
  <c r="D4297" i="19"/>
  <c r="C4297" i="19"/>
  <c r="R4296" i="19"/>
  <c r="S4296" i="19" s="1"/>
  <c r="Q4296" i="19"/>
  <c r="K4296" i="19"/>
  <c r="J4296" i="19"/>
  <c r="D4296" i="19"/>
  <c r="C4296" i="19"/>
  <c r="R4283" i="19"/>
  <c r="Q4283" i="19"/>
  <c r="K4283" i="19"/>
  <c r="J4283" i="19"/>
  <c r="D4283" i="19"/>
  <c r="C4283" i="19"/>
  <c r="R4282" i="19"/>
  <c r="Q4282" i="19"/>
  <c r="K4282" i="19"/>
  <c r="J4282" i="19"/>
  <c r="D4282" i="19"/>
  <c r="C4282" i="19"/>
  <c r="R4281" i="19"/>
  <c r="Q4281" i="19"/>
  <c r="K4281" i="19"/>
  <c r="J4281" i="19"/>
  <c r="L4281" i="19" s="1"/>
  <c r="D4281" i="19"/>
  <c r="C4281" i="19"/>
  <c r="R4280" i="19"/>
  <c r="S4280" i="19" s="1"/>
  <c r="Q4280" i="19"/>
  <c r="K4280" i="19"/>
  <c r="J4280" i="19"/>
  <c r="D4280" i="19"/>
  <c r="C4280" i="19"/>
  <c r="R4279" i="19"/>
  <c r="Q4279" i="19"/>
  <c r="K4279" i="19"/>
  <c r="J4279" i="19"/>
  <c r="D4279" i="19"/>
  <c r="C4279" i="19"/>
  <c r="R4278" i="19"/>
  <c r="Q4278" i="19"/>
  <c r="K4278" i="19"/>
  <c r="J4278" i="19"/>
  <c r="D4278" i="19"/>
  <c r="C4278" i="19"/>
  <c r="R4265" i="19"/>
  <c r="Q4265" i="19"/>
  <c r="K4265" i="19"/>
  <c r="J4265" i="19"/>
  <c r="D4265" i="19"/>
  <c r="C4265" i="19"/>
  <c r="R4264" i="19"/>
  <c r="Q4264" i="19"/>
  <c r="K4264" i="19"/>
  <c r="J4264" i="19"/>
  <c r="L4264" i="19" s="1"/>
  <c r="D4264" i="19"/>
  <c r="C4264" i="19"/>
  <c r="R4263" i="19"/>
  <c r="Q4263" i="19"/>
  <c r="K4263" i="19"/>
  <c r="J4263" i="19"/>
  <c r="D4263" i="19"/>
  <c r="C4263" i="19"/>
  <c r="R4262" i="19"/>
  <c r="S4262" i="19" s="1"/>
  <c r="Q4262" i="19"/>
  <c r="K4262" i="19"/>
  <c r="J4262" i="19"/>
  <c r="D4262" i="19"/>
  <c r="C4262" i="19"/>
  <c r="R4261" i="19"/>
  <c r="Q4261" i="19"/>
  <c r="K4261" i="19"/>
  <c r="J4261" i="19"/>
  <c r="D4261" i="19"/>
  <c r="C4261" i="19"/>
  <c r="R4260" i="19"/>
  <c r="Q4260" i="19"/>
  <c r="K4260" i="19"/>
  <c r="J4260" i="19"/>
  <c r="D4260" i="19"/>
  <c r="C4260" i="19"/>
  <c r="R4247" i="19"/>
  <c r="Q4247" i="19"/>
  <c r="K4247" i="19"/>
  <c r="J4247" i="19"/>
  <c r="D4247" i="19"/>
  <c r="C4247" i="19"/>
  <c r="R4246" i="19"/>
  <c r="Q4246" i="19"/>
  <c r="K4246" i="19"/>
  <c r="J4246" i="19"/>
  <c r="D4246" i="19"/>
  <c r="C4246" i="19"/>
  <c r="R4245" i="19"/>
  <c r="Q4245" i="19"/>
  <c r="L4245" i="19"/>
  <c r="K4245" i="19"/>
  <c r="J4245" i="19"/>
  <c r="D4245" i="19"/>
  <c r="C4245" i="19"/>
  <c r="R4244" i="19"/>
  <c r="Q4244" i="19"/>
  <c r="K4244" i="19"/>
  <c r="J4244" i="19"/>
  <c r="D4244" i="19"/>
  <c r="C4244" i="19"/>
  <c r="R4243" i="19"/>
  <c r="Q4243" i="19"/>
  <c r="K4243" i="19"/>
  <c r="J4243" i="19"/>
  <c r="D4243" i="19"/>
  <c r="C4243" i="19"/>
  <c r="R4242" i="19"/>
  <c r="Q4242" i="19"/>
  <c r="K4242" i="19"/>
  <c r="J4242" i="19"/>
  <c r="D4242" i="19"/>
  <c r="C4242" i="19"/>
  <c r="R4229" i="19"/>
  <c r="S4229" i="19" s="1"/>
  <c r="Q4229" i="19"/>
  <c r="K4229" i="19"/>
  <c r="J4229" i="19"/>
  <c r="D4229" i="19"/>
  <c r="C4229" i="19"/>
  <c r="R4228" i="19"/>
  <c r="Q4228" i="19"/>
  <c r="K4228" i="19"/>
  <c r="L4228" i="19" s="1"/>
  <c r="J4228" i="19"/>
  <c r="D4228" i="19"/>
  <c r="C4228" i="19"/>
  <c r="R4227" i="19"/>
  <c r="Q4227" i="19"/>
  <c r="K4227" i="19"/>
  <c r="J4227" i="19"/>
  <c r="D4227" i="19"/>
  <c r="C4227" i="19"/>
  <c r="R4226" i="19"/>
  <c r="Q4226" i="19"/>
  <c r="S4226" i="19" s="1"/>
  <c r="K4226" i="19"/>
  <c r="J4226" i="19"/>
  <c r="D4226" i="19"/>
  <c r="C4226" i="19"/>
  <c r="R4225" i="19"/>
  <c r="Q4225" i="19"/>
  <c r="K4225" i="19"/>
  <c r="J4225" i="19"/>
  <c r="D4225" i="19"/>
  <c r="C4225" i="19"/>
  <c r="R4224" i="19"/>
  <c r="Q4224" i="19"/>
  <c r="K4224" i="19"/>
  <c r="J4224" i="19"/>
  <c r="D4224" i="19"/>
  <c r="C4224" i="19"/>
  <c r="E4224" i="19" s="1"/>
  <c r="R4211" i="19"/>
  <c r="Q4211" i="19"/>
  <c r="K4211" i="19"/>
  <c r="J4211" i="19"/>
  <c r="D4211" i="19"/>
  <c r="C4211" i="19"/>
  <c r="R4210" i="19"/>
  <c r="Q4210" i="19"/>
  <c r="K4210" i="19"/>
  <c r="J4210" i="19"/>
  <c r="D4210" i="19"/>
  <c r="C4210" i="19"/>
  <c r="R4209" i="19"/>
  <c r="Q4209" i="19"/>
  <c r="K4209" i="19"/>
  <c r="J4209" i="19"/>
  <c r="D4209" i="19"/>
  <c r="C4209" i="19"/>
  <c r="R4208" i="19"/>
  <c r="Q4208" i="19"/>
  <c r="K4208" i="19"/>
  <c r="J4208" i="19"/>
  <c r="D4208" i="19"/>
  <c r="C4208" i="19"/>
  <c r="R4207" i="19"/>
  <c r="Q4207" i="19"/>
  <c r="K4207" i="19"/>
  <c r="J4207" i="19"/>
  <c r="D4207" i="19"/>
  <c r="C4207" i="19"/>
  <c r="R4206" i="19"/>
  <c r="Q4206" i="19"/>
  <c r="K4206" i="19"/>
  <c r="J4206" i="19"/>
  <c r="D4206" i="19"/>
  <c r="C4206" i="19"/>
  <c r="R4193" i="19"/>
  <c r="Q4193" i="19"/>
  <c r="K4193" i="19"/>
  <c r="J4193" i="19"/>
  <c r="D4193" i="19"/>
  <c r="C4193" i="19"/>
  <c r="R4192" i="19"/>
  <c r="Q4192" i="19"/>
  <c r="K4192" i="19"/>
  <c r="L4192" i="19" s="1"/>
  <c r="J4192" i="19"/>
  <c r="D4192" i="19"/>
  <c r="C4192" i="19"/>
  <c r="R4191" i="19"/>
  <c r="Q4191" i="19"/>
  <c r="K4191" i="19"/>
  <c r="J4191" i="19"/>
  <c r="D4191" i="19"/>
  <c r="C4191" i="19"/>
  <c r="R4190" i="19"/>
  <c r="Q4190" i="19"/>
  <c r="K4190" i="19"/>
  <c r="J4190" i="19"/>
  <c r="D4190" i="19"/>
  <c r="C4190" i="19"/>
  <c r="E4190" i="19" s="1"/>
  <c r="R4189" i="19"/>
  <c r="Q4189" i="19"/>
  <c r="K4189" i="19"/>
  <c r="J4189" i="19"/>
  <c r="D4189" i="19"/>
  <c r="C4189" i="19"/>
  <c r="R4188" i="19"/>
  <c r="Q4188" i="19"/>
  <c r="K4188" i="19"/>
  <c r="J4188" i="19"/>
  <c r="D4188" i="19"/>
  <c r="C4188" i="19"/>
  <c r="R4175" i="19"/>
  <c r="Q4175" i="19"/>
  <c r="K4175" i="19"/>
  <c r="J4175" i="19"/>
  <c r="D4175" i="19"/>
  <c r="C4175" i="19"/>
  <c r="R4174" i="19"/>
  <c r="Q4174" i="19"/>
  <c r="K4174" i="19"/>
  <c r="J4174" i="19"/>
  <c r="D4174" i="19"/>
  <c r="C4174" i="19"/>
  <c r="R4173" i="19"/>
  <c r="Q4173" i="19"/>
  <c r="K4173" i="19"/>
  <c r="J4173" i="19"/>
  <c r="D4173" i="19"/>
  <c r="C4173" i="19"/>
  <c r="R4172" i="19"/>
  <c r="Q4172" i="19"/>
  <c r="K4172" i="19"/>
  <c r="J4172" i="19"/>
  <c r="D4172" i="19"/>
  <c r="C4172" i="19"/>
  <c r="E4172" i="19" s="1"/>
  <c r="R4171" i="19"/>
  <c r="Q4171" i="19"/>
  <c r="K4171" i="19"/>
  <c r="J4171" i="19"/>
  <c r="D4171" i="19"/>
  <c r="C4171" i="19"/>
  <c r="R4170" i="19"/>
  <c r="Q4170" i="19"/>
  <c r="K4170" i="19"/>
  <c r="J4170" i="19"/>
  <c r="D4170" i="19"/>
  <c r="C4170" i="19"/>
  <c r="R4157" i="19"/>
  <c r="Q4157" i="19"/>
  <c r="K4157" i="19"/>
  <c r="J4157" i="19"/>
  <c r="D4157" i="19"/>
  <c r="C4157" i="19"/>
  <c r="R4156" i="19"/>
  <c r="Q4156" i="19"/>
  <c r="K4156" i="19"/>
  <c r="L4156" i="19" s="1"/>
  <c r="J4156" i="19"/>
  <c r="D4156" i="19"/>
  <c r="C4156" i="19"/>
  <c r="R4155" i="19"/>
  <c r="Q4155" i="19"/>
  <c r="K4155" i="19"/>
  <c r="J4155" i="19"/>
  <c r="D4155" i="19"/>
  <c r="C4155" i="19"/>
  <c r="R4154" i="19"/>
  <c r="Q4154" i="19"/>
  <c r="S4154" i="19" s="1"/>
  <c r="K4154" i="19"/>
  <c r="J4154" i="19"/>
  <c r="L4154" i="19" s="1"/>
  <c r="D4154" i="19"/>
  <c r="C4154" i="19"/>
  <c r="R4153" i="19"/>
  <c r="Q4153" i="19"/>
  <c r="K4153" i="19"/>
  <c r="J4153" i="19"/>
  <c r="D4153" i="19"/>
  <c r="C4153" i="19"/>
  <c r="E4153" i="19" s="1"/>
  <c r="R4152" i="19"/>
  <c r="Q4152" i="19"/>
  <c r="K4152" i="19"/>
  <c r="J4152" i="19"/>
  <c r="D4152" i="19"/>
  <c r="C4152" i="19"/>
  <c r="R4139" i="19"/>
  <c r="Q4139" i="19"/>
  <c r="K4139" i="19"/>
  <c r="J4139" i="19"/>
  <c r="D4139" i="19"/>
  <c r="C4139" i="19"/>
  <c r="R4138" i="19"/>
  <c r="Q4138" i="19"/>
  <c r="K4138" i="19"/>
  <c r="J4138" i="19"/>
  <c r="D4138" i="19"/>
  <c r="C4138" i="19"/>
  <c r="E4138" i="19" s="1"/>
  <c r="R4137" i="19"/>
  <c r="Q4137" i="19"/>
  <c r="K4137" i="19"/>
  <c r="J4137" i="19"/>
  <c r="D4137" i="19"/>
  <c r="C4137" i="19"/>
  <c r="E4137" i="19" s="1"/>
  <c r="R4136" i="19"/>
  <c r="Q4136" i="19"/>
  <c r="K4136" i="19"/>
  <c r="J4136" i="19"/>
  <c r="D4136" i="19"/>
  <c r="C4136" i="19"/>
  <c r="R4135" i="19"/>
  <c r="Q4135" i="19"/>
  <c r="K4135" i="19"/>
  <c r="J4135" i="19"/>
  <c r="D4135" i="19"/>
  <c r="C4135" i="19"/>
  <c r="R4134" i="19"/>
  <c r="Q4134" i="19"/>
  <c r="K4134" i="19"/>
  <c r="J4134" i="19"/>
  <c r="D4134" i="19"/>
  <c r="C4134" i="19"/>
  <c r="R4121" i="19"/>
  <c r="Q4121" i="19"/>
  <c r="K4121" i="19"/>
  <c r="J4121" i="19"/>
  <c r="D4121" i="19"/>
  <c r="C4121" i="19"/>
  <c r="R4120" i="19"/>
  <c r="Q4120" i="19"/>
  <c r="K4120" i="19"/>
  <c r="J4120" i="19"/>
  <c r="D4120" i="19"/>
  <c r="C4120" i="19"/>
  <c r="E4120" i="19" s="1"/>
  <c r="R4119" i="19"/>
  <c r="Q4119" i="19"/>
  <c r="K4119" i="19"/>
  <c r="J4119" i="19"/>
  <c r="D4119" i="19"/>
  <c r="C4119" i="19"/>
  <c r="R4118" i="19"/>
  <c r="Q4118" i="19"/>
  <c r="K4118" i="19"/>
  <c r="J4118" i="19"/>
  <c r="D4118" i="19"/>
  <c r="C4118" i="19"/>
  <c r="R4117" i="19"/>
  <c r="Q4117" i="19"/>
  <c r="K4117" i="19"/>
  <c r="J4117" i="19"/>
  <c r="D4117" i="19"/>
  <c r="C4117" i="19"/>
  <c r="R4116" i="19"/>
  <c r="Q4116" i="19"/>
  <c r="K4116" i="19"/>
  <c r="J4116" i="19"/>
  <c r="D4116" i="19"/>
  <c r="C4116" i="19"/>
  <c r="R4103" i="19"/>
  <c r="Q4103" i="19"/>
  <c r="K4103" i="19"/>
  <c r="J4103" i="19"/>
  <c r="D4103" i="19"/>
  <c r="C4103" i="19"/>
  <c r="R4102" i="19"/>
  <c r="S4102" i="19" s="1"/>
  <c r="Q4102" i="19"/>
  <c r="K4102" i="19"/>
  <c r="J4102" i="19"/>
  <c r="D4102" i="19"/>
  <c r="C4102" i="19"/>
  <c r="R4101" i="19"/>
  <c r="Q4101" i="19"/>
  <c r="K4101" i="19"/>
  <c r="J4101" i="19"/>
  <c r="D4101" i="19"/>
  <c r="C4101" i="19"/>
  <c r="R4100" i="19"/>
  <c r="Q4100" i="19"/>
  <c r="K4100" i="19"/>
  <c r="J4100" i="19"/>
  <c r="D4100" i="19"/>
  <c r="E4100" i="19" s="1"/>
  <c r="C4100" i="19"/>
  <c r="R4099" i="19"/>
  <c r="S4099" i="19" s="1"/>
  <c r="Q4099" i="19"/>
  <c r="K4099" i="19"/>
  <c r="J4099" i="19"/>
  <c r="D4099" i="19"/>
  <c r="C4099" i="19"/>
  <c r="R4098" i="19"/>
  <c r="Q4098" i="19"/>
  <c r="K4098" i="19"/>
  <c r="J4098" i="19"/>
  <c r="D4098" i="19"/>
  <c r="C4098" i="19"/>
  <c r="R4085" i="19"/>
  <c r="Q4085" i="19"/>
  <c r="K4085" i="19"/>
  <c r="J4085" i="19"/>
  <c r="D4085" i="19"/>
  <c r="E4085" i="19" s="1"/>
  <c r="C4085" i="19"/>
  <c r="R4084" i="19"/>
  <c r="Q4084" i="19"/>
  <c r="K4084" i="19"/>
  <c r="J4084" i="19"/>
  <c r="D4084" i="19"/>
  <c r="C4084" i="19"/>
  <c r="R4083" i="19"/>
  <c r="S4083" i="19" s="1"/>
  <c r="Q4083" i="19"/>
  <c r="K4083" i="19"/>
  <c r="J4083" i="19"/>
  <c r="D4083" i="19"/>
  <c r="C4083" i="19"/>
  <c r="R4082" i="19"/>
  <c r="Q4082" i="19"/>
  <c r="K4082" i="19"/>
  <c r="L4082" i="19" s="1"/>
  <c r="J4082" i="19"/>
  <c r="D4082" i="19"/>
  <c r="C4082" i="19"/>
  <c r="R4081" i="19"/>
  <c r="Q4081" i="19"/>
  <c r="K4081" i="19"/>
  <c r="J4081" i="19"/>
  <c r="D4081" i="19"/>
  <c r="E4081" i="19" s="1"/>
  <c r="C4081" i="19"/>
  <c r="R4080" i="19"/>
  <c r="Q4080" i="19"/>
  <c r="K4080" i="19"/>
  <c r="J4080" i="19"/>
  <c r="D4080" i="19"/>
  <c r="C4080" i="19"/>
  <c r="R4067" i="19"/>
  <c r="S4067" i="19" s="1"/>
  <c r="Q4067" i="19"/>
  <c r="K4067" i="19"/>
  <c r="J4067" i="19"/>
  <c r="D4067" i="19"/>
  <c r="C4067" i="19"/>
  <c r="R4066" i="19"/>
  <c r="Q4066" i="19"/>
  <c r="K4066" i="19"/>
  <c r="L4066" i="19" s="1"/>
  <c r="J4066" i="19"/>
  <c r="D4066" i="19"/>
  <c r="C4066" i="19"/>
  <c r="R4065" i="19"/>
  <c r="Q4065" i="19"/>
  <c r="K4065" i="19"/>
  <c r="J4065" i="19"/>
  <c r="D4065" i="19"/>
  <c r="E4065" i="19" s="1"/>
  <c r="C4065" i="19"/>
  <c r="R4064" i="19"/>
  <c r="Q4064" i="19"/>
  <c r="K4064" i="19"/>
  <c r="J4064" i="19"/>
  <c r="D4064" i="19"/>
  <c r="C4064" i="19"/>
  <c r="R4063" i="19"/>
  <c r="Q4063" i="19"/>
  <c r="K4063" i="19"/>
  <c r="J4063" i="19"/>
  <c r="D4063" i="19"/>
  <c r="C4063" i="19"/>
  <c r="R4062" i="19"/>
  <c r="Q4062" i="19"/>
  <c r="K4062" i="19"/>
  <c r="J4062" i="19"/>
  <c r="L4062" i="19" s="1"/>
  <c r="D4062" i="19"/>
  <c r="C4062" i="19"/>
  <c r="R4049" i="19"/>
  <c r="Q4049" i="19"/>
  <c r="K4049" i="19"/>
  <c r="J4049" i="19"/>
  <c r="D4049" i="19"/>
  <c r="C4049" i="19"/>
  <c r="R4048" i="19"/>
  <c r="Q4048" i="19"/>
  <c r="K4048" i="19"/>
  <c r="J4048" i="19"/>
  <c r="D4048" i="19"/>
  <c r="C4048" i="19"/>
  <c r="R4047" i="19"/>
  <c r="Q4047" i="19"/>
  <c r="K4047" i="19"/>
  <c r="J4047" i="19"/>
  <c r="D4047" i="19"/>
  <c r="C4047" i="19"/>
  <c r="R4046" i="19"/>
  <c r="Q4046" i="19"/>
  <c r="K4046" i="19"/>
  <c r="J4046" i="19"/>
  <c r="D4046" i="19"/>
  <c r="C4046" i="19"/>
  <c r="R4045" i="19"/>
  <c r="Q4045" i="19"/>
  <c r="K4045" i="19"/>
  <c r="J4045" i="19"/>
  <c r="D4045" i="19"/>
  <c r="C4045" i="19"/>
  <c r="R4044" i="19"/>
  <c r="Q4044" i="19"/>
  <c r="K4044" i="19"/>
  <c r="J4044" i="19"/>
  <c r="D4044" i="19"/>
  <c r="C4044" i="19"/>
  <c r="R4031" i="19"/>
  <c r="Q4031" i="19"/>
  <c r="K4031" i="19"/>
  <c r="L4031" i="19" s="1"/>
  <c r="J4031" i="19"/>
  <c r="D4031" i="19"/>
  <c r="C4031" i="19"/>
  <c r="R4030" i="19"/>
  <c r="Q4030" i="19"/>
  <c r="K4030" i="19"/>
  <c r="J4030" i="19"/>
  <c r="D4030" i="19"/>
  <c r="C4030" i="19"/>
  <c r="R4029" i="19"/>
  <c r="Q4029" i="19"/>
  <c r="K4029" i="19"/>
  <c r="J4029" i="19"/>
  <c r="D4029" i="19"/>
  <c r="C4029" i="19"/>
  <c r="R4028" i="19"/>
  <c r="S4028" i="19" s="1"/>
  <c r="Q4028" i="19"/>
  <c r="K4028" i="19"/>
  <c r="J4028" i="19"/>
  <c r="D4028" i="19"/>
  <c r="C4028" i="19"/>
  <c r="E4028" i="19" s="1"/>
  <c r="R4027" i="19"/>
  <c r="Q4027" i="19"/>
  <c r="K4027" i="19"/>
  <c r="J4027" i="19"/>
  <c r="D4027" i="19"/>
  <c r="C4027" i="19"/>
  <c r="R4026" i="19"/>
  <c r="Q4026" i="19"/>
  <c r="K4026" i="19"/>
  <c r="J4026" i="19"/>
  <c r="D4026" i="19"/>
  <c r="C4026" i="19"/>
  <c r="R4013" i="19"/>
  <c r="Q4013" i="19"/>
  <c r="K4013" i="19"/>
  <c r="J4013" i="19"/>
  <c r="L4013" i="19" s="1"/>
  <c r="D4013" i="19"/>
  <c r="C4013" i="19"/>
  <c r="R4012" i="19"/>
  <c r="Q4012" i="19"/>
  <c r="K4012" i="19"/>
  <c r="J4012" i="19"/>
  <c r="D4012" i="19"/>
  <c r="C4012" i="19"/>
  <c r="R4011" i="19"/>
  <c r="Q4011" i="19"/>
  <c r="K4011" i="19"/>
  <c r="J4011" i="19"/>
  <c r="D4011" i="19"/>
  <c r="C4011" i="19"/>
  <c r="R4010" i="19"/>
  <c r="Q4010" i="19"/>
  <c r="K4010" i="19"/>
  <c r="J4010" i="19"/>
  <c r="D4010" i="19"/>
  <c r="C4010" i="19"/>
  <c r="R4009" i="19"/>
  <c r="Q4009" i="19"/>
  <c r="K4009" i="19"/>
  <c r="J4009" i="19"/>
  <c r="D4009" i="19"/>
  <c r="C4009" i="19"/>
  <c r="R4008" i="19"/>
  <c r="Q4008" i="19"/>
  <c r="K4008" i="19"/>
  <c r="J4008" i="19"/>
  <c r="D4008" i="19"/>
  <c r="C4008" i="19"/>
  <c r="R3995" i="19"/>
  <c r="Q3995" i="19"/>
  <c r="K3995" i="19"/>
  <c r="J3995" i="19"/>
  <c r="D3995" i="19"/>
  <c r="C3995" i="19"/>
  <c r="R3994" i="19"/>
  <c r="S3994" i="19" s="1"/>
  <c r="Q3994" i="19"/>
  <c r="K3994" i="19"/>
  <c r="J3994" i="19"/>
  <c r="D3994" i="19"/>
  <c r="C3994" i="19"/>
  <c r="R3993" i="19"/>
  <c r="S3993" i="19" s="1"/>
  <c r="Q3993" i="19"/>
  <c r="K3993" i="19"/>
  <c r="J3993" i="19"/>
  <c r="D3993" i="19"/>
  <c r="C3993" i="19"/>
  <c r="R3992" i="19"/>
  <c r="Q3992" i="19"/>
  <c r="K3992" i="19"/>
  <c r="J3992" i="19"/>
  <c r="D3992" i="19"/>
  <c r="C3992" i="19"/>
  <c r="R3991" i="19"/>
  <c r="Q3991" i="19"/>
  <c r="K3991" i="19"/>
  <c r="J3991" i="19"/>
  <c r="D3991" i="19"/>
  <c r="C3991" i="19"/>
  <c r="R3990" i="19"/>
  <c r="Q3990" i="19"/>
  <c r="K3990" i="19"/>
  <c r="J3990" i="19"/>
  <c r="D3990" i="19"/>
  <c r="C3990" i="19"/>
  <c r="R3977" i="19"/>
  <c r="Q3977" i="19"/>
  <c r="K3977" i="19"/>
  <c r="L3977" i="19" s="1"/>
  <c r="J3977" i="19"/>
  <c r="D3977" i="19"/>
  <c r="C3977" i="19"/>
  <c r="R3976" i="19"/>
  <c r="Q3976" i="19"/>
  <c r="K3976" i="19"/>
  <c r="J3976" i="19"/>
  <c r="D3976" i="19"/>
  <c r="E3976" i="19" s="1"/>
  <c r="C3976" i="19"/>
  <c r="R3975" i="19"/>
  <c r="Q3975" i="19"/>
  <c r="K3975" i="19"/>
  <c r="J3975" i="19"/>
  <c r="D3975" i="19"/>
  <c r="C3975" i="19"/>
  <c r="R3974" i="19"/>
  <c r="Q3974" i="19"/>
  <c r="S3974" i="19" s="1"/>
  <c r="K3974" i="19"/>
  <c r="J3974" i="19"/>
  <c r="D3974" i="19"/>
  <c r="C3974" i="19"/>
  <c r="R3973" i="19"/>
  <c r="Q3973" i="19"/>
  <c r="K3973" i="19"/>
  <c r="J3973" i="19"/>
  <c r="D3973" i="19"/>
  <c r="C3973" i="19"/>
  <c r="R3972" i="19"/>
  <c r="Q3972" i="19"/>
  <c r="K3972" i="19"/>
  <c r="J3972" i="19"/>
  <c r="D3972" i="19"/>
  <c r="C3972" i="19"/>
  <c r="E3972" i="19" s="1"/>
  <c r="R3959" i="19"/>
  <c r="Q3959" i="19"/>
  <c r="K3959" i="19"/>
  <c r="J3959" i="19"/>
  <c r="D3959" i="19"/>
  <c r="C3959" i="19"/>
  <c r="R3958" i="19"/>
  <c r="Q3958" i="19"/>
  <c r="S3958" i="19" s="1"/>
  <c r="K3958" i="19"/>
  <c r="L3958" i="19" s="1"/>
  <c r="J3958" i="19"/>
  <c r="D3958" i="19"/>
  <c r="C3958" i="19"/>
  <c r="R3957" i="19"/>
  <c r="Q3957" i="19"/>
  <c r="K3957" i="19"/>
  <c r="J3957" i="19"/>
  <c r="D3957" i="19"/>
  <c r="E3957" i="19" s="1"/>
  <c r="C3957" i="19"/>
  <c r="R3956" i="19"/>
  <c r="Q3956" i="19"/>
  <c r="K3956" i="19"/>
  <c r="J3956" i="19"/>
  <c r="D3956" i="19"/>
  <c r="C3956" i="19"/>
  <c r="R3955" i="19"/>
  <c r="S3955" i="19" s="1"/>
  <c r="Q3955" i="19"/>
  <c r="K3955" i="19"/>
  <c r="J3955" i="19"/>
  <c r="D3955" i="19"/>
  <c r="C3955" i="19"/>
  <c r="R3954" i="19"/>
  <c r="Q3954" i="19"/>
  <c r="S3954" i="19" s="1"/>
  <c r="K3954" i="19"/>
  <c r="L3954" i="19" s="1"/>
  <c r="J3954" i="19"/>
  <c r="D3954" i="19"/>
  <c r="C3954" i="19"/>
  <c r="R3941" i="19"/>
  <c r="Q3941" i="19"/>
  <c r="K3941" i="19"/>
  <c r="J3941" i="19"/>
  <c r="D3941" i="19"/>
  <c r="C3941" i="19"/>
  <c r="R3940" i="19"/>
  <c r="Q3940" i="19"/>
  <c r="K3940" i="19"/>
  <c r="J3940" i="19"/>
  <c r="D3940" i="19"/>
  <c r="C3940" i="19"/>
  <c r="E3940" i="19" s="1"/>
  <c r="R3939" i="19"/>
  <c r="S3939" i="19" s="1"/>
  <c r="Q3939" i="19"/>
  <c r="K3939" i="19"/>
  <c r="L3939" i="19" s="1"/>
  <c r="J3939" i="19"/>
  <c r="D3939" i="19"/>
  <c r="C3939" i="19"/>
  <c r="R3938" i="19"/>
  <c r="Q3938" i="19"/>
  <c r="S3938" i="19" s="1"/>
  <c r="K3938" i="19"/>
  <c r="L3938" i="19" s="1"/>
  <c r="J3938" i="19"/>
  <c r="D3938" i="19"/>
  <c r="C3938" i="19"/>
  <c r="R3937" i="19"/>
  <c r="Q3937" i="19"/>
  <c r="K3937" i="19"/>
  <c r="J3937" i="19"/>
  <c r="D3937" i="19"/>
  <c r="C3937" i="19"/>
  <c r="R3936" i="19"/>
  <c r="Q3936" i="19"/>
  <c r="K3936" i="19"/>
  <c r="J3936" i="19"/>
  <c r="D3936" i="19"/>
  <c r="C3936" i="19"/>
  <c r="R3923" i="19"/>
  <c r="Q3923" i="19"/>
  <c r="K3923" i="19"/>
  <c r="J3923" i="19"/>
  <c r="D3923" i="19"/>
  <c r="C3923" i="19"/>
  <c r="R3922" i="19"/>
  <c r="Q3922" i="19"/>
  <c r="S3922" i="19" s="1"/>
  <c r="K3922" i="19"/>
  <c r="J3922" i="19"/>
  <c r="D3922" i="19"/>
  <c r="C3922" i="19"/>
  <c r="R3921" i="19"/>
  <c r="S3921" i="19" s="1"/>
  <c r="Q3921" i="19"/>
  <c r="K3921" i="19"/>
  <c r="J3921" i="19"/>
  <c r="L3921" i="19" s="1"/>
  <c r="D3921" i="19"/>
  <c r="C3921" i="19"/>
  <c r="R3920" i="19"/>
  <c r="Q3920" i="19"/>
  <c r="K3920" i="19"/>
  <c r="J3920" i="19"/>
  <c r="D3920" i="19"/>
  <c r="C3920" i="19"/>
  <c r="R3919" i="19"/>
  <c r="Q3919" i="19"/>
  <c r="K3919" i="19"/>
  <c r="J3919" i="19"/>
  <c r="D3919" i="19"/>
  <c r="C3919" i="19"/>
  <c r="R3918" i="19"/>
  <c r="Q3918" i="19"/>
  <c r="S3918" i="19" s="1"/>
  <c r="K3918" i="19"/>
  <c r="J3918" i="19"/>
  <c r="D3918" i="19"/>
  <c r="C3918" i="19"/>
  <c r="R3905" i="19"/>
  <c r="Q3905" i="19"/>
  <c r="K3905" i="19"/>
  <c r="J3905" i="19"/>
  <c r="L3905" i="19" s="1"/>
  <c r="D3905" i="19"/>
  <c r="C3905" i="19"/>
  <c r="R3904" i="19"/>
  <c r="S3904" i="19" s="1"/>
  <c r="Q3904" i="19"/>
  <c r="K3904" i="19"/>
  <c r="J3904" i="19"/>
  <c r="D3904" i="19"/>
  <c r="C3904" i="19"/>
  <c r="R3903" i="19"/>
  <c r="S3903" i="19" s="1"/>
  <c r="Q3903" i="19"/>
  <c r="K3903" i="19"/>
  <c r="J3903" i="19"/>
  <c r="D3903" i="19"/>
  <c r="C3903" i="19"/>
  <c r="R3902" i="19"/>
  <c r="S3902" i="19" s="1"/>
  <c r="Q3902" i="19"/>
  <c r="K3902" i="19"/>
  <c r="J3902" i="19"/>
  <c r="D3902" i="19"/>
  <c r="C3902" i="19"/>
  <c r="R3901" i="19"/>
  <c r="Q3901" i="19"/>
  <c r="K3901" i="19"/>
  <c r="J3901" i="19"/>
  <c r="D3901" i="19"/>
  <c r="C3901" i="19"/>
  <c r="R3900" i="19"/>
  <c r="Q3900" i="19"/>
  <c r="K3900" i="19"/>
  <c r="J3900" i="19"/>
  <c r="D3900" i="19"/>
  <c r="C3900" i="19"/>
  <c r="R3887" i="19"/>
  <c r="Q3887" i="19"/>
  <c r="K3887" i="19"/>
  <c r="J3887" i="19"/>
  <c r="D3887" i="19"/>
  <c r="C3887" i="19"/>
  <c r="R3886" i="19"/>
  <c r="Q3886" i="19"/>
  <c r="K3886" i="19"/>
  <c r="J3886" i="19"/>
  <c r="D3886" i="19"/>
  <c r="C3886" i="19"/>
  <c r="R3885" i="19"/>
  <c r="Q3885" i="19"/>
  <c r="S3885" i="19" s="1"/>
  <c r="K3885" i="19"/>
  <c r="J3885" i="19"/>
  <c r="D3885" i="19"/>
  <c r="C3885" i="19"/>
  <c r="R3884" i="19"/>
  <c r="Q3884" i="19"/>
  <c r="K3884" i="19"/>
  <c r="J3884" i="19"/>
  <c r="D3884" i="19"/>
  <c r="C3884" i="19"/>
  <c r="R3883" i="19"/>
  <c r="Q3883" i="19"/>
  <c r="K3883" i="19"/>
  <c r="L3883" i="19" s="1"/>
  <c r="J3883" i="19"/>
  <c r="D3883" i="19"/>
  <c r="C3883" i="19"/>
  <c r="R3882" i="19"/>
  <c r="Q3882" i="19"/>
  <c r="K3882" i="19"/>
  <c r="J3882" i="19"/>
  <c r="D3882" i="19"/>
  <c r="C3882" i="19"/>
  <c r="R3869" i="19"/>
  <c r="Q3869" i="19"/>
  <c r="K3869" i="19"/>
  <c r="J3869" i="19"/>
  <c r="D3869" i="19"/>
  <c r="C3869" i="19"/>
  <c r="R3868" i="19"/>
  <c r="Q3868" i="19"/>
  <c r="K3868" i="19"/>
  <c r="J3868" i="19"/>
  <c r="D3868" i="19"/>
  <c r="C3868" i="19"/>
  <c r="R3867" i="19"/>
  <c r="Q3867" i="19"/>
  <c r="K3867" i="19"/>
  <c r="J3867" i="19"/>
  <c r="D3867" i="19"/>
  <c r="C3867" i="19"/>
  <c r="R3866" i="19"/>
  <c r="Q3866" i="19"/>
  <c r="K3866" i="19"/>
  <c r="J3866" i="19"/>
  <c r="D3866" i="19"/>
  <c r="C3866" i="19"/>
  <c r="R3865" i="19"/>
  <c r="Q3865" i="19"/>
  <c r="K3865" i="19"/>
  <c r="J3865" i="19"/>
  <c r="D3865" i="19"/>
  <c r="C3865" i="19"/>
  <c r="R3864" i="19"/>
  <c r="Q3864" i="19"/>
  <c r="K3864" i="19"/>
  <c r="J3864" i="19"/>
  <c r="D3864" i="19"/>
  <c r="C3864" i="19"/>
  <c r="R3851" i="19"/>
  <c r="Q3851" i="19"/>
  <c r="K3851" i="19"/>
  <c r="J3851" i="19"/>
  <c r="D3851" i="19"/>
  <c r="E3851" i="19" s="1"/>
  <c r="C3851" i="19"/>
  <c r="R3850" i="19"/>
  <c r="Q3850" i="19"/>
  <c r="K3850" i="19"/>
  <c r="J3850" i="19"/>
  <c r="D3850" i="19"/>
  <c r="C3850" i="19"/>
  <c r="E3850" i="19" s="1"/>
  <c r="R3849" i="19"/>
  <c r="Q3849" i="19"/>
  <c r="K3849" i="19"/>
  <c r="J3849" i="19"/>
  <c r="D3849" i="19"/>
  <c r="C3849" i="19"/>
  <c r="R3848" i="19"/>
  <c r="Q3848" i="19"/>
  <c r="K3848" i="19"/>
  <c r="J3848" i="19"/>
  <c r="D3848" i="19"/>
  <c r="C3848" i="19"/>
  <c r="R3847" i="19"/>
  <c r="Q3847" i="19"/>
  <c r="K3847" i="19"/>
  <c r="J3847" i="19"/>
  <c r="D3847" i="19"/>
  <c r="C3847" i="19"/>
  <c r="R3846" i="19"/>
  <c r="Q3846" i="19"/>
  <c r="K3846" i="19"/>
  <c r="J3846" i="19"/>
  <c r="D3846" i="19"/>
  <c r="C3846" i="19"/>
  <c r="E3846" i="19" s="1"/>
  <c r="R3833" i="19"/>
  <c r="Q3833" i="19"/>
  <c r="K3833" i="19"/>
  <c r="J3833" i="19"/>
  <c r="D3833" i="19"/>
  <c r="C3833" i="19"/>
  <c r="R3832" i="19"/>
  <c r="Q3832" i="19"/>
  <c r="K3832" i="19"/>
  <c r="J3832" i="19"/>
  <c r="D3832" i="19"/>
  <c r="C3832" i="19"/>
  <c r="R3831" i="19"/>
  <c r="Q3831" i="19"/>
  <c r="K3831" i="19"/>
  <c r="J3831" i="19"/>
  <c r="D3831" i="19"/>
  <c r="C3831" i="19"/>
  <c r="R3830" i="19"/>
  <c r="Q3830" i="19"/>
  <c r="K3830" i="19"/>
  <c r="J3830" i="19"/>
  <c r="D3830" i="19"/>
  <c r="C3830" i="19"/>
  <c r="R3829" i="19"/>
  <c r="Q3829" i="19"/>
  <c r="K3829" i="19"/>
  <c r="J3829" i="19"/>
  <c r="D3829" i="19"/>
  <c r="C3829" i="19"/>
  <c r="R3828" i="19"/>
  <c r="Q3828" i="19"/>
  <c r="S3828" i="19" s="1"/>
  <c r="K3828" i="19"/>
  <c r="J3828" i="19"/>
  <c r="D3828" i="19"/>
  <c r="C3828" i="19"/>
  <c r="R3815" i="19"/>
  <c r="Q3815" i="19"/>
  <c r="K3815" i="19"/>
  <c r="J3815" i="19"/>
  <c r="L3815" i="19" s="1"/>
  <c r="D3815" i="19"/>
  <c r="C3815" i="19"/>
  <c r="R3814" i="19"/>
  <c r="Q3814" i="19"/>
  <c r="K3814" i="19"/>
  <c r="J3814" i="19"/>
  <c r="D3814" i="19"/>
  <c r="C3814" i="19"/>
  <c r="E3814" i="19" s="1"/>
  <c r="R3813" i="19"/>
  <c r="Q3813" i="19"/>
  <c r="K3813" i="19"/>
  <c r="J3813" i="19"/>
  <c r="D3813" i="19"/>
  <c r="C3813" i="19"/>
  <c r="R3812" i="19"/>
  <c r="Q3812" i="19"/>
  <c r="K3812" i="19"/>
  <c r="J3812" i="19"/>
  <c r="D3812" i="19"/>
  <c r="C3812" i="19"/>
  <c r="R3811" i="19"/>
  <c r="Q3811" i="19"/>
  <c r="K3811" i="19"/>
  <c r="J3811" i="19"/>
  <c r="D3811" i="19"/>
  <c r="C3811" i="19"/>
  <c r="R3810" i="19"/>
  <c r="Q3810" i="19"/>
  <c r="K3810" i="19"/>
  <c r="J3810" i="19"/>
  <c r="D3810" i="19"/>
  <c r="C3810" i="19"/>
  <c r="R3797" i="19"/>
  <c r="Q3797" i="19"/>
  <c r="K3797" i="19"/>
  <c r="J3797" i="19"/>
  <c r="D3797" i="19"/>
  <c r="C3797" i="19"/>
  <c r="R3796" i="19"/>
  <c r="Q3796" i="19"/>
  <c r="K3796" i="19"/>
  <c r="J3796" i="19"/>
  <c r="D3796" i="19"/>
  <c r="C3796" i="19"/>
  <c r="R3795" i="19"/>
  <c r="Q3795" i="19"/>
  <c r="K3795" i="19"/>
  <c r="J3795" i="19"/>
  <c r="D3795" i="19"/>
  <c r="C3795" i="19"/>
  <c r="R3794" i="19"/>
  <c r="Q3794" i="19"/>
  <c r="K3794" i="19"/>
  <c r="J3794" i="19"/>
  <c r="D3794" i="19"/>
  <c r="C3794" i="19"/>
  <c r="R3793" i="19"/>
  <c r="S3793" i="19" s="1"/>
  <c r="Q3793" i="19"/>
  <c r="K3793" i="19"/>
  <c r="J3793" i="19"/>
  <c r="D3793" i="19"/>
  <c r="C3793" i="19"/>
  <c r="R3792" i="19"/>
  <c r="Q3792" i="19"/>
  <c r="S3792" i="19" s="1"/>
  <c r="K3792" i="19"/>
  <c r="L3792" i="19" s="1"/>
  <c r="J3792" i="19"/>
  <c r="D3792" i="19"/>
  <c r="C3792" i="19"/>
  <c r="R3779" i="19"/>
  <c r="Q3779" i="19"/>
  <c r="K3779" i="19"/>
  <c r="J3779" i="19"/>
  <c r="D3779" i="19"/>
  <c r="E3779" i="19" s="1"/>
  <c r="C3779" i="19"/>
  <c r="R3778" i="19"/>
  <c r="Q3778" i="19"/>
  <c r="K3778" i="19"/>
  <c r="J3778" i="19"/>
  <c r="D3778" i="19"/>
  <c r="C3778" i="19"/>
  <c r="R3777" i="19"/>
  <c r="S3777" i="19" s="1"/>
  <c r="Q3777" i="19"/>
  <c r="K3777" i="19"/>
  <c r="J3777" i="19"/>
  <c r="D3777" i="19"/>
  <c r="C3777" i="19"/>
  <c r="R3776" i="19"/>
  <c r="Q3776" i="19"/>
  <c r="K3776" i="19"/>
  <c r="L3776" i="19" s="1"/>
  <c r="J3776" i="19"/>
  <c r="D3776" i="19"/>
  <c r="C3776" i="19"/>
  <c r="R3775" i="19"/>
  <c r="Q3775" i="19"/>
  <c r="K3775" i="19"/>
  <c r="J3775" i="19"/>
  <c r="D3775" i="19"/>
  <c r="C3775" i="19"/>
  <c r="R3774" i="19"/>
  <c r="Q3774" i="19"/>
  <c r="K3774" i="19"/>
  <c r="J3774" i="19"/>
  <c r="D3774" i="19"/>
  <c r="C3774" i="19"/>
  <c r="R3761" i="19"/>
  <c r="Q3761" i="19"/>
  <c r="K3761" i="19"/>
  <c r="J3761" i="19"/>
  <c r="D3761" i="19"/>
  <c r="C3761" i="19"/>
  <c r="R3760" i="19"/>
  <c r="Q3760" i="19"/>
  <c r="S3760" i="19" s="1"/>
  <c r="K3760" i="19"/>
  <c r="J3760" i="19"/>
  <c r="D3760" i="19"/>
  <c r="C3760" i="19"/>
  <c r="R3759" i="19"/>
  <c r="Q3759" i="19"/>
  <c r="K3759" i="19"/>
  <c r="J3759" i="19"/>
  <c r="D3759" i="19"/>
  <c r="C3759" i="19"/>
  <c r="R3758" i="19"/>
  <c r="Q3758" i="19"/>
  <c r="K3758" i="19"/>
  <c r="J3758" i="19"/>
  <c r="D3758" i="19"/>
  <c r="C3758" i="19"/>
  <c r="E3758" i="19" s="1"/>
  <c r="R3757" i="19"/>
  <c r="Q3757" i="19"/>
  <c r="K3757" i="19"/>
  <c r="J3757" i="19"/>
  <c r="D3757" i="19"/>
  <c r="C3757" i="19"/>
  <c r="R3756" i="19"/>
  <c r="Q3756" i="19"/>
  <c r="K3756" i="19"/>
  <c r="J3756" i="19"/>
  <c r="D3756" i="19"/>
  <c r="C3756" i="19"/>
  <c r="R3743" i="19"/>
  <c r="Q3743" i="19"/>
  <c r="K3743" i="19"/>
  <c r="J3743" i="19"/>
  <c r="D3743" i="19"/>
  <c r="C3743" i="19"/>
  <c r="R3742" i="19"/>
  <c r="Q3742" i="19"/>
  <c r="K3742" i="19"/>
  <c r="J3742" i="19"/>
  <c r="D3742" i="19"/>
  <c r="C3742" i="19"/>
  <c r="R3741" i="19"/>
  <c r="Q3741" i="19"/>
  <c r="K3741" i="19"/>
  <c r="J3741" i="19"/>
  <c r="L3741" i="19" s="1"/>
  <c r="D3741" i="19"/>
  <c r="C3741" i="19"/>
  <c r="R3740" i="19"/>
  <c r="Q3740" i="19"/>
  <c r="K3740" i="19"/>
  <c r="L3740" i="19" s="1"/>
  <c r="J3740" i="19"/>
  <c r="D3740" i="19"/>
  <c r="C3740" i="19"/>
  <c r="R3739" i="19"/>
  <c r="Q3739" i="19"/>
  <c r="K3739" i="19"/>
  <c r="J3739" i="19"/>
  <c r="D3739" i="19"/>
  <c r="C3739" i="19"/>
  <c r="R3738" i="19"/>
  <c r="Q3738" i="19"/>
  <c r="K3738" i="19"/>
  <c r="J3738" i="19"/>
  <c r="D3738" i="19"/>
  <c r="C3738" i="19"/>
  <c r="R3725" i="19"/>
  <c r="Q3725" i="19"/>
  <c r="K3725" i="19"/>
  <c r="J3725" i="19"/>
  <c r="D3725" i="19"/>
  <c r="C3725" i="19"/>
  <c r="R3724" i="19"/>
  <c r="Q3724" i="19"/>
  <c r="L3724" i="19"/>
  <c r="K3724" i="19"/>
  <c r="J3724" i="19"/>
  <c r="D3724" i="19"/>
  <c r="C3724" i="19"/>
  <c r="R3723" i="19"/>
  <c r="Q3723" i="19"/>
  <c r="K3723" i="19"/>
  <c r="J3723" i="19"/>
  <c r="L3723" i="19" s="1"/>
  <c r="D3723" i="19"/>
  <c r="C3723" i="19"/>
  <c r="R3722" i="19"/>
  <c r="Q3722" i="19"/>
  <c r="K3722" i="19"/>
  <c r="J3722" i="19"/>
  <c r="D3722" i="19"/>
  <c r="C3722" i="19"/>
  <c r="R3721" i="19"/>
  <c r="Q3721" i="19"/>
  <c r="K3721" i="19"/>
  <c r="J3721" i="19"/>
  <c r="D3721" i="19"/>
  <c r="E3721" i="19" s="1"/>
  <c r="C3721" i="19"/>
  <c r="R3720" i="19"/>
  <c r="Q3720" i="19"/>
  <c r="K3720" i="19"/>
  <c r="J3720" i="19"/>
  <c r="D3720" i="19"/>
  <c r="C3720" i="19"/>
  <c r="R3707" i="19"/>
  <c r="S3707" i="19" s="1"/>
  <c r="Q3707" i="19"/>
  <c r="K3707" i="19"/>
  <c r="J3707" i="19"/>
  <c r="D3707" i="19"/>
  <c r="C3707" i="19"/>
  <c r="R3706" i="19"/>
  <c r="Q3706" i="19"/>
  <c r="K3706" i="19"/>
  <c r="L3706" i="19" s="1"/>
  <c r="J3706" i="19"/>
  <c r="D3706" i="19"/>
  <c r="C3706" i="19"/>
  <c r="R3705" i="19"/>
  <c r="Q3705" i="19"/>
  <c r="K3705" i="19"/>
  <c r="J3705" i="19"/>
  <c r="D3705" i="19"/>
  <c r="C3705" i="19"/>
  <c r="R3704" i="19"/>
  <c r="Q3704" i="19"/>
  <c r="K3704" i="19"/>
  <c r="L3704" i="19" s="1"/>
  <c r="J3704" i="19"/>
  <c r="D3704" i="19"/>
  <c r="C3704" i="19"/>
  <c r="R3703" i="19"/>
  <c r="Q3703" i="19"/>
  <c r="K3703" i="19"/>
  <c r="J3703" i="19"/>
  <c r="L3703" i="19" s="1"/>
  <c r="D3703" i="19"/>
  <c r="C3703" i="19"/>
  <c r="R3702" i="19"/>
  <c r="Q3702" i="19"/>
  <c r="K3702" i="19"/>
  <c r="J3702" i="19"/>
  <c r="D3702" i="19"/>
  <c r="C3702" i="19"/>
  <c r="R3689" i="19"/>
  <c r="Q3689" i="19"/>
  <c r="K3689" i="19"/>
  <c r="J3689" i="19"/>
  <c r="D3689" i="19"/>
  <c r="C3689" i="19"/>
  <c r="R3688" i="19"/>
  <c r="Q3688" i="19"/>
  <c r="S3688" i="19" s="1"/>
  <c r="K3688" i="19"/>
  <c r="L3688" i="19" s="1"/>
  <c r="J3688" i="19"/>
  <c r="D3688" i="19"/>
  <c r="C3688" i="19"/>
  <c r="R3687" i="19"/>
  <c r="Q3687" i="19"/>
  <c r="K3687" i="19"/>
  <c r="J3687" i="19"/>
  <c r="L3687" i="19" s="1"/>
  <c r="D3687" i="19"/>
  <c r="C3687" i="19"/>
  <c r="R3686" i="19"/>
  <c r="Q3686" i="19"/>
  <c r="K3686" i="19"/>
  <c r="J3686" i="19"/>
  <c r="D3686" i="19"/>
  <c r="C3686" i="19"/>
  <c r="R3685" i="19"/>
  <c r="Q3685" i="19"/>
  <c r="K3685" i="19"/>
  <c r="J3685" i="19"/>
  <c r="D3685" i="19"/>
  <c r="C3685" i="19"/>
  <c r="R3684" i="19"/>
  <c r="Q3684" i="19"/>
  <c r="K3684" i="19"/>
  <c r="J3684" i="19"/>
  <c r="D3684" i="19"/>
  <c r="C3684" i="19"/>
  <c r="R3671" i="19"/>
  <c r="S3671" i="19" s="1"/>
  <c r="Q3671" i="19"/>
  <c r="K3671" i="19"/>
  <c r="J3671" i="19"/>
  <c r="L3671" i="19" s="1"/>
  <c r="D3671" i="19"/>
  <c r="E3671" i="19" s="1"/>
  <c r="C3671" i="19"/>
  <c r="R3670" i="19"/>
  <c r="Q3670" i="19"/>
  <c r="K3670" i="19"/>
  <c r="J3670" i="19"/>
  <c r="D3670" i="19"/>
  <c r="C3670" i="19"/>
  <c r="R3669" i="19"/>
  <c r="Q3669" i="19"/>
  <c r="K3669" i="19"/>
  <c r="J3669" i="19"/>
  <c r="D3669" i="19"/>
  <c r="C3669" i="19"/>
  <c r="R3668" i="19"/>
  <c r="Q3668" i="19"/>
  <c r="K3668" i="19"/>
  <c r="J3668" i="19"/>
  <c r="D3668" i="19"/>
  <c r="C3668" i="19"/>
  <c r="R3667" i="19"/>
  <c r="Q3667" i="19"/>
  <c r="K3667" i="19"/>
  <c r="J3667" i="19"/>
  <c r="D3667" i="19"/>
  <c r="C3667" i="19"/>
  <c r="R3666" i="19"/>
  <c r="Q3666" i="19"/>
  <c r="K3666" i="19"/>
  <c r="J3666" i="19"/>
  <c r="D3666" i="19"/>
  <c r="C3666" i="19"/>
  <c r="E3666" i="19" s="1"/>
  <c r="R3653" i="19"/>
  <c r="Q3653" i="19"/>
  <c r="K3653" i="19"/>
  <c r="J3653" i="19"/>
  <c r="D3653" i="19"/>
  <c r="C3653" i="19"/>
  <c r="R3652" i="19"/>
  <c r="Q3652" i="19"/>
  <c r="K3652" i="19"/>
  <c r="L3652" i="19" s="1"/>
  <c r="J3652" i="19"/>
  <c r="D3652" i="19"/>
  <c r="C3652" i="19"/>
  <c r="R3651" i="19"/>
  <c r="Q3651" i="19"/>
  <c r="K3651" i="19"/>
  <c r="J3651" i="19"/>
  <c r="D3651" i="19"/>
  <c r="E3651" i="19" s="1"/>
  <c r="C3651" i="19"/>
  <c r="R3650" i="19"/>
  <c r="Q3650" i="19"/>
  <c r="K3650" i="19"/>
  <c r="J3650" i="19"/>
  <c r="D3650" i="19"/>
  <c r="C3650" i="19"/>
  <c r="R3649" i="19"/>
  <c r="S3649" i="19" s="1"/>
  <c r="Q3649" i="19"/>
  <c r="K3649" i="19"/>
  <c r="J3649" i="19"/>
  <c r="D3649" i="19"/>
  <c r="C3649" i="19"/>
  <c r="R3648" i="19"/>
  <c r="Q3648" i="19"/>
  <c r="K3648" i="19"/>
  <c r="J3648" i="19"/>
  <c r="D3648" i="19"/>
  <c r="C3648" i="19"/>
  <c r="R3635" i="19"/>
  <c r="Q3635" i="19"/>
  <c r="K3635" i="19"/>
  <c r="J3635" i="19"/>
  <c r="D3635" i="19"/>
  <c r="C3635" i="19"/>
  <c r="R3634" i="19"/>
  <c r="Q3634" i="19"/>
  <c r="K3634" i="19"/>
  <c r="J3634" i="19"/>
  <c r="D3634" i="19"/>
  <c r="C3634" i="19"/>
  <c r="R3633" i="19"/>
  <c r="Q3633" i="19"/>
  <c r="K3633" i="19"/>
  <c r="J3633" i="19"/>
  <c r="D3633" i="19"/>
  <c r="C3633" i="19"/>
  <c r="R3632" i="19"/>
  <c r="Q3632" i="19"/>
  <c r="K3632" i="19"/>
  <c r="J3632" i="19"/>
  <c r="D3632" i="19"/>
  <c r="C3632" i="19"/>
  <c r="R3631" i="19"/>
  <c r="Q3631" i="19"/>
  <c r="K3631" i="19"/>
  <c r="J3631" i="19"/>
  <c r="D3631" i="19"/>
  <c r="C3631" i="19"/>
  <c r="R3630" i="19"/>
  <c r="Q3630" i="19"/>
  <c r="K3630" i="19"/>
  <c r="J3630" i="19"/>
  <c r="D3630" i="19"/>
  <c r="C3630" i="19"/>
  <c r="R3617" i="19"/>
  <c r="Q3617" i="19"/>
  <c r="K3617" i="19"/>
  <c r="J3617" i="19"/>
  <c r="D3617" i="19"/>
  <c r="C3617" i="19"/>
  <c r="R3616" i="19"/>
  <c r="Q3616" i="19"/>
  <c r="K3616" i="19"/>
  <c r="J3616" i="19"/>
  <c r="D3616" i="19"/>
  <c r="E3616" i="19" s="1"/>
  <c r="C3616" i="19"/>
  <c r="R3615" i="19"/>
  <c r="Q3615" i="19"/>
  <c r="K3615" i="19"/>
  <c r="J3615" i="19"/>
  <c r="D3615" i="19"/>
  <c r="C3615" i="19"/>
  <c r="R3614" i="19"/>
  <c r="Q3614" i="19"/>
  <c r="K3614" i="19"/>
  <c r="J3614" i="19"/>
  <c r="D3614" i="19"/>
  <c r="C3614" i="19"/>
  <c r="R3613" i="19"/>
  <c r="Q3613" i="19"/>
  <c r="K3613" i="19"/>
  <c r="J3613" i="19"/>
  <c r="D3613" i="19"/>
  <c r="C3613" i="19"/>
  <c r="R3612" i="19"/>
  <c r="Q3612" i="19"/>
  <c r="K3612" i="19"/>
  <c r="J3612" i="19"/>
  <c r="D3612" i="19"/>
  <c r="C3612" i="19"/>
  <c r="R3599" i="19"/>
  <c r="Q3599" i="19"/>
  <c r="K3599" i="19"/>
  <c r="J3599" i="19"/>
  <c r="D3599" i="19"/>
  <c r="C3599" i="19"/>
  <c r="R3598" i="19"/>
  <c r="Q3598" i="19"/>
  <c r="K3598" i="19"/>
  <c r="J3598" i="19"/>
  <c r="D3598" i="19"/>
  <c r="C3598" i="19"/>
  <c r="R3597" i="19"/>
  <c r="Q3597" i="19"/>
  <c r="K3597" i="19"/>
  <c r="J3597" i="19"/>
  <c r="D3597" i="19"/>
  <c r="C3597" i="19"/>
  <c r="R3596" i="19"/>
  <c r="Q3596" i="19"/>
  <c r="K3596" i="19"/>
  <c r="J3596" i="19"/>
  <c r="D3596" i="19"/>
  <c r="E3596" i="19" s="1"/>
  <c r="C3596" i="19"/>
  <c r="R3595" i="19"/>
  <c r="Q3595" i="19"/>
  <c r="K3595" i="19"/>
  <c r="J3595" i="19"/>
  <c r="D3595" i="19"/>
  <c r="C3595" i="19"/>
  <c r="R3594" i="19"/>
  <c r="Q3594" i="19"/>
  <c r="K3594" i="19"/>
  <c r="J3594" i="19"/>
  <c r="D3594" i="19"/>
  <c r="C3594" i="19"/>
  <c r="R3581" i="19"/>
  <c r="Q3581" i="19"/>
  <c r="K3581" i="19"/>
  <c r="J3581" i="19"/>
  <c r="D3581" i="19"/>
  <c r="C3581" i="19"/>
  <c r="R3580" i="19"/>
  <c r="Q3580" i="19"/>
  <c r="K3580" i="19"/>
  <c r="J3580" i="19"/>
  <c r="D3580" i="19"/>
  <c r="C3580" i="19"/>
  <c r="R3579" i="19"/>
  <c r="Q3579" i="19"/>
  <c r="K3579" i="19"/>
  <c r="J3579" i="19"/>
  <c r="D3579" i="19"/>
  <c r="C3579" i="19"/>
  <c r="R3578" i="19"/>
  <c r="Q3578" i="19"/>
  <c r="K3578" i="19"/>
  <c r="J3578" i="19"/>
  <c r="D3578" i="19"/>
  <c r="C3578" i="19"/>
  <c r="R3577" i="19"/>
  <c r="Q3577" i="19"/>
  <c r="K3577" i="19"/>
  <c r="J3577" i="19"/>
  <c r="D3577" i="19"/>
  <c r="C3577" i="19"/>
  <c r="R3576" i="19"/>
  <c r="Q3576" i="19"/>
  <c r="K3576" i="19"/>
  <c r="J3576" i="19"/>
  <c r="D3576" i="19"/>
  <c r="C3576" i="19"/>
  <c r="R3563" i="19"/>
  <c r="Q3563" i="19"/>
  <c r="K3563" i="19"/>
  <c r="J3563" i="19"/>
  <c r="D3563" i="19"/>
  <c r="C3563" i="19"/>
  <c r="R3562" i="19"/>
  <c r="Q3562" i="19"/>
  <c r="K3562" i="19"/>
  <c r="J3562" i="19"/>
  <c r="D3562" i="19"/>
  <c r="C3562" i="19"/>
  <c r="R3561" i="19"/>
  <c r="Q3561" i="19"/>
  <c r="K3561" i="19"/>
  <c r="J3561" i="19"/>
  <c r="D3561" i="19"/>
  <c r="C3561" i="19"/>
  <c r="R3560" i="19"/>
  <c r="Q3560" i="19"/>
  <c r="K3560" i="19"/>
  <c r="J3560" i="19"/>
  <c r="D3560" i="19"/>
  <c r="C3560" i="19"/>
  <c r="R3559" i="19"/>
  <c r="Q3559" i="19"/>
  <c r="K3559" i="19"/>
  <c r="J3559" i="19"/>
  <c r="D3559" i="19"/>
  <c r="C3559" i="19"/>
  <c r="R3558" i="19"/>
  <c r="Q3558" i="19"/>
  <c r="K3558" i="19"/>
  <c r="J3558" i="19"/>
  <c r="D3558" i="19"/>
  <c r="C3558" i="19"/>
  <c r="R3545" i="19"/>
  <c r="Q3545" i="19"/>
  <c r="K3545" i="19"/>
  <c r="J3545" i="19"/>
  <c r="D3545" i="19"/>
  <c r="C3545" i="19"/>
  <c r="R3544" i="19"/>
  <c r="Q3544" i="19"/>
  <c r="K3544" i="19"/>
  <c r="J3544" i="19"/>
  <c r="D3544" i="19"/>
  <c r="C3544" i="19"/>
  <c r="R3543" i="19"/>
  <c r="Q3543" i="19"/>
  <c r="K3543" i="19"/>
  <c r="J3543" i="19"/>
  <c r="D3543" i="19"/>
  <c r="C3543" i="19"/>
  <c r="E3543" i="19" s="1"/>
  <c r="R3542" i="19"/>
  <c r="Q3542" i="19"/>
  <c r="K3542" i="19"/>
  <c r="J3542" i="19"/>
  <c r="D3542" i="19"/>
  <c r="C3542" i="19"/>
  <c r="R3541" i="19"/>
  <c r="Q3541" i="19"/>
  <c r="K3541" i="19"/>
  <c r="J3541" i="19"/>
  <c r="D3541" i="19"/>
  <c r="C3541" i="19"/>
  <c r="R3540" i="19"/>
  <c r="Q3540" i="19"/>
  <c r="K3540" i="19"/>
  <c r="J3540" i="19"/>
  <c r="D3540" i="19"/>
  <c r="C3540" i="19"/>
  <c r="R3527" i="19"/>
  <c r="Q3527" i="19"/>
  <c r="K3527" i="19"/>
  <c r="J3527" i="19"/>
  <c r="D3527" i="19"/>
  <c r="C3527" i="19"/>
  <c r="R3526" i="19"/>
  <c r="S3526" i="19" s="1"/>
  <c r="Q3526" i="19"/>
  <c r="K3526" i="19"/>
  <c r="J3526" i="19"/>
  <c r="D3526" i="19"/>
  <c r="C3526" i="19"/>
  <c r="R3525" i="19"/>
  <c r="Q3525" i="19"/>
  <c r="K3525" i="19"/>
  <c r="J3525" i="19"/>
  <c r="D3525" i="19"/>
  <c r="C3525" i="19"/>
  <c r="R3524" i="19"/>
  <c r="Q3524" i="19"/>
  <c r="K3524" i="19"/>
  <c r="J3524" i="19"/>
  <c r="D3524" i="19"/>
  <c r="C3524" i="19"/>
  <c r="R3523" i="19"/>
  <c r="Q3523" i="19"/>
  <c r="K3523" i="19"/>
  <c r="J3523" i="19"/>
  <c r="D3523" i="19"/>
  <c r="C3523" i="19"/>
  <c r="R3522" i="19"/>
  <c r="Q3522" i="19"/>
  <c r="K3522" i="19"/>
  <c r="J3522" i="19"/>
  <c r="D3522" i="19"/>
  <c r="E3522" i="19" s="1"/>
  <c r="C3522" i="19"/>
  <c r="R3509" i="19"/>
  <c r="Q3509" i="19"/>
  <c r="K3509" i="19"/>
  <c r="J3509" i="19"/>
  <c r="D3509" i="19"/>
  <c r="C3509" i="19"/>
  <c r="R3508" i="19"/>
  <c r="Q3508" i="19"/>
  <c r="K3508" i="19"/>
  <c r="J3508" i="19"/>
  <c r="D3508" i="19"/>
  <c r="C3508" i="19"/>
  <c r="R3507" i="19"/>
  <c r="Q3507" i="19"/>
  <c r="K3507" i="19"/>
  <c r="J3507" i="19"/>
  <c r="D3507" i="19"/>
  <c r="C3507" i="19"/>
  <c r="R3506" i="19"/>
  <c r="Q3506" i="19"/>
  <c r="K3506" i="19"/>
  <c r="J3506" i="19"/>
  <c r="D3506" i="19"/>
  <c r="C3506" i="19"/>
  <c r="R3505" i="19"/>
  <c r="Q3505" i="19"/>
  <c r="K3505" i="19"/>
  <c r="J3505" i="19"/>
  <c r="D3505" i="19"/>
  <c r="C3505" i="19"/>
  <c r="R3504" i="19"/>
  <c r="Q3504" i="19"/>
  <c r="K3504" i="19"/>
  <c r="J3504" i="19"/>
  <c r="D3504" i="19"/>
  <c r="C3504" i="19"/>
  <c r="R3491" i="19"/>
  <c r="Q3491" i="19"/>
  <c r="K3491" i="19"/>
  <c r="J3491" i="19"/>
  <c r="D3491" i="19"/>
  <c r="C3491" i="19"/>
  <c r="R3490" i="19"/>
  <c r="Q3490" i="19"/>
  <c r="K3490" i="19"/>
  <c r="J3490" i="19"/>
  <c r="D3490" i="19"/>
  <c r="C3490" i="19"/>
  <c r="R3489" i="19"/>
  <c r="Q3489" i="19"/>
  <c r="K3489" i="19"/>
  <c r="J3489" i="19"/>
  <c r="D3489" i="19"/>
  <c r="C3489" i="19"/>
  <c r="R3488" i="19"/>
  <c r="Q3488" i="19"/>
  <c r="K3488" i="19"/>
  <c r="L3488" i="19" s="1"/>
  <c r="J3488" i="19"/>
  <c r="D3488" i="19"/>
  <c r="C3488" i="19"/>
  <c r="R3487" i="19"/>
  <c r="Q3487" i="19"/>
  <c r="K3487" i="19"/>
  <c r="J3487" i="19"/>
  <c r="D3487" i="19"/>
  <c r="C3487" i="19"/>
  <c r="R3486" i="19"/>
  <c r="Q3486" i="19"/>
  <c r="K3486" i="19"/>
  <c r="J3486" i="19"/>
  <c r="D3486" i="19"/>
  <c r="C3486" i="19"/>
  <c r="R3473" i="19"/>
  <c r="Q3473" i="19"/>
  <c r="K3473" i="19"/>
  <c r="J3473" i="19"/>
  <c r="D3473" i="19"/>
  <c r="C3473" i="19"/>
  <c r="R3472" i="19"/>
  <c r="Q3472" i="19"/>
  <c r="K3472" i="19"/>
  <c r="J3472" i="19"/>
  <c r="D3472" i="19"/>
  <c r="C3472" i="19"/>
  <c r="R3471" i="19"/>
  <c r="Q3471" i="19"/>
  <c r="K3471" i="19"/>
  <c r="J3471" i="19"/>
  <c r="D3471" i="19"/>
  <c r="C3471" i="19"/>
  <c r="R3470" i="19"/>
  <c r="S3470" i="19" s="1"/>
  <c r="Q3470" i="19"/>
  <c r="K3470" i="19"/>
  <c r="J3470" i="19"/>
  <c r="D3470" i="19"/>
  <c r="C3470" i="19"/>
  <c r="R3469" i="19"/>
  <c r="Q3469" i="19"/>
  <c r="K3469" i="19"/>
  <c r="J3469" i="19"/>
  <c r="D3469" i="19"/>
  <c r="C3469" i="19"/>
  <c r="R3468" i="19"/>
  <c r="Q3468" i="19"/>
  <c r="K3468" i="19"/>
  <c r="J3468" i="19"/>
  <c r="D3468" i="19"/>
  <c r="C3468" i="19"/>
  <c r="R3455" i="19"/>
  <c r="Q3455" i="19"/>
  <c r="K3455" i="19"/>
  <c r="J3455" i="19"/>
  <c r="D3455" i="19"/>
  <c r="C3455" i="19"/>
  <c r="R3454" i="19"/>
  <c r="Q3454" i="19"/>
  <c r="K3454" i="19"/>
  <c r="J3454" i="19"/>
  <c r="D3454" i="19"/>
  <c r="C3454" i="19"/>
  <c r="R3453" i="19"/>
  <c r="Q3453" i="19"/>
  <c r="K3453" i="19"/>
  <c r="J3453" i="19"/>
  <c r="D3453" i="19"/>
  <c r="C3453" i="19"/>
  <c r="R3452" i="19"/>
  <c r="Q3452" i="19"/>
  <c r="K3452" i="19"/>
  <c r="J3452" i="19"/>
  <c r="D3452" i="19"/>
  <c r="C3452" i="19"/>
  <c r="R3451" i="19"/>
  <c r="Q3451" i="19"/>
  <c r="K3451" i="19"/>
  <c r="J3451" i="19"/>
  <c r="L3451" i="19" s="1"/>
  <c r="D3451" i="19"/>
  <c r="C3451" i="19"/>
  <c r="R3450" i="19"/>
  <c r="Q3450" i="19"/>
  <c r="K3450" i="19"/>
  <c r="J3450" i="19"/>
  <c r="D3450" i="19"/>
  <c r="C3450" i="19"/>
  <c r="R3437" i="19"/>
  <c r="S3437" i="19" s="1"/>
  <c r="Q3437" i="19"/>
  <c r="K3437" i="19"/>
  <c r="J3437" i="19"/>
  <c r="D3437" i="19"/>
  <c r="C3437" i="19"/>
  <c r="R3436" i="19"/>
  <c r="Q3436" i="19"/>
  <c r="K3436" i="19"/>
  <c r="J3436" i="19"/>
  <c r="D3436" i="19"/>
  <c r="C3436" i="19"/>
  <c r="R3435" i="19"/>
  <c r="Q3435" i="19"/>
  <c r="K3435" i="19"/>
  <c r="J3435" i="19"/>
  <c r="D3435" i="19"/>
  <c r="C3435" i="19"/>
  <c r="R3434" i="19"/>
  <c r="Q3434" i="19"/>
  <c r="K3434" i="19"/>
  <c r="J3434" i="19"/>
  <c r="D3434" i="19"/>
  <c r="C3434" i="19"/>
  <c r="R3433" i="19"/>
  <c r="S3433" i="19" s="1"/>
  <c r="Q3433" i="19"/>
  <c r="K3433" i="19"/>
  <c r="J3433" i="19"/>
  <c r="D3433" i="19"/>
  <c r="C3433" i="19"/>
  <c r="R3432" i="19"/>
  <c r="Q3432" i="19"/>
  <c r="K3432" i="19"/>
  <c r="L3432" i="19" s="1"/>
  <c r="J3432" i="19"/>
  <c r="D3432" i="19"/>
  <c r="C3432" i="19"/>
  <c r="R3419" i="19"/>
  <c r="Q3419" i="19"/>
  <c r="K3419" i="19"/>
  <c r="J3419" i="19"/>
  <c r="D3419" i="19"/>
  <c r="C3419" i="19"/>
  <c r="R3418" i="19"/>
  <c r="S3418" i="19" s="1"/>
  <c r="Q3418" i="19"/>
  <c r="K3418" i="19"/>
  <c r="J3418" i="19"/>
  <c r="D3418" i="19"/>
  <c r="C3418" i="19"/>
  <c r="R3417" i="19"/>
  <c r="Q3417" i="19"/>
  <c r="K3417" i="19"/>
  <c r="J3417" i="19"/>
  <c r="D3417" i="19"/>
  <c r="C3417" i="19"/>
  <c r="R3416" i="19"/>
  <c r="Q3416" i="19"/>
  <c r="K3416" i="19"/>
  <c r="J3416" i="19"/>
  <c r="D3416" i="19"/>
  <c r="C3416" i="19"/>
  <c r="R3415" i="19"/>
  <c r="Q3415" i="19"/>
  <c r="K3415" i="19"/>
  <c r="J3415" i="19"/>
  <c r="L3415" i="19" s="1"/>
  <c r="D3415" i="19"/>
  <c r="C3415" i="19"/>
  <c r="R3414" i="19"/>
  <c r="Q3414" i="19"/>
  <c r="K3414" i="19"/>
  <c r="J3414" i="19"/>
  <c r="D3414" i="19"/>
  <c r="C3414" i="19"/>
  <c r="E3414" i="19" s="1"/>
  <c r="R3401" i="19"/>
  <c r="Q3401" i="19"/>
  <c r="K3401" i="19"/>
  <c r="L3401" i="19" s="1"/>
  <c r="J3401" i="19"/>
  <c r="D3401" i="19"/>
  <c r="C3401" i="19"/>
  <c r="R3400" i="19"/>
  <c r="Q3400" i="19"/>
  <c r="S3400" i="19" s="1"/>
  <c r="K3400" i="19"/>
  <c r="J3400" i="19"/>
  <c r="D3400" i="19"/>
  <c r="E3400" i="19" s="1"/>
  <c r="C3400" i="19"/>
  <c r="R3399" i="19"/>
  <c r="Q3399" i="19"/>
  <c r="K3399" i="19"/>
  <c r="J3399" i="19"/>
  <c r="D3399" i="19"/>
  <c r="C3399" i="19"/>
  <c r="R3398" i="19"/>
  <c r="Q3398" i="19"/>
  <c r="K3398" i="19"/>
  <c r="J3398" i="19"/>
  <c r="D3398" i="19"/>
  <c r="C3398" i="19"/>
  <c r="R3397" i="19"/>
  <c r="Q3397" i="19"/>
  <c r="K3397" i="19"/>
  <c r="J3397" i="19"/>
  <c r="D3397" i="19"/>
  <c r="C3397" i="19"/>
  <c r="R3396" i="19"/>
  <c r="Q3396" i="19"/>
  <c r="K3396" i="19"/>
  <c r="J3396" i="19"/>
  <c r="D3396" i="19"/>
  <c r="C3396" i="19"/>
  <c r="E3396" i="19" s="1"/>
  <c r="R3383" i="19"/>
  <c r="Q3383" i="19"/>
  <c r="K3383" i="19"/>
  <c r="J3383" i="19"/>
  <c r="D3383" i="19"/>
  <c r="C3383" i="19"/>
  <c r="R3382" i="19"/>
  <c r="Q3382" i="19"/>
  <c r="K3382" i="19"/>
  <c r="J3382" i="19"/>
  <c r="D3382" i="19"/>
  <c r="C3382" i="19"/>
  <c r="R3381" i="19"/>
  <c r="Q3381" i="19"/>
  <c r="K3381" i="19"/>
  <c r="J3381" i="19"/>
  <c r="D3381" i="19"/>
  <c r="C3381" i="19"/>
  <c r="R3380" i="19"/>
  <c r="Q3380" i="19"/>
  <c r="K3380" i="19"/>
  <c r="J3380" i="19"/>
  <c r="D3380" i="19"/>
  <c r="C3380" i="19"/>
  <c r="R3379" i="19"/>
  <c r="Q3379" i="19"/>
  <c r="K3379" i="19"/>
  <c r="J3379" i="19"/>
  <c r="D3379" i="19"/>
  <c r="C3379" i="19"/>
  <c r="R3378" i="19"/>
  <c r="Q3378" i="19"/>
  <c r="K3378" i="19"/>
  <c r="J3378" i="19"/>
  <c r="D3378" i="19"/>
  <c r="C3378" i="19"/>
  <c r="R3365" i="19"/>
  <c r="Q3365" i="19"/>
  <c r="K3365" i="19"/>
  <c r="J3365" i="19"/>
  <c r="D3365" i="19"/>
  <c r="C3365" i="19"/>
  <c r="R3364" i="19"/>
  <c r="Q3364" i="19"/>
  <c r="K3364" i="19"/>
  <c r="J3364" i="19"/>
  <c r="D3364" i="19"/>
  <c r="C3364" i="19"/>
  <c r="R3363" i="19"/>
  <c r="Q3363" i="19"/>
  <c r="K3363" i="19"/>
  <c r="J3363" i="19"/>
  <c r="D3363" i="19"/>
  <c r="C3363" i="19"/>
  <c r="R3362" i="19"/>
  <c r="Q3362" i="19"/>
  <c r="K3362" i="19"/>
  <c r="J3362" i="19"/>
  <c r="D3362" i="19"/>
  <c r="C3362" i="19"/>
  <c r="R3361" i="19"/>
  <c r="Q3361" i="19"/>
  <c r="K3361" i="19"/>
  <c r="J3361" i="19"/>
  <c r="D3361" i="19"/>
  <c r="C3361" i="19"/>
  <c r="R3360" i="19"/>
  <c r="Q3360" i="19"/>
  <c r="K3360" i="19"/>
  <c r="J3360" i="19"/>
  <c r="D3360" i="19"/>
  <c r="C3360" i="19"/>
  <c r="R3347" i="19"/>
  <c r="Q3347" i="19"/>
  <c r="K3347" i="19"/>
  <c r="J3347" i="19"/>
  <c r="D3347" i="19"/>
  <c r="C3347" i="19"/>
  <c r="R3346" i="19"/>
  <c r="Q3346" i="19"/>
  <c r="K3346" i="19"/>
  <c r="J3346" i="19"/>
  <c r="D3346" i="19"/>
  <c r="C3346" i="19"/>
  <c r="R3345" i="19"/>
  <c r="Q3345" i="19"/>
  <c r="K3345" i="19"/>
  <c r="J3345" i="19"/>
  <c r="D3345" i="19"/>
  <c r="C3345" i="19"/>
  <c r="R3344" i="19"/>
  <c r="Q3344" i="19"/>
  <c r="K3344" i="19"/>
  <c r="J3344" i="19"/>
  <c r="D3344" i="19"/>
  <c r="C3344" i="19"/>
  <c r="R3343" i="19"/>
  <c r="Q3343" i="19"/>
  <c r="K3343" i="19"/>
  <c r="J3343" i="19"/>
  <c r="D3343" i="19"/>
  <c r="C3343" i="19"/>
  <c r="R3342" i="19"/>
  <c r="Q3342" i="19"/>
  <c r="K3342" i="19"/>
  <c r="J3342" i="19"/>
  <c r="D3342" i="19"/>
  <c r="C3342" i="19"/>
  <c r="R3329" i="19"/>
  <c r="Q3329" i="19"/>
  <c r="K3329" i="19"/>
  <c r="J3329" i="19"/>
  <c r="D3329" i="19"/>
  <c r="C3329" i="19"/>
  <c r="R3328" i="19"/>
  <c r="Q3328" i="19"/>
  <c r="K3328" i="19"/>
  <c r="J3328" i="19"/>
  <c r="D3328" i="19"/>
  <c r="C3328" i="19"/>
  <c r="R3327" i="19"/>
  <c r="Q3327" i="19"/>
  <c r="K3327" i="19"/>
  <c r="J3327" i="19"/>
  <c r="D3327" i="19"/>
  <c r="C3327" i="19"/>
  <c r="R3326" i="19"/>
  <c r="Q3326" i="19"/>
  <c r="K3326" i="19"/>
  <c r="J3326" i="19"/>
  <c r="D3326" i="19"/>
  <c r="C3326" i="19"/>
  <c r="R3325" i="19"/>
  <c r="Q3325" i="19"/>
  <c r="K3325" i="19"/>
  <c r="J3325" i="19"/>
  <c r="D3325" i="19"/>
  <c r="C3325" i="19"/>
  <c r="R3324" i="19"/>
  <c r="Q3324" i="19"/>
  <c r="K3324" i="19"/>
  <c r="J3324" i="19"/>
  <c r="D3324" i="19"/>
  <c r="C3324" i="19"/>
  <c r="E3324" i="19" s="1"/>
  <c r="R3311" i="19"/>
  <c r="Q3311" i="19"/>
  <c r="K3311" i="19"/>
  <c r="J3311" i="19"/>
  <c r="D3311" i="19"/>
  <c r="C3311" i="19"/>
  <c r="E3311" i="19" s="1"/>
  <c r="R3310" i="19"/>
  <c r="Q3310" i="19"/>
  <c r="K3310" i="19"/>
  <c r="J3310" i="19"/>
  <c r="D3310" i="19"/>
  <c r="C3310" i="19"/>
  <c r="R3309" i="19"/>
  <c r="Q3309" i="19"/>
  <c r="K3309" i="19"/>
  <c r="J3309" i="19"/>
  <c r="D3309" i="19"/>
  <c r="C3309" i="19"/>
  <c r="R3308" i="19"/>
  <c r="Q3308" i="19"/>
  <c r="K3308" i="19"/>
  <c r="J3308" i="19"/>
  <c r="D3308" i="19"/>
  <c r="C3308" i="19"/>
  <c r="R3307" i="19"/>
  <c r="Q3307" i="19"/>
  <c r="K3307" i="19"/>
  <c r="J3307" i="19"/>
  <c r="D3307" i="19"/>
  <c r="C3307" i="19"/>
  <c r="R3306" i="19"/>
  <c r="Q3306" i="19"/>
  <c r="K3306" i="19"/>
  <c r="J3306" i="19"/>
  <c r="D3306" i="19"/>
  <c r="C3306" i="19"/>
  <c r="R3293" i="19"/>
  <c r="Q3293" i="19"/>
  <c r="K3293" i="19"/>
  <c r="J3293" i="19"/>
  <c r="D3293" i="19"/>
  <c r="C3293" i="19"/>
  <c r="R3292" i="19"/>
  <c r="Q3292" i="19"/>
  <c r="K3292" i="19"/>
  <c r="J3292" i="19"/>
  <c r="L3292" i="19" s="1"/>
  <c r="D3292" i="19"/>
  <c r="C3292" i="19"/>
  <c r="R3291" i="19"/>
  <c r="Q3291" i="19"/>
  <c r="K3291" i="19"/>
  <c r="J3291" i="19"/>
  <c r="D3291" i="19"/>
  <c r="C3291" i="19"/>
  <c r="E3291" i="19" s="1"/>
  <c r="R3290" i="19"/>
  <c r="Q3290" i="19"/>
  <c r="K3290" i="19"/>
  <c r="J3290" i="19"/>
  <c r="D3290" i="19"/>
  <c r="C3290" i="19"/>
  <c r="R3289" i="19"/>
  <c r="Q3289" i="19"/>
  <c r="K3289" i="19"/>
  <c r="J3289" i="19"/>
  <c r="D3289" i="19"/>
  <c r="C3289" i="19"/>
  <c r="R3288" i="19"/>
  <c r="Q3288" i="19"/>
  <c r="K3288" i="19"/>
  <c r="J3288" i="19"/>
  <c r="D3288" i="19"/>
  <c r="C3288" i="19"/>
  <c r="R3275" i="19"/>
  <c r="Q3275" i="19"/>
  <c r="K3275" i="19"/>
  <c r="J3275" i="19"/>
  <c r="D3275" i="19"/>
  <c r="C3275" i="19"/>
  <c r="R3274" i="19"/>
  <c r="Q3274" i="19"/>
  <c r="K3274" i="19"/>
  <c r="J3274" i="19"/>
  <c r="D3274" i="19"/>
  <c r="C3274" i="19"/>
  <c r="R3273" i="19"/>
  <c r="Q3273" i="19"/>
  <c r="K3273" i="19"/>
  <c r="J3273" i="19"/>
  <c r="D3273" i="19"/>
  <c r="C3273" i="19"/>
  <c r="R3272" i="19"/>
  <c r="Q3272" i="19"/>
  <c r="K3272" i="19"/>
  <c r="J3272" i="19"/>
  <c r="D3272" i="19"/>
  <c r="C3272" i="19"/>
  <c r="R3271" i="19"/>
  <c r="Q3271" i="19"/>
  <c r="K3271" i="19"/>
  <c r="J3271" i="19"/>
  <c r="D3271" i="19"/>
  <c r="C3271" i="19"/>
  <c r="R3270" i="19"/>
  <c r="Q3270" i="19"/>
  <c r="K3270" i="19"/>
  <c r="J3270" i="19"/>
  <c r="D3270" i="19"/>
  <c r="C3270" i="19"/>
  <c r="R3257" i="19"/>
  <c r="Q3257" i="19"/>
  <c r="K3257" i="19"/>
  <c r="J3257" i="19"/>
  <c r="D3257" i="19"/>
  <c r="C3257" i="19"/>
  <c r="R3256" i="19"/>
  <c r="Q3256" i="19"/>
  <c r="K3256" i="19"/>
  <c r="J3256" i="19"/>
  <c r="D3256" i="19"/>
  <c r="C3256" i="19"/>
  <c r="R3255" i="19"/>
  <c r="Q3255" i="19"/>
  <c r="K3255" i="19"/>
  <c r="J3255" i="19"/>
  <c r="D3255" i="19"/>
  <c r="C3255" i="19"/>
  <c r="R3254" i="19"/>
  <c r="Q3254" i="19"/>
  <c r="K3254" i="19"/>
  <c r="J3254" i="19"/>
  <c r="D3254" i="19"/>
  <c r="C3254" i="19"/>
  <c r="R3253" i="19"/>
  <c r="Q3253" i="19"/>
  <c r="K3253" i="19"/>
  <c r="J3253" i="19"/>
  <c r="D3253" i="19"/>
  <c r="C3253" i="19"/>
  <c r="R3252" i="19"/>
  <c r="Q3252" i="19"/>
  <c r="K3252" i="19"/>
  <c r="J3252" i="19"/>
  <c r="D3252" i="19"/>
  <c r="C3252" i="19"/>
  <c r="R3239" i="19"/>
  <c r="Q3239" i="19"/>
  <c r="K3239" i="19"/>
  <c r="J3239" i="19"/>
  <c r="D3239" i="19"/>
  <c r="C3239" i="19"/>
  <c r="R3238" i="19"/>
  <c r="Q3238" i="19"/>
  <c r="K3238" i="19"/>
  <c r="J3238" i="19"/>
  <c r="D3238" i="19"/>
  <c r="E3238" i="19" s="1"/>
  <c r="C3238" i="19"/>
  <c r="R3237" i="19"/>
  <c r="Q3237" i="19"/>
  <c r="K3237" i="19"/>
  <c r="J3237" i="19"/>
  <c r="D3237" i="19"/>
  <c r="C3237" i="19"/>
  <c r="R3236" i="19"/>
  <c r="Q3236" i="19"/>
  <c r="K3236" i="19"/>
  <c r="J3236" i="19"/>
  <c r="D3236" i="19"/>
  <c r="C3236" i="19"/>
  <c r="R3235" i="19"/>
  <c r="Q3235" i="19"/>
  <c r="K3235" i="19"/>
  <c r="J3235" i="19"/>
  <c r="D3235" i="19"/>
  <c r="C3235" i="19"/>
  <c r="R3234" i="19"/>
  <c r="S3234" i="19" s="1"/>
  <c r="Q3234" i="19"/>
  <c r="K3234" i="19"/>
  <c r="J3234" i="19"/>
  <c r="D3234" i="19"/>
  <c r="E3234" i="19" s="1"/>
  <c r="C3234" i="19"/>
  <c r="R3221" i="19"/>
  <c r="Q3221" i="19"/>
  <c r="K3221" i="19"/>
  <c r="J3221" i="19"/>
  <c r="D3221" i="19"/>
  <c r="C3221" i="19"/>
  <c r="R3220" i="19"/>
  <c r="Q3220" i="19"/>
  <c r="K3220" i="19"/>
  <c r="J3220" i="19"/>
  <c r="D3220" i="19"/>
  <c r="C3220" i="19"/>
  <c r="R3219" i="19"/>
  <c r="Q3219" i="19"/>
  <c r="K3219" i="19"/>
  <c r="J3219" i="19"/>
  <c r="D3219" i="19"/>
  <c r="C3219" i="19"/>
  <c r="R3218" i="19"/>
  <c r="Q3218" i="19"/>
  <c r="K3218" i="19"/>
  <c r="J3218" i="19"/>
  <c r="D3218" i="19"/>
  <c r="E3218" i="19" s="1"/>
  <c r="C3218" i="19"/>
  <c r="R3217" i="19"/>
  <c r="Q3217" i="19"/>
  <c r="K3217" i="19"/>
  <c r="L3217" i="19" s="1"/>
  <c r="J3217" i="19"/>
  <c r="D3217" i="19"/>
  <c r="C3217" i="19"/>
  <c r="R3216" i="19"/>
  <c r="Q3216" i="19"/>
  <c r="K3216" i="19"/>
  <c r="J3216" i="19"/>
  <c r="D3216" i="19"/>
  <c r="E3216" i="19" s="1"/>
  <c r="C3216" i="19"/>
  <c r="R3203" i="19"/>
  <c r="Q3203" i="19"/>
  <c r="K3203" i="19"/>
  <c r="J3203" i="19"/>
  <c r="D3203" i="19"/>
  <c r="C3203" i="19"/>
  <c r="R3202" i="19"/>
  <c r="Q3202" i="19"/>
  <c r="K3202" i="19"/>
  <c r="J3202" i="19"/>
  <c r="D3202" i="19"/>
  <c r="C3202" i="19"/>
  <c r="R3201" i="19"/>
  <c r="Q3201" i="19"/>
  <c r="K3201" i="19"/>
  <c r="J3201" i="19"/>
  <c r="D3201" i="19"/>
  <c r="C3201" i="19"/>
  <c r="R3200" i="19"/>
  <c r="Q3200" i="19"/>
  <c r="K3200" i="19"/>
  <c r="J3200" i="19"/>
  <c r="D3200" i="19"/>
  <c r="E3200" i="19" s="1"/>
  <c r="C3200" i="19"/>
  <c r="R3199" i="19"/>
  <c r="Q3199" i="19"/>
  <c r="K3199" i="19"/>
  <c r="J3199" i="19"/>
  <c r="D3199" i="19"/>
  <c r="C3199" i="19"/>
  <c r="R3198" i="19"/>
  <c r="S3198" i="19" s="1"/>
  <c r="Q3198" i="19"/>
  <c r="K3198" i="19"/>
  <c r="J3198" i="19"/>
  <c r="D3198" i="19"/>
  <c r="C3198" i="19"/>
  <c r="R3185" i="19"/>
  <c r="Q3185" i="19"/>
  <c r="K3185" i="19"/>
  <c r="J3185" i="19"/>
  <c r="D3185" i="19"/>
  <c r="C3185" i="19"/>
  <c r="R3184" i="19"/>
  <c r="Q3184" i="19"/>
  <c r="K3184" i="19"/>
  <c r="J3184" i="19"/>
  <c r="D3184" i="19"/>
  <c r="C3184" i="19"/>
  <c r="R3183" i="19"/>
  <c r="Q3183" i="19"/>
  <c r="K3183" i="19"/>
  <c r="J3183" i="19"/>
  <c r="D3183" i="19"/>
  <c r="C3183" i="19"/>
  <c r="R3182" i="19"/>
  <c r="Q3182" i="19"/>
  <c r="K3182" i="19"/>
  <c r="J3182" i="19"/>
  <c r="D3182" i="19"/>
  <c r="C3182" i="19"/>
  <c r="R3181" i="19"/>
  <c r="Q3181" i="19"/>
  <c r="K3181" i="19"/>
  <c r="J3181" i="19"/>
  <c r="D3181" i="19"/>
  <c r="C3181" i="19"/>
  <c r="R3180" i="19"/>
  <c r="Q3180" i="19"/>
  <c r="K3180" i="19"/>
  <c r="J3180" i="19"/>
  <c r="D3180" i="19"/>
  <c r="E3180" i="19" s="1"/>
  <c r="C3180" i="19"/>
  <c r="R3167" i="19"/>
  <c r="Q3167" i="19"/>
  <c r="K3167" i="19"/>
  <c r="J3167" i="19"/>
  <c r="D3167" i="19"/>
  <c r="C3167" i="19"/>
  <c r="R3166" i="19"/>
  <c r="Q3166" i="19"/>
  <c r="K3166" i="19"/>
  <c r="L3166" i="19" s="1"/>
  <c r="J3166" i="19"/>
  <c r="D3166" i="19"/>
  <c r="C3166" i="19"/>
  <c r="R3165" i="19"/>
  <c r="Q3165" i="19"/>
  <c r="K3165" i="19"/>
  <c r="J3165" i="19"/>
  <c r="D3165" i="19"/>
  <c r="C3165" i="19"/>
  <c r="R3164" i="19"/>
  <c r="Q3164" i="19"/>
  <c r="K3164" i="19"/>
  <c r="J3164" i="19"/>
  <c r="D3164" i="19"/>
  <c r="C3164" i="19"/>
  <c r="R3163" i="19"/>
  <c r="Q3163" i="19"/>
  <c r="K3163" i="19"/>
  <c r="J3163" i="19"/>
  <c r="D3163" i="19"/>
  <c r="C3163" i="19"/>
  <c r="R3162" i="19"/>
  <c r="Q3162" i="19"/>
  <c r="K3162" i="19"/>
  <c r="J3162" i="19"/>
  <c r="D3162" i="19"/>
  <c r="C3162" i="19"/>
  <c r="R3149" i="19"/>
  <c r="Q3149" i="19"/>
  <c r="K3149" i="19"/>
  <c r="J3149" i="19"/>
  <c r="D3149" i="19"/>
  <c r="C3149" i="19"/>
  <c r="R3148" i="19"/>
  <c r="Q3148" i="19"/>
  <c r="K3148" i="19"/>
  <c r="J3148" i="19"/>
  <c r="D3148" i="19"/>
  <c r="C3148" i="19"/>
  <c r="R3147" i="19"/>
  <c r="Q3147" i="19"/>
  <c r="K3147" i="19"/>
  <c r="J3147" i="19"/>
  <c r="D3147" i="19"/>
  <c r="C3147" i="19"/>
  <c r="R3146" i="19"/>
  <c r="Q3146" i="19"/>
  <c r="K3146" i="19"/>
  <c r="J3146" i="19"/>
  <c r="D3146" i="19"/>
  <c r="C3146" i="19"/>
  <c r="R3145" i="19"/>
  <c r="Q3145" i="19"/>
  <c r="K3145" i="19"/>
  <c r="J3145" i="19"/>
  <c r="D3145" i="19"/>
  <c r="C3145" i="19"/>
  <c r="R3144" i="19"/>
  <c r="Q3144" i="19"/>
  <c r="K3144" i="19"/>
  <c r="J3144" i="19"/>
  <c r="D3144" i="19"/>
  <c r="C3144" i="19"/>
  <c r="R3131" i="19"/>
  <c r="Q3131" i="19"/>
  <c r="K3131" i="19"/>
  <c r="J3131" i="19"/>
  <c r="D3131" i="19"/>
  <c r="C3131" i="19"/>
  <c r="R3130" i="19"/>
  <c r="Q3130" i="19"/>
  <c r="K3130" i="19"/>
  <c r="J3130" i="19"/>
  <c r="L3130" i="19" s="1"/>
  <c r="D3130" i="19"/>
  <c r="C3130" i="19"/>
  <c r="R3129" i="19"/>
  <c r="Q3129" i="19"/>
  <c r="K3129" i="19"/>
  <c r="J3129" i="19"/>
  <c r="D3129" i="19"/>
  <c r="C3129" i="19"/>
  <c r="R3128" i="19"/>
  <c r="Q3128" i="19"/>
  <c r="K3128" i="19"/>
  <c r="J3128" i="19"/>
  <c r="D3128" i="19"/>
  <c r="C3128" i="19"/>
  <c r="R3127" i="19"/>
  <c r="Q3127" i="19"/>
  <c r="S3127" i="19" s="1"/>
  <c r="K3127" i="19"/>
  <c r="J3127" i="19"/>
  <c r="D3127" i="19"/>
  <c r="C3127" i="19"/>
  <c r="E3127" i="19" s="1"/>
  <c r="R3126" i="19"/>
  <c r="Q3126" i="19"/>
  <c r="K3126" i="19"/>
  <c r="J3126" i="19"/>
  <c r="D3126" i="19"/>
  <c r="C3126" i="19"/>
  <c r="R3113" i="19"/>
  <c r="Q3113" i="19"/>
  <c r="S3113" i="19" s="1"/>
  <c r="K3113" i="19"/>
  <c r="J3113" i="19"/>
  <c r="D3113" i="19"/>
  <c r="C3113" i="19"/>
  <c r="R3112" i="19"/>
  <c r="Q3112" i="19"/>
  <c r="K3112" i="19"/>
  <c r="J3112" i="19"/>
  <c r="D3112" i="19"/>
  <c r="C3112" i="19"/>
  <c r="R3111" i="19"/>
  <c r="Q3111" i="19"/>
  <c r="K3111" i="19"/>
  <c r="J3111" i="19"/>
  <c r="D3111" i="19"/>
  <c r="C3111" i="19"/>
  <c r="R3110" i="19"/>
  <c r="Q3110" i="19"/>
  <c r="K3110" i="19"/>
  <c r="J3110" i="19"/>
  <c r="D3110" i="19"/>
  <c r="C3110" i="19"/>
  <c r="R3109" i="19"/>
  <c r="Q3109" i="19"/>
  <c r="S3109" i="19" s="1"/>
  <c r="K3109" i="19"/>
  <c r="J3109" i="19"/>
  <c r="D3109" i="19"/>
  <c r="C3109" i="19"/>
  <c r="R3108" i="19"/>
  <c r="Q3108" i="19"/>
  <c r="K3108" i="19"/>
  <c r="J3108" i="19"/>
  <c r="D3108" i="19"/>
  <c r="C3108" i="19"/>
  <c r="E3108" i="19" s="1"/>
  <c r="R3095" i="19"/>
  <c r="Q3095" i="19"/>
  <c r="K3095" i="19"/>
  <c r="J3095" i="19"/>
  <c r="D3095" i="19"/>
  <c r="C3095" i="19"/>
  <c r="R3094" i="19"/>
  <c r="Q3094" i="19"/>
  <c r="K3094" i="19"/>
  <c r="J3094" i="19"/>
  <c r="D3094" i="19"/>
  <c r="C3094" i="19"/>
  <c r="R3093" i="19"/>
  <c r="Q3093" i="19"/>
  <c r="K3093" i="19"/>
  <c r="J3093" i="19"/>
  <c r="D3093" i="19"/>
  <c r="C3093" i="19"/>
  <c r="R3092" i="19"/>
  <c r="Q3092" i="19"/>
  <c r="S3092" i="19" s="1"/>
  <c r="K3092" i="19"/>
  <c r="J3092" i="19"/>
  <c r="D3092" i="19"/>
  <c r="C3092" i="19"/>
  <c r="R3091" i="19"/>
  <c r="Q3091" i="19"/>
  <c r="K3091" i="19"/>
  <c r="J3091" i="19"/>
  <c r="D3091" i="19"/>
  <c r="C3091" i="19"/>
  <c r="R3090" i="19"/>
  <c r="Q3090" i="19"/>
  <c r="S3090" i="19" s="1"/>
  <c r="K3090" i="19"/>
  <c r="J3090" i="19"/>
  <c r="D3090" i="19"/>
  <c r="C3090" i="19"/>
  <c r="R3077" i="19"/>
  <c r="Q3077" i="19"/>
  <c r="K3077" i="19"/>
  <c r="J3077" i="19"/>
  <c r="D3077" i="19"/>
  <c r="C3077" i="19"/>
  <c r="R3076" i="19"/>
  <c r="Q3076" i="19"/>
  <c r="K3076" i="19"/>
  <c r="J3076" i="19"/>
  <c r="D3076" i="19"/>
  <c r="C3076" i="19"/>
  <c r="R3075" i="19"/>
  <c r="Q3075" i="19"/>
  <c r="K3075" i="19"/>
  <c r="J3075" i="19"/>
  <c r="D3075" i="19"/>
  <c r="C3075" i="19"/>
  <c r="R3074" i="19"/>
  <c r="Q3074" i="19"/>
  <c r="K3074" i="19"/>
  <c r="J3074" i="19"/>
  <c r="D3074" i="19"/>
  <c r="C3074" i="19"/>
  <c r="R3073" i="19"/>
  <c r="Q3073" i="19"/>
  <c r="K3073" i="19"/>
  <c r="J3073" i="19"/>
  <c r="D3073" i="19"/>
  <c r="C3073" i="19"/>
  <c r="R3072" i="19"/>
  <c r="Q3072" i="19"/>
  <c r="K3072" i="19"/>
  <c r="J3072" i="19"/>
  <c r="D3072" i="19"/>
  <c r="C3072" i="19"/>
  <c r="R3059" i="19"/>
  <c r="Q3059" i="19"/>
  <c r="K3059" i="19"/>
  <c r="J3059" i="19"/>
  <c r="D3059" i="19"/>
  <c r="C3059" i="19"/>
  <c r="R3058" i="19"/>
  <c r="Q3058" i="19"/>
  <c r="K3058" i="19"/>
  <c r="J3058" i="19"/>
  <c r="D3058" i="19"/>
  <c r="C3058" i="19"/>
  <c r="E3058" i="19" s="1"/>
  <c r="R3057" i="19"/>
  <c r="Q3057" i="19"/>
  <c r="K3057" i="19"/>
  <c r="J3057" i="19"/>
  <c r="L3057" i="19" s="1"/>
  <c r="D3057" i="19"/>
  <c r="C3057" i="19"/>
  <c r="R3056" i="19"/>
  <c r="Q3056" i="19"/>
  <c r="K3056" i="19"/>
  <c r="J3056" i="19"/>
  <c r="D3056" i="19"/>
  <c r="C3056" i="19"/>
  <c r="R3055" i="19"/>
  <c r="Q3055" i="19"/>
  <c r="K3055" i="19"/>
  <c r="J3055" i="19"/>
  <c r="D3055" i="19"/>
  <c r="C3055" i="19"/>
  <c r="R3054" i="19"/>
  <c r="Q3054" i="19"/>
  <c r="K3054" i="19"/>
  <c r="J3054" i="19"/>
  <c r="D3054" i="19"/>
  <c r="C3054" i="19"/>
  <c r="R3041" i="19"/>
  <c r="Q3041" i="19"/>
  <c r="K3041" i="19"/>
  <c r="J3041" i="19"/>
  <c r="D3041" i="19"/>
  <c r="C3041" i="19"/>
  <c r="R3040" i="19"/>
  <c r="Q3040" i="19"/>
  <c r="K3040" i="19"/>
  <c r="J3040" i="19"/>
  <c r="D3040" i="19"/>
  <c r="C3040" i="19"/>
  <c r="R3039" i="19"/>
  <c r="S3039" i="19" s="1"/>
  <c r="Q3039" i="19"/>
  <c r="K3039" i="19"/>
  <c r="J3039" i="19"/>
  <c r="D3039" i="19"/>
  <c r="C3039" i="19"/>
  <c r="R3038" i="19"/>
  <c r="Q3038" i="19"/>
  <c r="K3038" i="19"/>
  <c r="L3038" i="19" s="1"/>
  <c r="J3038" i="19"/>
  <c r="D3038" i="19"/>
  <c r="C3038" i="19"/>
  <c r="R3037" i="19"/>
  <c r="Q3037" i="19"/>
  <c r="K3037" i="19"/>
  <c r="J3037" i="19"/>
  <c r="D3037" i="19"/>
  <c r="C3037" i="19"/>
  <c r="R3036" i="19"/>
  <c r="Q3036" i="19"/>
  <c r="K3036" i="19"/>
  <c r="J3036" i="19"/>
  <c r="D3036" i="19"/>
  <c r="C3036" i="19"/>
  <c r="R3023" i="19"/>
  <c r="Q3023" i="19"/>
  <c r="K3023" i="19"/>
  <c r="J3023" i="19"/>
  <c r="D3023" i="19"/>
  <c r="C3023" i="19"/>
  <c r="R3022" i="19"/>
  <c r="Q3022" i="19"/>
  <c r="K3022" i="19"/>
  <c r="L3022" i="19" s="1"/>
  <c r="J3022" i="19"/>
  <c r="D3022" i="19"/>
  <c r="C3022" i="19"/>
  <c r="R3021" i="19"/>
  <c r="S3021" i="19" s="1"/>
  <c r="Q3021" i="19"/>
  <c r="K3021" i="19"/>
  <c r="J3021" i="19"/>
  <c r="D3021" i="19"/>
  <c r="C3021" i="19"/>
  <c r="R3020" i="19"/>
  <c r="S3020" i="19" s="1"/>
  <c r="Q3020" i="19"/>
  <c r="K3020" i="19"/>
  <c r="J3020" i="19"/>
  <c r="D3020" i="19"/>
  <c r="C3020" i="19"/>
  <c r="R3019" i="19"/>
  <c r="Q3019" i="19"/>
  <c r="K3019" i="19"/>
  <c r="J3019" i="19"/>
  <c r="D3019" i="19"/>
  <c r="C3019" i="19"/>
  <c r="R3018" i="19"/>
  <c r="Q3018" i="19"/>
  <c r="K3018" i="19"/>
  <c r="J3018" i="19"/>
  <c r="D3018" i="19"/>
  <c r="E3018" i="19" s="1"/>
  <c r="C3018" i="19"/>
  <c r="R3005" i="19"/>
  <c r="Q3005" i="19"/>
  <c r="K3005" i="19"/>
  <c r="J3005" i="19"/>
  <c r="D3005" i="19"/>
  <c r="C3005" i="19"/>
  <c r="R3004" i="19"/>
  <c r="S3004" i="19" s="1"/>
  <c r="Q3004" i="19"/>
  <c r="K3004" i="19"/>
  <c r="J3004" i="19"/>
  <c r="D3004" i="19"/>
  <c r="C3004" i="19"/>
  <c r="R3003" i="19"/>
  <c r="S3003" i="19" s="1"/>
  <c r="Q3003" i="19"/>
  <c r="K3003" i="19"/>
  <c r="J3003" i="19"/>
  <c r="D3003" i="19"/>
  <c r="C3003" i="19"/>
  <c r="R3002" i="19"/>
  <c r="Q3002" i="19"/>
  <c r="K3002" i="19"/>
  <c r="J3002" i="19"/>
  <c r="D3002" i="19"/>
  <c r="C3002" i="19"/>
  <c r="R3001" i="19"/>
  <c r="Q3001" i="19"/>
  <c r="K3001" i="19"/>
  <c r="J3001" i="19"/>
  <c r="D3001" i="19"/>
  <c r="E3001" i="19" s="1"/>
  <c r="C3001" i="19"/>
  <c r="R3000" i="19"/>
  <c r="Q3000" i="19"/>
  <c r="K3000" i="19"/>
  <c r="J3000" i="19"/>
  <c r="D3000" i="19"/>
  <c r="C3000" i="19"/>
  <c r="R2987" i="19"/>
  <c r="S2987" i="19" s="1"/>
  <c r="Q2987" i="19"/>
  <c r="K2987" i="19"/>
  <c r="J2987" i="19"/>
  <c r="D2987" i="19"/>
  <c r="C2987" i="19"/>
  <c r="R2986" i="19"/>
  <c r="Q2986" i="19"/>
  <c r="K2986" i="19"/>
  <c r="L2986" i="19" s="1"/>
  <c r="J2986" i="19"/>
  <c r="D2986" i="19"/>
  <c r="C2986" i="19"/>
  <c r="R2985" i="19"/>
  <c r="Q2985" i="19"/>
  <c r="K2985" i="19"/>
  <c r="J2985" i="19"/>
  <c r="D2985" i="19"/>
  <c r="C2985" i="19"/>
  <c r="R2984" i="19"/>
  <c r="Q2984" i="19"/>
  <c r="K2984" i="19"/>
  <c r="J2984" i="19"/>
  <c r="D2984" i="19"/>
  <c r="C2984" i="19"/>
  <c r="R2983" i="19"/>
  <c r="Q2983" i="19"/>
  <c r="K2983" i="19"/>
  <c r="J2983" i="19"/>
  <c r="D2983" i="19"/>
  <c r="C2983" i="19"/>
  <c r="R2982" i="19"/>
  <c r="Q2982" i="19"/>
  <c r="S2982" i="19" s="1"/>
  <c r="K2982" i="19"/>
  <c r="J2982" i="19"/>
  <c r="D2982" i="19"/>
  <c r="C2982" i="19"/>
  <c r="R2969" i="19"/>
  <c r="S2969" i="19" s="1"/>
  <c r="Q2969" i="19"/>
  <c r="K2969" i="19"/>
  <c r="J2969" i="19"/>
  <c r="D2969" i="19"/>
  <c r="C2969" i="19"/>
  <c r="R2968" i="19"/>
  <c r="Q2968" i="19"/>
  <c r="K2968" i="19"/>
  <c r="J2968" i="19"/>
  <c r="D2968" i="19"/>
  <c r="C2968" i="19"/>
  <c r="R2967" i="19"/>
  <c r="Q2967" i="19"/>
  <c r="K2967" i="19"/>
  <c r="J2967" i="19"/>
  <c r="D2967" i="19"/>
  <c r="C2967" i="19"/>
  <c r="R2966" i="19"/>
  <c r="Q2966" i="19"/>
  <c r="K2966" i="19"/>
  <c r="J2966" i="19"/>
  <c r="D2966" i="19"/>
  <c r="C2966" i="19"/>
  <c r="R2965" i="19"/>
  <c r="S2965" i="19" s="1"/>
  <c r="Q2965" i="19"/>
  <c r="K2965" i="19"/>
  <c r="J2965" i="19"/>
  <c r="D2965" i="19"/>
  <c r="C2965" i="19"/>
  <c r="R2964" i="19"/>
  <c r="S2964" i="19" s="1"/>
  <c r="Q2964" i="19"/>
  <c r="K2964" i="19"/>
  <c r="L2964" i="19" s="1"/>
  <c r="J2964" i="19"/>
  <c r="D2964" i="19"/>
  <c r="C2964" i="19"/>
  <c r="R2951" i="19"/>
  <c r="Q2951" i="19"/>
  <c r="K2951" i="19"/>
  <c r="J2951" i="19"/>
  <c r="D2951" i="19"/>
  <c r="C2951" i="19"/>
  <c r="R2950" i="19"/>
  <c r="Q2950" i="19"/>
  <c r="K2950" i="19"/>
  <c r="L2950" i="19" s="1"/>
  <c r="J2950" i="19"/>
  <c r="D2950" i="19"/>
  <c r="C2950" i="19"/>
  <c r="R2949" i="19"/>
  <c r="Q2949" i="19"/>
  <c r="K2949" i="19"/>
  <c r="J2949" i="19"/>
  <c r="D2949" i="19"/>
  <c r="C2949" i="19"/>
  <c r="R2948" i="19"/>
  <c r="S2948" i="19" s="1"/>
  <c r="Q2948" i="19"/>
  <c r="K2948" i="19"/>
  <c r="J2948" i="19"/>
  <c r="D2948" i="19"/>
  <c r="C2948" i="19"/>
  <c r="R2947" i="19"/>
  <c r="Q2947" i="19"/>
  <c r="K2947" i="19"/>
  <c r="J2947" i="19"/>
  <c r="D2947" i="19"/>
  <c r="C2947" i="19"/>
  <c r="R2946" i="19"/>
  <c r="Q2946" i="19"/>
  <c r="K2946" i="19"/>
  <c r="J2946" i="19"/>
  <c r="D2946" i="19"/>
  <c r="E2946" i="19" s="1"/>
  <c r="C2946" i="19"/>
  <c r="R2933" i="19"/>
  <c r="S2933" i="19" s="1"/>
  <c r="Q2933" i="19"/>
  <c r="K2933" i="19"/>
  <c r="J2933" i="19"/>
  <c r="D2933" i="19"/>
  <c r="C2933" i="19"/>
  <c r="R2932" i="19"/>
  <c r="S2932" i="19" s="1"/>
  <c r="Q2932" i="19"/>
  <c r="K2932" i="19"/>
  <c r="J2932" i="19"/>
  <c r="D2932" i="19"/>
  <c r="C2932" i="19"/>
  <c r="E2932" i="19" s="1"/>
  <c r="R2931" i="19"/>
  <c r="Q2931" i="19"/>
  <c r="K2931" i="19"/>
  <c r="J2931" i="19"/>
  <c r="D2931" i="19"/>
  <c r="C2931" i="19"/>
  <c r="R2930" i="19"/>
  <c r="Q2930" i="19"/>
  <c r="K2930" i="19"/>
  <c r="J2930" i="19"/>
  <c r="D2930" i="19"/>
  <c r="C2930" i="19"/>
  <c r="R2929" i="19"/>
  <c r="Q2929" i="19"/>
  <c r="K2929" i="19"/>
  <c r="J2929" i="19"/>
  <c r="D2929" i="19"/>
  <c r="C2929" i="19"/>
  <c r="R2928" i="19"/>
  <c r="Q2928" i="19"/>
  <c r="K2928" i="19"/>
  <c r="J2928" i="19"/>
  <c r="D2928" i="19"/>
  <c r="C2928" i="19"/>
  <c r="R2915" i="19"/>
  <c r="Q2915" i="19"/>
  <c r="K2915" i="19"/>
  <c r="J2915" i="19"/>
  <c r="D2915" i="19"/>
  <c r="C2915" i="19"/>
  <c r="R2914" i="19"/>
  <c r="Q2914" i="19"/>
  <c r="K2914" i="19"/>
  <c r="J2914" i="19"/>
  <c r="D2914" i="19"/>
  <c r="C2914" i="19"/>
  <c r="R2913" i="19"/>
  <c r="Q2913" i="19"/>
  <c r="K2913" i="19"/>
  <c r="J2913" i="19"/>
  <c r="D2913" i="19"/>
  <c r="C2913" i="19"/>
  <c r="R2912" i="19"/>
  <c r="Q2912" i="19"/>
  <c r="K2912" i="19"/>
  <c r="J2912" i="19"/>
  <c r="D2912" i="19"/>
  <c r="C2912" i="19"/>
  <c r="R2911" i="19"/>
  <c r="S2911" i="19" s="1"/>
  <c r="Q2911" i="19"/>
  <c r="K2911" i="19"/>
  <c r="J2911" i="19"/>
  <c r="D2911" i="19"/>
  <c r="C2911" i="19"/>
  <c r="R2910" i="19"/>
  <c r="Q2910" i="19"/>
  <c r="K2910" i="19"/>
  <c r="L2910" i="19" s="1"/>
  <c r="J2910" i="19"/>
  <c r="D2910" i="19"/>
  <c r="C2910" i="19"/>
  <c r="R2897" i="19"/>
  <c r="Q2897" i="19"/>
  <c r="K2897" i="19"/>
  <c r="J2897" i="19"/>
  <c r="D2897" i="19"/>
  <c r="E2897" i="19" s="1"/>
  <c r="C2897" i="19"/>
  <c r="R2896" i="19"/>
  <c r="Q2896" i="19"/>
  <c r="K2896" i="19"/>
  <c r="J2896" i="19"/>
  <c r="D2896" i="19"/>
  <c r="C2896" i="19"/>
  <c r="R2895" i="19"/>
  <c r="Q2895" i="19"/>
  <c r="K2895" i="19"/>
  <c r="J2895" i="19"/>
  <c r="D2895" i="19"/>
  <c r="E2895" i="19" s="1"/>
  <c r="C2895" i="19"/>
  <c r="R2894" i="19"/>
  <c r="Q2894" i="19"/>
  <c r="K2894" i="19"/>
  <c r="J2894" i="19"/>
  <c r="D2894" i="19"/>
  <c r="C2894" i="19"/>
  <c r="R2893" i="19"/>
  <c r="Q2893" i="19"/>
  <c r="K2893" i="19"/>
  <c r="J2893" i="19"/>
  <c r="D2893" i="19"/>
  <c r="E2893" i="19" s="1"/>
  <c r="C2893" i="19"/>
  <c r="R2892" i="19"/>
  <c r="Q2892" i="19"/>
  <c r="K2892" i="19"/>
  <c r="J2892" i="19"/>
  <c r="D2892" i="19"/>
  <c r="C2892" i="19"/>
  <c r="R2879" i="19"/>
  <c r="Q2879" i="19"/>
  <c r="K2879" i="19"/>
  <c r="J2879" i="19"/>
  <c r="D2879" i="19"/>
  <c r="E2879" i="19" s="1"/>
  <c r="C2879" i="19"/>
  <c r="R2878" i="19"/>
  <c r="Q2878" i="19"/>
  <c r="K2878" i="19"/>
  <c r="J2878" i="19"/>
  <c r="D2878" i="19"/>
  <c r="C2878" i="19"/>
  <c r="R2877" i="19"/>
  <c r="Q2877" i="19"/>
  <c r="K2877" i="19"/>
  <c r="J2877" i="19"/>
  <c r="D2877" i="19"/>
  <c r="C2877" i="19"/>
  <c r="R2876" i="19"/>
  <c r="Q2876" i="19"/>
  <c r="K2876" i="19"/>
  <c r="L2876" i="19" s="1"/>
  <c r="J2876" i="19"/>
  <c r="D2876" i="19"/>
  <c r="C2876" i="19"/>
  <c r="R2875" i="19"/>
  <c r="S2875" i="19" s="1"/>
  <c r="Q2875" i="19"/>
  <c r="K2875" i="19"/>
  <c r="J2875" i="19"/>
  <c r="D2875" i="19"/>
  <c r="C2875" i="19"/>
  <c r="R2874" i="19"/>
  <c r="Q2874" i="19"/>
  <c r="K2874" i="19"/>
  <c r="J2874" i="19"/>
  <c r="D2874" i="19"/>
  <c r="C2874" i="19"/>
  <c r="R2861" i="19"/>
  <c r="Q2861" i="19"/>
  <c r="K2861" i="19"/>
  <c r="J2861" i="19"/>
  <c r="D2861" i="19"/>
  <c r="C2861" i="19"/>
  <c r="R2860" i="19"/>
  <c r="S2860" i="19" s="1"/>
  <c r="Q2860" i="19"/>
  <c r="K2860" i="19"/>
  <c r="J2860" i="19"/>
  <c r="D2860" i="19"/>
  <c r="C2860" i="19"/>
  <c r="R2859" i="19"/>
  <c r="Q2859" i="19"/>
  <c r="K2859" i="19"/>
  <c r="L2859" i="19" s="1"/>
  <c r="J2859" i="19"/>
  <c r="D2859" i="19"/>
  <c r="C2859" i="19"/>
  <c r="R2858" i="19"/>
  <c r="Q2858" i="19"/>
  <c r="K2858" i="19"/>
  <c r="J2858" i="19"/>
  <c r="D2858" i="19"/>
  <c r="C2858" i="19"/>
  <c r="R2857" i="19"/>
  <c r="Q2857" i="19"/>
  <c r="K2857" i="19"/>
  <c r="J2857" i="19"/>
  <c r="D2857" i="19"/>
  <c r="C2857" i="19"/>
  <c r="R2856" i="19"/>
  <c r="Q2856" i="19"/>
  <c r="K2856" i="19"/>
  <c r="J2856" i="19"/>
  <c r="D2856" i="19"/>
  <c r="C2856" i="19"/>
  <c r="R2843" i="19"/>
  <c r="S2843" i="19" s="1"/>
  <c r="Q2843" i="19"/>
  <c r="K2843" i="19"/>
  <c r="J2843" i="19"/>
  <c r="D2843" i="19"/>
  <c r="C2843" i="19"/>
  <c r="R2842" i="19"/>
  <c r="Q2842" i="19"/>
  <c r="K2842" i="19"/>
  <c r="J2842" i="19"/>
  <c r="D2842" i="19"/>
  <c r="C2842" i="19"/>
  <c r="R2841" i="19"/>
  <c r="Q2841" i="19"/>
  <c r="K2841" i="19"/>
  <c r="J2841" i="19"/>
  <c r="D2841" i="19"/>
  <c r="E2841" i="19" s="1"/>
  <c r="C2841" i="19"/>
  <c r="R2840" i="19"/>
  <c r="Q2840" i="19"/>
  <c r="K2840" i="19"/>
  <c r="J2840" i="19"/>
  <c r="D2840" i="19"/>
  <c r="C2840" i="19"/>
  <c r="R2839" i="19"/>
  <c r="Q2839" i="19"/>
  <c r="K2839" i="19"/>
  <c r="J2839" i="19"/>
  <c r="D2839" i="19"/>
  <c r="C2839" i="19"/>
  <c r="R2838" i="19"/>
  <c r="Q2838" i="19"/>
  <c r="K2838" i="19"/>
  <c r="J2838" i="19"/>
  <c r="D2838" i="19"/>
  <c r="C2838" i="19"/>
  <c r="R2825" i="19"/>
  <c r="Q2825" i="19"/>
  <c r="K2825" i="19"/>
  <c r="J2825" i="19"/>
  <c r="D2825" i="19"/>
  <c r="C2825" i="19"/>
  <c r="R2824" i="19"/>
  <c r="S2824" i="19" s="1"/>
  <c r="Q2824" i="19"/>
  <c r="K2824" i="19"/>
  <c r="J2824" i="19"/>
  <c r="D2824" i="19"/>
  <c r="C2824" i="19"/>
  <c r="R2823" i="19"/>
  <c r="Q2823" i="19"/>
  <c r="K2823" i="19"/>
  <c r="L2823" i="19" s="1"/>
  <c r="J2823" i="19"/>
  <c r="D2823" i="19"/>
  <c r="C2823" i="19"/>
  <c r="R2822" i="19"/>
  <c r="Q2822" i="19"/>
  <c r="K2822" i="19"/>
  <c r="J2822" i="19"/>
  <c r="D2822" i="19"/>
  <c r="E2822" i="19" s="1"/>
  <c r="C2822" i="19"/>
  <c r="R2821" i="19"/>
  <c r="Q2821" i="19"/>
  <c r="K2821" i="19"/>
  <c r="J2821" i="19"/>
  <c r="D2821" i="19"/>
  <c r="C2821" i="19"/>
  <c r="S2820" i="19"/>
  <c r="R2820" i="19"/>
  <c r="Q2820" i="19"/>
  <c r="K2820" i="19"/>
  <c r="J2820" i="19"/>
  <c r="D2820" i="19"/>
  <c r="C2820" i="19"/>
  <c r="R2807" i="19"/>
  <c r="Q2807" i="19"/>
  <c r="K2807" i="19"/>
  <c r="J2807" i="19"/>
  <c r="D2807" i="19"/>
  <c r="C2807" i="19"/>
  <c r="R2806" i="19"/>
  <c r="Q2806" i="19"/>
  <c r="K2806" i="19"/>
  <c r="J2806" i="19"/>
  <c r="L2806" i="19" s="1"/>
  <c r="D2806" i="19"/>
  <c r="C2806" i="19"/>
  <c r="R2805" i="19"/>
  <c r="Q2805" i="19"/>
  <c r="K2805" i="19"/>
  <c r="J2805" i="19"/>
  <c r="D2805" i="19"/>
  <c r="C2805" i="19"/>
  <c r="R2804" i="19"/>
  <c r="Q2804" i="19"/>
  <c r="K2804" i="19"/>
  <c r="J2804" i="19"/>
  <c r="D2804" i="19"/>
  <c r="C2804" i="19"/>
  <c r="R2803" i="19"/>
  <c r="Q2803" i="19"/>
  <c r="K2803" i="19"/>
  <c r="J2803" i="19"/>
  <c r="D2803" i="19"/>
  <c r="C2803" i="19"/>
  <c r="R2802" i="19"/>
  <c r="Q2802" i="19"/>
  <c r="K2802" i="19"/>
  <c r="J2802" i="19"/>
  <c r="D2802" i="19"/>
  <c r="C2802" i="19"/>
  <c r="R2789" i="19"/>
  <c r="Q2789" i="19"/>
  <c r="K2789" i="19"/>
  <c r="J2789" i="19"/>
  <c r="D2789" i="19"/>
  <c r="C2789" i="19"/>
  <c r="R2788" i="19"/>
  <c r="Q2788" i="19"/>
  <c r="K2788" i="19"/>
  <c r="J2788" i="19"/>
  <c r="D2788" i="19"/>
  <c r="C2788" i="19"/>
  <c r="R2787" i="19"/>
  <c r="Q2787" i="19"/>
  <c r="K2787" i="19"/>
  <c r="J2787" i="19"/>
  <c r="D2787" i="19"/>
  <c r="C2787" i="19"/>
  <c r="R2786" i="19"/>
  <c r="Q2786" i="19"/>
  <c r="K2786" i="19"/>
  <c r="J2786" i="19"/>
  <c r="D2786" i="19"/>
  <c r="C2786" i="19"/>
  <c r="R2785" i="19"/>
  <c r="Q2785" i="19"/>
  <c r="K2785" i="19"/>
  <c r="L2785" i="19" s="1"/>
  <c r="J2785" i="19"/>
  <c r="D2785" i="19"/>
  <c r="C2785" i="19"/>
  <c r="R2784" i="19"/>
  <c r="Q2784" i="19"/>
  <c r="K2784" i="19"/>
  <c r="J2784" i="19"/>
  <c r="D2784" i="19"/>
  <c r="C2784" i="19"/>
  <c r="R2771" i="19"/>
  <c r="S2771" i="19" s="1"/>
  <c r="Q2771" i="19"/>
  <c r="K2771" i="19"/>
  <c r="J2771" i="19"/>
  <c r="D2771" i="19"/>
  <c r="C2771" i="19"/>
  <c r="R2770" i="19"/>
  <c r="Q2770" i="19"/>
  <c r="K2770" i="19"/>
  <c r="J2770" i="19"/>
  <c r="D2770" i="19"/>
  <c r="C2770" i="19"/>
  <c r="R2769" i="19"/>
  <c r="Q2769" i="19"/>
  <c r="K2769" i="19"/>
  <c r="J2769" i="19"/>
  <c r="D2769" i="19"/>
  <c r="C2769" i="19"/>
  <c r="R2768" i="19"/>
  <c r="Q2768" i="19"/>
  <c r="K2768" i="19"/>
  <c r="J2768" i="19"/>
  <c r="L2768" i="19" s="1"/>
  <c r="D2768" i="19"/>
  <c r="C2768" i="19"/>
  <c r="R2767" i="19"/>
  <c r="Q2767" i="19"/>
  <c r="K2767" i="19"/>
  <c r="J2767" i="19"/>
  <c r="D2767" i="19"/>
  <c r="C2767" i="19"/>
  <c r="R2766" i="19"/>
  <c r="Q2766" i="19"/>
  <c r="K2766" i="19"/>
  <c r="J2766" i="19"/>
  <c r="D2766" i="19"/>
  <c r="C2766" i="19"/>
  <c r="R2753" i="19"/>
  <c r="Q2753" i="19"/>
  <c r="K2753" i="19"/>
  <c r="J2753" i="19"/>
  <c r="D2753" i="19"/>
  <c r="C2753" i="19"/>
  <c r="R2752" i="19"/>
  <c r="Q2752" i="19"/>
  <c r="K2752" i="19"/>
  <c r="J2752" i="19"/>
  <c r="D2752" i="19"/>
  <c r="C2752" i="19"/>
  <c r="R2751" i="19"/>
  <c r="Q2751" i="19"/>
  <c r="K2751" i="19"/>
  <c r="J2751" i="19"/>
  <c r="D2751" i="19"/>
  <c r="C2751" i="19"/>
  <c r="R2750" i="19"/>
  <c r="Q2750" i="19"/>
  <c r="K2750" i="19"/>
  <c r="J2750" i="19"/>
  <c r="D2750" i="19"/>
  <c r="C2750" i="19"/>
  <c r="R2749" i="19"/>
  <c r="Q2749" i="19"/>
  <c r="K2749" i="19"/>
  <c r="J2749" i="19"/>
  <c r="D2749" i="19"/>
  <c r="E2749" i="19" s="1"/>
  <c r="C2749" i="19"/>
  <c r="R2748" i="19"/>
  <c r="Q2748" i="19"/>
  <c r="K2748" i="19"/>
  <c r="J2748" i="19"/>
  <c r="L2748" i="19" s="1"/>
  <c r="D2748" i="19"/>
  <c r="C2748" i="19"/>
  <c r="R2735" i="19"/>
  <c r="Q2735" i="19"/>
  <c r="K2735" i="19"/>
  <c r="J2735" i="19"/>
  <c r="D2735" i="19"/>
  <c r="C2735" i="19"/>
  <c r="R2734" i="19"/>
  <c r="Q2734" i="19"/>
  <c r="K2734" i="19"/>
  <c r="L2734" i="19" s="1"/>
  <c r="J2734" i="19"/>
  <c r="D2734" i="19"/>
  <c r="C2734" i="19"/>
  <c r="R2733" i="19"/>
  <c r="Q2733" i="19"/>
  <c r="K2733" i="19"/>
  <c r="J2733" i="19"/>
  <c r="D2733" i="19"/>
  <c r="C2733" i="19"/>
  <c r="R2732" i="19"/>
  <c r="Q2732" i="19"/>
  <c r="K2732" i="19"/>
  <c r="J2732" i="19"/>
  <c r="D2732" i="19"/>
  <c r="C2732" i="19"/>
  <c r="R2731" i="19"/>
  <c r="Q2731" i="19"/>
  <c r="K2731" i="19"/>
  <c r="J2731" i="19"/>
  <c r="D2731" i="19"/>
  <c r="C2731" i="19"/>
  <c r="E2731" i="19" s="1"/>
  <c r="R2730" i="19"/>
  <c r="Q2730" i="19"/>
  <c r="K2730" i="19"/>
  <c r="J2730" i="19"/>
  <c r="D2730" i="19"/>
  <c r="C2730" i="19"/>
  <c r="R2717" i="19"/>
  <c r="Q2717" i="19"/>
  <c r="K2717" i="19"/>
  <c r="J2717" i="19"/>
  <c r="D2717" i="19"/>
  <c r="C2717" i="19"/>
  <c r="R2716" i="19"/>
  <c r="Q2716" i="19"/>
  <c r="K2716" i="19"/>
  <c r="J2716" i="19"/>
  <c r="D2716" i="19"/>
  <c r="E2716" i="19" s="1"/>
  <c r="C2716" i="19"/>
  <c r="R2715" i="19"/>
  <c r="Q2715" i="19"/>
  <c r="K2715" i="19"/>
  <c r="J2715" i="19"/>
  <c r="D2715" i="19"/>
  <c r="C2715" i="19"/>
  <c r="R2714" i="19"/>
  <c r="S2714" i="19" s="1"/>
  <c r="Q2714" i="19"/>
  <c r="K2714" i="19"/>
  <c r="J2714" i="19"/>
  <c r="D2714" i="19"/>
  <c r="C2714" i="19"/>
  <c r="R2713" i="19"/>
  <c r="Q2713" i="19"/>
  <c r="K2713" i="19"/>
  <c r="J2713" i="19"/>
  <c r="D2713" i="19"/>
  <c r="C2713" i="19"/>
  <c r="R2712" i="19"/>
  <c r="Q2712" i="19"/>
  <c r="K2712" i="19"/>
  <c r="J2712" i="19"/>
  <c r="D2712" i="19"/>
  <c r="E2712" i="19" s="1"/>
  <c r="C2712" i="19"/>
  <c r="R2699" i="19"/>
  <c r="S2699" i="19" s="1"/>
  <c r="Q2699" i="19"/>
  <c r="K2699" i="19"/>
  <c r="J2699" i="19"/>
  <c r="D2699" i="19"/>
  <c r="C2699" i="19"/>
  <c r="R2698" i="19"/>
  <c r="Q2698" i="19"/>
  <c r="K2698" i="19"/>
  <c r="J2698" i="19"/>
  <c r="D2698" i="19"/>
  <c r="C2698" i="19"/>
  <c r="R2697" i="19"/>
  <c r="Q2697" i="19"/>
  <c r="K2697" i="19"/>
  <c r="J2697" i="19"/>
  <c r="D2697" i="19"/>
  <c r="E2697" i="19" s="1"/>
  <c r="C2697" i="19"/>
  <c r="R2696" i="19"/>
  <c r="Q2696" i="19"/>
  <c r="K2696" i="19"/>
  <c r="J2696" i="19"/>
  <c r="D2696" i="19"/>
  <c r="C2696" i="19"/>
  <c r="R2695" i="19"/>
  <c r="Q2695" i="19"/>
  <c r="K2695" i="19"/>
  <c r="J2695" i="19"/>
  <c r="D2695" i="19"/>
  <c r="C2695" i="19"/>
  <c r="R2694" i="19"/>
  <c r="Q2694" i="19"/>
  <c r="K2694" i="19"/>
  <c r="J2694" i="19"/>
  <c r="D2694" i="19"/>
  <c r="E2694" i="19" s="1"/>
  <c r="C2694" i="19"/>
  <c r="R2681" i="19"/>
  <c r="Q2681" i="19"/>
  <c r="K2681" i="19"/>
  <c r="J2681" i="19"/>
  <c r="D2681" i="19"/>
  <c r="C2681" i="19"/>
  <c r="R2680" i="19"/>
  <c r="Q2680" i="19"/>
  <c r="K2680" i="19"/>
  <c r="J2680" i="19"/>
  <c r="D2680" i="19"/>
  <c r="C2680" i="19"/>
  <c r="R2679" i="19"/>
  <c r="S2679" i="19" s="1"/>
  <c r="Q2679" i="19"/>
  <c r="K2679" i="19"/>
  <c r="J2679" i="19"/>
  <c r="D2679" i="19"/>
  <c r="C2679" i="19"/>
  <c r="R2678" i="19"/>
  <c r="Q2678" i="19"/>
  <c r="K2678" i="19"/>
  <c r="J2678" i="19"/>
  <c r="D2678" i="19"/>
  <c r="C2678" i="19"/>
  <c r="R2677" i="19"/>
  <c r="Q2677" i="19"/>
  <c r="K2677" i="19"/>
  <c r="J2677" i="19"/>
  <c r="D2677" i="19"/>
  <c r="C2677" i="19"/>
  <c r="R2676" i="19"/>
  <c r="S2676" i="19" s="1"/>
  <c r="Q2676" i="19"/>
  <c r="K2676" i="19"/>
  <c r="L2676" i="19" s="1"/>
  <c r="J2676" i="19"/>
  <c r="D2676" i="19"/>
  <c r="C2676" i="19"/>
  <c r="R2663" i="19"/>
  <c r="Q2663" i="19"/>
  <c r="S2663" i="19" s="1"/>
  <c r="K2663" i="19"/>
  <c r="J2663" i="19"/>
  <c r="D2663" i="19"/>
  <c r="C2663" i="19"/>
  <c r="R2662" i="19"/>
  <c r="Q2662" i="19"/>
  <c r="K2662" i="19"/>
  <c r="J2662" i="19"/>
  <c r="D2662" i="19"/>
  <c r="C2662" i="19"/>
  <c r="R2661" i="19"/>
  <c r="Q2661" i="19"/>
  <c r="K2661" i="19"/>
  <c r="J2661" i="19"/>
  <c r="D2661" i="19"/>
  <c r="C2661" i="19"/>
  <c r="R2660" i="19"/>
  <c r="Q2660" i="19"/>
  <c r="K2660" i="19"/>
  <c r="J2660" i="19"/>
  <c r="D2660" i="19"/>
  <c r="C2660" i="19"/>
  <c r="R2659" i="19"/>
  <c r="Q2659" i="19"/>
  <c r="K2659" i="19"/>
  <c r="J2659" i="19"/>
  <c r="D2659" i="19"/>
  <c r="C2659" i="19"/>
  <c r="R2658" i="19"/>
  <c r="Q2658" i="19"/>
  <c r="K2658" i="19"/>
  <c r="J2658" i="19"/>
  <c r="D2658" i="19"/>
  <c r="C2658" i="19"/>
  <c r="R2645" i="19"/>
  <c r="Q2645" i="19"/>
  <c r="K2645" i="19"/>
  <c r="J2645" i="19"/>
  <c r="D2645" i="19"/>
  <c r="C2645" i="19"/>
  <c r="R2644" i="19"/>
  <c r="Q2644" i="19"/>
  <c r="K2644" i="19"/>
  <c r="J2644" i="19"/>
  <c r="L2644" i="19" s="1"/>
  <c r="D2644" i="19"/>
  <c r="C2644" i="19"/>
  <c r="R2643" i="19"/>
  <c r="Q2643" i="19"/>
  <c r="K2643" i="19"/>
  <c r="J2643" i="19"/>
  <c r="D2643" i="19"/>
  <c r="C2643" i="19"/>
  <c r="R2642" i="19"/>
  <c r="Q2642" i="19"/>
  <c r="K2642" i="19"/>
  <c r="J2642" i="19"/>
  <c r="D2642" i="19"/>
  <c r="C2642" i="19"/>
  <c r="R2641" i="19"/>
  <c r="Q2641" i="19"/>
  <c r="K2641" i="19"/>
  <c r="J2641" i="19"/>
  <c r="D2641" i="19"/>
  <c r="C2641" i="19"/>
  <c r="R2640" i="19"/>
  <c r="Q2640" i="19"/>
  <c r="K2640" i="19"/>
  <c r="J2640" i="19"/>
  <c r="D2640" i="19"/>
  <c r="C2640" i="19"/>
  <c r="R2627" i="19"/>
  <c r="Q2627" i="19"/>
  <c r="K2627" i="19"/>
  <c r="J2627" i="19"/>
  <c r="L2627" i="19" s="1"/>
  <c r="D2627" i="19"/>
  <c r="C2627" i="19"/>
  <c r="R2626" i="19"/>
  <c r="Q2626" i="19"/>
  <c r="K2626" i="19"/>
  <c r="J2626" i="19"/>
  <c r="D2626" i="19"/>
  <c r="C2626" i="19"/>
  <c r="R2625" i="19"/>
  <c r="Q2625" i="19"/>
  <c r="S2625" i="19" s="1"/>
  <c r="K2625" i="19"/>
  <c r="J2625" i="19"/>
  <c r="D2625" i="19"/>
  <c r="C2625" i="19"/>
  <c r="E2625" i="19" s="1"/>
  <c r="R2624" i="19"/>
  <c r="Q2624" i="19"/>
  <c r="K2624" i="19"/>
  <c r="J2624" i="19"/>
  <c r="D2624" i="19"/>
  <c r="C2624" i="19"/>
  <c r="R2623" i="19"/>
  <c r="Q2623" i="19"/>
  <c r="K2623" i="19"/>
  <c r="J2623" i="19"/>
  <c r="D2623" i="19"/>
  <c r="C2623" i="19"/>
  <c r="R2622" i="19"/>
  <c r="Q2622" i="19"/>
  <c r="K2622" i="19"/>
  <c r="J2622" i="19"/>
  <c r="D2622" i="19"/>
  <c r="C2622" i="19"/>
  <c r="E2622" i="19" s="1"/>
  <c r="R2609" i="19"/>
  <c r="Q2609" i="19"/>
  <c r="K2609" i="19"/>
  <c r="J2609" i="19"/>
  <c r="D2609" i="19"/>
  <c r="C2609" i="19"/>
  <c r="R2608" i="19"/>
  <c r="Q2608" i="19"/>
  <c r="K2608" i="19"/>
  <c r="J2608" i="19"/>
  <c r="D2608" i="19"/>
  <c r="C2608" i="19"/>
  <c r="R2607" i="19"/>
  <c r="Q2607" i="19"/>
  <c r="K2607" i="19"/>
  <c r="J2607" i="19"/>
  <c r="D2607" i="19"/>
  <c r="C2607" i="19"/>
  <c r="R2606" i="19"/>
  <c r="Q2606" i="19"/>
  <c r="K2606" i="19"/>
  <c r="J2606" i="19"/>
  <c r="D2606" i="19"/>
  <c r="C2606" i="19"/>
  <c r="R2605" i="19"/>
  <c r="Q2605" i="19"/>
  <c r="K2605" i="19"/>
  <c r="L2605" i="19" s="1"/>
  <c r="J2605" i="19"/>
  <c r="D2605" i="19"/>
  <c r="E2605" i="19" s="1"/>
  <c r="C2605" i="19"/>
  <c r="R2604" i="19"/>
  <c r="Q2604" i="19"/>
  <c r="K2604" i="19"/>
  <c r="J2604" i="19"/>
  <c r="D2604" i="19"/>
  <c r="C2604" i="19"/>
  <c r="R2591" i="19"/>
  <c r="Q2591" i="19"/>
  <c r="K2591" i="19"/>
  <c r="J2591" i="19"/>
  <c r="D2591" i="19"/>
  <c r="C2591" i="19"/>
  <c r="R2590" i="19"/>
  <c r="Q2590" i="19"/>
  <c r="K2590" i="19"/>
  <c r="J2590" i="19"/>
  <c r="D2590" i="19"/>
  <c r="C2590" i="19"/>
  <c r="R2589" i="19"/>
  <c r="Q2589" i="19"/>
  <c r="K2589" i="19"/>
  <c r="J2589" i="19"/>
  <c r="D2589" i="19"/>
  <c r="C2589" i="19"/>
  <c r="R2588" i="19"/>
  <c r="Q2588" i="19"/>
  <c r="K2588" i="19"/>
  <c r="J2588" i="19"/>
  <c r="D2588" i="19"/>
  <c r="C2588" i="19"/>
  <c r="R2587" i="19"/>
  <c r="Q2587" i="19"/>
  <c r="K2587" i="19"/>
  <c r="J2587" i="19"/>
  <c r="D2587" i="19"/>
  <c r="C2587" i="19"/>
  <c r="R2586" i="19"/>
  <c r="Q2586" i="19"/>
  <c r="K2586" i="19"/>
  <c r="L2586" i="19" s="1"/>
  <c r="J2586" i="19"/>
  <c r="D2586" i="19"/>
  <c r="C2586" i="19"/>
  <c r="R2573" i="19"/>
  <c r="Q2573" i="19"/>
  <c r="K2573" i="19"/>
  <c r="J2573" i="19"/>
  <c r="D2573" i="19"/>
  <c r="E2573" i="19" s="1"/>
  <c r="C2573" i="19"/>
  <c r="R2572" i="19"/>
  <c r="Q2572" i="19"/>
  <c r="K2572" i="19"/>
  <c r="J2572" i="19"/>
  <c r="D2572" i="19"/>
  <c r="C2572" i="19"/>
  <c r="R2571" i="19"/>
  <c r="S2571" i="19" s="1"/>
  <c r="Q2571" i="19"/>
  <c r="K2571" i="19"/>
  <c r="J2571" i="19"/>
  <c r="D2571" i="19"/>
  <c r="C2571" i="19"/>
  <c r="R2570" i="19"/>
  <c r="Q2570" i="19"/>
  <c r="K2570" i="19"/>
  <c r="J2570" i="19"/>
  <c r="D2570" i="19"/>
  <c r="C2570" i="19"/>
  <c r="R2569" i="19"/>
  <c r="Q2569" i="19"/>
  <c r="K2569" i="19"/>
  <c r="J2569" i="19"/>
  <c r="D2569" i="19"/>
  <c r="C2569" i="19"/>
  <c r="R2568" i="19"/>
  <c r="Q2568" i="19"/>
  <c r="K2568" i="19"/>
  <c r="J2568" i="19"/>
  <c r="D2568" i="19"/>
  <c r="C2568" i="19"/>
  <c r="R2555" i="19"/>
  <c r="Q2555" i="19"/>
  <c r="K2555" i="19"/>
  <c r="J2555" i="19"/>
  <c r="D2555" i="19"/>
  <c r="C2555" i="19"/>
  <c r="R2554" i="19"/>
  <c r="Q2554" i="19"/>
  <c r="K2554" i="19"/>
  <c r="J2554" i="19"/>
  <c r="D2554" i="19"/>
  <c r="C2554" i="19"/>
  <c r="R2553" i="19"/>
  <c r="Q2553" i="19"/>
  <c r="K2553" i="19"/>
  <c r="J2553" i="19"/>
  <c r="D2553" i="19"/>
  <c r="C2553" i="19"/>
  <c r="R2552" i="19"/>
  <c r="Q2552" i="19"/>
  <c r="K2552" i="19"/>
  <c r="J2552" i="19"/>
  <c r="D2552" i="19"/>
  <c r="C2552" i="19"/>
  <c r="R2551" i="19"/>
  <c r="Q2551" i="19"/>
  <c r="K2551" i="19"/>
  <c r="J2551" i="19"/>
  <c r="D2551" i="19"/>
  <c r="C2551" i="19"/>
  <c r="R2550" i="19"/>
  <c r="Q2550" i="19"/>
  <c r="K2550" i="19"/>
  <c r="J2550" i="19"/>
  <c r="D2550" i="19"/>
  <c r="C2550" i="19"/>
  <c r="R2537" i="19"/>
  <c r="Q2537" i="19"/>
  <c r="K2537" i="19"/>
  <c r="J2537" i="19"/>
  <c r="D2537" i="19"/>
  <c r="C2537" i="19"/>
  <c r="R2536" i="19"/>
  <c r="Q2536" i="19"/>
  <c r="K2536" i="19"/>
  <c r="J2536" i="19"/>
  <c r="D2536" i="19"/>
  <c r="C2536" i="19"/>
  <c r="R2535" i="19"/>
  <c r="Q2535" i="19"/>
  <c r="K2535" i="19"/>
  <c r="J2535" i="19"/>
  <c r="D2535" i="19"/>
  <c r="C2535" i="19"/>
  <c r="R2534" i="19"/>
  <c r="Q2534" i="19"/>
  <c r="K2534" i="19"/>
  <c r="L2534" i="19" s="1"/>
  <c r="J2534" i="19"/>
  <c r="D2534" i="19"/>
  <c r="C2534" i="19"/>
  <c r="R2533" i="19"/>
  <c r="Q2533" i="19"/>
  <c r="K2533" i="19"/>
  <c r="J2533" i="19"/>
  <c r="D2533" i="19"/>
  <c r="C2533" i="19"/>
  <c r="R2532" i="19"/>
  <c r="Q2532" i="19"/>
  <c r="K2532" i="19"/>
  <c r="J2532" i="19"/>
  <c r="D2532" i="19"/>
  <c r="C2532" i="19"/>
  <c r="R2519" i="19"/>
  <c r="Q2519" i="19"/>
  <c r="K2519" i="19"/>
  <c r="J2519" i="19"/>
  <c r="D2519" i="19"/>
  <c r="C2519" i="19"/>
  <c r="R2518" i="19"/>
  <c r="Q2518" i="19"/>
  <c r="K2518" i="19"/>
  <c r="J2518" i="19"/>
  <c r="D2518" i="19"/>
  <c r="C2518" i="19"/>
  <c r="R2517" i="19"/>
  <c r="Q2517" i="19"/>
  <c r="K2517" i="19"/>
  <c r="J2517" i="19"/>
  <c r="D2517" i="19"/>
  <c r="C2517" i="19"/>
  <c r="R2516" i="19"/>
  <c r="Q2516" i="19"/>
  <c r="K2516" i="19"/>
  <c r="J2516" i="19"/>
  <c r="D2516" i="19"/>
  <c r="C2516" i="19"/>
  <c r="R2515" i="19"/>
  <c r="Q2515" i="19"/>
  <c r="K2515" i="19"/>
  <c r="J2515" i="19"/>
  <c r="D2515" i="19"/>
  <c r="C2515" i="19"/>
  <c r="R2514" i="19"/>
  <c r="Q2514" i="19"/>
  <c r="K2514" i="19"/>
  <c r="J2514" i="19"/>
  <c r="D2514" i="19"/>
  <c r="C2514" i="19"/>
  <c r="R2501" i="19"/>
  <c r="Q2501" i="19"/>
  <c r="K2501" i="19"/>
  <c r="J2501" i="19"/>
  <c r="D2501" i="19"/>
  <c r="C2501" i="19"/>
  <c r="R2500" i="19"/>
  <c r="Q2500" i="19"/>
  <c r="K2500" i="19"/>
  <c r="J2500" i="19"/>
  <c r="D2500" i="19"/>
  <c r="C2500" i="19"/>
  <c r="R2499" i="19"/>
  <c r="Q2499" i="19"/>
  <c r="K2499" i="19"/>
  <c r="J2499" i="19"/>
  <c r="D2499" i="19"/>
  <c r="C2499" i="19"/>
  <c r="R2498" i="19"/>
  <c r="Q2498" i="19"/>
  <c r="K2498" i="19"/>
  <c r="J2498" i="19"/>
  <c r="D2498" i="19"/>
  <c r="C2498" i="19"/>
  <c r="R2497" i="19"/>
  <c r="Q2497" i="19"/>
  <c r="K2497" i="19"/>
  <c r="J2497" i="19"/>
  <c r="D2497" i="19"/>
  <c r="C2497" i="19"/>
  <c r="R2496" i="19"/>
  <c r="Q2496" i="19"/>
  <c r="K2496" i="19"/>
  <c r="J2496" i="19"/>
  <c r="D2496" i="19"/>
  <c r="C2496" i="19"/>
  <c r="R2483" i="19"/>
  <c r="Q2483" i="19"/>
  <c r="K2483" i="19"/>
  <c r="J2483" i="19"/>
  <c r="D2483" i="19"/>
  <c r="C2483" i="19"/>
  <c r="R2482" i="19"/>
  <c r="Q2482" i="19"/>
  <c r="K2482" i="19"/>
  <c r="J2482" i="19"/>
  <c r="D2482" i="19"/>
  <c r="C2482" i="19"/>
  <c r="R2481" i="19"/>
  <c r="Q2481" i="19"/>
  <c r="K2481" i="19"/>
  <c r="J2481" i="19"/>
  <c r="D2481" i="19"/>
  <c r="C2481" i="19"/>
  <c r="R2480" i="19"/>
  <c r="Q2480" i="19"/>
  <c r="K2480" i="19"/>
  <c r="J2480" i="19"/>
  <c r="D2480" i="19"/>
  <c r="C2480" i="19"/>
  <c r="R2479" i="19"/>
  <c r="Q2479" i="19"/>
  <c r="K2479" i="19"/>
  <c r="J2479" i="19"/>
  <c r="D2479" i="19"/>
  <c r="C2479" i="19"/>
  <c r="R2478" i="19"/>
  <c r="Q2478" i="19"/>
  <c r="K2478" i="19"/>
  <c r="J2478" i="19"/>
  <c r="D2478" i="19"/>
  <c r="C2478" i="19"/>
  <c r="R2465" i="19"/>
  <c r="Q2465" i="19"/>
  <c r="K2465" i="19"/>
  <c r="J2465" i="19"/>
  <c r="D2465" i="19"/>
  <c r="C2465" i="19"/>
  <c r="R2464" i="19"/>
  <c r="Q2464" i="19"/>
  <c r="K2464" i="19"/>
  <c r="J2464" i="19"/>
  <c r="D2464" i="19"/>
  <c r="C2464" i="19"/>
  <c r="R2463" i="19"/>
  <c r="Q2463" i="19"/>
  <c r="K2463" i="19"/>
  <c r="J2463" i="19"/>
  <c r="D2463" i="19"/>
  <c r="C2463" i="19"/>
  <c r="R2462" i="19"/>
  <c r="Q2462" i="19"/>
  <c r="K2462" i="19"/>
  <c r="J2462" i="19"/>
  <c r="D2462" i="19"/>
  <c r="C2462" i="19"/>
  <c r="R2461" i="19"/>
  <c r="Q2461" i="19"/>
  <c r="K2461" i="19"/>
  <c r="J2461" i="19"/>
  <c r="D2461" i="19"/>
  <c r="C2461" i="19"/>
  <c r="R2460" i="19"/>
  <c r="Q2460" i="19"/>
  <c r="K2460" i="19"/>
  <c r="J2460" i="19"/>
  <c r="D2460" i="19"/>
  <c r="C2460" i="19"/>
  <c r="R2447" i="19"/>
  <c r="Q2447" i="19"/>
  <c r="K2447" i="19"/>
  <c r="J2447" i="19"/>
  <c r="D2447" i="19"/>
  <c r="C2447" i="19"/>
  <c r="R2446" i="19"/>
  <c r="Q2446" i="19"/>
  <c r="K2446" i="19"/>
  <c r="L2446" i="19" s="1"/>
  <c r="J2446" i="19"/>
  <c r="D2446" i="19"/>
  <c r="C2446" i="19"/>
  <c r="R2445" i="19"/>
  <c r="Q2445" i="19"/>
  <c r="K2445" i="19"/>
  <c r="J2445" i="19"/>
  <c r="D2445" i="19"/>
  <c r="C2445" i="19"/>
  <c r="R2444" i="19"/>
  <c r="Q2444" i="19"/>
  <c r="K2444" i="19"/>
  <c r="J2444" i="19"/>
  <c r="D2444" i="19"/>
  <c r="C2444" i="19"/>
  <c r="R2443" i="19"/>
  <c r="Q2443" i="19"/>
  <c r="K2443" i="19"/>
  <c r="J2443" i="19"/>
  <c r="D2443" i="19"/>
  <c r="C2443" i="19"/>
  <c r="R2442" i="19"/>
  <c r="Q2442" i="19"/>
  <c r="K2442" i="19"/>
  <c r="J2442" i="19"/>
  <c r="D2442" i="19"/>
  <c r="C2442" i="19"/>
  <c r="R2429" i="19"/>
  <c r="Q2429" i="19"/>
  <c r="K2429" i="19"/>
  <c r="J2429" i="19"/>
  <c r="D2429" i="19"/>
  <c r="C2429" i="19"/>
  <c r="R2428" i="19"/>
  <c r="Q2428" i="19"/>
  <c r="K2428" i="19"/>
  <c r="J2428" i="19"/>
  <c r="D2428" i="19"/>
  <c r="C2428" i="19"/>
  <c r="R2427" i="19"/>
  <c r="Q2427" i="19"/>
  <c r="K2427" i="19"/>
  <c r="J2427" i="19"/>
  <c r="D2427" i="19"/>
  <c r="C2427" i="19"/>
  <c r="R2426" i="19"/>
  <c r="Q2426" i="19"/>
  <c r="K2426" i="19"/>
  <c r="J2426" i="19"/>
  <c r="D2426" i="19"/>
  <c r="C2426" i="19"/>
  <c r="R2425" i="19"/>
  <c r="Q2425" i="19"/>
  <c r="K2425" i="19"/>
  <c r="J2425" i="19"/>
  <c r="D2425" i="19"/>
  <c r="C2425" i="19"/>
  <c r="R2424" i="19"/>
  <c r="Q2424" i="19"/>
  <c r="K2424" i="19"/>
  <c r="J2424" i="19"/>
  <c r="D2424" i="19"/>
  <c r="C2424" i="19"/>
  <c r="R2411" i="19"/>
  <c r="Q2411" i="19"/>
  <c r="K2411" i="19"/>
  <c r="J2411" i="19"/>
  <c r="D2411" i="19"/>
  <c r="C2411" i="19"/>
  <c r="R2410" i="19"/>
  <c r="Q2410" i="19"/>
  <c r="K2410" i="19"/>
  <c r="J2410" i="19"/>
  <c r="D2410" i="19"/>
  <c r="C2410" i="19"/>
  <c r="R2409" i="19"/>
  <c r="Q2409" i="19"/>
  <c r="K2409" i="19"/>
  <c r="J2409" i="19"/>
  <c r="D2409" i="19"/>
  <c r="C2409" i="19"/>
  <c r="R2408" i="19"/>
  <c r="Q2408" i="19"/>
  <c r="K2408" i="19"/>
  <c r="J2408" i="19"/>
  <c r="D2408" i="19"/>
  <c r="C2408" i="19"/>
  <c r="R2407" i="19"/>
  <c r="Q2407" i="19"/>
  <c r="K2407" i="19"/>
  <c r="J2407" i="19"/>
  <c r="D2407" i="19"/>
  <c r="C2407" i="19"/>
  <c r="R2406" i="19"/>
  <c r="Q2406" i="19"/>
  <c r="K2406" i="19"/>
  <c r="J2406" i="19"/>
  <c r="D2406" i="19"/>
  <c r="C2406" i="19"/>
  <c r="R2393" i="19"/>
  <c r="Q2393" i="19"/>
  <c r="K2393" i="19"/>
  <c r="J2393" i="19"/>
  <c r="D2393" i="19"/>
  <c r="C2393" i="19"/>
  <c r="R2392" i="19"/>
  <c r="Q2392" i="19"/>
  <c r="K2392" i="19"/>
  <c r="J2392" i="19"/>
  <c r="D2392" i="19"/>
  <c r="C2392" i="19"/>
  <c r="R2391" i="19"/>
  <c r="Q2391" i="19"/>
  <c r="K2391" i="19"/>
  <c r="J2391" i="19"/>
  <c r="D2391" i="19"/>
  <c r="C2391" i="19"/>
  <c r="R2390" i="19"/>
  <c r="Q2390" i="19"/>
  <c r="K2390" i="19"/>
  <c r="J2390" i="19"/>
  <c r="D2390" i="19"/>
  <c r="C2390" i="19"/>
  <c r="R2389" i="19"/>
  <c r="Q2389" i="19"/>
  <c r="K2389" i="19"/>
  <c r="L2389" i="19" s="1"/>
  <c r="J2389" i="19"/>
  <c r="D2389" i="19"/>
  <c r="C2389" i="19"/>
  <c r="R2388" i="19"/>
  <c r="Q2388" i="19"/>
  <c r="K2388" i="19"/>
  <c r="J2388" i="19"/>
  <c r="D2388" i="19"/>
  <c r="E2388" i="19" s="1"/>
  <c r="C2388" i="19"/>
  <c r="R2375" i="19"/>
  <c r="Q2375" i="19"/>
  <c r="K2375" i="19"/>
  <c r="J2375" i="19"/>
  <c r="D2375" i="19"/>
  <c r="C2375" i="19"/>
  <c r="R2374" i="19"/>
  <c r="S2374" i="19" s="1"/>
  <c r="Q2374" i="19"/>
  <c r="K2374" i="19"/>
  <c r="J2374" i="19"/>
  <c r="D2374" i="19"/>
  <c r="C2374" i="19"/>
  <c r="R2373" i="19"/>
  <c r="Q2373" i="19"/>
  <c r="K2373" i="19"/>
  <c r="J2373" i="19"/>
  <c r="D2373" i="19"/>
  <c r="C2373" i="19"/>
  <c r="R2372" i="19"/>
  <c r="Q2372" i="19"/>
  <c r="K2372" i="19"/>
  <c r="J2372" i="19"/>
  <c r="D2372" i="19"/>
  <c r="C2372" i="19"/>
  <c r="R2371" i="19"/>
  <c r="Q2371" i="19"/>
  <c r="K2371" i="19"/>
  <c r="J2371" i="19"/>
  <c r="D2371" i="19"/>
  <c r="C2371" i="19"/>
  <c r="R2370" i="19"/>
  <c r="Q2370" i="19"/>
  <c r="K2370" i="19"/>
  <c r="J2370" i="19"/>
  <c r="D2370" i="19"/>
  <c r="C2370" i="19"/>
  <c r="R2357" i="19"/>
  <c r="Q2357" i="19"/>
  <c r="K2357" i="19"/>
  <c r="L2357" i="19" s="1"/>
  <c r="J2357" i="19"/>
  <c r="D2357" i="19"/>
  <c r="C2357" i="19"/>
  <c r="R2356" i="19"/>
  <c r="Q2356" i="19"/>
  <c r="K2356" i="19"/>
  <c r="L2356" i="19" s="1"/>
  <c r="J2356" i="19"/>
  <c r="D2356" i="19"/>
  <c r="C2356" i="19"/>
  <c r="R2355" i="19"/>
  <c r="Q2355" i="19"/>
  <c r="K2355" i="19"/>
  <c r="J2355" i="19"/>
  <c r="D2355" i="19"/>
  <c r="C2355" i="19"/>
  <c r="R2354" i="19"/>
  <c r="Q2354" i="19"/>
  <c r="K2354" i="19"/>
  <c r="J2354" i="19"/>
  <c r="D2354" i="19"/>
  <c r="C2354" i="19"/>
  <c r="E2354" i="19" s="1"/>
  <c r="R2353" i="19"/>
  <c r="S2353" i="19" s="1"/>
  <c r="Q2353" i="19"/>
  <c r="K2353" i="19"/>
  <c r="J2353" i="19"/>
  <c r="D2353" i="19"/>
  <c r="C2353" i="19"/>
  <c r="R2352" i="19"/>
  <c r="Q2352" i="19"/>
  <c r="L2352" i="19"/>
  <c r="K2352" i="19"/>
  <c r="J2352" i="19"/>
  <c r="D2352" i="19"/>
  <c r="C2352" i="19"/>
  <c r="R2339" i="19"/>
  <c r="Q2339" i="19"/>
  <c r="K2339" i="19"/>
  <c r="J2339" i="19"/>
  <c r="D2339" i="19"/>
  <c r="C2339" i="19"/>
  <c r="R2338" i="19"/>
  <c r="Q2338" i="19"/>
  <c r="K2338" i="19"/>
  <c r="J2338" i="19"/>
  <c r="D2338" i="19"/>
  <c r="C2338" i="19"/>
  <c r="R2337" i="19"/>
  <c r="Q2337" i="19"/>
  <c r="K2337" i="19"/>
  <c r="J2337" i="19"/>
  <c r="D2337" i="19"/>
  <c r="C2337" i="19"/>
  <c r="R2336" i="19"/>
  <c r="Q2336" i="19"/>
  <c r="K2336" i="19"/>
  <c r="J2336" i="19"/>
  <c r="D2336" i="19"/>
  <c r="C2336" i="19"/>
  <c r="R2335" i="19"/>
  <c r="Q2335" i="19"/>
  <c r="K2335" i="19"/>
  <c r="J2335" i="19"/>
  <c r="D2335" i="19"/>
  <c r="C2335" i="19"/>
  <c r="R2334" i="19"/>
  <c r="Q2334" i="19"/>
  <c r="K2334" i="19"/>
  <c r="J2334" i="19"/>
  <c r="D2334" i="19"/>
  <c r="C2334" i="19"/>
  <c r="R2321" i="19"/>
  <c r="Q2321" i="19"/>
  <c r="K2321" i="19"/>
  <c r="J2321" i="19"/>
  <c r="D2321" i="19"/>
  <c r="C2321" i="19"/>
  <c r="R2320" i="19"/>
  <c r="Q2320" i="19"/>
  <c r="K2320" i="19"/>
  <c r="J2320" i="19"/>
  <c r="D2320" i="19"/>
  <c r="C2320" i="19"/>
  <c r="R2319" i="19"/>
  <c r="Q2319" i="19"/>
  <c r="K2319" i="19"/>
  <c r="J2319" i="19"/>
  <c r="D2319" i="19"/>
  <c r="C2319" i="19"/>
  <c r="R2318" i="19"/>
  <c r="Q2318" i="19"/>
  <c r="K2318" i="19"/>
  <c r="J2318" i="19"/>
  <c r="D2318" i="19"/>
  <c r="C2318" i="19"/>
  <c r="R2317" i="19"/>
  <c r="Q2317" i="19"/>
  <c r="S2317" i="19" s="1"/>
  <c r="K2317" i="19"/>
  <c r="J2317" i="19"/>
  <c r="D2317" i="19"/>
  <c r="C2317" i="19"/>
  <c r="R2316" i="19"/>
  <c r="Q2316" i="19"/>
  <c r="K2316" i="19"/>
  <c r="J2316" i="19"/>
  <c r="D2316" i="19"/>
  <c r="C2316" i="19"/>
  <c r="R2303" i="19"/>
  <c r="Q2303" i="19"/>
  <c r="K2303" i="19"/>
  <c r="J2303" i="19"/>
  <c r="D2303" i="19"/>
  <c r="C2303" i="19"/>
  <c r="E2303" i="19" s="1"/>
  <c r="R2302" i="19"/>
  <c r="Q2302" i="19"/>
  <c r="K2302" i="19"/>
  <c r="J2302" i="19"/>
  <c r="D2302" i="19"/>
  <c r="C2302" i="19"/>
  <c r="R2301" i="19"/>
  <c r="Q2301" i="19"/>
  <c r="K2301" i="19"/>
  <c r="J2301" i="19"/>
  <c r="D2301" i="19"/>
  <c r="C2301" i="19"/>
  <c r="R2300" i="19"/>
  <c r="Q2300" i="19"/>
  <c r="K2300" i="19"/>
  <c r="J2300" i="19"/>
  <c r="D2300" i="19"/>
  <c r="C2300" i="19"/>
  <c r="R2299" i="19"/>
  <c r="Q2299" i="19"/>
  <c r="K2299" i="19"/>
  <c r="J2299" i="19"/>
  <c r="D2299" i="19"/>
  <c r="C2299" i="19"/>
  <c r="R2298" i="19"/>
  <c r="Q2298" i="19"/>
  <c r="K2298" i="19"/>
  <c r="J2298" i="19"/>
  <c r="D2298" i="19"/>
  <c r="C2298" i="19"/>
  <c r="R2285" i="19"/>
  <c r="Q2285" i="19"/>
  <c r="K2285" i="19"/>
  <c r="J2285" i="19"/>
  <c r="D2285" i="19"/>
  <c r="C2285" i="19"/>
  <c r="R2284" i="19"/>
  <c r="Q2284" i="19"/>
  <c r="K2284" i="19"/>
  <c r="J2284" i="19"/>
  <c r="D2284" i="19"/>
  <c r="C2284" i="19"/>
  <c r="R2283" i="19"/>
  <c r="Q2283" i="19"/>
  <c r="K2283" i="19"/>
  <c r="J2283" i="19"/>
  <c r="D2283" i="19"/>
  <c r="C2283" i="19"/>
  <c r="R2282" i="19"/>
  <c r="Q2282" i="19"/>
  <c r="K2282" i="19"/>
  <c r="J2282" i="19"/>
  <c r="D2282" i="19"/>
  <c r="C2282" i="19"/>
  <c r="R2281" i="19"/>
  <c r="Q2281" i="19"/>
  <c r="K2281" i="19"/>
  <c r="J2281" i="19"/>
  <c r="D2281" i="19"/>
  <c r="C2281" i="19"/>
  <c r="R2280" i="19"/>
  <c r="Q2280" i="19"/>
  <c r="K2280" i="19"/>
  <c r="J2280" i="19"/>
  <c r="D2280" i="19"/>
  <c r="C2280" i="19"/>
  <c r="R2267" i="19"/>
  <c r="Q2267" i="19"/>
  <c r="K2267" i="19"/>
  <c r="J2267" i="19"/>
  <c r="D2267" i="19"/>
  <c r="C2267" i="19"/>
  <c r="R2266" i="19"/>
  <c r="Q2266" i="19"/>
  <c r="K2266" i="19"/>
  <c r="J2266" i="19"/>
  <c r="D2266" i="19"/>
  <c r="C2266" i="19"/>
  <c r="R2265" i="19"/>
  <c r="Q2265" i="19"/>
  <c r="K2265" i="19"/>
  <c r="J2265" i="19"/>
  <c r="D2265" i="19"/>
  <c r="C2265" i="19"/>
  <c r="R2264" i="19"/>
  <c r="Q2264" i="19"/>
  <c r="K2264" i="19"/>
  <c r="J2264" i="19"/>
  <c r="D2264" i="19"/>
  <c r="C2264" i="19"/>
  <c r="R2263" i="19"/>
  <c r="Q2263" i="19"/>
  <c r="K2263" i="19"/>
  <c r="J2263" i="19"/>
  <c r="D2263" i="19"/>
  <c r="C2263" i="19"/>
  <c r="R2262" i="19"/>
  <c r="Q2262" i="19"/>
  <c r="K2262" i="19"/>
  <c r="J2262" i="19"/>
  <c r="D2262" i="19"/>
  <c r="C2262" i="19"/>
  <c r="R2249" i="19"/>
  <c r="Q2249" i="19"/>
  <c r="K2249" i="19"/>
  <c r="J2249" i="19"/>
  <c r="D2249" i="19"/>
  <c r="C2249" i="19"/>
  <c r="R2248" i="19"/>
  <c r="Q2248" i="19"/>
  <c r="K2248" i="19"/>
  <c r="L2248" i="19" s="1"/>
  <c r="J2248" i="19"/>
  <c r="D2248" i="19"/>
  <c r="C2248" i="19"/>
  <c r="R2247" i="19"/>
  <c r="Q2247" i="19"/>
  <c r="K2247" i="19"/>
  <c r="J2247" i="19"/>
  <c r="D2247" i="19"/>
  <c r="C2247" i="19"/>
  <c r="R2246" i="19"/>
  <c r="Q2246" i="19"/>
  <c r="K2246" i="19"/>
  <c r="J2246" i="19"/>
  <c r="D2246" i="19"/>
  <c r="C2246" i="19"/>
  <c r="R2245" i="19"/>
  <c r="Q2245" i="19"/>
  <c r="K2245" i="19"/>
  <c r="L2245" i="19" s="1"/>
  <c r="J2245" i="19"/>
  <c r="D2245" i="19"/>
  <c r="C2245" i="19"/>
  <c r="R2244" i="19"/>
  <c r="S2244" i="19" s="1"/>
  <c r="Q2244" i="19"/>
  <c r="K2244" i="19"/>
  <c r="J2244" i="19"/>
  <c r="D2244" i="19"/>
  <c r="C2244" i="19"/>
  <c r="R2231" i="19"/>
  <c r="Q2231" i="19"/>
  <c r="K2231" i="19"/>
  <c r="J2231" i="19"/>
  <c r="D2231" i="19"/>
  <c r="C2231" i="19"/>
  <c r="R2230" i="19"/>
  <c r="Q2230" i="19"/>
  <c r="K2230" i="19"/>
  <c r="J2230" i="19"/>
  <c r="D2230" i="19"/>
  <c r="C2230" i="19"/>
  <c r="R2229" i="19"/>
  <c r="Q2229" i="19"/>
  <c r="K2229" i="19"/>
  <c r="J2229" i="19"/>
  <c r="D2229" i="19"/>
  <c r="C2229" i="19"/>
  <c r="R2228" i="19"/>
  <c r="Q2228" i="19"/>
  <c r="K2228" i="19"/>
  <c r="J2228" i="19"/>
  <c r="D2228" i="19"/>
  <c r="C2228" i="19"/>
  <c r="R2227" i="19"/>
  <c r="Q2227" i="19"/>
  <c r="K2227" i="19"/>
  <c r="J2227" i="19"/>
  <c r="D2227" i="19"/>
  <c r="C2227" i="19"/>
  <c r="R2226" i="19"/>
  <c r="Q2226" i="19"/>
  <c r="K2226" i="19"/>
  <c r="J2226" i="19"/>
  <c r="D2226" i="19"/>
  <c r="C2226" i="19"/>
  <c r="R2213" i="19"/>
  <c r="Q2213" i="19"/>
  <c r="K2213" i="19"/>
  <c r="J2213" i="19"/>
  <c r="D2213" i="19"/>
  <c r="C2213" i="19"/>
  <c r="R2212" i="19"/>
  <c r="Q2212" i="19"/>
  <c r="K2212" i="19"/>
  <c r="J2212" i="19"/>
  <c r="D2212" i="19"/>
  <c r="C2212" i="19"/>
  <c r="R2211" i="19"/>
  <c r="Q2211" i="19"/>
  <c r="K2211" i="19"/>
  <c r="J2211" i="19"/>
  <c r="D2211" i="19"/>
  <c r="C2211" i="19"/>
  <c r="R2210" i="19"/>
  <c r="Q2210" i="19"/>
  <c r="K2210" i="19"/>
  <c r="J2210" i="19"/>
  <c r="D2210" i="19"/>
  <c r="C2210" i="19"/>
  <c r="R2209" i="19"/>
  <c r="Q2209" i="19"/>
  <c r="K2209" i="19"/>
  <c r="J2209" i="19"/>
  <c r="D2209" i="19"/>
  <c r="C2209" i="19"/>
  <c r="R2208" i="19"/>
  <c r="Q2208" i="19"/>
  <c r="K2208" i="19"/>
  <c r="J2208" i="19"/>
  <c r="D2208" i="19"/>
  <c r="C2208" i="19"/>
  <c r="R2195" i="19"/>
  <c r="Q2195" i="19"/>
  <c r="K2195" i="19"/>
  <c r="J2195" i="19"/>
  <c r="D2195" i="19"/>
  <c r="E2195" i="19" s="1"/>
  <c r="C2195" i="19"/>
  <c r="R2194" i="19"/>
  <c r="Q2194" i="19"/>
  <c r="K2194" i="19"/>
  <c r="J2194" i="19"/>
  <c r="D2194" i="19"/>
  <c r="C2194" i="19"/>
  <c r="R2193" i="19"/>
  <c r="Q2193" i="19"/>
  <c r="K2193" i="19"/>
  <c r="J2193" i="19"/>
  <c r="D2193" i="19"/>
  <c r="C2193" i="19"/>
  <c r="R2192" i="19"/>
  <c r="Q2192" i="19"/>
  <c r="K2192" i="19"/>
  <c r="J2192" i="19"/>
  <c r="D2192" i="19"/>
  <c r="C2192" i="19"/>
  <c r="R2191" i="19"/>
  <c r="Q2191" i="19"/>
  <c r="K2191" i="19"/>
  <c r="J2191" i="19"/>
  <c r="D2191" i="19"/>
  <c r="C2191" i="19"/>
  <c r="R2190" i="19"/>
  <c r="Q2190" i="19"/>
  <c r="K2190" i="19"/>
  <c r="J2190" i="19"/>
  <c r="D2190" i="19"/>
  <c r="C2190" i="19"/>
  <c r="R2177" i="19"/>
  <c r="S2177" i="19" s="1"/>
  <c r="Q2177" i="19"/>
  <c r="K2177" i="19"/>
  <c r="J2177" i="19"/>
  <c r="D2177" i="19"/>
  <c r="C2177" i="19"/>
  <c r="R2176" i="19"/>
  <c r="Q2176" i="19"/>
  <c r="K2176" i="19"/>
  <c r="J2176" i="19"/>
  <c r="D2176" i="19"/>
  <c r="C2176" i="19"/>
  <c r="R2175" i="19"/>
  <c r="Q2175" i="19"/>
  <c r="K2175" i="19"/>
  <c r="J2175" i="19"/>
  <c r="D2175" i="19"/>
  <c r="C2175" i="19"/>
  <c r="R2174" i="19"/>
  <c r="Q2174" i="19"/>
  <c r="K2174" i="19"/>
  <c r="J2174" i="19"/>
  <c r="D2174" i="19"/>
  <c r="C2174" i="19"/>
  <c r="R2173" i="19"/>
  <c r="Q2173" i="19"/>
  <c r="K2173" i="19"/>
  <c r="J2173" i="19"/>
  <c r="D2173" i="19"/>
  <c r="C2173" i="19"/>
  <c r="R2172" i="19"/>
  <c r="Q2172" i="19"/>
  <c r="K2172" i="19"/>
  <c r="L2172" i="19" s="1"/>
  <c r="J2172" i="19"/>
  <c r="D2172" i="19"/>
  <c r="C2172" i="19"/>
  <c r="R2159" i="19"/>
  <c r="Q2159" i="19"/>
  <c r="K2159" i="19"/>
  <c r="J2159" i="19"/>
  <c r="D2159" i="19"/>
  <c r="E2159" i="19" s="1"/>
  <c r="C2159" i="19"/>
  <c r="R2158" i="19"/>
  <c r="Q2158" i="19"/>
  <c r="K2158" i="19"/>
  <c r="J2158" i="19"/>
  <c r="D2158" i="19"/>
  <c r="C2158" i="19"/>
  <c r="R2157" i="19"/>
  <c r="S2157" i="19" s="1"/>
  <c r="Q2157" i="19"/>
  <c r="K2157" i="19"/>
  <c r="J2157" i="19"/>
  <c r="D2157" i="19"/>
  <c r="C2157" i="19"/>
  <c r="R2156" i="19"/>
  <c r="Q2156" i="19"/>
  <c r="K2156" i="19"/>
  <c r="J2156" i="19"/>
  <c r="D2156" i="19"/>
  <c r="C2156" i="19"/>
  <c r="R2155" i="19"/>
  <c r="Q2155" i="19"/>
  <c r="K2155" i="19"/>
  <c r="J2155" i="19"/>
  <c r="E2155" i="19"/>
  <c r="D2155" i="19"/>
  <c r="C2155" i="19"/>
  <c r="R2154" i="19"/>
  <c r="Q2154" i="19"/>
  <c r="K2154" i="19"/>
  <c r="J2154" i="19"/>
  <c r="D2154" i="19"/>
  <c r="C2154" i="19"/>
  <c r="R2141" i="19"/>
  <c r="Q2141" i="19"/>
  <c r="K2141" i="19"/>
  <c r="J2141" i="19"/>
  <c r="D2141" i="19"/>
  <c r="C2141" i="19"/>
  <c r="R2140" i="19"/>
  <c r="Q2140" i="19"/>
  <c r="K2140" i="19"/>
  <c r="J2140" i="19"/>
  <c r="L2140" i="19" s="1"/>
  <c r="D2140" i="19"/>
  <c r="C2140" i="19"/>
  <c r="R2139" i="19"/>
  <c r="Q2139" i="19"/>
  <c r="K2139" i="19"/>
  <c r="J2139" i="19"/>
  <c r="D2139" i="19"/>
  <c r="C2139" i="19"/>
  <c r="R2138" i="19"/>
  <c r="Q2138" i="19"/>
  <c r="K2138" i="19"/>
  <c r="J2138" i="19"/>
  <c r="D2138" i="19"/>
  <c r="C2138" i="19"/>
  <c r="R2137" i="19"/>
  <c r="Q2137" i="19"/>
  <c r="S2137" i="19" s="1"/>
  <c r="K2137" i="19"/>
  <c r="J2137" i="19"/>
  <c r="D2137" i="19"/>
  <c r="C2137" i="19"/>
  <c r="R2136" i="19"/>
  <c r="Q2136" i="19"/>
  <c r="K2136" i="19"/>
  <c r="J2136" i="19"/>
  <c r="D2136" i="19"/>
  <c r="C2136" i="19"/>
  <c r="R2123" i="19"/>
  <c r="Q2123" i="19"/>
  <c r="K2123" i="19"/>
  <c r="J2123" i="19"/>
  <c r="D2123" i="19"/>
  <c r="C2123" i="19"/>
  <c r="R2122" i="19"/>
  <c r="Q2122" i="19"/>
  <c r="K2122" i="19"/>
  <c r="J2122" i="19"/>
  <c r="D2122" i="19"/>
  <c r="C2122" i="19"/>
  <c r="R2121" i="19"/>
  <c r="Q2121" i="19"/>
  <c r="K2121" i="19"/>
  <c r="J2121" i="19"/>
  <c r="D2121" i="19"/>
  <c r="C2121" i="19"/>
  <c r="R2120" i="19"/>
  <c r="Q2120" i="19"/>
  <c r="K2120" i="19"/>
  <c r="J2120" i="19"/>
  <c r="D2120" i="19"/>
  <c r="C2120" i="19"/>
  <c r="R2119" i="19"/>
  <c r="Q2119" i="19"/>
  <c r="K2119" i="19"/>
  <c r="J2119" i="19"/>
  <c r="D2119" i="19"/>
  <c r="C2119" i="19"/>
  <c r="R2118" i="19"/>
  <c r="Q2118" i="19"/>
  <c r="K2118" i="19"/>
  <c r="J2118" i="19"/>
  <c r="D2118" i="19"/>
  <c r="C2118" i="19"/>
  <c r="R2105" i="19"/>
  <c r="Q2105" i="19"/>
  <c r="K2105" i="19"/>
  <c r="J2105" i="19"/>
  <c r="D2105" i="19"/>
  <c r="C2105" i="19"/>
  <c r="R2104" i="19"/>
  <c r="Q2104" i="19"/>
  <c r="K2104" i="19"/>
  <c r="J2104" i="19"/>
  <c r="D2104" i="19"/>
  <c r="C2104" i="19"/>
  <c r="R2103" i="19"/>
  <c r="Q2103" i="19"/>
  <c r="K2103" i="19"/>
  <c r="J2103" i="19"/>
  <c r="D2103" i="19"/>
  <c r="C2103" i="19"/>
  <c r="R2102" i="19"/>
  <c r="Q2102" i="19"/>
  <c r="K2102" i="19"/>
  <c r="J2102" i="19"/>
  <c r="D2102" i="19"/>
  <c r="C2102" i="19"/>
  <c r="R2101" i="19"/>
  <c r="Q2101" i="19"/>
  <c r="K2101" i="19"/>
  <c r="J2101" i="19"/>
  <c r="D2101" i="19"/>
  <c r="C2101" i="19"/>
  <c r="R2100" i="19"/>
  <c r="Q2100" i="19"/>
  <c r="K2100" i="19"/>
  <c r="J2100" i="19"/>
  <c r="D2100" i="19"/>
  <c r="C2100" i="19"/>
  <c r="R2087" i="19"/>
  <c r="Q2087" i="19"/>
  <c r="K2087" i="19"/>
  <c r="J2087" i="19"/>
  <c r="D2087" i="19"/>
  <c r="C2087" i="19"/>
  <c r="R2086" i="19"/>
  <c r="Q2086" i="19"/>
  <c r="K2086" i="19"/>
  <c r="J2086" i="19"/>
  <c r="D2086" i="19"/>
  <c r="C2086" i="19"/>
  <c r="R2085" i="19"/>
  <c r="Q2085" i="19"/>
  <c r="K2085" i="19"/>
  <c r="J2085" i="19"/>
  <c r="D2085" i="19"/>
  <c r="C2085" i="19"/>
  <c r="R2084" i="19"/>
  <c r="Q2084" i="19"/>
  <c r="K2084" i="19"/>
  <c r="J2084" i="19"/>
  <c r="D2084" i="19"/>
  <c r="C2084" i="19"/>
  <c r="R2083" i="19"/>
  <c r="Q2083" i="19"/>
  <c r="K2083" i="19"/>
  <c r="J2083" i="19"/>
  <c r="D2083" i="19"/>
  <c r="C2083" i="19"/>
  <c r="R2082" i="19"/>
  <c r="Q2082" i="19"/>
  <c r="K2082" i="19"/>
  <c r="J2082" i="19"/>
  <c r="D2082" i="19"/>
  <c r="C2082" i="19"/>
  <c r="R2069" i="19"/>
  <c r="Q2069" i="19"/>
  <c r="K2069" i="19"/>
  <c r="J2069" i="19"/>
  <c r="D2069" i="19"/>
  <c r="C2069" i="19"/>
  <c r="R2068" i="19"/>
  <c r="Q2068" i="19"/>
  <c r="K2068" i="19"/>
  <c r="J2068" i="19"/>
  <c r="D2068" i="19"/>
  <c r="C2068" i="19"/>
  <c r="R2067" i="19"/>
  <c r="Q2067" i="19"/>
  <c r="K2067" i="19"/>
  <c r="J2067" i="19"/>
  <c r="D2067" i="19"/>
  <c r="C2067" i="19"/>
  <c r="R2066" i="19"/>
  <c r="Q2066" i="19"/>
  <c r="K2066" i="19"/>
  <c r="J2066" i="19"/>
  <c r="D2066" i="19"/>
  <c r="C2066" i="19"/>
  <c r="R2065" i="19"/>
  <c r="Q2065" i="19"/>
  <c r="K2065" i="19"/>
  <c r="J2065" i="19"/>
  <c r="D2065" i="19"/>
  <c r="C2065" i="19"/>
  <c r="R2064" i="19"/>
  <c r="Q2064" i="19"/>
  <c r="K2064" i="19"/>
  <c r="J2064" i="19"/>
  <c r="D2064" i="19"/>
  <c r="C2064" i="19"/>
  <c r="R2051" i="19"/>
  <c r="Q2051" i="19"/>
  <c r="K2051" i="19"/>
  <c r="J2051" i="19"/>
  <c r="D2051" i="19"/>
  <c r="C2051" i="19"/>
  <c r="R2050" i="19"/>
  <c r="Q2050" i="19"/>
  <c r="K2050" i="19"/>
  <c r="J2050" i="19"/>
  <c r="D2050" i="19"/>
  <c r="C2050" i="19"/>
  <c r="R2049" i="19"/>
  <c r="Q2049" i="19"/>
  <c r="K2049" i="19"/>
  <c r="J2049" i="19"/>
  <c r="D2049" i="19"/>
  <c r="C2049" i="19"/>
  <c r="R2048" i="19"/>
  <c r="Q2048" i="19"/>
  <c r="K2048" i="19"/>
  <c r="J2048" i="19"/>
  <c r="D2048" i="19"/>
  <c r="C2048" i="19"/>
  <c r="R2047" i="19"/>
  <c r="Q2047" i="19"/>
  <c r="K2047" i="19"/>
  <c r="J2047" i="19"/>
  <c r="D2047" i="19"/>
  <c r="C2047" i="19"/>
  <c r="R2046" i="19"/>
  <c r="Q2046" i="19"/>
  <c r="K2046" i="19"/>
  <c r="J2046" i="19"/>
  <c r="D2046" i="19"/>
  <c r="C2046" i="19"/>
  <c r="R2033" i="19"/>
  <c r="Q2033" i="19"/>
  <c r="K2033" i="19"/>
  <c r="J2033" i="19"/>
  <c r="D2033" i="19"/>
  <c r="C2033" i="19"/>
  <c r="R2032" i="19"/>
  <c r="Q2032" i="19"/>
  <c r="K2032" i="19"/>
  <c r="J2032" i="19"/>
  <c r="D2032" i="19"/>
  <c r="C2032" i="19"/>
  <c r="R2031" i="19"/>
  <c r="Q2031" i="19"/>
  <c r="K2031" i="19"/>
  <c r="J2031" i="19"/>
  <c r="D2031" i="19"/>
  <c r="C2031" i="19"/>
  <c r="E2031" i="19" s="1"/>
  <c r="R2030" i="19"/>
  <c r="Q2030" i="19"/>
  <c r="K2030" i="19"/>
  <c r="J2030" i="19"/>
  <c r="D2030" i="19"/>
  <c r="C2030" i="19"/>
  <c r="R2029" i="19"/>
  <c r="Q2029" i="19"/>
  <c r="K2029" i="19"/>
  <c r="J2029" i="19"/>
  <c r="D2029" i="19"/>
  <c r="C2029" i="19"/>
  <c r="R2028" i="19"/>
  <c r="Q2028" i="19"/>
  <c r="K2028" i="19"/>
  <c r="J2028" i="19"/>
  <c r="D2028" i="19"/>
  <c r="C2028" i="19"/>
  <c r="R2015" i="19"/>
  <c r="Q2015" i="19"/>
  <c r="K2015" i="19"/>
  <c r="J2015" i="19"/>
  <c r="D2015" i="19"/>
  <c r="C2015" i="19"/>
  <c r="R2014" i="19"/>
  <c r="S2014" i="19" s="1"/>
  <c r="Q2014" i="19"/>
  <c r="K2014" i="19"/>
  <c r="J2014" i="19"/>
  <c r="D2014" i="19"/>
  <c r="C2014" i="19"/>
  <c r="R2013" i="19"/>
  <c r="Q2013" i="19"/>
  <c r="K2013" i="19"/>
  <c r="J2013" i="19"/>
  <c r="D2013" i="19"/>
  <c r="C2013" i="19"/>
  <c r="R2012" i="19"/>
  <c r="Q2012" i="19"/>
  <c r="K2012" i="19"/>
  <c r="J2012" i="19"/>
  <c r="D2012" i="19"/>
  <c r="C2012" i="19"/>
  <c r="R2011" i="19"/>
  <c r="Q2011" i="19"/>
  <c r="K2011" i="19"/>
  <c r="J2011" i="19"/>
  <c r="D2011" i="19"/>
  <c r="C2011" i="19"/>
  <c r="R2010" i="19"/>
  <c r="Q2010" i="19"/>
  <c r="K2010" i="19"/>
  <c r="J2010" i="19"/>
  <c r="D2010" i="19"/>
  <c r="C2010" i="19"/>
  <c r="R1997" i="19"/>
  <c r="Q1997" i="19"/>
  <c r="K1997" i="19"/>
  <c r="J1997" i="19"/>
  <c r="D1997" i="19"/>
  <c r="C1997" i="19"/>
  <c r="R1996" i="19"/>
  <c r="Q1996" i="19"/>
  <c r="K1996" i="19"/>
  <c r="L1996" i="19" s="1"/>
  <c r="J1996" i="19"/>
  <c r="D1996" i="19"/>
  <c r="C1996" i="19"/>
  <c r="R1995" i="19"/>
  <c r="S1995" i="19" s="1"/>
  <c r="Q1995" i="19"/>
  <c r="K1995" i="19"/>
  <c r="J1995" i="19"/>
  <c r="D1995" i="19"/>
  <c r="C1995" i="19"/>
  <c r="R1994" i="19"/>
  <c r="Q1994" i="19"/>
  <c r="K1994" i="19"/>
  <c r="J1994" i="19"/>
  <c r="D1994" i="19"/>
  <c r="C1994" i="19"/>
  <c r="S1993" i="19"/>
  <c r="R1993" i="19"/>
  <c r="Q1993" i="19"/>
  <c r="K1993" i="19"/>
  <c r="J1993" i="19"/>
  <c r="L1993" i="19" s="1"/>
  <c r="D1993" i="19"/>
  <c r="C1993" i="19"/>
  <c r="R1992" i="19"/>
  <c r="Q1992" i="19"/>
  <c r="K1992" i="19"/>
  <c r="J1992" i="19"/>
  <c r="D1992" i="19"/>
  <c r="C1992" i="19"/>
  <c r="R1979" i="19"/>
  <c r="Q1979" i="19"/>
  <c r="K1979" i="19"/>
  <c r="J1979" i="19"/>
  <c r="D1979" i="19"/>
  <c r="C1979" i="19"/>
  <c r="R1978" i="19"/>
  <c r="Q1978" i="19"/>
  <c r="K1978" i="19"/>
  <c r="J1978" i="19"/>
  <c r="D1978" i="19"/>
  <c r="C1978" i="19"/>
  <c r="R1977" i="19"/>
  <c r="Q1977" i="19"/>
  <c r="K1977" i="19"/>
  <c r="J1977" i="19"/>
  <c r="D1977" i="19"/>
  <c r="C1977" i="19"/>
  <c r="R1976" i="19"/>
  <c r="Q1976" i="19"/>
  <c r="K1976" i="19"/>
  <c r="J1976" i="19"/>
  <c r="D1976" i="19"/>
  <c r="C1976" i="19"/>
  <c r="R1975" i="19"/>
  <c r="Q1975" i="19"/>
  <c r="K1975" i="19"/>
  <c r="J1975" i="19"/>
  <c r="D1975" i="19"/>
  <c r="C1975" i="19"/>
  <c r="R1974" i="19"/>
  <c r="Q1974" i="19"/>
  <c r="K1974" i="19"/>
  <c r="J1974" i="19"/>
  <c r="D1974" i="19"/>
  <c r="C1974" i="19"/>
  <c r="R1961" i="19"/>
  <c r="Q1961" i="19"/>
  <c r="K1961" i="19"/>
  <c r="J1961" i="19"/>
  <c r="D1961" i="19"/>
  <c r="C1961" i="19"/>
  <c r="R1960" i="19"/>
  <c r="Q1960" i="19"/>
  <c r="K1960" i="19"/>
  <c r="J1960" i="19"/>
  <c r="L1960" i="19" s="1"/>
  <c r="D1960" i="19"/>
  <c r="C1960" i="19"/>
  <c r="R1959" i="19"/>
  <c r="Q1959" i="19"/>
  <c r="K1959" i="19"/>
  <c r="J1959" i="19"/>
  <c r="D1959" i="19"/>
  <c r="C1959" i="19"/>
  <c r="R1958" i="19"/>
  <c r="Q1958" i="19"/>
  <c r="K1958" i="19"/>
  <c r="J1958" i="19"/>
  <c r="D1958" i="19"/>
  <c r="C1958" i="19"/>
  <c r="R1957" i="19"/>
  <c r="Q1957" i="19"/>
  <c r="K1957" i="19"/>
  <c r="J1957" i="19"/>
  <c r="D1957" i="19"/>
  <c r="C1957" i="19"/>
  <c r="R1956" i="19"/>
  <c r="Q1956" i="19"/>
  <c r="K1956" i="19"/>
  <c r="J1956" i="19"/>
  <c r="D1956" i="19"/>
  <c r="C1956" i="19"/>
  <c r="R1943" i="19"/>
  <c r="Q1943" i="19"/>
  <c r="K1943" i="19"/>
  <c r="J1943" i="19"/>
  <c r="D1943" i="19"/>
  <c r="C1943" i="19"/>
  <c r="R1942" i="19"/>
  <c r="Q1942" i="19"/>
  <c r="K1942" i="19"/>
  <c r="J1942" i="19"/>
  <c r="D1942" i="19"/>
  <c r="C1942" i="19"/>
  <c r="R1941" i="19"/>
  <c r="Q1941" i="19"/>
  <c r="K1941" i="19"/>
  <c r="J1941" i="19"/>
  <c r="D1941" i="19"/>
  <c r="C1941" i="19"/>
  <c r="R1940" i="19"/>
  <c r="Q1940" i="19"/>
  <c r="K1940" i="19"/>
  <c r="J1940" i="19"/>
  <c r="D1940" i="19"/>
  <c r="C1940" i="19"/>
  <c r="R1939" i="19"/>
  <c r="Q1939" i="19"/>
  <c r="K1939" i="19"/>
  <c r="J1939" i="19"/>
  <c r="D1939" i="19"/>
  <c r="C1939" i="19"/>
  <c r="R1938" i="19"/>
  <c r="Q1938" i="19"/>
  <c r="K1938" i="19"/>
  <c r="J1938" i="19"/>
  <c r="D1938" i="19"/>
  <c r="C1938" i="19"/>
  <c r="R1925" i="19"/>
  <c r="Q1925" i="19"/>
  <c r="K1925" i="19"/>
  <c r="J1925" i="19"/>
  <c r="D1925" i="19"/>
  <c r="C1925" i="19"/>
  <c r="R1924" i="19"/>
  <c r="Q1924" i="19"/>
  <c r="K1924" i="19"/>
  <c r="J1924" i="19"/>
  <c r="D1924" i="19"/>
  <c r="C1924" i="19"/>
  <c r="R1923" i="19"/>
  <c r="Q1923" i="19"/>
  <c r="K1923" i="19"/>
  <c r="J1923" i="19"/>
  <c r="D1923" i="19"/>
  <c r="C1923" i="19"/>
  <c r="R1922" i="19"/>
  <c r="Q1922" i="19"/>
  <c r="K1922" i="19"/>
  <c r="J1922" i="19"/>
  <c r="D1922" i="19"/>
  <c r="C1922" i="19"/>
  <c r="R1921" i="19"/>
  <c r="Q1921" i="19"/>
  <c r="K1921" i="19"/>
  <c r="J1921" i="19"/>
  <c r="D1921" i="19"/>
  <c r="C1921" i="19"/>
  <c r="R1920" i="19"/>
  <c r="Q1920" i="19"/>
  <c r="K1920" i="19"/>
  <c r="J1920" i="19"/>
  <c r="D1920" i="19"/>
  <c r="C1920" i="19"/>
  <c r="R1907" i="19"/>
  <c r="Q1907" i="19"/>
  <c r="K1907" i="19"/>
  <c r="J1907" i="19"/>
  <c r="D1907" i="19"/>
  <c r="C1907" i="19"/>
  <c r="R1906" i="19"/>
  <c r="Q1906" i="19"/>
  <c r="K1906" i="19"/>
  <c r="J1906" i="19"/>
  <c r="D1906" i="19"/>
  <c r="C1906" i="19"/>
  <c r="R1905" i="19"/>
  <c r="Q1905" i="19"/>
  <c r="K1905" i="19"/>
  <c r="J1905" i="19"/>
  <c r="D1905" i="19"/>
  <c r="C1905" i="19"/>
  <c r="R1904" i="19"/>
  <c r="Q1904" i="19"/>
  <c r="K1904" i="19"/>
  <c r="J1904" i="19"/>
  <c r="D1904" i="19"/>
  <c r="C1904" i="19"/>
  <c r="R1903" i="19"/>
  <c r="Q1903" i="19"/>
  <c r="K1903" i="19"/>
  <c r="J1903" i="19"/>
  <c r="D1903" i="19"/>
  <c r="C1903" i="19"/>
  <c r="R1902" i="19"/>
  <c r="Q1902" i="19"/>
  <c r="K1902" i="19"/>
  <c r="J1902" i="19"/>
  <c r="D1902" i="19"/>
  <c r="C1902" i="19"/>
  <c r="R1889" i="19"/>
  <c r="Q1889" i="19"/>
  <c r="K1889" i="19"/>
  <c r="J1889" i="19"/>
  <c r="D1889" i="19"/>
  <c r="C1889" i="19"/>
  <c r="R1888" i="19"/>
  <c r="Q1888" i="19"/>
  <c r="K1888" i="19"/>
  <c r="J1888" i="19"/>
  <c r="L1888" i="19" s="1"/>
  <c r="D1888" i="19"/>
  <c r="C1888" i="19"/>
  <c r="R1887" i="19"/>
  <c r="Q1887" i="19"/>
  <c r="K1887" i="19"/>
  <c r="J1887" i="19"/>
  <c r="D1887" i="19"/>
  <c r="C1887" i="19"/>
  <c r="R1886" i="19"/>
  <c r="Q1886" i="19"/>
  <c r="K1886" i="19"/>
  <c r="J1886" i="19"/>
  <c r="D1886" i="19"/>
  <c r="C1886" i="19"/>
  <c r="R1885" i="19"/>
  <c r="Q1885" i="19"/>
  <c r="S1885" i="19" s="1"/>
  <c r="K1885" i="19"/>
  <c r="J1885" i="19"/>
  <c r="D1885" i="19"/>
  <c r="C1885" i="19"/>
  <c r="R1884" i="19"/>
  <c r="Q1884" i="19"/>
  <c r="K1884" i="19"/>
  <c r="J1884" i="19"/>
  <c r="D1884" i="19"/>
  <c r="C1884" i="19"/>
  <c r="R1871" i="19"/>
  <c r="Q1871" i="19"/>
  <c r="K1871" i="19"/>
  <c r="J1871" i="19"/>
  <c r="D1871" i="19"/>
  <c r="C1871" i="19"/>
  <c r="R1870" i="19"/>
  <c r="Q1870" i="19"/>
  <c r="K1870" i="19"/>
  <c r="J1870" i="19"/>
  <c r="D1870" i="19"/>
  <c r="C1870" i="19"/>
  <c r="R1869" i="19"/>
  <c r="Q1869" i="19"/>
  <c r="K1869" i="19"/>
  <c r="J1869" i="19"/>
  <c r="D1869" i="19"/>
  <c r="C1869" i="19"/>
  <c r="R1868" i="19"/>
  <c r="Q1868" i="19"/>
  <c r="K1868" i="19"/>
  <c r="J1868" i="19"/>
  <c r="D1868" i="19"/>
  <c r="C1868" i="19"/>
  <c r="R1867" i="19"/>
  <c r="Q1867" i="19"/>
  <c r="K1867" i="19"/>
  <c r="J1867" i="19"/>
  <c r="D1867" i="19"/>
  <c r="C1867" i="19"/>
  <c r="R1866" i="19"/>
  <c r="Q1866" i="19"/>
  <c r="K1866" i="19"/>
  <c r="J1866" i="19"/>
  <c r="D1866" i="19"/>
  <c r="C1866" i="19"/>
  <c r="R1853" i="19"/>
  <c r="Q1853" i="19"/>
  <c r="K1853" i="19"/>
  <c r="J1853" i="19"/>
  <c r="D1853" i="19"/>
  <c r="C1853" i="19"/>
  <c r="R1852" i="19"/>
  <c r="Q1852" i="19"/>
  <c r="K1852" i="19"/>
  <c r="J1852" i="19"/>
  <c r="D1852" i="19"/>
  <c r="C1852" i="19"/>
  <c r="R1851" i="19"/>
  <c r="Q1851" i="19"/>
  <c r="S1851" i="19" s="1"/>
  <c r="K1851" i="19"/>
  <c r="J1851" i="19"/>
  <c r="D1851" i="19"/>
  <c r="C1851" i="19"/>
  <c r="R1850" i="19"/>
  <c r="Q1850" i="19"/>
  <c r="K1850" i="19"/>
  <c r="J1850" i="19"/>
  <c r="D1850" i="19"/>
  <c r="C1850" i="19"/>
  <c r="R1849" i="19"/>
  <c r="Q1849" i="19"/>
  <c r="K1849" i="19"/>
  <c r="J1849" i="19"/>
  <c r="D1849" i="19"/>
  <c r="C1849" i="19"/>
  <c r="R1848" i="19"/>
  <c r="Q1848" i="19"/>
  <c r="K1848" i="19"/>
  <c r="J1848" i="19"/>
  <c r="D1848" i="19"/>
  <c r="C1848" i="19"/>
  <c r="R1835" i="19"/>
  <c r="Q1835" i="19"/>
  <c r="K1835" i="19"/>
  <c r="J1835" i="19"/>
  <c r="D1835" i="19"/>
  <c r="C1835" i="19"/>
  <c r="R1834" i="19"/>
  <c r="Q1834" i="19"/>
  <c r="K1834" i="19"/>
  <c r="J1834" i="19"/>
  <c r="D1834" i="19"/>
  <c r="C1834" i="19"/>
  <c r="R1833" i="19"/>
  <c r="Q1833" i="19"/>
  <c r="K1833" i="19"/>
  <c r="J1833" i="19"/>
  <c r="D1833" i="19"/>
  <c r="C1833" i="19"/>
  <c r="R1832" i="19"/>
  <c r="Q1832" i="19"/>
  <c r="K1832" i="19"/>
  <c r="J1832" i="19"/>
  <c r="D1832" i="19"/>
  <c r="C1832" i="19"/>
  <c r="R1831" i="19"/>
  <c r="Q1831" i="19"/>
  <c r="K1831" i="19"/>
  <c r="J1831" i="19"/>
  <c r="D1831" i="19"/>
  <c r="C1831" i="19"/>
  <c r="R1830" i="19"/>
  <c r="Q1830" i="19"/>
  <c r="K1830" i="19"/>
  <c r="J1830" i="19"/>
  <c r="D1830" i="19"/>
  <c r="C1830" i="19"/>
  <c r="R1817" i="19"/>
  <c r="Q1817" i="19"/>
  <c r="K1817" i="19"/>
  <c r="J1817" i="19"/>
  <c r="D1817" i="19"/>
  <c r="C1817" i="19"/>
  <c r="R1816" i="19"/>
  <c r="Q1816" i="19"/>
  <c r="K1816" i="19"/>
  <c r="J1816" i="19"/>
  <c r="D1816" i="19"/>
  <c r="C1816" i="19"/>
  <c r="R1815" i="19"/>
  <c r="Q1815" i="19"/>
  <c r="K1815" i="19"/>
  <c r="J1815" i="19"/>
  <c r="D1815" i="19"/>
  <c r="C1815" i="19"/>
  <c r="R1814" i="19"/>
  <c r="Q1814" i="19"/>
  <c r="K1814" i="19"/>
  <c r="J1814" i="19"/>
  <c r="D1814" i="19"/>
  <c r="C1814" i="19"/>
  <c r="R1813" i="19"/>
  <c r="Q1813" i="19"/>
  <c r="K1813" i="19"/>
  <c r="J1813" i="19"/>
  <c r="D1813" i="19"/>
  <c r="C1813" i="19"/>
  <c r="R1812" i="19"/>
  <c r="Q1812" i="19"/>
  <c r="K1812" i="19"/>
  <c r="J1812" i="19"/>
  <c r="D1812" i="19"/>
  <c r="C1812" i="19"/>
  <c r="R1799" i="19"/>
  <c r="Q1799" i="19"/>
  <c r="K1799" i="19"/>
  <c r="J1799" i="19"/>
  <c r="D1799" i="19"/>
  <c r="C1799" i="19"/>
  <c r="R1798" i="19"/>
  <c r="Q1798" i="19"/>
  <c r="K1798" i="19"/>
  <c r="J1798" i="19"/>
  <c r="D1798" i="19"/>
  <c r="C1798" i="19"/>
  <c r="R1797" i="19"/>
  <c r="Q1797" i="19"/>
  <c r="K1797" i="19"/>
  <c r="J1797" i="19"/>
  <c r="D1797" i="19"/>
  <c r="C1797" i="19"/>
  <c r="R1796" i="19"/>
  <c r="Q1796" i="19"/>
  <c r="K1796" i="19"/>
  <c r="J1796" i="19"/>
  <c r="D1796" i="19"/>
  <c r="C1796" i="19"/>
  <c r="R1795" i="19"/>
  <c r="Q1795" i="19"/>
  <c r="K1795" i="19"/>
  <c r="J1795" i="19"/>
  <c r="D1795" i="19"/>
  <c r="C1795" i="19"/>
  <c r="R1794" i="19"/>
  <c r="Q1794" i="19"/>
  <c r="K1794" i="19"/>
  <c r="J1794" i="19"/>
  <c r="D1794" i="19"/>
  <c r="C1794" i="19"/>
  <c r="R1781" i="19"/>
  <c r="Q1781" i="19"/>
  <c r="K1781" i="19"/>
  <c r="J1781" i="19"/>
  <c r="D1781" i="19"/>
  <c r="C1781" i="19"/>
  <c r="R1780" i="19"/>
  <c r="Q1780" i="19"/>
  <c r="K1780" i="19"/>
  <c r="J1780" i="19"/>
  <c r="D1780" i="19"/>
  <c r="C1780" i="19"/>
  <c r="R1779" i="19"/>
  <c r="Q1779" i="19"/>
  <c r="K1779" i="19"/>
  <c r="J1779" i="19"/>
  <c r="D1779" i="19"/>
  <c r="C1779" i="19"/>
  <c r="R1778" i="19"/>
  <c r="Q1778" i="19"/>
  <c r="K1778" i="19"/>
  <c r="J1778" i="19"/>
  <c r="D1778" i="19"/>
  <c r="C1778" i="19"/>
  <c r="R1777" i="19"/>
  <c r="Q1777" i="19"/>
  <c r="K1777" i="19"/>
  <c r="J1777" i="19"/>
  <c r="D1777" i="19"/>
  <c r="C1777" i="19"/>
  <c r="R1776" i="19"/>
  <c r="Q1776" i="19"/>
  <c r="K1776" i="19"/>
  <c r="J1776" i="19"/>
  <c r="D1776" i="19"/>
  <c r="C1776" i="19"/>
  <c r="R1763" i="19"/>
  <c r="Q1763" i="19"/>
  <c r="K1763" i="19"/>
  <c r="J1763" i="19"/>
  <c r="D1763" i="19"/>
  <c r="C1763" i="19"/>
  <c r="R1762" i="19"/>
  <c r="Q1762" i="19"/>
  <c r="K1762" i="19"/>
  <c r="J1762" i="19"/>
  <c r="D1762" i="19"/>
  <c r="C1762" i="19"/>
  <c r="R1761" i="19"/>
  <c r="Q1761" i="19"/>
  <c r="K1761" i="19"/>
  <c r="J1761" i="19"/>
  <c r="D1761" i="19"/>
  <c r="C1761" i="19"/>
  <c r="R1760" i="19"/>
  <c r="Q1760" i="19"/>
  <c r="K1760" i="19"/>
  <c r="L1760" i="19" s="1"/>
  <c r="J1760" i="19"/>
  <c r="D1760" i="19"/>
  <c r="C1760" i="19"/>
  <c r="R1759" i="19"/>
  <c r="S1759" i="19" s="1"/>
  <c r="Q1759" i="19"/>
  <c r="K1759" i="19"/>
  <c r="J1759" i="19"/>
  <c r="D1759" i="19"/>
  <c r="C1759" i="19"/>
  <c r="R1758" i="19"/>
  <c r="S1758" i="19" s="1"/>
  <c r="Q1758" i="19"/>
  <c r="K1758" i="19"/>
  <c r="J1758" i="19"/>
  <c r="D1758" i="19"/>
  <c r="C1758" i="19"/>
  <c r="R1745" i="19"/>
  <c r="Q1745" i="19"/>
  <c r="K1745" i="19"/>
  <c r="J1745" i="19"/>
  <c r="D1745" i="19"/>
  <c r="C1745" i="19"/>
  <c r="R1744" i="19"/>
  <c r="Q1744" i="19"/>
  <c r="K1744" i="19"/>
  <c r="J1744" i="19"/>
  <c r="D1744" i="19"/>
  <c r="C1744" i="19"/>
  <c r="R1743" i="19"/>
  <c r="Q1743" i="19"/>
  <c r="K1743" i="19"/>
  <c r="J1743" i="19"/>
  <c r="D1743" i="19"/>
  <c r="C1743" i="19"/>
  <c r="R1742" i="19"/>
  <c r="S1742" i="19" s="1"/>
  <c r="Q1742" i="19"/>
  <c r="K1742" i="19"/>
  <c r="J1742" i="19"/>
  <c r="D1742" i="19"/>
  <c r="C1742" i="19"/>
  <c r="R1741" i="19"/>
  <c r="Q1741" i="19"/>
  <c r="K1741" i="19"/>
  <c r="L1741" i="19" s="1"/>
  <c r="J1741" i="19"/>
  <c r="D1741" i="19"/>
  <c r="C1741" i="19"/>
  <c r="R1740" i="19"/>
  <c r="Q1740" i="19"/>
  <c r="K1740" i="19"/>
  <c r="J1740" i="19"/>
  <c r="L1740" i="19" s="1"/>
  <c r="D1740" i="19"/>
  <c r="C1740" i="19"/>
  <c r="R1727" i="19"/>
  <c r="Q1727" i="19"/>
  <c r="K1727" i="19"/>
  <c r="J1727" i="19"/>
  <c r="D1727" i="19"/>
  <c r="C1727" i="19"/>
  <c r="R1726" i="19"/>
  <c r="Q1726" i="19"/>
  <c r="K1726" i="19"/>
  <c r="J1726" i="19"/>
  <c r="D1726" i="19"/>
  <c r="C1726" i="19"/>
  <c r="R1725" i="19"/>
  <c r="Q1725" i="19"/>
  <c r="K1725" i="19"/>
  <c r="J1725" i="19"/>
  <c r="D1725" i="19"/>
  <c r="C1725" i="19"/>
  <c r="R1724" i="19"/>
  <c r="Q1724" i="19"/>
  <c r="K1724" i="19"/>
  <c r="J1724" i="19"/>
  <c r="D1724" i="19"/>
  <c r="E1724" i="19" s="1"/>
  <c r="C1724" i="19"/>
  <c r="R1723" i="19"/>
  <c r="Q1723" i="19"/>
  <c r="K1723" i="19"/>
  <c r="J1723" i="19"/>
  <c r="D1723" i="19"/>
  <c r="C1723" i="19"/>
  <c r="R1722" i="19"/>
  <c r="S1722" i="19" s="1"/>
  <c r="Q1722" i="19"/>
  <c r="K1722" i="19"/>
  <c r="J1722" i="19"/>
  <c r="D1722" i="19"/>
  <c r="C1722" i="19"/>
  <c r="R1709" i="19"/>
  <c r="Q1709" i="19"/>
  <c r="K1709" i="19"/>
  <c r="L1709" i="19" s="1"/>
  <c r="J1709" i="19"/>
  <c r="D1709" i="19"/>
  <c r="C1709" i="19"/>
  <c r="R1708" i="19"/>
  <c r="Q1708" i="19"/>
  <c r="K1708" i="19"/>
  <c r="J1708" i="19"/>
  <c r="D1708" i="19"/>
  <c r="C1708" i="19"/>
  <c r="R1707" i="19"/>
  <c r="Q1707" i="19"/>
  <c r="K1707" i="19"/>
  <c r="J1707" i="19"/>
  <c r="D1707" i="19"/>
  <c r="C1707" i="19"/>
  <c r="R1706" i="19"/>
  <c r="S1706" i="19" s="1"/>
  <c r="Q1706" i="19"/>
  <c r="K1706" i="19"/>
  <c r="J1706" i="19"/>
  <c r="D1706" i="19"/>
  <c r="C1706" i="19"/>
  <c r="R1705" i="19"/>
  <c r="Q1705" i="19"/>
  <c r="K1705" i="19"/>
  <c r="J1705" i="19"/>
  <c r="D1705" i="19"/>
  <c r="C1705" i="19"/>
  <c r="R1704" i="19"/>
  <c r="Q1704" i="19"/>
  <c r="K1704" i="19"/>
  <c r="J1704" i="19"/>
  <c r="D1704" i="19"/>
  <c r="C1704" i="19"/>
  <c r="R1691" i="19"/>
  <c r="Q1691" i="19"/>
  <c r="K1691" i="19"/>
  <c r="J1691" i="19"/>
  <c r="D1691" i="19"/>
  <c r="C1691" i="19"/>
  <c r="E1691" i="19" s="1"/>
  <c r="R1690" i="19"/>
  <c r="S1690" i="19" s="1"/>
  <c r="Q1690" i="19"/>
  <c r="K1690" i="19"/>
  <c r="J1690" i="19"/>
  <c r="D1690" i="19"/>
  <c r="C1690" i="19"/>
  <c r="R1689" i="19"/>
  <c r="Q1689" i="19"/>
  <c r="K1689" i="19"/>
  <c r="L1689" i="19" s="1"/>
  <c r="J1689" i="19"/>
  <c r="D1689" i="19"/>
  <c r="C1689" i="19"/>
  <c r="R1688" i="19"/>
  <c r="Q1688" i="19"/>
  <c r="K1688" i="19"/>
  <c r="J1688" i="19"/>
  <c r="D1688" i="19"/>
  <c r="C1688" i="19"/>
  <c r="R1687" i="19"/>
  <c r="Q1687" i="19"/>
  <c r="K1687" i="19"/>
  <c r="J1687" i="19"/>
  <c r="D1687" i="19"/>
  <c r="C1687" i="19"/>
  <c r="R1686" i="19"/>
  <c r="Q1686" i="19"/>
  <c r="K1686" i="19"/>
  <c r="J1686" i="19"/>
  <c r="D1686" i="19"/>
  <c r="C1686" i="19"/>
  <c r="R1673" i="19"/>
  <c r="Q1673" i="19"/>
  <c r="K1673" i="19"/>
  <c r="J1673" i="19"/>
  <c r="D1673" i="19"/>
  <c r="C1673" i="19"/>
  <c r="R1672" i="19"/>
  <c r="Q1672" i="19"/>
  <c r="K1672" i="19"/>
  <c r="J1672" i="19"/>
  <c r="D1672" i="19"/>
  <c r="C1672" i="19"/>
  <c r="R1671" i="19"/>
  <c r="Q1671" i="19"/>
  <c r="K1671" i="19"/>
  <c r="J1671" i="19"/>
  <c r="D1671" i="19"/>
  <c r="C1671" i="19"/>
  <c r="R1670" i="19"/>
  <c r="Q1670" i="19"/>
  <c r="K1670" i="19"/>
  <c r="J1670" i="19"/>
  <c r="D1670" i="19"/>
  <c r="C1670" i="19"/>
  <c r="R1669" i="19"/>
  <c r="Q1669" i="19"/>
  <c r="K1669" i="19"/>
  <c r="J1669" i="19"/>
  <c r="D1669" i="19"/>
  <c r="C1669" i="19"/>
  <c r="R1668" i="19"/>
  <c r="Q1668" i="19"/>
  <c r="K1668" i="19"/>
  <c r="J1668" i="19"/>
  <c r="D1668" i="19"/>
  <c r="C1668" i="19"/>
  <c r="R1655" i="19"/>
  <c r="S1655" i="19" s="1"/>
  <c r="Q1655" i="19"/>
  <c r="K1655" i="19"/>
  <c r="J1655" i="19"/>
  <c r="D1655" i="19"/>
  <c r="C1655" i="19"/>
  <c r="R1654" i="19"/>
  <c r="Q1654" i="19"/>
  <c r="K1654" i="19"/>
  <c r="L1654" i="19" s="1"/>
  <c r="J1654" i="19"/>
  <c r="D1654" i="19"/>
  <c r="C1654" i="19"/>
  <c r="R1653" i="19"/>
  <c r="Q1653" i="19"/>
  <c r="K1653" i="19"/>
  <c r="J1653" i="19"/>
  <c r="D1653" i="19"/>
  <c r="C1653" i="19"/>
  <c r="R1652" i="19"/>
  <c r="Q1652" i="19"/>
  <c r="K1652" i="19"/>
  <c r="J1652" i="19"/>
  <c r="D1652" i="19"/>
  <c r="C1652" i="19"/>
  <c r="R1651" i="19"/>
  <c r="S1651" i="19" s="1"/>
  <c r="Q1651" i="19"/>
  <c r="K1651" i="19"/>
  <c r="J1651" i="19"/>
  <c r="D1651" i="19"/>
  <c r="C1651" i="19"/>
  <c r="R1650" i="19"/>
  <c r="Q1650" i="19"/>
  <c r="K1650" i="19"/>
  <c r="J1650" i="19"/>
  <c r="D1650" i="19"/>
  <c r="C1650" i="19"/>
  <c r="R1637" i="19"/>
  <c r="Q1637" i="19"/>
  <c r="K1637" i="19"/>
  <c r="J1637" i="19"/>
  <c r="D1637" i="19"/>
  <c r="C1637" i="19"/>
  <c r="R1636" i="19"/>
  <c r="Q1636" i="19"/>
  <c r="K1636" i="19"/>
  <c r="J1636" i="19"/>
  <c r="D1636" i="19"/>
  <c r="C1636" i="19"/>
  <c r="R1635" i="19"/>
  <c r="S1635" i="19" s="1"/>
  <c r="Q1635" i="19"/>
  <c r="K1635" i="19"/>
  <c r="J1635" i="19"/>
  <c r="D1635" i="19"/>
  <c r="C1635" i="19"/>
  <c r="R1634" i="19"/>
  <c r="Q1634" i="19"/>
  <c r="K1634" i="19"/>
  <c r="J1634" i="19"/>
  <c r="D1634" i="19"/>
  <c r="C1634" i="19"/>
  <c r="R1633" i="19"/>
  <c r="Q1633" i="19"/>
  <c r="K1633" i="19"/>
  <c r="J1633" i="19"/>
  <c r="D1633" i="19"/>
  <c r="C1633" i="19"/>
  <c r="R1632" i="19"/>
  <c r="Q1632" i="19"/>
  <c r="K1632" i="19"/>
  <c r="L1632" i="19" s="1"/>
  <c r="J1632" i="19"/>
  <c r="D1632" i="19"/>
  <c r="C1632" i="19"/>
  <c r="R1619" i="19"/>
  <c r="Q1619" i="19"/>
  <c r="K1619" i="19"/>
  <c r="J1619" i="19"/>
  <c r="D1619" i="19"/>
  <c r="C1619" i="19"/>
  <c r="R1618" i="19"/>
  <c r="Q1618" i="19"/>
  <c r="K1618" i="19"/>
  <c r="J1618" i="19"/>
  <c r="D1618" i="19"/>
  <c r="C1618" i="19"/>
  <c r="R1617" i="19"/>
  <c r="Q1617" i="19"/>
  <c r="K1617" i="19"/>
  <c r="J1617" i="19"/>
  <c r="D1617" i="19"/>
  <c r="C1617" i="19"/>
  <c r="R1616" i="19"/>
  <c r="Q1616" i="19"/>
  <c r="K1616" i="19"/>
  <c r="J1616" i="19"/>
  <c r="D1616" i="19"/>
  <c r="C1616" i="19"/>
  <c r="R1615" i="19"/>
  <c r="Q1615" i="19"/>
  <c r="K1615" i="19"/>
  <c r="J1615" i="19"/>
  <c r="D1615" i="19"/>
  <c r="C1615" i="19"/>
  <c r="R1614" i="19"/>
  <c r="Q1614" i="19"/>
  <c r="K1614" i="19"/>
  <c r="J1614" i="19"/>
  <c r="D1614" i="19"/>
  <c r="C1614" i="19"/>
  <c r="R1601" i="19"/>
  <c r="Q1601" i="19"/>
  <c r="K1601" i="19"/>
  <c r="J1601" i="19"/>
  <c r="D1601" i="19"/>
  <c r="C1601" i="19"/>
  <c r="R1600" i="19"/>
  <c r="Q1600" i="19"/>
  <c r="K1600" i="19"/>
  <c r="J1600" i="19"/>
  <c r="D1600" i="19"/>
  <c r="E1600" i="19" s="1"/>
  <c r="C1600" i="19"/>
  <c r="R1599" i="19"/>
  <c r="Q1599" i="19"/>
  <c r="K1599" i="19"/>
  <c r="J1599" i="19"/>
  <c r="D1599" i="19"/>
  <c r="C1599" i="19"/>
  <c r="R1598" i="19"/>
  <c r="S1598" i="19" s="1"/>
  <c r="Q1598" i="19"/>
  <c r="K1598" i="19"/>
  <c r="J1598" i="19"/>
  <c r="D1598" i="19"/>
  <c r="C1598" i="19"/>
  <c r="R1597" i="19"/>
  <c r="Q1597" i="19"/>
  <c r="K1597" i="19"/>
  <c r="L1597" i="19" s="1"/>
  <c r="J1597" i="19"/>
  <c r="D1597" i="19"/>
  <c r="C1597" i="19"/>
  <c r="R1596" i="19"/>
  <c r="Q1596" i="19"/>
  <c r="K1596" i="19"/>
  <c r="J1596" i="19"/>
  <c r="D1596" i="19"/>
  <c r="C1596" i="19"/>
  <c r="R1583" i="19"/>
  <c r="Q1583" i="19"/>
  <c r="K1583" i="19"/>
  <c r="J1583" i="19"/>
  <c r="D1583" i="19"/>
  <c r="C1583" i="19"/>
  <c r="R1582" i="19"/>
  <c r="S1582" i="19" s="1"/>
  <c r="Q1582" i="19"/>
  <c r="K1582" i="19"/>
  <c r="J1582" i="19"/>
  <c r="D1582" i="19"/>
  <c r="C1582" i="19"/>
  <c r="R1581" i="19"/>
  <c r="S1581" i="19" s="1"/>
  <c r="Q1581" i="19"/>
  <c r="K1581" i="19"/>
  <c r="J1581" i="19"/>
  <c r="D1581" i="19"/>
  <c r="C1581" i="19"/>
  <c r="R1580" i="19"/>
  <c r="Q1580" i="19"/>
  <c r="S1580" i="19" s="1"/>
  <c r="K1580" i="19"/>
  <c r="J1580" i="19"/>
  <c r="D1580" i="19"/>
  <c r="C1580" i="19"/>
  <c r="R1579" i="19"/>
  <c r="Q1579" i="19"/>
  <c r="K1579" i="19"/>
  <c r="J1579" i="19"/>
  <c r="D1579" i="19"/>
  <c r="C1579" i="19"/>
  <c r="R1578" i="19"/>
  <c r="Q1578" i="19"/>
  <c r="K1578" i="19"/>
  <c r="J1578" i="19"/>
  <c r="D1578" i="19"/>
  <c r="C1578" i="19"/>
  <c r="R1565" i="19"/>
  <c r="S1565" i="19" s="1"/>
  <c r="Q1565" i="19"/>
  <c r="K1565" i="19"/>
  <c r="J1565" i="19"/>
  <c r="D1565" i="19"/>
  <c r="C1565" i="19"/>
  <c r="R1564" i="19"/>
  <c r="Q1564" i="19"/>
  <c r="K1564" i="19"/>
  <c r="J1564" i="19"/>
  <c r="D1564" i="19"/>
  <c r="C1564" i="19"/>
  <c r="R1563" i="19"/>
  <c r="Q1563" i="19"/>
  <c r="K1563" i="19"/>
  <c r="J1563" i="19"/>
  <c r="D1563" i="19"/>
  <c r="E1563" i="19" s="1"/>
  <c r="C1563" i="19"/>
  <c r="R1562" i="19"/>
  <c r="Q1562" i="19"/>
  <c r="K1562" i="19"/>
  <c r="J1562" i="19"/>
  <c r="D1562" i="19"/>
  <c r="C1562" i="19"/>
  <c r="R1561" i="19"/>
  <c r="S1561" i="19" s="1"/>
  <c r="Q1561" i="19"/>
  <c r="K1561" i="19"/>
  <c r="J1561" i="19"/>
  <c r="D1561" i="19"/>
  <c r="C1561" i="19"/>
  <c r="R1560" i="19"/>
  <c r="Q1560" i="19"/>
  <c r="K1560" i="19"/>
  <c r="L1560" i="19" s="1"/>
  <c r="J1560" i="19"/>
  <c r="D1560" i="19"/>
  <c r="C1560" i="19"/>
  <c r="R1547" i="19"/>
  <c r="Q1547" i="19"/>
  <c r="K1547" i="19"/>
  <c r="J1547" i="19"/>
  <c r="D1547" i="19"/>
  <c r="C1547" i="19"/>
  <c r="R1546" i="19"/>
  <c r="Q1546" i="19"/>
  <c r="K1546" i="19"/>
  <c r="J1546" i="19"/>
  <c r="D1546" i="19"/>
  <c r="C1546" i="19"/>
  <c r="R1545" i="19"/>
  <c r="Q1545" i="19"/>
  <c r="K1545" i="19"/>
  <c r="J1545" i="19"/>
  <c r="D1545" i="19"/>
  <c r="C1545" i="19"/>
  <c r="R1544" i="19"/>
  <c r="Q1544" i="19"/>
  <c r="K1544" i="19"/>
  <c r="J1544" i="19"/>
  <c r="D1544" i="19"/>
  <c r="C1544" i="19"/>
  <c r="R1543" i="19"/>
  <c r="Q1543" i="19"/>
  <c r="K1543" i="19"/>
  <c r="J1543" i="19"/>
  <c r="D1543" i="19"/>
  <c r="C1543" i="19"/>
  <c r="R1542" i="19"/>
  <c r="Q1542" i="19"/>
  <c r="K1542" i="19"/>
  <c r="J1542" i="19"/>
  <c r="D1542" i="19"/>
  <c r="C1542" i="19"/>
  <c r="E1542" i="19" s="1"/>
  <c r="R1529" i="19"/>
  <c r="Q1529" i="19"/>
  <c r="K1529" i="19"/>
  <c r="J1529" i="19"/>
  <c r="D1529" i="19"/>
  <c r="C1529" i="19"/>
  <c r="R1528" i="19"/>
  <c r="Q1528" i="19"/>
  <c r="K1528" i="19"/>
  <c r="J1528" i="19"/>
  <c r="D1528" i="19"/>
  <c r="C1528" i="19"/>
  <c r="R1527" i="19"/>
  <c r="Q1527" i="19"/>
  <c r="K1527" i="19"/>
  <c r="J1527" i="19"/>
  <c r="D1527" i="19"/>
  <c r="E1527" i="19" s="1"/>
  <c r="C1527" i="19"/>
  <c r="R1526" i="19"/>
  <c r="Q1526" i="19"/>
  <c r="K1526" i="19"/>
  <c r="J1526" i="19"/>
  <c r="D1526" i="19"/>
  <c r="C1526" i="19"/>
  <c r="R1525" i="19"/>
  <c r="Q1525" i="19"/>
  <c r="K1525" i="19"/>
  <c r="J1525" i="19"/>
  <c r="D1525" i="19"/>
  <c r="C1525" i="19"/>
  <c r="R1524" i="19"/>
  <c r="Q1524" i="19"/>
  <c r="K1524" i="19"/>
  <c r="J1524" i="19"/>
  <c r="D1524" i="19"/>
  <c r="C1524" i="19"/>
  <c r="R1511" i="19"/>
  <c r="Q1511" i="19"/>
  <c r="K1511" i="19"/>
  <c r="J1511" i="19"/>
  <c r="D1511" i="19"/>
  <c r="C1511" i="19"/>
  <c r="R1510" i="19"/>
  <c r="Q1510" i="19"/>
  <c r="K1510" i="19"/>
  <c r="J1510" i="19"/>
  <c r="D1510" i="19"/>
  <c r="C1510" i="19"/>
  <c r="R1509" i="19"/>
  <c r="Q1509" i="19"/>
  <c r="K1509" i="19"/>
  <c r="J1509" i="19"/>
  <c r="D1509" i="19"/>
  <c r="C1509" i="19"/>
  <c r="R1508" i="19"/>
  <c r="Q1508" i="19"/>
  <c r="K1508" i="19"/>
  <c r="J1508" i="19"/>
  <c r="D1508" i="19"/>
  <c r="C1508" i="19"/>
  <c r="R1507" i="19"/>
  <c r="Q1507" i="19"/>
  <c r="K1507" i="19"/>
  <c r="J1507" i="19"/>
  <c r="D1507" i="19"/>
  <c r="E1507" i="19" s="1"/>
  <c r="C1507" i="19"/>
  <c r="R1506" i="19"/>
  <c r="S1506" i="19" s="1"/>
  <c r="Q1506" i="19"/>
  <c r="K1506" i="19"/>
  <c r="J1506" i="19"/>
  <c r="D1506" i="19"/>
  <c r="C1506" i="19"/>
  <c r="R1493" i="19"/>
  <c r="Q1493" i="19"/>
  <c r="K1493" i="19"/>
  <c r="L1493" i="19" s="1"/>
  <c r="J1493" i="19"/>
  <c r="D1493" i="19"/>
  <c r="C1493" i="19"/>
  <c r="R1492" i="19"/>
  <c r="Q1492" i="19"/>
  <c r="K1492" i="19"/>
  <c r="J1492" i="19"/>
  <c r="D1492" i="19"/>
  <c r="C1492" i="19"/>
  <c r="R1491" i="19"/>
  <c r="Q1491" i="19"/>
  <c r="K1491" i="19"/>
  <c r="J1491" i="19"/>
  <c r="D1491" i="19"/>
  <c r="C1491" i="19"/>
  <c r="R1490" i="19"/>
  <c r="S1490" i="19" s="1"/>
  <c r="Q1490" i="19"/>
  <c r="K1490" i="19"/>
  <c r="J1490" i="19"/>
  <c r="D1490" i="19"/>
  <c r="C1490" i="19"/>
  <c r="R1489" i="19"/>
  <c r="Q1489" i="19"/>
  <c r="K1489" i="19"/>
  <c r="J1489" i="19"/>
  <c r="D1489" i="19"/>
  <c r="C1489" i="19"/>
  <c r="R1488" i="19"/>
  <c r="Q1488" i="19"/>
  <c r="K1488" i="19"/>
  <c r="L1488" i="19" s="1"/>
  <c r="J1488" i="19"/>
  <c r="D1488" i="19"/>
  <c r="E1488" i="19" s="1"/>
  <c r="C1488" i="19"/>
  <c r="R1475" i="19"/>
  <c r="Q1475" i="19"/>
  <c r="K1475" i="19"/>
  <c r="J1475" i="19"/>
  <c r="D1475" i="19"/>
  <c r="C1475" i="19"/>
  <c r="R1474" i="19"/>
  <c r="S1474" i="19" s="1"/>
  <c r="Q1474" i="19"/>
  <c r="K1474" i="19"/>
  <c r="J1474" i="19"/>
  <c r="D1474" i="19"/>
  <c r="C1474" i="19"/>
  <c r="S1473" i="19"/>
  <c r="R1473" i="19"/>
  <c r="Q1473" i="19"/>
  <c r="K1473" i="19"/>
  <c r="J1473" i="19"/>
  <c r="D1473" i="19"/>
  <c r="C1473" i="19"/>
  <c r="R1472" i="19"/>
  <c r="Q1472" i="19"/>
  <c r="K1472" i="19"/>
  <c r="J1472" i="19"/>
  <c r="D1472" i="19"/>
  <c r="C1472" i="19"/>
  <c r="R1471" i="19"/>
  <c r="Q1471" i="19"/>
  <c r="K1471" i="19"/>
  <c r="J1471" i="19"/>
  <c r="D1471" i="19"/>
  <c r="C1471" i="19"/>
  <c r="R1470" i="19"/>
  <c r="Q1470" i="19"/>
  <c r="K1470" i="19"/>
  <c r="J1470" i="19"/>
  <c r="D1470" i="19"/>
  <c r="C1470" i="19"/>
  <c r="R1457" i="19"/>
  <c r="Q1457" i="19"/>
  <c r="K1457" i="19"/>
  <c r="J1457" i="19"/>
  <c r="D1457" i="19"/>
  <c r="C1457" i="19"/>
  <c r="R1456" i="19"/>
  <c r="Q1456" i="19"/>
  <c r="K1456" i="19"/>
  <c r="J1456" i="19"/>
  <c r="D1456" i="19"/>
  <c r="C1456" i="19"/>
  <c r="R1455" i="19"/>
  <c r="Q1455" i="19"/>
  <c r="K1455" i="19"/>
  <c r="J1455" i="19"/>
  <c r="D1455" i="19"/>
  <c r="C1455" i="19"/>
  <c r="R1454" i="19"/>
  <c r="Q1454" i="19"/>
  <c r="K1454" i="19"/>
  <c r="J1454" i="19"/>
  <c r="D1454" i="19"/>
  <c r="C1454" i="19"/>
  <c r="R1453" i="19"/>
  <c r="Q1453" i="19"/>
  <c r="K1453" i="19"/>
  <c r="J1453" i="19"/>
  <c r="D1453" i="19"/>
  <c r="C1453" i="19"/>
  <c r="R1452" i="19"/>
  <c r="Q1452" i="19"/>
  <c r="K1452" i="19"/>
  <c r="J1452" i="19"/>
  <c r="D1452" i="19"/>
  <c r="C1452" i="19"/>
  <c r="E1452" i="19" s="1"/>
  <c r="R1439" i="19"/>
  <c r="Q1439" i="19"/>
  <c r="K1439" i="19"/>
  <c r="J1439" i="19"/>
  <c r="D1439" i="19"/>
  <c r="C1439" i="19"/>
  <c r="R1438" i="19"/>
  <c r="Q1438" i="19"/>
  <c r="K1438" i="19"/>
  <c r="J1438" i="19"/>
  <c r="D1438" i="19"/>
  <c r="C1438" i="19"/>
  <c r="R1437" i="19"/>
  <c r="Q1437" i="19"/>
  <c r="K1437" i="19"/>
  <c r="J1437" i="19"/>
  <c r="D1437" i="19"/>
  <c r="C1437" i="19"/>
  <c r="R1436" i="19"/>
  <c r="Q1436" i="19"/>
  <c r="K1436" i="19"/>
  <c r="J1436" i="19"/>
  <c r="D1436" i="19"/>
  <c r="C1436" i="19"/>
  <c r="R1435" i="19"/>
  <c r="Q1435" i="19"/>
  <c r="K1435" i="19"/>
  <c r="J1435" i="19"/>
  <c r="D1435" i="19"/>
  <c r="C1435" i="19"/>
  <c r="R1434" i="19"/>
  <c r="Q1434" i="19"/>
  <c r="K1434" i="19"/>
  <c r="J1434" i="19"/>
  <c r="D1434" i="19"/>
  <c r="C1434" i="19"/>
  <c r="R1421" i="19"/>
  <c r="Q1421" i="19"/>
  <c r="K1421" i="19"/>
  <c r="J1421" i="19"/>
  <c r="D1421" i="19"/>
  <c r="C1421" i="19"/>
  <c r="R1420" i="19"/>
  <c r="Q1420" i="19"/>
  <c r="K1420" i="19"/>
  <c r="J1420" i="19"/>
  <c r="D1420" i="19"/>
  <c r="C1420" i="19"/>
  <c r="R1419" i="19"/>
  <c r="Q1419" i="19"/>
  <c r="K1419" i="19"/>
  <c r="J1419" i="19"/>
  <c r="D1419" i="19"/>
  <c r="C1419" i="19"/>
  <c r="R1418" i="19"/>
  <c r="Q1418" i="19"/>
  <c r="K1418" i="19"/>
  <c r="J1418" i="19"/>
  <c r="D1418" i="19"/>
  <c r="C1418" i="19"/>
  <c r="R1417" i="19"/>
  <c r="Q1417" i="19"/>
  <c r="K1417" i="19"/>
  <c r="J1417" i="19"/>
  <c r="D1417" i="19"/>
  <c r="C1417" i="19"/>
  <c r="R1416" i="19"/>
  <c r="Q1416" i="19"/>
  <c r="K1416" i="19"/>
  <c r="J1416" i="19"/>
  <c r="D1416" i="19"/>
  <c r="C1416" i="19"/>
  <c r="E1416" i="19" s="1"/>
  <c r="R1403" i="19"/>
  <c r="Q1403" i="19"/>
  <c r="K1403" i="19"/>
  <c r="J1403" i="19"/>
  <c r="D1403" i="19"/>
  <c r="C1403" i="19"/>
  <c r="R1402" i="19"/>
  <c r="Q1402" i="19"/>
  <c r="K1402" i="19"/>
  <c r="J1402" i="19"/>
  <c r="D1402" i="19"/>
  <c r="C1402" i="19"/>
  <c r="R1401" i="19"/>
  <c r="Q1401" i="19"/>
  <c r="K1401" i="19"/>
  <c r="J1401" i="19"/>
  <c r="D1401" i="19"/>
  <c r="C1401" i="19"/>
  <c r="R1400" i="19"/>
  <c r="Q1400" i="19"/>
  <c r="K1400" i="19"/>
  <c r="J1400" i="19"/>
  <c r="D1400" i="19"/>
  <c r="C1400" i="19"/>
  <c r="R1399" i="19"/>
  <c r="Q1399" i="19"/>
  <c r="K1399" i="19"/>
  <c r="J1399" i="19"/>
  <c r="D1399" i="19"/>
  <c r="C1399" i="19"/>
  <c r="R1398" i="19"/>
  <c r="Q1398" i="19"/>
  <c r="K1398" i="19"/>
  <c r="J1398" i="19"/>
  <c r="D1398" i="19"/>
  <c r="C1398" i="19"/>
  <c r="R1385" i="19"/>
  <c r="Q1385" i="19"/>
  <c r="K1385" i="19"/>
  <c r="J1385" i="19"/>
  <c r="D1385" i="19"/>
  <c r="C1385" i="19"/>
  <c r="R1384" i="19"/>
  <c r="Q1384" i="19"/>
  <c r="K1384" i="19"/>
  <c r="J1384" i="19"/>
  <c r="D1384" i="19"/>
  <c r="C1384" i="19"/>
  <c r="R1383" i="19"/>
  <c r="Q1383" i="19"/>
  <c r="K1383" i="19"/>
  <c r="J1383" i="19"/>
  <c r="D1383" i="19"/>
  <c r="C1383" i="19"/>
  <c r="R1382" i="19"/>
  <c r="Q1382" i="19"/>
  <c r="K1382" i="19"/>
  <c r="J1382" i="19"/>
  <c r="D1382" i="19"/>
  <c r="C1382" i="19"/>
  <c r="R1381" i="19"/>
  <c r="Q1381" i="19"/>
  <c r="K1381" i="19"/>
  <c r="J1381" i="19"/>
  <c r="D1381" i="19"/>
  <c r="C1381" i="19"/>
  <c r="R1380" i="19"/>
  <c r="Q1380" i="19"/>
  <c r="K1380" i="19"/>
  <c r="J1380" i="19"/>
  <c r="D1380" i="19"/>
  <c r="C1380" i="19"/>
  <c r="R1367" i="19"/>
  <c r="Q1367" i="19"/>
  <c r="K1367" i="19"/>
  <c r="J1367" i="19"/>
  <c r="D1367" i="19"/>
  <c r="C1367" i="19"/>
  <c r="R1366" i="19"/>
  <c r="Q1366" i="19"/>
  <c r="K1366" i="19"/>
  <c r="J1366" i="19"/>
  <c r="D1366" i="19"/>
  <c r="C1366" i="19"/>
  <c r="R1365" i="19"/>
  <c r="Q1365" i="19"/>
  <c r="K1365" i="19"/>
  <c r="J1365" i="19"/>
  <c r="D1365" i="19"/>
  <c r="C1365" i="19"/>
  <c r="R1364" i="19"/>
  <c r="Q1364" i="19"/>
  <c r="K1364" i="19"/>
  <c r="J1364" i="19"/>
  <c r="D1364" i="19"/>
  <c r="C1364" i="19"/>
  <c r="R1363" i="19"/>
  <c r="Q1363" i="19"/>
  <c r="K1363" i="19"/>
  <c r="J1363" i="19"/>
  <c r="D1363" i="19"/>
  <c r="C1363" i="19"/>
  <c r="R1362" i="19"/>
  <c r="Q1362" i="19"/>
  <c r="K1362" i="19"/>
  <c r="J1362" i="19"/>
  <c r="D1362" i="19"/>
  <c r="C1362" i="19"/>
  <c r="R1349" i="19"/>
  <c r="Q1349" i="19"/>
  <c r="K1349" i="19"/>
  <c r="J1349" i="19"/>
  <c r="D1349" i="19"/>
  <c r="C1349" i="19"/>
  <c r="R1348" i="19"/>
  <c r="Q1348" i="19"/>
  <c r="K1348" i="19"/>
  <c r="J1348" i="19"/>
  <c r="D1348" i="19"/>
  <c r="C1348" i="19"/>
  <c r="R1347" i="19"/>
  <c r="Q1347" i="19"/>
  <c r="K1347" i="19"/>
  <c r="J1347" i="19"/>
  <c r="D1347" i="19"/>
  <c r="C1347" i="19"/>
  <c r="E1347" i="19" s="1"/>
  <c r="R1346" i="19"/>
  <c r="Q1346" i="19"/>
  <c r="K1346" i="19"/>
  <c r="J1346" i="19"/>
  <c r="D1346" i="19"/>
  <c r="C1346" i="19"/>
  <c r="R1345" i="19"/>
  <c r="Q1345" i="19"/>
  <c r="K1345" i="19"/>
  <c r="J1345" i="19"/>
  <c r="D1345" i="19"/>
  <c r="C1345" i="19"/>
  <c r="R1344" i="19"/>
  <c r="Q1344" i="19"/>
  <c r="K1344" i="19"/>
  <c r="J1344" i="19"/>
  <c r="D1344" i="19"/>
  <c r="C1344" i="19"/>
  <c r="R1331" i="19"/>
  <c r="Q1331" i="19"/>
  <c r="K1331" i="19"/>
  <c r="J1331" i="19"/>
  <c r="D1331" i="19"/>
  <c r="C1331" i="19"/>
  <c r="R1330" i="19"/>
  <c r="Q1330" i="19"/>
  <c r="K1330" i="19"/>
  <c r="J1330" i="19"/>
  <c r="D1330" i="19"/>
  <c r="C1330" i="19"/>
  <c r="R1329" i="19"/>
  <c r="Q1329" i="19"/>
  <c r="K1329" i="19"/>
  <c r="J1329" i="19"/>
  <c r="D1329" i="19"/>
  <c r="C1329" i="19"/>
  <c r="R1328" i="19"/>
  <c r="Q1328" i="19"/>
  <c r="K1328" i="19"/>
  <c r="J1328" i="19"/>
  <c r="D1328" i="19"/>
  <c r="C1328" i="19"/>
  <c r="R1327" i="19"/>
  <c r="Q1327" i="19"/>
  <c r="K1327" i="19"/>
  <c r="J1327" i="19"/>
  <c r="D1327" i="19"/>
  <c r="C1327" i="19"/>
  <c r="R1326" i="19"/>
  <c r="Q1326" i="19"/>
  <c r="K1326" i="19"/>
  <c r="J1326" i="19"/>
  <c r="D1326" i="19"/>
  <c r="C1326" i="19"/>
  <c r="R1313" i="19"/>
  <c r="Q1313" i="19"/>
  <c r="K1313" i="19"/>
  <c r="J1313" i="19"/>
  <c r="D1313" i="19"/>
  <c r="C1313" i="19"/>
  <c r="R1312" i="19"/>
  <c r="Q1312" i="19"/>
  <c r="K1312" i="19"/>
  <c r="J1312" i="19"/>
  <c r="D1312" i="19"/>
  <c r="C1312" i="19"/>
  <c r="R1311" i="19"/>
  <c r="Q1311" i="19"/>
  <c r="K1311" i="19"/>
  <c r="J1311" i="19"/>
  <c r="D1311" i="19"/>
  <c r="C1311" i="19"/>
  <c r="R1310" i="19"/>
  <c r="Q1310" i="19"/>
  <c r="K1310" i="19"/>
  <c r="J1310" i="19"/>
  <c r="D1310" i="19"/>
  <c r="C1310" i="19"/>
  <c r="R1309" i="19"/>
  <c r="Q1309" i="19"/>
  <c r="K1309" i="19"/>
  <c r="J1309" i="19"/>
  <c r="D1309" i="19"/>
  <c r="C1309" i="19"/>
  <c r="R1308" i="19"/>
  <c r="Q1308" i="19"/>
  <c r="K1308" i="19"/>
  <c r="J1308" i="19"/>
  <c r="D1308" i="19"/>
  <c r="C1308" i="19"/>
  <c r="R1295" i="19"/>
  <c r="Q1295" i="19"/>
  <c r="K1295" i="19"/>
  <c r="J1295" i="19"/>
  <c r="D1295" i="19"/>
  <c r="C1295" i="19"/>
  <c r="R1294" i="19"/>
  <c r="Q1294" i="19"/>
  <c r="K1294" i="19"/>
  <c r="J1294" i="19"/>
  <c r="D1294" i="19"/>
  <c r="C1294" i="19"/>
  <c r="R1293" i="19"/>
  <c r="Q1293" i="19"/>
  <c r="K1293" i="19"/>
  <c r="J1293" i="19"/>
  <c r="D1293" i="19"/>
  <c r="C1293" i="19"/>
  <c r="R1292" i="19"/>
  <c r="Q1292" i="19"/>
  <c r="K1292" i="19"/>
  <c r="J1292" i="19"/>
  <c r="D1292" i="19"/>
  <c r="C1292" i="19"/>
  <c r="R1291" i="19"/>
  <c r="Q1291" i="19"/>
  <c r="K1291" i="19"/>
  <c r="J1291" i="19"/>
  <c r="D1291" i="19"/>
  <c r="C1291" i="19"/>
  <c r="R1290" i="19"/>
  <c r="Q1290" i="19"/>
  <c r="K1290" i="19"/>
  <c r="J1290" i="19"/>
  <c r="D1290" i="19"/>
  <c r="C1290" i="19"/>
  <c r="R1277" i="19"/>
  <c r="Q1277" i="19"/>
  <c r="K1277" i="19"/>
  <c r="J1277" i="19"/>
  <c r="D1277" i="19"/>
  <c r="C1277" i="19"/>
  <c r="R1276" i="19"/>
  <c r="Q1276" i="19"/>
  <c r="K1276" i="19"/>
  <c r="J1276" i="19"/>
  <c r="D1276" i="19"/>
  <c r="C1276" i="19"/>
  <c r="R1275" i="19"/>
  <c r="Q1275" i="19"/>
  <c r="K1275" i="19"/>
  <c r="J1275" i="19"/>
  <c r="D1275" i="19"/>
  <c r="C1275" i="19"/>
  <c r="R1274" i="19"/>
  <c r="Q1274" i="19"/>
  <c r="K1274" i="19"/>
  <c r="J1274" i="19"/>
  <c r="D1274" i="19"/>
  <c r="C1274" i="19"/>
  <c r="R1273" i="19"/>
  <c r="Q1273" i="19"/>
  <c r="K1273" i="19"/>
  <c r="J1273" i="19"/>
  <c r="D1273" i="19"/>
  <c r="C1273" i="19"/>
  <c r="R1272" i="19"/>
  <c r="Q1272" i="19"/>
  <c r="K1272" i="19"/>
  <c r="J1272" i="19"/>
  <c r="D1272" i="19"/>
  <c r="C1272" i="19"/>
  <c r="R1259" i="19"/>
  <c r="Q1259" i="19"/>
  <c r="K1259" i="19"/>
  <c r="J1259" i="19"/>
  <c r="D1259" i="19"/>
  <c r="C1259" i="19"/>
  <c r="R1258" i="19"/>
  <c r="Q1258" i="19"/>
  <c r="K1258" i="19"/>
  <c r="J1258" i="19"/>
  <c r="D1258" i="19"/>
  <c r="C1258" i="19"/>
  <c r="R1257" i="19"/>
  <c r="Q1257" i="19"/>
  <c r="K1257" i="19"/>
  <c r="J1257" i="19"/>
  <c r="D1257" i="19"/>
  <c r="C1257" i="19"/>
  <c r="R1256" i="19"/>
  <c r="Q1256" i="19"/>
  <c r="K1256" i="19"/>
  <c r="J1256" i="19"/>
  <c r="D1256" i="19"/>
  <c r="C1256" i="19"/>
  <c r="R1255" i="19"/>
  <c r="Q1255" i="19"/>
  <c r="K1255" i="19"/>
  <c r="J1255" i="19"/>
  <c r="D1255" i="19"/>
  <c r="C1255" i="19"/>
  <c r="R1254" i="19"/>
  <c r="Q1254" i="19"/>
  <c r="K1254" i="19"/>
  <c r="J1254" i="19"/>
  <c r="D1254" i="19"/>
  <c r="C1254" i="19"/>
  <c r="R1241" i="19"/>
  <c r="Q1241" i="19"/>
  <c r="K1241" i="19"/>
  <c r="J1241" i="19"/>
  <c r="D1241" i="19"/>
  <c r="C1241" i="19"/>
  <c r="R1240" i="19"/>
  <c r="Q1240" i="19"/>
  <c r="K1240" i="19"/>
  <c r="J1240" i="19"/>
  <c r="D1240" i="19"/>
  <c r="C1240" i="19"/>
  <c r="R1239" i="19"/>
  <c r="Q1239" i="19"/>
  <c r="K1239" i="19"/>
  <c r="J1239" i="19"/>
  <c r="D1239" i="19"/>
  <c r="C1239" i="19"/>
  <c r="R1238" i="19"/>
  <c r="Q1238" i="19"/>
  <c r="K1238" i="19"/>
  <c r="J1238" i="19"/>
  <c r="D1238" i="19"/>
  <c r="C1238" i="19"/>
  <c r="R1237" i="19"/>
  <c r="Q1237" i="19"/>
  <c r="K1237" i="19"/>
  <c r="J1237" i="19"/>
  <c r="D1237" i="19"/>
  <c r="C1237" i="19"/>
  <c r="R1236" i="19"/>
  <c r="Q1236" i="19"/>
  <c r="K1236" i="19"/>
  <c r="J1236" i="19"/>
  <c r="L1236" i="19" s="1"/>
  <c r="D1236" i="19"/>
  <c r="C1236" i="19"/>
  <c r="R1223" i="19"/>
  <c r="Q1223" i="19"/>
  <c r="K1223" i="19"/>
  <c r="J1223" i="19"/>
  <c r="D1223" i="19"/>
  <c r="C1223" i="19"/>
  <c r="R1222" i="19"/>
  <c r="Q1222" i="19"/>
  <c r="K1222" i="19"/>
  <c r="J1222" i="19"/>
  <c r="D1222" i="19"/>
  <c r="C1222" i="19"/>
  <c r="R1221" i="19"/>
  <c r="Q1221" i="19"/>
  <c r="K1221" i="19"/>
  <c r="J1221" i="19"/>
  <c r="D1221" i="19"/>
  <c r="C1221" i="19"/>
  <c r="R1220" i="19"/>
  <c r="Q1220" i="19"/>
  <c r="K1220" i="19"/>
  <c r="J1220" i="19"/>
  <c r="D1220" i="19"/>
  <c r="C1220" i="19"/>
  <c r="R1219" i="19"/>
  <c r="Q1219" i="19"/>
  <c r="K1219" i="19"/>
  <c r="J1219" i="19"/>
  <c r="D1219" i="19"/>
  <c r="C1219" i="19"/>
  <c r="R1218" i="19"/>
  <c r="Q1218" i="19"/>
  <c r="K1218" i="19"/>
  <c r="J1218" i="19"/>
  <c r="D1218" i="19"/>
  <c r="C1218" i="19"/>
  <c r="R1205" i="19"/>
  <c r="Q1205" i="19"/>
  <c r="K1205" i="19"/>
  <c r="J1205" i="19"/>
  <c r="D1205" i="19"/>
  <c r="C1205" i="19"/>
  <c r="R1204" i="19"/>
  <c r="Q1204" i="19"/>
  <c r="K1204" i="19"/>
  <c r="J1204" i="19"/>
  <c r="D1204" i="19"/>
  <c r="C1204" i="19"/>
  <c r="R1203" i="19"/>
  <c r="Q1203" i="19"/>
  <c r="K1203" i="19"/>
  <c r="J1203" i="19"/>
  <c r="D1203" i="19"/>
  <c r="C1203" i="19"/>
  <c r="R1202" i="19"/>
  <c r="Q1202" i="19"/>
  <c r="K1202" i="19"/>
  <c r="J1202" i="19"/>
  <c r="D1202" i="19"/>
  <c r="C1202" i="19"/>
  <c r="R1201" i="19"/>
  <c r="Q1201" i="19"/>
  <c r="K1201" i="19"/>
  <c r="J1201" i="19"/>
  <c r="D1201" i="19"/>
  <c r="C1201" i="19"/>
  <c r="R1200" i="19"/>
  <c r="Q1200" i="19"/>
  <c r="K1200" i="19"/>
  <c r="J1200" i="19"/>
  <c r="D1200" i="19"/>
  <c r="C1200" i="19"/>
  <c r="R1187" i="19"/>
  <c r="Q1187" i="19"/>
  <c r="K1187" i="19"/>
  <c r="J1187" i="19"/>
  <c r="D1187" i="19"/>
  <c r="C1187" i="19"/>
  <c r="R1186" i="19"/>
  <c r="Q1186" i="19"/>
  <c r="K1186" i="19"/>
  <c r="J1186" i="19"/>
  <c r="D1186" i="19"/>
  <c r="C1186" i="19"/>
  <c r="R1185" i="19"/>
  <c r="Q1185" i="19"/>
  <c r="K1185" i="19"/>
  <c r="J1185" i="19"/>
  <c r="D1185" i="19"/>
  <c r="C1185" i="19"/>
  <c r="R1184" i="19"/>
  <c r="Q1184" i="19"/>
  <c r="K1184" i="19"/>
  <c r="J1184" i="19"/>
  <c r="D1184" i="19"/>
  <c r="C1184" i="19"/>
  <c r="R1183" i="19"/>
  <c r="Q1183" i="19"/>
  <c r="K1183" i="19"/>
  <c r="J1183" i="19"/>
  <c r="D1183" i="19"/>
  <c r="C1183" i="19"/>
  <c r="R1182" i="19"/>
  <c r="Q1182" i="19"/>
  <c r="K1182" i="19"/>
  <c r="J1182" i="19"/>
  <c r="L1182" i="19" s="1"/>
  <c r="D1182" i="19"/>
  <c r="C1182" i="19"/>
  <c r="R1169" i="19"/>
  <c r="Q1169" i="19"/>
  <c r="S1169" i="19" s="1"/>
  <c r="K1169" i="19"/>
  <c r="J1169" i="19"/>
  <c r="D1169" i="19"/>
  <c r="C1169" i="19"/>
  <c r="R1168" i="19"/>
  <c r="Q1168" i="19"/>
  <c r="K1168" i="19"/>
  <c r="J1168" i="19"/>
  <c r="D1168" i="19"/>
  <c r="C1168" i="19"/>
  <c r="R1167" i="19"/>
  <c r="Q1167" i="19"/>
  <c r="K1167" i="19"/>
  <c r="J1167" i="19"/>
  <c r="D1167" i="19"/>
  <c r="C1167" i="19"/>
  <c r="E1167" i="19" s="1"/>
  <c r="R1166" i="19"/>
  <c r="Q1166" i="19"/>
  <c r="K1166" i="19"/>
  <c r="J1166" i="19"/>
  <c r="D1166" i="19"/>
  <c r="C1166" i="19"/>
  <c r="R1165" i="19"/>
  <c r="Q1165" i="19"/>
  <c r="K1165" i="19"/>
  <c r="J1165" i="19"/>
  <c r="D1165" i="19"/>
  <c r="C1165" i="19"/>
  <c r="R1164" i="19"/>
  <c r="Q1164" i="19"/>
  <c r="K1164" i="19"/>
  <c r="J1164" i="19"/>
  <c r="D1164" i="19"/>
  <c r="C1164" i="19"/>
  <c r="R1151" i="19"/>
  <c r="Q1151" i="19"/>
  <c r="K1151" i="19"/>
  <c r="J1151" i="19"/>
  <c r="D1151" i="19"/>
  <c r="C1151" i="19"/>
  <c r="R1150" i="19"/>
  <c r="Q1150" i="19"/>
  <c r="K1150" i="19"/>
  <c r="J1150" i="19"/>
  <c r="D1150" i="19"/>
  <c r="C1150" i="19"/>
  <c r="R1149" i="19"/>
  <c r="Q1149" i="19"/>
  <c r="K1149" i="19"/>
  <c r="J1149" i="19"/>
  <c r="D1149" i="19"/>
  <c r="C1149" i="19"/>
  <c r="R1148" i="19"/>
  <c r="Q1148" i="19"/>
  <c r="K1148" i="19"/>
  <c r="J1148" i="19"/>
  <c r="D1148" i="19"/>
  <c r="C1148" i="19"/>
  <c r="R1147" i="19"/>
  <c r="Q1147" i="19"/>
  <c r="K1147" i="19"/>
  <c r="J1147" i="19"/>
  <c r="D1147" i="19"/>
  <c r="C1147" i="19"/>
  <c r="R1146" i="19"/>
  <c r="Q1146" i="19"/>
  <c r="K1146" i="19"/>
  <c r="J1146" i="19"/>
  <c r="D1146" i="19"/>
  <c r="C1146" i="19"/>
  <c r="R1133" i="19"/>
  <c r="Q1133" i="19"/>
  <c r="K1133" i="19"/>
  <c r="J1133" i="19"/>
  <c r="D1133" i="19"/>
  <c r="C1133" i="19"/>
  <c r="R1132" i="19"/>
  <c r="Q1132" i="19"/>
  <c r="K1132" i="19"/>
  <c r="J1132" i="19"/>
  <c r="D1132" i="19"/>
  <c r="C1132" i="19"/>
  <c r="R1131" i="19"/>
  <c r="Q1131" i="19"/>
  <c r="K1131" i="19"/>
  <c r="J1131" i="19"/>
  <c r="D1131" i="19"/>
  <c r="C1131" i="19"/>
  <c r="R1130" i="19"/>
  <c r="Q1130" i="19"/>
  <c r="K1130" i="19"/>
  <c r="J1130" i="19"/>
  <c r="D1130" i="19"/>
  <c r="C1130" i="19"/>
  <c r="R1129" i="19"/>
  <c r="Q1129" i="19"/>
  <c r="K1129" i="19"/>
  <c r="J1129" i="19"/>
  <c r="D1129" i="19"/>
  <c r="C1129" i="19"/>
  <c r="R1128" i="19"/>
  <c r="Q1128" i="19"/>
  <c r="K1128" i="19"/>
  <c r="J1128" i="19"/>
  <c r="D1128" i="19"/>
  <c r="C1128" i="19"/>
  <c r="R1115" i="19"/>
  <c r="Q1115" i="19"/>
  <c r="K1115" i="19"/>
  <c r="J1115" i="19"/>
  <c r="D1115" i="19"/>
  <c r="C1115" i="19"/>
  <c r="R1114" i="19"/>
  <c r="Q1114" i="19"/>
  <c r="K1114" i="19"/>
  <c r="J1114" i="19"/>
  <c r="D1114" i="19"/>
  <c r="C1114" i="19"/>
  <c r="R1113" i="19"/>
  <c r="Q1113" i="19"/>
  <c r="K1113" i="19"/>
  <c r="J1113" i="19"/>
  <c r="D1113" i="19"/>
  <c r="C1113" i="19"/>
  <c r="R1112" i="19"/>
  <c r="Q1112" i="19"/>
  <c r="K1112" i="19"/>
  <c r="J1112" i="19"/>
  <c r="D1112" i="19"/>
  <c r="C1112" i="19"/>
  <c r="R1111" i="19"/>
  <c r="Q1111" i="19"/>
  <c r="K1111" i="19"/>
  <c r="J1111" i="19"/>
  <c r="D1111" i="19"/>
  <c r="C1111" i="19"/>
  <c r="R1110" i="19"/>
  <c r="Q1110" i="19"/>
  <c r="K1110" i="19"/>
  <c r="J1110" i="19"/>
  <c r="D1110" i="19"/>
  <c r="C1110" i="19"/>
  <c r="R1097" i="19"/>
  <c r="Q1097" i="19"/>
  <c r="K1097" i="19"/>
  <c r="J1097" i="19"/>
  <c r="D1097" i="19"/>
  <c r="C1097" i="19"/>
  <c r="R1096" i="19"/>
  <c r="Q1096" i="19"/>
  <c r="K1096" i="19"/>
  <c r="J1096" i="19"/>
  <c r="D1096" i="19"/>
  <c r="C1096" i="19"/>
  <c r="R1095" i="19"/>
  <c r="Q1095" i="19"/>
  <c r="K1095" i="19"/>
  <c r="J1095" i="19"/>
  <c r="D1095" i="19"/>
  <c r="C1095" i="19"/>
  <c r="R1094" i="19"/>
  <c r="Q1094" i="19"/>
  <c r="K1094" i="19"/>
  <c r="J1094" i="19"/>
  <c r="D1094" i="19"/>
  <c r="C1094" i="19"/>
  <c r="R1093" i="19"/>
  <c r="Q1093" i="19"/>
  <c r="K1093" i="19"/>
  <c r="J1093" i="19"/>
  <c r="D1093" i="19"/>
  <c r="C1093" i="19"/>
  <c r="R1092" i="19"/>
  <c r="Q1092" i="19"/>
  <c r="K1092" i="19"/>
  <c r="J1092" i="19"/>
  <c r="D1092" i="19"/>
  <c r="C1092" i="19"/>
  <c r="R1079" i="19"/>
  <c r="Q1079" i="19"/>
  <c r="K1079" i="19"/>
  <c r="J1079" i="19"/>
  <c r="D1079" i="19"/>
  <c r="C1079" i="19"/>
  <c r="R1078" i="19"/>
  <c r="Q1078" i="19"/>
  <c r="K1078" i="19"/>
  <c r="J1078" i="19"/>
  <c r="D1078" i="19"/>
  <c r="C1078" i="19"/>
  <c r="R1077" i="19"/>
  <c r="Q1077" i="19"/>
  <c r="K1077" i="19"/>
  <c r="J1077" i="19"/>
  <c r="D1077" i="19"/>
  <c r="C1077" i="19"/>
  <c r="R1076" i="19"/>
  <c r="Q1076" i="19"/>
  <c r="K1076" i="19"/>
  <c r="J1076" i="19"/>
  <c r="D1076" i="19"/>
  <c r="C1076" i="19"/>
  <c r="R1075" i="19"/>
  <c r="Q1075" i="19"/>
  <c r="K1075" i="19"/>
  <c r="J1075" i="19"/>
  <c r="D1075" i="19"/>
  <c r="C1075" i="19"/>
  <c r="R1074" i="19"/>
  <c r="Q1074" i="19"/>
  <c r="K1074" i="19"/>
  <c r="J1074" i="19"/>
  <c r="D1074" i="19"/>
  <c r="C1074" i="19"/>
  <c r="R1061" i="19"/>
  <c r="Q1061" i="19"/>
  <c r="K1061" i="19"/>
  <c r="J1061" i="19"/>
  <c r="D1061" i="19"/>
  <c r="C1061" i="19"/>
  <c r="R1060" i="19"/>
  <c r="Q1060" i="19"/>
  <c r="K1060" i="19"/>
  <c r="J1060" i="19"/>
  <c r="D1060" i="19"/>
  <c r="C1060" i="19"/>
  <c r="R1059" i="19"/>
  <c r="Q1059" i="19"/>
  <c r="K1059" i="19"/>
  <c r="J1059" i="19"/>
  <c r="D1059" i="19"/>
  <c r="C1059" i="19"/>
  <c r="R1058" i="19"/>
  <c r="Q1058" i="19"/>
  <c r="K1058" i="19"/>
  <c r="J1058" i="19"/>
  <c r="D1058" i="19"/>
  <c r="C1058" i="19"/>
  <c r="R1057" i="19"/>
  <c r="Q1057" i="19"/>
  <c r="K1057" i="19"/>
  <c r="J1057" i="19"/>
  <c r="D1057" i="19"/>
  <c r="C1057" i="19"/>
  <c r="R1056" i="19"/>
  <c r="Q1056" i="19"/>
  <c r="K1056" i="19"/>
  <c r="J1056" i="19"/>
  <c r="D1056" i="19"/>
  <c r="C1056" i="19"/>
  <c r="R1043" i="19"/>
  <c r="Q1043" i="19"/>
  <c r="K1043" i="19"/>
  <c r="J1043" i="19"/>
  <c r="D1043" i="19"/>
  <c r="C1043" i="19"/>
  <c r="R1042" i="19"/>
  <c r="Q1042" i="19"/>
  <c r="K1042" i="19"/>
  <c r="J1042" i="19"/>
  <c r="D1042" i="19"/>
  <c r="C1042" i="19"/>
  <c r="R1041" i="19"/>
  <c r="Q1041" i="19"/>
  <c r="K1041" i="19"/>
  <c r="J1041" i="19"/>
  <c r="D1041" i="19"/>
  <c r="C1041" i="19"/>
  <c r="R1040" i="19"/>
  <c r="Q1040" i="19"/>
  <c r="K1040" i="19"/>
  <c r="J1040" i="19"/>
  <c r="D1040" i="19"/>
  <c r="C1040" i="19"/>
  <c r="R1039" i="19"/>
  <c r="Q1039" i="19"/>
  <c r="K1039" i="19"/>
  <c r="J1039" i="19"/>
  <c r="D1039" i="19"/>
  <c r="C1039" i="19"/>
  <c r="R1038" i="19"/>
  <c r="Q1038" i="19"/>
  <c r="K1038" i="19"/>
  <c r="J1038" i="19"/>
  <c r="D1038" i="19"/>
  <c r="C1038" i="19"/>
  <c r="R1025" i="19"/>
  <c r="Q1025" i="19"/>
  <c r="K1025" i="19"/>
  <c r="J1025" i="19"/>
  <c r="D1025" i="19"/>
  <c r="C1025" i="19"/>
  <c r="R1024" i="19"/>
  <c r="Q1024" i="19"/>
  <c r="K1024" i="19"/>
  <c r="J1024" i="19"/>
  <c r="D1024" i="19"/>
  <c r="C1024" i="19"/>
  <c r="R1023" i="19"/>
  <c r="Q1023" i="19"/>
  <c r="K1023" i="19"/>
  <c r="J1023" i="19"/>
  <c r="D1023" i="19"/>
  <c r="C1023" i="19"/>
  <c r="R1022" i="19"/>
  <c r="Q1022" i="19"/>
  <c r="K1022" i="19"/>
  <c r="J1022" i="19"/>
  <c r="D1022" i="19"/>
  <c r="C1022" i="19"/>
  <c r="R1021" i="19"/>
  <c r="Q1021" i="19"/>
  <c r="K1021" i="19"/>
  <c r="J1021" i="19"/>
  <c r="D1021" i="19"/>
  <c r="C1021" i="19"/>
  <c r="R1020" i="19"/>
  <c r="Q1020" i="19"/>
  <c r="K1020" i="19"/>
  <c r="J1020" i="19"/>
  <c r="D1020" i="19"/>
  <c r="C1020" i="19"/>
  <c r="R1007" i="19"/>
  <c r="Q1007" i="19"/>
  <c r="K1007" i="19"/>
  <c r="J1007" i="19"/>
  <c r="D1007" i="19"/>
  <c r="C1007" i="19"/>
  <c r="R1006" i="19"/>
  <c r="Q1006" i="19"/>
  <c r="K1006" i="19"/>
  <c r="J1006" i="19"/>
  <c r="D1006" i="19"/>
  <c r="C1006" i="19"/>
  <c r="R1005" i="19"/>
  <c r="Q1005" i="19"/>
  <c r="K1005" i="19"/>
  <c r="J1005" i="19"/>
  <c r="D1005" i="19"/>
  <c r="C1005" i="19"/>
  <c r="R1004" i="19"/>
  <c r="Q1004" i="19"/>
  <c r="K1004" i="19"/>
  <c r="J1004" i="19"/>
  <c r="D1004" i="19"/>
  <c r="C1004" i="19"/>
  <c r="R1003" i="19"/>
  <c r="Q1003" i="19"/>
  <c r="K1003" i="19"/>
  <c r="J1003" i="19"/>
  <c r="D1003" i="19"/>
  <c r="C1003" i="19"/>
  <c r="R1002" i="19"/>
  <c r="Q1002" i="19"/>
  <c r="K1002" i="19"/>
  <c r="J1002" i="19"/>
  <c r="D1002" i="19"/>
  <c r="C1002" i="19"/>
  <c r="R989" i="19"/>
  <c r="Q989" i="19"/>
  <c r="K989" i="19"/>
  <c r="J989" i="19"/>
  <c r="D989" i="19"/>
  <c r="C989" i="19"/>
  <c r="R988" i="19"/>
  <c r="Q988" i="19"/>
  <c r="K988" i="19"/>
  <c r="J988" i="19"/>
  <c r="D988" i="19"/>
  <c r="C988" i="19"/>
  <c r="R987" i="19"/>
  <c r="Q987" i="19"/>
  <c r="K987" i="19"/>
  <c r="J987" i="19"/>
  <c r="D987" i="19"/>
  <c r="C987" i="19"/>
  <c r="R986" i="19"/>
  <c r="Q986" i="19"/>
  <c r="K986" i="19"/>
  <c r="J986" i="19"/>
  <c r="D986" i="19"/>
  <c r="C986" i="19"/>
  <c r="R985" i="19"/>
  <c r="Q985" i="19"/>
  <c r="K985" i="19"/>
  <c r="J985" i="19"/>
  <c r="D985" i="19"/>
  <c r="C985" i="19"/>
  <c r="R984" i="19"/>
  <c r="Q984" i="19"/>
  <c r="K984" i="19"/>
  <c r="J984" i="19"/>
  <c r="D984" i="19"/>
  <c r="C984" i="19"/>
  <c r="R971" i="19"/>
  <c r="Q971" i="19"/>
  <c r="K971" i="19"/>
  <c r="J971" i="19"/>
  <c r="D971" i="19"/>
  <c r="C971" i="19"/>
  <c r="R970" i="19"/>
  <c r="Q970" i="19"/>
  <c r="K970" i="19"/>
  <c r="J970" i="19"/>
  <c r="D970" i="19"/>
  <c r="C970" i="19"/>
  <c r="R969" i="19"/>
  <c r="Q969" i="19"/>
  <c r="K969" i="19"/>
  <c r="J969" i="19"/>
  <c r="D969" i="19"/>
  <c r="C969" i="19"/>
  <c r="R968" i="19"/>
  <c r="Q968" i="19"/>
  <c r="K968" i="19"/>
  <c r="J968" i="19"/>
  <c r="D968" i="19"/>
  <c r="C968" i="19"/>
  <c r="R967" i="19"/>
  <c r="Q967" i="19"/>
  <c r="K967" i="19"/>
  <c r="J967" i="19"/>
  <c r="D967" i="19"/>
  <c r="C967" i="19"/>
  <c r="R966" i="19"/>
  <c r="Q966" i="19"/>
  <c r="K966" i="19"/>
  <c r="J966" i="19"/>
  <c r="D966" i="19"/>
  <c r="C966" i="19"/>
  <c r="R953" i="19"/>
  <c r="Q953" i="19"/>
  <c r="K953" i="19"/>
  <c r="J953" i="19"/>
  <c r="D953" i="19"/>
  <c r="C953" i="19"/>
  <c r="R952" i="19"/>
  <c r="Q952" i="19"/>
  <c r="K952" i="19"/>
  <c r="J952" i="19"/>
  <c r="D952" i="19"/>
  <c r="C952" i="19"/>
  <c r="R951" i="19"/>
  <c r="Q951" i="19"/>
  <c r="K951" i="19"/>
  <c r="J951" i="19"/>
  <c r="D951" i="19"/>
  <c r="C951" i="19"/>
  <c r="R950" i="19"/>
  <c r="Q950" i="19"/>
  <c r="K950" i="19"/>
  <c r="J950" i="19"/>
  <c r="D950" i="19"/>
  <c r="C950" i="19"/>
  <c r="R949" i="19"/>
  <c r="Q949" i="19"/>
  <c r="K949" i="19"/>
  <c r="J949" i="19"/>
  <c r="D949" i="19"/>
  <c r="C949" i="19"/>
  <c r="R948" i="19"/>
  <c r="Q948" i="19"/>
  <c r="K948" i="19"/>
  <c r="J948" i="19"/>
  <c r="D948" i="19"/>
  <c r="C948" i="19"/>
  <c r="R935" i="19"/>
  <c r="Q935" i="19"/>
  <c r="K935" i="19"/>
  <c r="J935" i="19"/>
  <c r="D935" i="19"/>
  <c r="C935" i="19"/>
  <c r="R934" i="19"/>
  <c r="Q934" i="19"/>
  <c r="K934" i="19"/>
  <c r="J934" i="19"/>
  <c r="D934" i="19"/>
  <c r="C934" i="19"/>
  <c r="R933" i="19"/>
  <c r="Q933" i="19"/>
  <c r="K933" i="19"/>
  <c r="J933" i="19"/>
  <c r="D933" i="19"/>
  <c r="C933" i="19"/>
  <c r="R932" i="19"/>
  <c r="Q932" i="19"/>
  <c r="K932" i="19"/>
  <c r="J932" i="19"/>
  <c r="D932" i="19"/>
  <c r="C932" i="19"/>
  <c r="R931" i="19"/>
  <c r="Q931" i="19"/>
  <c r="K931" i="19"/>
  <c r="J931" i="19"/>
  <c r="D931" i="19"/>
  <c r="C931" i="19"/>
  <c r="R930" i="19"/>
  <c r="Q930" i="19"/>
  <c r="K930" i="19"/>
  <c r="J930" i="19"/>
  <c r="D930" i="19"/>
  <c r="C930" i="19"/>
  <c r="R917" i="19"/>
  <c r="Q917" i="19"/>
  <c r="K917" i="19"/>
  <c r="J917" i="19"/>
  <c r="D917" i="19"/>
  <c r="C917" i="19"/>
  <c r="R916" i="19"/>
  <c r="Q916" i="19"/>
  <c r="K916" i="19"/>
  <c r="J916" i="19"/>
  <c r="D916" i="19"/>
  <c r="C916" i="19"/>
  <c r="R915" i="19"/>
  <c r="Q915" i="19"/>
  <c r="K915" i="19"/>
  <c r="J915" i="19"/>
  <c r="D915" i="19"/>
  <c r="C915" i="19"/>
  <c r="R914" i="19"/>
  <c r="Q914" i="19"/>
  <c r="K914" i="19"/>
  <c r="J914" i="19"/>
  <c r="D914" i="19"/>
  <c r="C914" i="19"/>
  <c r="R913" i="19"/>
  <c r="Q913" i="19"/>
  <c r="K913" i="19"/>
  <c r="J913" i="19"/>
  <c r="D913" i="19"/>
  <c r="C913" i="19"/>
  <c r="R912" i="19"/>
  <c r="Q912" i="19"/>
  <c r="K912" i="19"/>
  <c r="J912" i="19"/>
  <c r="D912" i="19"/>
  <c r="C912" i="19"/>
  <c r="R899" i="19"/>
  <c r="Q899" i="19"/>
  <c r="K899" i="19"/>
  <c r="J899" i="19"/>
  <c r="D899" i="19"/>
  <c r="C899" i="19"/>
  <c r="R898" i="19"/>
  <c r="Q898" i="19"/>
  <c r="K898" i="19"/>
  <c r="J898" i="19"/>
  <c r="D898" i="19"/>
  <c r="C898" i="19"/>
  <c r="R897" i="19"/>
  <c r="Q897" i="19"/>
  <c r="K897" i="19"/>
  <c r="J897" i="19"/>
  <c r="D897" i="19"/>
  <c r="C897" i="19"/>
  <c r="R896" i="19"/>
  <c r="Q896" i="19"/>
  <c r="K896" i="19"/>
  <c r="J896" i="19"/>
  <c r="D896" i="19"/>
  <c r="C896" i="19"/>
  <c r="R895" i="19"/>
  <c r="Q895" i="19"/>
  <c r="K895" i="19"/>
  <c r="J895" i="19"/>
  <c r="D895" i="19"/>
  <c r="C895" i="19"/>
  <c r="R894" i="19"/>
  <c r="Q894" i="19"/>
  <c r="K894" i="19"/>
  <c r="J894" i="19"/>
  <c r="D894" i="19"/>
  <c r="C894" i="19"/>
  <c r="R881" i="19"/>
  <c r="Q881" i="19"/>
  <c r="K881" i="19"/>
  <c r="J881" i="19"/>
  <c r="D881" i="19"/>
  <c r="C881" i="19"/>
  <c r="R880" i="19"/>
  <c r="Q880" i="19"/>
  <c r="K880" i="19"/>
  <c r="J880" i="19"/>
  <c r="D880" i="19"/>
  <c r="C880" i="19"/>
  <c r="R879" i="19"/>
  <c r="Q879" i="19"/>
  <c r="K879" i="19"/>
  <c r="J879" i="19"/>
  <c r="L879" i="19" s="1"/>
  <c r="D879" i="19"/>
  <c r="C879" i="19"/>
  <c r="R878" i="19"/>
  <c r="Q878" i="19"/>
  <c r="K878" i="19"/>
  <c r="J878" i="19"/>
  <c r="D878" i="19"/>
  <c r="C878" i="19"/>
  <c r="R877" i="19"/>
  <c r="Q877" i="19"/>
  <c r="K877" i="19"/>
  <c r="J877" i="19"/>
  <c r="D877" i="19"/>
  <c r="C877" i="19"/>
  <c r="R876" i="19"/>
  <c r="Q876" i="19"/>
  <c r="K876" i="19"/>
  <c r="J876" i="19"/>
  <c r="D876" i="19"/>
  <c r="C876" i="19"/>
  <c r="R863" i="19"/>
  <c r="Q863" i="19"/>
  <c r="K863" i="19"/>
  <c r="J863" i="19"/>
  <c r="D863" i="19"/>
  <c r="C863" i="19"/>
  <c r="R862" i="19"/>
  <c r="Q862" i="19"/>
  <c r="K862" i="19"/>
  <c r="J862" i="19"/>
  <c r="D862" i="19"/>
  <c r="C862" i="19"/>
  <c r="R861" i="19"/>
  <c r="Q861" i="19"/>
  <c r="K861" i="19"/>
  <c r="J861" i="19"/>
  <c r="D861" i="19"/>
  <c r="C861" i="19"/>
  <c r="R860" i="19"/>
  <c r="Q860" i="19"/>
  <c r="K860" i="19"/>
  <c r="J860" i="19"/>
  <c r="D860" i="19"/>
  <c r="C860" i="19"/>
  <c r="R859" i="19"/>
  <c r="Q859" i="19"/>
  <c r="K859" i="19"/>
  <c r="J859" i="19"/>
  <c r="D859" i="19"/>
  <c r="C859" i="19"/>
  <c r="R858" i="19"/>
  <c r="Q858" i="19"/>
  <c r="K858" i="19"/>
  <c r="J858" i="19"/>
  <c r="D858" i="19"/>
  <c r="C858" i="19"/>
  <c r="R845" i="19"/>
  <c r="Q845" i="19"/>
  <c r="K845" i="19"/>
  <c r="J845" i="19"/>
  <c r="D845" i="19"/>
  <c r="C845" i="19"/>
  <c r="E845" i="19" s="1"/>
  <c r="R844" i="19"/>
  <c r="Q844" i="19"/>
  <c r="K844" i="19"/>
  <c r="J844" i="19"/>
  <c r="D844" i="19"/>
  <c r="C844" i="19"/>
  <c r="R843" i="19"/>
  <c r="Q843" i="19"/>
  <c r="K843" i="19"/>
  <c r="J843" i="19"/>
  <c r="D843" i="19"/>
  <c r="C843" i="19"/>
  <c r="R842" i="19"/>
  <c r="Q842" i="19"/>
  <c r="K842" i="19"/>
  <c r="J842" i="19"/>
  <c r="D842" i="19"/>
  <c r="C842" i="19"/>
  <c r="R841" i="19"/>
  <c r="Q841" i="19"/>
  <c r="K841" i="19"/>
  <c r="J841" i="19"/>
  <c r="D841" i="19"/>
  <c r="C841" i="19"/>
  <c r="R840" i="19"/>
  <c r="Q840" i="19"/>
  <c r="K840" i="19"/>
  <c r="J840" i="19"/>
  <c r="D840" i="19"/>
  <c r="C840" i="19"/>
  <c r="R827" i="19"/>
  <c r="Q827" i="19"/>
  <c r="K827" i="19"/>
  <c r="J827" i="19"/>
  <c r="D827" i="19"/>
  <c r="C827" i="19"/>
  <c r="R826" i="19"/>
  <c r="Q826" i="19"/>
  <c r="K826" i="19"/>
  <c r="J826" i="19"/>
  <c r="D826" i="19"/>
  <c r="C826" i="19"/>
  <c r="R825" i="19"/>
  <c r="Q825" i="19"/>
  <c r="K825" i="19"/>
  <c r="J825" i="19"/>
  <c r="D825" i="19"/>
  <c r="C825" i="19"/>
  <c r="R824" i="19"/>
  <c r="Q824" i="19"/>
  <c r="K824" i="19"/>
  <c r="J824" i="19"/>
  <c r="D824" i="19"/>
  <c r="C824" i="19"/>
  <c r="R823" i="19"/>
  <c r="Q823" i="19"/>
  <c r="K823" i="19"/>
  <c r="J823" i="19"/>
  <c r="D823" i="19"/>
  <c r="C823" i="19"/>
  <c r="R822" i="19"/>
  <c r="Q822" i="19"/>
  <c r="K822" i="19"/>
  <c r="J822" i="19"/>
  <c r="D822" i="19"/>
  <c r="C822" i="19"/>
  <c r="R809" i="19"/>
  <c r="Q809" i="19"/>
  <c r="K809" i="19"/>
  <c r="J809" i="19"/>
  <c r="D809" i="19"/>
  <c r="C809" i="19"/>
  <c r="R808" i="19"/>
  <c r="Q808" i="19"/>
  <c r="K808" i="19"/>
  <c r="J808" i="19"/>
  <c r="D808" i="19"/>
  <c r="C808" i="19"/>
  <c r="R807" i="19"/>
  <c r="Q807" i="19"/>
  <c r="K807" i="19"/>
  <c r="J807" i="19"/>
  <c r="D807" i="19"/>
  <c r="C807" i="19"/>
  <c r="R806" i="19"/>
  <c r="Q806" i="19"/>
  <c r="K806" i="19"/>
  <c r="J806" i="19"/>
  <c r="D806" i="19"/>
  <c r="C806" i="19"/>
  <c r="R805" i="19"/>
  <c r="Q805" i="19"/>
  <c r="K805" i="19"/>
  <c r="J805" i="19"/>
  <c r="D805" i="19"/>
  <c r="C805" i="19"/>
  <c r="R804" i="19"/>
  <c r="Q804" i="19"/>
  <c r="K804" i="19"/>
  <c r="J804" i="19"/>
  <c r="D804" i="19"/>
  <c r="C804" i="19"/>
  <c r="R791" i="19"/>
  <c r="Q791" i="19"/>
  <c r="K791" i="19"/>
  <c r="J791" i="19"/>
  <c r="D791" i="19"/>
  <c r="C791" i="19"/>
  <c r="R790" i="19"/>
  <c r="Q790" i="19"/>
  <c r="K790" i="19"/>
  <c r="J790" i="19"/>
  <c r="D790" i="19"/>
  <c r="C790" i="19"/>
  <c r="R789" i="19"/>
  <c r="Q789" i="19"/>
  <c r="K789" i="19"/>
  <c r="J789" i="19"/>
  <c r="D789" i="19"/>
  <c r="C789" i="19"/>
  <c r="R788" i="19"/>
  <c r="Q788" i="19"/>
  <c r="K788" i="19"/>
  <c r="J788" i="19"/>
  <c r="D788" i="19"/>
  <c r="C788" i="19"/>
  <c r="R787" i="19"/>
  <c r="Q787" i="19"/>
  <c r="K787" i="19"/>
  <c r="J787" i="19"/>
  <c r="D787" i="19"/>
  <c r="C787" i="19"/>
  <c r="R786" i="19"/>
  <c r="Q786" i="19"/>
  <c r="K786" i="19"/>
  <c r="J786" i="19"/>
  <c r="D786" i="19"/>
  <c r="C786" i="19"/>
  <c r="R773" i="19"/>
  <c r="Q773" i="19"/>
  <c r="K773" i="19"/>
  <c r="J773" i="19"/>
  <c r="D773" i="19"/>
  <c r="C773" i="19"/>
  <c r="R772" i="19"/>
  <c r="Q772" i="19"/>
  <c r="K772" i="19"/>
  <c r="J772" i="19"/>
  <c r="D772" i="19"/>
  <c r="C772" i="19"/>
  <c r="R771" i="19"/>
  <c r="Q771" i="19"/>
  <c r="K771" i="19"/>
  <c r="J771" i="19"/>
  <c r="D771" i="19"/>
  <c r="C771" i="19"/>
  <c r="R770" i="19"/>
  <c r="Q770" i="19"/>
  <c r="K770" i="19"/>
  <c r="J770" i="19"/>
  <c r="D770" i="19"/>
  <c r="C770" i="19"/>
  <c r="R769" i="19"/>
  <c r="Q769" i="19"/>
  <c r="K769" i="19"/>
  <c r="J769" i="19"/>
  <c r="D769" i="19"/>
  <c r="C769" i="19"/>
  <c r="R768" i="19"/>
  <c r="Q768" i="19"/>
  <c r="K768" i="19"/>
  <c r="J768" i="19"/>
  <c r="D768" i="19"/>
  <c r="C768" i="19"/>
  <c r="R755" i="19"/>
  <c r="Q755" i="19"/>
  <c r="K755" i="19"/>
  <c r="J755" i="19"/>
  <c r="D755" i="19"/>
  <c r="C755" i="19"/>
  <c r="R754" i="19"/>
  <c r="Q754" i="19"/>
  <c r="K754" i="19"/>
  <c r="J754" i="19"/>
  <c r="D754" i="19"/>
  <c r="C754" i="19"/>
  <c r="R753" i="19"/>
  <c r="Q753" i="19"/>
  <c r="K753" i="19"/>
  <c r="J753" i="19"/>
  <c r="D753" i="19"/>
  <c r="C753" i="19"/>
  <c r="R752" i="19"/>
  <c r="Q752" i="19"/>
  <c r="K752" i="19"/>
  <c r="J752" i="19"/>
  <c r="D752" i="19"/>
  <c r="C752" i="19"/>
  <c r="R751" i="19"/>
  <c r="Q751" i="19"/>
  <c r="K751" i="19"/>
  <c r="J751" i="19"/>
  <c r="D751" i="19"/>
  <c r="C751" i="19"/>
  <c r="R750" i="19"/>
  <c r="Q750" i="19"/>
  <c r="K750" i="19"/>
  <c r="J750" i="19"/>
  <c r="D750" i="19"/>
  <c r="C750" i="19"/>
  <c r="R737" i="19"/>
  <c r="Q737" i="19"/>
  <c r="K737" i="19"/>
  <c r="J737" i="19"/>
  <c r="D737" i="19"/>
  <c r="C737" i="19"/>
  <c r="R736" i="19"/>
  <c r="Q736" i="19"/>
  <c r="K736" i="19"/>
  <c r="J736" i="19"/>
  <c r="D736" i="19"/>
  <c r="C736" i="19"/>
  <c r="R735" i="19"/>
  <c r="Q735" i="19"/>
  <c r="K735" i="19"/>
  <c r="J735" i="19"/>
  <c r="D735" i="19"/>
  <c r="C735" i="19"/>
  <c r="R734" i="19"/>
  <c r="Q734" i="19"/>
  <c r="K734" i="19"/>
  <c r="J734" i="19"/>
  <c r="D734" i="19"/>
  <c r="C734" i="19"/>
  <c r="R733" i="19"/>
  <c r="Q733" i="19"/>
  <c r="K733" i="19"/>
  <c r="J733" i="19"/>
  <c r="D733" i="19"/>
  <c r="C733" i="19"/>
  <c r="R732" i="19"/>
  <c r="Q732" i="19"/>
  <c r="K732" i="19"/>
  <c r="J732" i="19"/>
  <c r="D732" i="19"/>
  <c r="C732" i="19"/>
  <c r="R719" i="19"/>
  <c r="Q719" i="19"/>
  <c r="K719" i="19"/>
  <c r="J719" i="19"/>
  <c r="D719" i="19"/>
  <c r="C719" i="19"/>
  <c r="R718" i="19"/>
  <c r="Q718" i="19"/>
  <c r="K718" i="19"/>
  <c r="J718" i="19"/>
  <c r="D718" i="19"/>
  <c r="C718" i="19"/>
  <c r="R717" i="19"/>
  <c r="Q717" i="19"/>
  <c r="K717" i="19"/>
  <c r="J717" i="19"/>
  <c r="D717" i="19"/>
  <c r="C717" i="19"/>
  <c r="R716" i="19"/>
  <c r="Q716" i="19"/>
  <c r="K716" i="19"/>
  <c r="J716" i="19"/>
  <c r="D716" i="19"/>
  <c r="C716" i="19"/>
  <c r="R715" i="19"/>
  <c r="Q715" i="19"/>
  <c r="K715" i="19"/>
  <c r="J715" i="19"/>
  <c r="D715" i="19"/>
  <c r="C715" i="19"/>
  <c r="R714" i="19"/>
  <c r="Q714" i="19"/>
  <c r="K714" i="19"/>
  <c r="J714" i="19"/>
  <c r="D714" i="19"/>
  <c r="C714" i="19"/>
  <c r="R701" i="19"/>
  <c r="Q701" i="19"/>
  <c r="K701" i="19"/>
  <c r="J701" i="19"/>
  <c r="D701" i="19"/>
  <c r="C701" i="19"/>
  <c r="R700" i="19"/>
  <c r="Q700" i="19"/>
  <c r="K700" i="19"/>
  <c r="J700" i="19"/>
  <c r="D700" i="19"/>
  <c r="C700" i="19"/>
  <c r="R699" i="19"/>
  <c r="Q699" i="19"/>
  <c r="K699" i="19"/>
  <c r="J699" i="19"/>
  <c r="D699" i="19"/>
  <c r="C699" i="19"/>
  <c r="R698" i="19"/>
  <c r="Q698" i="19"/>
  <c r="K698" i="19"/>
  <c r="J698" i="19"/>
  <c r="D698" i="19"/>
  <c r="C698" i="19"/>
  <c r="R697" i="19"/>
  <c r="Q697" i="19"/>
  <c r="K697" i="19"/>
  <c r="J697" i="19"/>
  <c r="D697" i="19"/>
  <c r="C697" i="19"/>
  <c r="R696" i="19"/>
  <c r="Q696" i="19"/>
  <c r="K696" i="19"/>
  <c r="J696" i="19"/>
  <c r="D696" i="19"/>
  <c r="C696" i="19"/>
  <c r="R683" i="19"/>
  <c r="Q683" i="19"/>
  <c r="K683" i="19"/>
  <c r="J683" i="19"/>
  <c r="D683" i="19"/>
  <c r="C683" i="19"/>
  <c r="R682" i="19"/>
  <c r="Q682" i="19"/>
  <c r="K682" i="19"/>
  <c r="J682" i="19"/>
  <c r="D682" i="19"/>
  <c r="C682" i="19"/>
  <c r="E682" i="19" s="1"/>
  <c r="R681" i="19"/>
  <c r="Q681" i="19"/>
  <c r="K681" i="19"/>
  <c r="J681" i="19"/>
  <c r="D681" i="19"/>
  <c r="C681" i="19"/>
  <c r="R680" i="19"/>
  <c r="Q680" i="19"/>
  <c r="K680" i="19"/>
  <c r="J680" i="19"/>
  <c r="D680" i="19"/>
  <c r="C680" i="19"/>
  <c r="R679" i="19"/>
  <c r="S679" i="19" s="1"/>
  <c r="Q679" i="19"/>
  <c r="K679" i="19"/>
  <c r="J679" i="19"/>
  <c r="D679" i="19"/>
  <c r="C679" i="19"/>
  <c r="R678" i="19"/>
  <c r="Q678" i="19"/>
  <c r="K678" i="19"/>
  <c r="J678" i="19"/>
  <c r="D678" i="19"/>
  <c r="C678" i="19"/>
  <c r="R665" i="19"/>
  <c r="Q665" i="19"/>
  <c r="K665" i="19"/>
  <c r="J665" i="19"/>
  <c r="D665" i="19"/>
  <c r="C665" i="19"/>
  <c r="R664" i="19"/>
  <c r="Q664" i="19"/>
  <c r="K664" i="19"/>
  <c r="J664" i="19"/>
  <c r="D664" i="19"/>
  <c r="C664" i="19"/>
  <c r="R663" i="19"/>
  <c r="Q663" i="19"/>
  <c r="K663" i="19"/>
  <c r="J663" i="19"/>
  <c r="D663" i="19"/>
  <c r="C663" i="19"/>
  <c r="R662" i="19"/>
  <c r="Q662" i="19"/>
  <c r="K662" i="19"/>
  <c r="J662" i="19"/>
  <c r="D662" i="19"/>
  <c r="C662" i="19"/>
  <c r="R661" i="19"/>
  <c r="Q661" i="19"/>
  <c r="K661" i="19"/>
  <c r="J661" i="19"/>
  <c r="D661" i="19"/>
  <c r="C661" i="19"/>
  <c r="R660" i="19"/>
  <c r="Q660" i="19"/>
  <c r="K660" i="19"/>
  <c r="J660" i="19"/>
  <c r="D660" i="19"/>
  <c r="C660" i="19"/>
  <c r="R647" i="19"/>
  <c r="Q647" i="19"/>
  <c r="K647" i="19"/>
  <c r="J647" i="19"/>
  <c r="D647" i="19"/>
  <c r="C647" i="19"/>
  <c r="R646" i="19"/>
  <c r="Q646" i="19"/>
  <c r="K646" i="19"/>
  <c r="J646" i="19"/>
  <c r="D646" i="19"/>
  <c r="C646" i="19"/>
  <c r="R645" i="19"/>
  <c r="Q645" i="19"/>
  <c r="K645" i="19"/>
  <c r="J645" i="19"/>
  <c r="D645" i="19"/>
  <c r="C645" i="19"/>
  <c r="R644" i="19"/>
  <c r="Q644" i="19"/>
  <c r="K644" i="19"/>
  <c r="J644" i="19"/>
  <c r="D644" i="19"/>
  <c r="C644" i="19"/>
  <c r="R643" i="19"/>
  <c r="Q643" i="19"/>
  <c r="K643" i="19"/>
  <c r="J643" i="19"/>
  <c r="D643" i="19"/>
  <c r="C643" i="19"/>
  <c r="R642" i="19"/>
  <c r="Q642" i="19"/>
  <c r="K642" i="19"/>
  <c r="J642" i="19"/>
  <c r="D642" i="19"/>
  <c r="C642" i="19"/>
  <c r="R629" i="19"/>
  <c r="Q629" i="19"/>
  <c r="K629" i="19"/>
  <c r="J629" i="19"/>
  <c r="D629" i="19"/>
  <c r="C629" i="19"/>
  <c r="R628" i="19"/>
  <c r="Q628" i="19"/>
  <c r="K628" i="19"/>
  <c r="J628" i="19"/>
  <c r="D628" i="19"/>
  <c r="C628" i="19"/>
  <c r="R627" i="19"/>
  <c r="Q627" i="19"/>
  <c r="K627" i="19"/>
  <c r="J627" i="19"/>
  <c r="D627" i="19"/>
  <c r="C627" i="19"/>
  <c r="R626" i="19"/>
  <c r="Q626" i="19"/>
  <c r="K626" i="19"/>
  <c r="J626" i="19"/>
  <c r="D626" i="19"/>
  <c r="C626" i="19"/>
  <c r="R625" i="19"/>
  <c r="Q625" i="19"/>
  <c r="K625" i="19"/>
  <c r="J625" i="19"/>
  <c r="D625" i="19"/>
  <c r="C625" i="19"/>
  <c r="R624" i="19"/>
  <c r="Q624" i="19"/>
  <c r="K624" i="19"/>
  <c r="J624" i="19"/>
  <c r="D624" i="19"/>
  <c r="C624" i="19"/>
  <c r="R611" i="19"/>
  <c r="Q611" i="19"/>
  <c r="K611" i="19"/>
  <c r="J611" i="19"/>
  <c r="D611" i="19"/>
  <c r="C611" i="19"/>
  <c r="R610" i="19"/>
  <c r="Q610" i="19"/>
  <c r="K610" i="19"/>
  <c r="J610" i="19"/>
  <c r="D610" i="19"/>
  <c r="C610" i="19"/>
  <c r="R609" i="19"/>
  <c r="Q609" i="19"/>
  <c r="K609" i="19"/>
  <c r="J609" i="19"/>
  <c r="D609" i="19"/>
  <c r="C609" i="19"/>
  <c r="R608" i="19"/>
  <c r="Q608" i="19"/>
  <c r="K608" i="19"/>
  <c r="J608" i="19"/>
  <c r="D608" i="19"/>
  <c r="C608" i="19"/>
  <c r="R607" i="19"/>
  <c r="Q607" i="19"/>
  <c r="K607" i="19"/>
  <c r="J607" i="19"/>
  <c r="D607" i="19"/>
  <c r="C607" i="19"/>
  <c r="R606" i="19"/>
  <c r="Q606" i="19"/>
  <c r="K606" i="19"/>
  <c r="J606" i="19"/>
  <c r="D606" i="19"/>
  <c r="C606" i="19"/>
  <c r="R593" i="19"/>
  <c r="Q593" i="19"/>
  <c r="K593" i="19"/>
  <c r="J593" i="19"/>
  <c r="D593" i="19"/>
  <c r="C593" i="19"/>
  <c r="R592" i="19"/>
  <c r="Q592" i="19"/>
  <c r="K592" i="19"/>
  <c r="J592" i="19"/>
  <c r="D592" i="19"/>
  <c r="C592" i="19"/>
  <c r="R591" i="19"/>
  <c r="Q591" i="19"/>
  <c r="K591" i="19"/>
  <c r="J591" i="19"/>
  <c r="D591" i="19"/>
  <c r="C591" i="19"/>
  <c r="R590" i="19"/>
  <c r="Q590" i="19"/>
  <c r="K590" i="19"/>
  <c r="J590" i="19"/>
  <c r="D590" i="19"/>
  <c r="C590" i="19"/>
  <c r="R589" i="19"/>
  <c r="Q589" i="19"/>
  <c r="K589" i="19"/>
  <c r="J589" i="19"/>
  <c r="D589" i="19"/>
  <c r="C589" i="19"/>
  <c r="R588" i="19"/>
  <c r="Q588" i="19"/>
  <c r="K588" i="19"/>
  <c r="J588" i="19"/>
  <c r="D588" i="19"/>
  <c r="C588" i="19"/>
  <c r="R575" i="19"/>
  <c r="Q575" i="19"/>
  <c r="K575" i="19"/>
  <c r="J575" i="19"/>
  <c r="D575" i="19"/>
  <c r="C575" i="19"/>
  <c r="R574" i="19"/>
  <c r="Q574" i="19"/>
  <c r="K574" i="19"/>
  <c r="J574" i="19"/>
  <c r="D574" i="19"/>
  <c r="C574" i="19"/>
  <c r="R573" i="19"/>
  <c r="Q573" i="19"/>
  <c r="K573" i="19"/>
  <c r="J573" i="19"/>
  <c r="D573" i="19"/>
  <c r="C573" i="19"/>
  <c r="R572" i="19"/>
  <c r="Q572" i="19"/>
  <c r="K572" i="19"/>
  <c r="J572" i="19"/>
  <c r="D572" i="19"/>
  <c r="C572" i="19"/>
  <c r="R571" i="19"/>
  <c r="Q571" i="19"/>
  <c r="K571" i="19"/>
  <c r="J571" i="19"/>
  <c r="D571" i="19"/>
  <c r="C571" i="19"/>
  <c r="R570" i="19"/>
  <c r="Q570" i="19"/>
  <c r="K570" i="19"/>
  <c r="J570" i="19"/>
  <c r="D570" i="19"/>
  <c r="C570" i="19"/>
  <c r="R557" i="19"/>
  <c r="Q557" i="19"/>
  <c r="K557" i="19"/>
  <c r="J557" i="19"/>
  <c r="D557" i="19"/>
  <c r="C557" i="19"/>
  <c r="R556" i="19"/>
  <c r="Q556" i="19"/>
  <c r="K556" i="19"/>
  <c r="J556" i="19"/>
  <c r="D556" i="19"/>
  <c r="C556" i="19"/>
  <c r="R555" i="19"/>
  <c r="S555" i="19" s="1"/>
  <c r="Q555" i="19"/>
  <c r="K555" i="19"/>
  <c r="J555" i="19"/>
  <c r="D555" i="19"/>
  <c r="C555" i="19"/>
  <c r="R554" i="19"/>
  <c r="Q554" i="19"/>
  <c r="K554" i="19"/>
  <c r="J554" i="19"/>
  <c r="D554" i="19"/>
  <c r="C554" i="19"/>
  <c r="E554" i="19" s="1"/>
  <c r="R553" i="19"/>
  <c r="Q553" i="19"/>
  <c r="K553" i="19"/>
  <c r="J553" i="19"/>
  <c r="D553" i="19"/>
  <c r="C553" i="19"/>
  <c r="R552" i="19"/>
  <c r="Q552" i="19"/>
  <c r="K552" i="19"/>
  <c r="J552" i="19"/>
  <c r="D552" i="19"/>
  <c r="C552" i="19"/>
  <c r="R539" i="19"/>
  <c r="Q539" i="19"/>
  <c r="K539" i="19"/>
  <c r="J539" i="19"/>
  <c r="D539" i="19"/>
  <c r="C539" i="19"/>
  <c r="R538" i="19"/>
  <c r="Q538" i="19"/>
  <c r="K538" i="19"/>
  <c r="J538" i="19"/>
  <c r="D538" i="19"/>
  <c r="C538" i="19"/>
  <c r="E538" i="19" s="1"/>
  <c r="R537" i="19"/>
  <c r="Q537" i="19"/>
  <c r="K537" i="19"/>
  <c r="J537" i="19"/>
  <c r="D537" i="19"/>
  <c r="C537" i="19"/>
  <c r="R536" i="19"/>
  <c r="Q536" i="19"/>
  <c r="K536" i="19"/>
  <c r="J536" i="19"/>
  <c r="D536" i="19"/>
  <c r="C536" i="19"/>
  <c r="R535" i="19"/>
  <c r="Q535" i="19"/>
  <c r="K535" i="19"/>
  <c r="J535" i="19"/>
  <c r="D535" i="19"/>
  <c r="C535" i="19"/>
  <c r="R534" i="19"/>
  <c r="Q534" i="19"/>
  <c r="K534" i="19"/>
  <c r="J534" i="19"/>
  <c r="D534" i="19"/>
  <c r="C534" i="19"/>
  <c r="R521" i="19"/>
  <c r="Q521" i="19"/>
  <c r="K521" i="19"/>
  <c r="J521" i="19"/>
  <c r="D521" i="19"/>
  <c r="C521" i="19"/>
  <c r="E521" i="19" s="1"/>
  <c r="R520" i="19"/>
  <c r="Q520" i="19"/>
  <c r="K520" i="19"/>
  <c r="J520" i="19"/>
  <c r="D520" i="19"/>
  <c r="C520" i="19"/>
  <c r="R519" i="19"/>
  <c r="Q519" i="19"/>
  <c r="K519" i="19"/>
  <c r="J519" i="19"/>
  <c r="D519" i="19"/>
  <c r="C519" i="19"/>
  <c r="R518" i="19"/>
  <c r="Q518" i="19"/>
  <c r="K518" i="19"/>
  <c r="J518" i="19"/>
  <c r="D518" i="19"/>
  <c r="C518" i="19"/>
  <c r="R517" i="19"/>
  <c r="Q517" i="19"/>
  <c r="K517" i="19"/>
  <c r="J517" i="19"/>
  <c r="D517" i="19"/>
  <c r="C517" i="19"/>
  <c r="R516" i="19"/>
  <c r="Q516" i="19"/>
  <c r="K516" i="19"/>
  <c r="J516" i="19"/>
  <c r="D516" i="19"/>
  <c r="C516" i="19"/>
  <c r="R503" i="19"/>
  <c r="Q503" i="19"/>
  <c r="K503" i="19"/>
  <c r="J503" i="19"/>
  <c r="D503" i="19"/>
  <c r="C503" i="19"/>
  <c r="R502" i="19"/>
  <c r="Q502" i="19"/>
  <c r="K502" i="19"/>
  <c r="J502" i="19"/>
  <c r="D502" i="19"/>
  <c r="C502" i="19"/>
  <c r="R501" i="19"/>
  <c r="Q501" i="19"/>
  <c r="K501" i="19"/>
  <c r="J501" i="19"/>
  <c r="D501" i="19"/>
  <c r="C501" i="19"/>
  <c r="R500" i="19"/>
  <c r="Q500" i="19"/>
  <c r="K500" i="19"/>
  <c r="J500" i="19"/>
  <c r="D500" i="19"/>
  <c r="C500" i="19"/>
  <c r="R499" i="19"/>
  <c r="Q499" i="19"/>
  <c r="K499" i="19"/>
  <c r="J499" i="19"/>
  <c r="D499" i="19"/>
  <c r="C499" i="19"/>
  <c r="R498" i="19"/>
  <c r="Q498" i="19"/>
  <c r="K498" i="19"/>
  <c r="J498" i="19"/>
  <c r="D498" i="19"/>
  <c r="C498" i="19"/>
  <c r="R485" i="19"/>
  <c r="Q485" i="19"/>
  <c r="K485" i="19"/>
  <c r="J485" i="19"/>
  <c r="D485" i="19"/>
  <c r="C485" i="19"/>
  <c r="R484" i="19"/>
  <c r="Q484" i="19"/>
  <c r="K484" i="19"/>
  <c r="J484" i="19"/>
  <c r="D484" i="19"/>
  <c r="C484" i="19"/>
  <c r="R483" i="19"/>
  <c r="Q483" i="19"/>
  <c r="K483" i="19"/>
  <c r="J483" i="19"/>
  <c r="D483" i="19"/>
  <c r="C483" i="19"/>
  <c r="R482" i="19"/>
  <c r="Q482" i="19"/>
  <c r="K482" i="19"/>
  <c r="J482" i="19"/>
  <c r="D482" i="19"/>
  <c r="C482" i="19"/>
  <c r="R481" i="19"/>
  <c r="Q481" i="19"/>
  <c r="K481" i="19"/>
  <c r="J481" i="19"/>
  <c r="D481" i="19"/>
  <c r="C481" i="19"/>
  <c r="R480" i="19"/>
  <c r="Q480" i="19"/>
  <c r="K480" i="19"/>
  <c r="J480" i="19"/>
  <c r="D480" i="19"/>
  <c r="C480" i="19"/>
  <c r="R467" i="19"/>
  <c r="Q467" i="19"/>
  <c r="K467" i="19"/>
  <c r="J467" i="19"/>
  <c r="D467" i="19"/>
  <c r="C467" i="19"/>
  <c r="R466" i="19"/>
  <c r="Q466" i="19"/>
  <c r="K466" i="19"/>
  <c r="J466" i="19"/>
  <c r="D466" i="19"/>
  <c r="C466" i="19"/>
  <c r="R465" i="19"/>
  <c r="Q465" i="19"/>
  <c r="K465" i="19"/>
  <c r="J465" i="19"/>
  <c r="D465" i="19"/>
  <c r="C465" i="19"/>
  <c r="R464" i="19"/>
  <c r="Q464" i="19"/>
  <c r="K464" i="19"/>
  <c r="J464" i="19"/>
  <c r="D464" i="19"/>
  <c r="C464" i="19"/>
  <c r="R463" i="19"/>
  <c r="Q463" i="19"/>
  <c r="K463" i="19"/>
  <c r="J463" i="19"/>
  <c r="D463" i="19"/>
  <c r="C463" i="19"/>
  <c r="R462" i="19"/>
  <c r="Q462" i="19"/>
  <c r="K462" i="19"/>
  <c r="J462" i="19"/>
  <c r="D462" i="19"/>
  <c r="C462" i="19"/>
  <c r="R449" i="19"/>
  <c r="Q449" i="19"/>
  <c r="K449" i="19"/>
  <c r="J449" i="19"/>
  <c r="D449" i="19"/>
  <c r="C449" i="19"/>
  <c r="R448" i="19"/>
  <c r="Q448" i="19"/>
  <c r="K448" i="19"/>
  <c r="J448" i="19"/>
  <c r="D448" i="19"/>
  <c r="C448" i="19"/>
  <c r="R447" i="19"/>
  <c r="Q447" i="19"/>
  <c r="K447" i="19"/>
  <c r="J447" i="19"/>
  <c r="D447" i="19"/>
  <c r="C447" i="19"/>
  <c r="R446" i="19"/>
  <c r="Q446" i="19"/>
  <c r="K446" i="19"/>
  <c r="J446" i="19"/>
  <c r="D446" i="19"/>
  <c r="C446" i="19"/>
  <c r="R445" i="19"/>
  <c r="Q445" i="19"/>
  <c r="K445" i="19"/>
  <c r="J445" i="19"/>
  <c r="D445" i="19"/>
  <c r="C445" i="19"/>
  <c r="R444" i="19"/>
  <c r="Q444" i="19"/>
  <c r="K444" i="19"/>
  <c r="J444" i="19"/>
  <c r="D444" i="19"/>
  <c r="C444" i="19"/>
  <c r="R431" i="19"/>
  <c r="Q431" i="19"/>
  <c r="K431" i="19"/>
  <c r="J431" i="19"/>
  <c r="D431" i="19"/>
  <c r="C431" i="19"/>
  <c r="R430" i="19"/>
  <c r="Q430" i="19"/>
  <c r="K430" i="19"/>
  <c r="J430" i="19"/>
  <c r="D430" i="19"/>
  <c r="C430" i="19"/>
  <c r="R429" i="19"/>
  <c r="Q429" i="19"/>
  <c r="K429" i="19"/>
  <c r="J429" i="19"/>
  <c r="D429" i="19"/>
  <c r="C429" i="19"/>
  <c r="R428" i="19"/>
  <c r="Q428" i="19"/>
  <c r="K428" i="19"/>
  <c r="J428" i="19"/>
  <c r="D428" i="19"/>
  <c r="C428" i="19"/>
  <c r="R427" i="19"/>
  <c r="Q427" i="19"/>
  <c r="K427" i="19"/>
  <c r="J427" i="19"/>
  <c r="D427" i="19"/>
  <c r="C427" i="19"/>
  <c r="R426" i="19"/>
  <c r="Q426" i="19"/>
  <c r="K426" i="19"/>
  <c r="J426" i="19"/>
  <c r="D426" i="19"/>
  <c r="C426" i="19"/>
  <c r="R413" i="19"/>
  <c r="Q413" i="19"/>
  <c r="K413" i="19"/>
  <c r="J413" i="19"/>
  <c r="D413" i="19"/>
  <c r="C413" i="19"/>
  <c r="R412" i="19"/>
  <c r="Q412" i="19"/>
  <c r="K412" i="19"/>
  <c r="J412" i="19"/>
  <c r="D412" i="19"/>
  <c r="C412" i="19"/>
  <c r="R411" i="19"/>
  <c r="Q411" i="19"/>
  <c r="K411" i="19"/>
  <c r="J411" i="19"/>
  <c r="D411" i="19"/>
  <c r="C411" i="19"/>
  <c r="R410" i="19"/>
  <c r="Q410" i="19"/>
  <c r="K410" i="19"/>
  <c r="J410" i="19"/>
  <c r="D410" i="19"/>
  <c r="C410" i="19"/>
  <c r="R409" i="19"/>
  <c r="Q409" i="19"/>
  <c r="K409" i="19"/>
  <c r="J409" i="19"/>
  <c r="D409" i="19"/>
  <c r="C409" i="19"/>
  <c r="R408" i="19"/>
  <c r="Q408" i="19"/>
  <c r="K408" i="19"/>
  <c r="J408" i="19"/>
  <c r="D408" i="19"/>
  <c r="C408" i="19"/>
  <c r="R395" i="19"/>
  <c r="Q395" i="19"/>
  <c r="K395" i="19"/>
  <c r="J395" i="19"/>
  <c r="D395" i="19"/>
  <c r="C395" i="19"/>
  <c r="R394" i="19"/>
  <c r="Q394" i="19"/>
  <c r="K394" i="19"/>
  <c r="J394" i="19"/>
  <c r="D394" i="19"/>
  <c r="C394" i="19"/>
  <c r="R393" i="19"/>
  <c r="Q393" i="19"/>
  <c r="K393" i="19"/>
  <c r="J393" i="19"/>
  <c r="D393" i="19"/>
  <c r="C393" i="19"/>
  <c r="R392" i="19"/>
  <c r="Q392" i="19"/>
  <c r="K392" i="19"/>
  <c r="J392" i="19"/>
  <c r="D392" i="19"/>
  <c r="C392" i="19"/>
  <c r="R391" i="19"/>
  <c r="Q391" i="19"/>
  <c r="K391" i="19"/>
  <c r="J391" i="19"/>
  <c r="D391" i="19"/>
  <c r="C391" i="19"/>
  <c r="R390" i="19"/>
  <c r="Q390" i="19"/>
  <c r="K390" i="19"/>
  <c r="J390" i="19"/>
  <c r="D390" i="19"/>
  <c r="C390" i="19"/>
  <c r="R377" i="19"/>
  <c r="Q377" i="19"/>
  <c r="K377" i="19"/>
  <c r="J377" i="19"/>
  <c r="D377" i="19"/>
  <c r="C377" i="19"/>
  <c r="R376" i="19"/>
  <c r="Q376" i="19"/>
  <c r="K376" i="19"/>
  <c r="J376" i="19"/>
  <c r="D376" i="19"/>
  <c r="C376" i="19"/>
  <c r="R375" i="19"/>
  <c r="Q375" i="19"/>
  <c r="K375" i="19"/>
  <c r="J375" i="19"/>
  <c r="D375" i="19"/>
  <c r="C375" i="19"/>
  <c r="R374" i="19"/>
  <c r="Q374" i="19"/>
  <c r="K374" i="19"/>
  <c r="J374" i="19"/>
  <c r="D374" i="19"/>
  <c r="C374" i="19"/>
  <c r="R373" i="19"/>
  <c r="Q373" i="19"/>
  <c r="K373" i="19"/>
  <c r="J373" i="19"/>
  <c r="D373" i="19"/>
  <c r="C373" i="19"/>
  <c r="R372" i="19"/>
  <c r="Q372" i="19"/>
  <c r="K372" i="19"/>
  <c r="J372" i="19"/>
  <c r="D372" i="19"/>
  <c r="C372" i="19"/>
  <c r="R359" i="19"/>
  <c r="Q359" i="19"/>
  <c r="K359" i="19"/>
  <c r="J359" i="19"/>
  <c r="D359" i="19"/>
  <c r="C359" i="19"/>
  <c r="R358" i="19"/>
  <c r="Q358" i="19"/>
  <c r="K358" i="19"/>
  <c r="J358" i="19"/>
  <c r="D358" i="19"/>
  <c r="C358" i="19"/>
  <c r="R357" i="19"/>
  <c r="Q357" i="19"/>
  <c r="K357" i="19"/>
  <c r="J357" i="19"/>
  <c r="D357" i="19"/>
  <c r="C357" i="19"/>
  <c r="R356" i="19"/>
  <c r="Q356" i="19"/>
  <c r="K356" i="19"/>
  <c r="J356" i="19"/>
  <c r="D356" i="19"/>
  <c r="C356" i="19"/>
  <c r="R355" i="19"/>
  <c r="Q355" i="19"/>
  <c r="K355" i="19"/>
  <c r="J355" i="19"/>
  <c r="D355" i="19"/>
  <c r="C355" i="19"/>
  <c r="R354" i="19"/>
  <c r="Q354" i="19"/>
  <c r="K354" i="19"/>
  <c r="J354" i="19"/>
  <c r="D354" i="19"/>
  <c r="C354" i="19"/>
  <c r="R341" i="19"/>
  <c r="Q341" i="19"/>
  <c r="K341" i="19"/>
  <c r="J341" i="19"/>
  <c r="D341" i="19"/>
  <c r="C341" i="19"/>
  <c r="R340" i="19"/>
  <c r="S340" i="19" s="1"/>
  <c r="Q340" i="19"/>
  <c r="K340" i="19"/>
  <c r="L340" i="19" s="1"/>
  <c r="J340" i="19"/>
  <c r="D340" i="19"/>
  <c r="C340" i="19"/>
  <c r="R339" i="19"/>
  <c r="Q339" i="19"/>
  <c r="K339" i="19"/>
  <c r="J339" i="19"/>
  <c r="D339" i="19"/>
  <c r="E339" i="19" s="1"/>
  <c r="C339" i="19"/>
  <c r="R338" i="19"/>
  <c r="Q338" i="19"/>
  <c r="K338" i="19"/>
  <c r="J338" i="19"/>
  <c r="D338" i="19"/>
  <c r="C338" i="19"/>
  <c r="R337" i="19"/>
  <c r="S337" i="19" s="1"/>
  <c r="Q337" i="19"/>
  <c r="K337" i="19"/>
  <c r="J337" i="19"/>
  <c r="D337" i="19"/>
  <c r="C337" i="19"/>
  <c r="R336" i="19"/>
  <c r="Q336" i="19"/>
  <c r="K336" i="19"/>
  <c r="L336" i="19" s="1"/>
  <c r="J336" i="19"/>
  <c r="D336" i="19"/>
  <c r="C336" i="19"/>
  <c r="R323" i="19"/>
  <c r="Q323" i="19"/>
  <c r="K323" i="19"/>
  <c r="J323" i="19"/>
  <c r="D323" i="19"/>
  <c r="C323" i="19"/>
  <c r="R322" i="19"/>
  <c r="Q322" i="19"/>
  <c r="K322" i="19"/>
  <c r="J322" i="19"/>
  <c r="D322" i="19"/>
  <c r="C322" i="19"/>
  <c r="R321" i="19"/>
  <c r="Q321" i="19"/>
  <c r="K321" i="19"/>
  <c r="J321" i="19"/>
  <c r="D321" i="19"/>
  <c r="C321" i="19"/>
  <c r="R320" i="19"/>
  <c r="Q320" i="19"/>
  <c r="K320" i="19"/>
  <c r="L320" i="19" s="1"/>
  <c r="J320" i="19"/>
  <c r="D320" i="19"/>
  <c r="C320" i="19"/>
  <c r="R319" i="19"/>
  <c r="Q319" i="19"/>
  <c r="K319" i="19"/>
  <c r="J319" i="19"/>
  <c r="D319" i="19"/>
  <c r="C319" i="19"/>
  <c r="R318" i="19"/>
  <c r="Q318" i="19"/>
  <c r="K318" i="19"/>
  <c r="J318" i="19"/>
  <c r="D318" i="19"/>
  <c r="C318" i="19"/>
  <c r="R305" i="19"/>
  <c r="Q305" i="19"/>
  <c r="K305" i="19"/>
  <c r="J305" i="19"/>
  <c r="D305" i="19"/>
  <c r="C305" i="19"/>
  <c r="R304" i="19"/>
  <c r="Q304" i="19"/>
  <c r="K304" i="19"/>
  <c r="J304" i="19"/>
  <c r="D304" i="19"/>
  <c r="C304" i="19"/>
  <c r="R303" i="19"/>
  <c r="Q303" i="19"/>
  <c r="K303" i="19"/>
  <c r="J303" i="19"/>
  <c r="D303" i="19"/>
  <c r="C303" i="19"/>
  <c r="R302" i="19"/>
  <c r="Q302" i="19"/>
  <c r="K302" i="19"/>
  <c r="J302" i="19"/>
  <c r="D302" i="19"/>
  <c r="C302" i="19"/>
  <c r="R301" i="19"/>
  <c r="Q301" i="19"/>
  <c r="K301" i="19"/>
  <c r="J301" i="19"/>
  <c r="D301" i="19"/>
  <c r="C301" i="19"/>
  <c r="R300" i="19"/>
  <c r="Q300" i="19"/>
  <c r="K300" i="19"/>
  <c r="J300" i="19"/>
  <c r="D300" i="19"/>
  <c r="C300" i="19"/>
  <c r="R287" i="19"/>
  <c r="Q287" i="19"/>
  <c r="K287" i="19"/>
  <c r="J287" i="19"/>
  <c r="D287" i="19"/>
  <c r="C287" i="19"/>
  <c r="R286" i="19"/>
  <c r="Q286" i="19"/>
  <c r="K286" i="19"/>
  <c r="J286" i="19"/>
  <c r="D286" i="19"/>
  <c r="C286" i="19"/>
  <c r="R285" i="19"/>
  <c r="Q285" i="19"/>
  <c r="K285" i="19"/>
  <c r="J285" i="19"/>
  <c r="D285" i="19"/>
  <c r="C285" i="19"/>
  <c r="R284" i="19"/>
  <c r="Q284" i="19"/>
  <c r="K284" i="19"/>
  <c r="J284" i="19"/>
  <c r="D284" i="19"/>
  <c r="C284" i="19"/>
  <c r="R283" i="19"/>
  <c r="Q283" i="19"/>
  <c r="K283" i="19"/>
  <c r="J283" i="19"/>
  <c r="D283" i="19"/>
  <c r="C283" i="19"/>
  <c r="R282" i="19"/>
  <c r="Q282" i="19"/>
  <c r="K282" i="19"/>
  <c r="J282" i="19"/>
  <c r="D282" i="19"/>
  <c r="C282" i="19"/>
  <c r="R269" i="19"/>
  <c r="Q269" i="19"/>
  <c r="K269" i="19"/>
  <c r="J269" i="19"/>
  <c r="D269" i="19"/>
  <c r="C269" i="19"/>
  <c r="R268" i="19"/>
  <c r="Q268" i="19"/>
  <c r="K268" i="19"/>
  <c r="J268" i="19"/>
  <c r="D268" i="19"/>
  <c r="C268" i="19"/>
  <c r="R267" i="19"/>
  <c r="Q267" i="19"/>
  <c r="K267" i="19"/>
  <c r="J267" i="19"/>
  <c r="D267" i="19"/>
  <c r="C267" i="19"/>
  <c r="R266" i="19"/>
  <c r="Q266" i="19"/>
  <c r="K266" i="19"/>
  <c r="J266" i="19"/>
  <c r="D266" i="19"/>
  <c r="C266" i="19"/>
  <c r="R265" i="19"/>
  <c r="Q265" i="19"/>
  <c r="K265" i="19"/>
  <c r="J265" i="19"/>
  <c r="D265" i="19"/>
  <c r="C265" i="19"/>
  <c r="R264" i="19"/>
  <c r="Q264" i="19"/>
  <c r="K264" i="19"/>
  <c r="J264" i="19"/>
  <c r="D264" i="19"/>
  <c r="C264" i="19"/>
  <c r="R251" i="19"/>
  <c r="Q251" i="19"/>
  <c r="K251" i="19"/>
  <c r="J251" i="19"/>
  <c r="D251" i="19"/>
  <c r="E251" i="19" s="1"/>
  <c r="C251" i="19"/>
  <c r="R250" i="19"/>
  <c r="Q250" i="19"/>
  <c r="K250" i="19"/>
  <c r="J250" i="19"/>
  <c r="D250" i="19"/>
  <c r="C250" i="19"/>
  <c r="R249" i="19"/>
  <c r="Q249" i="19"/>
  <c r="K249" i="19"/>
  <c r="J249" i="19"/>
  <c r="D249" i="19"/>
  <c r="C249" i="19"/>
  <c r="R248" i="19"/>
  <c r="Q248" i="19"/>
  <c r="K248" i="19"/>
  <c r="J248" i="19"/>
  <c r="D248" i="19"/>
  <c r="C248" i="19"/>
  <c r="R247" i="19"/>
  <c r="Q247" i="19"/>
  <c r="K247" i="19"/>
  <c r="J247" i="19"/>
  <c r="D247" i="19"/>
  <c r="C247" i="19"/>
  <c r="R246" i="19"/>
  <c r="Q246" i="19"/>
  <c r="K246" i="19"/>
  <c r="J246" i="19"/>
  <c r="D246" i="19"/>
  <c r="C246" i="19"/>
  <c r="R233" i="19"/>
  <c r="Q233" i="19"/>
  <c r="K233" i="19"/>
  <c r="J233" i="19"/>
  <c r="D233" i="19"/>
  <c r="C233" i="19"/>
  <c r="R232" i="19"/>
  <c r="Q232" i="19"/>
  <c r="K232" i="19"/>
  <c r="J232" i="19"/>
  <c r="D232" i="19"/>
  <c r="C232" i="19"/>
  <c r="R231" i="19"/>
  <c r="Q231" i="19"/>
  <c r="K231" i="19"/>
  <c r="J231" i="19"/>
  <c r="D231" i="19"/>
  <c r="C231" i="19"/>
  <c r="R230" i="19"/>
  <c r="Q230" i="19"/>
  <c r="K230" i="19"/>
  <c r="J230" i="19"/>
  <c r="D230" i="19"/>
  <c r="C230" i="19"/>
  <c r="R229" i="19"/>
  <c r="Q229" i="19"/>
  <c r="K229" i="19"/>
  <c r="J229" i="19"/>
  <c r="D229" i="19"/>
  <c r="C229" i="19"/>
  <c r="R228" i="19"/>
  <c r="Q228" i="19"/>
  <c r="K228" i="19"/>
  <c r="J228" i="19"/>
  <c r="D228" i="19"/>
  <c r="C228" i="19"/>
  <c r="R215" i="19"/>
  <c r="Q215" i="19"/>
  <c r="K215" i="19"/>
  <c r="J215" i="19"/>
  <c r="D215" i="19"/>
  <c r="C215" i="19"/>
  <c r="R214" i="19"/>
  <c r="Q214" i="19"/>
  <c r="K214" i="19"/>
  <c r="J214" i="19"/>
  <c r="D214" i="19"/>
  <c r="C214" i="19"/>
  <c r="R213" i="19"/>
  <c r="Q213" i="19"/>
  <c r="K213" i="19"/>
  <c r="J213" i="19"/>
  <c r="D213" i="19"/>
  <c r="C213" i="19"/>
  <c r="R212" i="19"/>
  <c r="Q212" i="19"/>
  <c r="K212" i="19"/>
  <c r="J212" i="19"/>
  <c r="D212" i="19"/>
  <c r="C212" i="19"/>
  <c r="R211" i="19"/>
  <c r="Q211" i="19"/>
  <c r="K211" i="19"/>
  <c r="J211" i="19"/>
  <c r="D211" i="19"/>
  <c r="C211" i="19"/>
  <c r="R210" i="19"/>
  <c r="Q210" i="19"/>
  <c r="K210" i="19"/>
  <c r="J210" i="19"/>
  <c r="D210" i="19"/>
  <c r="C210" i="19"/>
  <c r="R197" i="19"/>
  <c r="Q197" i="19"/>
  <c r="K197" i="19"/>
  <c r="J197" i="19"/>
  <c r="D197" i="19"/>
  <c r="C197" i="19"/>
  <c r="R196" i="19"/>
  <c r="Q196" i="19"/>
  <c r="K196" i="19"/>
  <c r="J196" i="19"/>
  <c r="D196" i="19"/>
  <c r="C196" i="19"/>
  <c r="R195" i="19"/>
  <c r="Q195" i="19"/>
  <c r="K195" i="19"/>
  <c r="J195" i="19"/>
  <c r="D195" i="19"/>
  <c r="C195" i="19"/>
  <c r="R194" i="19"/>
  <c r="Q194" i="19"/>
  <c r="K194" i="19"/>
  <c r="J194" i="19"/>
  <c r="D194" i="19"/>
  <c r="C194" i="19"/>
  <c r="R193" i="19"/>
  <c r="Q193" i="19"/>
  <c r="K193" i="19"/>
  <c r="J193" i="19"/>
  <c r="D193" i="19"/>
  <c r="C193" i="19"/>
  <c r="R192" i="19"/>
  <c r="Q192" i="19"/>
  <c r="K192" i="19"/>
  <c r="J192" i="19"/>
  <c r="D192" i="19"/>
  <c r="C192" i="19"/>
  <c r="R179" i="19"/>
  <c r="Q179" i="19"/>
  <c r="K179" i="19"/>
  <c r="J179" i="19"/>
  <c r="D179" i="19"/>
  <c r="C179" i="19"/>
  <c r="R178" i="19"/>
  <c r="Q178" i="19"/>
  <c r="K178" i="19"/>
  <c r="J178" i="19"/>
  <c r="D178" i="19"/>
  <c r="C178" i="19"/>
  <c r="R177" i="19"/>
  <c r="Q177" i="19"/>
  <c r="K177" i="19"/>
  <c r="J177" i="19"/>
  <c r="D177" i="19"/>
  <c r="C177" i="19"/>
  <c r="R176" i="19"/>
  <c r="Q176" i="19"/>
  <c r="K176" i="19"/>
  <c r="J176" i="19"/>
  <c r="D176" i="19"/>
  <c r="C176" i="19"/>
  <c r="R175" i="19"/>
  <c r="Q175" i="19"/>
  <c r="K175" i="19"/>
  <c r="J175" i="19"/>
  <c r="D175" i="19"/>
  <c r="C175" i="19"/>
  <c r="R174" i="19"/>
  <c r="Q174" i="19"/>
  <c r="K174" i="19"/>
  <c r="J174" i="19"/>
  <c r="D174" i="19"/>
  <c r="C174" i="19"/>
  <c r="R161" i="19"/>
  <c r="Q161" i="19"/>
  <c r="K161" i="19"/>
  <c r="J161" i="19"/>
  <c r="D161" i="19"/>
  <c r="C161" i="19"/>
  <c r="R160" i="19"/>
  <c r="Q160" i="19"/>
  <c r="K160" i="19"/>
  <c r="J160" i="19"/>
  <c r="D160" i="19"/>
  <c r="C160" i="19"/>
  <c r="R159" i="19"/>
  <c r="Q159" i="19"/>
  <c r="K159" i="19"/>
  <c r="J159" i="19"/>
  <c r="D159" i="19"/>
  <c r="C159" i="19"/>
  <c r="R158" i="19"/>
  <c r="Q158" i="19"/>
  <c r="K158" i="19"/>
  <c r="J158" i="19"/>
  <c r="D158" i="19"/>
  <c r="C158" i="19"/>
  <c r="R157" i="19"/>
  <c r="Q157" i="19"/>
  <c r="K157" i="19"/>
  <c r="J157" i="19"/>
  <c r="D157" i="19"/>
  <c r="C157" i="19"/>
  <c r="R156" i="19"/>
  <c r="Q156" i="19"/>
  <c r="K156" i="19"/>
  <c r="J156" i="19"/>
  <c r="D156" i="19"/>
  <c r="C156" i="19"/>
  <c r="R143" i="19"/>
  <c r="Q143" i="19"/>
  <c r="K143" i="19"/>
  <c r="J143" i="19"/>
  <c r="D143" i="19"/>
  <c r="C143" i="19"/>
  <c r="R142" i="19"/>
  <c r="Q142" i="19"/>
  <c r="K142" i="19"/>
  <c r="J142" i="19"/>
  <c r="D142" i="19"/>
  <c r="C142" i="19"/>
  <c r="R141" i="19"/>
  <c r="Q141" i="19"/>
  <c r="K141" i="19"/>
  <c r="J141" i="19"/>
  <c r="D141" i="19"/>
  <c r="C141" i="19"/>
  <c r="R140" i="19"/>
  <c r="Q140" i="19"/>
  <c r="K140" i="19"/>
  <c r="J140" i="19"/>
  <c r="D140" i="19"/>
  <c r="C140" i="19"/>
  <c r="R139" i="19"/>
  <c r="Q139" i="19"/>
  <c r="K139" i="19"/>
  <c r="J139" i="19"/>
  <c r="D139" i="19"/>
  <c r="C139" i="19"/>
  <c r="R138" i="19"/>
  <c r="Q138" i="19"/>
  <c r="K138" i="19"/>
  <c r="J138" i="19"/>
  <c r="D138" i="19"/>
  <c r="C138" i="19"/>
  <c r="R125" i="19"/>
  <c r="Q125" i="19"/>
  <c r="K125" i="19"/>
  <c r="J125" i="19"/>
  <c r="D125" i="19"/>
  <c r="C125" i="19"/>
  <c r="R124" i="19"/>
  <c r="Q124" i="19"/>
  <c r="K124" i="19"/>
  <c r="J124" i="19"/>
  <c r="D124" i="19"/>
  <c r="C124" i="19"/>
  <c r="R123" i="19"/>
  <c r="Q123" i="19"/>
  <c r="K123" i="19"/>
  <c r="J123" i="19"/>
  <c r="D123" i="19"/>
  <c r="C123" i="19"/>
  <c r="R122" i="19"/>
  <c r="Q122" i="19"/>
  <c r="K122" i="19"/>
  <c r="J122" i="19"/>
  <c r="D122" i="19"/>
  <c r="C122" i="19"/>
  <c r="R121" i="19"/>
  <c r="Q121" i="19"/>
  <c r="K121" i="19"/>
  <c r="J121" i="19"/>
  <c r="D121" i="19"/>
  <c r="C121" i="19"/>
  <c r="R120" i="19"/>
  <c r="Q120" i="19"/>
  <c r="K120" i="19"/>
  <c r="J120" i="19"/>
  <c r="D120" i="19"/>
  <c r="C120" i="19"/>
  <c r="R107" i="19"/>
  <c r="Q107" i="19"/>
  <c r="K107" i="19"/>
  <c r="J107" i="19"/>
  <c r="D107" i="19"/>
  <c r="C107" i="19"/>
  <c r="R106" i="19"/>
  <c r="Q106" i="19"/>
  <c r="K106" i="19"/>
  <c r="J106" i="19"/>
  <c r="D106" i="19"/>
  <c r="C106" i="19"/>
  <c r="R105" i="19"/>
  <c r="Q105" i="19"/>
  <c r="K105" i="19"/>
  <c r="J105" i="19"/>
  <c r="D105" i="19"/>
  <c r="C105" i="19"/>
  <c r="R104" i="19"/>
  <c r="Q104" i="19"/>
  <c r="K104" i="19"/>
  <c r="J104" i="19"/>
  <c r="D104" i="19"/>
  <c r="C104" i="19"/>
  <c r="R103" i="19"/>
  <c r="Q103" i="19"/>
  <c r="K103" i="19"/>
  <c r="J103" i="19"/>
  <c r="D103" i="19"/>
  <c r="C103" i="19"/>
  <c r="R102" i="19"/>
  <c r="Q102" i="19"/>
  <c r="K102" i="19"/>
  <c r="J102" i="19"/>
  <c r="D102" i="19"/>
  <c r="C102" i="19"/>
  <c r="R89" i="19"/>
  <c r="Q89" i="19"/>
  <c r="K89" i="19"/>
  <c r="J89" i="19"/>
  <c r="D89" i="19"/>
  <c r="C89" i="19"/>
  <c r="R88" i="19"/>
  <c r="Q88" i="19"/>
  <c r="K88" i="19"/>
  <c r="J88" i="19"/>
  <c r="D88" i="19"/>
  <c r="C88" i="19"/>
  <c r="R87" i="19"/>
  <c r="Q87" i="19"/>
  <c r="K87" i="19"/>
  <c r="J87" i="19"/>
  <c r="D87" i="19"/>
  <c r="C87" i="19"/>
  <c r="R86" i="19"/>
  <c r="Q86" i="19"/>
  <c r="K86" i="19"/>
  <c r="J86" i="19"/>
  <c r="D86" i="19"/>
  <c r="C86" i="19"/>
  <c r="R85" i="19"/>
  <c r="Q85" i="19"/>
  <c r="K85" i="19"/>
  <c r="J85" i="19"/>
  <c r="D85" i="19"/>
  <c r="C85" i="19"/>
  <c r="R84" i="19"/>
  <c r="Q84" i="19"/>
  <c r="K84" i="19"/>
  <c r="J84" i="19"/>
  <c r="D84" i="19"/>
  <c r="C84" i="19"/>
  <c r="R71" i="19"/>
  <c r="Q71" i="19"/>
  <c r="K71" i="19"/>
  <c r="J71" i="19"/>
  <c r="D71" i="19"/>
  <c r="C71" i="19"/>
  <c r="R70" i="19"/>
  <c r="Q70" i="19"/>
  <c r="K70" i="19"/>
  <c r="J70" i="19"/>
  <c r="D70" i="19"/>
  <c r="C70" i="19"/>
  <c r="R69" i="19"/>
  <c r="Q69" i="19"/>
  <c r="K69" i="19"/>
  <c r="J69" i="19"/>
  <c r="D69" i="19"/>
  <c r="C69" i="19"/>
  <c r="R68" i="19"/>
  <c r="Q68" i="19"/>
  <c r="K68" i="19"/>
  <c r="J68" i="19"/>
  <c r="D68" i="19"/>
  <c r="C68" i="19"/>
  <c r="R67" i="19"/>
  <c r="Q67" i="19"/>
  <c r="K67" i="19"/>
  <c r="J67" i="19"/>
  <c r="D67" i="19"/>
  <c r="C67" i="19"/>
  <c r="R66" i="19"/>
  <c r="Q66" i="19"/>
  <c r="K66" i="19"/>
  <c r="J66" i="19"/>
  <c r="D66" i="19"/>
  <c r="C66" i="19"/>
  <c r="R53" i="19"/>
  <c r="Q53" i="19"/>
  <c r="K53" i="19"/>
  <c r="J53" i="19"/>
  <c r="D53" i="19"/>
  <c r="C53" i="19"/>
  <c r="R52" i="19"/>
  <c r="Q52" i="19"/>
  <c r="K52" i="19"/>
  <c r="J52" i="19"/>
  <c r="D52" i="19"/>
  <c r="C52" i="19"/>
  <c r="R51" i="19"/>
  <c r="Q51" i="19"/>
  <c r="K51" i="19"/>
  <c r="J51" i="19"/>
  <c r="D51" i="19"/>
  <c r="C51" i="19"/>
  <c r="R50" i="19"/>
  <c r="Q50" i="19"/>
  <c r="K50" i="19"/>
  <c r="J50" i="19"/>
  <c r="D50" i="19"/>
  <c r="C50" i="19"/>
  <c r="R49" i="19"/>
  <c r="Q49" i="19"/>
  <c r="K49" i="19"/>
  <c r="J49" i="19"/>
  <c r="D49" i="19"/>
  <c r="C49" i="19"/>
  <c r="R48" i="19"/>
  <c r="Q48" i="19"/>
  <c r="K48" i="19"/>
  <c r="J48" i="19"/>
  <c r="D48" i="19"/>
  <c r="C48" i="19"/>
  <c r="R35" i="19"/>
  <c r="Q35" i="19"/>
  <c r="K35" i="19"/>
  <c r="J35" i="19"/>
  <c r="D35" i="19"/>
  <c r="C35" i="19"/>
  <c r="R34" i="19"/>
  <c r="Q34" i="19"/>
  <c r="K34" i="19"/>
  <c r="J34" i="19"/>
  <c r="D34" i="19"/>
  <c r="C34" i="19"/>
  <c r="R33" i="19"/>
  <c r="Q33" i="19"/>
  <c r="K33" i="19"/>
  <c r="J33" i="19"/>
  <c r="D33" i="19"/>
  <c r="C33" i="19"/>
  <c r="R32" i="19"/>
  <c r="Q32" i="19"/>
  <c r="K32" i="19"/>
  <c r="J32" i="19"/>
  <c r="D32" i="19"/>
  <c r="C32" i="19"/>
  <c r="R31" i="19"/>
  <c r="Q31" i="19"/>
  <c r="K31" i="19"/>
  <c r="J31" i="19"/>
  <c r="D31" i="19"/>
  <c r="C31" i="19"/>
  <c r="R30" i="19"/>
  <c r="Q30" i="19"/>
  <c r="K30" i="19"/>
  <c r="J30" i="19"/>
  <c r="D30" i="19"/>
  <c r="C30" i="19"/>
  <c r="E1362" i="19" l="1"/>
  <c r="L1419" i="19"/>
  <c r="S1778" i="19"/>
  <c r="L2299" i="19"/>
  <c r="S2786" i="19"/>
  <c r="S3147" i="19"/>
  <c r="E4009" i="19"/>
  <c r="S4531" i="19"/>
  <c r="E4606" i="19"/>
  <c r="S5182" i="19"/>
  <c r="S516" i="19"/>
  <c r="L1403" i="19"/>
  <c r="E1418" i="19"/>
  <c r="S1456" i="19"/>
  <c r="E1780" i="19"/>
  <c r="E2302" i="19"/>
  <c r="L2319" i="19"/>
  <c r="L2339" i="19"/>
  <c r="E2663" i="19"/>
  <c r="E3041" i="19"/>
  <c r="E3057" i="19"/>
  <c r="E3073" i="19"/>
  <c r="S3091" i="19"/>
  <c r="L3146" i="19"/>
  <c r="S3272" i="19"/>
  <c r="L3383" i="19"/>
  <c r="E1562" i="19"/>
  <c r="E1582" i="19"/>
  <c r="L1599" i="19"/>
  <c r="S1633" i="19"/>
  <c r="S2356" i="19"/>
  <c r="S2464" i="19"/>
  <c r="E2518" i="19"/>
  <c r="S2532" i="19"/>
  <c r="L2680" i="19"/>
  <c r="E2695" i="19"/>
  <c r="L2712" i="19"/>
  <c r="L2893" i="19"/>
  <c r="S2894" i="19"/>
  <c r="L2913" i="19"/>
  <c r="E2984" i="19"/>
  <c r="L3001" i="19"/>
  <c r="E3004" i="19"/>
  <c r="S3018" i="19"/>
  <c r="L3021" i="19"/>
  <c r="S3022" i="19"/>
  <c r="S3183" i="19"/>
  <c r="E3434" i="19"/>
  <c r="L3491" i="19"/>
  <c r="L3957" i="19"/>
  <c r="S4498" i="19"/>
  <c r="S4530" i="19"/>
  <c r="E4840" i="19"/>
  <c r="E1346" i="19"/>
  <c r="L1363" i="19"/>
  <c r="S1452" i="19"/>
  <c r="L1777" i="19"/>
  <c r="E2262" i="19"/>
  <c r="S3095" i="19"/>
  <c r="S3131" i="19"/>
  <c r="S3256" i="19"/>
  <c r="E3290" i="19"/>
  <c r="L3307" i="19"/>
  <c r="L265" i="19"/>
  <c r="L1418" i="19"/>
  <c r="E1421" i="19"/>
  <c r="L1619" i="19"/>
  <c r="E1634" i="19"/>
  <c r="E1706" i="19"/>
  <c r="E1722" i="19"/>
  <c r="L1723" i="19"/>
  <c r="L1759" i="19"/>
  <c r="E1763" i="19"/>
  <c r="L1776" i="19"/>
  <c r="S1777" i="19"/>
  <c r="E1799" i="19"/>
  <c r="L1976" i="19"/>
  <c r="E1979" i="19"/>
  <c r="S2030" i="19"/>
  <c r="E2032" i="19"/>
  <c r="S2050" i="19"/>
  <c r="E2084" i="19"/>
  <c r="L2101" i="19"/>
  <c r="S2102" i="19"/>
  <c r="L2121" i="19"/>
  <c r="E2714" i="19"/>
  <c r="E2803" i="19"/>
  <c r="L2820" i="19"/>
  <c r="E2823" i="19"/>
  <c r="S2857" i="19"/>
  <c r="E2911" i="19"/>
  <c r="L2928" i="19"/>
  <c r="E3003" i="19"/>
  <c r="L3020" i="19"/>
  <c r="L3109" i="19"/>
  <c r="S3110" i="19"/>
  <c r="E3128" i="19"/>
  <c r="E3526" i="19"/>
  <c r="S3540" i="19"/>
  <c r="L3543" i="19"/>
  <c r="S3560" i="19"/>
  <c r="L3563" i="19"/>
  <c r="L3595" i="19"/>
  <c r="S3612" i="19"/>
  <c r="S3869" i="19"/>
  <c r="E3883" i="19"/>
  <c r="L4351" i="19"/>
  <c r="E4426" i="19"/>
  <c r="E4495" i="19"/>
  <c r="E4803" i="19"/>
  <c r="L4804" i="19"/>
  <c r="S5092" i="19"/>
  <c r="E5179" i="19"/>
  <c r="L355" i="19"/>
  <c r="E466" i="19"/>
  <c r="E5126" i="19"/>
  <c r="L501" i="19"/>
  <c r="L917" i="19"/>
  <c r="E1076" i="19"/>
  <c r="S1078" i="19"/>
  <c r="E1096" i="19"/>
  <c r="S1130" i="19"/>
  <c r="L1133" i="19"/>
  <c r="S1150" i="19"/>
  <c r="E1168" i="19"/>
  <c r="S1182" i="19"/>
  <c r="L1473" i="19"/>
  <c r="S1526" i="19"/>
  <c r="S1542" i="19"/>
  <c r="L1545" i="19"/>
  <c r="S1578" i="19"/>
  <c r="E1580" i="19"/>
  <c r="L1763" i="19"/>
  <c r="S1780" i="19"/>
  <c r="L1795" i="19"/>
  <c r="E1886" i="19"/>
  <c r="L1887" i="19"/>
  <c r="S1888" i="19"/>
  <c r="L1903" i="19"/>
  <c r="L1939" i="19"/>
  <c r="S1940" i="19"/>
  <c r="L1959" i="19"/>
  <c r="E1994" i="19"/>
  <c r="S2065" i="19"/>
  <c r="E2280" i="19"/>
  <c r="L4265" i="19"/>
  <c r="S4278" i="19"/>
  <c r="S4319" i="19"/>
  <c r="E4748" i="19"/>
  <c r="L4749" i="19"/>
  <c r="S5054" i="19"/>
  <c r="S969" i="19"/>
  <c r="E971" i="19"/>
  <c r="E987" i="19"/>
  <c r="L988" i="19"/>
  <c r="E1075" i="19"/>
  <c r="S1237" i="19"/>
  <c r="E1239" i="19"/>
  <c r="L1256" i="19"/>
  <c r="E1259" i="19"/>
  <c r="E1275" i="19"/>
  <c r="L1276" i="19"/>
  <c r="E1311" i="19"/>
  <c r="S1313" i="19"/>
  <c r="E1399" i="19"/>
  <c r="L1400" i="19"/>
  <c r="S1401" i="19"/>
  <c r="L1416" i="19"/>
  <c r="L1420" i="19"/>
  <c r="S1453" i="19"/>
  <c r="L1601" i="19"/>
  <c r="S1618" i="19"/>
  <c r="S1686" i="19"/>
  <c r="S1903" i="19"/>
  <c r="S2028" i="19"/>
  <c r="E2046" i="19"/>
  <c r="E2066" i="19"/>
  <c r="S2104" i="19"/>
  <c r="E2118" i="19"/>
  <c r="S2172" i="19"/>
  <c r="E2246" i="19"/>
  <c r="S2249" i="19"/>
  <c r="L2264" i="19"/>
  <c r="S2281" i="19"/>
  <c r="E2283" i="19"/>
  <c r="L2300" i="19"/>
  <c r="E2371" i="19"/>
  <c r="L2408" i="19"/>
  <c r="E2411" i="19"/>
  <c r="L2428" i="19"/>
  <c r="S2445" i="19"/>
  <c r="S2553" i="19"/>
  <c r="E2608" i="19"/>
  <c r="S2622" i="19"/>
  <c r="S2642" i="19"/>
  <c r="E2644" i="19"/>
  <c r="L4063" i="19"/>
  <c r="E4247" i="19"/>
  <c r="S4625" i="19"/>
  <c r="E4639" i="19"/>
  <c r="E4643" i="19"/>
  <c r="L4656" i="19"/>
  <c r="L4660" i="19"/>
  <c r="S4661" i="19"/>
  <c r="E4675" i="19"/>
  <c r="E4894" i="19"/>
  <c r="S4912" i="19"/>
  <c r="L4927" i="19"/>
  <c r="L4931" i="19"/>
  <c r="L4980" i="19"/>
  <c r="E4983" i="19"/>
  <c r="E4999" i="19"/>
  <c r="L5000" i="19"/>
  <c r="S5001" i="19"/>
  <c r="L5016" i="19"/>
  <c r="L5020" i="19"/>
  <c r="E2802" i="19"/>
  <c r="E2878" i="19"/>
  <c r="S2928" i="19"/>
  <c r="E3219" i="19"/>
  <c r="S3221" i="19"/>
  <c r="S3270" i="19"/>
  <c r="S3290" i="19"/>
  <c r="E3292" i="19"/>
  <c r="E3308" i="19"/>
  <c r="L3309" i="19"/>
  <c r="L3973" i="19"/>
  <c r="L4010" i="19"/>
  <c r="E4029" i="19"/>
  <c r="S4031" i="19"/>
  <c r="E4101" i="19"/>
  <c r="L4135" i="19"/>
  <c r="L4155" i="19"/>
  <c r="E4170" i="19"/>
  <c r="L4207" i="19"/>
  <c r="E4210" i="19"/>
  <c r="L4211" i="19"/>
  <c r="L4227" i="19"/>
  <c r="E4242" i="19"/>
  <c r="S4281" i="19"/>
  <c r="E4299" i="19"/>
  <c r="L4301" i="19"/>
  <c r="E4458" i="19"/>
  <c r="L4496" i="19"/>
  <c r="E4589" i="19"/>
  <c r="E4605" i="19"/>
  <c r="S4620" i="19"/>
  <c r="S4640" i="19"/>
  <c r="E4642" i="19"/>
  <c r="L4659" i="19"/>
  <c r="E4694" i="19"/>
  <c r="L4696" i="19"/>
  <c r="S4697" i="19"/>
  <c r="E4711" i="19"/>
  <c r="E4764" i="19"/>
  <c r="S4766" i="19"/>
  <c r="S4784" i="19"/>
  <c r="L4836" i="19"/>
  <c r="S4837" i="19"/>
  <c r="S4841" i="19"/>
  <c r="L4890" i="19"/>
  <c r="S4948" i="19"/>
  <c r="L4963" i="19"/>
  <c r="E4982" i="19"/>
  <c r="L4999" i="19"/>
  <c r="E5035" i="19"/>
  <c r="L5106" i="19"/>
  <c r="L5127" i="19"/>
  <c r="E5142" i="19"/>
  <c r="L5143" i="19"/>
  <c r="S5144" i="19"/>
  <c r="E5183" i="19"/>
  <c r="L2645" i="19"/>
  <c r="E2696" i="19"/>
  <c r="S2698" i="19"/>
  <c r="S2750" i="19"/>
  <c r="S2770" i="19"/>
  <c r="S2895" i="19"/>
  <c r="S3128" i="19"/>
  <c r="L3167" i="19"/>
  <c r="L3324" i="19"/>
  <c r="E3363" i="19"/>
  <c r="L3364" i="19"/>
  <c r="S3365" i="19"/>
  <c r="E3383" i="19"/>
  <c r="E3472" i="19"/>
  <c r="L3489" i="19"/>
  <c r="L3505" i="19"/>
  <c r="E3741" i="19"/>
  <c r="S3811" i="19"/>
  <c r="E3813" i="19"/>
  <c r="E3833" i="19"/>
  <c r="L3846" i="19"/>
  <c r="S3847" i="19"/>
  <c r="E3886" i="19"/>
  <c r="S3900" i="19"/>
  <c r="S3936" i="19"/>
  <c r="L4009" i="19"/>
  <c r="E4044" i="19"/>
  <c r="S4046" i="19"/>
  <c r="L4065" i="19"/>
  <c r="S4066" i="19"/>
  <c r="L4081" i="19"/>
  <c r="L4101" i="19"/>
  <c r="E4117" i="19"/>
  <c r="L4118" i="19"/>
  <c r="S4135" i="19"/>
  <c r="E4189" i="19"/>
  <c r="S4227" i="19"/>
  <c r="L4242" i="19"/>
  <c r="S4243" i="19"/>
  <c r="E4245" i="19"/>
  <c r="E4262" i="19"/>
  <c r="L4316" i="19"/>
  <c r="E4332" i="19"/>
  <c r="E4368" i="19"/>
  <c r="S4390" i="19"/>
  <c r="S4406" i="19"/>
  <c r="S4422" i="19"/>
  <c r="E4424" i="19"/>
  <c r="E4481" i="19"/>
  <c r="S4512" i="19"/>
  <c r="L4515" i="19"/>
  <c r="S4516" i="19"/>
  <c r="S4570" i="19"/>
  <c r="S4602" i="19"/>
  <c r="L4674" i="19"/>
  <c r="L4694" i="19"/>
  <c r="S4696" i="19"/>
  <c r="E4714" i="19"/>
  <c r="E4768" i="19"/>
  <c r="S4782" i="19"/>
  <c r="E4785" i="19"/>
  <c r="S4787" i="19"/>
  <c r="L4819" i="19"/>
  <c r="E4822" i="19"/>
  <c r="L4823" i="19"/>
  <c r="L4856" i="19"/>
  <c r="S4857" i="19"/>
  <c r="L4962" i="19"/>
  <c r="E4965" i="19"/>
  <c r="E5034" i="19"/>
  <c r="L5035" i="19"/>
  <c r="S5057" i="19"/>
  <c r="S5073" i="19"/>
  <c r="S5143" i="19"/>
  <c r="L5146" i="19"/>
  <c r="L5183" i="19"/>
  <c r="E3635" i="19"/>
  <c r="L4012" i="19"/>
  <c r="S4013" i="19"/>
  <c r="L4048" i="19"/>
  <c r="E4116" i="19"/>
  <c r="S4118" i="19"/>
  <c r="E4136" i="19"/>
  <c r="S4138" i="19"/>
  <c r="L4153" i="19"/>
  <c r="L4173" i="19"/>
  <c r="S4206" i="19"/>
  <c r="E4228" i="19"/>
  <c r="L4336" i="19"/>
  <c r="E4351" i="19"/>
  <c r="E4371" i="19"/>
  <c r="L4408" i="19"/>
  <c r="S4425" i="19"/>
  <c r="L4441" i="19"/>
  <c r="L4548" i="19"/>
  <c r="S4549" i="19"/>
  <c r="E4551" i="19"/>
  <c r="L4552" i="19"/>
  <c r="S4553" i="19"/>
  <c r="E4567" i="19"/>
  <c r="L4584" i="19"/>
  <c r="L4588" i="19"/>
  <c r="L4625" i="19"/>
  <c r="E4697" i="19"/>
  <c r="L4751" i="19"/>
  <c r="S4764" i="19"/>
  <c r="L4822" i="19"/>
  <c r="L4912" i="19"/>
  <c r="E4964" i="19"/>
  <c r="E5037" i="19"/>
  <c r="E5091" i="19"/>
  <c r="L5124" i="19"/>
  <c r="S5179" i="19"/>
  <c r="S3797" i="19"/>
  <c r="L3828" i="19"/>
  <c r="L4011" i="19"/>
  <c r="L4224" i="19"/>
  <c r="L4244" i="19"/>
  <c r="E4260" i="19"/>
  <c r="L4314" i="19"/>
  <c r="S4445" i="19"/>
  <c r="S4568" i="19"/>
  <c r="L4571" i="19"/>
  <c r="S4584" i="19"/>
  <c r="E4586" i="19"/>
  <c r="S4965" i="19"/>
  <c r="E5147" i="19"/>
  <c r="E483" i="19"/>
  <c r="L969" i="19"/>
  <c r="S1830" i="19"/>
  <c r="E1848" i="19"/>
  <c r="S1866" i="19"/>
  <c r="L1869" i="19"/>
  <c r="L1905" i="19"/>
  <c r="L1925" i="19"/>
  <c r="S3324" i="19"/>
  <c r="L516" i="19"/>
  <c r="E591" i="19"/>
  <c r="L592" i="19"/>
  <c r="E607" i="19"/>
  <c r="L680" i="19"/>
  <c r="S877" i="19"/>
  <c r="L880" i="19"/>
  <c r="E895" i="19"/>
  <c r="L896" i="19"/>
  <c r="S897" i="19"/>
  <c r="L912" i="19"/>
  <c r="S1222" i="19"/>
  <c r="E1309" i="19"/>
  <c r="L1744" i="19"/>
  <c r="S1745" i="19"/>
  <c r="L1004" i="19"/>
  <c r="S1025" i="19"/>
  <c r="E1039" i="19"/>
  <c r="L1040" i="19"/>
  <c r="E1240" i="19"/>
  <c r="L1257" i="19"/>
  <c r="E1272" i="19"/>
  <c r="E1292" i="19"/>
  <c r="E1308" i="19"/>
  <c r="S1310" i="19"/>
  <c r="E1312" i="19"/>
  <c r="L1313" i="19"/>
  <c r="S1330" i="19"/>
  <c r="S1346" i="19"/>
  <c r="E1348" i="19"/>
  <c r="S1362" i="19"/>
  <c r="E1364" i="19"/>
  <c r="S1563" i="19"/>
  <c r="L1578" i="19"/>
  <c r="S1579" i="19"/>
  <c r="S1668" i="19"/>
  <c r="L935" i="19"/>
  <c r="L1023" i="19"/>
  <c r="E1038" i="19"/>
  <c r="L1039" i="19"/>
  <c r="S1113" i="19"/>
  <c r="E1115" i="19"/>
  <c r="L3128" i="19"/>
  <c r="E518" i="19"/>
  <c r="L715" i="19"/>
  <c r="S3454" i="19"/>
  <c r="S520" i="19"/>
  <c r="E1274" i="19"/>
  <c r="E1330" i="19"/>
  <c r="L1367" i="19"/>
  <c r="E1382" i="19"/>
  <c r="L1365" i="19"/>
  <c r="S1382" i="19"/>
  <c r="L1385" i="19"/>
  <c r="S1398" i="19"/>
  <c r="L1421" i="19"/>
  <c r="S1597" i="19"/>
  <c r="E1599" i="19"/>
  <c r="E1619" i="19"/>
  <c r="S1634" i="19"/>
  <c r="S1650" i="19"/>
  <c r="E1652" i="19"/>
  <c r="S1670" i="19"/>
  <c r="E1797" i="19"/>
  <c r="S1997" i="19"/>
  <c r="E2011" i="19"/>
  <c r="S2013" i="19"/>
  <c r="S2049" i="19"/>
  <c r="S2158" i="19"/>
  <c r="L2193" i="19"/>
  <c r="L2209" i="19"/>
  <c r="S2283" i="19"/>
  <c r="L2298" i="19"/>
  <c r="L2460" i="19"/>
  <c r="S2461" i="19"/>
  <c r="L2464" i="19"/>
  <c r="E2499" i="19"/>
  <c r="L2500" i="19"/>
  <c r="L2532" i="19"/>
  <c r="S2645" i="19"/>
  <c r="E2659" i="19"/>
  <c r="S2661" i="19"/>
  <c r="L2677" i="19"/>
  <c r="E2825" i="19"/>
  <c r="E2874" i="19"/>
  <c r="L2875" i="19"/>
  <c r="L2879" i="19"/>
  <c r="S2892" i="19"/>
  <c r="S2950" i="19"/>
  <c r="E2964" i="19"/>
  <c r="L3018" i="19"/>
  <c r="S3019" i="19"/>
  <c r="E3021" i="19"/>
  <c r="L3039" i="19"/>
  <c r="E3164" i="19"/>
  <c r="E3201" i="19"/>
  <c r="E3432" i="19"/>
  <c r="E3452" i="19"/>
  <c r="L3635" i="19"/>
  <c r="L3667" i="19"/>
  <c r="E3670" i="19"/>
  <c r="E3722" i="19"/>
  <c r="L3937" i="19"/>
  <c r="E4098" i="19"/>
  <c r="S1381" i="19"/>
  <c r="E1635" i="19"/>
  <c r="L1636" i="19"/>
  <c r="L1668" i="19"/>
  <c r="L1672" i="19"/>
  <c r="L2011" i="19"/>
  <c r="S2012" i="19"/>
  <c r="L2100" i="19"/>
  <c r="S2121" i="19"/>
  <c r="E2123" i="19"/>
  <c r="L2228" i="19"/>
  <c r="S2428" i="19"/>
  <c r="S2572" i="19"/>
  <c r="L2587" i="19"/>
  <c r="E2590" i="19"/>
  <c r="S2604" i="19"/>
  <c r="L2608" i="19"/>
  <c r="E2627" i="19"/>
  <c r="E2679" i="19"/>
  <c r="S2734" i="19"/>
  <c r="E2768" i="19"/>
  <c r="L2858" i="19"/>
  <c r="S2879" i="19"/>
  <c r="L2911" i="19"/>
  <c r="S3023" i="19"/>
  <c r="E3037" i="19"/>
  <c r="E3074" i="19"/>
  <c r="L3075" i="19"/>
  <c r="E3090" i="19"/>
  <c r="L3127" i="19"/>
  <c r="L3144" i="19"/>
  <c r="E3163" i="19"/>
  <c r="L3164" i="19"/>
  <c r="L3221" i="19"/>
  <c r="E3236" i="19"/>
  <c r="E3293" i="19"/>
  <c r="E3342" i="19"/>
  <c r="L3347" i="19"/>
  <c r="L3396" i="19"/>
  <c r="S3417" i="19"/>
  <c r="S3523" i="19"/>
  <c r="E3525" i="19"/>
  <c r="E3581" i="19"/>
  <c r="L3594" i="19"/>
  <c r="S3724" i="19"/>
  <c r="L3739" i="19"/>
  <c r="E3742" i="19"/>
  <c r="E3774" i="19"/>
  <c r="S3776" i="19"/>
  <c r="E3794" i="19"/>
  <c r="S3796" i="19"/>
  <c r="S4314" i="19"/>
  <c r="L3074" i="19"/>
  <c r="L3094" i="19"/>
  <c r="L3289" i="19"/>
  <c r="S3562" i="19"/>
  <c r="L3597" i="19"/>
  <c r="S2136" i="19"/>
  <c r="L2139" i="19"/>
  <c r="S2140" i="19"/>
  <c r="S2176" i="19"/>
  <c r="S2192" i="19"/>
  <c r="L2211" i="19"/>
  <c r="S2245" i="19"/>
  <c r="L2623" i="19"/>
  <c r="L2716" i="19"/>
  <c r="S2749" i="19"/>
  <c r="E2751" i="19"/>
  <c r="S2805" i="19"/>
  <c r="L2841" i="19"/>
  <c r="S2842" i="19"/>
  <c r="E2856" i="19"/>
  <c r="S2912" i="19"/>
  <c r="S3001" i="19"/>
  <c r="L3326" i="19"/>
  <c r="L3399" i="19"/>
  <c r="S3416" i="19"/>
  <c r="L3419" i="19"/>
  <c r="S3469" i="19"/>
  <c r="S3630" i="19"/>
  <c r="L3633" i="19"/>
  <c r="S4026" i="19"/>
  <c r="S2696" i="19"/>
  <c r="E2966" i="19"/>
  <c r="E3036" i="19"/>
  <c r="S3509" i="19"/>
  <c r="L3653" i="19"/>
  <c r="L3685" i="19"/>
  <c r="S3686" i="19"/>
  <c r="S3722" i="19"/>
  <c r="L1310" i="19"/>
  <c r="S1311" i="19"/>
  <c r="E1313" i="19"/>
  <c r="E1329" i="19"/>
  <c r="L1330" i="19"/>
  <c r="S1363" i="19"/>
  <c r="L1471" i="19"/>
  <c r="E1490" i="19"/>
  <c r="S1492" i="19"/>
  <c r="E1506" i="19"/>
  <c r="L1508" i="19"/>
  <c r="E1758" i="19"/>
  <c r="S1813" i="19"/>
  <c r="L1848" i="19"/>
  <c r="S1853" i="19"/>
  <c r="L1940" i="19"/>
  <c r="S1941" i="19"/>
  <c r="E1943" i="19"/>
  <c r="S2015" i="19"/>
  <c r="L2263" i="19"/>
  <c r="S2264" i="19"/>
  <c r="S2280" i="19"/>
  <c r="S2301" i="19"/>
  <c r="E2319" i="19"/>
  <c r="L2606" i="19"/>
  <c r="S2607" i="19"/>
  <c r="E2609" i="19"/>
  <c r="L2622" i="19"/>
  <c r="S2627" i="19"/>
  <c r="E2641" i="19"/>
  <c r="S2659" i="19"/>
  <c r="L2678" i="19"/>
  <c r="S2695" i="19"/>
  <c r="E2734" i="19"/>
  <c r="S2788" i="19"/>
  <c r="S2825" i="19"/>
  <c r="E2859" i="19"/>
  <c r="L2860" i="19"/>
  <c r="E2913" i="19"/>
  <c r="E2929" i="19"/>
  <c r="S2931" i="19"/>
  <c r="E2949" i="19"/>
  <c r="L2982" i="19"/>
  <c r="E3002" i="19"/>
  <c r="L3073" i="19"/>
  <c r="E3076" i="19"/>
  <c r="S3094" i="19"/>
  <c r="S3184" i="19"/>
  <c r="L3199" i="19"/>
  <c r="L3252" i="19"/>
  <c r="E3255" i="19"/>
  <c r="L3256" i="19"/>
  <c r="S3257" i="19"/>
  <c r="E3275" i="19"/>
  <c r="L3288" i="19"/>
  <c r="S3378" i="19"/>
  <c r="E3380" i="19"/>
  <c r="S3382" i="19"/>
  <c r="E3397" i="19"/>
  <c r="L3414" i="19"/>
  <c r="L3487" i="19"/>
  <c r="S3504" i="19"/>
  <c r="E3506" i="19"/>
  <c r="E3523" i="19"/>
  <c r="L3540" i="19"/>
  <c r="S3561" i="19"/>
  <c r="S3577" i="19"/>
  <c r="L3596" i="19"/>
  <c r="S3613" i="19"/>
  <c r="E3667" i="19"/>
  <c r="S3742" i="19"/>
  <c r="L3757" i="19"/>
  <c r="L3777" i="19"/>
  <c r="E3792" i="19"/>
  <c r="L4121" i="19"/>
  <c r="E1814" i="19"/>
  <c r="E2064" i="19"/>
  <c r="E2136" i="19"/>
  <c r="S2626" i="19"/>
  <c r="L2730" i="19"/>
  <c r="S2731" i="19"/>
  <c r="S2767" i="19"/>
  <c r="E2838" i="19"/>
  <c r="L3040" i="19"/>
  <c r="E3055" i="19"/>
  <c r="L3056" i="19"/>
  <c r="E3059" i="19"/>
  <c r="L3072" i="19"/>
  <c r="L3291" i="19"/>
  <c r="E3310" i="19"/>
  <c r="L3360" i="19"/>
  <c r="L3523" i="19"/>
  <c r="S3524" i="19"/>
  <c r="S3544" i="19"/>
  <c r="E3558" i="19"/>
  <c r="L3615" i="19"/>
  <c r="L3631" i="19"/>
  <c r="E3634" i="19"/>
  <c r="S3761" i="19"/>
  <c r="L3811" i="19"/>
  <c r="E3920" i="19"/>
  <c r="E3974" i="19"/>
  <c r="E3995" i="19"/>
  <c r="S4010" i="19"/>
  <c r="L4046" i="19"/>
  <c r="S4064" i="19"/>
  <c r="E4207" i="19"/>
  <c r="S4225" i="19"/>
  <c r="E4283" i="19"/>
  <c r="L4300" i="19"/>
  <c r="L4319" i="19"/>
  <c r="S4333" i="19"/>
  <c r="S4371" i="19"/>
  <c r="E4390" i="19"/>
  <c r="L4391" i="19"/>
  <c r="L4407" i="19"/>
  <c r="S4408" i="19"/>
  <c r="S4424" i="19"/>
  <c r="L4444" i="19"/>
  <c r="L4461" i="19"/>
  <c r="S4462" i="19"/>
  <c r="L4478" i="19"/>
  <c r="S4479" i="19"/>
  <c r="S4517" i="19"/>
  <c r="L4605" i="19"/>
  <c r="S4657" i="19"/>
  <c r="E4659" i="19"/>
  <c r="L4712" i="19"/>
  <c r="S4713" i="19"/>
  <c r="L4729" i="19"/>
  <c r="E4750" i="19"/>
  <c r="L4764" i="19"/>
  <c r="L4769" i="19"/>
  <c r="L4787" i="19"/>
  <c r="E4802" i="19"/>
  <c r="L4820" i="19"/>
  <c r="S4821" i="19"/>
  <c r="S4856" i="19"/>
  <c r="S4872" i="19"/>
  <c r="E4875" i="19"/>
  <c r="L4876" i="19"/>
  <c r="E4926" i="19"/>
  <c r="E4931" i="19"/>
  <c r="S4945" i="19"/>
  <c r="S4980" i="19"/>
  <c r="S4985" i="19"/>
  <c r="S5036" i="19"/>
  <c r="E5038" i="19"/>
  <c r="E5089" i="19"/>
  <c r="L5108" i="19"/>
  <c r="E5162" i="19"/>
  <c r="E5178" i="19"/>
  <c r="E3866" i="19"/>
  <c r="E3903" i="19"/>
  <c r="L3904" i="19"/>
  <c r="L3941" i="19"/>
  <c r="S3959" i="19"/>
  <c r="E3973" i="19"/>
  <c r="L3974" i="19"/>
  <c r="E3990" i="19"/>
  <c r="L3991" i="19"/>
  <c r="E3994" i="19"/>
  <c r="L4029" i="19"/>
  <c r="L4045" i="19"/>
  <c r="S4134" i="19"/>
  <c r="L4137" i="19"/>
  <c r="E4152" i="19"/>
  <c r="S4155" i="19"/>
  <c r="L4170" i="19"/>
  <c r="E4173" i="19"/>
  <c r="L4191" i="19"/>
  <c r="S4224" i="19"/>
  <c r="S4242" i="19"/>
  <c r="E4244" i="19"/>
  <c r="E4261" i="19"/>
  <c r="L4262" i="19"/>
  <c r="S4264" i="19"/>
  <c r="E4282" i="19"/>
  <c r="L4299" i="19"/>
  <c r="E4317" i="19"/>
  <c r="E4335" i="19"/>
  <c r="S4354" i="19"/>
  <c r="S4370" i="19"/>
  <c r="L4386" i="19"/>
  <c r="S4427" i="19"/>
  <c r="L4443" i="19"/>
  <c r="E4463" i="19"/>
  <c r="L4481" i="19"/>
  <c r="S4495" i="19"/>
  <c r="L4499" i="19"/>
  <c r="L4533" i="19"/>
  <c r="S4656" i="19"/>
  <c r="S4694" i="19"/>
  <c r="S4712" i="19"/>
  <c r="E4784" i="19"/>
  <c r="S4820" i="19"/>
  <c r="L4983" i="19"/>
  <c r="S3975" i="19"/>
  <c r="L3990" i="19"/>
  <c r="S3991" i="19"/>
  <c r="E3993" i="19"/>
  <c r="L3994" i="19"/>
  <c r="S4029" i="19"/>
  <c r="L4049" i="19"/>
  <c r="S4116" i="19"/>
  <c r="E4118" i="19"/>
  <c r="S4121" i="19"/>
  <c r="E4156" i="19"/>
  <c r="S4170" i="19"/>
  <c r="S4191" i="19"/>
  <c r="E4193" i="19"/>
  <c r="E4265" i="19"/>
  <c r="L4278" i="19"/>
  <c r="L4442" i="19"/>
  <c r="S4477" i="19"/>
  <c r="S4515" i="19"/>
  <c r="E4548" i="19"/>
  <c r="L4553" i="19"/>
  <c r="L4570" i="19"/>
  <c r="E4585" i="19"/>
  <c r="E4602" i="19"/>
  <c r="E4624" i="19"/>
  <c r="S4638" i="19"/>
  <c r="S4643" i="19"/>
  <c r="L4676" i="19"/>
  <c r="S4677" i="19"/>
  <c r="E4679" i="19"/>
  <c r="L4692" i="19"/>
  <c r="S4693" i="19"/>
  <c r="E4696" i="19"/>
  <c r="S4710" i="19"/>
  <c r="S4711" i="19"/>
  <c r="L4715" i="19"/>
  <c r="E4731" i="19"/>
  <c r="E4766" i="19"/>
  <c r="S4769" i="19"/>
  <c r="S4786" i="19"/>
  <c r="E4856" i="19"/>
  <c r="E4890" i="19"/>
  <c r="S4893" i="19"/>
  <c r="E4895" i="19"/>
  <c r="E4929" i="19"/>
  <c r="S4944" i="19"/>
  <c r="E4946" i="19"/>
  <c r="L4947" i="19"/>
  <c r="E4962" i="19"/>
  <c r="L4964" i="19"/>
  <c r="S4966" i="19"/>
  <c r="E4998" i="19"/>
  <c r="E5002" i="19"/>
  <c r="S5017" i="19"/>
  <c r="L5021" i="19"/>
  <c r="E5071" i="19"/>
  <c r="L5072" i="19"/>
  <c r="S5090" i="19"/>
  <c r="E5110" i="19"/>
  <c r="S5125" i="19"/>
  <c r="E5165" i="19"/>
  <c r="L5178" i="19"/>
  <c r="E3812" i="19"/>
  <c r="L3813" i="19"/>
  <c r="L3849" i="19"/>
  <c r="E3901" i="19"/>
  <c r="L3902" i="19"/>
  <c r="E3918" i="19"/>
  <c r="S3920" i="19"/>
  <c r="E3922" i="19"/>
  <c r="S3990" i="19"/>
  <c r="E3992" i="19"/>
  <c r="L3993" i="19"/>
  <c r="S4012" i="19"/>
  <c r="E4080" i="19"/>
  <c r="S4098" i="19"/>
  <c r="L4102" i="19"/>
  <c r="S4120" i="19"/>
  <c r="E4139" i="19"/>
  <c r="L4152" i="19"/>
  <c r="E4188" i="19"/>
  <c r="E4192" i="19"/>
  <c r="L4193" i="19"/>
  <c r="S4207" i="19"/>
  <c r="E4209" i="19"/>
  <c r="S4211" i="19"/>
  <c r="E4225" i="19"/>
  <c r="L4226" i="19"/>
  <c r="S4261" i="19"/>
  <c r="L4282" i="19"/>
  <c r="S4283" i="19"/>
  <c r="S4299" i="19"/>
  <c r="S4318" i="19"/>
  <c r="E4354" i="19"/>
  <c r="L4389" i="19"/>
  <c r="S4442" i="19"/>
  <c r="L4458" i="19"/>
  <c r="S4460" i="19"/>
  <c r="E4512" i="19"/>
  <c r="S4514" i="19"/>
  <c r="E4568" i="19"/>
  <c r="E4588" i="19"/>
  <c r="L4602" i="19"/>
  <c r="L4603" i="19"/>
  <c r="E4623" i="19"/>
  <c r="L4624" i="19"/>
  <c r="S4676" i="19"/>
  <c r="E4678" i="19"/>
  <c r="S4768" i="19"/>
  <c r="S5021" i="19"/>
  <c r="S5089" i="19"/>
  <c r="S4733" i="19"/>
  <c r="E4747" i="19"/>
  <c r="S4785" i="19"/>
  <c r="E4787" i="19"/>
  <c r="E4877" i="19"/>
  <c r="S4892" i="19"/>
  <c r="E4928" i="19"/>
  <c r="L4929" i="19"/>
  <c r="L4930" i="19"/>
  <c r="L4946" i="19"/>
  <c r="S4947" i="19"/>
  <c r="L4998" i="19"/>
  <c r="S5072" i="19"/>
  <c r="E5074" i="19"/>
  <c r="L5093" i="19"/>
  <c r="E5109" i="19"/>
  <c r="S5124" i="19"/>
  <c r="S5128" i="19"/>
  <c r="L5144" i="19"/>
  <c r="L5165" i="19"/>
  <c r="S5178" i="19"/>
  <c r="E5181" i="19"/>
  <c r="E3811" i="19"/>
  <c r="E3831" i="19"/>
  <c r="S3849" i="19"/>
  <c r="E3884" i="19"/>
  <c r="L3901" i="19"/>
  <c r="E3905" i="19"/>
  <c r="L3918" i="19"/>
  <c r="S3919" i="19"/>
  <c r="E3921" i="19"/>
  <c r="L3922" i="19"/>
  <c r="S3923" i="19"/>
  <c r="E3937" i="19"/>
  <c r="L3959" i="19"/>
  <c r="E4008" i="19"/>
  <c r="S4027" i="19"/>
  <c r="S4065" i="19"/>
  <c r="L4117" i="19"/>
  <c r="S4119" i="19"/>
  <c r="E4121" i="19"/>
  <c r="L4139" i="19"/>
  <c r="S4152" i="19"/>
  <c r="E4175" i="19"/>
  <c r="E4208" i="19"/>
  <c r="L4209" i="19"/>
  <c r="L4225" i="19"/>
  <c r="E4280" i="19"/>
  <c r="S4282" i="19"/>
  <c r="E4296" i="19"/>
  <c r="S4317" i="19"/>
  <c r="L4337" i="19"/>
  <c r="E4387" i="19"/>
  <c r="E4391" i="19"/>
  <c r="L4404" i="19"/>
  <c r="S4409" i="19"/>
  <c r="E4427" i="19"/>
  <c r="E4461" i="19"/>
  <c r="L4462" i="19"/>
  <c r="S4463" i="19"/>
  <c r="E4494" i="19"/>
  <c r="L4495" i="19"/>
  <c r="L4512" i="19"/>
  <c r="E4515" i="19"/>
  <c r="S4548" i="19"/>
  <c r="S4552" i="19"/>
  <c r="E4566" i="19"/>
  <c r="S4569" i="19"/>
  <c r="E4571" i="19"/>
  <c r="E4638" i="19"/>
  <c r="S4641" i="19"/>
  <c r="S4679" i="19"/>
  <c r="S4732" i="19"/>
  <c r="L4838" i="19"/>
  <c r="S4874" i="19"/>
  <c r="E4876" i="19"/>
  <c r="S4908" i="19"/>
  <c r="S4913" i="19"/>
  <c r="S4981" i="19"/>
  <c r="L5019" i="19"/>
  <c r="L5053" i="19"/>
  <c r="E5146" i="19"/>
  <c r="E5163" i="19"/>
  <c r="E570" i="19"/>
  <c r="L571" i="19"/>
  <c r="S572" i="19"/>
  <c r="E610" i="19"/>
  <c r="S624" i="19"/>
  <c r="L627" i="19"/>
  <c r="L683" i="19"/>
  <c r="S696" i="19"/>
  <c r="S913" i="19"/>
  <c r="E915" i="19"/>
  <c r="E984" i="19"/>
  <c r="S986" i="19"/>
  <c r="S1111" i="19"/>
  <c r="E1238" i="19"/>
  <c r="E1254" i="19"/>
  <c r="L1275" i="19"/>
  <c r="E1294" i="19"/>
  <c r="E1310" i="19"/>
  <c r="S1312" i="19"/>
  <c r="L1327" i="19"/>
  <c r="E1331" i="19"/>
  <c r="L1344" i="19"/>
  <c r="S1345" i="19"/>
  <c r="S1349" i="19"/>
  <c r="E1363" i="19"/>
  <c r="E1400" i="19"/>
  <c r="L1417" i="19"/>
  <c r="E1420" i="19"/>
  <c r="E1544" i="19"/>
  <c r="E1564" i="19"/>
  <c r="L1565" i="19"/>
  <c r="L1652" i="19"/>
  <c r="S1653" i="19"/>
  <c r="E1671" i="19"/>
  <c r="E1744" i="19"/>
  <c r="L1799" i="19"/>
  <c r="S1869" i="19"/>
  <c r="L1957" i="19"/>
  <c r="E2065" i="19"/>
  <c r="L2066" i="19"/>
  <c r="S2067" i="19"/>
  <c r="S2087" i="19"/>
  <c r="S2103" i="19"/>
  <c r="S2640" i="19"/>
  <c r="S2644" i="19"/>
  <c r="E2662" i="19"/>
  <c r="L518" i="19"/>
  <c r="L606" i="19"/>
  <c r="E609" i="19"/>
  <c r="L610" i="19"/>
  <c r="L698" i="19"/>
  <c r="S716" i="19"/>
  <c r="S732" i="19"/>
  <c r="L735" i="19"/>
  <c r="L751" i="19"/>
  <c r="S788" i="19"/>
  <c r="S844" i="19"/>
  <c r="L915" i="19"/>
  <c r="E931" i="19"/>
  <c r="S1006" i="19"/>
  <c r="L1021" i="19"/>
  <c r="E1056" i="19"/>
  <c r="S1203" i="19"/>
  <c r="E1221" i="19"/>
  <c r="E1237" i="19"/>
  <c r="E1257" i="19"/>
  <c r="L1274" i="19"/>
  <c r="L1326" i="19"/>
  <c r="L1331" i="19"/>
  <c r="S1344" i="19"/>
  <c r="L1347" i="19"/>
  <c r="L1364" i="19"/>
  <c r="S1365" i="19"/>
  <c r="E1367" i="19"/>
  <c r="L1384" i="19"/>
  <c r="S1385" i="19"/>
  <c r="S1524" i="19"/>
  <c r="L1528" i="19"/>
  <c r="E1543" i="19"/>
  <c r="L1581" i="19"/>
  <c r="E1596" i="19"/>
  <c r="E1601" i="19"/>
  <c r="E1617" i="19"/>
  <c r="L1618" i="19"/>
  <c r="S1705" i="19"/>
  <c r="E1707" i="19"/>
  <c r="L1708" i="19"/>
  <c r="L1724" i="19"/>
  <c r="S1725" i="19"/>
  <c r="L1761" i="19"/>
  <c r="S1762" i="19"/>
  <c r="E1776" i="19"/>
  <c r="E1796" i="19"/>
  <c r="E1833" i="19"/>
  <c r="L1834" i="19"/>
  <c r="S1848" i="19"/>
  <c r="L1851" i="19"/>
  <c r="E1907" i="19"/>
  <c r="L1920" i="19"/>
  <c r="E1923" i="19"/>
  <c r="E1939" i="19"/>
  <c r="L1956" i="19"/>
  <c r="S1957" i="19"/>
  <c r="E1960" i="19"/>
  <c r="E2014" i="19"/>
  <c r="L2028" i="19"/>
  <c r="L2032" i="19"/>
  <c r="S2033" i="19"/>
  <c r="L2105" i="19"/>
  <c r="E2137" i="19"/>
  <c r="S2139" i="19"/>
  <c r="L2208" i="19"/>
  <c r="S2316" i="19"/>
  <c r="E2335" i="19"/>
  <c r="E1023" i="19"/>
  <c r="L1457" i="19"/>
  <c r="E355" i="19"/>
  <c r="E375" i="19"/>
  <c r="E624" i="19"/>
  <c r="E696" i="19"/>
  <c r="L971" i="19"/>
  <c r="S984" i="19"/>
  <c r="L987" i="19"/>
  <c r="S1057" i="19"/>
  <c r="E1095" i="19"/>
  <c r="L1185" i="19"/>
  <c r="L1277" i="19"/>
  <c r="S1326" i="19"/>
  <c r="S1380" i="19"/>
  <c r="S1384" i="19"/>
  <c r="E1398" i="19"/>
  <c r="E1402" i="19"/>
  <c r="L1489" i="19"/>
  <c r="L1563" i="19"/>
  <c r="E1579" i="19"/>
  <c r="E1632" i="19"/>
  <c r="S1708" i="19"/>
  <c r="S1744" i="19"/>
  <c r="L1797" i="19"/>
  <c r="L1870" i="19"/>
  <c r="E1885" i="19"/>
  <c r="S1924" i="19"/>
  <c r="S1956" i="19"/>
  <c r="S2069" i="19"/>
  <c r="L2084" i="19"/>
  <c r="S2085" i="19"/>
  <c r="L2120" i="19"/>
  <c r="S2138" i="19"/>
  <c r="L2174" i="19"/>
  <c r="S2175" i="19"/>
  <c r="E2177" i="19"/>
  <c r="E2226" i="19"/>
  <c r="E2247" i="19"/>
  <c r="E2263" i="19"/>
  <c r="L2280" i="19"/>
  <c r="L2285" i="19"/>
  <c r="E2334" i="19"/>
  <c r="L2335" i="19"/>
  <c r="S2478" i="19"/>
  <c r="L2481" i="19"/>
  <c r="E2496" i="19"/>
  <c r="S2518" i="19"/>
  <c r="S2715" i="19"/>
  <c r="E2806" i="19"/>
  <c r="L483" i="19"/>
  <c r="E788" i="19"/>
  <c r="L789" i="19"/>
  <c r="S790" i="19"/>
  <c r="L805" i="19"/>
  <c r="E880" i="19"/>
  <c r="E912" i="19"/>
  <c r="S967" i="19"/>
  <c r="L1095" i="19"/>
  <c r="S1129" i="19"/>
  <c r="L1329" i="19"/>
  <c r="L1398" i="19"/>
  <c r="E1434" i="19"/>
  <c r="E1438" i="19"/>
  <c r="E1454" i="19"/>
  <c r="S1493" i="19"/>
  <c r="E1508" i="19"/>
  <c r="S1596" i="19"/>
  <c r="E1615" i="19"/>
  <c r="E1672" i="19"/>
  <c r="L1690" i="19"/>
  <c r="S1707" i="19"/>
  <c r="S1727" i="19"/>
  <c r="E1888" i="19"/>
  <c r="E1905" i="19"/>
  <c r="E1921" i="19"/>
  <c r="L1958" i="19"/>
  <c r="E2012" i="19"/>
  <c r="S2047" i="19"/>
  <c r="L2050" i="19"/>
  <c r="E2086" i="19"/>
  <c r="L2173" i="19"/>
  <c r="S2174" i="19"/>
  <c r="E2192" i="19"/>
  <c r="L2210" i="19"/>
  <c r="L2284" i="19"/>
  <c r="E2299" i="19"/>
  <c r="E2680" i="19"/>
  <c r="L2681" i="19"/>
  <c r="E2789" i="19"/>
  <c r="E1130" i="19"/>
  <c r="S1184" i="19"/>
  <c r="S1472" i="19"/>
  <c r="E1618" i="19"/>
  <c r="S1726" i="19"/>
  <c r="S2209" i="19"/>
  <c r="E2211" i="19"/>
  <c r="L2212" i="19"/>
  <c r="S2213" i="19"/>
  <c r="E2248" i="19"/>
  <c r="S2263" i="19"/>
  <c r="L2266" i="19"/>
  <c r="L2316" i="19"/>
  <c r="E2320" i="19"/>
  <c r="E2353" i="19"/>
  <c r="S2355" i="19"/>
  <c r="E2370" i="19"/>
  <c r="L2371" i="19"/>
  <c r="S2392" i="19"/>
  <c r="L2407" i="19"/>
  <c r="E2410" i="19"/>
  <c r="E2426" i="19"/>
  <c r="E2498" i="19"/>
  <c r="S2500" i="19"/>
  <c r="S2533" i="19"/>
  <c r="L2536" i="19"/>
  <c r="S2537" i="19"/>
  <c r="E2551" i="19"/>
  <c r="L2552" i="19"/>
  <c r="E2555" i="19"/>
  <c r="L2568" i="19"/>
  <c r="S2569" i="19"/>
  <c r="S2573" i="19"/>
  <c r="E2587" i="19"/>
  <c r="L2588" i="19"/>
  <c r="E2591" i="19"/>
  <c r="E2607" i="19"/>
  <c r="L2661" i="19"/>
  <c r="L2662" i="19"/>
  <c r="E2678" i="19"/>
  <c r="L2679" i="19"/>
  <c r="S2697" i="19"/>
  <c r="L2717" i="19"/>
  <c r="E2732" i="19"/>
  <c r="L2733" i="19"/>
  <c r="S2751" i="19"/>
  <c r="L2766" i="19"/>
  <c r="L2770" i="19"/>
  <c r="E2785" i="19"/>
  <c r="E2786" i="19"/>
  <c r="L2821" i="19"/>
  <c r="L2825" i="19"/>
  <c r="E2840" i="19"/>
  <c r="L2874" i="19"/>
  <c r="S2893" i="19"/>
  <c r="E2896" i="19"/>
  <c r="E2928" i="19"/>
  <c r="L2930" i="19"/>
  <c r="E2933" i="19"/>
  <c r="L2984" i="19"/>
  <c r="S2985" i="19"/>
  <c r="L3000" i="19"/>
  <c r="S3002" i="19"/>
  <c r="L3023" i="19"/>
  <c r="E3038" i="19"/>
  <c r="L3077" i="19"/>
  <c r="S3108" i="19"/>
  <c r="E3110" i="19"/>
  <c r="E3130" i="19"/>
  <c r="S3145" i="19"/>
  <c r="S3252" i="19"/>
  <c r="E3270" i="19"/>
  <c r="E3274" i="19"/>
  <c r="L3275" i="19"/>
  <c r="S3288" i="19"/>
  <c r="L3293" i="19"/>
  <c r="E2373" i="19"/>
  <c r="E2389" i="19"/>
  <c r="E2393" i="19"/>
  <c r="S2407" i="19"/>
  <c r="L2410" i="19"/>
  <c r="S2427" i="19"/>
  <c r="E2534" i="19"/>
  <c r="S2536" i="19"/>
  <c r="E2550" i="19"/>
  <c r="E2623" i="19"/>
  <c r="S2733" i="19"/>
  <c r="E2752" i="19"/>
  <c r="S2766" i="19"/>
  <c r="L2786" i="19"/>
  <c r="L2803" i="19"/>
  <c r="L2824" i="19"/>
  <c r="L2896" i="19"/>
  <c r="L2929" i="19"/>
  <c r="S2930" i="19"/>
  <c r="E2982" i="19"/>
  <c r="S3235" i="19"/>
  <c r="E3237" i="19"/>
  <c r="L3544" i="19"/>
  <c r="E2461" i="19"/>
  <c r="E2497" i="19"/>
  <c r="S2499" i="19"/>
  <c r="E2606" i="19"/>
  <c r="S2641" i="19"/>
  <c r="L2698" i="19"/>
  <c r="L2715" i="19"/>
  <c r="L2731" i="19"/>
  <c r="E2784" i="19"/>
  <c r="E2805" i="19"/>
  <c r="E2839" i="19"/>
  <c r="E2843" i="19"/>
  <c r="L2861" i="19"/>
  <c r="L2895" i="19"/>
  <c r="S2946" i="19"/>
  <c r="E2965" i="19"/>
  <c r="L2966" i="19"/>
  <c r="S2967" i="19"/>
  <c r="E2986" i="19"/>
  <c r="E3199" i="19"/>
  <c r="L3216" i="19"/>
  <c r="S3255" i="19"/>
  <c r="L2735" i="19"/>
  <c r="S2748" i="19"/>
  <c r="S2769" i="19"/>
  <c r="L2789" i="19"/>
  <c r="S2802" i="19"/>
  <c r="L2839" i="19"/>
  <c r="S2840" i="19"/>
  <c r="L2843" i="19"/>
  <c r="L3037" i="19"/>
  <c r="S3038" i="19"/>
  <c r="L3129" i="19"/>
  <c r="S3163" i="19"/>
  <c r="E3182" i="19"/>
  <c r="L3220" i="19"/>
  <c r="L4026" i="19"/>
  <c r="S2210" i="19"/>
  <c r="L2213" i="19"/>
  <c r="E2228" i="19"/>
  <c r="S2230" i="19"/>
  <c r="L2246" i="19"/>
  <c r="S2284" i="19"/>
  <c r="E2298" i="19"/>
  <c r="S2302" i="19"/>
  <c r="E2321" i="19"/>
  <c r="E2375" i="19"/>
  <c r="L2388" i="19"/>
  <c r="S2389" i="19"/>
  <c r="L2392" i="19"/>
  <c r="S2429" i="19"/>
  <c r="E2443" i="19"/>
  <c r="L2444" i="19"/>
  <c r="E2519" i="19"/>
  <c r="L2553" i="19"/>
  <c r="E2568" i="19"/>
  <c r="S2570" i="19"/>
  <c r="E2572" i="19"/>
  <c r="E2588" i="19"/>
  <c r="L2609" i="19"/>
  <c r="E2661" i="19"/>
  <c r="L2697" i="19"/>
  <c r="E2750" i="19"/>
  <c r="L2751" i="19"/>
  <c r="L2767" i="19"/>
  <c r="L2771" i="19"/>
  <c r="S2785" i="19"/>
  <c r="E2787" i="19"/>
  <c r="E2804" i="19"/>
  <c r="E2820" i="19"/>
  <c r="L2968" i="19"/>
  <c r="L2985" i="19"/>
  <c r="E3005" i="19"/>
  <c r="E3040" i="19"/>
  <c r="L3041" i="19"/>
  <c r="E3056" i="19"/>
  <c r="S3058" i="19"/>
  <c r="E3072" i="19"/>
  <c r="E3094" i="19"/>
  <c r="L3095" i="19"/>
  <c r="E3111" i="19"/>
  <c r="S3129" i="19"/>
  <c r="S3130" i="19"/>
  <c r="E3144" i="19"/>
  <c r="S3162" i="19"/>
  <c r="E3165" i="19"/>
  <c r="S3364" i="19"/>
  <c r="E3382" i="19"/>
  <c r="L3397" i="19"/>
  <c r="S3432" i="19"/>
  <c r="S3436" i="19"/>
  <c r="E3451" i="19"/>
  <c r="E3489" i="19"/>
  <c r="L3507" i="19"/>
  <c r="S3508" i="19"/>
  <c r="L3524" i="19"/>
  <c r="S3525" i="19"/>
  <c r="L3558" i="19"/>
  <c r="S3559" i="19"/>
  <c r="E3630" i="19"/>
  <c r="S3632" i="19"/>
  <c r="L3651" i="19"/>
  <c r="S3669" i="19"/>
  <c r="L3779" i="19"/>
  <c r="S3850" i="19"/>
  <c r="E3869" i="19"/>
  <c r="L3882" i="19"/>
  <c r="E3941" i="19"/>
  <c r="L4008" i="19"/>
  <c r="S4011" i="19"/>
  <c r="E4013" i="19"/>
  <c r="E4064" i="19"/>
  <c r="S4210" i="19"/>
  <c r="L4157" i="19"/>
  <c r="E4206" i="19"/>
  <c r="S3363" i="19"/>
  <c r="L3382" i="19"/>
  <c r="S3452" i="19"/>
  <c r="E3488" i="19"/>
  <c r="E3509" i="19"/>
  <c r="S3558" i="19"/>
  <c r="E3560" i="19"/>
  <c r="L3614" i="19"/>
  <c r="S3652" i="19"/>
  <c r="S3705" i="19"/>
  <c r="E3707" i="19"/>
  <c r="L3720" i="19"/>
  <c r="S3721" i="19"/>
  <c r="E3740" i="19"/>
  <c r="E3810" i="19"/>
  <c r="E3815" i="19"/>
  <c r="S3937" i="19"/>
  <c r="L3995" i="19"/>
  <c r="S4008" i="19"/>
  <c r="E4012" i="19"/>
  <c r="E4084" i="19"/>
  <c r="L3198" i="19"/>
  <c r="S3216" i="19"/>
  <c r="L3237" i="19"/>
  <c r="L3253" i="19"/>
  <c r="S3292" i="19"/>
  <c r="E3306" i="19"/>
  <c r="E3328" i="19"/>
  <c r="E3344" i="19"/>
  <c r="L3361" i="19"/>
  <c r="E3398" i="19"/>
  <c r="S3401" i="19"/>
  <c r="E3415" i="19"/>
  <c r="E3433" i="19"/>
  <c r="S3468" i="19"/>
  <c r="E3470" i="19"/>
  <c r="S3473" i="19"/>
  <c r="E3508" i="19"/>
  <c r="E3542" i="19"/>
  <c r="S3545" i="19"/>
  <c r="S3684" i="19"/>
  <c r="L3793" i="19"/>
  <c r="S3865" i="19"/>
  <c r="E3904" i="19"/>
  <c r="E4135" i="19"/>
  <c r="L4138" i="19"/>
  <c r="S4190" i="19"/>
  <c r="E2821" i="19"/>
  <c r="S2839" i="19"/>
  <c r="L2842" i="19"/>
  <c r="S2856" i="19"/>
  <c r="E2858" i="19"/>
  <c r="S2861" i="19"/>
  <c r="S2878" i="19"/>
  <c r="S2929" i="19"/>
  <c r="E2947" i="19"/>
  <c r="L2948" i="19"/>
  <c r="L2969" i="19"/>
  <c r="L2987" i="19"/>
  <c r="S3040" i="19"/>
  <c r="L3055" i="19"/>
  <c r="L3059" i="19"/>
  <c r="L3076" i="19"/>
  <c r="E3091" i="19"/>
  <c r="L3093" i="19"/>
  <c r="E3109" i="19"/>
  <c r="L3110" i="19"/>
  <c r="L3126" i="19"/>
  <c r="S3144" i="19"/>
  <c r="S3165" i="19"/>
  <c r="L3181" i="19"/>
  <c r="S3182" i="19"/>
  <c r="E3184" i="19"/>
  <c r="L3185" i="19"/>
  <c r="L3202" i="19"/>
  <c r="E3235" i="19"/>
  <c r="S3253" i="19"/>
  <c r="E3272" i="19"/>
  <c r="S3274" i="19"/>
  <c r="S3325" i="19"/>
  <c r="E3327" i="19"/>
  <c r="E3343" i="19"/>
  <c r="S3345" i="19"/>
  <c r="E3436" i="19"/>
  <c r="S3450" i="19"/>
  <c r="S3488" i="19"/>
  <c r="S3489" i="19"/>
  <c r="E3491" i="19"/>
  <c r="L3504" i="19"/>
  <c r="S3522" i="19"/>
  <c r="E3562" i="19"/>
  <c r="S3576" i="19"/>
  <c r="E3579" i="19"/>
  <c r="L3580" i="19"/>
  <c r="S3581" i="19"/>
  <c r="E3595" i="19"/>
  <c r="S3597" i="19"/>
  <c r="S3650" i="19"/>
  <c r="E3685" i="19"/>
  <c r="L3686" i="19"/>
  <c r="E3738" i="19"/>
  <c r="S3741" i="19"/>
  <c r="E3743" i="19"/>
  <c r="L3756" i="19"/>
  <c r="S3757" i="19"/>
  <c r="E3775" i="19"/>
  <c r="S3848" i="19"/>
  <c r="E3954" i="19"/>
  <c r="E3955" i="19"/>
  <c r="L3956" i="19"/>
  <c r="S4030" i="19"/>
  <c r="L2931" i="19"/>
  <c r="L3058" i="19"/>
  <c r="L3162" i="19"/>
  <c r="S3181" i="19"/>
  <c r="S3202" i="19"/>
  <c r="L3235" i="19"/>
  <c r="S3328" i="19"/>
  <c r="L3343" i="19"/>
  <c r="S3344" i="19"/>
  <c r="E3540" i="19"/>
  <c r="S3580" i="19"/>
  <c r="L3689" i="19"/>
  <c r="L3796" i="19"/>
  <c r="L3887" i="19"/>
  <c r="E3902" i="19"/>
  <c r="S3614" i="19"/>
  <c r="E3632" i="19"/>
  <c r="L3650" i="19"/>
  <c r="S3651" i="19"/>
  <c r="S3668" i="19"/>
  <c r="L3684" i="19"/>
  <c r="S3689" i="19"/>
  <c r="E3724" i="19"/>
  <c r="L3759" i="19"/>
  <c r="E3778" i="19"/>
  <c r="L3810" i="19"/>
  <c r="L3832" i="19"/>
  <c r="S3833" i="19"/>
  <c r="E3847" i="19"/>
  <c r="L3848" i="19"/>
  <c r="E3900" i="19"/>
  <c r="L3903" i="19"/>
  <c r="S3905" i="19"/>
  <c r="E3938" i="19"/>
  <c r="E3939" i="19"/>
  <c r="L3955" i="19"/>
  <c r="E3991" i="19"/>
  <c r="S3995" i="19"/>
  <c r="S4047" i="19"/>
  <c r="E4049" i="19"/>
  <c r="L4064" i="19"/>
  <c r="E4082" i="19"/>
  <c r="L4083" i="19"/>
  <c r="S4117" i="19"/>
  <c r="L4134" i="19"/>
  <c r="L4174" i="19"/>
  <c r="S4175" i="19"/>
  <c r="E4191" i="19"/>
  <c r="E4229" i="19"/>
  <c r="L4261" i="19"/>
  <c r="E4278" i="19"/>
  <c r="L4297" i="19"/>
  <c r="L4388" i="19"/>
  <c r="E4404" i="19"/>
  <c r="L4405" i="19"/>
  <c r="E4444" i="19"/>
  <c r="S4585" i="19"/>
  <c r="E4587" i="19"/>
  <c r="E4640" i="19"/>
  <c r="E4910" i="19"/>
  <c r="S4964" i="19"/>
  <c r="L5055" i="19"/>
  <c r="E5088" i="19"/>
  <c r="E5111" i="19"/>
  <c r="S5142" i="19"/>
  <c r="E3936" i="19"/>
  <c r="E4048" i="19"/>
  <c r="S4174" i="19"/>
  <c r="E4227" i="19"/>
  <c r="L4229" i="19"/>
  <c r="E4264" i="19"/>
  <c r="L4296" i="19"/>
  <c r="E4386" i="19"/>
  <c r="E4460" i="19"/>
  <c r="E4533" i="19"/>
  <c r="E4674" i="19"/>
  <c r="E5017" i="19"/>
  <c r="L3599" i="19"/>
  <c r="E3615" i="19"/>
  <c r="L3616" i="19"/>
  <c r="S3617" i="19"/>
  <c r="E3631" i="19"/>
  <c r="L3648" i="19"/>
  <c r="E3702" i="19"/>
  <c r="L3707" i="19"/>
  <c r="E3723" i="19"/>
  <c r="S3758" i="19"/>
  <c r="E3777" i="19"/>
  <c r="L3778" i="19"/>
  <c r="L3795" i="19"/>
  <c r="E3828" i="19"/>
  <c r="S3864" i="19"/>
  <c r="S3868" i="19"/>
  <c r="L3884" i="19"/>
  <c r="L3900" i="19"/>
  <c r="L3919" i="19"/>
  <c r="L3940" i="19"/>
  <c r="E3956" i="19"/>
  <c r="L3972" i="19"/>
  <c r="E3977" i="19"/>
  <c r="L4030" i="19"/>
  <c r="S4062" i="19"/>
  <c r="S4063" i="19"/>
  <c r="E4066" i="19"/>
  <c r="S4082" i="19"/>
  <c r="E4099" i="19"/>
  <c r="S4103" i="19"/>
  <c r="E4157" i="19"/>
  <c r="L4189" i="19"/>
  <c r="L4190" i="19"/>
  <c r="S4192" i="19"/>
  <c r="L4210" i="19"/>
  <c r="E4246" i="19"/>
  <c r="L4247" i="19"/>
  <c r="L4260" i="19"/>
  <c r="S4279" i="19"/>
  <c r="E4300" i="19"/>
  <c r="L4315" i="19"/>
  <c r="E4350" i="19"/>
  <c r="L4352" i="19"/>
  <c r="S4353" i="19"/>
  <c r="L4369" i="19"/>
  <c r="L4425" i="19"/>
  <c r="L4426" i="19"/>
  <c r="E4442" i="19"/>
  <c r="E4550" i="19"/>
  <c r="L4675" i="19"/>
  <c r="E4713" i="19"/>
  <c r="E4891" i="19"/>
  <c r="S4928" i="19"/>
  <c r="L4949" i="19"/>
  <c r="L4984" i="19"/>
  <c r="E5016" i="19"/>
  <c r="S5106" i="19"/>
  <c r="S5162" i="19"/>
  <c r="E5164" i="19"/>
  <c r="E4319" i="19"/>
  <c r="L4333" i="19"/>
  <c r="E4423" i="19"/>
  <c r="E4530" i="19"/>
  <c r="E5003" i="19"/>
  <c r="L5091" i="19"/>
  <c r="L5160" i="19"/>
  <c r="S5161" i="19"/>
  <c r="E4045" i="19"/>
  <c r="L4047" i="19"/>
  <c r="S4048" i="19"/>
  <c r="S4080" i="19"/>
  <c r="S4081" i="19"/>
  <c r="E4083" i="19"/>
  <c r="L4085" i="19"/>
  <c r="L4098" i="19"/>
  <c r="S4100" i="19"/>
  <c r="E4134" i="19"/>
  <c r="S4139" i="19"/>
  <c r="S4171" i="19"/>
  <c r="E4174" i="19"/>
  <c r="L4175" i="19"/>
  <c r="L4208" i="19"/>
  <c r="S4209" i="19"/>
  <c r="S4228" i="19"/>
  <c r="E4243" i="19"/>
  <c r="S4246" i="19"/>
  <c r="S4247" i="19"/>
  <c r="L4263" i="19"/>
  <c r="S4265" i="19"/>
  <c r="E4279" i="19"/>
  <c r="E4297" i="19"/>
  <c r="S4301" i="19"/>
  <c r="E4316" i="19"/>
  <c r="S4334" i="19"/>
  <c r="E4336" i="19"/>
  <c r="S4391" i="19"/>
  <c r="E4405" i="19"/>
  <c r="L4406" i="19"/>
  <c r="S4407" i="19"/>
  <c r="S4497" i="19"/>
  <c r="E4710" i="19"/>
  <c r="L4782" i="19"/>
  <c r="E4945" i="19"/>
  <c r="E4980" i="19"/>
  <c r="L4318" i="19"/>
  <c r="S4350" i="19"/>
  <c r="S4388" i="19"/>
  <c r="E4408" i="19"/>
  <c r="S4426" i="19"/>
  <c r="E4441" i="19"/>
  <c r="S4476" i="19"/>
  <c r="E4479" i="19"/>
  <c r="L4480" i="19"/>
  <c r="S4494" i="19"/>
  <c r="L4513" i="19"/>
  <c r="E4516" i="19"/>
  <c r="E4517" i="19"/>
  <c r="L4532" i="19"/>
  <c r="L4550" i="19"/>
  <c r="L4569" i="19"/>
  <c r="E4607" i="19"/>
  <c r="L4620" i="19"/>
  <c r="S4622" i="19"/>
  <c r="L4641" i="19"/>
  <c r="L4642" i="19"/>
  <c r="E4661" i="19"/>
  <c r="L4679" i="19"/>
  <c r="L4713" i="19"/>
  <c r="L4714" i="19"/>
  <c r="L4730" i="19"/>
  <c r="E4746" i="19"/>
  <c r="L4748" i="19"/>
  <c r="S4749" i="19"/>
  <c r="S4783" i="19"/>
  <c r="L4803" i="19"/>
  <c r="S4805" i="19"/>
  <c r="E4819" i="19"/>
  <c r="L4821" i="19"/>
  <c r="E4839" i="19"/>
  <c r="L4892" i="19"/>
  <c r="S4894" i="19"/>
  <c r="S4895" i="19"/>
  <c r="E4944" i="19"/>
  <c r="S4962" i="19"/>
  <c r="S4963" i="19"/>
  <c r="E4967" i="19"/>
  <c r="L4982" i="19"/>
  <c r="S4998" i="19"/>
  <c r="S4999" i="19"/>
  <c r="L5054" i="19"/>
  <c r="S5070" i="19"/>
  <c r="L5089" i="19"/>
  <c r="L5090" i="19"/>
  <c r="S5093" i="19"/>
  <c r="L5125" i="19"/>
  <c r="L5126" i="19"/>
  <c r="S5160" i="19"/>
  <c r="L4373" i="19"/>
  <c r="S4405" i="19"/>
  <c r="E4553" i="19"/>
  <c r="L4587" i="19"/>
  <c r="L4607" i="19"/>
  <c r="S4642" i="19"/>
  <c r="E4657" i="19"/>
  <c r="E4677" i="19"/>
  <c r="S4748" i="19"/>
  <c r="L4766" i="19"/>
  <c r="E4818" i="19"/>
  <c r="L4910" i="19"/>
  <c r="S5019" i="19"/>
  <c r="S5091" i="19"/>
  <c r="E4352" i="19"/>
  <c r="L4353" i="19"/>
  <c r="S4355" i="19"/>
  <c r="E4388" i="19"/>
  <c r="L4409" i="19"/>
  <c r="L4440" i="19"/>
  <c r="S4443" i="19"/>
  <c r="E4445" i="19"/>
  <c r="L4459" i="19"/>
  <c r="S4461" i="19"/>
  <c r="L4477" i="19"/>
  <c r="S4480" i="19"/>
  <c r="E4496" i="19"/>
  <c r="L4498" i="19"/>
  <c r="L4516" i="19"/>
  <c r="E4535" i="19"/>
  <c r="L4566" i="19"/>
  <c r="S4567" i="19"/>
  <c r="E4584" i="19"/>
  <c r="L4585" i="19"/>
  <c r="L4586" i="19"/>
  <c r="S4589" i="19"/>
  <c r="S4607" i="19"/>
  <c r="E4622" i="19"/>
  <c r="L4638" i="19"/>
  <c r="E4656" i="19"/>
  <c r="L4657" i="19"/>
  <c r="E4695" i="19"/>
  <c r="L4697" i="19"/>
  <c r="S4715" i="19"/>
  <c r="L4765" i="19"/>
  <c r="L4818" i="19"/>
  <c r="E4823" i="19"/>
  <c r="L4837" i="19"/>
  <c r="S4840" i="19"/>
  <c r="L4872" i="19"/>
  <c r="S4873" i="19"/>
  <c r="L4877" i="19"/>
  <c r="L4909" i="19"/>
  <c r="E4927" i="19"/>
  <c r="S4946" i="19"/>
  <c r="L5002" i="19"/>
  <c r="S5018" i="19"/>
  <c r="L5037" i="19"/>
  <c r="L5038" i="19"/>
  <c r="S5053" i="19"/>
  <c r="L5073" i="19"/>
  <c r="L5074" i="19"/>
  <c r="E5129" i="19"/>
  <c r="L5145" i="19"/>
  <c r="E5161" i="19"/>
  <c r="S5165" i="19"/>
  <c r="E5180" i="19"/>
  <c r="E4985" i="19"/>
  <c r="L5001" i="19"/>
  <c r="E5020" i="19"/>
  <c r="E5021" i="19"/>
  <c r="L5036" i="19"/>
  <c r="E5056" i="19"/>
  <c r="E5057" i="19"/>
  <c r="S5111" i="19"/>
  <c r="E5128" i="19"/>
  <c r="L5181" i="19"/>
  <c r="L5182" i="19"/>
  <c r="S4765" i="19"/>
  <c r="E4769" i="19"/>
  <c r="L4786" i="19"/>
  <c r="L4800" i="19"/>
  <c r="E4804" i="19"/>
  <c r="E4821" i="19"/>
  <c r="S4839" i="19"/>
  <c r="E4857" i="19"/>
  <c r="L4875" i="19"/>
  <c r="S4909" i="19"/>
  <c r="S4967" i="19"/>
  <c r="E4984" i="19"/>
  <c r="S5002" i="19"/>
  <c r="S5003" i="19"/>
  <c r="E5019" i="19"/>
  <c r="L5034" i="19"/>
  <c r="S5038" i="19"/>
  <c r="S5039" i="19"/>
  <c r="S5110" i="19"/>
  <c r="L5129" i="19"/>
  <c r="L5142" i="19"/>
  <c r="S5145" i="19"/>
  <c r="E5160" i="19"/>
  <c r="S5163" i="19"/>
  <c r="S483" i="19"/>
  <c r="L498" i="19"/>
  <c r="S503" i="19"/>
  <c r="S519" i="19"/>
  <c r="L555" i="19"/>
  <c r="L733" i="19"/>
  <c r="L898" i="19"/>
  <c r="E930" i="19"/>
  <c r="L932" i="19"/>
  <c r="S933" i="19"/>
  <c r="E951" i="19"/>
  <c r="L952" i="19"/>
  <c r="E967" i="19"/>
  <c r="L989" i="19"/>
  <c r="L1042" i="19"/>
  <c r="L1075" i="19"/>
  <c r="E1128" i="19"/>
  <c r="S1241" i="19"/>
  <c r="E1349" i="19"/>
  <c r="L1381" i="19"/>
  <c r="S1383" i="19"/>
  <c r="S1457" i="19"/>
  <c r="E1471" i="19"/>
  <c r="L1472" i="19"/>
  <c r="L1544" i="19"/>
  <c r="S1545" i="19"/>
  <c r="E1547" i="19"/>
  <c r="S1600" i="19"/>
  <c r="L1616" i="19"/>
  <c r="E1654" i="19"/>
  <c r="S1673" i="19"/>
  <c r="S1781" i="19"/>
  <c r="S1850" i="19"/>
  <c r="S1867" i="19"/>
  <c r="E2282" i="19"/>
  <c r="L2714" i="19"/>
  <c r="S482" i="19"/>
  <c r="L554" i="19"/>
  <c r="S932" i="19"/>
  <c r="L967" i="19"/>
  <c r="L1380" i="19"/>
  <c r="E1403" i="19"/>
  <c r="L247" i="19"/>
  <c r="S264" i="19"/>
  <c r="S304" i="19"/>
  <c r="L339" i="19"/>
  <c r="L392" i="19"/>
  <c r="S413" i="19"/>
  <c r="E427" i="19"/>
  <c r="L464" i="19"/>
  <c r="S465" i="19"/>
  <c r="L570" i="19"/>
  <c r="L590" i="19"/>
  <c r="L626" i="19"/>
  <c r="S628" i="19"/>
  <c r="E642" i="19"/>
  <c r="L643" i="19"/>
  <c r="S644" i="19"/>
  <c r="L663" i="19"/>
  <c r="L840" i="19"/>
  <c r="S845" i="19"/>
  <c r="S914" i="19"/>
  <c r="S1005" i="19"/>
  <c r="L1020" i="19"/>
  <c r="S1096" i="19"/>
  <c r="E1131" i="19"/>
  <c r="E1147" i="19"/>
  <c r="L1148" i="19"/>
  <c r="L1164" i="19"/>
  <c r="L1168" i="19"/>
  <c r="E1200" i="19"/>
  <c r="L1205" i="19"/>
  <c r="L1255" i="19"/>
  <c r="S1256" i="19"/>
  <c r="E1328" i="19"/>
  <c r="S1364" i="19"/>
  <c r="L1399" i="19"/>
  <c r="E1419" i="19"/>
  <c r="S1489" i="19"/>
  <c r="S1564" i="19"/>
  <c r="L1637" i="19"/>
  <c r="S1688" i="19"/>
  <c r="L1691" i="19"/>
  <c r="E1726" i="19"/>
  <c r="S1741" i="19"/>
  <c r="E1798" i="19"/>
  <c r="L447" i="19"/>
  <c r="E572" i="19"/>
  <c r="E592" i="19"/>
  <c r="E629" i="19"/>
  <c r="L787" i="19"/>
  <c r="E1166" i="19"/>
  <c r="S1201" i="19"/>
  <c r="L1204" i="19"/>
  <c r="E1219" i="19"/>
  <c r="S1309" i="19"/>
  <c r="L1328" i="19"/>
  <c r="E1365" i="19"/>
  <c r="S1399" i="19"/>
  <c r="S1454" i="19"/>
  <c r="S1509" i="19"/>
  <c r="L1653" i="19"/>
  <c r="E1903" i="19"/>
  <c r="E2301" i="19"/>
  <c r="L246" i="19"/>
  <c r="S267" i="19"/>
  <c r="E269" i="19"/>
  <c r="E285" i="19"/>
  <c r="L302" i="19"/>
  <c r="S447" i="19"/>
  <c r="L467" i="19"/>
  <c r="S480" i="19"/>
  <c r="E644" i="19"/>
  <c r="S715" i="19"/>
  <c r="E717" i="19"/>
  <c r="E789" i="19"/>
  <c r="E809" i="19"/>
  <c r="L842" i="19"/>
  <c r="E862" i="19"/>
  <c r="L863" i="19"/>
  <c r="S876" i="19"/>
  <c r="L899" i="19"/>
  <c r="L916" i="19"/>
  <c r="E952" i="19"/>
  <c r="S1056" i="19"/>
  <c r="S1061" i="19"/>
  <c r="L1093" i="19"/>
  <c r="S1167" i="19"/>
  <c r="S1348" i="19"/>
  <c r="L1383" i="19"/>
  <c r="S1421" i="19"/>
  <c r="S1437" i="19"/>
  <c r="E1439" i="19"/>
  <c r="S1614" i="19"/>
  <c r="E1616" i="19"/>
  <c r="L1635" i="19"/>
  <c r="E1651" i="19"/>
  <c r="E1704" i="19"/>
  <c r="L1743" i="19"/>
  <c r="S1798" i="19"/>
  <c r="S1815" i="19"/>
  <c r="E1817" i="19"/>
  <c r="S1831" i="19"/>
  <c r="L1924" i="19"/>
  <c r="S1942" i="19"/>
  <c r="S2285" i="19"/>
  <c r="E2300" i="19"/>
  <c r="E1904" i="19"/>
  <c r="L1938" i="19"/>
  <c r="E1959" i="19"/>
  <c r="L1961" i="19"/>
  <c r="S2101" i="19"/>
  <c r="E2103" i="19"/>
  <c r="E2191" i="19"/>
  <c r="S2231" i="19"/>
  <c r="L2247" i="19"/>
  <c r="S2335" i="19"/>
  <c r="L2338" i="19"/>
  <c r="S2515" i="19"/>
  <c r="L2625" i="19"/>
  <c r="S2643" i="19"/>
  <c r="L2663" i="19"/>
  <c r="S2677" i="19"/>
  <c r="S2716" i="19"/>
  <c r="S2768" i="19"/>
  <c r="E2914" i="19"/>
  <c r="L2932" i="19"/>
  <c r="E3563" i="19"/>
  <c r="S1420" i="19"/>
  <c r="L1435" i="19"/>
  <c r="S1436" i="19"/>
  <c r="L1439" i="19"/>
  <c r="L1452" i="19"/>
  <c r="L1456" i="19"/>
  <c r="E1472" i="19"/>
  <c r="L1475" i="19"/>
  <c r="L1492" i="19"/>
  <c r="E1529" i="19"/>
  <c r="S1544" i="19"/>
  <c r="L1547" i="19"/>
  <c r="L1564" i="19"/>
  <c r="L1600" i="19"/>
  <c r="L1617" i="19"/>
  <c r="L1671" i="19"/>
  <c r="S1672" i="19"/>
  <c r="E1686" i="19"/>
  <c r="E1687" i="19"/>
  <c r="L1688" i="19"/>
  <c r="S1689" i="19"/>
  <c r="L1704" i="19"/>
  <c r="E1708" i="19"/>
  <c r="E1725" i="19"/>
  <c r="S1740" i="19"/>
  <c r="E1742" i="19"/>
  <c r="E1743" i="19"/>
  <c r="E1812" i="19"/>
  <c r="L1813" i="19"/>
  <c r="S1814" i="19"/>
  <c r="L1817" i="19"/>
  <c r="E1832" i="19"/>
  <c r="L1833" i="19"/>
  <c r="E1849" i="19"/>
  <c r="L1850" i="19"/>
  <c r="E1866" i="19"/>
  <c r="E1870" i="19"/>
  <c r="L1921" i="19"/>
  <c r="E1924" i="19"/>
  <c r="S1961" i="19"/>
  <c r="E1992" i="19"/>
  <c r="E1997" i="19"/>
  <c r="L2010" i="19"/>
  <c r="S2029" i="19"/>
  <c r="L2103" i="19"/>
  <c r="L2141" i="19"/>
  <c r="L2175" i="19"/>
  <c r="S2265" i="19"/>
  <c r="S2334" i="19"/>
  <c r="S2425" i="19"/>
  <c r="E2570" i="19"/>
  <c r="L2624" i="19"/>
  <c r="L2641" i="19"/>
  <c r="S2658" i="19"/>
  <c r="S2681" i="19"/>
  <c r="L2713" i="19"/>
  <c r="L2753" i="19"/>
  <c r="S2823" i="19"/>
  <c r="L2965" i="19"/>
  <c r="L2320" i="19"/>
  <c r="E2352" i="19"/>
  <c r="E2374" i="19"/>
  <c r="E2442" i="19"/>
  <c r="L2443" i="19"/>
  <c r="E2463" i="19"/>
  <c r="S2608" i="19"/>
  <c r="L2640" i="19"/>
  <c r="L2878" i="19"/>
  <c r="E2894" i="19"/>
  <c r="L2897" i="19"/>
  <c r="S2910" i="19"/>
  <c r="L3113" i="19"/>
  <c r="S1416" i="19"/>
  <c r="L1434" i="19"/>
  <c r="S1435" i="19"/>
  <c r="S1439" i="19"/>
  <c r="L1507" i="19"/>
  <c r="S1508" i="19"/>
  <c r="S1529" i="19"/>
  <c r="E1545" i="19"/>
  <c r="L1580" i="19"/>
  <c r="E1614" i="19"/>
  <c r="S1654" i="19"/>
  <c r="L1669" i="19"/>
  <c r="L1707" i="19"/>
  <c r="S1709" i="19"/>
  <c r="E1723" i="19"/>
  <c r="E1740" i="19"/>
  <c r="L1742" i="19"/>
  <c r="E1759" i="19"/>
  <c r="S1761" i="19"/>
  <c r="E1781" i="19"/>
  <c r="L1794" i="19"/>
  <c r="S1795" i="19"/>
  <c r="E1835" i="19"/>
  <c r="L1853" i="19"/>
  <c r="S1870" i="19"/>
  <c r="E1889" i="19"/>
  <c r="L1902" i="19"/>
  <c r="L2012" i="19"/>
  <c r="S2048" i="19"/>
  <c r="S2086" i="19"/>
  <c r="S2191" i="19"/>
  <c r="E2227" i="19"/>
  <c r="S2229" i="19"/>
  <c r="E2231" i="19"/>
  <c r="L2336" i="19"/>
  <c r="S2337" i="19"/>
  <c r="E2446" i="19"/>
  <c r="L2447" i="19"/>
  <c r="S2465" i="19"/>
  <c r="E2479" i="19"/>
  <c r="L2480" i="19"/>
  <c r="S2481" i="19"/>
  <c r="E2483" i="19"/>
  <c r="L2516" i="19"/>
  <c r="E2604" i="19"/>
  <c r="E2643" i="19"/>
  <c r="E2676" i="19"/>
  <c r="L2695" i="19"/>
  <c r="E2699" i="19"/>
  <c r="S2735" i="19"/>
  <c r="E2857" i="19"/>
  <c r="E2875" i="19"/>
  <c r="E2876" i="19"/>
  <c r="L2877" i="19"/>
  <c r="S2914" i="19"/>
  <c r="E1436" i="19"/>
  <c r="S1438" i="19"/>
  <c r="E1453" i="19"/>
  <c r="S1455" i="19"/>
  <c r="S1528" i="19"/>
  <c r="S1546" i="19"/>
  <c r="S1562" i="19"/>
  <c r="L1596" i="19"/>
  <c r="L1614" i="19"/>
  <c r="S1615" i="19"/>
  <c r="L1650" i="19"/>
  <c r="L1651" i="19"/>
  <c r="S1669" i="19"/>
  <c r="L1673" i="19"/>
  <c r="L1706" i="19"/>
  <c r="S1724" i="19"/>
  <c r="S1743" i="19"/>
  <c r="S1760" i="19"/>
  <c r="E1762" i="19"/>
  <c r="L1781" i="19"/>
  <c r="S1794" i="19"/>
  <c r="L1798" i="19"/>
  <c r="L1815" i="19"/>
  <c r="S1816" i="19"/>
  <c r="S1832" i="19"/>
  <c r="E1834" i="19"/>
  <c r="L1835" i="19"/>
  <c r="L1868" i="19"/>
  <c r="S1907" i="19"/>
  <c r="L1922" i="19"/>
  <c r="E1938" i="19"/>
  <c r="E1942" i="19"/>
  <c r="S1958" i="19"/>
  <c r="E1961" i="19"/>
  <c r="L1978" i="19"/>
  <c r="L1995" i="19"/>
  <c r="E2028" i="19"/>
  <c r="E2049" i="19"/>
  <c r="L2051" i="19"/>
  <c r="E2067" i="19"/>
  <c r="L2068" i="19"/>
  <c r="E2083" i="19"/>
  <c r="E2104" i="19"/>
  <c r="S2118" i="19"/>
  <c r="L2155" i="19"/>
  <c r="E2230" i="19"/>
  <c r="S2262" i="19"/>
  <c r="L2318" i="19"/>
  <c r="L2483" i="19"/>
  <c r="L2519" i="19"/>
  <c r="L2535" i="19"/>
  <c r="L2659" i="19"/>
  <c r="L2699" i="19"/>
  <c r="S2717" i="19"/>
  <c r="E2766" i="19"/>
  <c r="L2840" i="19"/>
  <c r="L2912" i="19"/>
  <c r="L2933" i="19"/>
  <c r="S2372" i="19"/>
  <c r="S2393" i="19"/>
  <c r="E2407" i="19"/>
  <c r="L2424" i="19"/>
  <c r="E2444" i="19"/>
  <c r="L2445" i="19"/>
  <c r="S2501" i="19"/>
  <c r="E2515" i="19"/>
  <c r="E2626" i="19"/>
  <c r="L2642" i="19"/>
  <c r="S2662" i="19"/>
  <c r="S2694" i="19"/>
  <c r="E2717" i="19"/>
  <c r="S2732" i="19"/>
  <c r="S2752" i="19"/>
  <c r="E2767" i="19"/>
  <c r="L2769" i="19"/>
  <c r="S2803" i="19"/>
  <c r="L2807" i="19"/>
  <c r="E2824" i="19"/>
  <c r="E2842" i="19"/>
  <c r="S2877" i="19"/>
  <c r="E2930" i="19"/>
  <c r="L2946" i="19"/>
  <c r="S2947" i="19"/>
  <c r="E2950" i="19"/>
  <c r="L3003" i="19"/>
  <c r="S3036" i="19"/>
  <c r="E3039" i="19"/>
  <c r="S3054" i="19"/>
  <c r="S3072" i="19"/>
  <c r="E3112" i="19"/>
  <c r="E3131" i="19"/>
  <c r="L3145" i="19"/>
  <c r="E3148" i="19"/>
  <c r="E3166" i="19"/>
  <c r="S3200" i="19"/>
  <c r="E3256" i="19"/>
  <c r="L3270" i="19"/>
  <c r="S3289" i="19"/>
  <c r="S3326" i="19"/>
  <c r="E3345" i="19"/>
  <c r="S3361" i="19"/>
  <c r="L3417" i="19"/>
  <c r="L3452" i="19"/>
  <c r="S3453" i="19"/>
  <c r="L3486" i="19"/>
  <c r="E3527" i="19"/>
  <c r="E3576" i="19"/>
  <c r="E3598" i="19"/>
  <c r="E3759" i="19"/>
  <c r="L3794" i="19"/>
  <c r="S3795" i="19"/>
  <c r="S3813" i="19"/>
  <c r="L3936" i="19"/>
  <c r="S3992" i="19"/>
  <c r="E1871" i="19"/>
  <c r="L1885" i="19"/>
  <c r="E1906" i="19"/>
  <c r="E1922" i="19"/>
  <c r="E1956" i="19"/>
  <c r="L1992" i="19"/>
  <c r="E1996" i="19"/>
  <c r="L2014" i="19"/>
  <c r="S2046" i="19"/>
  <c r="L2049" i="19"/>
  <c r="S2068" i="19"/>
  <c r="E2100" i="19"/>
  <c r="L2123" i="19"/>
  <c r="E2139" i="19"/>
  <c r="E2156" i="19"/>
  <c r="L2192" i="19"/>
  <c r="E2208" i="19"/>
  <c r="L2226" i="19"/>
  <c r="E2229" i="19"/>
  <c r="L2244" i="19"/>
  <c r="E2249" i="19"/>
  <c r="E2267" i="19"/>
  <c r="S2282" i="19"/>
  <c r="L2317" i="19"/>
  <c r="S2336" i="19"/>
  <c r="E2339" i="19"/>
  <c r="S2354" i="19"/>
  <c r="L2370" i="19"/>
  <c r="L2375" i="19"/>
  <c r="S2388" i="19"/>
  <c r="E2390" i="19"/>
  <c r="L2391" i="19"/>
  <c r="E2406" i="19"/>
  <c r="S2408" i="19"/>
  <c r="L2411" i="19"/>
  <c r="S2446" i="19"/>
  <c r="E2460" i="19"/>
  <c r="L2461" i="19"/>
  <c r="E2465" i="19"/>
  <c r="L2482" i="19"/>
  <c r="S2517" i="19"/>
  <c r="L2533" i="19"/>
  <c r="E2569" i="19"/>
  <c r="E2586" i="19"/>
  <c r="S2588" i="19"/>
  <c r="L2591" i="19"/>
  <c r="S2605" i="19"/>
  <c r="S2623" i="19"/>
  <c r="L2626" i="19"/>
  <c r="E2645" i="19"/>
  <c r="L2658" i="19"/>
  <c r="E2677" i="19"/>
  <c r="S2680" i="19"/>
  <c r="L2696" i="19"/>
  <c r="S2712" i="19"/>
  <c r="E2715" i="19"/>
  <c r="S2730" i="19"/>
  <c r="E2733" i="19"/>
  <c r="E2735" i="19"/>
  <c r="L2749" i="19"/>
  <c r="E2753" i="19"/>
  <c r="E2771" i="19"/>
  <c r="L2787" i="19"/>
  <c r="S2789" i="19"/>
  <c r="L2805" i="19"/>
  <c r="S2807" i="19"/>
  <c r="S2821" i="19"/>
  <c r="L2838" i="19"/>
  <c r="L2856" i="19"/>
  <c r="S2858" i="19"/>
  <c r="E2860" i="19"/>
  <c r="S2896" i="19"/>
  <c r="S2913" i="19"/>
  <c r="E2948" i="19"/>
  <c r="L2951" i="19"/>
  <c r="S2966" i="19"/>
  <c r="E2968" i="19"/>
  <c r="L2983" i="19"/>
  <c r="S2986" i="19"/>
  <c r="E3000" i="19"/>
  <c r="L3002" i="19"/>
  <c r="E3019" i="19"/>
  <c r="S3059" i="19"/>
  <c r="L3108" i="19"/>
  <c r="L3112" i="19"/>
  <c r="S3126" i="19"/>
  <c r="E3129" i="19"/>
  <c r="L3148" i="19"/>
  <c r="S3149" i="19"/>
  <c r="S3199" i="19"/>
  <c r="E3202" i="19"/>
  <c r="L3239" i="19"/>
  <c r="L3257" i="19"/>
  <c r="L3306" i="19"/>
  <c r="L3311" i="19"/>
  <c r="L3329" i="19"/>
  <c r="S3360" i="19"/>
  <c r="E3362" i="19"/>
  <c r="L3363" i="19"/>
  <c r="E3379" i="19"/>
  <c r="L3380" i="19"/>
  <c r="L3398" i="19"/>
  <c r="E3450" i="19"/>
  <c r="L3473" i="19"/>
  <c r="S3505" i="19"/>
  <c r="E3507" i="19"/>
  <c r="L3527" i="19"/>
  <c r="S3541" i="19"/>
  <c r="E3544" i="19"/>
  <c r="L3545" i="19"/>
  <c r="L3632" i="19"/>
  <c r="S3666" i="19"/>
  <c r="S3667" i="19"/>
  <c r="E3669" i="19"/>
  <c r="E3687" i="19"/>
  <c r="S3756" i="19"/>
  <c r="L3923" i="19"/>
  <c r="L4103" i="19"/>
  <c r="E2047" i="19"/>
  <c r="L2048" i="19"/>
  <c r="S2084" i="19"/>
  <c r="E2087" i="19"/>
  <c r="E2138" i="19"/>
  <c r="L2191" i="19"/>
  <c r="L2267" i="19"/>
  <c r="E2355" i="19"/>
  <c r="E2447" i="19"/>
  <c r="E2535" i="19"/>
  <c r="L2607" i="19"/>
  <c r="S2609" i="19"/>
  <c r="E2624" i="19"/>
  <c r="S2678" i="19"/>
  <c r="E2681" i="19"/>
  <c r="E2713" i="19"/>
  <c r="S2787" i="19"/>
  <c r="S2874" i="19"/>
  <c r="E2877" i="19"/>
  <c r="E2915" i="19"/>
  <c r="S2951" i="19"/>
  <c r="S3077" i="19"/>
  <c r="E3092" i="19"/>
  <c r="L3184" i="19"/>
  <c r="L3219" i="19"/>
  <c r="S3380" i="19"/>
  <c r="L3455" i="19"/>
  <c r="E3830" i="19"/>
  <c r="L2949" i="19"/>
  <c r="S2968" i="19"/>
  <c r="S3000" i="19"/>
  <c r="E3023" i="19"/>
  <c r="L3092" i="19"/>
  <c r="L3147" i="19"/>
  <c r="L3165" i="19"/>
  <c r="S3185" i="19"/>
  <c r="S3203" i="19"/>
  <c r="E3217" i="19"/>
  <c r="S3220" i="19"/>
  <c r="L3255" i="19"/>
  <c r="L3273" i="19"/>
  <c r="E3326" i="19"/>
  <c r="L3344" i="19"/>
  <c r="E3419" i="19"/>
  <c r="L3437" i="19"/>
  <c r="L3454" i="19"/>
  <c r="E3471" i="19"/>
  <c r="L3472" i="19"/>
  <c r="E3487" i="19"/>
  <c r="L3613" i="19"/>
  <c r="E3650" i="19"/>
  <c r="S3653" i="19"/>
  <c r="S3815" i="19"/>
  <c r="L3831" i="19"/>
  <c r="E3867" i="19"/>
  <c r="E4026" i="19"/>
  <c r="L3201" i="19"/>
  <c r="E3271" i="19"/>
  <c r="L3272" i="19"/>
  <c r="E3288" i="19"/>
  <c r="S3293" i="19"/>
  <c r="E3307" i="19"/>
  <c r="S3310" i="19"/>
  <c r="E3347" i="19"/>
  <c r="S3397" i="19"/>
  <c r="E3399" i="19"/>
  <c r="S3414" i="19"/>
  <c r="E3418" i="19"/>
  <c r="E3435" i="19"/>
  <c r="L3506" i="19"/>
  <c r="E3524" i="19"/>
  <c r="E3541" i="19"/>
  <c r="L3542" i="19"/>
  <c r="E3578" i="19"/>
  <c r="E3689" i="19"/>
  <c r="S3704" i="19"/>
  <c r="S3725" i="19"/>
  <c r="E3739" i="19"/>
  <c r="S3956" i="19"/>
  <c r="E4046" i="19"/>
  <c r="S4172" i="19"/>
  <c r="S1871" i="19"/>
  <c r="S1887" i="19"/>
  <c r="E1902" i="19"/>
  <c r="L1904" i="19"/>
  <c r="S1905" i="19"/>
  <c r="E1941" i="19"/>
  <c r="S1978" i="19"/>
  <c r="E2015" i="19"/>
  <c r="L2029" i="19"/>
  <c r="E2033" i="19"/>
  <c r="E2051" i="19"/>
  <c r="L2069" i="19"/>
  <c r="L2085" i="19"/>
  <c r="S2105" i="19"/>
  <c r="E2119" i="19"/>
  <c r="L2154" i="19"/>
  <c r="E2158" i="19"/>
  <c r="L2159" i="19"/>
  <c r="S2173" i="19"/>
  <c r="E2175" i="19"/>
  <c r="S2190" i="19"/>
  <c r="E2193" i="19"/>
  <c r="E2210" i="19"/>
  <c r="L2227" i="19"/>
  <c r="S2228" i="19"/>
  <c r="L2265" i="19"/>
  <c r="E2281" i="19"/>
  <c r="L2283" i="19"/>
  <c r="S2303" i="19"/>
  <c r="E2318" i="19"/>
  <c r="S2321" i="19"/>
  <c r="L2337" i="19"/>
  <c r="L2372" i="19"/>
  <c r="S2373" i="19"/>
  <c r="S2406" i="19"/>
  <c r="E2462" i="19"/>
  <c r="L2463" i="19"/>
  <c r="E2478" i="19"/>
  <c r="E2482" i="19"/>
  <c r="S2497" i="19"/>
  <c r="L2501" i="19"/>
  <c r="S2514" i="19"/>
  <c r="E2516" i="19"/>
  <c r="S2519" i="19"/>
  <c r="S2552" i="19"/>
  <c r="S2568" i="19"/>
  <c r="L2572" i="19"/>
  <c r="S2589" i="19"/>
  <c r="L2604" i="19"/>
  <c r="S2606" i="19"/>
  <c r="S2624" i="19"/>
  <c r="E2640" i="19"/>
  <c r="E2642" i="19"/>
  <c r="L2643" i="19"/>
  <c r="E2660" i="19"/>
  <c r="L2694" i="19"/>
  <c r="E2698" i="19"/>
  <c r="S2713" i="19"/>
  <c r="E2730" i="19"/>
  <c r="L2732" i="19"/>
  <c r="E2748" i="19"/>
  <c r="L2750" i="19"/>
  <c r="L2752" i="19"/>
  <c r="E2769" i="19"/>
  <c r="S2784" i="19"/>
  <c r="L2788" i="19"/>
  <c r="S2804" i="19"/>
  <c r="E2807" i="19"/>
  <c r="S2822" i="19"/>
  <c r="S2841" i="19"/>
  <c r="L2857" i="19"/>
  <c r="S2859" i="19"/>
  <c r="E2892" i="19"/>
  <c r="L2894" i="19"/>
  <c r="E2912" i="19"/>
  <c r="S2915" i="19"/>
  <c r="S2949" i="19"/>
  <c r="E2951" i="19"/>
  <c r="E2969" i="19"/>
  <c r="E2983" i="19"/>
  <c r="L3036" i="19"/>
  <c r="S3037" i="19"/>
  <c r="L3054" i="19"/>
  <c r="S3055" i="19"/>
  <c r="S3075" i="19"/>
  <c r="S3093" i="19"/>
  <c r="S3111" i="19"/>
  <c r="E3113" i="19"/>
  <c r="E3149" i="19"/>
  <c r="E3167" i="19"/>
  <c r="E3185" i="19"/>
  <c r="E3198" i="19"/>
  <c r="S3218" i="19"/>
  <c r="E3220" i="19"/>
  <c r="E3221" i="19"/>
  <c r="S3238" i="19"/>
  <c r="E3252" i="19"/>
  <c r="S3327" i="19"/>
  <c r="S3362" i="19"/>
  <c r="L3381" i="19"/>
  <c r="S3396" i="19"/>
  <c r="L3400" i="19"/>
  <c r="L3453" i="19"/>
  <c r="S3472" i="19"/>
  <c r="E3486" i="19"/>
  <c r="E3504" i="19"/>
  <c r="L3560" i="19"/>
  <c r="S3596" i="19"/>
  <c r="E3599" i="19"/>
  <c r="L3612" i="19"/>
  <c r="E3760" i="19"/>
  <c r="L3851" i="19"/>
  <c r="S3976" i="19"/>
  <c r="S4009" i="19"/>
  <c r="E4062" i="19"/>
  <c r="E4063" i="19"/>
  <c r="E4067" i="19"/>
  <c r="L4119" i="19"/>
  <c r="L4120" i="19"/>
  <c r="L4136" i="19"/>
  <c r="S4188" i="19"/>
  <c r="S4189" i="19"/>
  <c r="S4193" i="19"/>
  <c r="S4315" i="19"/>
  <c r="E4333" i="19"/>
  <c r="E4370" i="19"/>
  <c r="E4406" i="19"/>
  <c r="E4425" i="19"/>
  <c r="S4858" i="19"/>
  <c r="L3005" i="19"/>
  <c r="S3041" i="19"/>
  <c r="S3074" i="19"/>
  <c r="E3077" i="19"/>
  <c r="L3090" i="19"/>
  <c r="S3146" i="19"/>
  <c r="L3163" i="19"/>
  <c r="S3167" i="19"/>
  <c r="E3203" i="19"/>
  <c r="L3236" i="19"/>
  <c r="S3237" i="19"/>
  <c r="L3254" i="19"/>
  <c r="S3271" i="19"/>
  <c r="S3291" i="19"/>
  <c r="L3308" i="19"/>
  <c r="E3325" i="19"/>
  <c r="S3342" i="19"/>
  <c r="S3379" i="19"/>
  <c r="L3416" i="19"/>
  <c r="S3451" i="19"/>
  <c r="L3469" i="19"/>
  <c r="S3471" i="19"/>
  <c r="L3490" i="19"/>
  <c r="L3509" i="19"/>
  <c r="E3559" i="19"/>
  <c r="L3561" i="19"/>
  <c r="L3581" i="19"/>
  <c r="S3594" i="19"/>
  <c r="S3615" i="19"/>
  <c r="E3617" i="19"/>
  <c r="E3649" i="19"/>
  <c r="S3685" i="19"/>
  <c r="E3688" i="19"/>
  <c r="E3720" i="19"/>
  <c r="L3721" i="19"/>
  <c r="L3742" i="19"/>
  <c r="S3743" i="19"/>
  <c r="S3775" i="19"/>
  <c r="L3812" i="19"/>
  <c r="S3814" i="19"/>
  <c r="S3846" i="19"/>
  <c r="E3848" i="19"/>
  <c r="L3869" i="19"/>
  <c r="L3920" i="19"/>
  <c r="S3972" i="19"/>
  <c r="S3973" i="19"/>
  <c r="S3977" i="19"/>
  <c r="E4030" i="19"/>
  <c r="E4031" i="19"/>
  <c r="E4047" i="19"/>
  <c r="L4099" i="19"/>
  <c r="L4100" i="19"/>
  <c r="L4116" i="19"/>
  <c r="S4156" i="19"/>
  <c r="S4157" i="19"/>
  <c r="S4173" i="19"/>
  <c r="E4281" i="19"/>
  <c r="L4298" i="19"/>
  <c r="L4335" i="19"/>
  <c r="S2753" i="19"/>
  <c r="E2770" i="19"/>
  <c r="L2784" i="19"/>
  <c r="E2788" i="19"/>
  <c r="L2802" i="19"/>
  <c r="L2804" i="19"/>
  <c r="S2806" i="19"/>
  <c r="L2822" i="19"/>
  <c r="S2838" i="19"/>
  <c r="E2861" i="19"/>
  <c r="S2876" i="19"/>
  <c r="L2892" i="19"/>
  <c r="S2897" i="19"/>
  <c r="E2931" i="19"/>
  <c r="E2985" i="19"/>
  <c r="E2987" i="19"/>
  <c r="L3004" i="19"/>
  <c r="S3005" i="19"/>
  <c r="S3057" i="19"/>
  <c r="S3073" i="19"/>
  <c r="E3075" i="19"/>
  <c r="E3093" i="19"/>
  <c r="E3095" i="19"/>
  <c r="S3112" i="19"/>
  <c r="L3131" i="19"/>
  <c r="E3147" i="19"/>
  <c r="L3149" i="19"/>
  <c r="S3164" i="19"/>
  <c r="S3166" i="19"/>
  <c r="E3181" i="19"/>
  <c r="L3182" i="19"/>
  <c r="L3234" i="19"/>
  <c r="S3236" i="19"/>
  <c r="E3239" i="19"/>
  <c r="S3254" i="19"/>
  <c r="S3308" i="19"/>
  <c r="S3309" i="19"/>
  <c r="L3325" i="19"/>
  <c r="L3327" i="19"/>
  <c r="L3328" i="19"/>
  <c r="S3329" i="19"/>
  <c r="L3345" i="19"/>
  <c r="S3346" i="19"/>
  <c r="S3347" i="19"/>
  <c r="L3365" i="19"/>
  <c r="S3419" i="19"/>
  <c r="L3435" i="19"/>
  <c r="L3436" i="19"/>
  <c r="E3454" i="19"/>
  <c r="E3455" i="19"/>
  <c r="L3468" i="19"/>
  <c r="L3508" i="19"/>
  <c r="L3541" i="19"/>
  <c r="L3559" i="19"/>
  <c r="S3563" i="19"/>
  <c r="E3577" i="19"/>
  <c r="L3579" i="19"/>
  <c r="S3633" i="19"/>
  <c r="E3648" i="19"/>
  <c r="L3649" i="19"/>
  <c r="E3668" i="19"/>
  <c r="E3686" i="19"/>
  <c r="L3702" i="19"/>
  <c r="S3703" i="19"/>
  <c r="E3706" i="19"/>
  <c r="S3723" i="19"/>
  <c r="L3760" i="19"/>
  <c r="S3774" i="19"/>
  <c r="E3776" i="19"/>
  <c r="S3794" i="19"/>
  <c r="S3812" i="19"/>
  <c r="E3829" i="19"/>
  <c r="L3830" i="19"/>
  <c r="S3832" i="19"/>
  <c r="L3850" i="19"/>
  <c r="L3868" i="19"/>
  <c r="L3885" i="19"/>
  <c r="L3886" i="19"/>
  <c r="S3887" i="19"/>
  <c r="S3901" i="19"/>
  <c r="S3940" i="19"/>
  <c r="S3941" i="19"/>
  <c r="S3957" i="19"/>
  <c r="E4010" i="19"/>
  <c r="E4011" i="19"/>
  <c r="E4027" i="19"/>
  <c r="L4067" i="19"/>
  <c r="L4080" i="19"/>
  <c r="L4084" i="19"/>
  <c r="S4136" i="19"/>
  <c r="S4137" i="19"/>
  <c r="S4153" i="19"/>
  <c r="L4246" i="19"/>
  <c r="S4263" i="19"/>
  <c r="S4300" i="19"/>
  <c r="L4371" i="19"/>
  <c r="S4440" i="19"/>
  <c r="S4459" i="19"/>
  <c r="E4732" i="19"/>
  <c r="L3577" i="19"/>
  <c r="E3594" i="19"/>
  <c r="L3598" i="19"/>
  <c r="S3599" i="19"/>
  <c r="E3614" i="19"/>
  <c r="S3631" i="19"/>
  <c r="L3668" i="19"/>
  <c r="S3670" i="19"/>
  <c r="E3684" i="19"/>
  <c r="S3702" i="19"/>
  <c r="E3704" i="19"/>
  <c r="S3720" i="19"/>
  <c r="E3725" i="19"/>
  <c r="L3738" i="19"/>
  <c r="S3740" i="19"/>
  <c r="L3758" i="19"/>
  <c r="E3795" i="19"/>
  <c r="L3797" i="19"/>
  <c r="S3810" i="19"/>
  <c r="L3829" i="19"/>
  <c r="S3830" i="19"/>
  <c r="L3847" i="19"/>
  <c r="E3882" i="19"/>
  <c r="E3958" i="19"/>
  <c r="E3959" i="19"/>
  <c r="E3975" i="19"/>
  <c r="L4027" i="19"/>
  <c r="L4028" i="19"/>
  <c r="L4044" i="19"/>
  <c r="S4084" i="19"/>
  <c r="S4085" i="19"/>
  <c r="S4101" i="19"/>
  <c r="E4154" i="19"/>
  <c r="E4155" i="19"/>
  <c r="E4171" i="19"/>
  <c r="L4206" i="19"/>
  <c r="L4243" i="19"/>
  <c r="E4314" i="19"/>
  <c r="L4332" i="19"/>
  <c r="L4423" i="19"/>
  <c r="L4463" i="19"/>
  <c r="L4494" i="19"/>
  <c r="S4208" i="19"/>
  <c r="L4279" i="19"/>
  <c r="S4297" i="19"/>
  <c r="E4569" i="19"/>
  <c r="E3145" i="19"/>
  <c r="E3162" i="19"/>
  <c r="L3180" i="19"/>
  <c r="E3183" i="19"/>
  <c r="L3200" i="19"/>
  <c r="S3201" i="19"/>
  <c r="L3218" i="19"/>
  <c r="S3219" i="19"/>
  <c r="E3254" i="19"/>
  <c r="E3257" i="19"/>
  <c r="L3271" i="19"/>
  <c r="S3273" i="19"/>
  <c r="L3290" i="19"/>
  <c r="S3306" i="19"/>
  <c r="E3329" i="19"/>
  <c r="E3346" i="19"/>
  <c r="L3362" i="19"/>
  <c r="E3378" i="19"/>
  <c r="L3379" i="19"/>
  <c r="S3381" i="19"/>
  <c r="E3416" i="19"/>
  <c r="E3417" i="19"/>
  <c r="S3434" i="19"/>
  <c r="E3437" i="19"/>
  <c r="S3455" i="19"/>
  <c r="L3471" i="19"/>
  <c r="S3486" i="19"/>
  <c r="E3490" i="19"/>
  <c r="S3506" i="19"/>
  <c r="L3525" i="19"/>
  <c r="L3576" i="19"/>
  <c r="S3578" i="19"/>
  <c r="E3580" i="19"/>
  <c r="S3598" i="19"/>
  <c r="E3612" i="19"/>
  <c r="S3616" i="19"/>
  <c r="E3633" i="19"/>
  <c r="L3634" i="19"/>
  <c r="S3648" i="19"/>
  <c r="L3666" i="19"/>
  <c r="E3703" i="19"/>
  <c r="L3705" i="19"/>
  <c r="S3706" i="19"/>
  <c r="L3725" i="19"/>
  <c r="S3738" i="19"/>
  <c r="L3743" i="19"/>
  <c r="S3759" i="19"/>
  <c r="E3761" i="19"/>
  <c r="L3775" i="19"/>
  <c r="E3793" i="19"/>
  <c r="S3829" i="19"/>
  <c r="E3832" i="19"/>
  <c r="L3833" i="19"/>
  <c r="E3864" i="19"/>
  <c r="L3865" i="19"/>
  <c r="S3867" i="19"/>
  <c r="S3884" i="19"/>
  <c r="E3887" i="19"/>
  <c r="E3919" i="19"/>
  <c r="E3923" i="19"/>
  <c r="L3975" i="19"/>
  <c r="L3976" i="19"/>
  <c r="L3992" i="19"/>
  <c r="S4044" i="19"/>
  <c r="S4045" i="19"/>
  <c r="S4049" i="19"/>
  <c r="E4102" i="19"/>
  <c r="E4103" i="19"/>
  <c r="E4119" i="19"/>
  <c r="L4171" i="19"/>
  <c r="L4172" i="19"/>
  <c r="L4188" i="19"/>
  <c r="S4244" i="19"/>
  <c r="E4263" i="19"/>
  <c r="E4373" i="19"/>
  <c r="L4390" i="19"/>
  <c r="E4498" i="19"/>
  <c r="E4211" i="19"/>
  <c r="E4226" i="19"/>
  <c r="S4245" i="19"/>
  <c r="S4260" i="19"/>
  <c r="L4280" i="19"/>
  <c r="L4283" i="19"/>
  <c r="E4315" i="19"/>
  <c r="E4318" i="19"/>
  <c r="S4337" i="19"/>
  <c r="S4352" i="19"/>
  <c r="L4372" i="19"/>
  <c r="L4387" i="19"/>
  <c r="E4407" i="19"/>
  <c r="E4422" i="19"/>
  <c r="S4441" i="19"/>
  <c r="S4444" i="19"/>
  <c r="L4476" i="19"/>
  <c r="L4479" i="19"/>
  <c r="E4499" i="19"/>
  <c r="E4514" i="19"/>
  <c r="L4549" i="19"/>
  <c r="S4550" i="19"/>
  <c r="S4606" i="19"/>
  <c r="E4620" i="19"/>
  <c r="S4678" i="19"/>
  <c r="E4749" i="19"/>
  <c r="L4801" i="19"/>
  <c r="S4875" i="19"/>
  <c r="S4927" i="19"/>
  <c r="L3864" i="19"/>
  <c r="S3866" i="19"/>
  <c r="E3868" i="19"/>
  <c r="S3886" i="19"/>
  <c r="E4552" i="19"/>
  <c r="L4621" i="19"/>
  <c r="S4746" i="19"/>
  <c r="S4926" i="19"/>
  <c r="L4517" i="19"/>
  <c r="L4530" i="19"/>
  <c r="L4534" i="19"/>
  <c r="S4586" i="19"/>
  <c r="S4587" i="19"/>
  <c r="S4603" i="19"/>
  <c r="E4641" i="19"/>
  <c r="S4695" i="19"/>
  <c r="S4389" i="19"/>
  <c r="S4404" i="19"/>
  <c r="L4424" i="19"/>
  <c r="L4427" i="19"/>
  <c r="E4459" i="19"/>
  <c r="E4462" i="19"/>
  <c r="S4481" i="19"/>
  <c r="S4496" i="19"/>
  <c r="S4566" i="19"/>
  <c r="S4571" i="19"/>
  <c r="S3851" i="19"/>
  <c r="E3865" i="19"/>
  <c r="L3867" i="19"/>
  <c r="E3885" i="19"/>
  <c r="S4674" i="19"/>
  <c r="E4765" i="19"/>
  <c r="E4893" i="19"/>
  <c r="E4532" i="19"/>
  <c r="E4549" i="19"/>
  <c r="L4589" i="19"/>
  <c r="L4606" i="19"/>
  <c r="S4658" i="19"/>
  <c r="S4659" i="19"/>
  <c r="S4675" i="19"/>
  <c r="E4728" i="19"/>
  <c r="E4729" i="19"/>
  <c r="E4733" i="19"/>
  <c r="L4785" i="19"/>
  <c r="L4802" i="19"/>
  <c r="S4854" i="19"/>
  <c r="S4855" i="19"/>
  <c r="S4859" i="19"/>
  <c r="S5146" i="19"/>
  <c r="S5147" i="19"/>
  <c r="S4623" i="19"/>
  <c r="E4676" i="19"/>
  <c r="E4693" i="19"/>
  <c r="L4733" i="19"/>
  <c r="L4746" i="19"/>
  <c r="L4750" i="19"/>
  <c r="S4802" i="19"/>
  <c r="S4803" i="19"/>
  <c r="S4819" i="19"/>
  <c r="E4872" i="19"/>
  <c r="E4873" i="19"/>
  <c r="L5161" i="19"/>
  <c r="L5162" i="19"/>
  <c r="L4693" i="19"/>
  <c r="L4710" i="19"/>
  <c r="S4750" i="19"/>
  <c r="S4751" i="19"/>
  <c r="S4767" i="19"/>
  <c r="E4820" i="19"/>
  <c r="E4837" i="19"/>
  <c r="S4534" i="19"/>
  <c r="S4551" i="19"/>
  <c r="E4604" i="19"/>
  <c r="E4621" i="19"/>
  <c r="L4661" i="19"/>
  <c r="L4678" i="19"/>
  <c r="S4730" i="19"/>
  <c r="S4731" i="19"/>
  <c r="S4747" i="19"/>
  <c r="E4800" i="19"/>
  <c r="E4801" i="19"/>
  <c r="E4805" i="19"/>
  <c r="L4857" i="19"/>
  <c r="L4858" i="19"/>
  <c r="L4874" i="19"/>
  <c r="S4890" i="19"/>
  <c r="S4891" i="19"/>
  <c r="E4908" i="19"/>
  <c r="E4909" i="19"/>
  <c r="L4913" i="19"/>
  <c r="L4926" i="19"/>
  <c r="S4930" i="19"/>
  <c r="S4931" i="19"/>
  <c r="E4948" i="19"/>
  <c r="E4949" i="19"/>
  <c r="L4965" i="19"/>
  <c r="L4966" i="19"/>
  <c r="S4982" i="19"/>
  <c r="S4983" i="19"/>
  <c r="E5000" i="19"/>
  <c r="E5001" i="19"/>
  <c r="L5017" i="19"/>
  <c r="L5018" i="19"/>
  <c r="S5034" i="19"/>
  <c r="S5035" i="19"/>
  <c r="E5052" i="19"/>
  <c r="E5053" i="19"/>
  <c r="L5057" i="19"/>
  <c r="L5070" i="19"/>
  <c r="S5074" i="19"/>
  <c r="S5075" i="19"/>
  <c r="E5092" i="19"/>
  <c r="E5093" i="19"/>
  <c r="L5109" i="19"/>
  <c r="L5110" i="19"/>
  <c r="S5126" i="19"/>
  <c r="S5127" i="19"/>
  <c r="E5144" i="19"/>
  <c r="E5145" i="19"/>
  <c r="S357" i="19"/>
  <c r="L485" i="19"/>
  <c r="L535" i="19"/>
  <c r="S664" i="19"/>
  <c r="E678" i="19"/>
  <c r="E825" i="19"/>
  <c r="E899" i="19"/>
  <c r="S949" i="19"/>
  <c r="S966" i="19"/>
  <c r="E1005" i="19"/>
  <c r="S1041" i="19"/>
  <c r="E1043" i="19"/>
  <c r="S1058" i="19"/>
  <c r="E1094" i="19"/>
  <c r="L1096" i="19"/>
  <c r="S1097" i="19"/>
  <c r="E1111" i="19"/>
  <c r="L1112" i="19"/>
  <c r="S1131" i="19"/>
  <c r="L1186" i="19"/>
  <c r="E1201" i="19"/>
  <c r="L1220" i="19"/>
  <c r="S1221" i="19"/>
  <c r="L1237" i="19"/>
  <c r="E1241" i="19"/>
  <c r="S1257" i="19"/>
  <c r="S1274" i="19"/>
  <c r="E1293" i="19"/>
  <c r="S1308" i="19"/>
  <c r="E1327" i="19"/>
  <c r="S1347" i="19"/>
  <c r="E1366" i="19"/>
  <c r="L1382" i="19"/>
  <c r="S1400" i="19"/>
  <c r="E1417" i="19"/>
  <c r="E1455" i="19"/>
  <c r="S1470" i="19"/>
  <c r="E1474" i="19"/>
  <c r="E1475" i="19"/>
  <c r="L1490" i="19"/>
  <c r="E1509" i="19"/>
  <c r="L1527" i="19"/>
  <c r="S1543" i="19"/>
  <c r="E1560" i="19"/>
  <c r="E1597" i="19"/>
  <c r="L1598" i="19"/>
  <c r="S1601" i="19"/>
  <c r="S535" i="19"/>
  <c r="S556" i="19"/>
  <c r="S626" i="19"/>
  <c r="E894" i="19"/>
  <c r="L895" i="19"/>
  <c r="E1004" i="19"/>
  <c r="S1040" i="19"/>
  <c r="L1043" i="19"/>
  <c r="L1056" i="19"/>
  <c r="E1110" i="19"/>
  <c r="S1164" i="19"/>
  <c r="E1205" i="19"/>
  <c r="E1218" i="19"/>
  <c r="L1219" i="19"/>
  <c r="S1255" i="19"/>
  <c r="S1295" i="19"/>
  <c r="E1326" i="19"/>
  <c r="L1455" i="19"/>
  <c r="L1509" i="19"/>
  <c r="L1579" i="19"/>
  <c r="L1615" i="19"/>
  <c r="E1816" i="19"/>
  <c r="E1995" i="19"/>
  <c r="S303" i="19"/>
  <c r="L338" i="19"/>
  <c r="S339" i="19"/>
  <c r="E390" i="19"/>
  <c r="L395" i="19"/>
  <c r="E410" i="19"/>
  <c r="E430" i="19"/>
  <c r="S444" i="19"/>
  <c r="E462" i="19"/>
  <c r="L463" i="19"/>
  <c r="S485" i="19"/>
  <c r="S534" i="19"/>
  <c r="E574" i="19"/>
  <c r="L575" i="19"/>
  <c r="S588" i="19"/>
  <c r="E611" i="19"/>
  <c r="L624" i="19"/>
  <c r="L682" i="19"/>
  <c r="S683" i="19"/>
  <c r="E698" i="19"/>
  <c r="L699" i="19"/>
  <c r="E714" i="19"/>
  <c r="S753" i="19"/>
  <c r="E755" i="19"/>
  <c r="S769" i="19"/>
  <c r="L845" i="19"/>
  <c r="S862" i="19"/>
  <c r="E881" i="19"/>
  <c r="S912" i="19"/>
  <c r="L968" i="19"/>
  <c r="S988" i="19"/>
  <c r="E1003" i="19"/>
  <c r="E1025" i="19"/>
  <c r="E1058" i="19"/>
  <c r="S1151" i="19"/>
  <c r="S1168" i="19"/>
  <c r="E1182" i="19"/>
  <c r="E1183" i="19"/>
  <c r="L1184" i="19"/>
  <c r="L1223" i="19"/>
  <c r="S1254" i="19"/>
  <c r="S1331" i="19"/>
  <c r="L1366" i="19"/>
  <c r="E1401" i="19"/>
  <c r="S1434" i="19"/>
  <c r="L1453" i="19"/>
  <c r="E1470" i="19"/>
  <c r="L1474" i="19"/>
  <c r="S1488" i="19"/>
  <c r="S1510" i="19"/>
  <c r="E1524" i="19"/>
  <c r="L1525" i="19"/>
  <c r="E1583" i="19"/>
  <c r="S1616" i="19"/>
  <c r="S1617" i="19"/>
  <c r="E1633" i="19"/>
  <c r="S1833" i="19"/>
  <c r="E1869" i="19"/>
  <c r="E1920" i="19"/>
  <c r="L446" i="19"/>
  <c r="E449" i="19"/>
  <c r="L499" i="19"/>
  <c r="S500" i="19"/>
  <c r="E502" i="19"/>
  <c r="S699" i="19"/>
  <c r="S752" i="19"/>
  <c r="L771" i="19"/>
  <c r="L897" i="19"/>
  <c r="E932" i="19"/>
  <c r="S987" i="19"/>
  <c r="E1002" i="19"/>
  <c r="E1024" i="19"/>
  <c r="S1038" i="19"/>
  <c r="E1057" i="19"/>
  <c r="L1076" i="19"/>
  <c r="S1077" i="19"/>
  <c r="E1203" i="19"/>
  <c r="L1239" i="19"/>
  <c r="E1273" i="19"/>
  <c r="E1295" i="19"/>
  <c r="L1309" i="19"/>
  <c r="S1327" i="19"/>
  <c r="E1344" i="19"/>
  <c r="L1348" i="19"/>
  <c r="S1366" i="19"/>
  <c r="E1383" i="19"/>
  <c r="L1401" i="19"/>
  <c r="S1417" i="19"/>
  <c r="S1475" i="19"/>
  <c r="E1491" i="19"/>
  <c r="L1506" i="19"/>
  <c r="E1511" i="19"/>
  <c r="L1524" i="19"/>
  <c r="S1525" i="19"/>
  <c r="E1528" i="19"/>
  <c r="E1598" i="19"/>
  <c r="S1799" i="19"/>
  <c r="L1831" i="19"/>
  <c r="L465" i="19"/>
  <c r="L466" i="19"/>
  <c r="S499" i="19"/>
  <c r="S521" i="19"/>
  <c r="E535" i="19"/>
  <c r="E593" i="19"/>
  <c r="S607" i="19"/>
  <c r="E626" i="19"/>
  <c r="E646" i="19"/>
  <c r="L701" i="19"/>
  <c r="E737" i="19"/>
  <c r="S771" i="19"/>
  <c r="E790" i="19"/>
  <c r="L791" i="19"/>
  <c r="E806" i="19"/>
  <c r="E822" i="19"/>
  <c r="E826" i="19"/>
  <c r="L843" i="19"/>
  <c r="E879" i="19"/>
  <c r="E913" i="19"/>
  <c r="S934" i="19"/>
  <c r="E970" i="19"/>
  <c r="S1021" i="19"/>
  <c r="S1076" i="19"/>
  <c r="E1078" i="19"/>
  <c r="S1093" i="19"/>
  <c r="S1110" i="19"/>
  <c r="L1113" i="19"/>
  <c r="E1146" i="19"/>
  <c r="S1149" i="19"/>
  <c r="L1165" i="19"/>
  <c r="S1200" i="19"/>
  <c r="E1220" i="19"/>
  <c r="S1239" i="19"/>
  <c r="E1277" i="19"/>
  <c r="L1291" i="19"/>
  <c r="S1292" i="19"/>
  <c r="L1308" i="19"/>
  <c r="E1435" i="19"/>
  <c r="L1436" i="19"/>
  <c r="E1456" i="19"/>
  <c r="L1470" i="19"/>
  <c r="L1491" i="19"/>
  <c r="S1547" i="19"/>
  <c r="E1561" i="19"/>
  <c r="E1655" i="19"/>
  <c r="L1686" i="19"/>
  <c r="E1778" i="19"/>
  <c r="L1830" i="19"/>
  <c r="E1850" i="19"/>
  <c r="L1510" i="19"/>
  <c r="S1511" i="19"/>
  <c r="E1526" i="19"/>
  <c r="L1543" i="19"/>
  <c r="L1546" i="19"/>
  <c r="S1560" i="19"/>
  <c r="E1578" i="19"/>
  <c r="S1583" i="19"/>
  <c r="S1632" i="19"/>
  <c r="E1636" i="19"/>
  <c r="E1637" i="19"/>
  <c r="S1671" i="19"/>
  <c r="L1725" i="19"/>
  <c r="E1760" i="19"/>
  <c r="S1779" i="19"/>
  <c r="L1814" i="19"/>
  <c r="E1853" i="19"/>
  <c r="E1884" i="19"/>
  <c r="L1886" i="19"/>
  <c r="E1925" i="19"/>
  <c r="E1957" i="19"/>
  <c r="E1958" i="19"/>
  <c r="E1974" i="19"/>
  <c r="L1975" i="19"/>
  <c r="S1976" i="19"/>
  <c r="L1994" i="19"/>
  <c r="S2051" i="19"/>
  <c r="L2067" i="19"/>
  <c r="L2086" i="19"/>
  <c r="L2087" i="19"/>
  <c r="E2105" i="19"/>
  <c r="S2122" i="19"/>
  <c r="S2123" i="19"/>
  <c r="E2157" i="19"/>
  <c r="E2176" i="19"/>
  <c r="E2392" i="19"/>
  <c r="S2480" i="19"/>
  <c r="S1652" i="19"/>
  <c r="E1670" i="19"/>
  <c r="E1673" i="19"/>
  <c r="L1687" i="19"/>
  <c r="S1704" i="19"/>
  <c r="L1722" i="19"/>
  <c r="E1745" i="19"/>
  <c r="L1762" i="19"/>
  <c r="S1776" i="19"/>
  <c r="E1794" i="19"/>
  <c r="L1796" i="19"/>
  <c r="S1812" i="19"/>
  <c r="E1830" i="19"/>
  <c r="L1867" i="19"/>
  <c r="S1868" i="19"/>
  <c r="L1884" i="19"/>
  <c r="S1886" i="19"/>
  <c r="L1906" i="19"/>
  <c r="S1920" i="19"/>
  <c r="S1975" i="19"/>
  <c r="L1979" i="19"/>
  <c r="S1994" i="19"/>
  <c r="E2030" i="19"/>
  <c r="E2048" i="19"/>
  <c r="E2050" i="19"/>
  <c r="L2083" i="19"/>
  <c r="S2100" i="19"/>
  <c r="L2118" i="19"/>
  <c r="L2119" i="19"/>
  <c r="S2120" i="19"/>
  <c r="S2141" i="19"/>
  <c r="L2157" i="19"/>
  <c r="L2158" i="19"/>
  <c r="E2391" i="19"/>
  <c r="E2425" i="19"/>
  <c r="L2427" i="19"/>
  <c r="E2464" i="19"/>
  <c r="L2555" i="19"/>
  <c r="S1723" i="19"/>
  <c r="E1741" i="19"/>
  <c r="S1763" i="19"/>
  <c r="E1779" i="19"/>
  <c r="L1832" i="19"/>
  <c r="S1835" i="19"/>
  <c r="E1851" i="19"/>
  <c r="L1866" i="19"/>
  <c r="L1871" i="19"/>
  <c r="E1887" i="19"/>
  <c r="S1906" i="19"/>
  <c r="L1923" i="19"/>
  <c r="S1938" i="19"/>
  <c r="S1974" i="19"/>
  <c r="E1976" i="19"/>
  <c r="S1992" i="19"/>
  <c r="E2029" i="19"/>
  <c r="L2065" i="19"/>
  <c r="L2104" i="19"/>
  <c r="S2119" i="19"/>
  <c r="E2122" i="19"/>
  <c r="L2156" i="19"/>
  <c r="L2515" i="19"/>
  <c r="S2550" i="19"/>
  <c r="E1510" i="19"/>
  <c r="L1511" i="19"/>
  <c r="S1527" i="19"/>
  <c r="E1546" i="19"/>
  <c r="E1581" i="19"/>
  <c r="L1583" i="19"/>
  <c r="L1633" i="19"/>
  <c r="S1636" i="19"/>
  <c r="S1637" i="19"/>
  <c r="E1653" i="19"/>
  <c r="L1670" i="19"/>
  <c r="S1687" i="19"/>
  <c r="E1705" i="19"/>
  <c r="E1727" i="19"/>
  <c r="E1777" i="19"/>
  <c r="L1779" i="19"/>
  <c r="L1780" i="19"/>
  <c r="E1813" i="19"/>
  <c r="E1815" i="19"/>
  <c r="S1834" i="19"/>
  <c r="L1852" i="19"/>
  <c r="E1868" i="19"/>
  <c r="L1889" i="19"/>
  <c r="S1902" i="19"/>
  <c r="S1923" i="19"/>
  <c r="S1925" i="19"/>
  <c r="E1940" i="19"/>
  <c r="L1941" i="19"/>
  <c r="S1959" i="19"/>
  <c r="S1960" i="19"/>
  <c r="L1977" i="19"/>
  <c r="S1979" i="19"/>
  <c r="E1993" i="19"/>
  <c r="L1997" i="19"/>
  <c r="S2010" i="19"/>
  <c r="L2013" i="19"/>
  <c r="L2015" i="19"/>
  <c r="L2030" i="19"/>
  <c r="L2064" i="19"/>
  <c r="S2066" i="19"/>
  <c r="E2068" i="19"/>
  <c r="S2082" i="19"/>
  <c r="S2083" i="19"/>
  <c r="E2085" i="19"/>
  <c r="E2101" i="19"/>
  <c r="L2102" i="19"/>
  <c r="L2136" i="19"/>
  <c r="S2409" i="19"/>
  <c r="S2460" i="19"/>
  <c r="E1650" i="19"/>
  <c r="L1655" i="19"/>
  <c r="E1690" i="19"/>
  <c r="L1705" i="19"/>
  <c r="L1727" i="19"/>
  <c r="L1816" i="19"/>
  <c r="S1852" i="19"/>
  <c r="S1922" i="19"/>
  <c r="S1977" i="19"/>
  <c r="L2047" i="19"/>
  <c r="S2064" i="19"/>
  <c r="E2154" i="19"/>
  <c r="E2209" i="19"/>
  <c r="S2226" i="19"/>
  <c r="S2227" i="19"/>
  <c r="E2244" i="19"/>
  <c r="E2245" i="19"/>
  <c r="L2249" i="19"/>
  <c r="L2262" i="19"/>
  <c r="S2266" i="19"/>
  <c r="S2267" i="19"/>
  <c r="E2284" i="19"/>
  <c r="E2285" i="19"/>
  <c r="L2301" i="19"/>
  <c r="L2302" i="19"/>
  <c r="L2303" i="19"/>
  <c r="S2318" i="19"/>
  <c r="S2319" i="19"/>
  <c r="S2320" i="19"/>
  <c r="E2336" i="19"/>
  <c r="E2337" i="19"/>
  <c r="E2338" i="19"/>
  <c r="L2353" i="19"/>
  <c r="L2354" i="19"/>
  <c r="L2355" i="19"/>
  <c r="S2357" i="19"/>
  <c r="E2372" i="19"/>
  <c r="L2373" i="19"/>
  <c r="L2374" i="19"/>
  <c r="S2375" i="19"/>
  <c r="L2393" i="19"/>
  <c r="L2406" i="19"/>
  <c r="E2424" i="19"/>
  <c r="S2447" i="19"/>
  <c r="S2479" i="19"/>
  <c r="L2496" i="19"/>
  <c r="S2498" i="19"/>
  <c r="E2500" i="19"/>
  <c r="E2501" i="19"/>
  <c r="L2514" i="19"/>
  <c r="S2516" i="19"/>
  <c r="L2554" i="19"/>
  <c r="E2571" i="19"/>
  <c r="L2573" i="19"/>
  <c r="S2586" i="19"/>
  <c r="E2589" i="19"/>
  <c r="E2658" i="19"/>
  <c r="L2914" i="19"/>
  <c r="E3020" i="19"/>
  <c r="E2140" i="19"/>
  <c r="E2141" i="19"/>
  <c r="S2159" i="19"/>
  <c r="E2174" i="19"/>
  <c r="S2193" i="19"/>
  <c r="S2212" i="19"/>
  <c r="S2496" i="19"/>
  <c r="L2571" i="19"/>
  <c r="S2156" i="19"/>
  <c r="L2176" i="19"/>
  <c r="E2194" i="19"/>
  <c r="L2195" i="19"/>
  <c r="S2211" i="19"/>
  <c r="L2231" i="19"/>
  <c r="S2248" i="19"/>
  <c r="E2266" i="19"/>
  <c r="S2300" i="19"/>
  <c r="S2352" i="19"/>
  <c r="L2390" i="19"/>
  <c r="E2408" i="19"/>
  <c r="E2409" i="19"/>
  <c r="S2426" i="19"/>
  <c r="L2442" i="19"/>
  <c r="S2444" i="19"/>
  <c r="L2462" i="19"/>
  <c r="L2499" i="19"/>
  <c r="E2517" i="19"/>
  <c r="E2537" i="19"/>
  <c r="L2551" i="19"/>
  <c r="S2591" i="19"/>
  <c r="L2660" i="19"/>
  <c r="E2967" i="19"/>
  <c r="E2190" i="19"/>
  <c r="L2194" i="19"/>
  <c r="S2208" i="19"/>
  <c r="S2390" i="19"/>
  <c r="S2391" i="19"/>
  <c r="L2409" i="19"/>
  <c r="S2424" i="19"/>
  <c r="E2427" i="19"/>
  <c r="L2429" i="19"/>
  <c r="S2442" i="19"/>
  <c r="S2443" i="19"/>
  <c r="E2445" i="19"/>
  <c r="L2479" i="19"/>
  <c r="E2514" i="19"/>
  <c r="L2517" i="19"/>
  <c r="L2518" i="19"/>
  <c r="E2536" i="19"/>
  <c r="S2551" i="19"/>
  <c r="E2554" i="19"/>
  <c r="S2590" i="19"/>
  <c r="S2660" i="19"/>
  <c r="S2983" i="19"/>
  <c r="L2915" i="19"/>
  <c r="S2984" i="19"/>
  <c r="E3022" i="19"/>
  <c r="S3056" i="19"/>
  <c r="L3091" i="19"/>
  <c r="E3126" i="19"/>
  <c r="S3148" i="19"/>
  <c r="L3183" i="19"/>
  <c r="E3253" i="19"/>
  <c r="E3364" i="19"/>
  <c r="E3468" i="19"/>
  <c r="S3634" i="19"/>
  <c r="L3761" i="19"/>
  <c r="E2910" i="19"/>
  <c r="L2967" i="19"/>
  <c r="L3019" i="19"/>
  <c r="E3054" i="19"/>
  <c r="S3076" i="19"/>
  <c r="L3111" i="19"/>
  <c r="E3146" i="19"/>
  <c r="S3180" i="19"/>
  <c r="L3203" i="19"/>
  <c r="L3310" i="19"/>
  <c r="S3398" i="19"/>
  <c r="S3542" i="19"/>
  <c r="L3669" i="19"/>
  <c r="E3796" i="19"/>
  <c r="E3360" i="19"/>
  <c r="S3490" i="19"/>
  <c r="L3617" i="19"/>
  <c r="E3756" i="19"/>
  <c r="S3882" i="19"/>
  <c r="L2947" i="19"/>
  <c r="S3217" i="19"/>
  <c r="S3275" i="19"/>
  <c r="L3433" i="19"/>
  <c r="E3652" i="19"/>
  <c r="S3778" i="19"/>
  <c r="E3361" i="19"/>
  <c r="S3383" i="19"/>
  <c r="L3418" i="19"/>
  <c r="E3453" i="19"/>
  <c r="S3487" i="19"/>
  <c r="L3522" i="19"/>
  <c r="L3238" i="19"/>
  <c r="E3273" i="19"/>
  <c r="S3307" i="19"/>
  <c r="L3342" i="19"/>
  <c r="E3365" i="19"/>
  <c r="S3399" i="19"/>
  <c r="L3434" i="19"/>
  <c r="E3469" i="19"/>
  <c r="S3491" i="19"/>
  <c r="L3526" i="19"/>
  <c r="S3543" i="19"/>
  <c r="E3561" i="19"/>
  <c r="L3578" i="19"/>
  <c r="S3595" i="19"/>
  <c r="E3613" i="19"/>
  <c r="L3630" i="19"/>
  <c r="S3635" i="19"/>
  <c r="E3653" i="19"/>
  <c r="L3670" i="19"/>
  <c r="S3687" i="19"/>
  <c r="E3705" i="19"/>
  <c r="L3722" i="19"/>
  <c r="S3739" i="19"/>
  <c r="E3757" i="19"/>
  <c r="L3774" i="19"/>
  <c r="S3779" i="19"/>
  <c r="E3797" i="19"/>
  <c r="L3814" i="19"/>
  <c r="S3831" i="19"/>
  <c r="E3849" i="19"/>
  <c r="L3866" i="19"/>
  <c r="S3883" i="19"/>
  <c r="E3289" i="19"/>
  <c r="S3311" i="19"/>
  <c r="L3346" i="19"/>
  <c r="E3381" i="19"/>
  <c r="S3415" i="19"/>
  <c r="L3450" i="19"/>
  <c r="E3473" i="19"/>
  <c r="S3507" i="19"/>
  <c r="S3527" i="19"/>
  <c r="E3545" i="19"/>
  <c r="L3562" i="19"/>
  <c r="S3579" i="19"/>
  <c r="E3597" i="19"/>
  <c r="S3239" i="19"/>
  <c r="L3274" i="19"/>
  <c r="E3309" i="19"/>
  <c r="S3343" i="19"/>
  <c r="L3378" i="19"/>
  <c r="E3401" i="19"/>
  <c r="S3435" i="19"/>
  <c r="L3470" i="19"/>
  <c r="E3505" i="19"/>
  <c r="L536" i="19"/>
  <c r="S537" i="19"/>
  <c r="L552" i="19"/>
  <c r="E606" i="19"/>
  <c r="E1291" i="19"/>
  <c r="E447" i="19"/>
  <c r="L448" i="19"/>
  <c r="E517" i="19"/>
  <c r="L755" i="19"/>
  <c r="S1276" i="19"/>
  <c r="E590" i="19"/>
  <c r="L375" i="19"/>
  <c r="E426" i="19"/>
  <c r="S700" i="19"/>
  <c r="L951" i="19"/>
  <c r="L500" i="19"/>
  <c r="E625" i="19"/>
  <c r="E482" i="19"/>
  <c r="L642" i="19"/>
  <c r="E787" i="19"/>
  <c r="S895" i="19"/>
  <c r="S917" i="19"/>
  <c r="S935" i="19"/>
  <c r="S985" i="19"/>
  <c r="L1166" i="19"/>
  <c r="S1277" i="19"/>
  <c r="S1328" i="19"/>
  <c r="L1745" i="19"/>
  <c r="E228" i="19"/>
  <c r="S230" i="19"/>
  <c r="S322" i="19"/>
  <c r="E373" i="19"/>
  <c r="L374" i="19"/>
  <c r="E446" i="19"/>
  <c r="S449" i="19"/>
  <c r="S484" i="19"/>
  <c r="E498" i="19"/>
  <c r="E534" i="19"/>
  <c r="E573" i="19"/>
  <c r="S575" i="19"/>
  <c r="L608" i="19"/>
  <c r="L716" i="19"/>
  <c r="S717" i="19"/>
  <c r="E719" i="19"/>
  <c r="E736" i="19"/>
  <c r="S768" i="19"/>
  <c r="E770" i="19"/>
  <c r="E791" i="19"/>
  <c r="E807" i="19"/>
  <c r="L808" i="19"/>
  <c r="S809" i="19"/>
  <c r="S826" i="19"/>
  <c r="E861" i="19"/>
  <c r="E878" i="19"/>
  <c r="S894" i="19"/>
  <c r="S916" i="19"/>
  <c r="L950" i="19"/>
  <c r="S953" i="19"/>
  <c r="E1042" i="19"/>
  <c r="L1074" i="19"/>
  <c r="E1079" i="19"/>
  <c r="L1092" i="19"/>
  <c r="E1169" i="19"/>
  <c r="L1183" i="19"/>
  <c r="S1185" i="19"/>
  <c r="E1187" i="19"/>
  <c r="S1202" i="19"/>
  <c r="S1275" i="19"/>
  <c r="S1294" i="19"/>
  <c r="L1437" i="19"/>
  <c r="E1492" i="19"/>
  <c r="L1529" i="19"/>
  <c r="E1688" i="19"/>
  <c r="S1796" i="19"/>
  <c r="S645" i="19"/>
  <c r="S773" i="19"/>
  <c r="S822" i="19"/>
  <c r="S1059" i="19"/>
  <c r="S1329" i="19"/>
  <c r="L1349" i="19"/>
  <c r="E1384" i="19"/>
  <c r="S1418" i="19"/>
  <c r="L1582" i="19"/>
  <c r="L124" i="19"/>
  <c r="E139" i="19"/>
  <c r="S193" i="19"/>
  <c r="L196" i="19"/>
  <c r="L341" i="19"/>
  <c r="S354" i="19"/>
  <c r="E413" i="19"/>
  <c r="L426" i="19"/>
  <c r="E445" i="19"/>
  <c r="S448" i="19"/>
  <c r="E480" i="19"/>
  <c r="E481" i="19"/>
  <c r="S536" i="19"/>
  <c r="L539" i="19"/>
  <c r="S552" i="19"/>
  <c r="L556" i="19"/>
  <c r="S574" i="19"/>
  <c r="L607" i="19"/>
  <c r="S608" i="19"/>
  <c r="S643" i="19"/>
  <c r="L647" i="19"/>
  <c r="E662" i="19"/>
  <c r="E701" i="19"/>
  <c r="L719" i="19"/>
  <c r="S733" i="19"/>
  <c r="S750" i="19"/>
  <c r="E753" i="19"/>
  <c r="S772" i="19"/>
  <c r="S804" i="19"/>
  <c r="S808" i="19"/>
  <c r="L824" i="19"/>
  <c r="S842" i="19"/>
  <c r="E844" i="19"/>
  <c r="S881" i="19"/>
  <c r="L931" i="19"/>
  <c r="L949" i="19"/>
  <c r="L1007" i="19"/>
  <c r="S1020" i="19"/>
  <c r="S1039" i="19"/>
  <c r="L1061" i="19"/>
  <c r="E1114" i="19"/>
  <c r="L1115" i="19"/>
  <c r="L1128" i="19"/>
  <c r="L1146" i="19"/>
  <c r="S1148" i="19"/>
  <c r="E1150" i="19"/>
  <c r="E1151" i="19"/>
  <c r="E1290" i="19"/>
  <c r="S1293" i="19"/>
  <c r="L1345" i="19"/>
  <c r="E1380" i="19"/>
  <c r="S1402" i="19"/>
  <c r="E1525" i="19"/>
  <c r="E647" i="19"/>
  <c r="S661" i="19"/>
  <c r="E715" i="19"/>
  <c r="E841" i="19"/>
  <c r="L984" i="19"/>
  <c r="E376" i="19"/>
  <c r="L377" i="19"/>
  <c r="L393" i="19"/>
  <c r="S394" i="19"/>
  <c r="E428" i="19"/>
  <c r="L429" i="19"/>
  <c r="S430" i="19"/>
  <c r="E444" i="19"/>
  <c r="L503" i="19"/>
  <c r="S517" i="19"/>
  <c r="L538" i="19"/>
  <c r="E553" i="19"/>
  <c r="E571" i="19"/>
  <c r="L572" i="19"/>
  <c r="E627" i="19"/>
  <c r="E645" i="19"/>
  <c r="S647" i="19"/>
  <c r="L662" i="19"/>
  <c r="L679" i="19"/>
  <c r="L696" i="19"/>
  <c r="L714" i="19"/>
  <c r="E734" i="19"/>
  <c r="S737" i="19"/>
  <c r="L823" i="19"/>
  <c r="S824" i="19"/>
  <c r="S841" i="19"/>
  <c r="L877" i="19"/>
  <c r="L930" i="19"/>
  <c r="E935" i="19"/>
  <c r="L948" i="19"/>
  <c r="E985" i="19"/>
  <c r="S989" i="19"/>
  <c r="S1007" i="19"/>
  <c r="E1022" i="19"/>
  <c r="L1024" i="19"/>
  <c r="L1060" i="19"/>
  <c r="L1114" i="19"/>
  <c r="S1128" i="19"/>
  <c r="S1165" i="19"/>
  <c r="S1223" i="19"/>
  <c r="L1240" i="19"/>
  <c r="E1258" i="19"/>
  <c r="L1272" i="19"/>
  <c r="S1273" i="19"/>
  <c r="E1457" i="19"/>
  <c r="E1709" i="19"/>
  <c r="L1778" i="19"/>
  <c r="L660" i="19"/>
  <c r="E754" i="19"/>
  <c r="E122" i="19"/>
  <c r="L211" i="19"/>
  <c r="E214" i="19"/>
  <c r="E230" i="19"/>
  <c r="E359" i="19"/>
  <c r="L372" i="19"/>
  <c r="S373" i="19"/>
  <c r="S377" i="19"/>
  <c r="S409" i="19"/>
  <c r="S464" i="19"/>
  <c r="E467" i="19"/>
  <c r="L480" i="19"/>
  <c r="E484" i="19"/>
  <c r="E501" i="19"/>
  <c r="E519" i="19"/>
  <c r="L537" i="19"/>
  <c r="E552" i="19"/>
  <c r="E557" i="19"/>
  <c r="E575" i="19"/>
  <c r="S629" i="19"/>
  <c r="S646" i="19"/>
  <c r="L661" i="19"/>
  <c r="L678" i="19"/>
  <c r="S680" i="19"/>
  <c r="E699" i="19"/>
  <c r="S719" i="19"/>
  <c r="S736" i="19"/>
  <c r="E750" i="19"/>
  <c r="E768" i="19"/>
  <c r="L769" i="19"/>
  <c r="L790" i="19"/>
  <c r="L827" i="19"/>
  <c r="E842" i="19"/>
  <c r="E859" i="19"/>
  <c r="L860" i="19"/>
  <c r="S861" i="19"/>
  <c r="L876" i="19"/>
  <c r="E914" i="19"/>
  <c r="E934" i="19"/>
  <c r="S948" i="19"/>
  <c r="E953" i="19"/>
  <c r="S968" i="19"/>
  <c r="L1041" i="19"/>
  <c r="S1079" i="19"/>
  <c r="L1094" i="19"/>
  <c r="L1132" i="19"/>
  <c r="E1148" i="19"/>
  <c r="L1203" i="19"/>
  <c r="S1204" i="19"/>
  <c r="S1205" i="19"/>
  <c r="L1238" i="19"/>
  <c r="L1259" i="19"/>
  <c r="L1295" i="19"/>
  <c r="L1311" i="19"/>
  <c r="L1312" i="19"/>
  <c r="L1561" i="19"/>
  <c r="E1668" i="19"/>
  <c r="E121" i="19"/>
  <c r="L122" i="19"/>
  <c r="E125" i="19"/>
  <c r="E141" i="19"/>
  <c r="S143" i="19"/>
  <c r="S179" i="19"/>
  <c r="L194" i="19"/>
  <c r="L210" i="19"/>
  <c r="E358" i="19"/>
  <c r="E374" i="19"/>
  <c r="S463" i="19"/>
  <c r="L519" i="19"/>
  <c r="E664" i="19"/>
  <c r="S735" i="19"/>
  <c r="S896" i="19"/>
  <c r="E950" i="19"/>
  <c r="L1003" i="19"/>
  <c r="E1074" i="19"/>
  <c r="L1202" i="19"/>
  <c r="L1294" i="19"/>
  <c r="E863" i="19"/>
  <c r="L878" i="19"/>
  <c r="E898" i="19"/>
  <c r="E933" i="19"/>
  <c r="L1002" i="19"/>
  <c r="L1022" i="19"/>
  <c r="S1024" i="19"/>
  <c r="E1059" i="19"/>
  <c r="E1129" i="19"/>
  <c r="E1149" i="19"/>
  <c r="L1151" i="19"/>
  <c r="S1240" i="19"/>
  <c r="L1258" i="19"/>
  <c r="L1292" i="19"/>
  <c r="L1346" i="19"/>
  <c r="E1381" i="19"/>
  <c r="S1403" i="19"/>
  <c r="L1438" i="19"/>
  <c r="E1473" i="19"/>
  <c r="E1489" i="19"/>
  <c r="E1493" i="19"/>
  <c r="L1562" i="19"/>
  <c r="S1619" i="19"/>
  <c r="E1689" i="19"/>
  <c r="L1758" i="19"/>
  <c r="S1797" i="19"/>
  <c r="E1831" i="19"/>
  <c r="L1849" i="19"/>
  <c r="S880" i="19"/>
  <c r="S915" i="19"/>
  <c r="S952" i="19"/>
  <c r="E966" i="19"/>
  <c r="L970" i="19"/>
  <c r="E986" i="19"/>
  <c r="S1004" i="19"/>
  <c r="E1006" i="19"/>
  <c r="E1007" i="19"/>
  <c r="L1059" i="19"/>
  <c r="E1077" i="19"/>
  <c r="L1079" i="19"/>
  <c r="E1097" i="19"/>
  <c r="L1111" i="19"/>
  <c r="S1112" i="19"/>
  <c r="L1131" i="19"/>
  <c r="S1132" i="19"/>
  <c r="S1133" i="19"/>
  <c r="S1183" i="19"/>
  <c r="E1185" i="19"/>
  <c r="E1186" i="19"/>
  <c r="L1187" i="19"/>
  <c r="L1200" i="19"/>
  <c r="L1218" i="19"/>
  <c r="S1219" i="19"/>
  <c r="S1220" i="19"/>
  <c r="E1222" i="19"/>
  <c r="E1223" i="19"/>
  <c r="E1255" i="19"/>
  <c r="S1259" i="19"/>
  <c r="S1272" i="19"/>
  <c r="L1290" i="19"/>
  <c r="L1362" i="19"/>
  <c r="E1385" i="19"/>
  <c r="S1419" i="19"/>
  <c r="L1454" i="19"/>
  <c r="L1526" i="19"/>
  <c r="L1542" i="19"/>
  <c r="S1599" i="19"/>
  <c r="E1669" i="19"/>
  <c r="L1726" i="19"/>
  <c r="S1060" i="19"/>
  <c r="S1092" i="19"/>
  <c r="S1291" i="19"/>
  <c r="L1147" i="19"/>
  <c r="L1167" i="19"/>
  <c r="S1187" i="19"/>
  <c r="E1202" i="19"/>
  <c r="S1236" i="19"/>
  <c r="L1254" i="19"/>
  <c r="E1345" i="19"/>
  <c r="S1367" i="19"/>
  <c r="L1402" i="19"/>
  <c r="E1437" i="19"/>
  <c r="S1471" i="19"/>
  <c r="S1491" i="19"/>
  <c r="S1507" i="19"/>
  <c r="E1565" i="19"/>
  <c r="L1634" i="19"/>
  <c r="S1691" i="19"/>
  <c r="E1761" i="19"/>
  <c r="L1812" i="19"/>
  <c r="S1904" i="19"/>
  <c r="S1921" i="19"/>
  <c r="S1939" i="19"/>
  <c r="S1996" i="19"/>
  <c r="E2010" i="19"/>
  <c r="E2102" i="19"/>
  <c r="L2465" i="19"/>
  <c r="L2478" i="19"/>
  <c r="E1795" i="19"/>
  <c r="S1849" i="19"/>
  <c r="S1884" i="19"/>
  <c r="S1889" i="19"/>
  <c r="L1974" i="19"/>
  <c r="L2031" i="19"/>
  <c r="S2032" i="19"/>
  <c r="S1943" i="19"/>
  <c r="S2031" i="19"/>
  <c r="L2122" i="19"/>
  <c r="S2534" i="19"/>
  <c r="S2535" i="19"/>
  <c r="S1817" i="19"/>
  <c r="E1852" i="19"/>
  <c r="E1867" i="19"/>
  <c r="L1907" i="19"/>
  <c r="E1975" i="19"/>
  <c r="E2013" i="19"/>
  <c r="L2033" i="19"/>
  <c r="L2082" i="19"/>
  <c r="S2370" i="19"/>
  <c r="S2371" i="19"/>
  <c r="E2428" i="19"/>
  <c r="E2429" i="19"/>
  <c r="L2497" i="19"/>
  <c r="L2498" i="19"/>
  <c r="S2554" i="19"/>
  <c r="S2555" i="19"/>
  <c r="S2587" i="19"/>
  <c r="S2410" i="19"/>
  <c r="S2411" i="19"/>
  <c r="E2480" i="19"/>
  <c r="E2481" i="19"/>
  <c r="L2537" i="19"/>
  <c r="L2550" i="19"/>
  <c r="L2569" i="19"/>
  <c r="L2570" i="19"/>
  <c r="S2462" i="19"/>
  <c r="S2463" i="19"/>
  <c r="E2532" i="19"/>
  <c r="E2533" i="19"/>
  <c r="L2589" i="19"/>
  <c r="L2590" i="19"/>
  <c r="L1942" i="19"/>
  <c r="L1943" i="19"/>
  <c r="E1977" i="19"/>
  <c r="E1978" i="19"/>
  <c r="S2011" i="19"/>
  <c r="L2046" i="19"/>
  <c r="E2069" i="19"/>
  <c r="E2082" i="19"/>
  <c r="E2120" i="19"/>
  <c r="E2121" i="19"/>
  <c r="L2137" i="19"/>
  <c r="L2138" i="19"/>
  <c r="S2154" i="19"/>
  <c r="S2155" i="19"/>
  <c r="E2172" i="19"/>
  <c r="E2173" i="19"/>
  <c r="L2177" i="19"/>
  <c r="L2190" i="19"/>
  <c r="S2194" i="19"/>
  <c r="S2195" i="19"/>
  <c r="E2212" i="19"/>
  <c r="E2213" i="19"/>
  <c r="L2229" i="19"/>
  <c r="L2230" i="19"/>
  <c r="S2246" i="19"/>
  <c r="S2247" i="19"/>
  <c r="E2264" i="19"/>
  <c r="E2265" i="19"/>
  <c r="L2281" i="19"/>
  <c r="L2282" i="19"/>
  <c r="S2298" i="19"/>
  <c r="S2299" i="19"/>
  <c r="E2316" i="19"/>
  <c r="E2317" i="19"/>
  <c r="L2321" i="19"/>
  <c r="L2334" i="19"/>
  <c r="S2338" i="19"/>
  <c r="S2339" i="19"/>
  <c r="E2356" i="19"/>
  <c r="E2357" i="19"/>
  <c r="L2425" i="19"/>
  <c r="L2426" i="19"/>
  <c r="S2482" i="19"/>
  <c r="S2483" i="19"/>
  <c r="E2552" i="19"/>
  <c r="E2553" i="19"/>
  <c r="E248" i="19"/>
  <c r="S266" i="19"/>
  <c r="S282" i="19"/>
  <c r="E300" i="19"/>
  <c r="E391" i="19"/>
  <c r="S466" i="19"/>
  <c r="S501" i="19"/>
  <c r="L520" i="19"/>
  <c r="S557" i="19"/>
  <c r="L588" i="19"/>
  <c r="S609" i="19"/>
  <c r="E665" i="19"/>
  <c r="E735" i="19"/>
  <c r="L754" i="19"/>
  <c r="L788" i="19"/>
  <c r="E843" i="19"/>
  <c r="L844" i="19"/>
  <c r="E876" i="19"/>
  <c r="E877" i="19"/>
  <c r="L881" i="19"/>
  <c r="L894" i="19"/>
  <c r="S898" i="19"/>
  <c r="S899" i="19"/>
  <c r="E916" i="19"/>
  <c r="E917" i="19"/>
  <c r="L933" i="19"/>
  <c r="L934" i="19"/>
  <c r="S950" i="19"/>
  <c r="S951" i="19"/>
  <c r="E968" i="19"/>
  <c r="E969" i="19"/>
  <c r="L985" i="19"/>
  <c r="L986" i="19"/>
  <c r="S1002" i="19"/>
  <c r="S1003" i="19"/>
  <c r="E1020" i="19"/>
  <c r="E1021" i="19"/>
  <c r="L1025" i="19"/>
  <c r="L1038" i="19"/>
  <c r="S1042" i="19"/>
  <c r="S1043" i="19"/>
  <c r="E1060" i="19"/>
  <c r="E1061" i="19"/>
  <c r="L1077" i="19"/>
  <c r="L1078" i="19"/>
  <c r="S1094" i="19"/>
  <c r="S1095" i="19"/>
  <c r="E1112" i="19"/>
  <c r="E1113" i="19"/>
  <c r="L1129" i="19"/>
  <c r="L1130" i="19"/>
  <c r="S1146" i="19"/>
  <c r="S1147" i="19"/>
  <c r="E1164" i="19"/>
  <c r="E1165" i="19"/>
  <c r="L1169" i="19"/>
  <c r="S1186" i="19"/>
  <c r="E1204" i="19"/>
  <c r="L1221" i="19"/>
  <c r="L1222" i="19"/>
  <c r="S1238" i="19"/>
  <c r="E1256" i="19"/>
  <c r="L1273" i="19"/>
  <c r="S1290" i="19"/>
  <c r="E268" i="19"/>
  <c r="L285" i="19"/>
  <c r="S372" i="19"/>
  <c r="L430" i="19"/>
  <c r="L120" i="19"/>
  <c r="L228" i="19"/>
  <c r="E267" i="19"/>
  <c r="S269" i="19"/>
  <c r="L284" i="19"/>
  <c r="E336" i="19"/>
  <c r="L337" i="19"/>
  <c r="S355" i="19"/>
  <c r="E357" i="19"/>
  <c r="L391" i="19"/>
  <c r="S393" i="19"/>
  <c r="E395" i="19"/>
  <c r="L408" i="19"/>
  <c r="S410" i="19"/>
  <c r="E412" i="19"/>
  <c r="L449" i="19"/>
  <c r="S462" i="19"/>
  <c r="L482" i="19"/>
  <c r="L484" i="19"/>
  <c r="E503" i="19"/>
  <c r="L517" i="19"/>
  <c r="E539" i="19"/>
  <c r="L574" i="19"/>
  <c r="S589" i="19"/>
  <c r="S627" i="19"/>
  <c r="E681" i="19"/>
  <c r="E718" i="19"/>
  <c r="E786" i="19"/>
  <c r="L804" i="19"/>
  <c r="S805" i="19"/>
  <c r="E232" i="19"/>
  <c r="S250" i="19"/>
  <c r="S431" i="19"/>
  <c r="L179" i="19"/>
  <c r="S392" i="19"/>
  <c r="S408" i="19"/>
  <c r="L412" i="19"/>
  <c r="L445" i="19"/>
  <c r="E465" i="19"/>
  <c r="E500" i="19"/>
  <c r="E537" i="19"/>
  <c r="S554" i="19"/>
  <c r="S606" i="19"/>
  <c r="L629" i="19"/>
  <c r="L786" i="19"/>
  <c r="L267" i="19"/>
  <c r="L283" i="19"/>
  <c r="S284" i="19"/>
  <c r="L287" i="19"/>
  <c r="S358" i="19"/>
  <c r="E372" i="19"/>
  <c r="L373" i="19"/>
  <c r="S374" i="19"/>
  <c r="S375" i="19"/>
  <c r="E377" i="19"/>
  <c r="L390" i="19"/>
  <c r="S391" i="19"/>
  <c r="L428" i="19"/>
  <c r="S429" i="19"/>
  <c r="E431" i="19"/>
  <c r="L444" i="19"/>
  <c r="E463" i="19"/>
  <c r="E499" i="19"/>
  <c r="E536" i="19"/>
  <c r="S553" i="19"/>
  <c r="L611" i="19"/>
  <c r="S665" i="19"/>
  <c r="L734" i="19"/>
  <c r="L807" i="19"/>
  <c r="S825" i="19"/>
  <c r="L859" i="19"/>
  <c r="S878" i="19"/>
  <c r="S879" i="19"/>
  <c r="E896" i="19"/>
  <c r="E897" i="19"/>
  <c r="L913" i="19"/>
  <c r="L914" i="19"/>
  <c r="S930" i="19"/>
  <c r="S931" i="19"/>
  <c r="E948" i="19"/>
  <c r="E949" i="19"/>
  <c r="L953" i="19"/>
  <c r="L966" i="19"/>
  <c r="S970" i="19"/>
  <c r="S971" i="19"/>
  <c r="E988" i="19"/>
  <c r="E989" i="19"/>
  <c r="L1005" i="19"/>
  <c r="L1006" i="19"/>
  <c r="S1022" i="19"/>
  <c r="S1023" i="19"/>
  <c r="E1040" i="19"/>
  <c r="E1041" i="19"/>
  <c r="L1057" i="19"/>
  <c r="L1058" i="19"/>
  <c r="S1074" i="19"/>
  <c r="S1075" i="19"/>
  <c r="E1092" i="19"/>
  <c r="E1093" i="19"/>
  <c r="L1097" i="19"/>
  <c r="L1110" i="19"/>
  <c r="S1114" i="19"/>
  <c r="S1115" i="19"/>
  <c r="E1132" i="19"/>
  <c r="E1133" i="19"/>
  <c r="L1149" i="19"/>
  <c r="L1150" i="19"/>
  <c r="S1166" i="19"/>
  <c r="E1184" i="19"/>
  <c r="L1201" i="19"/>
  <c r="S1218" i="19"/>
  <c r="E1236" i="19"/>
  <c r="L1241" i="19"/>
  <c r="S1258" i="19"/>
  <c r="E1276" i="19"/>
  <c r="L1293" i="19"/>
  <c r="L233" i="19"/>
  <c r="S287" i="19"/>
  <c r="E338" i="19"/>
  <c r="L356" i="19"/>
  <c r="S395" i="19"/>
  <c r="E409" i="19"/>
  <c r="S412" i="19"/>
  <c r="L427" i="19"/>
  <c r="L431" i="19"/>
  <c r="S445" i="19"/>
  <c r="E448" i="19"/>
  <c r="S481" i="19"/>
  <c r="S518" i="19"/>
  <c r="E520" i="19"/>
  <c r="S539" i="19"/>
  <c r="E555" i="19"/>
  <c r="L557" i="19"/>
  <c r="S573" i="19"/>
  <c r="L591" i="19"/>
  <c r="S592" i="19"/>
  <c r="S611" i="19"/>
  <c r="S660" i="19"/>
  <c r="E697" i="19"/>
  <c r="L768" i="19"/>
  <c r="E771" i="19"/>
  <c r="L862" i="19"/>
  <c r="S356" i="19"/>
  <c r="S467" i="19"/>
  <c r="S502" i="19"/>
  <c r="L534" i="19"/>
  <c r="S571" i="19"/>
  <c r="L589" i="19"/>
  <c r="S591" i="19"/>
  <c r="S698" i="19"/>
  <c r="E643" i="19"/>
  <c r="S681" i="19"/>
  <c r="L700" i="19"/>
  <c r="E751" i="19"/>
  <c r="L753" i="19"/>
  <c r="S755" i="19"/>
  <c r="L773" i="19"/>
  <c r="E840" i="19"/>
  <c r="S843" i="19"/>
  <c r="E858" i="19"/>
  <c r="S593" i="19"/>
  <c r="L644" i="19"/>
  <c r="E663" i="19"/>
  <c r="S701" i="19"/>
  <c r="E716" i="19"/>
  <c r="L732" i="19"/>
  <c r="L752" i="19"/>
  <c r="E769" i="19"/>
  <c r="L772" i="19"/>
  <c r="E808" i="19"/>
  <c r="L822" i="19"/>
  <c r="S823" i="19"/>
  <c r="E827" i="19"/>
  <c r="S860" i="19"/>
  <c r="L609" i="19"/>
  <c r="S625" i="19"/>
  <c r="E661" i="19"/>
  <c r="L664" i="19"/>
  <c r="S678" i="19"/>
  <c r="E683" i="19"/>
  <c r="L718" i="19"/>
  <c r="S791" i="19"/>
  <c r="L858" i="19"/>
  <c r="L628" i="19"/>
  <c r="S663" i="19"/>
  <c r="E679" i="19"/>
  <c r="L681" i="19"/>
  <c r="S697" i="19"/>
  <c r="S718" i="19"/>
  <c r="E733" i="19"/>
  <c r="L736" i="19"/>
  <c r="S751" i="19"/>
  <c r="S770" i="19"/>
  <c r="S789" i="19"/>
  <c r="E804" i="19"/>
  <c r="L806" i="19"/>
  <c r="E823" i="19"/>
  <c r="L825" i="19"/>
  <c r="L826" i="19"/>
  <c r="S827" i="19"/>
  <c r="S840" i="19"/>
  <c r="E860" i="19"/>
  <c r="L861" i="19"/>
  <c r="S863" i="19"/>
  <c r="E142" i="19"/>
  <c r="E210" i="19"/>
  <c r="S338" i="19"/>
  <c r="E340" i="19"/>
  <c r="E341" i="19"/>
  <c r="L354" i="19"/>
  <c r="E408" i="19"/>
  <c r="L409" i="19"/>
  <c r="L410" i="19"/>
  <c r="S411" i="19"/>
  <c r="S446" i="19"/>
  <c r="E464" i="19"/>
  <c r="L481" i="19"/>
  <c r="S498" i="19"/>
  <c r="E516" i="19"/>
  <c r="L521" i="19"/>
  <c r="S538" i="19"/>
  <c r="E556" i="19"/>
  <c r="L573" i="19"/>
  <c r="S590" i="19"/>
  <c r="E608" i="19"/>
  <c r="L625" i="19"/>
  <c r="S642" i="19"/>
  <c r="E660" i="19"/>
  <c r="L665" i="19"/>
  <c r="S682" i="19"/>
  <c r="E700" i="19"/>
  <c r="L717" i="19"/>
  <c r="S734" i="19"/>
  <c r="E772" i="19"/>
  <c r="E805" i="19"/>
  <c r="S156" i="19"/>
  <c r="S176" i="19"/>
  <c r="L195" i="19"/>
  <c r="E773" i="19"/>
  <c r="L809" i="19"/>
  <c r="L841" i="19"/>
  <c r="L174" i="19"/>
  <c r="E177" i="19"/>
  <c r="E213" i="19"/>
  <c r="S124" i="19"/>
  <c r="E194" i="19"/>
  <c r="E752" i="19"/>
  <c r="S754" i="19"/>
  <c r="S787" i="19"/>
  <c r="E824" i="19"/>
  <c r="S859" i="19"/>
  <c r="E138" i="19"/>
  <c r="S196" i="19"/>
  <c r="S122" i="19"/>
  <c r="E124" i="19"/>
  <c r="S142" i="19"/>
  <c r="E156" i="19"/>
  <c r="E192" i="19"/>
  <c r="L193" i="19"/>
  <c r="E302" i="19"/>
  <c r="E318" i="19"/>
  <c r="L319" i="19"/>
  <c r="E322" i="19"/>
  <c r="L462" i="19"/>
  <c r="E485" i="19"/>
  <c r="L502" i="19"/>
  <c r="E589" i="19"/>
  <c r="L646" i="19"/>
  <c r="L750" i="19"/>
  <c r="S786" i="19"/>
  <c r="S807" i="19"/>
  <c r="S858" i="19"/>
  <c r="S140" i="19"/>
  <c r="L553" i="19"/>
  <c r="S570" i="19"/>
  <c r="E588" i="19"/>
  <c r="L593" i="19"/>
  <c r="S610" i="19"/>
  <c r="E628" i="19"/>
  <c r="L645" i="19"/>
  <c r="S662" i="19"/>
  <c r="E680" i="19"/>
  <c r="L697" i="19"/>
  <c r="S714" i="19"/>
  <c r="E732" i="19"/>
  <c r="L737" i="19"/>
  <c r="L770" i="19"/>
  <c r="S806" i="19"/>
  <c r="L139" i="19"/>
  <c r="E175" i="19"/>
  <c r="L232" i="19"/>
  <c r="E247" i="19"/>
  <c r="S249" i="19"/>
  <c r="E305" i="19"/>
  <c r="S336" i="19"/>
  <c r="L359" i="19"/>
  <c r="E394" i="19"/>
  <c r="S428" i="19"/>
  <c r="S215" i="19"/>
  <c r="L230" i="19"/>
  <c r="S232" i="19"/>
  <c r="S248" i="19"/>
  <c r="E250" i="19"/>
  <c r="S285" i="19"/>
  <c r="L301" i="19"/>
  <c r="S302" i="19"/>
  <c r="L305" i="19"/>
  <c r="E320" i="19"/>
  <c r="E337" i="19"/>
  <c r="S341" i="19"/>
  <c r="E356" i="19"/>
  <c r="L357" i="19"/>
  <c r="L358" i="19"/>
  <c r="S359" i="19"/>
  <c r="L376" i="19"/>
  <c r="S390" i="19"/>
  <c r="E392" i="19"/>
  <c r="E393" i="19"/>
  <c r="L394" i="19"/>
  <c r="E411" i="19"/>
  <c r="L413" i="19"/>
  <c r="S426" i="19"/>
  <c r="S427" i="19"/>
  <c r="E429" i="19"/>
  <c r="S247" i="19"/>
  <c r="E282" i="19"/>
  <c r="S301" i="19"/>
  <c r="L304" i="19"/>
  <c r="E319" i="19"/>
  <c r="E354" i="19"/>
  <c r="S376" i="19"/>
  <c r="L411" i="19"/>
  <c r="S160" i="19"/>
  <c r="E174" i="19"/>
  <c r="L175" i="19"/>
  <c r="S197" i="19"/>
  <c r="S214" i="19"/>
  <c r="E265" i="19"/>
  <c r="L322" i="19"/>
  <c r="S103" i="19"/>
  <c r="S177" i="19"/>
  <c r="L213" i="19"/>
  <c r="E229" i="19"/>
  <c r="E284" i="19"/>
  <c r="E303" i="19"/>
  <c r="L323" i="19"/>
  <c r="S139" i="19"/>
  <c r="L159" i="19"/>
  <c r="E88" i="19"/>
  <c r="E120" i="19"/>
  <c r="L121" i="19"/>
  <c r="L142" i="19"/>
  <c r="E157" i="19"/>
  <c r="S159" i="19"/>
  <c r="S175" i="19"/>
  <c r="L212" i="19"/>
  <c r="L229" i="19"/>
  <c r="S231" i="19"/>
  <c r="E233" i="19"/>
  <c r="E246" i="19"/>
  <c r="L248" i="19"/>
  <c r="E264" i="19"/>
  <c r="L266" i="19"/>
  <c r="S268" i="19"/>
  <c r="E283" i="19"/>
  <c r="S286" i="19"/>
  <c r="E301" i="19"/>
  <c r="L303" i="19"/>
  <c r="S305" i="19"/>
  <c r="L321" i="19"/>
  <c r="S323" i="19"/>
  <c r="E266" i="19"/>
  <c r="S300" i="19"/>
  <c r="L178" i="19"/>
  <c r="S229" i="19"/>
  <c r="L264" i="19"/>
  <c r="E287" i="19"/>
  <c r="S321" i="19"/>
  <c r="L231" i="19"/>
  <c r="S251" i="19"/>
  <c r="L268" i="19"/>
  <c r="L286" i="19"/>
  <c r="S318" i="19"/>
  <c r="E212" i="19"/>
  <c r="S233" i="19"/>
  <c r="L140" i="19"/>
  <c r="L157" i="19"/>
  <c r="S158" i="19"/>
  <c r="E197" i="19"/>
  <c r="L282" i="19"/>
  <c r="L102" i="19"/>
  <c r="L249" i="19"/>
  <c r="E321" i="19"/>
  <c r="S52" i="19"/>
  <c r="E66" i="19"/>
  <c r="L67" i="19"/>
  <c r="E70" i="19"/>
  <c r="S84" i="19"/>
  <c r="E86" i="19"/>
  <c r="L103" i="19"/>
  <c r="E106" i="19"/>
  <c r="E143" i="19"/>
  <c r="E159" i="19"/>
  <c r="S161" i="19"/>
  <c r="L177" i="19"/>
  <c r="S178" i="19"/>
  <c r="S211" i="19"/>
  <c r="L214" i="19"/>
  <c r="S228" i="19"/>
  <c r="E231" i="19"/>
  <c r="S246" i="19"/>
  <c r="E249" i="19"/>
  <c r="L250" i="19"/>
  <c r="L251" i="19"/>
  <c r="S265" i="19"/>
  <c r="L269" i="19"/>
  <c r="S283" i="19"/>
  <c r="E286" i="19"/>
  <c r="L300" i="19"/>
  <c r="E304" i="19"/>
  <c r="L318" i="19"/>
  <c r="S319" i="19"/>
  <c r="S320" i="19"/>
  <c r="E323" i="19"/>
  <c r="S107" i="19"/>
  <c r="S125" i="19"/>
  <c r="E176" i="19"/>
  <c r="S210" i="19"/>
  <c r="L215" i="19"/>
  <c r="E67" i="19"/>
  <c r="S69" i="19"/>
  <c r="L89" i="19"/>
  <c r="L105" i="19"/>
  <c r="S123" i="19"/>
  <c r="S141" i="19"/>
  <c r="L158" i="19"/>
  <c r="L176" i="19"/>
  <c r="E193" i="19"/>
  <c r="E211" i="19"/>
  <c r="L85" i="19"/>
  <c r="E140" i="19"/>
  <c r="L160" i="19"/>
  <c r="E158" i="19"/>
  <c r="S192" i="19"/>
  <c r="L197" i="19"/>
  <c r="E103" i="19"/>
  <c r="S105" i="19"/>
  <c r="S121" i="19"/>
  <c r="L138" i="19"/>
  <c r="L156" i="19"/>
  <c r="E161" i="19"/>
  <c r="E179" i="19"/>
  <c r="S195" i="19"/>
  <c r="S213" i="19"/>
  <c r="L123" i="19"/>
  <c r="L141" i="19"/>
  <c r="S174" i="19"/>
  <c r="E195" i="19"/>
  <c r="E102" i="19"/>
  <c r="S104" i="19"/>
  <c r="E85" i="19"/>
  <c r="L86" i="19"/>
  <c r="L107" i="19"/>
  <c r="S120" i="19"/>
  <c r="E123" i="19"/>
  <c r="L125" i="19"/>
  <c r="S138" i="19"/>
  <c r="L143" i="19"/>
  <c r="S157" i="19"/>
  <c r="E160" i="19"/>
  <c r="L161" i="19"/>
  <c r="E178" i="19"/>
  <c r="L192" i="19"/>
  <c r="S194" i="19"/>
  <c r="E196" i="19"/>
  <c r="S212" i="19"/>
  <c r="E215" i="19"/>
  <c r="S85" i="19"/>
  <c r="E87" i="19"/>
  <c r="S102" i="19"/>
  <c r="E105" i="19"/>
  <c r="E104" i="19"/>
  <c r="L106" i="19"/>
  <c r="L70" i="19"/>
  <c r="L104" i="19"/>
  <c r="S106" i="19"/>
  <c r="E107" i="19"/>
  <c r="L87" i="19"/>
  <c r="L88" i="19"/>
  <c r="E84" i="19"/>
  <c r="S87" i="19"/>
  <c r="S88" i="19"/>
  <c r="E71" i="19"/>
  <c r="L84" i="19"/>
  <c r="E89" i="19"/>
  <c r="E69" i="19"/>
  <c r="S86" i="19"/>
  <c r="S89" i="19"/>
  <c r="E48" i="19"/>
  <c r="S66" i="19"/>
  <c r="E68" i="19"/>
  <c r="S49" i="19"/>
  <c r="E51" i="19"/>
  <c r="S70" i="19"/>
  <c r="E52" i="19"/>
  <c r="E34" i="19"/>
  <c r="L68" i="19"/>
  <c r="L49" i="19"/>
  <c r="S71" i="19"/>
  <c r="L69" i="19"/>
  <c r="S68" i="19"/>
  <c r="L30" i="19"/>
  <c r="E33" i="19"/>
  <c r="E49" i="19"/>
  <c r="E53" i="19"/>
  <c r="L66" i="19"/>
  <c r="S67" i="19"/>
  <c r="L71" i="19"/>
  <c r="L35" i="19"/>
  <c r="S48" i="19"/>
  <c r="L52" i="19"/>
  <c r="S53" i="19"/>
  <c r="L34" i="19"/>
  <c r="E50" i="19"/>
  <c r="L51" i="19"/>
  <c r="L50" i="19"/>
  <c r="S51" i="19"/>
  <c r="S50" i="19"/>
  <c r="L31" i="19"/>
  <c r="L48" i="19"/>
  <c r="L53" i="19"/>
  <c r="E32" i="19"/>
  <c r="L33" i="19"/>
  <c r="S33" i="19"/>
  <c r="E35" i="19"/>
  <c r="S32" i="19"/>
  <c r="S30" i="19"/>
  <c r="S35" i="19"/>
  <c r="E31" i="19"/>
  <c r="S34" i="19"/>
  <c r="L32" i="19"/>
  <c r="E30" i="19"/>
  <c r="S31" i="19"/>
  <c r="K16" i="19" l="1"/>
  <c r="J13" i="19"/>
  <c r="R17" i="19"/>
  <c r="Q17" i="19"/>
  <c r="R16" i="19"/>
  <c r="Q16" i="19"/>
  <c r="R15" i="19"/>
  <c r="Q15" i="19"/>
  <c r="R14" i="19"/>
  <c r="Q14" i="19"/>
  <c r="R13" i="19"/>
  <c r="Q13" i="19"/>
  <c r="R12" i="19"/>
  <c r="Q12" i="19"/>
  <c r="K17" i="19"/>
  <c r="J17" i="19"/>
  <c r="J16" i="19"/>
  <c r="K15" i="19"/>
  <c r="J15" i="19"/>
  <c r="K14" i="19"/>
  <c r="J14" i="19"/>
  <c r="K13" i="19"/>
  <c r="K12" i="19"/>
  <c r="J12" i="19"/>
  <c r="D17" i="19"/>
  <c r="D16" i="19"/>
  <c r="D15" i="19"/>
  <c r="D14" i="19"/>
  <c r="D13" i="19"/>
  <c r="D12" i="19"/>
  <c r="C17" i="19"/>
  <c r="C16" i="19"/>
  <c r="C15" i="19"/>
  <c r="C14" i="19"/>
  <c r="C13" i="19"/>
  <c r="C12" i="19"/>
  <c r="AG159" i="1"/>
  <c r="AF159" i="1"/>
  <c r="X159" i="1"/>
  <c r="W159" i="1"/>
  <c r="AG120" i="1"/>
  <c r="AF120" i="1"/>
  <c r="X120" i="1"/>
  <c r="W120" i="1"/>
  <c r="AG79" i="1"/>
  <c r="AF79" i="1"/>
  <c r="X79" i="1"/>
  <c r="W79" i="1"/>
  <c r="AG39" i="1"/>
  <c r="AF39" i="1"/>
  <c r="X39" i="1"/>
  <c r="W39" i="1"/>
  <c r="S13" i="19" l="1"/>
  <c r="L13" i="19"/>
  <c r="S17" i="19"/>
  <c r="S12" i="19"/>
  <c r="S16" i="19"/>
  <c r="S14" i="19"/>
  <c r="S15" i="19"/>
  <c r="L14" i="19"/>
  <c r="L15" i="19"/>
  <c r="L12" i="19"/>
  <c r="L17" i="19"/>
  <c r="E14" i="19"/>
  <c r="E15" i="19"/>
  <c r="L16" i="19"/>
  <c r="E13" i="19"/>
  <c r="E16" i="19"/>
  <c r="E17" i="19"/>
  <c r="E12" i="19"/>
  <c r="AG159" i="18"/>
  <c r="AF159" i="18"/>
  <c r="X159" i="18"/>
  <c r="W159" i="18"/>
  <c r="AG120" i="18"/>
  <c r="AF120" i="18"/>
  <c r="X120" i="18"/>
  <c r="W120" i="18"/>
  <c r="AG79" i="18"/>
  <c r="AF79" i="18"/>
  <c r="X79" i="18"/>
  <c r="W79" i="18"/>
  <c r="AG39" i="18"/>
  <c r="AF39" i="18"/>
  <c r="X39" i="18"/>
  <c r="W39" i="18"/>
  <c r="AG159" i="17"/>
  <c r="AF159" i="17"/>
  <c r="X159" i="17"/>
  <c r="W159" i="17"/>
  <c r="AG120" i="17"/>
  <c r="AF120" i="17"/>
  <c r="X120" i="17"/>
  <c r="W120" i="17"/>
  <c r="AG79" i="17"/>
  <c r="AF79" i="17"/>
  <c r="X79" i="17"/>
  <c r="W79" i="17"/>
  <c r="AG39" i="17"/>
  <c r="AF39" i="17"/>
  <c r="X39" i="17"/>
  <c r="W39" i="17"/>
  <c r="AG159" i="7"/>
  <c r="AF159" i="7"/>
  <c r="X159" i="7"/>
  <c r="W159" i="7"/>
  <c r="AG120" i="7"/>
  <c r="AF120" i="7"/>
  <c r="X120" i="7"/>
  <c r="W120" i="7"/>
  <c r="AG79" i="7"/>
  <c r="AF79" i="7"/>
  <c r="X79" i="7"/>
  <c r="W79" i="7"/>
  <c r="AG39" i="7"/>
  <c r="AF39" i="7"/>
  <c r="X39" i="7"/>
  <c r="W39" i="7"/>
  <c r="AG159" i="8"/>
  <c r="AF159" i="8"/>
  <c r="X159" i="8"/>
  <c r="W159" i="8"/>
  <c r="AG120" i="8"/>
  <c r="AF120" i="8"/>
  <c r="X120" i="8"/>
  <c r="W120" i="8"/>
  <c r="AG79" i="8"/>
  <c r="AF79" i="8"/>
  <c r="X79" i="8"/>
  <c r="W79" i="8"/>
  <c r="AG39" i="8"/>
  <c r="AF39" i="8"/>
  <c r="X39" i="8"/>
  <c r="W39" i="8"/>
  <c r="AG159" i="6"/>
  <c r="AF159" i="6"/>
  <c r="X159" i="6"/>
  <c r="W159" i="6"/>
  <c r="AG120" i="6"/>
  <c r="AF120" i="6"/>
  <c r="X120" i="6"/>
  <c r="W120" i="6"/>
  <c r="AG79" i="6"/>
  <c r="AF79" i="6"/>
  <c r="X79" i="6"/>
  <c r="W79" i="6"/>
  <c r="AG39" i="6"/>
  <c r="AF39" i="6"/>
  <c r="X39" i="6"/>
  <c r="W39" i="6"/>
  <c r="V62" i="16"/>
  <c r="U62" i="16"/>
  <c r="V61" i="16"/>
  <c r="U61" i="16"/>
  <c r="V60" i="16"/>
  <c r="U60" i="16"/>
  <c r="V59" i="16"/>
  <c r="U59" i="16"/>
  <c r="V58" i="16"/>
  <c r="U58" i="16"/>
  <c r="V57" i="16"/>
  <c r="U57" i="16"/>
  <c r="V56" i="16"/>
  <c r="U56" i="16"/>
  <c r="V55" i="16"/>
  <c r="U55" i="16"/>
  <c r="Z46" i="16"/>
  <c r="Y46" i="16"/>
  <c r="V46" i="16"/>
  <c r="U46" i="16"/>
  <c r="Z26" i="16"/>
  <c r="Y26" i="16"/>
  <c r="V26" i="16"/>
  <c r="U26" i="16"/>
  <c r="Z6" i="16"/>
  <c r="Y6" i="16"/>
  <c r="V6" i="16"/>
  <c r="U6" i="16"/>
  <c r="C2" i="12" l="1"/>
  <c r="C1001" i="17"/>
  <c r="C1002" i="17"/>
  <c r="C1003" i="17"/>
  <c r="C1004" i="17"/>
  <c r="C1005" i="17"/>
  <c r="C1006" i="17"/>
  <c r="C1007" i="17"/>
  <c r="C1008" i="17"/>
  <c r="C1009" i="17"/>
  <c r="C1010" i="17"/>
  <c r="C1011" i="17"/>
  <c r="C1012" i="17"/>
  <c r="C1013" i="17"/>
  <c r="C1014" i="17"/>
  <c r="C1015" i="17"/>
  <c r="C1016" i="17"/>
  <c r="C1017" i="17"/>
  <c r="C1018" i="17"/>
  <c r="C1019" i="17"/>
  <c r="R62" i="16" l="1"/>
  <c r="R61" i="16"/>
  <c r="R55" i="16"/>
  <c r="R60" i="16"/>
  <c r="R58" i="16"/>
  <c r="R57" i="16"/>
  <c r="R59" i="16"/>
  <c r="R56" i="16"/>
  <c r="AE38" i="18"/>
  <c r="V38" i="18"/>
  <c r="AE78" i="18"/>
  <c r="V78" i="18"/>
  <c r="AE119" i="18"/>
  <c r="V119" i="18"/>
  <c r="AE158" i="18"/>
  <c r="V158" i="18"/>
  <c r="AE158" i="17"/>
  <c r="V158" i="17"/>
  <c r="AE119" i="17"/>
  <c r="V119" i="17"/>
  <c r="AE78" i="17"/>
  <c r="V78" i="17"/>
  <c r="AE38" i="17"/>
  <c r="V38" i="17"/>
  <c r="AC4" i="16"/>
  <c r="AC3" i="16"/>
  <c r="W58" i="16" l="1"/>
  <c r="W56" i="16"/>
  <c r="S58" i="16"/>
  <c r="S57" i="16"/>
  <c r="S56" i="16"/>
  <c r="S55" i="16"/>
  <c r="S62" i="16"/>
  <c r="S61" i="16"/>
  <c r="S60" i="16"/>
  <c r="S59" i="16"/>
  <c r="X62" i="16"/>
  <c r="X58" i="16" l="1"/>
  <c r="X57" i="16"/>
  <c r="X59" i="16"/>
  <c r="X56" i="16"/>
  <c r="X55" i="16"/>
  <c r="X61" i="16"/>
  <c r="W61" i="16"/>
  <c r="X60" i="16"/>
  <c r="AC18" i="16" l="1"/>
  <c r="AC15" i="16"/>
  <c r="AB18" i="16"/>
  <c r="AB17" i="16"/>
  <c r="Z55" i="16"/>
  <c r="W55" i="16"/>
  <c r="W59" i="16"/>
  <c r="W60" i="16"/>
  <c r="W57" i="16"/>
  <c r="AC55" i="16"/>
  <c r="Y58" i="16"/>
  <c r="Z56" i="16"/>
  <c r="AC56" i="16"/>
  <c r="Z58" i="16"/>
  <c r="Y56" i="16"/>
  <c r="V38" i="6"/>
  <c r="AB16" i="16" l="1"/>
  <c r="AC58" i="16"/>
  <c r="AC16" i="16"/>
  <c r="AC19" i="16"/>
  <c r="Z60" i="16"/>
  <c r="AC17" i="16"/>
  <c r="AB15" i="16"/>
  <c r="Y55" i="16"/>
  <c r="AB56" i="16"/>
  <c r="AB58" i="16"/>
  <c r="Y57" i="16"/>
  <c r="Y60" i="16"/>
  <c r="Z57" i="16"/>
  <c r="Z59" i="16"/>
  <c r="Y61" i="16"/>
  <c r="Y59" i="16"/>
  <c r="AC61" i="16"/>
  <c r="Z61" i="16"/>
  <c r="AC60" i="16" l="1"/>
  <c r="AC59" i="16"/>
  <c r="AC57" i="16"/>
  <c r="AB55" i="16"/>
  <c r="AB60" i="16"/>
  <c r="AB57" i="16"/>
  <c r="AB59" i="16"/>
  <c r="AB61" i="16"/>
  <c r="AB19" i="16"/>
  <c r="W62" i="16" l="1"/>
  <c r="AC62" i="16" l="1"/>
  <c r="Y62" i="16"/>
  <c r="Z62" i="16"/>
  <c r="AB62" i="16" l="1"/>
  <c r="C993" i="7"/>
  <c r="C993" i="6"/>
  <c r="C993" i="8"/>
  <c r="C993" i="18"/>
  <c r="C993" i="17"/>
  <c r="C976" i="17"/>
  <c r="C976" i="8"/>
  <c r="C976" i="18"/>
  <c r="C976" i="6"/>
  <c r="C976" i="7"/>
  <c r="C832" i="18"/>
  <c r="C832" i="6"/>
  <c r="C832" i="17"/>
  <c r="C832" i="8"/>
  <c r="C832" i="7"/>
  <c r="C862" i="17"/>
  <c r="C862" i="6"/>
  <c r="C862" i="18"/>
  <c r="C862" i="8"/>
  <c r="C862" i="7"/>
  <c r="C841" i="18"/>
  <c r="C841" i="7"/>
  <c r="C841" i="17"/>
  <c r="C841" i="8"/>
  <c r="C841" i="6"/>
  <c r="C839" i="18"/>
  <c r="C839" i="7"/>
  <c r="C839" i="6"/>
  <c r="C839" i="8"/>
  <c r="C839" i="17"/>
  <c r="C989" i="18"/>
  <c r="C989" i="8"/>
  <c r="C989" i="7"/>
  <c r="C989" i="17"/>
  <c r="C989" i="6"/>
  <c r="C933" i="6"/>
  <c r="C933" i="18"/>
  <c r="C933" i="8"/>
  <c r="C933" i="7"/>
  <c r="C933" i="17"/>
  <c r="C901" i="17"/>
  <c r="C901" i="7"/>
  <c r="C901" i="18"/>
  <c r="C901" i="8"/>
  <c r="C901" i="6"/>
  <c r="C805" i="7"/>
  <c r="C805" i="8"/>
  <c r="C805" i="17"/>
  <c r="C805" i="18"/>
  <c r="C805" i="6"/>
  <c r="C889" i="7"/>
  <c r="C889" i="6"/>
  <c r="C889" i="17"/>
  <c r="C889" i="18"/>
  <c r="C889" i="8"/>
  <c r="C945" i="17"/>
  <c r="C945" i="8"/>
  <c r="C945" i="18"/>
  <c r="C945" i="6"/>
  <c r="C945" i="7"/>
  <c r="C845" i="8"/>
  <c r="C845" i="18"/>
  <c r="C845" i="6"/>
  <c r="C845" i="7"/>
  <c r="C845" i="17"/>
  <c r="C785" i="7"/>
  <c r="C785" i="6"/>
  <c r="C785" i="17"/>
  <c r="C785" i="18"/>
  <c r="C785" i="8"/>
  <c r="C940" i="7"/>
  <c r="C940" i="6"/>
  <c r="C940" i="18"/>
  <c r="C940" i="8"/>
  <c r="C940" i="17"/>
  <c r="C860" i="6"/>
  <c r="C860" i="8"/>
  <c r="C860" i="7"/>
  <c r="C860" i="17"/>
  <c r="C860" i="18"/>
  <c r="C764" i="6"/>
  <c r="C764" i="7"/>
  <c r="C764" i="17"/>
  <c r="C764" i="18"/>
  <c r="C764" i="8"/>
  <c r="C908" i="18"/>
  <c r="C908" i="17"/>
  <c r="C908" i="7"/>
  <c r="C908" i="6"/>
  <c r="C908" i="8"/>
  <c r="C935" i="18"/>
  <c r="C935" i="17"/>
  <c r="C935" i="7"/>
  <c r="C935" i="8"/>
  <c r="C935" i="6"/>
  <c r="C759" i="6"/>
  <c r="C759" i="17"/>
  <c r="C759" i="8"/>
  <c r="C759" i="18"/>
  <c r="C759" i="7"/>
  <c r="C679" i="17"/>
  <c r="C679" i="6"/>
  <c r="C679" i="18"/>
  <c r="C679" i="8"/>
  <c r="C679" i="7"/>
  <c r="C1000" i="18"/>
  <c r="C1000" i="8"/>
  <c r="C1000" i="7"/>
  <c r="C1000" i="17"/>
  <c r="C1000" i="6"/>
  <c r="C944" i="17"/>
  <c r="C944" i="8"/>
  <c r="C944" i="18"/>
  <c r="C944" i="7"/>
  <c r="C944" i="6"/>
  <c r="C888" i="18"/>
  <c r="C888" i="6"/>
  <c r="C888" i="7"/>
  <c r="C888" i="8"/>
  <c r="C888" i="17"/>
  <c r="C856" i="8"/>
  <c r="C856" i="7"/>
  <c r="C856" i="6"/>
  <c r="C856" i="18"/>
  <c r="C856" i="17"/>
  <c r="C772" i="7"/>
  <c r="C772" i="17"/>
  <c r="C772" i="6"/>
  <c r="C772" i="18"/>
  <c r="C772" i="8"/>
  <c r="C884" i="17"/>
  <c r="C884" i="18"/>
  <c r="C884" i="7"/>
  <c r="C884" i="6"/>
  <c r="C884" i="8"/>
  <c r="C800" i="17"/>
  <c r="C800" i="7"/>
  <c r="C800" i="8"/>
  <c r="C800" i="18"/>
  <c r="C800" i="6"/>
  <c r="C525" i="18"/>
  <c r="C525" i="6"/>
  <c r="C525" i="8"/>
  <c r="C525" i="7"/>
  <c r="C525" i="17"/>
  <c r="C555" i="8"/>
  <c r="C555" i="17"/>
  <c r="C555" i="6"/>
  <c r="C555" i="18"/>
  <c r="C555" i="7"/>
  <c r="C794" i="6"/>
  <c r="C794" i="17"/>
  <c r="C794" i="7"/>
  <c r="C794" i="8"/>
  <c r="C794" i="18"/>
  <c r="C726" i="17"/>
  <c r="C726" i="6"/>
  <c r="C726" i="7"/>
  <c r="C726" i="18"/>
  <c r="C726" i="8"/>
  <c r="C957" i="8"/>
  <c r="C957" i="7"/>
  <c r="C957" i="18"/>
  <c r="C957" i="6"/>
  <c r="C957" i="17"/>
  <c r="C961" i="6"/>
  <c r="C961" i="17"/>
  <c r="C961" i="18"/>
  <c r="C961" i="8"/>
  <c r="C961" i="7"/>
  <c r="C813" i="7"/>
  <c r="C813" i="8"/>
  <c r="C813" i="6"/>
  <c r="C813" i="18"/>
  <c r="C813" i="17"/>
  <c r="C855" i="6"/>
  <c r="C855" i="8"/>
  <c r="C855" i="18"/>
  <c r="C855" i="17"/>
  <c r="C855" i="7"/>
  <c r="C916" i="6"/>
  <c r="C916" i="7"/>
  <c r="C916" i="17"/>
  <c r="C916" i="8"/>
  <c r="C916" i="18"/>
  <c r="C804" i="7"/>
  <c r="C804" i="18"/>
  <c r="C804" i="8"/>
  <c r="C804" i="6"/>
  <c r="C804" i="17"/>
  <c r="C968" i="7"/>
  <c r="C968" i="8"/>
  <c r="C968" i="6"/>
  <c r="C968" i="18"/>
  <c r="C968" i="17"/>
  <c r="C778" i="7"/>
  <c r="C778" i="6"/>
  <c r="C778" i="18"/>
  <c r="C778" i="8"/>
  <c r="C778" i="17"/>
  <c r="C542" i="17"/>
  <c r="C542" i="8"/>
  <c r="C542" i="7"/>
  <c r="C542" i="6"/>
  <c r="C542" i="18"/>
  <c r="C802" i="18"/>
  <c r="C802" i="7"/>
  <c r="C802" i="6"/>
  <c r="C802" i="8"/>
  <c r="C802" i="17"/>
  <c r="C517" i="8"/>
  <c r="C517" i="7"/>
  <c r="C517" i="17"/>
  <c r="C517" i="6"/>
  <c r="C517" i="18"/>
  <c r="C561" i="6"/>
  <c r="C561" i="8"/>
  <c r="C561" i="17"/>
  <c r="C561" i="18"/>
  <c r="C561" i="7"/>
  <c r="C369" i="8"/>
  <c r="C369" i="6"/>
  <c r="C369" i="17"/>
  <c r="C369" i="7"/>
  <c r="C369" i="18"/>
  <c r="C838" i="7"/>
  <c r="C838" i="8"/>
  <c r="C838" i="17"/>
  <c r="C838" i="6"/>
  <c r="C838" i="18"/>
  <c r="C594" i="7"/>
  <c r="C594" i="6"/>
  <c r="C594" i="17"/>
  <c r="C594" i="18"/>
  <c r="C594" i="8"/>
  <c r="C560" i="17"/>
  <c r="C560" i="6"/>
  <c r="C560" i="8"/>
  <c r="C560" i="18"/>
  <c r="C560" i="7"/>
  <c r="C979" i="6"/>
  <c r="C979" i="18"/>
  <c r="C979" i="7"/>
  <c r="C979" i="8"/>
  <c r="C979" i="17"/>
  <c r="C843" i="6"/>
  <c r="C843" i="7"/>
  <c r="C843" i="18"/>
  <c r="C843" i="8"/>
  <c r="C843" i="17"/>
  <c r="C795" i="17"/>
  <c r="C795" i="6"/>
  <c r="C795" i="8"/>
  <c r="C795" i="7"/>
  <c r="C795" i="18"/>
  <c r="C846" i="17"/>
  <c r="C846" i="18"/>
  <c r="C846" i="7"/>
  <c r="C846" i="6"/>
  <c r="C846" i="8"/>
  <c r="C659" i="17"/>
  <c r="C659" i="8"/>
  <c r="C659" i="18"/>
  <c r="C659" i="6"/>
  <c r="C659" i="7"/>
  <c r="C550" i="17"/>
  <c r="C550" i="7"/>
  <c r="C550" i="6"/>
  <c r="C550" i="18"/>
  <c r="C550" i="8"/>
  <c r="C648" i="6"/>
  <c r="C648" i="17"/>
  <c r="C648" i="8"/>
  <c r="C648" i="18"/>
  <c r="C648" i="7"/>
  <c r="C927" i="18"/>
  <c r="C927" i="8"/>
  <c r="C927" i="7"/>
  <c r="C927" i="17"/>
  <c r="C927" i="6"/>
  <c r="C696" i="8"/>
  <c r="C696" i="18"/>
  <c r="C696" i="7"/>
  <c r="C696" i="6"/>
  <c r="C696" i="17"/>
  <c r="C857" i="18"/>
  <c r="C857" i="8"/>
  <c r="C857" i="17"/>
  <c r="C857" i="7"/>
  <c r="C857" i="6"/>
  <c r="C765" i="18"/>
  <c r="C765" i="6"/>
  <c r="C765" i="8"/>
  <c r="C765" i="7"/>
  <c r="C765" i="17"/>
  <c r="C956" i="18"/>
  <c r="C956" i="6"/>
  <c r="C956" i="8"/>
  <c r="C956" i="17"/>
  <c r="C956" i="7"/>
  <c r="C924" i="6"/>
  <c r="C924" i="7"/>
  <c r="C924" i="17"/>
  <c r="C924" i="8"/>
  <c r="C924" i="18"/>
  <c r="C887" i="8"/>
  <c r="C887" i="6"/>
  <c r="C887" i="17"/>
  <c r="C887" i="18"/>
  <c r="C887" i="7"/>
  <c r="C743" i="18"/>
  <c r="C743" i="7"/>
  <c r="C743" i="6"/>
  <c r="C743" i="17"/>
  <c r="C743" i="8"/>
  <c r="C981" i="18"/>
  <c r="C981" i="8"/>
  <c r="C981" i="7"/>
  <c r="C981" i="17"/>
  <c r="C981" i="6"/>
  <c r="C937" i="18"/>
  <c r="C937" i="7"/>
  <c r="C937" i="17"/>
  <c r="C937" i="8"/>
  <c r="C937" i="6"/>
  <c r="C853" i="8"/>
  <c r="C853" i="18"/>
  <c r="C853" i="17"/>
  <c r="C853" i="6"/>
  <c r="C853" i="7"/>
  <c r="C893" i="18"/>
  <c r="C893" i="8"/>
  <c r="C893" i="17"/>
  <c r="C893" i="7"/>
  <c r="C893" i="6"/>
  <c r="C965" i="7"/>
  <c r="C965" i="18"/>
  <c r="C965" i="8"/>
  <c r="C965" i="6"/>
  <c r="C965" i="17"/>
  <c r="C809" i="18"/>
  <c r="C809" i="6"/>
  <c r="C809" i="17"/>
  <c r="C809" i="8"/>
  <c r="C809" i="7"/>
  <c r="C953" i="18"/>
  <c r="C953" i="8"/>
  <c r="C953" i="7"/>
  <c r="C953" i="17"/>
  <c r="C953" i="6"/>
  <c r="C646" i="7"/>
  <c r="C646" i="18"/>
  <c r="C646" i="17"/>
  <c r="C646" i="6"/>
  <c r="C646" i="8"/>
  <c r="C906" i="17"/>
  <c r="C906" i="7"/>
  <c r="C906" i="8"/>
  <c r="C906" i="6"/>
  <c r="C906" i="18"/>
  <c r="C667" i="6"/>
  <c r="C667" i="18"/>
  <c r="C667" i="7"/>
  <c r="C667" i="8"/>
  <c r="C667" i="17"/>
  <c r="C934" i="7"/>
  <c r="C934" i="6"/>
  <c r="C934" i="18"/>
  <c r="C934" i="8"/>
  <c r="C934" i="17"/>
  <c r="C746" i="17"/>
  <c r="C746" i="8"/>
  <c r="C746" i="18"/>
  <c r="C746" i="7"/>
  <c r="C746" i="6"/>
  <c r="C690" i="6"/>
  <c r="C690" i="18"/>
  <c r="C690" i="7"/>
  <c r="C690" i="8"/>
  <c r="C690" i="17"/>
  <c r="C741" i="6"/>
  <c r="C741" i="8"/>
  <c r="C741" i="17"/>
  <c r="C741" i="18"/>
  <c r="C741" i="7"/>
  <c r="C570" i="8"/>
  <c r="C570" i="18"/>
  <c r="C570" i="6"/>
  <c r="C570" i="7"/>
  <c r="C570" i="17"/>
  <c r="C503" i="18"/>
  <c r="C503" i="6"/>
  <c r="C503" i="7"/>
  <c r="C503" i="8"/>
  <c r="C503" i="17"/>
  <c r="C572" i="7"/>
  <c r="C572" i="18"/>
  <c r="C572" i="6"/>
  <c r="C572" i="8"/>
  <c r="C572" i="17"/>
  <c r="C615" i="17"/>
  <c r="C615" i="7"/>
  <c r="C615" i="6"/>
  <c r="C615" i="8"/>
  <c r="C615" i="18"/>
  <c r="C458" i="6"/>
  <c r="C458" i="17"/>
  <c r="C458" i="7"/>
  <c r="C458" i="8"/>
  <c r="C458" i="18"/>
  <c r="C724" i="17"/>
  <c r="C724" i="6"/>
  <c r="C724" i="18"/>
  <c r="C724" i="7"/>
  <c r="C724" i="8"/>
  <c r="C465" i="18"/>
  <c r="C465" i="17"/>
  <c r="C465" i="7"/>
  <c r="C465" i="8"/>
  <c r="C465" i="6"/>
  <c r="C613" i="17"/>
  <c r="C613" i="8"/>
  <c r="C613" i="18"/>
  <c r="C613" i="6"/>
  <c r="C613" i="7"/>
  <c r="C368" i="17"/>
  <c r="C368" i="7"/>
  <c r="C368" i="8"/>
  <c r="C368" i="18"/>
  <c r="C368" i="6"/>
  <c r="C745" i="18"/>
  <c r="C745" i="17"/>
  <c r="C745" i="7"/>
  <c r="C745" i="6"/>
  <c r="C745" i="8"/>
  <c r="C397" i="18"/>
  <c r="C397" i="8"/>
  <c r="C397" i="7"/>
  <c r="C397" i="17"/>
  <c r="C397" i="6"/>
  <c r="C650" i="8"/>
  <c r="C650" i="6"/>
  <c r="C650" i="18"/>
  <c r="C650" i="7"/>
  <c r="C650" i="17"/>
  <c r="C663" i="7"/>
  <c r="C663" i="8"/>
  <c r="C663" i="17"/>
  <c r="C663" i="18"/>
  <c r="C663" i="6"/>
  <c r="C642" i="8"/>
  <c r="C642" i="18"/>
  <c r="C642" i="17"/>
  <c r="C642" i="7"/>
  <c r="C642" i="6"/>
  <c r="C578" i="8"/>
  <c r="C578" i="7"/>
  <c r="C578" i="17"/>
  <c r="C578" i="6"/>
  <c r="C578" i="18"/>
  <c r="C510" i="7"/>
  <c r="C510" i="6"/>
  <c r="C510" i="8"/>
  <c r="C510" i="18"/>
  <c r="C510" i="17"/>
  <c r="C583" i="8"/>
  <c r="C583" i="17"/>
  <c r="C583" i="6"/>
  <c r="C583" i="7"/>
  <c r="C583" i="18"/>
  <c r="C955" i="17"/>
  <c r="C955" i="7"/>
  <c r="C955" i="18"/>
  <c r="C955" i="6"/>
  <c r="C955" i="8"/>
  <c r="C895" i="8"/>
  <c r="C895" i="17"/>
  <c r="C895" i="18"/>
  <c r="C895" i="6"/>
  <c r="C895" i="7"/>
  <c r="C867" i="7"/>
  <c r="C867" i="18"/>
  <c r="C867" i="17"/>
  <c r="C867" i="8"/>
  <c r="C867" i="6"/>
  <c r="C783" i="17"/>
  <c r="C783" i="18"/>
  <c r="C783" i="7"/>
  <c r="C783" i="8"/>
  <c r="C783" i="6"/>
  <c r="C755" i="8"/>
  <c r="C755" i="6"/>
  <c r="C755" i="17"/>
  <c r="C755" i="18"/>
  <c r="C755" i="7"/>
  <c r="C987" i="6"/>
  <c r="C987" i="8"/>
  <c r="C987" i="18"/>
  <c r="C987" i="7"/>
  <c r="C987" i="17"/>
  <c r="C731" i="18"/>
  <c r="C731" i="7"/>
  <c r="C731" i="8"/>
  <c r="C731" i="17"/>
  <c r="C731" i="6"/>
  <c r="C699" i="7"/>
  <c r="C699" i="17"/>
  <c r="C699" i="8"/>
  <c r="C699" i="6"/>
  <c r="C699" i="18"/>
  <c r="C686" i="6"/>
  <c r="C686" i="7"/>
  <c r="C686" i="8"/>
  <c r="C686" i="17"/>
  <c r="C686" i="18"/>
  <c r="C736" i="8"/>
  <c r="C736" i="18"/>
  <c r="C736" i="17"/>
  <c r="C736" i="6"/>
  <c r="C736" i="7"/>
  <c r="C630" i="8"/>
  <c r="C630" i="6"/>
  <c r="C630" i="7"/>
  <c r="C630" i="18"/>
  <c r="C630" i="17"/>
  <c r="C830" i="18"/>
  <c r="C830" i="17"/>
  <c r="C830" i="6"/>
  <c r="C830" i="7"/>
  <c r="C830" i="8"/>
  <c r="C749" i="17"/>
  <c r="C749" i="6"/>
  <c r="C749" i="7"/>
  <c r="C749" i="8"/>
  <c r="C749" i="18"/>
  <c r="C683" i="17"/>
  <c r="C683" i="18"/>
  <c r="C683" i="6"/>
  <c r="C683" i="7"/>
  <c r="C683" i="8"/>
  <c r="C811" i="7"/>
  <c r="C811" i="17"/>
  <c r="C811" i="8"/>
  <c r="C811" i="18"/>
  <c r="C811" i="6"/>
  <c r="C899" i="6"/>
  <c r="C899" i="8"/>
  <c r="C899" i="17"/>
  <c r="C899" i="7"/>
  <c r="C899" i="18"/>
  <c r="C671" i="6"/>
  <c r="C671" i="18"/>
  <c r="C671" i="17"/>
  <c r="C671" i="8"/>
  <c r="C671" i="7"/>
  <c r="C990" i="8"/>
  <c r="C990" i="7"/>
  <c r="C990" i="6"/>
  <c r="C990" i="18"/>
  <c r="C990" i="17"/>
  <c r="C681" i="17"/>
  <c r="C681" i="8"/>
  <c r="C681" i="7"/>
  <c r="C681" i="18"/>
  <c r="C681" i="6"/>
  <c r="C677" i="18"/>
  <c r="C677" i="8"/>
  <c r="C677" i="7"/>
  <c r="C677" i="17"/>
  <c r="C677" i="6"/>
  <c r="C941" i="7"/>
  <c r="C941" i="6"/>
  <c r="C941" i="18"/>
  <c r="C941" i="8"/>
  <c r="C941" i="17"/>
  <c r="C973" i="8"/>
  <c r="C973" i="18"/>
  <c r="C973" i="7"/>
  <c r="C973" i="17"/>
  <c r="C973" i="6"/>
  <c r="C977" i="8"/>
  <c r="C977" i="18"/>
  <c r="C977" i="17"/>
  <c r="C977" i="7"/>
  <c r="C977" i="6"/>
  <c r="C969" i="18"/>
  <c r="C969" i="6"/>
  <c r="C969" i="8"/>
  <c r="C969" i="7"/>
  <c r="C969" i="17"/>
  <c r="C949" i="8"/>
  <c r="C949" i="17"/>
  <c r="C949" i="6"/>
  <c r="C949" i="7"/>
  <c r="C949" i="18"/>
  <c r="C929" i="6"/>
  <c r="C929" i="18"/>
  <c r="C929" i="17"/>
  <c r="C929" i="8"/>
  <c r="C929" i="7"/>
  <c r="C913" i="7"/>
  <c r="C913" i="17"/>
  <c r="C913" i="18"/>
  <c r="C913" i="8"/>
  <c r="C913" i="6"/>
  <c r="C869" i="8"/>
  <c r="C869" i="18"/>
  <c r="C869" i="17"/>
  <c r="C869" i="6"/>
  <c r="C869" i="7"/>
  <c r="C789" i="18"/>
  <c r="C789" i="7"/>
  <c r="C789" i="17"/>
  <c r="C789" i="6"/>
  <c r="C789" i="8"/>
  <c r="C773" i="6"/>
  <c r="C773" i="8"/>
  <c r="C773" i="18"/>
  <c r="C773" i="17"/>
  <c r="C773" i="7"/>
  <c r="C905" i="6"/>
  <c r="C905" i="17"/>
  <c r="C905" i="7"/>
  <c r="C905" i="18"/>
  <c r="C905" i="8"/>
  <c r="C881" i="6"/>
  <c r="C881" i="8"/>
  <c r="C881" i="18"/>
  <c r="C881" i="17"/>
  <c r="C881" i="7"/>
  <c r="C865" i="17"/>
  <c r="C865" i="18"/>
  <c r="C865" i="7"/>
  <c r="C865" i="6"/>
  <c r="C865" i="8"/>
  <c r="C921" i="18"/>
  <c r="C921" i="7"/>
  <c r="C921" i="17"/>
  <c r="C921" i="6"/>
  <c r="C921" i="8"/>
  <c r="C885" i="7"/>
  <c r="C885" i="8"/>
  <c r="C885" i="18"/>
  <c r="C885" i="17"/>
  <c r="C885" i="6"/>
  <c r="C897" i="17"/>
  <c r="C897" i="18"/>
  <c r="C897" i="7"/>
  <c r="C897" i="6"/>
  <c r="C897" i="8"/>
  <c r="C849" i="18"/>
  <c r="C849" i="17"/>
  <c r="C849" i="8"/>
  <c r="C849" i="7"/>
  <c r="C849" i="6"/>
  <c r="C833" i="8"/>
  <c r="C833" i="6"/>
  <c r="C833" i="18"/>
  <c r="C833" i="17"/>
  <c r="C833" i="7"/>
  <c r="C829" i="18"/>
  <c r="C829" i="8"/>
  <c r="C829" i="17"/>
  <c r="C829" i="7"/>
  <c r="C829" i="6"/>
  <c r="C801" i="8"/>
  <c r="C801" i="17"/>
  <c r="C801" i="7"/>
  <c r="C801" i="18"/>
  <c r="C801" i="6"/>
  <c r="C925" i="8"/>
  <c r="C925" i="6"/>
  <c r="C925" i="18"/>
  <c r="C925" i="7"/>
  <c r="C925" i="17"/>
  <c r="C997" i="7"/>
  <c r="C997" i="6"/>
  <c r="C997" i="18"/>
  <c r="C997" i="8"/>
  <c r="C997" i="17"/>
  <c r="C917" i="6"/>
  <c r="C917" i="8"/>
  <c r="C917" i="17"/>
  <c r="C917" i="18"/>
  <c r="C917" i="7"/>
  <c r="C837" i="6"/>
  <c r="C837" i="18"/>
  <c r="C837" i="7"/>
  <c r="C837" i="17"/>
  <c r="C837" i="8"/>
  <c r="C909" i="6"/>
  <c r="C909" i="7"/>
  <c r="C909" i="18"/>
  <c r="C909" i="17"/>
  <c r="C909" i="8"/>
  <c r="C873" i="17"/>
  <c r="C873" i="8"/>
  <c r="C873" i="6"/>
  <c r="C873" i="18"/>
  <c r="C873" i="7"/>
  <c r="C985" i="8"/>
  <c r="C985" i="7"/>
  <c r="C985" i="6"/>
  <c r="C985" i="18"/>
  <c r="C985" i="17"/>
  <c r="C821" i="6"/>
  <c r="C821" i="17"/>
  <c r="C821" i="7"/>
  <c r="C821" i="18"/>
  <c r="C821" i="8"/>
  <c r="C877" i="7"/>
  <c r="C877" i="17"/>
  <c r="C877" i="18"/>
  <c r="C877" i="8"/>
  <c r="C877" i="6"/>
  <c r="C825" i="6"/>
  <c r="C825" i="17"/>
  <c r="C825" i="18"/>
  <c r="C825" i="8"/>
  <c r="C825" i="7"/>
  <c r="C793" i="6"/>
  <c r="C793" i="17"/>
  <c r="C793" i="7"/>
  <c r="C793" i="8"/>
  <c r="C793" i="18"/>
  <c r="C769" i="7"/>
  <c r="C769" i="6"/>
  <c r="C769" i="17"/>
  <c r="C769" i="8"/>
  <c r="C769" i="18"/>
  <c r="C988" i="17"/>
  <c r="C988" i="7"/>
  <c r="C988" i="18"/>
  <c r="C988" i="6"/>
  <c r="C988" i="8"/>
  <c r="C892" i="17"/>
  <c r="C892" i="8"/>
  <c r="C892" i="6"/>
  <c r="C892" i="18"/>
  <c r="C892" i="7"/>
  <c r="C781" i="8"/>
  <c r="C781" i="6"/>
  <c r="C781" i="17"/>
  <c r="C781" i="18"/>
  <c r="C781" i="7"/>
  <c r="C876" i="6"/>
  <c r="C876" i="17"/>
  <c r="C876" i="18"/>
  <c r="C876" i="7"/>
  <c r="C876" i="8"/>
  <c r="C812" i="8"/>
  <c r="C812" i="7"/>
  <c r="C812" i="18"/>
  <c r="C812" i="17"/>
  <c r="C812" i="6"/>
  <c r="C796" i="17"/>
  <c r="C796" i="8"/>
  <c r="C796" i="6"/>
  <c r="C796" i="18"/>
  <c r="C796" i="7"/>
  <c r="C861" i="17"/>
  <c r="C861" i="6"/>
  <c r="C861" i="7"/>
  <c r="C861" i="18"/>
  <c r="C861" i="8"/>
  <c r="C817" i="17"/>
  <c r="C817" i="6"/>
  <c r="C817" i="7"/>
  <c r="C817" i="18"/>
  <c r="C817" i="8"/>
  <c r="C797" i="6"/>
  <c r="C797" i="18"/>
  <c r="C797" i="17"/>
  <c r="C797" i="8"/>
  <c r="C797" i="7"/>
  <c r="C972" i="17"/>
  <c r="C972" i="6"/>
  <c r="C972" i="18"/>
  <c r="C972" i="8"/>
  <c r="C972" i="7"/>
  <c r="C780" i="8"/>
  <c r="C780" i="6"/>
  <c r="C780" i="18"/>
  <c r="C780" i="7"/>
  <c r="C780" i="17"/>
  <c r="C999" i="17"/>
  <c r="C999" i="6"/>
  <c r="C999" i="7"/>
  <c r="C999" i="18"/>
  <c r="C999" i="8"/>
  <c r="C983" i="17"/>
  <c r="C983" i="8"/>
  <c r="C983" i="7"/>
  <c r="C983" i="18"/>
  <c r="C983" i="6"/>
  <c r="C919" i="7"/>
  <c r="C919" i="17"/>
  <c r="C919" i="18"/>
  <c r="C919" i="8"/>
  <c r="C919" i="6"/>
  <c r="C871" i="7"/>
  <c r="C871" i="8"/>
  <c r="C871" i="17"/>
  <c r="C871" i="18"/>
  <c r="C871" i="6"/>
  <c r="C807" i="6"/>
  <c r="C807" i="8"/>
  <c r="C807" i="18"/>
  <c r="C807" i="17"/>
  <c r="C807" i="7"/>
  <c r="C791" i="7"/>
  <c r="C791" i="8"/>
  <c r="C791" i="18"/>
  <c r="C791" i="6"/>
  <c r="C791" i="17"/>
  <c r="C695" i="7"/>
  <c r="C695" i="17"/>
  <c r="C695" i="8"/>
  <c r="C695" i="6"/>
  <c r="C695" i="18"/>
  <c r="C682" i="6"/>
  <c r="C682" i="8"/>
  <c r="C682" i="18"/>
  <c r="C682" i="17"/>
  <c r="C682" i="7"/>
  <c r="C711" i="18"/>
  <c r="C711" i="17"/>
  <c r="C711" i="8"/>
  <c r="C711" i="6"/>
  <c r="C711" i="7"/>
  <c r="C984" i="17"/>
  <c r="C984" i="7"/>
  <c r="C984" i="8"/>
  <c r="C984" i="6"/>
  <c r="C984" i="18"/>
  <c r="C936" i="18"/>
  <c r="C936" i="6"/>
  <c r="C936" i="17"/>
  <c r="C936" i="7"/>
  <c r="C936" i="8"/>
  <c r="C880" i="7"/>
  <c r="C880" i="8"/>
  <c r="C880" i="18"/>
  <c r="C880" i="17"/>
  <c r="C880" i="6"/>
  <c r="C836" i="18"/>
  <c r="C836" i="8"/>
  <c r="C836" i="17"/>
  <c r="C836" i="7"/>
  <c r="C836" i="6"/>
  <c r="C788" i="6"/>
  <c r="C788" i="18"/>
  <c r="C788" i="7"/>
  <c r="C788" i="17"/>
  <c r="C788" i="8"/>
  <c r="C951" i="18"/>
  <c r="C951" i="6"/>
  <c r="C951" i="8"/>
  <c r="C951" i="7"/>
  <c r="C951" i="17"/>
  <c r="C964" i="17"/>
  <c r="C964" i="7"/>
  <c r="C964" i="18"/>
  <c r="C964" i="8"/>
  <c r="C964" i="6"/>
  <c r="C816" i="17"/>
  <c r="C816" i="6"/>
  <c r="C816" i="8"/>
  <c r="C816" i="7"/>
  <c r="C816" i="18"/>
  <c r="C928" i="8"/>
  <c r="C928" i="6"/>
  <c r="C928" i="18"/>
  <c r="C928" i="7"/>
  <c r="C928" i="17"/>
  <c r="C776" i="7"/>
  <c r="C776" i="17"/>
  <c r="C776" i="6"/>
  <c r="C776" i="8"/>
  <c r="C776" i="18"/>
  <c r="C971" i="17"/>
  <c r="C971" i="18"/>
  <c r="C971" i="8"/>
  <c r="C971" i="7"/>
  <c r="C971" i="6"/>
  <c r="C915" i="8"/>
  <c r="C915" i="18"/>
  <c r="C915" i="6"/>
  <c r="C915" i="7"/>
  <c r="C915" i="17"/>
  <c r="C863" i="6"/>
  <c r="C863" i="7"/>
  <c r="C863" i="8"/>
  <c r="C863" i="17"/>
  <c r="C863" i="18"/>
  <c r="C819" i="6"/>
  <c r="C819" i="18"/>
  <c r="C819" i="17"/>
  <c r="C819" i="8"/>
  <c r="C819" i="7"/>
  <c r="C767" i="8"/>
  <c r="C767" i="7"/>
  <c r="C767" i="17"/>
  <c r="C767" i="6"/>
  <c r="C767" i="18"/>
  <c r="C943" i="6"/>
  <c r="C943" i="8"/>
  <c r="C943" i="7"/>
  <c r="C943" i="18"/>
  <c r="C943" i="17"/>
  <c r="C815" i="18"/>
  <c r="C815" i="6"/>
  <c r="C815" i="17"/>
  <c r="C815" i="7"/>
  <c r="C815" i="8"/>
  <c r="C715" i="6"/>
  <c r="C715" i="7"/>
  <c r="C715" i="18"/>
  <c r="C715" i="8"/>
  <c r="C715" i="17"/>
  <c r="C757" i="18"/>
  <c r="C757" i="7"/>
  <c r="C757" i="8"/>
  <c r="C757" i="6"/>
  <c r="C757" i="17"/>
  <c r="C705" i="7"/>
  <c r="C705" i="8"/>
  <c r="C705" i="17"/>
  <c r="C705" i="18"/>
  <c r="C705" i="6"/>
  <c r="C910" i="6"/>
  <c r="C910" i="7"/>
  <c r="C910" i="18"/>
  <c r="C910" i="17"/>
  <c r="C910" i="8"/>
  <c r="C636" i="8"/>
  <c r="C636" i="6"/>
  <c r="C636" i="18"/>
  <c r="C636" i="7"/>
  <c r="C636" i="17"/>
  <c r="C938" i="17"/>
  <c r="C938" i="8"/>
  <c r="C938" i="6"/>
  <c r="C938" i="18"/>
  <c r="C938" i="7"/>
  <c r="C662" i="18"/>
  <c r="C662" i="17"/>
  <c r="C662" i="7"/>
  <c r="C662" i="6"/>
  <c r="C662" i="8"/>
  <c r="C814" i="17"/>
  <c r="C814" i="8"/>
  <c r="C814" i="18"/>
  <c r="C814" i="6"/>
  <c r="C814" i="7"/>
  <c r="C700" i="17"/>
  <c r="C700" i="7"/>
  <c r="C700" i="18"/>
  <c r="C700" i="6"/>
  <c r="C700" i="8"/>
  <c r="C656" i="7"/>
  <c r="C656" i="6"/>
  <c r="C656" i="8"/>
  <c r="C656" i="18"/>
  <c r="C656" i="17"/>
  <c r="C723" i="7"/>
  <c r="C723" i="6"/>
  <c r="C723" i="17"/>
  <c r="C723" i="18"/>
  <c r="C723" i="8"/>
  <c r="C911" i="17"/>
  <c r="C911" i="8"/>
  <c r="C911" i="18"/>
  <c r="C911" i="7"/>
  <c r="C911" i="6"/>
  <c r="C763" i="8"/>
  <c r="C763" i="7"/>
  <c r="C763" i="17"/>
  <c r="C763" i="6"/>
  <c r="C763" i="18"/>
  <c r="C707" i="7"/>
  <c r="C707" i="8"/>
  <c r="C707" i="17"/>
  <c r="C707" i="6"/>
  <c r="C707" i="18"/>
  <c r="C950" i="18"/>
  <c r="C950" i="6"/>
  <c r="C950" i="17"/>
  <c r="C950" i="8"/>
  <c r="C950" i="7"/>
  <c r="C798" i="8"/>
  <c r="C798" i="7"/>
  <c r="C798" i="17"/>
  <c r="C798" i="18"/>
  <c r="C798" i="6"/>
  <c r="C703" i="18"/>
  <c r="C703" i="17"/>
  <c r="C703" i="6"/>
  <c r="C703" i="7"/>
  <c r="C703" i="8"/>
  <c r="C958" i="7"/>
  <c r="C958" i="8"/>
  <c r="C958" i="6"/>
  <c r="C958" i="18"/>
  <c r="C958" i="17"/>
  <c r="C582" i="6"/>
  <c r="C582" i="17"/>
  <c r="C582" i="7"/>
  <c r="C582" i="8"/>
  <c r="C582" i="18"/>
  <c r="C660" i="6"/>
  <c r="C660" i="7"/>
  <c r="C660" i="18"/>
  <c r="C660" i="17"/>
  <c r="C660" i="8"/>
  <c r="C722" i="17"/>
  <c r="C722" i="7"/>
  <c r="C722" i="6"/>
  <c r="C722" i="8"/>
  <c r="C722" i="18"/>
  <c r="C986" i="17"/>
  <c r="C986" i="8"/>
  <c r="C986" i="18"/>
  <c r="C986" i="6"/>
  <c r="C986" i="7"/>
  <c r="C826" i="6"/>
  <c r="C826" i="7"/>
  <c r="C826" i="8"/>
  <c r="C826" i="17"/>
  <c r="C826" i="18"/>
  <c r="C717" i="7"/>
  <c r="C717" i="18"/>
  <c r="C717" i="6"/>
  <c r="C717" i="17"/>
  <c r="C717" i="8"/>
  <c r="C942" i="18"/>
  <c r="C942" i="6"/>
  <c r="C942" i="17"/>
  <c r="C942" i="8"/>
  <c r="C942" i="7"/>
  <c r="C967" i="7"/>
  <c r="C967" i="8"/>
  <c r="C967" i="18"/>
  <c r="C967" i="6"/>
  <c r="C967" i="17"/>
  <c r="C775" i="17"/>
  <c r="C775" i="6"/>
  <c r="C775" i="7"/>
  <c r="C775" i="18"/>
  <c r="C775" i="8"/>
  <c r="C996" i="6"/>
  <c r="C996" i="8"/>
  <c r="C996" i="18"/>
  <c r="C996" i="17"/>
  <c r="C996" i="7"/>
  <c r="C980" i="6"/>
  <c r="C980" i="17"/>
  <c r="C980" i="18"/>
  <c r="C980" i="7"/>
  <c r="C980" i="8"/>
  <c r="C960" i="8"/>
  <c r="C960" i="7"/>
  <c r="C960" i="17"/>
  <c r="C960" i="18"/>
  <c r="C960" i="6"/>
  <c r="C952" i="17"/>
  <c r="C952" i="8"/>
  <c r="C952" i="18"/>
  <c r="C952" i="6"/>
  <c r="C952" i="7"/>
  <c r="C920" i="8"/>
  <c r="C920" i="17"/>
  <c r="C920" i="18"/>
  <c r="C920" i="7"/>
  <c r="C920" i="6"/>
  <c r="C912" i="18"/>
  <c r="C912" i="6"/>
  <c r="C912" i="7"/>
  <c r="C912" i="8"/>
  <c r="C912" i="17"/>
  <c r="C900" i="17"/>
  <c r="C900" i="18"/>
  <c r="C900" i="6"/>
  <c r="C900" i="8"/>
  <c r="C900" i="7"/>
  <c r="C872" i="8"/>
  <c r="C872" i="18"/>
  <c r="C872" i="7"/>
  <c r="C872" i="6"/>
  <c r="C872" i="17"/>
  <c r="C868" i="7"/>
  <c r="C868" i="6"/>
  <c r="C868" i="8"/>
  <c r="C868" i="18"/>
  <c r="C868" i="17"/>
  <c r="C848" i="6"/>
  <c r="C848" i="18"/>
  <c r="C848" i="17"/>
  <c r="C848" i="8"/>
  <c r="C848" i="7"/>
  <c r="C824" i="7"/>
  <c r="C824" i="8"/>
  <c r="C824" i="18"/>
  <c r="C824" i="17"/>
  <c r="C824" i="6"/>
  <c r="C808" i="7"/>
  <c r="C808" i="18"/>
  <c r="C808" i="6"/>
  <c r="C808" i="8"/>
  <c r="C808" i="17"/>
  <c r="C792" i="6"/>
  <c r="C792" i="18"/>
  <c r="C792" i="7"/>
  <c r="C792" i="8"/>
  <c r="C792" i="17"/>
  <c r="C768" i="7"/>
  <c r="C768" i="6"/>
  <c r="C768" i="8"/>
  <c r="C768" i="17"/>
  <c r="C768" i="18"/>
  <c r="C760" i="18"/>
  <c r="C760" i="17"/>
  <c r="C760" i="7"/>
  <c r="C760" i="8"/>
  <c r="C760" i="6"/>
  <c r="C828" i="6"/>
  <c r="C828" i="17"/>
  <c r="C828" i="18"/>
  <c r="C828" i="7"/>
  <c r="C828" i="8"/>
  <c r="C777" i="6"/>
  <c r="C777" i="8"/>
  <c r="C777" i="17"/>
  <c r="C777" i="7"/>
  <c r="C777" i="18"/>
  <c r="C844" i="18"/>
  <c r="C844" i="8"/>
  <c r="C844" i="6"/>
  <c r="C844" i="17"/>
  <c r="C844" i="7"/>
  <c r="C823" i="17"/>
  <c r="C823" i="7"/>
  <c r="C823" i="8"/>
  <c r="C823" i="18"/>
  <c r="C823" i="6"/>
  <c r="C727" i="18"/>
  <c r="C727" i="17"/>
  <c r="C727" i="7"/>
  <c r="C727" i="8"/>
  <c r="C727" i="6"/>
  <c r="C903" i="8"/>
  <c r="C903" i="18"/>
  <c r="C903" i="17"/>
  <c r="C903" i="6"/>
  <c r="C903" i="7"/>
  <c r="C932" i="7"/>
  <c r="C932" i="6"/>
  <c r="C932" i="8"/>
  <c r="C932" i="18"/>
  <c r="C932" i="17"/>
  <c r="C896" i="6"/>
  <c r="C896" i="17"/>
  <c r="C896" i="8"/>
  <c r="C896" i="18"/>
  <c r="C896" i="7"/>
  <c r="C852" i="8"/>
  <c r="C852" i="7"/>
  <c r="C852" i="18"/>
  <c r="C852" i="17"/>
  <c r="C852" i="6"/>
  <c r="C784" i="18"/>
  <c r="C784" i="6"/>
  <c r="C784" i="8"/>
  <c r="C784" i="17"/>
  <c r="C784" i="7"/>
  <c r="C992" i="18"/>
  <c r="C992" i="17"/>
  <c r="C992" i="8"/>
  <c r="C992" i="6"/>
  <c r="C992" i="7"/>
  <c r="C904" i="7"/>
  <c r="C904" i="18"/>
  <c r="C904" i="17"/>
  <c r="C904" i="6"/>
  <c r="C904" i="8"/>
  <c r="C864" i="8"/>
  <c r="C864" i="17"/>
  <c r="C864" i="18"/>
  <c r="C864" i="6"/>
  <c r="C864" i="7"/>
  <c r="C820" i="17"/>
  <c r="C820" i="6"/>
  <c r="C820" i="18"/>
  <c r="C820" i="8"/>
  <c r="C820" i="7"/>
  <c r="C756" i="17"/>
  <c r="C756" i="7"/>
  <c r="C756" i="6"/>
  <c r="C756" i="18"/>
  <c r="C756" i="8"/>
  <c r="C995" i="7"/>
  <c r="C995" i="8"/>
  <c r="C995" i="18"/>
  <c r="C995" i="17"/>
  <c r="C995" i="6"/>
  <c r="C975" i="8"/>
  <c r="C975" i="17"/>
  <c r="C975" i="18"/>
  <c r="C975" i="7"/>
  <c r="C975" i="6"/>
  <c r="C959" i="18"/>
  <c r="C959" i="8"/>
  <c r="C959" i="7"/>
  <c r="C959" i="6"/>
  <c r="C959" i="17"/>
  <c r="C939" i="18"/>
  <c r="C939" i="8"/>
  <c r="C939" i="6"/>
  <c r="C939" i="17"/>
  <c r="C939" i="7"/>
  <c r="C931" i="7"/>
  <c r="C931" i="6"/>
  <c r="C931" i="8"/>
  <c r="C931" i="18"/>
  <c r="C931" i="17"/>
  <c r="C907" i="18"/>
  <c r="C907" i="17"/>
  <c r="C907" i="7"/>
  <c r="C907" i="8"/>
  <c r="C907" i="6"/>
  <c r="C891" i="6"/>
  <c r="C891" i="8"/>
  <c r="C891" i="17"/>
  <c r="C891" i="7"/>
  <c r="C891" i="18"/>
  <c r="C883" i="7"/>
  <c r="C883" i="8"/>
  <c r="C883" i="18"/>
  <c r="C883" i="6"/>
  <c r="C883" i="17"/>
  <c r="C851" i="6"/>
  <c r="C851" i="8"/>
  <c r="C851" i="7"/>
  <c r="C851" i="18"/>
  <c r="C851" i="17"/>
  <c r="C847" i="8"/>
  <c r="C847" i="7"/>
  <c r="C847" i="18"/>
  <c r="C847" i="17"/>
  <c r="C847" i="6"/>
  <c r="C827" i="6"/>
  <c r="C827" i="17"/>
  <c r="C827" i="18"/>
  <c r="C827" i="7"/>
  <c r="C827" i="8"/>
  <c r="C803" i="7"/>
  <c r="C803" i="17"/>
  <c r="C803" i="18"/>
  <c r="C803" i="8"/>
  <c r="C803" i="6"/>
  <c r="C787" i="17"/>
  <c r="C787" i="8"/>
  <c r="C787" i="7"/>
  <c r="C787" i="18"/>
  <c r="C787" i="6"/>
  <c r="C779" i="6"/>
  <c r="C779" i="17"/>
  <c r="C779" i="18"/>
  <c r="C779" i="8"/>
  <c r="C779" i="7"/>
  <c r="C747" i="8"/>
  <c r="C747" i="7"/>
  <c r="C747" i="17"/>
  <c r="C747" i="18"/>
  <c r="C747" i="6"/>
  <c r="C739" i="18"/>
  <c r="C739" i="17"/>
  <c r="C739" i="8"/>
  <c r="C739" i="6"/>
  <c r="C739" i="7"/>
  <c r="C923" i="18"/>
  <c r="C923" i="17"/>
  <c r="C923" i="8"/>
  <c r="C923" i="7"/>
  <c r="C923" i="6"/>
  <c r="C879" i="6"/>
  <c r="C879" i="8"/>
  <c r="C879" i="17"/>
  <c r="C879" i="18"/>
  <c r="C879" i="7"/>
  <c r="C835" i="18"/>
  <c r="C835" i="6"/>
  <c r="C835" i="7"/>
  <c r="C835" i="17"/>
  <c r="C835" i="8"/>
  <c r="C771" i="6"/>
  <c r="C771" i="8"/>
  <c r="C771" i="18"/>
  <c r="C771" i="17"/>
  <c r="C771" i="7"/>
  <c r="C735" i="7"/>
  <c r="C735" i="18"/>
  <c r="C735" i="8"/>
  <c r="C735" i="6"/>
  <c r="C735" i="17"/>
  <c r="C719" i="7"/>
  <c r="C719" i="18"/>
  <c r="C719" i="8"/>
  <c r="C719" i="17"/>
  <c r="C719" i="6"/>
  <c r="C691" i="17"/>
  <c r="C691" i="18"/>
  <c r="C691" i="8"/>
  <c r="C691" i="6"/>
  <c r="C691" i="7"/>
  <c r="C687" i="8"/>
  <c r="C687" i="18"/>
  <c r="C687" i="7"/>
  <c r="C687" i="17"/>
  <c r="C687" i="6"/>
  <c r="C675" i="17"/>
  <c r="C675" i="18"/>
  <c r="C675" i="6"/>
  <c r="C675" i="7"/>
  <c r="C675" i="8"/>
  <c r="C673" i="17"/>
  <c r="C673" i="6"/>
  <c r="C673" i="7"/>
  <c r="C673" i="8"/>
  <c r="C673" i="18"/>
  <c r="C926" i="8"/>
  <c r="C926" i="6"/>
  <c r="C926" i="18"/>
  <c r="C926" i="7"/>
  <c r="C926" i="17"/>
  <c r="C782" i="18"/>
  <c r="C782" i="8"/>
  <c r="C782" i="7"/>
  <c r="C782" i="6"/>
  <c r="C782" i="17"/>
  <c r="C652" i="6"/>
  <c r="C652" i="18"/>
  <c r="C652" i="7"/>
  <c r="C652" i="8"/>
  <c r="C652" i="17"/>
  <c r="C810" i="6"/>
  <c r="C810" i="17"/>
  <c r="C810" i="7"/>
  <c r="C810" i="8"/>
  <c r="C810" i="18"/>
  <c r="C732" i="18"/>
  <c r="C732" i="17"/>
  <c r="C732" i="6"/>
  <c r="C732" i="7"/>
  <c r="C732" i="8"/>
  <c r="C676" i="7"/>
  <c r="C676" i="6"/>
  <c r="C676" i="17"/>
  <c r="C676" i="18"/>
  <c r="C676" i="8"/>
  <c r="C698" i="18"/>
  <c r="C698" i="6"/>
  <c r="C698" i="17"/>
  <c r="C698" i="7"/>
  <c r="C698" i="8"/>
  <c r="C680" i="18"/>
  <c r="C680" i="17"/>
  <c r="C680" i="6"/>
  <c r="C680" i="8"/>
  <c r="C680" i="7"/>
  <c r="C822" i="7"/>
  <c r="C822" i="18"/>
  <c r="C822" i="6"/>
  <c r="C822" i="8"/>
  <c r="C822" i="17"/>
  <c r="C614" i="18"/>
  <c r="C614" i="17"/>
  <c r="C614" i="6"/>
  <c r="C614" i="7"/>
  <c r="C614" i="8"/>
  <c r="C598" i="18"/>
  <c r="C598" i="6"/>
  <c r="C598" i="17"/>
  <c r="C598" i="7"/>
  <c r="C598" i="8"/>
  <c r="C534" i="18"/>
  <c r="C534" i="8"/>
  <c r="C534" i="7"/>
  <c r="C534" i="17"/>
  <c r="C534" i="6"/>
  <c r="C894" i="8"/>
  <c r="C894" i="7"/>
  <c r="C894" i="18"/>
  <c r="C894" i="17"/>
  <c r="C894" i="6"/>
  <c r="C878" i="18"/>
  <c r="C878" i="7"/>
  <c r="C878" i="6"/>
  <c r="C878" i="8"/>
  <c r="C878" i="17"/>
  <c r="C738" i="8"/>
  <c r="C738" i="6"/>
  <c r="C738" i="7"/>
  <c r="C738" i="18"/>
  <c r="C738" i="17"/>
  <c r="C728" i="7"/>
  <c r="C728" i="8"/>
  <c r="C728" i="18"/>
  <c r="C728" i="17"/>
  <c r="C728" i="6"/>
  <c r="C664" i="7"/>
  <c r="C664" i="8"/>
  <c r="C664" i="17"/>
  <c r="C664" i="18"/>
  <c r="C664" i="6"/>
  <c r="C644" i="18"/>
  <c r="C644" i="6"/>
  <c r="C644" i="7"/>
  <c r="C644" i="8"/>
  <c r="C644" i="17"/>
  <c r="C628" i="18"/>
  <c r="C628" i="6"/>
  <c r="C628" i="8"/>
  <c r="C628" i="7"/>
  <c r="C628" i="17"/>
  <c r="C948" i="6"/>
  <c r="C948" i="18"/>
  <c r="C948" i="8"/>
  <c r="C948" i="17"/>
  <c r="C948" i="7"/>
  <c r="C840" i="7"/>
  <c r="C840" i="17"/>
  <c r="C840" i="18"/>
  <c r="C840" i="8"/>
  <c r="C840" i="6"/>
  <c r="C991" i="6"/>
  <c r="C991" i="8"/>
  <c r="C991" i="18"/>
  <c r="C991" i="7"/>
  <c r="C991" i="17"/>
  <c r="C947" i="8"/>
  <c r="C947" i="18"/>
  <c r="C947" i="17"/>
  <c r="C947" i="6"/>
  <c r="C947" i="7"/>
  <c r="C875" i="6"/>
  <c r="C875" i="7"/>
  <c r="C875" i="18"/>
  <c r="C875" i="8"/>
  <c r="C875" i="17"/>
  <c r="C831" i="8"/>
  <c r="C831" i="17"/>
  <c r="C831" i="6"/>
  <c r="C831" i="18"/>
  <c r="C831" i="7"/>
  <c r="C799" i="7"/>
  <c r="C799" i="6"/>
  <c r="C799" i="8"/>
  <c r="C799" i="17"/>
  <c r="C799" i="18"/>
  <c r="C963" i="17"/>
  <c r="C963" i="18"/>
  <c r="C963" i="6"/>
  <c r="C963" i="7"/>
  <c r="C963" i="8"/>
  <c r="C859" i="18"/>
  <c r="C859" i="8"/>
  <c r="C859" i="7"/>
  <c r="C859" i="17"/>
  <c r="C859" i="6"/>
  <c r="C751" i="8"/>
  <c r="C751" i="18"/>
  <c r="C751" i="7"/>
  <c r="C751" i="6"/>
  <c r="C751" i="17"/>
  <c r="C974" i="8"/>
  <c r="C974" i="17"/>
  <c r="C974" i="7"/>
  <c r="C974" i="18"/>
  <c r="C974" i="6"/>
  <c r="C694" i="17"/>
  <c r="C694" i="8"/>
  <c r="C694" i="7"/>
  <c r="C694" i="6"/>
  <c r="C694" i="18"/>
  <c r="C761" i="18"/>
  <c r="C761" i="8"/>
  <c r="C761" i="17"/>
  <c r="C761" i="7"/>
  <c r="C761" i="6"/>
  <c r="C566" i="17"/>
  <c r="C566" i="7"/>
  <c r="C566" i="8"/>
  <c r="C566" i="6"/>
  <c r="C566" i="18"/>
  <c r="C718" i="8"/>
  <c r="C718" i="18"/>
  <c r="C718" i="7"/>
  <c r="C718" i="6"/>
  <c r="C718" i="17"/>
  <c r="C632" i="7"/>
  <c r="C632" i="6"/>
  <c r="C632" i="17"/>
  <c r="C632" i="18"/>
  <c r="C632" i="8"/>
  <c r="C744" i="6"/>
  <c r="C744" i="18"/>
  <c r="C744" i="8"/>
  <c r="C744" i="7"/>
  <c r="C744" i="17"/>
  <c r="C668" i="8"/>
  <c r="C668" i="18"/>
  <c r="C668" i="17"/>
  <c r="C668" i="6"/>
  <c r="C668" i="7"/>
  <c r="C874" i="17"/>
  <c r="C874" i="6"/>
  <c r="C874" i="18"/>
  <c r="C874" i="7"/>
  <c r="C874" i="8"/>
  <c r="C886" i="6"/>
  <c r="C886" i="17"/>
  <c r="C886" i="18"/>
  <c r="C886" i="7"/>
  <c r="C886" i="8"/>
  <c r="C716" i="6"/>
  <c r="C716" i="8"/>
  <c r="C716" i="7"/>
  <c r="C716" i="18"/>
  <c r="C716" i="17"/>
  <c r="C766" i="17"/>
  <c r="C766" i="18"/>
  <c r="C766" i="6"/>
  <c r="C766" i="7"/>
  <c r="C766" i="8"/>
  <c r="C733" i="18"/>
  <c r="C733" i="6"/>
  <c r="C733" i="7"/>
  <c r="C733" i="17"/>
  <c r="C733" i="8"/>
  <c r="C640" i="8"/>
  <c r="C640" i="6"/>
  <c r="C640" i="17"/>
  <c r="C640" i="18"/>
  <c r="C640" i="7"/>
  <c r="C704" i="17"/>
  <c r="C704" i="7"/>
  <c r="C704" i="18"/>
  <c r="C704" i="6"/>
  <c r="C704" i="8"/>
  <c r="C970" i="17"/>
  <c r="C970" i="18"/>
  <c r="C970" i="8"/>
  <c r="C970" i="7"/>
  <c r="C970" i="6"/>
  <c r="C922" i="17"/>
  <c r="C922" i="7"/>
  <c r="C922" i="18"/>
  <c r="C922" i="8"/>
  <c r="C922" i="6"/>
  <c r="C842" i="18"/>
  <c r="C842" i="6"/>
  <c r="C842" i="7"/>
  <c r="C842" i="8"/>
  <c r="C842" i="17"/>
  <c r="C762" i="7"/>
  <c r="C762" i="17"/>
  <c r="C762" i="18"/>
  <c r="C762" i="6"/>
  <c r="C762" i="8"/>
  <c r="C742" i="6"/>
  <c r="C742" i="8"/>
  <c r="C742" i="18"/>
  <c r="C742" i="17"/>
  <c r="C742" i="7"/>
  <c r="C753" i="17"/>
  <c r="C753" i="6"/>
  <c r="C753" i="7"/>
  <c r="C753" i="8"/>
  <c r="C753" i="18"/>
  <c r="C689" i="7"/>
  <c r="C689" i="17"/>
  <c r="C689" i="18"/>
  <c r="C689" i="8"/>
  <c r="C689" i="6"/>
  <c r="C854" i="18"/>
  <c r="C854" i="17"/>
  <c r="C854" i="8"/>
  <c r="C854" i="7"/>
  <c r="C854" i="6"/>
  <c r="C658" i="8"/>
  <c r="C658" i="18"/>
  <c r="C658" i="7"/>
  <c r="C658" i="6"/>
  <c r="C658" i="17"/>
  <c r="C737" i="17"/>
  <c r="C737" i="6"/>
  <c r="C737" i="8"/>
  <c r="C737" i="18"/>
  <c r="C737" i="7"/>
  <c r="C870" i="17"/>
  <c r="C870" i="8"/>
  <c r="C870" i="7"/>
  <c r="C870" i="6"/>
  <c r="C870" i="18"/>
  <c r="C618" i="18"/>
  <c r="C618" i="6"/>
  <c r="C618" i="7"/>
  <c r="C618" i="17"/>
  <c r="C618" i="8"/>
  <c r="C574" i="7"/>
  <c r="C574" i="8"/>
  <c r="C574" i="18"/>
  <c r="C574" i="6"/>
  <c r="C574" i="17"/>
  <c r="C512" i="8"/>
  <c r="C512" i="17"/>
  <c r="C512" i="6"/>
  <c r="C512" i="7"/>
  <c r="C512" i="18"/>
  <c r="C714" i="18"/>
  <c r="C714" i="6"/>
  <c r="C714" i="7"/>
  <c r="C714" i="8"/>
  <c r="C714" i="17"/>
  <c r="C754" i="18"/>
  <c r="C754" i="17"/>
  <c r="C754" i="7"/>
  <c r="C754" i="6"/>
  <c r="C754" i="8"/>
  <c r="C748" i="17"/>
  <c r="C748" i="18"/>
  <c r="C748" i="8"/>
  <c r="C748" i="6"/>
  <c r="C748" i="7"/>
  <c r="C806" i="17"/>
  <c r="C806" i="7"/>
  <c r="C806" i="6"/>
  <c r="C806" i="8"/>
  <c r="C806" i="18"/>
  <c r="C790" i="6"/>
  <c r="C790" i="17"/>
  <c r="C790" i="8"/>
  <c r="C790" i="18"/>
  <c r="C790" i="7"/>
  <c r="C551" i="18"/>
  <c r="C551" i="7"/>
  <c r="C551" i="8"/>
  <c r="C551" i="6"/>
  <c r="C551" i="17"/>
  <c r="C573" i="8"/>
  <c r="C573" i="7"/>
  <c r="C573" i="6"/>
  <c r="C573" i="18"/>
  <c r="C573" i="17"/>
  <c r="C530" i="6"/>
  <c r="C530" i="18"/>
  <c r="C530" i="7"/>
  <c r="C530" i="17"/>
  <c r="C530" i="8"/>
  <c r="C394" i="17"/>
  <c r="C394" i="6"/>
  <c r="C394" i="18"/>
  <c r="C394" i="7"/>
  <c r="C394" i="8"/>
  <c r="C624" i="8"/>
  <c r="C624" i="6"/>
  <c r="C624" i="17"/>
  <c r="C624" i="18"/>
  <c r="C624" i="7"/>
  <c r="C433" i="7"/>
  <c r="C433" i="8"/>
  <c r="C433" i="6"/>
  <c r="C433" i="17"/>
  <c r="C433" i="18"/>
  <c r="C501" i="7"/>
  <c r="C501" i="17"/>
  <c r="C501" i="18"/>
  <c r="C501" i="8"/>
  <c r="C501" i="6"/>
  <c r="C240" i="8"/>
  <c r="C240" i="7"/>
  <c r="C240" i="17"/>
  <c r="C240" i="18"/>
  <c r="C240" i="6"/>
  <c r="C381" i="17"/>
  <c r="C381" i="6"/>
  <c r="C381" i="18"/>
  <c r="C381" i="7"/>
  <c r="C381" i="8"/>
  <c r="C623" i="7"/>
  <c r="C623" i="18"/>
  <c r="C623" i="8"/>
  <c r="C623" i="6"/>
  <c r="C623" i="17"/>
  <c r="C522" i="18"/>
  <c r="C522" i="6"/>
  <c r="C522" i="8"/>
  <c r="C522" i="7"/>
  <c r="C522" i="17"/>
  <c r="C599" i="6"/>
  <c r="C599" i="17"/>
  <c r="C599" i="8"/>
  <c r="C599" i="7"/>
  <c r="C599" i="18"/>
  <c r="C466" i="8"/>
  <c r="C466" i="18"/>
  <c r="C466" i="7"/>
  <c r="C466" i="17"/>
  <c r="C466" i="6"/>
  <c r="C414" i="8"/>
  <c r="C414" i="17"/>
  <c r="C414" i="18"/>
  <c r="C414" i="6"/>
  <c r="C414" i="7"/>
  <c r="C609" i="17"/>
  <c r="C609" i="7"/>
  <c r="C609" i="6"/>
  <c r="C609" i="18"/>
  <c r="C609" i="8"/>
  <c r="C571" i="17"/>
  <c r="C571" i="6"/>
  <c r="C571" i="8"/>
  <c r="C571" i="18"/>
  <c r="C571" i="7"/>
  <c r="C537" i="8"/>
  <c r="C537" i="7"/>
  <c r="C537" i="18"/>
  <c r="C537" i="17"/>
  <c r="C537" i="6"/>
  <c r="C710" i="8"/>
  <c r="C710" i="7"/>
  <c r="C710" i="17"/>
  <c r="C710" i="6"/>
  <c r="C710" i="18"/>
  <c r="C390" i="17"/>
  <c r="C390" i="6"/>
  <c r="C390" i="8"/>
  <c r="C390" i="18"/>
  <c r="C390" i="7"/>
  <c r="C524" i="17"/>
  <c r="C524" i="6"/>
  <c r="C524" i="18"/>
  <c r="C524" i="7"/>
  <c r="C524" i="8"/>
  <c r="C475" i="7"/>
  <c r="C475" i="17"/>
  <c r="C475" i="18"/>
  <c r="C475" i="6"/>
  <c r="C475" i="8"/>
  <c r="C539" i="8"/>
  <c r="C539" i="7"/>
  <c r="C539" i="17"/>
  <c r="C539" i="6"/>
  <c r="C539" i="18"/>
  <c r="C580" i="6"/>
  <c r="C580" i="8"/>
  <c r="C580" i="17"/>
  <c r="C580" i="18"/>
  <c r="C580" i="7"/>
  <c r="C596" i="7"/>
  <c r="C596" i="18"/>
  <c r="C596" i="6"/>
  <c r="C596" i="17"/>
  <c r="C596" i="8"/>
  <c r="C428" i="8"/>
  <c r="C428" i="6"/>
  <c r="C428" i="17"/>
  <c r="C428" i="7"/>
  <c r="C428" i="18"/>
  <c r="C284" i="8"/>
  <c r="C284" i="6"/>
  <c r="C284" i="17"/>
  <c r="C284" i="7"/>
  <c r="C284" i="18"/>
  <c r="C218" i="17"/>
  <c r="C218" i="8"/>
  <c r="C218" i="7"/>
  <c r="C218" i="18"/>
  <c r="C218" i="6"/>
  <c r="C312" i="18"/>
  <c r="C312" i="6"/>
  <c r="C312" i="7"/>
  <c r="C312" i="17"/>
  <c r="C312" i="8"/>
  <c r="C371" i="7"/>
  <c r="C371" i="6"/>
  <c r="C371" i="8"/>
  <c r="C371" i="18"/>
  <c r="C371" i="17"/>
  <c r="C172" i="6"/>
  <c r="C172" i="8"/>
  <c r="C172" i="17"/>
  <c r="C172" i="18"/>
  <c r="C172" i="7"/>
  <c r="C184" i="7"/>
  <c r="C184" i="8"/>
  <c r="C184" i="6"/>
  <c r="C184" i="17"/>
  <c r="C184" i="18"/>
  <c r="C415" i="17"/>
  <c r="C415" i="7"/>
  <c r="C415" i="8"/>
  <c r="C415" i="6"/>
  <c r="C415" i="18"/>
  <c r="C721" i="17"/>
  <c r="C721" i="7"/>
  <c r="C721" i="18"/>
  <c r="C721" i="8"/>
  <c r="C721" i="6"/>
  <c r="C712" i="18"/>
  <c r="C712" i="8"/>
  <c r="C712" i="6"/>
  <c r="C712" i="7"/>
  <c r="C712" i="17"/>
  <c r="C998" i="8"/>
  <c r="C998" i="6"/>
  <c r="C998" i="7"/>
  <c r="C998" i="17"/>
  <c r="C998" i="18"/>
  <c r="C918" i="7"/>
  <c r="C918" i="6"/>
  <c r="C918" i="17"/>
  <c r="C918" i="18"/>
  <c r="C918" i="8"/>
  <c r="C902" i="8"/>
  <c r="C902" i="6"/>
  <c r="C902" i="17"/>
  <c r="C902" i="7"/>
  <c r="C902" i="18"/>
  <c r="C774" i="18"/>
  <c r="C774" i="8"/>
  <c r="C774" i="6"/>
  <c r="C774" i="7"/>
  <c r="C774" i="17"/>
  <c r="C752" i="6"/>
  <c r="C752" i="17"/>
  <c r="C752" i="7"/>
  <c r="C752" i="18"/>
  <c r="C752" i="8"/>
  <c r="C730" i="17"/>
  <c r="C730" i="8"/>
  <c r="C730" i="18"/>
  <c r="C730" i="7"/>
  <c r="C730" i="6"/>
  <c r="C702" i="6"/>
  <c r="C702" i="17"/>
  <c r="C702" i="18"/>
  <c r="C702" i="7"/>
  <c r="C702" i="8"/>
  <c r="C693" i="6"/>
  <c r="C693" i="18"/>
  <c r="C693" i="17"/>
  <c r="C693" i="7"/>
  <c r="C693" i="8"/>
  <c r="C670" i="7"/>
  <c r="C670" i="18"/>
  <c r="C670" i="6"/>
  <c r="C670" i="8"/>
  <c r="C670" i="17"/>
  <c r="C654" i="6"/>
  <c r="C654" i="17"/>
  <c r="C654" i="18"/>
  <c r="C654" i="7"/>
  <c r="C654" i="8"/>
  <c r="C634" i="6"/>
  <c r="C634" i="17"/>
  <c r="C634" i="7"/>
  <c r="C634" i="8"/>
  <c r="C634" i="18"/>
  <c r="C626" i="18"/>
  <c r="C626" i="6"/>
  <c r="C626" i="8"/>
  <c r="C626" i="17"/>
  <c r="C626" i="7"/>
  <c r="C713" i="6"/>
  <c r="C713" i="17"/>
  <c r="C713" i="8"/>
  <c r="C713" i="7"/>
  <c r="C713" i="18"/>
  <c r="C954" i="8"/>
  <c r="C954" i="17"/>
  <c r="C954" i="7"/>
  <c r="C954" i="18"/>
  <c r="C954" i="6"/>
  <c r="C708" i="8"/>
  <c r="C708" i="17"/>
  <c r="C708" i="18"/>
  <c r="C708" i="7"/>
  <c r="C708" i="6"/>
  <c r="C685" i="7"/>
  <c r="C685" i="18"/>
  <c r="C685" i="17"/>
  <c r="C685" i="6"/>
  <c r="C685" i="8"/>
  <c r="C966" i="18"/>
  <c r="C966" i="17"/>
  <c r="C966" i="7"/>
  <c r="C966" i="6"/>
  <c r="C966" i="8"/>
  <c r="C666" i="18"/>
  <c r="C666" i="17"/>
  <c r="C666" i="6"/>
  <c r="C666" i="8"/>
  <c r="C666" i="7"/>
  <c r="C610" i="6"/>
  <c r="C610" i="7"/>
  <c r="C610" i="8"/>
  <c r="C610" i="17"/>
  <c r="C610" i="18"/>
  <c r="C606" i="6"/>
  <c r="C606" i="8"/>
  <c r="C606" i="17"/>
  <c r="C606" i="18"/>
  <c r="C606" i="7"/>
  <c r="C586" i="6"/>
  <c r="C586" i="8"/>
  <c r="C586" i="17"/>
  <c r="C586" i="18"/>
  <c r="C586" i="7"/>
  <c r="C562" i="17"/>
  <c r="C562" i="6"/>
  <c r="C562" i="8"/>
  <c r="C562" i="7"/>
  <c r="C562" i="18"/>
  <c r="C546" i="18"/>
  <c r="C546" i="7"/>
  <c r="C546" i="17"/>
  <c r="C546" i="8"/>
  <c r="C546" i="6"/>
  <c r="C674" i="7"/>
  <c r="C674" i="18"/>
  <c r="C674" i="8"/>
  <c r="C674" i="17"/>
  <c r="C674" i="6"/>
  <c r="C589" i="17"/>
  <c r="C589" i="8"/>
  <c r="C589" i="6"/>
  <c r="C589" i="7"/>
  <c r="C589" i="18"/>
  <c r="C471" i="6"/>
  <c r="C471" i="18"/>
  <c r="C471" i="8"/>
  <c r="C471" i="7"/>
  <c r="C471" i="17"/>
  <c r="C605" i="8"/>
  <c r="C605" i="6"/>
  <c r="C605" i="7"/>
  <c r="C605" i="17"/>
  <c r="C605" i="18"/>
  <c r="C557" i="18"/>
  <c r="C557" i="8"/>
  <c r="C557" i="7"/>
  <c r="C557" i="6"/>
  <c r="C557" i="17"/>
  <c r="C485" i="6"/>
  <c r="C485" i="8"/>
  <c r="C485" i="17"/>
  <c r="C485" i="18"/>
  <c r="C485" i="7"/>
  <c r="C709" i="7"/>
  <c r="C709" i="18"/>
  <c r="C709" i="6"/>
  <c r="C709" i="17"/>
  <c r="C709" i="8"/>
  <c r="C672" i="17"/>
  <c r="C672" i="6"/>
  <c r="C672" i="7"/>
  <c r="C672" i="18"/>
  <c r="C672" i="8"/>
  <c r="C890" i="6"/>
  <c r="C890" i="8"/>
  <c r="C890" i="18"/>
  <c r="C890" i="17"/>
  <c r="C890" i="7"/>
  <c r="C982" i="17"/>
  <c r="C982" i="18"/>
  <c r="C982" i="6"/>
  <c r="C982" i="8"/>
  <c r="C982" i="7"/>
  <c r="C725" i="6"/>
  <c r="C725" i="17"/>
  <c r="C725" i="8"/>
  <c r="C725" i="7"/>
  <c r="C725" i="18"/>
  <c r="C684" i="7"/>
  <c r="C684" i="8"/>
  <c r="C684" i="17"/>
  <c r="C684" i="18"/>
  <c r="C684" i="6"/>
  <c r="C638" i="6"/>
  <c r="C638" i="7"/>
  <c r="C638" i="17"/>
  <c r="C638" i="8"/>
  <c r="C638" i="18"/>
  <c r="C858" i="8"/>
  <c r="C858" i="6"/>
  <c r="C858" i="17"/>
  <c r="C858" i="7"/>
  <c r="C858" i="18"/>
  <c r="C622" i="8"/>
  <c r="C622" i="7"/>
  <c r="C622" i="18"/>
  <c r="C622" i="17"/>
  <c r="C622" i="6"/>
  <c r="C590" i="8"/>
  <c r="C590" i="6"/>
  <c r="C590" i="17"/>
  <c r="C590" i="18"/>
  <c r="C590" i="7"/>
  <c r="C554" i="18"/>
  <c r="C554" i="17"/>
  <c r="C554" i="7"/>
  <c r="C554" i="6"/>
  <c r="C554" i="8"/>
  <c r="C621" i="7"/>
  <c r="C621" i="17"/>
  <c r="C621" i="8"/>
  <c r="C621" i="18"/>
  <c r="C621" i="6"/>
  <c r="C480" i="7"/>
  <c r="C480" i="6"/>
  <c r="C480" i="8"/>
  <c r="C480" i="18"/>
  <c r="C480" i="17"/>
  <c r="C692" i="18"/>
  <c r="C692" i="8"/>
  <c r="C692" i="6"/>
  <c r="C692" i="17"/>
  <c r="C692" i="7"/>
  <c r="C641" i="8"/>
  <c r="C641" i="7"/>
  <c r="C641" i="18"/>
  <c r="C641" i="6"/>
  <c r="C641" i="17"/>
  <c r="C602" i="18"/>
  <c r="C602" i="17"/>
  <c r="C602" i="6"/>
  <c r="C602" i="7"/>
  <c r="C602" i="8"/>
  <c r="C538" i="7"/>
  <c r="C538" i="6"/>
  <c r="C538" i="18"/>
  <c r="C538" i="17"/>
  <c r="C538" i="8"/>
  <c r="C526" i="8"/>
  <c r="C526" i="18"/>
  <c r="C526" i="17"/>
  <c r="C526" i="6"/>
  <c r="C526" i="7"/>
  <c r="C494" i="18"/>
  <c r="C494" i="17"/>
  <c r="C494" i="7"/>
  <c r="C494" i="8"/>
  <c r="C494" i="6"/>
  <c r="C426" i="18"/>
  <c r="C426" i="7"/>
  <c r="C426" i="6"/>
  <c r="C426" i="8"/>
  <c r="C426" i="17"/>
  <c r="C410" i="6"/>
  <c r="C410" i="8"/>
  <c r="C410" i="17"/>
  <c r="C410" i="7"/>
  <c r="C410" i="18"/>
  <c r="C625" i="6"/>
  <c r="C625" i="18"/>
  <c r="C625" i="17"/>
  <c r="C625" i="7"/>
  <c r="C625" i="8"/>
  <c r="C655" i="6"/>
  <c r="C655" i="17"/>
  <c r="C655" i="7"/>
  <c r="C655" i="18"/>
  <c r="C655" i="8"/>
  <c r="C483" i="6"/>
  <c r="C483" i="7"/>
  <c r="C483" i="17"/>
  <c r="C483" i="8"/>
  <c r="C483" i="18"/>
  <c r="C401" i="18"/>
  <c r="C401" i="6"/>
  <c r="C401" i="17"/>
  <c r="C401" i="7"/>
  <c r="C401" i="8"/>
  <c r="C353" i="17"/>
  <c r="C353" i="6"/>
  <c r="C353" i="8"/>
  <c r="C353" i="18"/>
  <c r="C353" i="7"/>
  <c r="C549" i="7"/>
  <c r="C549" i="8"/>
  <c r="C549" i="6"/>
  <c r="C549" i="17"/>
  <c r="C549" i="18"/>
  <c r="C528" i="18"/>
  <c r="C528" i="6"/>
  <c r="C528" i="17"/>
  <c r="C528" i="7"/>
  <c r="C528" i="8"/>
  <c r="C432" i="6"/>
  <c r="C432" i="17"/>
  <c r="C432" i="18"/>
  <c r="C432" i="7"/>
  <c r="C432" i="8"/>
  <c r="C304" i="7"/>
  <c r="C304" i="6"/>
  <c r="C304" i="18"/>
  <c r="C304" i="17"/>
  <c r="C304" i="8"/>
  <c r="C994" i="8"/>
  <c r="C994" i="18"/>
  <c r="C994" i="17"/>
  <c r="C994" i="6"/>
  <c r="C994" i="7"/>
  <c r="C516" i="18"/>
  <c r="C516" i="17"/>
  <c r="C516" i="8"/>
  <c r="C516" i="6"/>
  <c r="C516" i="7"/>
  <c r="C450" i="17"/>
  <c r="C450" i="6"/>
  <c r="C450" i="18"/>
  <c r="C450" i="8"/>
  <c r="C450" i="7"/>
  <c r="C593" i="7"/>
  <c r="C593" i="17"/>
  <c r="C593" i="18"/>
  <c r="C593" i="6"/>
  <c r="C593" i="8"/>
  <c r="C488" i="8"/>
  <c r="C488" i="18"/>
  <c r="C488" i="6"/>
  <c r="C488" i="7"/>
  <c r="C488" i="17"/>
  <c r="C639" i="7"/>
  <c r="C639" i="6"/>
  <c r="C639" i="8"/>
  <c r="C639" i="18"/>
  <c r="C639" i="17"/>
  <c r="C592" i="7"/>
  <c r="C592" i="18"/>
  <c r="C592" i="6"/>
  <c r="C592" i="17"/>
  <c r="C592" i="8"/>
  <c r="C457" i="7"/>
  <c r="C457" i="6"/>
  <c r="C457" i="17"/>
  <c r="C457" i="18"/>
  <c r="C457" i="8"/>
  <c r="C429" i="18"/>
  <c r="C429" i="17"/>
  <c r="C429" i="7"/>
  <c r="C429" i="8"/>
  <c r="C429" i="6"/>
  <c r="C373" i="8"/>
  <c r="C373" i="18"/>
  <c r="C373" i="6"/>
  <c r="C373" i="7"/>
  <c r="C373" i="17"/>
  <c r="C558" i="8"/>
  <c r="C558" i="7"/>
  <c r="C558" i="18"/>
  <c r="C558" i="6"/>
  <c r="C558" i="17"/>
  <c r="C541" i="7"/>
  <c r="C541" i="6"/>
  <c r="C541" i="18"/>
  <c r="C541" i="8"/>
  <c r="C541" i="17"/>
  <c r="C502" i="6"/>
  <c r="C502" i="17"/>
  <c r="C502" i="18"/>
  <c r="C502" i="8"/>
  <c r="C502" i="7"/>
  <c r="C417" i="8"/>
  <c r="C417" i="7"/>
  <c r="C417" i="17"/>
  <c r="C417" i="6"/>
  <c r="C417" i="18"/>
  <c r="C422" i="18"/>
  <c r="C422" i="7"/>
  <c r="C422" i="6"/>
  <c r="C422" i="8"/>
  <c r="C422" i="17"/>
  <c r="C533" i="8"/>
  <c r="C533" i="7"/>
  <c r="C533" i="17"/>
  <c r="C533" i="18"/>
  <c r="C533" i="6"/>
  <c r="C469" i="7"/>
  <c r="C469" i="8"/>
  <c r="C469" i="17"/>
  <c r="C469" i="18"/>
  <c r="C469" i="6"/>
  <c r="C750" i="6"/>
  <c r="C750" i="17"/>
  <c r="C750" i="18"/>
  <c r="C750" i="7"/>
  <c r="C750" i="8"/>
  <c r="C462" i="7"/>
  <c r="C462" i="8"/>
  <c r="C462" i="18"/>
  <c r="C462" i="17"/>
  <c r="C462" i="6"/>
  <c r="C470" i="7"/>
  <c r="C470" i="17"/>
  <c r="C470" i="18"/>
  <c r="C470" i="8"/>
  <c r="C470" i="6"/>
  <c r="C850" i="7"/>
  <c r="C850" i="18"/>
  <c r="C850" i="17"/>
  <c r="C850" i="6"/>
  <c r="C850" i="8"/>
  <c r="C352" i="6"/>
  <c r="C352" i="18"/>
  <c r="C352" i="17"/>
  <c r="C352" i="8"/>
  <c r="C352" i="7"/>
  <c r="C256" i="8"/>
  <c r="C256" i="7"/>
  <c r="C256" i="6"/>
  <c r="C256" i="17"/>
  <c r="C256" i="18"/>
  <c r="C261" i="17"/>
  <c r="C261" i="7"/>
  <c r="C261" i="18"/>
  <c r="C261" i="8"/>
  <c r="C261" i="6"/>
  <c r="C740" i="6"/>
  <c r="C740" i="7"/>
  <c r="C740" i="8"/>
  <c r="C740" i="18"/>
  <c r="C740" i="17"/>
  <c r="C637" i="8"/>
  <c r="C637" i="7"/>
  <c r="C637" i="17"/>
  <c r="C637" i="18"/>
  <c r="C637" i="6"/>
  <c r="C523" i="18"/>
  <c r="C523" i="6"/>
  <c r="C523" i="8"/>
  <c r="C523" i="7"/>
  <c r="C523" i="17"/>
  <c r="C456" i="18"/>
  <c r="C456" i="17"/>
  <c r="C456" i="8"/>
  <c r="C456" i="6"/>
  <c r="C456" i="7"/>
  <c r="C404" i="18"/>
  <c r="C404" i="8"/>
  <c r="C404" i="6"/>
  <c r="C404" i="7"/>
  <c r="C404" i="17"/>
  <c r="C344" i="8"/>
  <c r="C344" i="6"/>
  <c r="C344" i="7"/>
  <c r="C344" i="17"/>
  <c r="C344" i="18"/>
  <c r="C316" i="6"/>
  <c r="C316" i="18"/>
  <c r="C316" i="7"/>
  <c r="C316" i="17"/>
  <c r="C316" i="8"/>
  <c r="C232" i="8"/>
  <c r="C232" i="18"/>
  <c r="C232" i="17"/>
  <c r="C232" i="7"/>
  <c r="C232" i="6"/>
  <c r="C504" i="7"/>
  <c r="C504" i="6"/>
  <c r="C504" i="18"/>
  <c r="C504" i="8"/>
  <c r="C504" i="17"/>
  <c r="C734" i="8"/>
  <c r="C734" i="17"/>
  <c r="C734" i="6"/>
  <c r="C734" i="18"/>
  <c r="C734" i="7"/>
  <c r="C403" i="17"/>
  <c r="C403" i="8"/>
  <c r="C403" i="18"/>
  <c r="C403" i="6"/>
  <c r="C403" i="7"/>
  <c r="C320" i="8"/>
  <c r="C320" i="6"/>
  <c r="C320" i="7"/>
  <c r="C320" i="17"/>
  <c r="C320" i="18"/>
  <c r="C181" i="18"/>
  <c r="C181" i="8"/>
  <c r="C181" i="17"/>
  <c r="C181" i="7"/>
  <c r="C181" i="6"/>
  <c r="C591" i="6"/>
  <c r="C591" i="17"/>
  <c r="C591" i="18"/>
  <c r="C591" i="8"/>
  <c r="C591" i="7"/>
  <c r="C396" i="7"/>
  <c r="C396" i="18"/>
  <c r="C396" i="6"/>
  <c r="C396" i="8"/>
  <c r="C396" i="17"/>
  <c r="C228" i="7"/>
  <c r="C228" i="6"/>
  <c r="C228" i="18"/>
  <c r="C228" i="8"/>
  <c r="C228" i="17"/>
  <c r="C251" i="8"/>
  <c r="C251" i="7"/>
  <c r="C251" i="6"/>
  <c r="C251" i="17"/>
  <c r="C251" i="18"/>
  <c r="C277" i="8"/>
  <c r="C277" i="17"/>
  <c r="C277" i="6"/>
  <c r="C277" i="7"/>
  <c r="C277" i="18"/>
  <c r="C245" i="17"/>
  <c r="C245" i="18"/>
  <c r="C245" i="8"/>
  <c r="C245" i="7"/>
  <c r="C245" i="6"/>
  <c r="C347" i="7"/>
  <c r="C347" i="17"/>
  <c r="C347" i="18"/>
  <c r="C347" i="6"/>
  <c r="C347" i="8"/>
  <c r="C463" i="6"/>
  <c r="C463" i="18"/>
  <c r="C463" i="8"/>
  <c r="C463" i="7"/>
  <c r="C463" i="17"/>
  <c r="C239" i="18"/>
  <c r="C239" i="17"/>
  <c r="C239" i="6"/>
  <c r="C239" i="8"/>
  <c r="C239" i="7"/>
  <c r="C339" i="7"/>
  <c r="C339" i="18"/>
  <c r="C339" i="6"/>
  <c r="C339" i="8"/>
  <c r="C339" i="17"/>
  <c r="C297" i="18"/>
  <c r="C297" i="6"/>
  <c r="C297" i="8"/>
  <c r="C297" i="17"/>
  <c r="C297" i="7"/>
  <c r="C210" i="6"/>
  <c r="C210" i="17"/>
  <c r="C210" i="18"/>
  <c r="C210" i="7"/>
  <c r="C210" i="8"/>
  <c r="C459" i="6"/>
  <c r="C459" i="8"/>
  <c r="C459" i="7"/>
  <c r="C459" i="17"/>
  <c r="C459" i="18"/>
  <c r="C930" i="6"/>
  <c r="C930" i="7"/>
  <c r="C930" i="8"/>
  <c r="C930" i="17"/>
  <c r="C930" i="18"/>
  <c r="C866" i="17"/>
  <c r="C866" i="8"/>
  <c r="C866" i="6"/>
  <c r="C866" i="7"/>
  <c r="C866" i="18"/>
  <c r="C649" i="8"/>
  <c r="C649" i="7"/>
  <c r="C649" i="6"/>
  <c r="C649" i="18"/>
  <c r="C649" i="17"/>
  <c r="C633" i="6"/>
  <c r="C633" i="17"/>
  <c r="C633" i="8"/>
  <c r="C633" i="18"/>
  <c r="C633" i="7"/>
  <c r="C604" i="17"/>
  <c r="C604" i="6"/>
  <c r="C604" i="7"/>
  <c r="C604" i="18"/>
  <c r="C604" i="8"/>
  <c r="C556" i="18"/>
  <c r="C556" i="8"/>
  <c r="C556" i="7"/>
  <c r="C556" i="6"/>
  <c r="C556" i="17"/>
  <c r="C540" i="18"/>
  <c r="C540" i="7"/>
  <c r="C540" i="8"/>
  <c r="C540" i="17"/>
  <c r="C540" i="6"/>
  <c r="C498" i="7"/>
  <c r="C498" i="17"/>
  <c r="C498" i="8"/>
  <c r="C498" i="6"/>
  <c r="C498" i="18"/>
  <c r="C489" i="17"/>
  <c r="C489" i="7"/>
  <c r="C489" i="18"/>
  <c r="C489" i="8"/>
  <c r="C489" i="6"/>
  <c r="C454" i="17"/>
  <c r="C454" i="7"/>
  <c r="C454" i="6"/>
  <c r="C454" i="18"/>
  <c r="C454" i="8"/>
  <c r="C446" i="7"/>
  <c r="C446" i="18"/>
  <c r="C446" i="6"/>
  <c r="C446" i="17"/>
  <c r="C446" i="8"/>
  <c r="C430" i="6"/>
  <c r="C430" i="7"/>
  <c r="C430" i="17"/>
  <c r="C430" i="18"/>
  <c r="C430" i="8"/>
  <c r="C406" i="17"/>
  <c r="C406" i="6"/>
  <c r="C406" i="8"/>
  <c r="C406" i="18"/>
  <c r="C406" i="7"/>
  <c r="C386" i="18"/>
  <c r="C386" i="8"/>
  <c r="C386" i="7"/>
  <c r="C386" i="17"/>
  <c r="C386" i="6"/>
  <c r="C577" i="8"/>
  <c r="C577" i="17"/>
  <c r="C577" i="6"/>
  <c r="C577" i="7"/>
  <c r="C577" i="18"/>
  <c r="C520" i="8"/>
  <c r="C520" i="6"/>
  <c r="C520" i="7"/>
  <c r="C520" i="18"/>
  <c r="C520" i="17"/>
  <c r="C260" i="7"/>
  <c r="C260" i="17"/>
  <c r="C260" i="8"/>
  <c r="C260" i="6"/>
  <c r="C260" i="18"/>
  <c r="C362" i="17"/>
  <c r="C362" i="7"/>
  <c r="C362" i="18"/>
  <c r="C362" i="8"/>
  <c r="C362" i="6"/>
  <c r="C464" i="18"/>
  <c r="C464" i="17"/>
  <c r="C464" i="8"/>
  <c r="C464" i="7"/>
  <c r="C464" i="6"/>
  <c r="C491" i="18"/>
  <c r="C491" i="17"/>
  <c r="C491" i="6"/>
  <c r="C491" i="7"/>
  <c r="C491" i="8"/>
  <c r="C372" i="8"/>
  <c r="C372" i="7"/>
  <c r="C372" i="6"/>
  <c r="C372" i="18"/>
  <c r="C372" i="17"/>
  <c r="C518" i="7"/>
  <c r="C518" i="8"/>
  <c r="C518" i="17"/>
  <c r="C518" i="6"/>
  <c r="C518" i="18"/>
  <c r="C203" i="8"/>
  <c r="C203" i="7"/>
  <c r="C203" i="6"/>
  <c r="C203" i="18"/>
  <c r="C203" i="17"/>
  <c r="C270" i="18"/>
  <c r="C270" i="8"/>
  <c r="C270" i="7"/>
  <c r="C270" i="6"/>
  <c r="C270" i="17"/>
  <c r="C521" i="17"/>
  <c r="C521" i="6"/>
  <c r="C521" i="7"/>
  <c r="C521" i="18"/>
  <c r="C521" i="8"/>
  <c r="C581" i="18"/>
  <c r="C581" i="8"/>
  <c r="C581" i="6"/>
  <c r="C581" i="17"/>
  <c r="C581" i="7"/>
  <c r="C834" i="8"/>
  <c r="C834" i="18"/>
  <c r="C834" i="17"/>
  <c r="C834" i="7"/>
  <c r="C834" i="6"/>
  <c r="C424" i="17"/>
  <c r="C424" i="8"/>
  <c r="C424" i="6"/>
  <c r="C424" i="7"/>
  <c r="C424" i="18"/>
  <c r="C220" i="8"/>
  <c r="C220" i="18"/>
  <c r="C220" i="17"/>
  <c r="C220" i="6"/>
  <c r="C220" i="7"/>
  <c r="C647" i="7"/>
  <c r="C647" i="18"/>
  <c r="C647" i="6"/>
  <c r="C647" i="17"/>
  <c r="C647" i="8"/>
  <c r="C506" i="18"/>
  <c r="C506" i="8"/>
  <c r="C506" i="6"/>
  <c r="C506" i="7"/>
  <c r="C506" i="17"/>
  <c r="C453" i="8"/>
  <c r="C453" i="6"/>
  <c r="C453" i="18"/>
  <c r="C453" i="17"/>
  <c r="C453" i="7"/>
  <c r="C393" i="7"/>
  <c r="C393" i="17"/>
  <c r="C393" i="6"/>
  <c r="C393" i="8"/>
  <c r="C393" i="18"/>
  <c r="C559" i="17"/>
  <c r="C559" i="7"/>
  <c r="C559" i="18"/>
  <c r="C559" i="8"/>
  <c r="C559" i="6"/>
  <c r="C484" i="6"/>
  <c r="C484" i="7"/>
  <c r="C484" i="8"/>
  <c r="C484" i="18"/>
  <c r="C484" i="17"/>
  <c r="C729" i="8"/>
  <c r="C729" i="17"/>
  <c r="C729" i="6"/>
  <c r="C729" i="7"/>
  <c r="C729" i="18"/>
  <c r="C567" i="6"/>
  <c r="C567" i="18"/>
  <c r="C567" i="8"/>
  <c r="C567" i="7"/>
  <c r="C567" i="17"/>
  <c r="C434" i="6"/>
  <c r="C434" i="8"/>
  <c r="C434" i="18"/>
  <c r="C434" i="7"/>
  <c r="C434" i="17"/>
  <c r="C706" i="8"/>
  <c r="C706" i="6"/>
  <c r="C706" i="7"/>
  <c r="C706" i="17"/>
  <c r="C706" i="18"/>
  <c r="C511" i="8"/>
  <c r="C511" i="6"/>
  <c r="C511" i="18"/>
  <c r="C511" i="7"/>
  <c r="C511" i="17"/>
  <c r="C479" i="7"/>
  <c r="C479" i="17"/>
  <c r="C479" i="18"/>
  <c r="C479" i="6"/>
  <c r="C479" i="8"/>
  <c r="C978" i="18"/>
  <c r="C978" i="8"/>
  <c r="C978" i="17"/>
  <c r="C978" i="7"/>
  <c r="C978" i="6"/>
  <c r="C669" i="6"/>
  <c r="C669" i="18"/>
  <c r="C669" i="8"/>
  <c r="C669" i="7"/>
  <c r="C669" i="17"/>
  <c r="C608" i="17"/>
  <c r="C608" i="6"/>
  <c r="C608" i="7"/>
  <c r="C608" i="18"/>
  <c r="C608" i="8"/>
  <c r="C587" i="7"/>
  <c r="C587" i="8"/>
  <c r="C587" i="6"/>
  <c r="C587" i="18"/>
  <c r="C587" i="17"/>
  <c r="C497" i="8"/>
  <c r="C497" i="6"/>
  <c r="C497" i="17"/>
  <c r="C497" i="7"/>
  <c r="C497" i="18"/>
  <c r="C474" i="8"/>
  <c r="C474" i="17"/>
  <c r="C474" i="18"/>
  <c r="C474" i="7"/>
  <c r="C474" i="6"/>
  <c r="C461" i="8"/>
  <c r="C461" i="18"/>
  <c r="C461" i="6"/>
  <c r="C461" i="7"/>
  <c r="C461" i="17"/>
  <c r="C437" i="17"/>
  <c r="C437" i="6"/>
  <c r="C437" i="18"/>
  <c r="C437" i="7"/>
  <c r="C437" i="8"/>
  <c r="C421" i="17"/>
  <c r="C421" i="6"/>
  <c r="C421" i="8"/>
  <c r="C421" i="18"/>
  <c r="C421" i="7"/>
  <c r="C413" i="7"/>
  <c r="C413" i="8"/>
  <c r="C413" i="6"/>
  <c r="C413" i="17"/>
  <c r="C413" i="18"/>
  <c r="C389" i="8"/>
  <c r="C389" i="7"/>
  <c r="C389" i="6"/>
  <c r="C389" i="18"/>
  <c r="C389" i="17"/>
  <c r="C377" i="6"/>
  <c r="C377" i="18"/>
  <c r="C377" i="17"/>
  <c r="C377" i="8"/>
  <c r="C377" i="7"/>
  <c r="C357" i="7"/>
  <c r="C357" i="8"/>
  <c r="C357" i="18"/>
  <c r="C357" i="6"/>
  <c r="C357" i="17"/>
  <c r="C449" i="18"/>
  <c r="C449" i="7"/>
  <c r="C449" i="8"/>
  <c r="C449" i="6"/>
  <c r="C449" i="17"/>
  <c r="C507" i="7"/>
  <c r="C507" i="17"/>
  <c r="C507" i="18"/>
  <c r="C507" i="6"/>
  <c r="C507" i="8"/>
  <c r="C405" i="17"/>
  <c r="C405" i="6"/>
  <c r="C405" i="18"/>
  <c r="C405" i="8"/>
  <c r="C405" i="7"/>
  <c r="C565" i="17"/>
  <c r="C565" i="6"/>
  <c r="C565" i="8"/>
  <c r="C565" i="7"/>
  <c r="C565" i="18"/>
  <c r="C384" i="17"/>
  <c r="C384" i="6"/>
  <c r="C384" i="7"/>
  <c r="C384" i="8"/>
  <c r="C384" i="18"/>
  <c r="C576" i="8"/>
  <c r="C576" i="7"/>
  <c r="C576" i="18"/>
  <c r="C576" i="17"/>
  <c r="C576" i="6"/>
  <c r="C409" i="18"/>
  <c r="C409" i="7"/>
  <c r="C409" i="8"/>
  <c r="C409" i="6"/>
  <c r="C409" i="17"/>
  <c r="C385" i="7"/>
  <c r="C385" i="17"/>
  <c r="C385" i="8"/>
  <c r="C385" i="6"/>
  <c r="C385" i="18"/>
  <c r="C544" i="18"/>
  <c r="C544" i="8"/>
  <c r="C544" i="6"/>
  <c r="C544" i="7"/>
  <c r="C544" i="17"/>
  <c r="C607" i="7"/>
  <c r="C607" i="8"/>
  <c r="C607" i="6"/>
  <c r="C607" i="17"/>
  <c r="C607" i="18"/>
  <c r="C543" i="8"/>
  <c r="C543" i="18"/>
  <c r="C543" i="17"/>
  <c r="C543" i="6"/>
  <c r="C543" i="7"/>
  <c r="C380" i="17"/>
  <c r="C380" i="8"/>
  <c r="C380" i="18"/>
  <c r="C380" i="7"/>
  <c r="C380" i="6"/>
  <c r="C328" i="7"/>
  <c r="C328" i="6"/>
  <c r="C328" i="18"/>
  <c r="C328" i="8"/>
  <c r="C328" i="17"/>
  <c r="C276" i="17"/>
  <c r="C276" i="8"/>
  <c r="C276" i="18"/>
  <c r="C276" i="7"/>
  <c r="C276" i="6"/>
  <c r="C349" i="17"/>
  <c r="C349" i="8"/>
  <c r="C349" i="6"/>
  <c r="C349" i="7"/>
  <c r="C349" i="18"/>
  <c r="C204" i="8"/>
  <c r="C204" i="7"/>
  <c r="C204" i="18"/>
  <c r="C204" i="6"/>
  <c r="C204" i="17"/>
  <c r="C496" i="8"/>
  <c r="C496" i="6"/>
  <c r="C496" i="7"/>
  <c r="C496" i="17"/>
  <c r="C496" i="18"/>
  <c r="C442" i="6"/>
  <c r="C442" i="17"/>
  <c r="C442" i="8"/>
  <c r="C442" i="7"/>
  <c r="C442" i="18"/>
  <c r="C914" i="7"/>
  <c r="C914" i="8"/>
  <c r="C914" i="17"/>
  <c r="C914" i="6"/>
  <c r="C914" i="18"/>
  <c r="C603" i="6"/>
  <c r="C603" i="18"/>
  <c r="C603" i="17"/>
  <c r="C603" i="8"/>
  <c r="C603" i="7"/>
  <c r="C657" i="18"/>
  <c r="C657" i="7"/>
  <c r="C657" i="8"/>
  <c r="C657" i="6"/>
  <c r="C657" i="17"/>
  <c r="C588" i="18"/>
  <c r="C588" i="6"/>
  <c r="C588" i="8"/>
  <c r="C588" i="17"/>
  <c r="C588" i="7"/>
  <c r="C535" i="7"/>
  <c r="C535" i="8"/>
  <c r="C535" i="17"/>
  <c r="C535" i="18"/>
  <c r="C535" i="6"/>
  <c r="C438" i="8"/>
  <c r="C438" i="18"/>
  <c r="C438" i="17"/>
  <c r="C438" i="6"/>
  <c r="C438" i="7"/>
  <c r="C418" i="18"/>
  <c r="C418" i="7"/>
  <c r="C418" i="17"/>
  <c r="C418" i="8"/>
  <c r="C418" i="6"/>
  <c r="C398" i="18"/>
  <c r="C398" i="6"/>
  <c r="C398" i="7"/>
  <c r="C398" i="8"/>
  <c r="C398" i="17"/>
  <c r="C545" i="8"/>
  <c r="C545" i="7"/>
  <c r="C545" i="17"/>
  <c r="C545" i="6"/>
  <c r="C545" i="18"/>
  <c r="C493" i="8"/>
  <c r="C493" i="18"/>
  <c r="C493" i="7"/>
  <c r="C493" i="17"/>
  <c r="C493" i="6"/>
  <c r="C631" i="17"/>
  <c r="C631" i="8"/>
  <c r="C631" i="7"/>
  <c r="C631" i="6"/>
  <c r="C631" i="18"/>
  <c r="C515" i="18"/>
  <c r="C515" i="17"/>
  <c r="C515" i="8"/>
  <c r="C515" i="6"/>
  <c r="C515" i="7"/>
  <c r="C492" i="18"/>
  <c r="C492" i="6"/>
  <c r="C492" i="17"/>
  <c r="C492" i="7"/>
  <c r="C492" i="8"/>
  <c r="C445" i="18"/>
  <c r="C445" i="6"/>
  <c r="C445" i="8"/>
  <c r="C445" i="17"/>
  <c r="C445" i="7"/>
  <c r="C361" i="8"/>
  <c r="C361" i="18"/>
  <c r="C361" i="6"/>
  <c r="C361" i="17"/>
  <c r="C361" i="7"/>
  <c r="C597" i="8"/>
  <c r="C597" i="18"/>
  <c r="C597" i="17"/>
  <c r="C597" i="6"/>
  <c r="C597" i="7"/>
  <c r="C898" i="7"/>
  <c r="C898" i="6"/>
  <c r="C898" i="8"/>
  <c r="C898" i="17"/>
  <c r="C898" i="18"/>
  <c r="C416" i="18"/>
  <c r="C416" i="7"/>
  <c r="C416" i="17"/>
  <c r="C416" i="6"/>
  <c r="C416" i="8"/>
  <c r="C336" i="8"/>
  <c r="C336" i="18"/>
  <c r="C336" i="7"/>
  <c r="C336" i="17"/>
  <c r="C336" i="6"/>
  <c r="C272" i="17"/>
  <c r="C272" i="8"/>
  <c r="C272" i="18"/>
  <c r="C272" i="7"/>
  <c r="C272" i="6"/>
  <c r="C402" i="18"/>
  <c r="C402" i="8"/>
  <c r="C402" i="7"/>
  <c r="C402" i="6"/>
  <c r="C402" i="17"/>
  <c r="C786" i="7"/>
  <c r="C786" i="6"/>
  <c r="C786" i="17"/>
  <c r="C786" i="18"/>
  <c r="C786" i="8"/>
  <c r="C619" i="7"/>
  <c r="C619" i="17"/>
  <c r="C619" i="8"/>
  <c r="C619" i="6"/>
  <c r="C619" i="18"/>
  <c r="C529" i="8"/>
  <c r="C529" i="7"/>
  <c r="C529" i="17"/>
  <c r="C529" i="18"/>
  <c r="C529" i="6"/>
  <c r="C441" i="6"/>
  <c r="C441" i="8"/>
  <c r="C441" i="18"/>
  <c r="C441" i="7"/>
  <c r="C441" i="17"/>
  <c r="C365" i="17"/>
  <c r="C365" i="7"/>
  <c r="C365" i="8"/>
  <c r="C365" i="18"/>
  <c r="C365" i="6"/>
  <c r="C720" i="6"/>
  <c r="C720" i="8"/>
  <c r="C720" i="7"/>
  <c r="C720" i="17"/>
  <c r="C720" i="18"/>
  <c r="C519" i="18"/>
  <c r="C519" i="8"/>
  <c r="C519" i="7"/>
  <c r="C519" i="17"/>
  <c r="C519" i="6"/>
  <c r="C478" i="18"/>
  <c r="C478" i="6"/>
  <c r="C478" i="8"/>
  <c r="C478" i="7"/>
  <c r="C478" i="17"/>
  <c r="C500" i="8"/>
  <c r="C500" i="7"/>
  <c r="C500" i="6"/>
  <c r="C500" i="18"/>
  <c r="C500" i="17"/>
  <c r="C620" i="17"/>
  <c r="C620" i="7"/>
  <c r="C620" i="8"/>
  <c r="C620" i="6"/>
  <c r="C620" i="18"/>
  <c r="C688" i="6"/>
  <c r="C688" i="8"/>
  <c r="C688" i="18"/>
  <c r="C688" i="17"/>
  <c r="C688" i="7"/>
  <c r="C425" i="6"/>
  <c r="C425" i="8"/>
  <c r="C425" i="18"/>
  <c r="C425" i="17"/>
  <c r="C425" i="7"/>
  <c r="C487" i="6"/>
  <c r="C487" i="8"/>
  <c r="C487" i="17"/>
  <c r="C487" i="7"/>
  <c r="C487" i="18"/>
  <c r="C653" i="17"/>
  <c r="C653" i="7"/>
  <c r="C653" i="8"/>
  <c r="C653" i="18"/>
  <c r="C653" i="6"/>
  <c r="C448" i="17"/>
  <c r="C448" i="7"/>
  <c r="C448" i="18"/>
  <c r="C448" i="6"/>
  <c r="C448" i="8"/>
  <c r="C288" i="6"/>
  <c r="C288" i="7"/>
  <c r="C288" i="8"/>
  <c r="C288" i="18"/>
  <c r="C288" i="17"/>
  <c r="C219" i="17"/>
  <c r="C219" i="7"/>
  <c r="C219" i="6"/>
  <c r="C219" i="18"/>
  <c r="C219" i="8"/>
  <c r="C946" i="8"/>
  <c r="C946" i="7"/>
  <c r="C946" i="17"/>
  <c r="C946" i="18"/>
  <c r="C946" i="6"/>
  <c r="C329" i="7"/>
  <c r="C329" i="8"/>
  <c r="C329" i="18"/>
  <c r="C329" i="6"/>
  <c r="C329" i="17"/>
  <c r="C962" i="17"/>
  <c r="C962" i="6"/>
  <c r="C962" i="18"/>
  <c r="C962" i="8"/>
  <c r="C962" i="7"/>
  <c r="C645" i="17"/>
  <c r="C645" i="18"/>
  <c r="C645" i="8"/>
  <c r="C645" i="6"/>
  <c r="C645" i="7"/>
  <c r="C629" i="6"/>
  <c r="C629" i="17"/>
  <c r="C629" i="18"/>
  <c r="C629" i="7"/>
  <c r="C629" i="8"/>
  <c r="C575" i="17"/>
  <c r="C575" i="8"/>
  <c r="C575" i="18"/>
  <c r="C575" i="7"/>
  <c r="C575" i="6"/>
  <c r="C548" i="8"/>
  <c r="C548" i="6"/>
  <c r="C548" i="17"/>
  <c r="C548" i="18"/>
  <c r="C548" i="7"/>
  <c r="C505" i="8"/>
  <c r="C505" i="7"/>
  <c r="C505" i="18"/>
  <c r="C505" i="17"/>
  <c r="C505" i="6"/>
  <c r="C467" i="6"/>
  <c r="C467" i="18"/>
  <c r="C467" i="17"/>
  <c r="C467" i="8"/>
  <c r="C467" i="7"/>
  <c r="C322" i="18"/>
  <c r="C322" i="17"/>
  <c r="C322" i="6"/>
  <c r="C322" i="8"/>
  <c r="C322" i="7"/>
  <c r="C400" i="8"/>
  <c r="C400" i="7"/>
  <c r="C400" i="17"/>
  <c r="C400" i="6"/>
  <c r="C400" i="18"/>
  <c r="C564" i="18"/>
  <c r="C564" i="17"/>
  <c r="C564" i="6"/>
  <c r="C564" i="7"/>
  <c r="C564" i="8"/>
  <c r="C420" i="8"/>
  <c r="C420" i="18"/>
  <c r="C420" i="6"/>
  <c r="C420" i="17"/>
  <c r="C420" i="7"/>
  <c r="C248" i="6"/>
  <c r="C248" i="7"/>
  <c r="C248" i="18"/>
  <c r="C248" i="8"/>
  <c r="C248" i="17"/>
  <c r="C310" i="17"/>
  <c r="C310" i="6"/>
  <c r="C310" i="8"/>
  <c r="C310" i="18"/>
  <c r="C310" i="7"/>
  <c r="C661" i="17"/>
  <c r="C661" i="7"/>
  <c r="C661" i="18"/>
  <c r="C661" i="6"/>
  <c r="C661" i="8"/>
  <c r="C334" i="8"/>
  <c r="C334" i="7"/>
  <c r="C334" i="17"/>
  <c r="C334" i="6"/>
  <c r="C334" i="18"/>
  <c r="C147" i="8"/>
  <c r="C147" i="18"/>
  <c r="C147" i="17"/>
  <c r="C147" i="7"/>
  <c r="C147" i="6"/>
  <c r="C189" i="7"/>
  <c r="C189" i="18"/>
  <c r="C189" i="8"/>
  <c r="C189" i="17"/>
  <c r="C189" i="6"/>
  <c r="C447" i="17"/>
  <c r="C447" i="7"/>
  <c r="C447" i="18"/>
  <c r="C447" i="6"/>
  <c r="C447" i="8"/>
  <c r="C207" i="17"/>
  <c r="C207" i="18"/>
  <c r="C207" i="8"/>
  <c r="C207" i="6"/>
  <c r="C207" i="7"/>
  <c r="C617" i="7"/>
  <c r="C617" i="6"/>
  <c r="C617" i="17"/>
  <c r="C617" i="8"/>
  <c r="C617" i="18"/>
  <c r="C473" i="18"/>
  <c r="C473" i="6"/>
  <c r="C473" i="17"/>
  <c r="C473" i="7"/>
  <c r="C473" i="8"/>
  <c r="C468" i="17"/>
  <c r="C468" i="8"/>
  <c r="C468" i="7"/>
  <c r="C468" i="18"/>
  <c r="C468" i="6"/>
  <c r="C452" i="6"/>
  <c r="C452" i="18"/>
  <c r="C452" i="17"/>
  <c r="C452" i="7"/>
  <c r="C452" i="8"/>
  <c r="C444" i="6"/>
  <c r="C444" i="17"/>
  <c r="C444" i="7"/>
  <c r="C444" i="8"/>
  <c r="C444" i="18"/>
  <c r="C412" i="18"/>
  <c r="C412" i="7"/>
  <c r="C412" i="17"/>
  <c r="C412" i="8"/>
  <c r="C412" i="6"/>
  <c r="C408" i="18"/>
  <c r="C408" i="7"/>
  <c r="C408" i="17"/>
  <c r="C408" i="8"/>
  <c r="C408" i="6"/>
  <c r="C388" i="8"/>
  <c r="C388" i="18"/>
  <c r="C388" i="6"/>
  <c r="C388" i="17"/>
  <c r="C388" i="7"/>
  <c r="C364" i="18"/>
  <c r="C364" i="6"/>
  <c r="C364" i="17"/>
  <c r="C364" i="8"/>
  <c r="C364" i="7"/>
  <c r="C348" i="17"/>
  <c r="C348" i="7"/>
  <c r="C348" i="18"/>
  <c r="C348" i="8"/>
  <c r="C348" i="6"/>
  <c r="C340" i="8"/>
  <c r="C340" i="18"/>
  <c r="C340" i="6"/>
  <c r="C340" i="17"/>
  <c r="C340" i="7"/>
  <c r="C308" i="6"/>
  <c r="C308" i="8"/>
  <c r="C308" i="18"/>
  <c r="C308" i="7"/>
  <c r="C308" i="17"/>
  <c r="C300" i="17"/>
  <c r="C300" i="6"/>
  <c r="C300" i="7"/>
  <c r="C300" i="18"/>
  <c r="C300" i="8"/>
  <c r="C296" i="8"/>
  <c r="C296" i="6"/>
  <c r="C296" i="17"/>
  <c r="C296" i="18"/>
  <c r="C296" i="7"/>
  <c r="C264" i="7"/>
  <c r="C264" i="17"/>
  <c r="C264" i="8"/>
  <c r="C264" i="18"/>
  <c r="C264" i="6"/>
  <c r="C252" i="7"/>
  <c r="C252" i="18"/>
  <c r="C252" i="17"/>
  <c r="C252" i="8"/>
  <c r="C252" i="6"/>
  <c r="C236" i="17"/>
  <c r="C236" i="6"/>
  <c r="C236" i="18"/>
  <c r="C236" i="7"/>
  <c r="C236" i="8"/>
  <c r="C216" i="6"/>
  <c r="C216" i="7"/>
  <c r="C216" i="17"/>
  <c r="C216" i="18"/>
  <c r="C216" i="8"/>
  <c r="C585" i="8"/>
  <c r="C585" i="6"/>
  <c r="C585" i="7"/>
  <c r="C585" i="18"/>
  <c r="C585" i="17"/>
  <c r="C323" i="7"/>
  <c r="C323" i="18"/>
  <c r="C323" i="6"/>
  <c r="C323" i="17"/>
  <c r="C323" i="8"/>
  <c r="C317" i="17"/>
  <c r="C317" i="8"/>
  <c r="C317" i="7"/>
  <c r="C317" i="6"/>
  <c r="C317" i="18"/>
  <c r="C267" i="17"/>
  <c r="C267" i="6"/>
  <c r="C267" i="8"/>
  <c r="C267" i="7"/>
  <c r="C267" i="18"/>
  <c r="C235" i="7"/>
  <c r="C235" i="18"/>
  <c r="C235" i="6"/>
  <c r="C235" i="17"/>
  <c r="C235" i="8"/>
  <c r="C190" i="8"/>
  <c r="C190" i="6"/>
  <c r="C190" i="17"/>
  <c r="C190" i="18"/>
  <c r="C190" i="7"/>
  <c r="C627" i="6"/>
  <c r="C627" i="7"/>
  <c r="C627" i="18"/>
  <c r="C627" i="17"/>
  <c r="C627" i="8"/>
  <c r="C584" i="18"/>
  <c r="C584" i="7"/>
  <c r="C584" i="8"/>
  <c r="C584" i="17"/>
  <c r="C584" i="6"/>
  <c r="C563" i="7"/>
  <c r="C563" i="18"/>
  <c r="C563" i="8"/>
  <c r="C563" i="6"/>
  <c r="C563" i="17"/>
  <c r="C419" i="6"/>
  <c r="C419" i="7"/>
  <c r="C419" i="18"/>
  <c r="C419" i="8"/>
  <c r="C419" i="17"/>
  <c r="C379" i="8"/>
  <c r="C379" i="17"/>
  <c r="C379" i="18"/>
  <c r="C379" i="6"/>
  <c r="C379" i="7"/>
  <c r="C199" i="8"/>
  <c r="C199" i="6"/>
  <c r="C199" i="17"/>
  <c r="C199" i="7"/>
  <c r="C199" i="18"/>
  <c r="C224" i="18"/>
  <c r="C224" i="17"/>
  <c r="C224" i="6"/>
  <c r="C224" i="8"/>
  <c r="C224" i="7"/>
  <c r="C355" i="8"/>
  <c r="C355" i="7"/>
  <c r="C355" i="6"/>
  <c r="C355" i="18"/>
  <c r="C355" i="17"/>
  <c r="C143" i="18"/>
  <c r="C143" i="6"/>
  <c r="C143" i="8"/>
  <c r="C143" i="7"/>
  <c r="C143" i="17"/>
  <c r="C770" i="8"/>
  <c r="C770" i="18"/>
  <c r="C770" i="17"/>
  <c r="C770" i="7"/>
  <c r="C770" i="6"/>
  <c r="C532" i="8"/>
  <c r="C532" i="6"/>
  <c r="C532" i="18"/>
  <c r="C532" i="17"/>
  <c r="C532" i="7"/>
  <c r="C460" i="18"/>
  <c r="C460" i="7"/>
  <c r="C460" i="8"/>
  <c r="C460" i="6"/>
  <c r="C460" i="17"/>
  <c r="C440" i="17"/>
  <c r="C440" i="18"/>
  <c r="C440" i="7"/>
  <c r="C440" i="8"/>
  <c r="C440" i="6"/>
  <c r="C356" i="6"/>
  <c r="C356" i="8"/>
  <c r="C356" i="18"/>
  <c r="C356" i="17"/>
  <c r="C356" i="7"/>
  <c r="C332" i="18"/>
  <c r="C332" i="6"/>
  <c r="C332" i="7"/>
  <c r="C332" i="8"/>
  <c r="C332" i="17"/>
  <c r="C292" i="17"/>
  <c r="C292" i="8"/>
  <c r="C292" i="7"/>
  <c r="C292" i="6"/>
  <c r="C292" i="18"/>
  <c r="C342" i="6"/>
  <c r="C342" i="7"/>
  <c r="C342" i="18"/>
  <c r="C342" i="17"/>
  <c r="C342" i="8"/>
  <c r="C195" i="7"/>
  <c r="C195" i="18"/>
  <c r="C195" i="17"/>
  <c r="C195" i="6"/>
  <c r="C195" i="8"/>
  <c r="C435" i="17"/>
  <c r="C435" i="18"/>
  <c r="C435" i="8"/>
  <c r="C435" i="6"/>
  <c r="C435" i="7"/>
  <c r="C335" i="17"/>
  <c r="C335" i="7"/>
  <c r="C335" i="6"/>
  <c r="C335" i="8"/>
  <c r="C335" i="18"/>
  <c r="C298" i="18"/>
  <c r="C298" i="7"/>
  <c r="C298" i="6"/>
  <c r="C298" i="17"/>
  <c r="C298" i="8"/>
  <c r="C250" i="7"/>
  <c r="C250" i="6"/>
  <c r="C250" i="18"/>
  <c r="C250" i="8"/>
  <c r="C250" i="17"/>
  <c r="C229" i="17"/>
  <c r="C229" i="8"/>
  <c r="C229" i="6"/>
  <c r="C229" i="7"/>
  <c r="C229" i="18"/>
  <c r="C194" i="17"/>
  <c r="C194" i="7"/>
  <c r="C194" i="6"/>
  <c r="C194" i="8"/>
  <c r="C194" i="18"/>
  <c r="C176" i="6"/>
  <c r="C176" i="18"/>
  <c r="C176" i="7"/>
  <c r="C176" i="17"/>
  <c r="C176" i="8"/>
  <c r="C601" i="7"/>
  <c r="C601" i="18"/>
  <c r="C601" i="6"/>
  <c r="C601" i="17"/>
  <c r="C601" i="8"/>
  <c r="C370" i="8"/>
  <c r="C370" i="6"/>
  <c r="C370" i="18"/>
  <c r="C370" i="17"/>
  <c r="C370" i="7"/>
  <c r="C354" i="17"/>
  <c r="C354" i="18"/>
  <c r="C354" i="8"/>
  <c r="C354" i="6"/>
  <c r="C354" i="7"/>
  <c r="C315" i="6"/>
  <c r="C315" i="18"/>
  <c r="C315" i="8"/>
  <c r="C315" i="7"/>
  <c r="C315" i="17"/>
  <c r="C271" i="6"/>
  <c r="C271" i="18"/>
  <c r="C271" i="8"/>
  <c r="C271" i="17"/>
  <c r="C271" i="7"/>
  <c r="C536" i="6"/>
  <c r="C536" i="18"/>
  <c r="C536" i="7"/>
  <c r="C536" i="17"/>
  <c r="C536" i="8"/>
  <c r="C287" i="18"/>
  <c r="C287" i="6"/>
  <c r="C287" i="7"/>
  <c r="C287" i="17"/>
  <c r="C287" i="8"/>
  <c r="C255" i="6"/>
  <c r="C255" i="8"/>
  <c r="C255" i="7"/>
  <c r="C255" i="18"/>
  <c r="C255" i="17"/>
  <c r="C198" i="6"/>
  <c r="C198" i="8"/>
  <c r="C198" i="17"/>
  <c r="C198" i="7"/>
  <c r="C198" i="18"/>
  <c r="C651" i="7"/>
  <c r="C651" i="17"/>
  <c r="C651" i="18"/>
  <c r="C651" i="8"/>
  <c r="C651" i="6"/>
  <c r="C600" i="6"/>
  <c r="C600" i="8"/>
  <c r="C600" i="17"/>
  <c r="C600" i="7"/>
  <c r="C600" i="18"/>
  <c r="C499" i="18"/>
  <c r="C499" i="8"/>
  <c r="C499" i="17"/>
  <c r="C499" i="6"/>
  <c r="C499" i="7"/>
  <c r="C399" i="8"/>
  <c r="C399" i="6"/>
  <c r="C399" i="17"/>
  <c r="C399" i="18"/>
  <c r="C399" i="7"/>
  <c r="C346" i="8"/>
  <c r="C346" i="17"/>
  <c r="C346" i="7"/>
  <c r="C346" i="6"/>
  <c r="C346" i="18"/>
  <c r="C206" i="8"/>
  <c r="C206" i="17"/>
  <c r="C206" i="7"/>
  <c r="C206" i="6"/>
  <c r="C206" i="18"/>
  <c r="C701" i="6"/>
  <c r="C701" i="18"/>
  <c r="C701" i="7"/>
  <c r="C701" i="8"/>
  <c r="C701" i="17"/>
  <c r="C324" i="6"/>
  <c r="C324" i="8"/>
  <c r="C324" i="7"/>
  <c r="C324" i="18"/>
  <c r="C324" i="17"/>
  <c r="C486" i="6"/>
  <c r="C486" i="18"/>
  <c r="C486" i="17"/>
  <c r="C486" i="7"/>
  <c r="C486" i="8"/>
  <c r="C482" i="18"/>
  <c r="C482" i="17"/>
  <c r="C482" i="6"/>
  <c r="C482" i="7"/>
  <c r="C482" i="8"/>
  <c r="C387" i="6"/>
  <c r="C387" i="18"/>
  <c r="C387" i="8"/>
  <c r="C387" i="7"/>
  <c r="C387" i="17"/>
  <c r="C314" i="7"/>
  <c r="C314" i="17"/>
  <c r="C314" i="18"/>
  <c r="C314" i="6"/>
  <c r="C314" i="8"/>
  <c r="C243" i="17"/>
  <c r="C243" i="8"/>
  <c r="C243" i="7"/>
  <c r="C243" i="18"/>
  <c r="C243" i="6"/>
  <c r="C171" i="8"/>
  <c r="C171" i="17"/>
  <c r="C171" i="6"/>
  <c r="C171" i="18"/>
  <c r="C171" i="7"/>
  <c r="C513" i="17"/>
  <c r="C513" i="6"/>
  <c r="C513" i="18"/>
  <c r="C513" i="8"/>
  <c r="C513" i="7"/>
  <c r="C141" i="8"/>
  <c r="C141" i="17"/>
  <c r="C141" i="7"/>
  <c r="C141" i="6"/>
  <c r="C141" i="18"/>
  <c r="C283" i="17"/>
  <c r="C283" i="7"/>
  <c r="C283" i="8"/>
  <c r="C283" i="6"/>
  <c r="C283" i="18"/>
  <c r="C451" i="17"/>
  <c r="C451" i="6"/>
  <c r="C451" i="18"/>
  <c r="C451" i="7"/>
  <c r="C451" i="8"/>
  <c r="C612" i="18"/>
  <c r="C612" i="8"/>
  <c r="C612" i="17"/>
  <c r="C612" i="7"/>
  <c r="C612" i="6"/>
  <c r="C514" i="18"/>
  <c r="C514" i="17"/>
  <c r="C514" i="6"/>
  <c r="C514" i="8"/>
  <c r="C514" i="7"/>
  <c r="C436" i="6"/>
  <c r="C436" i="8"/>
  <c r="C436" i="18"/>
  <c r="C436" i="7"/>
  <c r="C436" i="17"/>
  <c r="C392" i="17"/>
  <c r="C392" i="6"/>
  <c r="C392" i="18"/>
  <c r="C392" i="8"/>
  <c r="C392" i="7"/>
  <c r="C360" i="17"/>
  <c r="C360" i="8"/>
  <c r="C360" i="18"/>
  <c r="C360" i="6"/>
  <c r="C360" i="7"/>
  <c r="C280" i="7"/>
  <c r="C280" i="17"/>
  <c r="C280" i="8"/>
  <c r="C280" i="18"/>
  <c r="C280" i="6"/>
  <c r="C244" i="7"/>
  <c r="C244" i="17"/>
  <c r="C244" i="18"/>
  <c r="C244" i="6"/>
  <c r="C244" i="8"/>
  <c r="C212" i="8"/>
  <c r="C212" i="18"/>
  <c r="C212" i="17"/>
  <c r="C212" i="6"/>
  <c r="C212" i="7"/>
  <c r="C299" i="7"/>
  <c r="C299" i="18"/>
  <c r="C299" i="17"/>
  <c r="C299" i="8"/>
  <c r="C299" i="6"/>
  <c r="C363" i="6"/>
  <c r="C363" i="7"/>
  <c r="C363" i="18"/>
  <c r="C363" i="17"/>
  <c r="C363" i="8"/>
  <c r="C282" i="8"/>
  <c r="C282" i="6"/>
  <c r="C282" i="18"/>
  <c r="C282" i="7"/>
  <c r="C282" i="17"/>
  <c r="C665" i="17"/>
  <c r="C665" i="6"/>
  <c r="C665" i="8"/>
  <c r="C665" i="18"/>
  <c r="C665" i="7"/>
  <c r="C376" i="18"/>
  <c r="C376" i="8"/>
  <c r="C376" i="7"/>
  <c r="C376" i="6"/>
  <c r="C376" i="17"/>
  <c r="C268" i="6"/>
  <c r="C268" i="7"/>
  <c r="C268" i="18"/>
  <c r="C268" i="8"/>
  <c r="C268" i="17"/>
  <c r="C159" i="17"/>
  <c r="C159" i="6"/>
  <c r="C159" i="18"/>
  <c r="C159" i="7"/>
  <c r="C159" i="8"/>
  <c r="C213" i="6"/>
  <c r="C213" i="17"/>
  <c r="C213" i="7"/>
  <c r="C213" i="8"/>
  <c r="C213" i="18"/>
  <c r="C151" i="17"/>
  <c r="C151" i="18"/>
  <c r="C151" i="6"/>
  <c r="C151" i="7"/>
  <c r="C151" i="8"/>
  <c r="C223" i="7"/>
  <c r="C223" i="17"/>
  <c r="C223" i="8"/>
  <c r="C223" i="18"/>
  <c r="C223" i="6"/>
  <c r="C180" i="18"/>
  <c r="C180" i="8"/>
  <c r="C180" i="7"/>
  <c r="C180" i="6"/>
  <c r="C180" i="17"/>
  <c r="C222" i="17"/>
  <c r="C222" i="6"/>
  <c r="C222" i="18"/>
  <c r="C222" i="7"/>
  <c r="C222" i="8"/>
  <c r="C375" i="18"/>
  <c r="C375" i="7"/>
  <c r="C375" i="17"/>
  <c r="C375" i="6"/>
  <c r="C375" i="8"/>
  <c r="C367" i="7"/>
  <c r="C367" i="17"/>
  <c r="C367" i="6"/>
  <c r="C367" i="8"/>
  <c r="C367" i="18"/>
  <c r="C595" i="18"/>
  <c r="C595" i="7"/>
  <c r="C595" i="17"/>
  <c r="C595" i="6"/>
  <c r="C595" i="8"/>
  <c r="C579" i="18"/>
  <c r="C579" i="7"/>
  <c r="C579" i="6"/>
  <c r="C579" i="8"/>
  <c r="C579" i="17"/>
  <c r="C285" i="7"/>
  <c r="C285" i="18"/>
  <c r="C285" i="8"/>
  <c r="C285" i="17"/>
  <c r="C285" i="6"/>
  <c r="C325" i="8"/>
  <c r="C325" i="6"/>
  <c r="C325" i="7"/>
  <c r="C325" i="18"/>
  <c r="C325" i="17"/>
  <c r="C163" i="18"/>
  <c r="C163" i="7"/>
  <c r="C163" i="17"/>
  <c r="C163" i="8"/>
  <c r="C163" i="6"/>
  <c r="C234" i="7"/>
  <c r="C234" i="6"/>
  <c r="C234" i="18"/>
  <c r="C234" i="8"/>
  <c r="C234" i="17"/>
  <c r="C230" i="7"/>
  <c r="C230" i="6"/>
  <c r="C230" i="18"/>
  <c r="C230" i="8"/>
  <c r="C230" i="17"/>
  <c r="C278" i="8"/>
  <c r="C278" i="17"/>
  <c r="C278" i="7"/>
  <c r="C278" i="18"/>
  <c r="C278" i="6"/>
  <c r="C423" i="8"/>
  <c r="C423" i="17"/>
  <c r="C423" i="18"/>
  <c r="C423" i="7"/>
  <c r="C423" i="6"/>
  <c r="C167" i="7"/>
  <c r="C167" i="8"/>
  <c r="C167" i="17"/>
  <c r="C167" i="6"/>
  <c r="C167" i="18"/>
  <c r="C92" i="18"/>
  <c r="C92" i="6"/>
  <c r="C92" i="17"/>
  <c r="C92" i="7"/>
  <c r="C92" i="8"/>
  <c r="C18" i="7"/>
  <c r="C18" i="8"/>
  <c r="C18" i="17"/>
  <c r="C18" i="6"/>
  <c r="C18" i="18"/>
  <c r="C217" i="18"/>
  <c r="C217" i="7"/>
  <c r="C217" i="8"/>
  <c r="C217" i="6"/>
  <c r="C217" i="17"/>
  <c r="C192" i="8"/>
  <c r="C192" i="17"/>
  <c r="C192" i="7"/>
  <c r="C192" i="6"/>
  <c r="C192" i="18"/>
  <c r="C306" i="18"/>
  <c r="C306" i="8"/>
  <c r="C306" i="6"/>
  <c r="C306" i="7"/>
  <c r="C306" i="17"/>
  <c r="C242" i="6"/>
  <c r="C242" i="8"/>
  <c r="C242" i="18"/>
  <c r="C242" i="7"/>
  <c r="C242" i="17"/>
  <c r="C382" i="18"/>
  <c r="C382" i="8"/>
  <c r="C382" i="7"/>
  <c r="C382" i="17"/>
  <c r="C382" i="6"/>
  <c r="C616" i="18"/>
  <c r="C616" i="8"/>
  <c r="C616" i="7"/>
  <c r="C616" i="17"/>
  <c r="C616" i="6"/>
  <c r="C183" i="7"/>
  <c r="C183" i="17"/>
  <c r="C183" i="8"/>
  <c r="C183" i="6"/>
  <c r="C183" i="18"/>
  <c r="C327" i="8"/>
  <c r="C327" i="6"/>
  <c r="C327" i="7"/>
  <c r="C327" i="18"/>
  <c r="C327" i="17"/>
  <c r="C265" i="18"/>
  <c r="C265" i="17"/>
  <c r="C265" i="6"/>
  <c r="C265" i="8"/>
  <c r="C265" i="7"/>
  <c r="C188" i="8"/>
  <c r="C188" i="18"/>
  <c r="C188" i="6"/>
  <c r="C188" i="17"/>
  <c r="C188" i="7"/>
  <c r="C174" i="8"/>
  <c r="C174" i="7"/>
  <c r="C174" i="18"/>
  <c r="C174" i="6"/>
  <c r="C174" i="17"/>
  <c r="C495" i="17"/>
  <c r="C495" i="7"/>
  <c r="C495" i="6"/>
  <c r="C495" i="18"/>
  <c r="C495" i="8"/>
  <c r="C259" i="17"/>
  <c r="C259" i="18"/>
  <c r="C259" i="8"/>
  <c r="C259" i="6"/>
  <c r="C259" i="7"/>
  <c r="C197" i="17"/>
  <c r="C197" i="6"/>
  <c r="C197" i="7"/>
  <c r="C197" i="18"/>
  <c r="C197" i="8"/>
  <c r="C643" i="7"/>
  <c r="C643" i="18"/>
  <c r="C643" i="17"/>
  <c r="C643" i="8"/>
  <c r="C643" i="6"/>
  <c r="C383" i="7"/>
  <c r="C383" i="8"/>
  <c r="C383" i="18"/>
  <c r="C383" i="17"/>
  <c r="C383" i="6"/>
  <c r="C341" i="18"/>
  <c r="C341" i="6"/>
  <c r="C341" i="8"/>
  <c r="C341" i="17"/>
  <c r="C341" i="7"/>
  <c r="C309" i="8"/>
  <c r="C309" i="17"/>
  <c r="C309" i="18"/>
  <c r="C309" i="7"/>
  <c r="C309" i="6"/>
  <c r="C249" i="17"/>
  <c r="C249" i="6"/>
  <c r="C249" i="18"/>
  <c r="C249" i="8"/>
  <c r="C249" i="7"/>
  <c r="C104" i="17"/>
  <c r="C104" i="6"/>
  <c r="C104" i="18"/>
  <c r="C104" i="7"/>
  <c r="C104" i="8"/>
  <c r="C490" i="6"/>
  <c r="C490" i="18"/>
  <c r="C490" i="17"/>
  <c r="C490" i="8"/>
  <c r="C490" i="7"/>
  <c r="C257" i="6"/>
  <c r="C257" i="17"/>
  <c r="C257" i="8"/>
  <c r="C257" i="18"/>
  <c r="C257" i="7"/>
  <c r="C100" i="7"/>
  <c r="C100" i="18"/>
  <c r="C100" i="17"/>
  <c r="C100" i="8"/>
  <c r="C100" i="6"/>
  <c r="C568" i="17"/>
  <c r="C568" i="7"/>
  <c r="C568" i="18"/>
  <c r="C568" i="6"/>
  <c r="C568" i="8"/>
  <c r="C173" i="17"/>
  <c r="C173" i="8"/>
  <c r="C173" i="18"/>
  <c r="C173" i="6"/>
  <c r="C173" i="7"/>
  <c r="C697" i="6"/>
  <c r="C697" i="7"/>
  <c r="C697" i="18"/>
  <c r="C697" i="17"/>
  <c r="C697" i="8"/>
  <c r="C168" i="6"/>
  <c r="C168" i="18"/>
  <c r="C168" i="8"/>
  <c r="C168" i="7"/>
  <c r="C168" i="17"/>
  <c r="C116" i="6"/>
  <c r="C116" i="18"/>
  <c r="C116" i="17"/>
  <c r="C116" i="7"/>
  <c r="C116" i="8"/>
  <c r="C295" i="7"/>
  <c r="C295" i="18"/>
  <c r="C295" i="17"/>
  <c r="C295" i="8"/>
  <c r="C295" i="6"/>
  <c r="C156" i="17"/>
  <c r="C156" i="18"/>
  <c r="C156" i="8"/>
  <c r="C156" i="6"/>
  <c r="C156" i="7"/>
  <c r="C127" i="7"/>
  <c r="C127" i="18"/>
  <c r="C127" i="17"/>
  <c r="C127" i="8"/>
  <c r="C127" i="6"/>
  <c r="C119" i="18"/>
  <c r="C119" i="17"/>
  <c r="C119" i="8"/>
  <c r="C119" i="6"/>
  <c r="C119" i="7"/>
  <c r="C337" i="17"/>
  <c r="C337" i="6"/>
  <c r="C337" i="7"/>
  <c r="C337" i="8"/>
  <c r="C337" i="18"/>
  <c r="C311" i="17"/>
  <c r="C311" i="18"/>
  <c r="C311" i="6"/>
  <c r="C311" i="8"/>
  <c r="C311" i="7"/>
  <c r="C262" i="6"/>
  <c r="C262" i="7"/>
  <c r="C262" i="17"/>
  <c r="C262" i="8"/>
  <c r="C262" i="18"/>
  <c r="C139" i="6"/>
  <c r="C139" i="8"/>
  <c r="C139" i="18"/>
  <c r="C139" i="7"/>
  <c r="C139" i="17"/>
  <c r="C53" i="8"/>
  <c r="C53" i="7"/>
  <c r="C53" i="6"/>
  <c r="C53" i="18"/>
  <c r="C53" i="17"/>
  <c r="C54" i="18"/>
  <c r="C54" i="7"/>
  <c r="C54" i="6"/>
  <c r="C54" i="17"/>
  <c r="C54" i="8"/>
  <c r="C84" i="18"/>
  <c r="C84" i="7"/>
  <c r="C84" i="6"/>
  <c r="C84" i="17"/>
  <c r="C84" i="8"/>
  <c r="C102" i="18"/>
  <c r="C102" i="7"/>
  <c r="C102" i="6"/>
  <c r="C102" i="17"/>
  <c r="C102" i="8"/>
  <c r="C74" i="8"/>
  <c r="C74" i="7"/>
  <c r="C74" i="17"/>
  <c r="C74" i="18"/>
  <c r="C74" i="6"/>
  <c r="C8" i="17"/>
  <c r="C8" i="18"/>
  <c r="C8" i="7"/>
  <c r="C8" i="8"/>
  <c r="C8" i="6"/>
  <c r="C109" i="6"/>
  <c r="C109" i="18"/>
  <c r="C109" i="8"/>
  <c r="C109" i="7"/>
  <c r="C109" i="17"/>
  <c r="C431" i="7"/>
  <c r="C431" i="8"/>
  <c r="C431" i="6"/>
  <c r="C431" i="18"/>
  <c r="C431" i="17"/>
  <c r="C321" i="7"/>
  <c r="C321" i="6"/>
  <c r="C321" i="18"/>
  <c r="C321" i="17"/>
  <c r="C321" i="8"/>
  <c r="C286" i="7"/>
  <c r="C286" i="18"/>
  <c r="C286" i="17"/>
  <c r="C286" i="6"/>
  <c r="C286" i="8"/>
  <c r="C281" i="18"/>
  <c r="C281" i="7"/>
  <c r="C281" i="8"/>
  <c r="C281" i="17"/>
  <c r="C281" i="6"/>
  <c r="C238" i="17"/>
  <c r="C238" i="7"/>
  <c r="C238" i="6"/>
  <c r="C238" i="8"/>
  <c r="C238" i="18"/>
  <c r="C233" i="8"/>
  <c r="C233" i="17"/>
  <c r="C233" i="6"/>
  <c r="C233" i="7"/>
  <c r="C233" i="18"/>
  <c r="C175" i="8"/>
  <c r="C175" i="7"/>
  <c r="C175" i="18"/>
  <c r="C175" i="6"/>
  <c r="C175" i="17"/>
  <c r="C477" i="7"/>
  <c r="C477" i="6"/>
  <c r="C477" i="18"/>
  <c r="C477" i="17"/>
  <c r="C477" i="8"/>
  <c r="C291" i="17"/>
  <c r="C291" i="8"/>
  <c r="C291" i="7"/>
  <c r="C291" i="18"/>
  <c r="C291" i="6"/>
  <c r="C427" i="17"/>
  <c r="C427" i="6"/>
  <c r="C427" i="8"/>
  <c r="C427" i="18"/>
  <c r="C427" i="7"/>
  <c r="C345" i="6"/>
  <c r="C345" i="7"/>
  <c r="C345" i="18"/>
  <c r="C345" i="17"/>
  <c r="C345" i="8"/>
  <c r="C274" i="6"/>
  <c r="C274" i="17"/>
  <c r="C274" i="18"/>
  <c r="C274" i="7"/>
  <c r="C274" i="8"/>
  <c r="C149" i="17"/>
  <c r="C149" i="6"/>
  <c r="C149" i="8"/>
  <c r="C149" i="7"/>
  <c r="C149" i="18"/>
  <c r="C350" i="7"/>
  <c r="C350" i="18"/>
  <c r="C350" i="8"/>
  <c r="C350" i="17"/>
  <c r="C350" i="6"/>
  <c r="C307" i="6"/>
  <c r="C307" i="7"/>
  <c r="C307" i="8"/>
  <c r="C307" i="18"/>
  <c r="C307" i="17"/>
  <c r="C818" i="7"/>
  <c r="C818" i="6"/>
  <c r="C818" i="8"/>
  <c r="C818" i="17"/>
  <c r="C818" i="18"/>
  <c r="C531" i="7"/>
  <c r="C531" i="6"/>
  <c r="C531" i="18"/>
  <c r="C531" i="8"/>
  <c r="C531" i="17"/>
  <c r="C476" i="7"/>
  <c r="C476" i="8"/>
  <c r="C476" i="18"/>
  <c r="C476" i="17"/>
  <c r="C476" i="6"/>
  <c r="C443" i="6"/>
  <c r="C443" i="18"/>
  <c r="C443" i="7"/>
  <c r="C443" i="17"/>
  <c r="C443" i="8"/>
  <c r="C155" i="18"/>
  <c r="C155" i="6"/>
  <c r="C155" i="17"/>
  <c r="C155" i="7"/>
  <c r="C155" i="8"/>
  <c r="C378" i="17"/>
  <c r="C378" i="6"/>
  <c r="C378" i="7"/>
  <c r="C378" i="8"/>
  <c r="C378" i="18"/>
  <c r="C303" i="6"/>
  <c r="C303" i="7"/>
  <c r="C303" i="18"/>
  <c r="C303" i="17"/>
  <c r="C303" i="8"/>
  <c r="C266" i="6"/>
  <c r="C266" i="7"/>
  <c r="C266" i="17"/>
  <c r="C266" i="8"/>
  <c r="C266" i="18"/>
  <c r="C208" i="6"/>
  <c r="C208" i="17"/>
  <c r="C208" i="18"/>
  <c r="C208" i="7"/>
  <c r="C208" i="8"/>
  <c r="C185" i="18"/>
  <c r="C185" i="17"/>
  <c r="C185" i="6"/>
  <c r="C185" i="8"/>
  <c r="C185" i="7"/>
  <c r="C882" i="18"/>
  <c r="C882" i="8"/>
  <c r="C882" i="7"/>
  <c r="C882" i="6"/>
  <c r="C882" i="17"/>
  <c r="C302" i="18"/>
  <c r="C302" i="6"/>
  <c r="C302" i="7"/>
  <c r="C302" i="17"/>
  <c r="C302" i="8"/>
  <c r="C193" i="18"/>
  <c r="C193" i="7"/>
  <c r="C193" i="8"/>
  <c r="C193" i="6"/>
  <c r="C193" i="17"/>
  <c r="C553" i="17"/>
  <c r="C553" i="8"/>
  <c r="C553" i="6"/>
  <c r="C553" i="18"/>
  <c r="C553" i="7"/>
  <c r="C326" i="17"/>
  <c r="C326" i="8"/>
  <c r="C326" i="7"/>
  <c r="C326" i="18"/>
  <c r="C326" i="6"/>
  <c r="C411" i="17"/>
  <c r="C411" i="7"/>
  <c r="C411" i="8"/>
  <c r="C411" i="18"/>
  <c r="C411" i="6"/>
  <c r="C351" i="17"/>
  <c r="C351" i="18"/>
  <c r="C351" i="8"/>
  <c r="C351" i="7"/>
  <c r="C351" i="6"/>
  <c r="C338" i="7"/>
  <c r="C338" i="17"/>
  <c r="C338" i="8"/>
  <c r="C338" i="6"/>
  <c r="C338" i="18"/>
  <c r="C301" i="7"/>
  <c r="C301" i="17"/>
  <c r="C301" i="18"/>
  <c r="C301" i="6"/>
  <c r="C301" i="8"/>
  <c r="C258" i="8"/>
  <c r="C258" i="7"/>
  <c r="C258" i="17"/>
  <c r="C258" i="6"/>
  <c r="C258" i="18"/>
  <c r="C226" i="17"/>
  <c r="C226" i="18"/>
  <c r="C226" i="7"/>
  <c r="C226" i="8"/>
  <c r="C226" i="6"/>
  <c r="C201" i="7"/>
  <c r="C201" i="18"/>
  <c r="C201" i="17"/>
  <c r="C201" i="6"/>
  <c r="C201" i="8"/>
  <c r="C157" i="17"/>
  <c r="C157" i="8"/>
  <c r="C157" i="7"/>
  <c r="C157" i="18"/>
  <c r="C157" i="6"/>
  <c r="C145" i="8"/>
  <c r="C145" i="17"/>
  <c r="C145" i="18"/>
  <c r="C145" i="6"/>
  <c r="C145" i="7"/>
  <c r="C758" i="8"/>
  <c r="C758" i="7"/>
  <c r="C758" i="17"/>
  <c r="C758" i="18"/>
  <c r="C758" i="6"/>
  <c r="C279" i="6"/>
  <c r="C279" i="17"/>
  <c r="C279" i="8"/>
  <c r="C279" i="7"/>
  <c r="C279" i="18"/>
  <c r="C319" i="17"/>
  <c r="C319" i="7"/>
  <c r="C319" i="18"/>
  <c r="C319" i="6"/>
  <c r="C319" i="8"/>
  <c r="C211" i="8"/>
  <c r="C211" i="17"/>
  <c r="C211" i="7"/>
  <c r="C211" i="18"/>
  <c r="C211" i="6"/>
  <c r="C359" i="18"/>
  <c r="C359" i="8"/>
  <c r="C359" i="17"/>
  <c r="C359" i="7"/>
  <c r="C359" i="6"/>
  <c r="C237" i="8"/>
  <c r="C237" i="18"/>
  <c r="C237" i="7"/>
  <c r="C237" i="6"/>
  <c r="C237" i="17"/>
  <c r="C509" i="8"/>
  <c r="C509" i="18"/>
  <c r="C509" i="6"/>
  <c r="C509" i="17"/>
  <c r="C509" i="7"/>
  <c r="C196" i="18"/>
  <c r="C196" i="6"/>
  <c r="C196" i="7"/>
  <c r="C196" i="8"/>
  <c r="C196" i="17"/>
  <c r="C158" i="8"/>
  <c r="C158" i="7"/>
  <c r="C158" i="6"/>
  <c r="C158" i="17"/>
  <c r="C158" i="18"/>
  <c r="C439" i="7"/>
  <c r="C439" i="6"/>
  <c r="C439" i="8"/>
  <c r="C439" i="17"/>
  <c r="C439" i="18"/>
  <c r="C120" i="8"/>
  <c r="C120" i="18"/>
  <c r="C120" i="6"/>
  <c r="C120" i="17"/>
  <c r="C120" i="7"/>
  <c r="C231" i="18"/>
  <c r="C231" i="8"/>
  <c r="C231" i="7"/>
  <c r="C231" i="6"/>
  <c r="C231" i="17"/>
  <c r="C95" i="7"/>
  <c r="C95" i="6"/>
  <c r="C95" i="18"/>
  <c r="C95" i="8"/>
  <c r="C95" i="17"/>
  <c r="C508" i="18"/>
  <c r="C508" i="8"/>
  <c r="C508" i="17"/>
  <c r="C508" i="7"/>
  <c r="C508" i="6"/>
  <c r="C111" i="6"/>
  <c r="C111" i="18"/>
  <c r="C111" i="8"/>
  <c r="C111" i="7"/>
  <c r="C111" i="17"/>
  <c r="C177" i="6"/>
  <c r="C177" i="18"/>
  <c r="C177" i="17"/>
  <c r="C177" i="7"/>
  <c r="C177" i="8"/>
  <c r="C160" i="7"/>
  <c r="C160" i="6"/>
  <c r="C160" i="8"/>
  <c r="C160" i="17"/>
  <c r="C160" i="18"/>
  <c r="C137" i="7"/>
  <c r="C137" i="18"/>
  <c r="C137" i="8"/>
  <c r="C137" i="17"/>
  <c r="C137" i="6"/>
  <c r="C96" i="18"/>
  <c r="C96" i="8"/>
  <c r="C96" i="17"/>
  <c r="C96" i="6"/>
  <c r="C96" i="7"/>
  <c r="C569" i="6"/>
  <c r="C569" i="7"/>
  <c r="C569" i="8"/>
  <c r="C569" i="18"/>
  <c r="C569" i="17"/>
  <c r="C161" i="8"/>
  <c r="C161" i="7"/>
  <c r="C161" i="18"/>
  <c r="C161" i="17"/>
  <c r="C161" i="6"/>
  <c r="C343" i="6"/>
  <c r="C343" i="18"/>
  <c r="C343" i="17"/>
  <c r="C343" i="7"/>
  <c r="C343" i="8"/>
  <c r="C294" i="6"/>
  <c r="C294" i="8"/>
  <c r="C294" i="7"/>
  <c r="C294" i="18"/>
  <c r="C294" i="17"/>
  <c r="C191" i="7"/>
  <c r="C191" i="18"/>
  <c r="C191" i="6"/>
  <c r="C191" i="8"/>
  <c r="C191" i="17"/>
  <c r="C209" i="7"/>
  <c r="C209" i="8"/>
  <c r="C209" i="6"/>
  <c r="C209" i="18"/>
  <c r="C209" i="17"/>
  <c r="C88" i="17"/>
  <c r="C88" i="8"/>
  <c r="C88" i="6"/>
  <c r="C88" i="18"/>
  <c r="C88" i="7"/>
  <c r="C94" i="18"/>
  <c r="C94" i="8"/>
  <c r="C94" i="7"/>
  <c r="C94" i="17"/>
  <c r="C94" i="6"/>
  <c r="C318" i="17"/>
  <c r="C318" i="7"/>
  <c r="C318" i="6"/>
  <c r="C318" i="8"/>
  <c r="C318" i="18"/>
  <c r="C142" i="8"/>
  <c r="C142" i="6"/>
  <c r="C142" i="17"/>
  <c r="C142" i="18"/>
  <c r="C142" i="7"/>
  <c r="C552" i="18"/>
  <c r="C552" i="8"/>
  <c r="C552" i="17"/>
  <c r="C552" i="7"/>
  <c r="C552" i="6"/>
  <c r="C269" i="7"/>
  <c r="C269" i="17"/>
  <c r="C269" i="6"/>
  <c r="C269" i="18"/>
  <c r="C269" i="8"/>
  <c r="C481" i="18"/>
  <c r="C481" i="6"/>
  <c r="C481" i="8"/>
  <c r="C481" i="17"/>
  <c r="C481" i="7"/>
  <c r="C129" i="8"/>
  <c r="C129" i="18"/>
  <c r="C129" i="17"/>
  <c r="C129" i="7"/>
  <c r="C129" i="6"/>
  <c r="C103" i="6"/>
  <c r="C103" i="18"/>
  <c r="C103" i="8"/>
  <c r="C103" i="17"/>
  <c r="C103" i="7"/>
  <c r="C150" i="18"/>
  <c r="C150" i="8"/>
  <c r="C150" i="7"/>
  <c r="C150" i="6"/>
  <c r="C150" i="17"/>
  <c r="C407" i="18"/>
  <c r="C407" i="8"/>
  <c r="C407" i="6"/>
  <c r="C407" i="17"/>
  <c r="C407" i="7"/>
  <c r="C47" i="18"/>
  <c r="C47" i="8"/>
  <c r="C47" i="17"/>
  <c r="C47" i="6"/>
  <c r="C47" i="7"/>
  <c r="C90" i="18"/>
  <c r="C90" i="7"/>
  <c r="C90" i="6"/>
  <c r="C90" i="17"/>
  <c r="C90" i="8"/>
  <c r="C263" i="18"/>
  <c r="C263" i="17"/>
  <c r="C263" i="7"/>
  <c r="C263" i="6"/>
  <c r="C263" i="8"/>
  <c r="C60" i="6"/>
  <c r="C60" i="17"/>
  <c r="C60" i="7"/>
  <c r="C60" i="18"/>
  <c r="C60" i="8"/>
  <c r="C91" i="6"/>
  <c r="C91" i="18"/>
  <c r="C91" i="8"/>
  <c r="C91" i="17"/>
  <c r="C91" i="7"/>
  <c r="C13" i="18"/>
  <c r="C13" i="8"/>
  <c r="C13" i="7"/>
  <c r="C13" i="6"/>
  <c r="C13" i="17"/>
  <c r="C178" i="18"/>
  <c r="C178" i="8"/>
  <c r="C178" i="6"/>
  <c r="C178" i="17"/>
  <c r="C178" i="7"/>
  <c r="C126" i="18"/>
  <c r="C126" i="6"/>
  <c r="C126" i="8"/>
  <c r="C126" i="7"/>
  <c r="C126" i="17"/>
  <c r="C106" i="8"/>
  <c r="C106" i="7"/>
  <c r="C106" i="18"/>
  <c r="C106" i="17"/>
  <c r="C106" i="6"/>
  <c r="C117" i="17"/>
  <c r="C117" i="18"/>
  <c r="C117" i="8"/>
  <c r="C117" i="7"/>
  <c r="C117" i="6"/>
  <c r="C254" i="8"/>
  <c r="C254" i="6"/>
  <c r="C254" i="7"/>
  <c r="C254" i="18"/>
  <c r="C254" i="17"/>
  <c r="C202" i="8"/>
  <c r="C202" i="7"/>
  <c r="C202" i="6"/>
  <c r="C202" i="18"/>
  <c r="C202" i="17"/>
  <c r="C253" i="8"/>
  <c r="C253" i="7"/>
  <c r="C253" i="6"/>
  <c r="C253" i="18"/>
  <c r="C253" i="17"/>
  <c r="C333" i="7"/>
  <c r="C333" i="8"/>
  <c r="C333" i="17"/>
  <c r="C333" i="18"/>
  <c r="C333" i="6"/>
  <c r="C275" i="7"/>
  <c r="C275" i="8"/>
  <c r="C275" i="18"/>
  <c r="C275" i="17"/>
  <c r="C275" i="6"/>
  <c r="C179" i="17"/>
  <c r="C179" i="8"/>
  <c r="C179" i="6"/>
  <c r="C179" i="7"/>
  <c r="C179" i="18"/>
  <c r="C395" i="8"/>
  <c r="C395" i="18"/>
  <c r="C395" i="17"/>
  <c r="C395" i="6"/>
  <c r="C395" i="7"/>
  <c r="C293" i="8"/>
  <c r="C293" i="17"/>
  <c r="C293" i="18"/>
  <c r="C293" i="7"/>
  <c r="C293" i="6"/>
  <c r="C221" i="18"/>
  <c r="C221" i="17"/>
  <c r="C221" i="7"/>
  <c r="C221" i="8"/>
  <c r="C221" i="6"/>
  <c r="C170" i="6"/>
  <c r="C170" i="7"/>
  <c r="C170" i="18"/>
  <c r="C170" i="8"/>
  <c r="C170" i="17"/>
  <c r="C290" i="8"/>
  <c r="C290" i="7"/>
  <c r="C290" i="6"/>
  <c r="C290" i="17"/>
  <c r="C290" i="18"/>
  <c r="C153" i="8"/>
  <c r="C153" i="17"/>
  <c r="C153" i="7"/>
  <c r="C153" i="18"/>
  <c r="C153" i="6"/>
  <c r="C169" i="18"/>
  <c r="C169" i="8"/>
  <c r="C169" i="17"/>
  <c r="C169" i="7"/>
  <c r="C169" i="6"/>
  <c r="C214" i="17"/>
  <c r="C214" i="7"/>
  <c r="C214" i="6"/>
  <c r="C214" i="18"/>
  <c r="C214" i="8"/>
  <c r="C132" i="8"/>
  <c r="C132" i="18"/>
  <c r="C132" i="17"/>
  <c r="C132" i="6"/>
  <c r="C132" i="7"/>
  <c r="C227" i="17"/>
  <c r="C227" i="7"/>
  <c r="C227" i="8"/>
  <c r="C227" i="6"/>
  <c r="C227" i="18"/>
  <c r="C313" i="18"/>
  <c r="C313" i="7"/>
  <c r="C313" i="17"/>
  <c r="C313" i="8"/>
  <c r="C313" i="6"/>
  <c r="C215" i="18"/>
  <c r="C215" i="17"/>
  <c r="C215" i="6"/>
  <c r="C215" i="7"/>
  <c r="C215" i="8"/>
  <c r="C547" i="18"/>
  <c r="C547" i="17"/>
  <c r="C547" i="8"/>
  <c r="C547" i="7"/>
  <c r="C547" i="6"/>
  <c r="C152" i="7"/>
  <c r="C152" i="18"/>
  <c r="C152" i="17"/>
  <c r="C152" i="8"/>
  <c r="C152" i="6"/>
  <c r="C108" i="18"/>
  <c r="C108" i="8"/>
  <c r="C108" i="7"/>
  <c r="C108" i="6"/>
  <c r="C108" i="17"/>
  <c r="C273" i="6"/>
  <c r="C273" i="8"/>
  <c r="C273" i="7"/>
  <c r="C273" i="18"/>
  <c r="C273" i="17"/>
  <c r="C125" i="7"/>
  <c r="C125" i="18"/>
  <c r="C125" i="17"/>
  <c r="C125" i="8"/>
  <c r="C125" i="6"/>
  <c r="C123" i="17"/>
  <c r="C123" i="7"/>
  <c r="C123" i="6"/>
  <c r="C123" i="8"/>
  <c r="C123" i="18"/>
  <c r="C107" i="7"/>
  <c r="C107" i="17"/>
  <c r="C107" i="18"/>
  <c r="C107" i="6"/>
  <c r="C107" i="8"/>
  <c r="C99" i="6"/>
  <c r="C99" i="17"/>
  <c r="C99" i="8"/>
  <c r="C99" i="7"/>
  <c r="C99" i="18"/>
  <c r="C472" i="6"/>
  <c r="C472" i="7"/>
  <c r="C472" i="17"/>
  <c r="C472" i="18"/>
  <c r="C472" i="8"/>
  <c r="C246" i="18"/>
  <c r="C246" i="17"/>
  <c r="C246" i="7"/>
  <c r="C246" i="8"/>
  <c r="C246" i="6"/>
  <c r="C366" i="18"/>
  <c r="C366" i="7"/>
  <c r="C366" i="8"/>
  <c r="C366" i="17"/>
  <c r="C366" i="6"/>
  <c r="C247" i="6"/>
  <c r="C247" i="8"/>
  <c r="C247" i="18"/>
  <c r="C247" i="7"/>
  <c r="C247" i="17"/>
  <c r="C162" i="18"/>
  <c r="C162" i="8"/>
  <c r="C162" i="17"/>
  <c r="C162" i="7"/>
  <c r="C162" i="6"/>
  <c r="C635" i="8"/>
  <c r="C635" i="18"/>
  <c r="C635" i="17"/>
  <c r="C635" i="7"/>
  <c r="C635" i="6"/>
  <c r="C225" i="17"/>
  <c r="C225" i="7"/>
  <c r="C225" i="6"/>
  <c r="C225" i="18"/>
  <c r="C225" i="8"/>
  <c r="C135" i="6"/>
  <c r="C135" i="7"/>
  <c r="C135" i="8"/>
  <c r="C135" i="18"/>
  <c r="C135" i="17"/>
  <c r="C110" i="8"/>
  <c r="C110" i="18"/>
  <c r="C110" i="6"/>
  <c r="C110" i="7"/>
  <c r="C110" i="17"/>
  <c r="C57" i="8"/>
  <c r="C57" i="18"/>
  <c r="C57" i="17"/>
  <c r="C57" i="7"/>
  <c r="C57" i="6"/>
  <c r="C131" i="6"/>
  <c r="C131" i="7"/>
  <c r="C131" i="8"/>
  <c r="C131" i="17"/>
  <c r="C131" i="18"/>
  <c r="C118" i="17"/>
  <c r="C118" i="7"/>
  <c r="C118" i="8"/>
  <c r="C118" i="6"/>
  <c r="C118" i="18"/>
  <c r="C98" i="7"/>
  <c r="C98" i="6"/>
  <c r="C98" i="8"/>
  <c r="C98" i="18"/>
  <c r="C98" i="17"/>
  <c r="C77" i="17"/>
  <c r="C77" i="8"/>
  <c r="C77" i="7"/>
  <c r="C77" i="6"/>
  <c r="C77" i="18"/>
  <c r="C61" i="6"/>
  <c r="C61" i="17"/>
  <c r="C61" i="18"/>
  <c r="C61" i="7"/>
  <c r="C61" i="8"/>
  <c r="C49" i="18"/>
  <c r="C49" i="17"/>
  <c r="C49" i="7"/>
  <c r="C49" i="6"/>
  <c r="C49" i="8"/>
  <c r="C97" i="6"/>
  <c r="C97" i="7"/>
  <c r="C97" i="18"/>
  <c r="C97" i="8"/>
  <c r="C97" i="17"/>
  <c r="C72" i="17"/>
  <c r="C72" i="8"/>
  <c r="C72" i="18"/>
  <c r="C72" i="7"/>
  <c r="C72" i="6"/>
  <c r="C69" i="17"/>
  <c r="C69" i="6"/>
  <c r="C69" i="8"/>
  <c r="C69" i="7"/>
  <c r="C69" i="18"/>
  <c r="C121" i="7"/>
  <c r="C121" i="17"/>
  <c r="C121" i="6"/>
  <c r="C121" i="18"/>
  <c r="C121" i="8"/>
  <c r="C73" i="17"/>
  <c r="C73" i="18"/>
  <c r="C73" i="7"/>
  <c r="C73" i="8"/>
  <c r="C73" i="6"/>
  <c r="C89" i="6"/>
  <c r="C89" i="18"/>
  <c r="C89" i="17"/>
  <c r="C89" i="8"/>
  <c r="C89" i="7"/>
  <c r="C75" i="6"/>
  <c r="C75" i="17"/>
  <c r="C75" i="8"/>
  <c r="C75" i="7"/>
  <c r="C75" i="18"/>
  <c r="C14" i="7"/>
  <c r="C14" i="8"/>
  <c r="C14" i="18"/>
  <c r="C14" i="17"/>
  <c r="C14" i="6"/>
  <c r="C133" i="8"/>
  <c r="C133" i="6"/>
  <c r="C133" i="7"/>
  <c r="C133" i="18"/>
  <c r="C133" i="17"/>
  <c r="C146" i="8"/>
  <c r="C146" i="17"/>
  <c r="C146" i="18"/>
  <c r="C146" i="6"/>
  <c r="C146" i="7"/>
  <c r="C527" i="17"/>
  <c r="C527" i="8"/>
  <c r="C527" i="18"/>
  <c r="C527" i="6"/>
  <c r="C527" i="7"/>
  <c r="C122" i="6"/>
  <c r="C122" i="7"/>
  <c r="C122" i="18"/>
  <c r="C122" i="17"/>
  <c r="C122" i="8"/>
  <c r="C80" i="8"/>
  <c r="C80" i="6"/>
  <c r="C80" i="17"/>
  <c r="C80" i="7"/>
  <c r="C80" i="18"/>
  <c r="C59" i="18"/>
  <c r="C59" i="17"/>
  <c r="C59" i="6"/>
  <c r="C59" i="7"/>
  <c r="C59" i="8"/>
  <c r="C51" i="6"/>
  <c r="C51" i="8"/>
  <c r="C51" i="18"/>
  <c r="C51" i="7"/>
  <c r="C51" i="17"/>
  <c r="C50" i="18"/>
  <c r="C50" i="7"/>
  <c r="C50" i="6"/>
  <c r="C50" i="8"/>
  <c r="C50" i="17"/>
  <c r="C678" i="18"/>
  <c r="C678" i="7"/>
  <c r="C678" i="6"/>
  <c r="C678" i="17"/>
  <c r="C678" i="8"/>
  <c r="C205" i="8"/>
  <c r="C205" i="17"/>
  <c r="C205" i="7"/>
  <c r="C205" i="6"/>
  <c r="C205" i="18"/>
  <c r="C114" i="7"/>
  <c r="C114" i="8"/>
  <c r="C114" i="18"/>
  <c r="C114" i="17"/>
  <c r="C114" i="6"/>
  <c r="C182" i="7"/>
  <c r="C182" i="17"/>
  <c r="C182" i="18"/>
  <c r="C182" i="6"/>
  <c r="C182" i="8"/>
  <c r="C241" i="17"/>
  <c r="C241" i="7"/>
  <c r="C241" i="18"/>
  <c r="C241" i="6"/>
  <c r="C241" i="8"/>
  <c r="C330" i="7"/>
  <c r="C330" i="8"/>
  <c r="C330" i="17"/>
  <c r="C330" i="18"/>
  <c r="C330" i="6"/>
  <c r="C136" i="8"/>
  <c r="C136" i="6"/>
  <c r="C136" i="17"/>
  <c r="C136" i="18"/>
  <c r="C136" i="7"/>
  <c r="C86" i="18"/>
  <c r="C86" i="8"/>
  <c r="C86" i="7"/>
  <c r="C86" i="17"/>
  <c r="C86" i="6"/>
  <c r="C358" i="17"/>
  <c r="C358" i="7"/>
  <c r="C358" i="8"/>
  <c r="C358" i="18"/>
  <c r="C358" i="6"/>
  <c r="C36" i="7"/>
  <c r="C36" i="8"/>
  <c r="C36" i="6"/>
  <c r="C36" i="17"/>
  <c r="C36" i="18"/>
  <c r="C68" i="17"/>
  <c r="C68" i="18"/>
  <c r="C68" i="8"/>
  <c r="C68" i="6"/>
  <c r="C68" i="7"/>
  <c r="C34" i="18"/>
  <c r="C34" i="17"/>
  <c r="C34" i="6"/>
  <c r="C34" i="8"/>
  <c r="C34" i="7"/>
  <c r="C85" i="7"/>
  <c r="C85" i="17"/>
  <c r="C85" i="6"/>
  <c r="C85" i="18"/>
  <c r="C85" i="8"/>
  <c r="C76" i="6"/>
  <c r="C76" i="8"/>
  <c r="C76" i="17"/>
  <c r="C76" i="18"/>
  <c r="C76" i="7"/>
  <c r="C166" i="7"/>
  <c r="C166" i="18"/>
  <c r="C166" i="6"/>
  <c r="C166" i="17"/>
  <c r="C166" i="8"/>
  <c r="C140" i="18"/>
  <c r="C140" i="6"/>
  <c r="C140" i="8"/>
  <c r="C140" i="7"/>
  <c r="C140" i="17"/>
  <c r="C17" i="7"/>
  <c r="C17" i="17"/>
  <c r="C17" i="18"/>
  <c r="C17" i="8"/>
  <c r="C17" i="6"/>
  <c r="C30" i="18"/>
  <c r="C30" i="8"/>
  <c r="C30" i="6"/>
  <c r="C30" i="17"/>
  <c r="C30" i="7"/>
  <c r="C187" i="18"/>
  <c r="C187" i="8"/>
  <c r="C187" i="7"/>
  <c r="C187" i="17"/>
  <c r="C187" i="6"/>
  <c r="C87" i="8"/>
  <c r="C87" i="7"/>
  <c r="C87" i="17"/>
  <c r="C87" i="18"/>
  <c r="C87" i="6"/>
  <c r="C112" i="17"/>
  <c r="C112" i="18"/>
  <c r="C112" i="6"/>
  <c r="C112" i="7"/>
  <c r="C112" i="8"/>
  <c r="C164" i="8"/>
  <c r="C164" i="6"/>
  <c r="C164" i="17"/>
  <c r="C164" i="18"/>
  <c r="C164" i="7"/>
  <c r="C289" i="7"/>
  <c r="C289" i="8"/>
  <c r="C289" i="6"/>
  <c r="C289" i="17"/>
  <c r="C289" i="18"/>
  <c r="C186" i="8"/>
  <c r="C186" i="17"/>
  <c r="C186" i="7"/>
  <c r="C186" i="6"/>
  <c r="C186" i="18"/>
  <c r="C113" i="6"/>
  <c r="C113" i="18"/>
  <c r="C113" i="17"/>
  <c r="C113" i="7"/>
  <c r="C113" i="8"/>
  <c r="C65" i="7"/>
  <c r="C65" i="6"/>
  <c r="C65" i="17"/>
  <c r="C65" i="18"/>
  <c r="C65" i="8"/>
  <c r="C611" i="7"/>
  <c r="C611" i="8"/>
  <c r="C611" i="18"/>
  <c r="C611" i="17"/>
  <c r="C611" i="6"/>
  <c r="C16" i="18"/>
  <c r="C16" i="7"/>
  <c r="C16" i="6"/>
  <c r="C16" i="8"/>
  <c r="C16" i="17"/>
  <c r="C40" i="6"/>
  <c r="C40" i="8"/>
  <c r="C40" i="17"/>
  <c r="C40" i="18"/>
  <c r="C40" i="7"/>
  <c r="C134" i="17"/>
  <c r="C134" i="8"/>
  <c r="C134" i="7"/>
  <c r="C134" i="18"/>
  <c r="C134" i="6"/>
  <c r="C101" i="7"/>
  <c r="C101" i="17"/>
  <c r="C101" i="6"/>
  <c r="C101" i="8"/>
  <c r="C101" i="18"/>
  <c r="C71" i="6"/>
  <c r="C71" i="8"/>
  <c r="C71" i="17"/>
  <c r="C71" i="18"/>
  <c r="C71" i="7"/>
  <c r="C67" i="7"/>
  <c r="C67" i="8"/>
  <c r="C67" i="17"/>
  <c r="C67" i="6"/>
  <c r="C67" i="18"/>
  <c r="C7" i="6"/>
  <c r="C7" i="17"/>
  <c r="C7" i="18"/>
  <c r="C7" i="7"/>
  <c r="C7" i="8"/>
  <c r="C455" i="17"/>
  <c r="C455" i="7"/>
  <c r="C455" i="6"/>
  <c r="C455" i="8"/>
  <c r="C455" i="18"/>
  <c r="C29" i="7"/>
  <c r="C29" i="6"/>
  <c r="C29" i="8"/>
  <c r="C29" i="17"/>
  <c r="C29" i="18"/>
  <c r="C21" i="8"/>
  <c r="C21" i="18"/>
  <c r="C21" i="17"/>
  <c r="C21" i="7"/>
  <c r="C21" i="6"/>
  <c r="C70" i="7"/>
  <c r="C70" i="18"/>
  <c r="C70" i="6"/>
  <c r="C70" i="8"/>
  <c r="C70" i="17"/>
  <c r="C46" i="8"/>
  <c r="C46" i="7"/>
  <c r="C46" i="17"/>
  <c r="C46" i="6"/>
  <c r="C46" i="18"/>
  <c r="C26" i="6"/>
  <c r="C26" i="8"/>
  <c r="C26" i="7"/>
  <c r="C26" i="18"/>
  <c r="C26" i="17"/>
  <c r="C331" i="18"/>
  <c r="C331" i="17"/>
  <c r="C331" i="6"/>
  <c r="C331" i="8"/>
  <c r="C331" i="7"/>
  <c r="C124" i="18"/>
  <c r="C124" i="17"/>
  <c r="C124" i="8"/>
  <c r="C124" i="6"/>
  <c r="C124" i="7"/>
  <c r="C83" i="17"/>
  <c r="C83" i="8"/>
  <c r="C83" i="7"/>
  <c r="C83" i="6"/>
  <c r="C83" i="18"/>
  <c r="C23" i="6"/>
  <c r="C23" i="8"/>
  <c r="C23" i="7"/>
  <c r="C23" i="18"/>
  <c r="C23" i="17"/>
  <c r="C79" i="6"/>
  <c r="C79" i="17"/>
  <c r="C79" i="8"/>
  <c r="C79" i="18"/>
  <c r="C79" i="7"/>
  <c r="C63" i="18"/>
  <c r="C63" i="17"/>
  <c r="C63" i="8"/>
  <c r="C63" i="6"/>
  <c r="C63" i="7"/>
  <c r="C35" i="8"/>
  <c r="C35" i="18"/>
  <c r="C35" i="7"/>
  <c r="C35" i="6"/>
  <c r="C35" i="17"/>
  <c r="C20" i="6"/>
  <c r="C20" i="18"/>
  <c r="C20" i="8"/>
  <c r="C20" i="7"/>
  <c r="C20" i="17"/>
  <c r="C105" i="8"/>
  <c r="C105" i="18"/>
  <c r="C105" i="17"/>
  <c r="C105" i="7"/>
  <c r="C105" i="6"/>
  <c r="C305" i="7"/>
  <c r="C305" i="17"/>
  <c r="C305" i="18"/>
  <c r="C305" i="6"/>
  <c r="C305" i="8"/>
  <c r="C22" i="8"/>
  <c r="C22" i="18"/>
  <c r="C22" i="7"/>
  <c r="C22" i="17"/>
  <c r="C22" i="6"/>
  <c r="C391" i="18"/>
  <c r="C391" i="17"/>
  <c r="C391" i="7"/>
  <c r="C391" i="8"/>
  <c r="C391" i="6"/>
  <c r="C66" i="7"/>
  <c r="C66" i="8"/>
  <c r="C66" i="17"/>
  <c r="C66" i="18"/>
  <c r="C66" i="6"/>
  <c r="C42" i="7"/>
  <c r="C42" i="6"/>
  <c r="C42" i="18"/>
  <c r="C42" i="8"/>
  <c r="C42" i="17"/>
  <c r="C39" i="18"/>
  <c r="C39" i="6"/>
  <c r="C39" i="7"/>
  <c r="C39" i="8"/>
  <c r="C39" i="17"/>
  <c r="C58" i="6"/>
  <c r="C58" i="18"/>
  <c r="C58" i="17"/>
  <c r="C58" i="8"/>
  <c r="C58" i="7"/>
  <c r="C130" i="6"/>
  <c r="C130" i="17"/>
  <c r="C130" i="7"/>
  <c r="C130" i="18"/>
  <c r="C130" i="8"/>
  <c r="C27" i="7"/>
  <c r="C27" i="8"/>
  <c r="C27" i="18"/>
  <c r="C27" i="6"/>
  <c r="C27" i="17"/>
  <c r="C154" i="17"/>
  <c r="C154" i="6"/>
  <c r="C154" i="8"/>
  <c r="C154" i="7"/>
  <c r="C154" i="18"/>
  <c r="C78" i="17"/>
  <c r="C78" i="8"/>
  <c r="C78" i="7"/>
  <c r="C78" i="18"/>
  <c r="C78" i="6"/>
  <c r="C19" i="7"/>
  <c r="C19" i="8"/>
  <c r="C19" i="17"/>
  <c r="C19" i="6"/>
  <c r="C19" i="18"/>
  <c r="C10" i="6"/>
  <c r="C10" i="8"/>
  <c r="C10" i="18"/>
  <c r="C10" i="17"/>
  <c r="C10" i="7"/>
  <c r="C128" i="8"/>
  <c r="C128" i="18"/>
  <c r="C128" i="17"/>
  <c r="C128" i="7"/>
  <c r="C128" i="6"/>
  <c r="C52" i="18"/>
  <c r="C52" i="7"/>
  <c r="C52" i="8"/>
  <c r="C52" i="6"/>
  <c r="C52" i="17"/>
  <c r="C81" i="8"/>
  <c r="C81" i="18"/>
  <c r="C81" i="6"/>
  <c r="C81" i="7"/>
  <c r="C81" i="17"/>
  <c r="C56" i="6"/>
  <c r="C56" i="17"/>
  <c r="C56" i="8"/>
  <c r="C56" i="7"/>
  <c r="C56" i="18"/>
  <c r="C33" i="6"/>
  <c r="C33" i="18"/>
  <c r="C33" i="8"/>
  <c r="C33" i="7"/>
  <c r="C33" i="17"/>
  <c r="C200" i="18"/>
  <c r="C200" i="8"/>
  <c r="C200" i="6"/>
  <c r="C200" i="17"/>
  <c r="C200" i="7"/>
  <c r="C82" i="17"/>
  <c r="C82" i="7"/>
  <c r="C82" i="8"/>
  <c r="C82" i="18"/>
  <c r="C82" i="6"/>
  <c r="C15" i="17"/>
  <c r="C15" i="6"/>
  <c r="C15" i="8"/>
  <c r="C15" i="7"/>
  <c r="C15" i="18"/>
  <c r="C24" i="18"/>
  <c r="C24" i="17"/>
  <c r="C24" i="7"/>
  <c r="C24" i="6"/>
  <c r="C24" i="8"/>
  <c r="C43" i="7"/>
  <c r="C43" i="18"/>
  <c r="C43" i="17"/>
  <c r="C43" i="8"/>
  <c r="C43" i="6"/>
  <c r="C25" i="7"/>
  <c r="C25" i="8"/>
  <c r="C25" i="17"/>
  <c r="C25" i="6"/>
  <c r="C25" i="18"/>
  <c r="C37" i="18"/>
  <c r="C37" i="6"/>
  <c r="C37" i="7"/>
  <c r="C37" i="17"/>
  <c r="C37" i="8"/>
  <c r="C9" i="7"/>
  <c r="C9" i="17"/>
  <c r="C9" i="6"/>
  <c r="C9" i="8"/>
  <c r="C9" i="18"/>
  <c r="C11" i="7"/>
  <c r="C11" i="8"/>
  <c r="C11" i="17"/>
  <c r="C11" i="18"/>
  <c r="C11" i="6"/>
  <c r="C62" i="8"/>
  <c r="C62" i="6"/>
  <c r="C62" i="7"/>
  <c r="C62" i="18"/>
  <c r="C62" i="17"/>
  <c r="C144" i="6"/>
  <c r="C144" i="17"/>
  <c r="C144" i="8"/>
  <c r="C144" i="7"/>
  <c r="C144" i="18"/>
  <c r="C31" i="7"/>
  <c r="C31" i="6"/>
  <c r="C31" i="17"/>
  <c r="C31" i="18"/>
  <c r="C31" i="8"/>
  <c r="C165" i="17"/>
  <c r="C165" i="8"/>
  <c r="C165" i="7"/>
  <c r="C165" i="18"/>
  <c r="C165" i="6"/>
  <c r="C148" i="17"/>
  <c r="C148" i="18"/>
  <c r="C148" i="8"/>
  <c r="C148" i="6"/>
  <c r="C148" i="7"/>
  <c r="C93" i="6"/>
  <c r="C93" i="17"/>
  <c r="C93" i="18"/>
  <c r="C93" i="7"/>
  <c r="C93" i="8"/>
  <c r="C48" i="7"/>
  <c r="C48" i="8"/>
  <c r="C48" i="6"/>
  <c r="C48" i="18"/>
  <c r="C48" i="17"/>
  <c r="C32" i="18"/>
  <c r="C32" i="7"/>
  <c r="C32" i="17"/>
  <c r="C32" i="6"/>
  <c r="C32" i="8"/>
  <c r="C64" i="6"/>
  <c r="C64" i="17"/>
  <c r="C64" i="18"/>
  <c r="C64" i="7"/>
  <c r="C64" i="8"/>
  <c r="C28" i="6"/>
  <c r="C28" i="7"/>
  <c r="C28" i="18"/>
  <c r="C28" i="8"/>
  <c r="C28" i="17"/>
  <c r="C138" i="18"/>
  <c r="C138" i="6"/>
  <c r="C138" i="17"/>
  <c r="C138" i="8"/>
  <c r="C138" i="7"/>
  <c r="C55" i="17"/>
  <c r="C55" i="18"/>
  <c r="C55" i="7"/>
  <c r="C55" i="8"/>
  <c r="C55" i="6"/>
  <c r="C45" i="18"/>
  <c r="C45" i="6"/>
  <c r="C45" i="8"/>
  <c r="C45" i="17"/>
  <c r="C45" i="7"/>
  <c r="C38" i="18"/>
  <c r="C38" i="8"/>
  <c r="C38" i="17"/>
  <c r="C38" i="7"/>
  <c r="C38" i="6"/>
  <c r="C12" i="6"/>
  <c r="C12" i="7"/>
  <c r="C12" i="17"/>
  <c r="C12" i="18"/>
  <c r="C12" i="8"/>
  <c r="O3" i="1"/>
  <c r="S9" i="16" s="1"/>
  <c r="C374" i="17"/>
  <c r="C374" i="8"/>
  <c r="C374" i="7"/>
  <c r="C374" i="18"/>
  <c r="C374" i="6"/>
  <c r="C115" i="6"/>
  <c r="C115" i="8"/>
  <c r="C115" i="18"/>
  <c r="C115" i="7"/>
  <c r="C115" i="17"/>
  <c r="C41" i="18"/>
  <c r="C41" i="17"/>
  <c r="C41" i="7"/>
  <c r="C41" i="6"/>
  <c r="C41" i="8"/>
  <c r="C44" i="17"/>
  <c r="C44" i="18"/>
  <c r="C44" i="7"/>
  <c r="C44" i="8"/>
  <c r="C44" i="6"/>
  <c r="R9" i="16"/>
  <c r="R8" i="16"/>
  <c r="R11" i="16"/>
  <c r="R13" i="16"/>
  <c r="R14" i="16"/>
  <c r="R7" i="16"/>
  <c r="R12" i="16"/>
  <c r="R10" i="16"/>
  <c r="C6" i="18"/>
  <c r="C6" i="8"/>
  <c r="C6" i="6"/>
  <c r="C6" i="7"/>
  <c r="C6" i="17"/>
  <c r="S11" i="16" l="1"/>
  <c r="O3" i="7"/>
  <c r="R49" i="16"/>
  <c r="R48" i="16"/>
  <c r="R54" i="16"/>
  <c r="R30" i="16"/>
  <c r="O3" i="6"/>
  <c r="AC31" i="16" s="1"/>
  <c r="O3" i="18"/>
  <c r="S42" i="16" s="1"/>
  <c r="R29" i="16"/>
  <c r="O3" i="8"/>
  <c r="S47" i="16" s="1"/>
  <c r="S12" i="16"/>
  <c r="O3" i="17"/>
  <c r="S19" i="16" s="1"/>
  <c r="R19" i="16"/>
  <c r="S7" i="16"/>
  <c r="R52" i="16"/>
  <c r="S10" i="16"/>
  <c r="S13" i="16"/>
  <c r="R50" i="16"/>
  <c r="S14" i="16"/>
  <c r="R47" i="16"/>
  <c r="S8" i="16"/>
  <c r="R51" i="16"/>
  <c r="R22" i="16"/>
  <c r="R38" i="16"/>
  <c r="R33" i="16"/>
  <c r="R34" i="16"/>
  <c r="R53" i="16"/>
  <c r="R16" i="16"/>
  <c r="R42" i="16"/>
  <c r="R39" i="16"/>
  <c r="R17" i="16"/>
  <c r="R41" i="16"/>
  <c r="R31" i="16"/>
  <c r="R20" i="16"/>
  <c r="R35" i="16"/>
  <c r="R32" i="16"/>
  <c r="R21" i="16"/>
  <c r="R36" i="16"/>
  <c r="R27" i="16"/>
  <c r="R18" i="16"/>
  <c r="R37" i="16"/>
  <c r="R28" i="16"/>
  <c r="R15" i="16"/>
  <c r="R40" i="16"/>
  <c r="S18" i="16" l="1"/>
  <c r="S20" i="16"/>
  <c r="S16" i="16"/>
  <c r="S17" i="16"/>
  <c r="S27" i="16"/>
  <c r="S34" i="16"/>
  <c r="S28" i="16"/>
  <c r="S31" i="16"/>
  <c r="S33" i="16"/>
  <c r="AB31" i="16"/>
  <c r="S32" i="16"/>
  <c r="S29" i="16"/>
  <c r="AB28" i="16"/>
  <c r="AC32" i="16"/>
  <c r="AC41" i="16"/>
  <c r="S22" i="16"/>
  <c r="S15" i="16"/>
  <c r="S48" i="16"/>
  <c r="S35" i="16"/>
  <c r="S50" i="16"/>
  <c r="S52" i="16"/>
  <c r="AC54" i="16"/>
  <c r="S54" i="16"/>
  <c r="AB32" i="16"/>
  <c r="AB30" i="16"/>
  <c r="S21" i="16"/>
  <c r="S53" i="16"/>
  <c r="AB54" i="16"/>
  <c r="AC30" i="16"/>
  <c r="S30" i="16"/>
  <c r="AB29" i="16"/>
  <c r="AC28" i="16"/>
  <c r="S49" i="16"/>
  <c r="S51" i="16"/>
  <c r="S36" i="16"/>
  <c r="AB42" i="16"/>
  <c r="S40" i="16"/>
  <c r="AC29" i="16"/>
  <c r="AB41" i="16"/>
  <c r="S38" i="16"/>
  <c r="S37" i="16"/>
  <c r="S41" i="16"/>
  <c r="S39" i="16"/>
  <c r="AC42" i="16"/>
  <c r="U6" i="1" a="1"/>
  <c r="U6" i="1" s="1"/>
  <c r="U40" i="1" s="1"/>
  <c r="W7" i="16" s="1"/>
  <c r="X6" i="1" a="1"/>
  <c r="X6" i="1" s="1"/>
  <c r="X14" i="1" a="1"/>
  <c r="X14" i="1" s="1"/>
  <c r="AD11" i="1" a="1"/>
  <c r="AD11" i="1" s="1"/>
  <c r="AD6" i="1" a="1"/>
  <c r="AD6" i="1" s="1"/>
  <c r="AD80" i="1" s="1"/>
  <c r="W10" i="16" s="1"/>
  <c r="AD10" i="1" a="1"/>
  <c r="AD10" i="1" s="1"/>
  <c r="W6" i="1"/>
  <c r="AC40" i="1" s="1"/>
  <c r="U15" i="1" a="1"/>
  <c r="U15" i="1" s="1"/>
  <c r="U49" i="1" s="1"/>
  <c r="T9" i="1"/>
  <c r="T43" i="1" s="1"/>
  <c r="W9" i="1"/>
  <c r="AC43" i="1" s="1"/>
  <c r="AD7" i="1" a="1"/>
  <c r="AD7" i="1" s="1"/>
  <c r="AD81" i="1" s="1"/>
  <c r="U12" i="1" a="1"/>
  <c r="U12" i="1" s="1"/>
  <c r="U46" i="1" s="1"/>
  <c r="X10" i="1" a="1"/>
  <c r="X10" i="1" s="1"/>
  <c r="S6" i="8"/>
  <c r="AA6" i="1" a="1"/>
  <c r="AA6" i="1" s="1"/>
  <c r="U80" i="1" s="1"/>
  <c r="W9" i="16" s="1"/>
  <c r="S12" i="8"/>
  <c r="W12" i="8" s="1"/>
  <c r="AC46" i="8" s="1"/>
  <c r="S13" i="6"/>
  <c r="S27" i="6" s="1"/>
  <c r="S12" i="7"/>
  <c r="AC12" i="7" s="1"/>
  <c r="AC86" i="7" s="1"/>
  <c r="AA14" i="1" a="1"/>
  <c r="AA14" i="1" s="1"/>
  <c r="U10" i="1" a="1"/>
  <c r="U10" i="1" s="1"/>
  <c r="U44" i="1" s="1"/>
  <c r="Z6" i="1"/>
  <c r="T80" i="1" s="1"/>
  <c r="U8" i="1" a="1"/>
  <c r="U8" i="1" s="1"/>
  <c r="U42" i="1" s="1"/>
  <c r="S7" i="7"/>
  <c r="S161" i="7" s="1"/>
  <c r="U7" i="1" a="1"/>
  <c r="U7" i="1" s="1"/>
  <c r="X12" i="1" a="1"/>
  <c r="X12" i="1" s="1"/>
  <c r="S7" i="8"/>
  <c r="S10" i="18"/>
  <c r="AA10" i="18" s="1" a="1"/>
  <c r="AA10" i="18" s="1"/>
  <c r="S10" i="6"/>
  <c r="T10" i="6" s="1"/>
  <c r="T44" i="6" s="1"/>
  <c r="S9" i="7"/>
  <c r="S23" i="7" s="1"/>
  <c r="T23" i="7" s="1"/>
  <c r="T124" i="7" s="1"/>
  <c r="S14" i="8"/>
  <c r="AB129" i="8" s="1"/>
  <c r="S7" i="17"/>
  <c r="T7" i="17" s="1"/>
  <c r="T41" i="17" s="1"/>
  <c r="S15" i="6"/>
  <c r="S89" i="6" s="1"/>
  <c r="AA7" i="1" a="1"/>
  <c r="AA7" i="1" s="1"/>
  <c r="X9" i="1" a="1"/>
  <c r="X9" i="1" s="1"/>
  <c r="AD43" i="1" s="1"/>
  <c r="X15" i="1" a="1"/>
  <c r="X15" i="1" s="1"/>
  <c r="AD49" i="1" s="1"/>
  <c r="S8" i="8"/>
  <c r="W8" i="8" s="1"/>
  <c r="AC42" i="8" s="1"/>
  <c r="S11" i="6"/>
  <c r="AC11" i="6" s="1"/>
  <c r="AC85" i="6" s="1"/>
  <c r="T11" i="1"/>
  <c r="T45" i="1" s="1"/>
  <c r="S11" i="8"/>
  <c r="AB85" i="8" s="1"/>
  <c r="AD9" i="1" a="1"/>
  <c r="AD9" i="1" s="1"/>
  <c r="S9" i="18"/>
  <c r="AB83" i="18" s="1"/>
  <c r="S8" i="6"/>
  <c r="S22" i="6" s="1"/>
  <c r="X22" i="6" s="1" a="1"/>
  <c r="X22" i="6" s="1"/>
  <c r="S14" i="6"/>
  <c r="S28" i="6" s="1"/>
  <c r="T7" i="1"/>
  <c r="T41" i="1" s="1"/>
  <c r="W7" i="1"/>
  <c r="AC41" i="1" s="1"/>
  <c r="X8" i="1" a="1"/>
  <c r="X8" i="1" s="1"/>
  <c r="AD42" i="1" s="1"/>
  <c r="S9" i="6"/>
  <c r="S8" i="7"/>
  <c r="AB42" i="7" s="1"/>
  <c r="S15" i="18"/>
  <c r="S29" i="18" s="1"/>
  <c r="W15" i="1"/>
  <c r="AC49" i="1" s="1"/>
  <c r="X11" i="1" a="1"/>
  <c r="X11" i="1" s="1"/>
  <c r="AD45" i="1" s="1"/>
  <c r="S12" i="6"/>
  <c r="S15" i="8"/>
  <c r="W11" i="1"/>
  <c r="S6" i="7"/>
  <c r="S13" i="8"/>
  <c r="S6" i="6"/>
  <c r="S13" i="17"/>
  <c r="AB47" i="17" s="1"/>
  <c r="S13" i="7"/>
  <c r="AA13" i="7" s="1" a="1"/>
  <c r="AA13" i="7" s="1"/>
  <c r="S11" i="18"/>
  <c r="Z11" i="18" s="1"/>
  <c r="T85" i="18" s="1"/>
  <c r="S7" i="6"/>
  <c r="AB41" i="6" s="1"/>
  <c r="S9" i="8"/>
  <c r="S83" i="8" s="1"/>
  <c r="T13" i="1"/>
  <c r="T47" i="1" s="1"/>
  <c r="W13" i="1"/>
  <c r="AC47" i="1" s="1"/>
  <c r="S12" i="17"/>
  <c r="Z12" i="17" s="1"/>
  <c r="T86" i="17" s="1"/>
  <c r="S13" i="18"/>
  <c r="AD13" i="18" s="1" a="1"/>
  <c r="AD13" i="18" s="1"/>
  <c r="S12" i="18"/>
  <c r="AC12" i="18" s="1"/>
  <c r="AC86" i="18" s="1"/>
  <c r="S11" i="7"/>
  <c r="S25" i="7" s="1"/>
  <c r="U25" i="7" s="1" a="1"/>
  <c r="U25" i="7" s="1"/>
  <c r="AC14" i="1"/>
  <c r="AC88" i="1" s="1"/>
  <c r="Z14" i="1"/>
  <c r="T88" i="1" s="1"/>
  <c r="AC15" i="1"/>
  <c r="AC89" i="1" s="1"/>
  <c r="S11" i="17"/>
  <c r="S10" i="7"/>
  <c r="S24" i="7" s="1"/>
  <c r="W24" i="7" s="1"/>
  <c r="AC125" i="7" s="1"/>
  <c r="S6" i="17"/>
  <c r="T6" i="17" s="1"/>
  <c r="T40" i="17" s="1"/>
  <c r="T15" i="1"/>
  <c r="T49" i="1" s="1"/>
  <c r="AC9" i="1"/>
  <c r="AC83" i="1" s="1"/>
  <c r="X7" i="1" a="1"/>
  <c r="X7" i="1" s="1"/>
  <c r="Z9" i="1"/>
  <c r="T83" i="1" s="1"/>
  <c r="Z11" i="1"/>
  <c r="T85" i="1" s="1"/>
  <c r="AC11" i="1"/>
  <c r="AC85" i="1" s="1"/>
  <c r="S8" i="18"/>
  <c r="S14" i="17"/>
  <c r="Z15" i="1"/>
  <c r="T89" i="1" s="1"/>
  <c r="S14" i="18"/>
  <c r="S28" i="18" s="1"/>
  <c r="AD8" i="1" a="1"/>
  <c r="AD8" i="1" s="1"/>
  <c r="AD82" i="1" s="1"/>
  <c r="T12" i="1"/>
  <c r="T46" i="1" s="1"/>
  <c r="W12" i="1"/>
  <c r="AC46" i="1" s="1"/>
  <c r="AC6" i="1"/>
  <c r="AC80" i="1" s="1"/>
  <c r="Z10" i="1"/>
  <c r="T84" i="1" s="1"/>
  <c r="AC10" i="1"/>
  <c r="AC84" i="1" s="1"/>
  <c r="S10" i="8"/>
  <c r="Z10" i="8" s="1"/>
  <c r="T84" i="8" s="1"/>
  <c r="U14" i="1" a="1"/>
  <c r="U14" i="1" s="1"/>
  <c r="AD12" i="1" a="1"/>
  <c r="AD12" i="1" s="1"/>
  <c r="AD86" i="1" s="1"/>
  <c r="S8" i="17"/>
  <c r="S22" i="17" s="1"/>
  <c r="AA13" i="1" a="1"/>
  <c r="AA13" i="1" s="1"/>
  <c r="U87" i="1" s="1"/>
  <c r="S15" i="7"/>
  <c r="X13" i="1" a="1"/>
  <c r="X13" i="1" s="1"/>
  <c r="AD47" i="1" s="1"/>
  <c r="AA9" i="1" a="1"/>
  <c r="AA9" i="1" s="1"/>
  <c r="S14" i="7"/>
  <c r="W14" i="7" s="1"/>
  <c r="AC48" i="7" s="1"/>
  <c r="AB124" i="1"/>
  <c r="S83" i="1"/>
  <c r="S124" i="1"/>
  <c r="S163" i="1"/>
  <c r="AB83" i="1"/>
  <c r="AB43" i="1"/>
  <c r="S43" i="1"/>
  <c r="AB163" i="1"/>
  <c r="AD14" i="1" a="1"/>
  <c r="AD14" i="1" s="1"/>
  <c r="AD88" i="1" s="1"/>
  <c r="Z13" i="1"/>
  <c r="T87" i="1" s="1"/>
  <c r="AC13" i="1"/>
  <c r="AC87" i="1" s="1"/>
  <c r="T10" i="1"/>
  <c r="W10" i="1"/>
  <c r="AC44" i="1" s="1"/>
  <c r="U9" i="1" a="1"/>
  <c r="U9" i="1" s="1"/>
  <c r="S23" i="1"/>
  <c r="S45" i="1"/>
  <c r="S165" i="1"/>
  <c r="S85" i="1"/>
  <c r="AB126" i="1"/>
  <c r="AB165" i="1"/>
  <c r="AB85" i="1"/>
  <c r="S126" i="1"/>
  <c r="AB45" i="1"/>
  <c r="AA11" i="1" a="1"/>
  <c r="AA11" i="1" s="1"/>
  <c r="U85" i="1" s="1"/>
  <c r="U11" i="1" a="1"/>
  <c r="U11" i="1" s="1"/>
  <c r="S160" i="1"/>
  <c r="S41" i="1"/>
  <c r="AB80" i="1"/>
  <c r="S81" i="1"/>
  <c r="AB160" i="1"/>
  <c r="AB40" i="1"/>
  <c r="AB81" i="1"/>
  <c r="AB122" i="1"/>
  <c r="S122" i="1"/>
  <c r="AB121" i="1"/>
  <c r="S121" i="1"/>
  <c r="S40" i="1"/>
  <c r="S161" i="1"/>
  <c r="AB161" i="1"/>
  <c r="S80" i="1"/>
  <c r="AB41" i="1"/>
  <c r="AC8" i="1"/>
  <c r="Z8" i="1"/>
  <c r="T82" i="1" s="1"/>
  <c r="S48" i="1"/>
  <c r="S168" i="1"/>
  <c r="AB48" i="1"/>
  <c r="AB168" i="1"/>
  <c r="AB129" i="1"/>
  <c r="S129" i="1"/>
  <c r="S88" i="1"/>
  <c r="AB88" i="1"/>
  <c r="S6" i="18"/>
  <c r="T6" i="18" s="1"/>
  <c r="T40" i="18" s="1"/>
  <c r="S10" i="17"/>
  <c r="S9" i="17"/>
  <c r="S163" i="17" s="1"/>
  <c r="AD15" i="1" a="1"/>
  <c r="AD15" i="1" s="1"/>
  <c r="AC12" i="1"/>
  <c r="AC86" i="1" s="1"/>
  <c r="Z12" i="1"/>
  <c r="T86" i="1" s="1"/>
  <c r="AC7" i="1"/>
  <c r="AC81" i="1" s="1"/>
  <c r="S7" i="18"/>
  <c r="S21" i="18" s="1"/>
  <c r="AA21" i="18" s="1" a="1"/>
  <c r="AA21" i="18" s="1"/>
  <c r="U161" i="18" s="1"/>
  <c r="AD13" i="1" a="1"/>
  <c r="AD13" i="1" s="1"/>
  <c r="AD87" i="1" s="1"/>
  <c r="S25" i="1"/>
  <c r="X25" i="1" s="1" a="1"/>
  <c r="X25" i="1" s="1"/>
  <c r="AB166" i="1"/>
  <c r="AB86" i="1"/>
  <c r="AB46" i="1"/>
  <c r="S127" i="1"/>
  <c r="S166" i="1"/>
  <c r="S86" i="1"/>
  <c r="S46" i="1"/>
  <c r="AB127" i="1"/>
  <c r="S26" i="1"/>
  <c r="Z7" i="1"/>
  <c r="T81" i="1" s="1"/>
  <c r="AA12" i="1" a="1"/>
  <c r="AA12" i="1" s="1"/>
  <c r="W14" i="1"/>
  <c r="AC48" i="1" s="1"/>
  <c r="T14" i="1"/>
  <c r="T48" i="1" s="1"/>
  <c r="T6" i="1"/>
  <c r="T40" i="1" s="1"/>
  <c r="S27" i="1"/>
  <c r="AC27" i="1" s="1"/>
  <c r="AC167" i="1" s="1"/>
  <c r="AA10" i="1" a="1"/>
  <c r="AA10" i="1" s="1"/>
  <c r="S87" i="1"/>
  <c r="S47" i="1"/>
  <c r="S167" i="1"/>
  <c r="AB128" i="1"/>
  <c r="AB47" i="1"/>
  <c r="AB87" i="1"/>
  <c r="AB167" i="1"/>
  <c r="S128" i="1"/>
  <c r="AB164" i="1"/>
  <c r="S164" i="1"/>
  <c r="AB84" i="1"/>
  <c r="AB125" i="1"/>
  <c r="S84" i="1"/>
  <c r="AB44" i="1"/>
  <c r="S125" i="1"/>
  <c r="S44" i="1"/>
  <c r="U13" i="1" a="1"/>
  <c r="U13" i="1" s="1"/>
  <c r="S20" i="1"/>
  <c r="W20" i="1" s="1"/>
  <c r="AC121" i="1" s="1"/>
  <c r="AE129" i="1" s="1"/>
  <c r="S28" i="1"/>
  <c r="AA28" i="1" s="1" a="1"/>
  <c r="AA28" i="1" s="1"/>
  <c r="AA15" i="1" a="1"/>
  <c r="AA15" i="1" s="1"/>
  <c r="S15" i="17"/>
  <c r="S130" i="17" s="1"/>
  <c r="T8" i="1"/>
  <c r="T42" i="1" s="1"/>
  <c r="W8" i="1"/>
  <c r="AC42" i="1" s="1"/>
  <c r="AA8" i="1" a="1"/>
  <c r="AA8" i="1" s="1"/>
  <c r="S24" i="1"/>
  <c r="T24" i="1" s="1"/>
  <c r="T125" i="1" s="1"/>
  <c r="S169" i="1"/>
  <c r="S89" i="1"/>
  <c r="S49" i="1"/>
  <c r="AB49" i="1"/>
  <c r="AB89" i="1"/>
  <c r="AB169" i="1"/>
  <c r="S130" i="1"/>
  <c r="AB130" i="1"/>
  <c r="S29" i="1"/>
  <c r="Z29" i="1" s="1"/>
  <c r="T169" i="1" s="1"/>
  <c r="S22" i="1"/>
  <c r="U22" i="1" s="1" a="1"/>
  <c r="U22" i="1" s="1"/>
  <c r="U123" i="1" s="1"/>
  <c r="S21" i="1"/>
  <c r="U21" i="1" s="1" a="1"/>
  <c r="U21" i="1" s="1"/>
  <c r="U122" i="1" s="1"/>
  <c r="S162" i="1"/>
  <c r="AB42" i="1"/>
  <c r="AB123" i="1"/>
  <c r="S123" i="1"/>
  <c r="AB82" i="1"/>
  <c r="AB162" i="1"/>
  <c r="S82" i="1"/>
  <c r="S42" i="1"/>
  <c r="AC6" i="6" l="1"/>
  <c r="AC80" i="6" s="1"/>
  <c r="AE87" i="6" s="1"/>
  <c r="T6" i="6"/>
  <c r="AB44" i="18"/>
  <c r="Y88" i="1"/>
  <c r="AB84" i="18"/>
  <c r="AB127" i="8"/>
  <c r="AB86" i="8"/>
  <c r="S165" i="18"/>
  <c r="AB123" i="7"/>
  <c r="AD9" i="17" a="1"/>
  <c r="AD9" i="17" s="1"/>
  <c r="AD83" i="17" s="1"/>
  <c r="S166" i="8"/>
  <c r="S82" i="7"/>
  <c r="AB12" i="1"/>
  <c r="AC29" i="18"/>
  <c r="AC169" i="18" s="1"/>
  <c r="AD29" i="18" a="1"/>
  <c r="AD29" i="18" s="1"/>
  <c r="AD169" i="18" s="1"/>
  <c r="X40" i="1"/>
  <c r="Z7" i="16" s="1"/>
  <c r="Z28" i="1"/>
  <c r="T168" i="1" s="1"/>
  <c r="Y168" i="1" s="1"/>
  <c r="AD12" i="17" a="1"/>
  <c r="AD12" i="17" s="1"/>
  <c r="AD86" i="17" s="1"/>
  <c r="T9" i="18"/>
  <c r="T43" i="18" s="1"/>
  <c r="S24" i="18"/>
  <c r="U24" i="18" s="1" a="1"/>
  <c r="U24" i="18" s="1"/>
  <c r="U125" i="18" s="1"/>
  <c r="AB161" i="7"/>
  <c r="S26" i="8"/>
  <c r="AD26" i="8" s="1" a="1"/>
  <c r="AD26" i="8" s="1"/>
  <c r="S41" i="7"/>
  <c r="S46" i="8"/>
  <c r="AC11" i="18"/>
  <c r="AC85" i="18" s="1"/>
  <c r="AH85" i="18" s="1"/>
  <c r="S122" i="7"/>
  <c r="AC10" i="8"/>
  <c r="AC84" i="8" s="1"/>
  <c r="Y11" i="1"/>
  <c r="AA11" i="18" a="1"/>
  <c r="AA11" i="18" s="1"/>
  <c r="U85" i="18" s="1"/>
  <c r="S163" i="18"/>
  <c r="S162" i="7"/>
  <c r="AB46" i="8"/>
  <c r="S88" i="8"/>
  <c r="AE9" i="1"/>
  <c r="T15" i="17"/>
  <c r="T49" i="17" s="1"/>
  <c r="AB48" i="7"/>
  <c r="S85" i="18"/>
  <c r="AC45" i="1"/>
  <c r="AH44" i="1" s="1"/>
  <c r="S45" i="8"/>
  <c r="S125" i="6"/>
  <c r="S26" i="7"/>
  <c r="W26" i="7" s="1"/>
  <c r="AC127" i="7" s="1"/>
  <c r="AB164" i="6"/>
  <c r="Y9" i="1"/>
  <c r="AB15" i="1"/>
  <c r="S23" i="8"/>
  <c r="AA23" i="8" s="1" a="1"/>
  <c r="AA23" i="8" s="1"/>
  <c r="AB126" i="18"/>
  <c r="AB167" i="17"/>
  <c r="S164" i="6"/>
  <c r="Y85" i="1"/>
  <c r="AB128" i="17"/>
  <c r="T21" i="1"/>
  <c r="T122" i="1" s="1"/>
  <c r="AA13" i="17" a="1"/>
  <c r="AA13" i="17" s="1"/>
  <c r="U87" i="17" s="1"/>
  <c r="S87" i="17"/>
  <c r="S81" i="7"/>
  <c r="Z12" i="7"/>
  <c r="T86" i="7" s="1"/>
  <c r="X14" i="7" a="1"/>
  <c r="X14" i="7" s="1"/>
  <c r="AD48" i="7" s="1"/>
  <c r="U6" i="17" a="1"/>
  <c r="U6" i="17" s="1"/>
  <c r="V6" i="17" s="1"/>
  <c r="Z14" i="8"/>
  <c r="T88" i="8" s="1"/>
  <c r="Y80" i="1"/>
  <c r="AD41" i="1"/>
  <c r="Y7" i="1"/>
  <c r="AB10" i="1"/>
  <c r="U84" i="1"/>
  <c r="U83" i="1"/>
  <c r="AB9" i="1"/>
  <c r="V11" i="1"/>
  <c r="U45" i="1"/>
  <c r="U168" i="1"/>
  <c r="S124" i="8"/>
  <c r="V8" i="1"/>
  <c r="S43" i="8"/>
  <c r="S41" i="18"/>
  <c r="AB13" i="1"/>
  <c r="Y13" i="1"/>
  <c r="X14" i="18" a="1"/>
  <c r="X14" i="18" s="1"/>
  <c r="AD48" i="18" s="1"/>
  <c r="W7" i="6"/>
  <c r="AC41" i="6" s="1"/>
  <c r="AB83" i="8"/>
  <c r="AC8" i="7"/>
  <c r="AC82" i="7" s="1"/>
  <c r="S165" i="8"/>
  <c r="S44" i="18"/>
  <c r="AB81" i="7"/>
  <c r="S22" i="7"/>
  <c r="T22" i="7" s="1"/>
  <c r="T123" i="7" s="1"/>
  <c r="Y123" i="7" s="1"/>
  <c r="AB41" i="17"/>
  <c r="AB166" i="7"/>
  <c r="AB88" i="7"/>
  <c r="S85" i="8"/>
  <c r="S125" i="18"/>
  <c r="Z7" i="7"/>
  <c r="T81" i="7" s="1"/>
  <c r="AD7" i="7" a="1"/>
  <c r="AD7" i="7" s="1"/>
  <c r="AB127" i="7"/>
  <c r="Z7" i="17"/>
  <c r="T81" i="17" s="1"/>
  <c r="AC29" i="1"/>
  <c r="AC169" i="1" s="1"/>
  <c r="AA11" i="8" a="1"/>
  <c r="AA11" i="8" s="1"/>
  <c r="U85" i="8" s="1"/>
  <c r="AB43" i="8"/>
  <c r="S168" i="7"/>
  <c r="T14" i="7"/>
  <c r="T48" i="7" s="1"/>
  <c r="AD11" i="7" a="1"/>
  <c r="AD11" i="7" s="1"/>
  <c r="AD85" i="7" s="1"/>
  <c r="AC12" i="17"/>
  <c r="AC86" i="17" s="1"/>
  <c r="S27" i="18"/>
  <c r="T27" i="18" s="1"/>
  <c r="T128" i="18" s="1"/>
  <c r="S167" i="17"/>
  <c r="AB45" i="8"/>
  <c r="S29" i="6"/>
  <c r="Z29" i="6" s="1"/>
  <c r="T169" i="6" s="1"/>
  <c r="S84" i="18"/>
  <c r="AB41" i="7"/>
  <c r="AC7" i="7"/>
  <c r="AC81" i="7" s="1"/>
  <c r="X11" i="8" a="1"/>
  <c r="X11" i="8" s="1"/>
  <c r="AD45" i="8" s="1"/>
  <c r="S169" i="6"/>
  <c r="AB166" i="8"/>
  <c r="S127" i="7"/>
  <c r="AE8" i="1"/>
  <c r="S88" i="18"/>
  <c r="AB124" i="17"/>
  <c r="AB168" i="7"/>
  <c r="S88" i="7"/>
  <c r="S48" i="7"/>
  <c r="AH85" i="1"/>
  <c r="AC82" i="1"/>
  <c r="AH81" i="1" s="1"/>
  <c r="V9" i="1"/>
  <c r="S129" i="7"/>
  <c r="AB165" i="18"/>
  <c r="Z8" i="7"/>
  <c r="T82" i="7" s="1"/>
  <c r="AB164" i="18"/>
  <c r="AB169" i="6"/>
  <c r="S127" i="8"/>
  <c r="AH80" i="1"/>
  <c r="AA6" i="17" a="1"/>
  <c r="AA6" i="17" s="1"/>
  <c r="U80" i="17" s="1"/>
  <c r="W17" i="16" s="1"/>
  <c r="V6" i="1"/>
  <c r="AD126" i="1"/>
  <c r="U82" i="1"/>
  <c r="AB8" i="1"/>
  <c r="AB169" i="17"/>
  <c r="AE122" i="1"/>
  <c r="X10" i="17" a="1"/>
  <c r="X10" i="17" s="1"/>
  <c r="U10" i="17" a="1"/>
  <c r="U10" i="17" s="1"/>
  <c r="W10" i="17"/>
  <c r="AC44" i="17" s="1"/>
  <c r="Z10" i="17"/>
  <c r="T84" i="17" s="1"/>
  <c r="AA10" i="17" a="1"/>
  <c r="AA10" i="17" s="1"/>
  <c r="T10" i="17"/>
  <c r="T44" i="17" s="1"/>
  <c r="AC10" i="17"/>
  <c r="AC84" i="17" s="1"/>
  <c r="AB44" i="17"/>
  <c r="S125" i="17"/>
  <c r="S24" i="17"/>
  <c r="S164" i="17"/>
  <c r="AB125" i="17"/>
  <c r="S44" i="17"/>
  <c r="AB164" i="17"/>
  <c r="AD10" i="17" a="1"/>
  <c r="AD10" i="17" s="1"/>
  <c r="S84" i="17"/>
  <c r="AB84" i="17"/>
  <c r="Y81" i="1"/>
  <c r="X22" i="1" a="1"/>
  <c r="X22" i="1" s="1"/>
  <c r="AD22" i="1" a="1"/>
  <c r="AD22" i="1" s="1"/>
  <c r="T22" i="1"/>
  <c r="T123" i="1" s="1"/>
  <c r="AC22" i="1"/>
  <c r="AC162" i="1" s="1"/>
  <c r="AA22" i="1" a="1"/>
  <c r="AA22" i="1" s="1"/>
  <c r="Z22" i="1"/>
  <c r="T162" i="1" s="1"/>
  <c r="V48" i="18"/>
  <c r="X35" i="16" s="1"/>
  <c r="V49" i="18"/>
  <c r="V43" i="18"/>
  <c r="V41" i="18"/>
  <c r="V40" i="18"/>
  <c r="V44" i="18"/>
  <c r="V47" i="18"/>
  <c r="V46" i="18"/>
  <c r="V45" i="18"/>
  <c r="V42" i="18"/>
  <c r="T26" i="1"/>
  <c r="T127" i="1" s="1"/>
  <c r="W26" i="1"/>
  <c r="AC127" i="1" s="1"/>
  <c r="U26" i="1" a="1"/>
  <c r="U26" i="1" s="1"/>
  <c r="Z26" i="1"/>
  <c r="T166" i="1" s="1"/>
  <c r="X26" i="1" a="1"/>
  <c r="X26" i="1" s="1"/>
  <c r="AA26" i="1" a="1"/>
  <c r="AA26" i="1" s="1"/>
  <c r="AD26" i="1" a="1"/>
  <c r="AD26" i="1" s="1"/>
  <c r="AC26" i="1"/>
  <c r="AC166" i="1" s="1"/>
  <c r="AB130" i="17"/>
  <c r="AD24" i="1" a="1"/>
  <c r="AD24" i="1" s="1"/>
  <c r="Z24" i="1"/>
  <c r="T164" i="1" s="1"/>
  <c r="AC24" i="1"/>
  <c r="AC164" i="1" s="1"/>
  <c r="X24" i="1" a="1"/>
  <c r="X24" i="1" s="1"/>
  <c r="U24" i="1" a="1"/>
  <c r="U24" i="1" s="1"/>
  <c r="W24" i="1"/>
  <c r="AC125" i="1" s="1"/>
  <c r="AE121" i="1"/>
  <c r="X12" i="16" s="1"/>
  <c r="AE128" i="1"/>
  <c r="AE130" i="1"/>
  <c r="AE126" i="1"/>
  <c r="AE123" i="1"/>
  <c r="AE125" i="1"/>
  <c r="AE127" i="1"/>
  <c r="AE124" i="1"/>
  <c r="U47" i="1"/>
  <c r="V13" i="1"/>
  <c r="AA24" i="1" a="1"/>
  <c r="AA24" i="1" s="1"/>
  <c r="AH43" i="1"/>
  <c r="AH41" i="1"/>
  <c r="AC15" i="17"/>
  <c r="AC89" i="17" s="1"/>
  <c r="W15" i="17"/>
  <c r="AC49" i="17" s="1"/>
  <c r="AD15" i="17" a="1"/>
  <c r="AD15" i="17" s="1"/>
  <c r="AA15" i="17" a="1"/>
  <c r="AA15" i="17" s="1"/>
  <c r="X15" i="17" a="1"/>
  <c r="X15" i="17" s="1"/>
  <c r="Z15" i="17"/>
  <c r="T89" i="17" s="1"/>
  <c r="S29" i="17"/>
  <c r="U15" i="17" a="1"/>
  <c r="U15" i="17" s="1"/>
  <c r="S89" i="17"/>
  <c r="AB49" i="17"/>
  <c r="AB89" i="17"/>
  <c r="S169" i="17"/>
  <c r="S49" i="17"/>
  <c r="AD27" i="1" a="1"/>
  <c r="AD27" i="1" s="1"/>
  <c r="U27" i="1" a="1"/>
  <c r="U27" i="1" s="1"/>
  <c r="W27" i="1"/>
  <c r="AC128" i="1" s="1"/>
  <c r="X27" i="1" a="1"/>
  <c r="X27" i="1" s="1"/>
  <c r="T27" i="1"/>
  <c r="T128" i="1" s="1"/>
  <c r="AA27" i="1" a="1"/>
  <c r="AA27" i="1" s="1"/>
  <c r="Z27" i="1"/>
  <c r="T167" i="1" s="1"/>
  <c r="AH47" i="1"/>
  <c r="U86" i="1"/>
  <c r="U29" i="1" a="1"/>
  <c r="U29" i="1" s="1"/>
  <c r="W29" i="1"/>
  <c r="AC130" i="1" s="1"/>
  <c r="X29" i="1" a="1"/>
  <c r="X29" i="1" s="1"/>
  <c r="T29" i="1"/>
  <c r="T130" i="1" s="1"/>
  <c r="AD29" i="1" a="1"/>
  <c r="AD29" i="1" s="1"/>
  <c r="AA29" i="1" a="1"/>
  <c r="AA29" i="1" s="1"/>
  <c r="Y41" i="1"/>
  <c r="U89" i="1"/>
  <c r="AA21" i="1" a="1"/>
  <c r="AA21" i="1" s="1"/>
  <c r="Z21" i="1"/>
  <c r="T161" i="1" s="1"/>
  <c r="AC21" i="1"/>
  <c r="AC161" i="1" s="1"/>
  <c r="X21" i="1" a="1"/>
  <c r="X21" i="1" s="1"/>
  <c r="AD21" i="1" a="1"/>
  <c r="AD21" i="1" s="1"/>
  <c r="W21" i="1"/>
  <c r="AC122" i="1" s="1"/>
  <c r="T28" i="1"/>
  <c r="T129" i="1" s="1"/>
  <c r="U28" i="1" a="1"/>
  <c r="U28" i="1" s="1"/>
  <c r="X28" i="1" a="1"/>
  <c r="X28" i="1" s="1"/>
  <c r="AD28" i="1" a="1"/>
  <c r="AD28" i="1" s="1"/>
  <c r="AC28" i="1"/>
  <c r="AC168" i="1" s="1"/>
  <c r="W28" i="1"/>
  <c r="AC129" i="1" s="1"/>
  <c r="AE13" i="1"/>
  <c r="Y48" i="1"/>
  <c r="Y47" i="1"/>
  <c r="W22" i="1"/>
  <c r="AC123" i="1" s="1"/>
  <c r="V22" i="1"/>
  <c r="AD89" i="1"/>
  <c r="AE15" i="1"/>
  <c r="AA23" i="1" a="1"/>
  <c r="AA23" i="1" s="1"/>
  <c r="X23" i="1" a="1"/>
  <c r="X23" i="1" s="1"/>
  <c r="T23" i="1"/>
  <c r="T124" i="1" s="1"/>
  <c r="Y124" i="1" s="1"/>
  <c r="W23" i="1"/>
  <c r="AC124" i="1" s="1"/>
  <c r="Z23" i="1"/>
  <c r="T163" i="1" s="1"/>
  <c r="U23" i="1" a="1"/>
  <c r="U23" i="1" s="1"/>
  <c r="AC23" i="1"/>
  <c r="AC163" i="1" s="1"/>
  <c r="AD23" i="1" a="1"/>
  <c r="AD23" i="1" s="1"/>
  <c r="AD21" i="18" a="1"/>
  <c r="AD21" i="18" s="1"/>
  <c r="AA22" i="17" a="1"/>
  <c r="AA22" i="17" s="1"/>
  <c r="AD22" i="17" a="1"/>
  <c r="AD22" i="17" s="1"/>
  <c r="W22" i="17"/>
  <c r="AC123" i="17" s="1"/>
  <c r="T22" i="17"/>
  <c r="T123" i="17" s="1"/>
  <c r="X22" i="17" a="1"/>
  <c r="X22" i="17" s="1"/>
  <c r="U22" i="17" a="1"/>
  <c r="U22" i="17" s="1"/>
  <c r="Z22" i="17"/>
  <c r="T162" i="17" s="1"/>
  <c r="AC22" i="17"/>
  <c r="AC162" i="17" s="1"/>
  <c r="W40" i="1"/>
  <c r="W46" i="1"/>
  <c r="V49" i="1"/>
  <c r="W81" i="1"/>
  <c r="X49" i="1"/>
  <c r="AA49" i="1" s="1"/>
  <c r="V45" i="1"/>
  <c r="W82" i="1"/>
  <c r="X44" i="1"/>
  <c r="W87" i="1"/>
  <c r="W42" i="1"/>
  <c r="X41" i="1"/>
  <c r="V40" i="1"/>
  <c r="X7" i="16" s="1"/>
  <c r="W85" i="1"/>
  <c r="V47" i="1"/>
  <c r="X43" i="1"/>
  <c r="V43" i="1"/>
  <c r="W84" i="1"/>
  <c r="W86" i="1"/>
  <c r="X47" i="1"/>
  <c r="W45" i="1"/>
  <c r="X45" i="1"/>
  <c r="W47" i="1"/>
  <c r="X42" i="1"/>
  <c r="W44" i="1"/>
  <c r="V48" i="1"/>
  <c r="V42" i="1"/>
  <c r="W41" i="1"/>
  <c r="W89" i="1"/>
  <c r="Z89" i="1" s="1"/>
  <c r="V41" i="1"/>
  <c r="W49" i="1"/>
  <c r="Z49" i="1" s="1"/>
  <c r="X46" i="1"/>
  <c r="W88" i="1"/>
  <c r="X48" i="1"/>
  <c r="W48" i="1"/>
  <c r="W83" i="1"/>
  <c r="V46" i="1"/>
  <c r="W43" i="1"/>
  <c r="V44" i="1"/>
  <c r="U25" i="1" a="1"/>
  <c r="U25" i="1" s="1"/>
  <c r="S43" i="17"/>
  <c r="AB11" i="1"/>
  <c r="AD15" i="7" a="1"/>
  <c r="AD15" i="7" s="1"/>
  <c r="X15" i="7" a="1"/>
  <c r="X15" i="7" s="1"/>
  <c r="T15" i="7"/>
  <c r="T49" i="7" s="1"/>
  <c r="W15" i="7"/>
  <c r="AC49" i="7" s="1"/>
  <c r="AA15" i="7" a="1"/>
  <c r="AA15" i="7" s="1"/>
  <c r="U15" i="7" a="1"/>
  <c r="U15" i="7" s="1"/>
  <c r="AC15" i="7"/>
  <c r="AC89" i="7" s="1"/>
  <c r="Z15" i="7"/>
  <c r="T89" i="7" s="1"/>
  <c r="S169" i="7"/>
  <c r="S89" i="7"/>
  <c r="AB89" i="7"/>
  <c r="AB169" i="7"/>
  <c r="AB49" i="7"/>
  <c r="S49" i="7"/>
  <c r="S130" i="7"/>
  <c r="AB130" i="7"/>
  <c r="S29" i="7"/>
  <c r="X20" i="1" a="1"/>
  <c r="X20" i="1" s="1"/>
  <c r="AD20" i="1" a="1"/>
  <c r="AD20" i="1" s="1"/>
  <c r="AC20" i="1"/>
  <c r="U20" i="1" a="1"/>
  <c r="U20" i="1" s="1"/>
  <c r="AA20" i="1" a="1"/>
  <c r="AA20" i="1" s="1"/>
  <c r="Z20" i="1"/>
  <c r="T20" i="1"/>
  <c r="T121" i="1" s="1"/>
  <c r="AH86" i="1"/>
  <c r="AC25" i="1"/>
  <c r="AC165" i="1" s="1"/>
  <c r="Z25" i="1"/>
  <c r="T165" i="1" s="1"/>
  <c r="AD25" i="1" a="1"/>
  <c r="AD25" i="1" s="1"/>
  <c r="AA25" i="1" a="1"/>
  <c r="AA25" i="1" s="1"/>
  <c r="W25" i="1"/>
  <c r="AC126" i="1" s="1"/>
  <c r="T25" i="1"/>
  <c r="T126" i="1" s="1"/>
  <c r="X21" i="18" a="1"/>
  <c r="X21" i="18" s="1"/>
  <c r="AC21" i="18"/>
  <c r="AC161" i="18" s="1"/>
  <c r="T21" i="18"/>
  <c r="T122" i="18" s="1"/>
  <c r="Z21" i="18"/>
  <c r="T161" i="18" s="1"/>
  <c r="W21" i="18"/>
  <c r="AC122" i="18" s="1"/>
  <c r="U21" i="18" a="1"/>
  <c r="U21" i="18" s="1"/>
  <c r="U48" i="1"/>
  <c r="V14" i="1"/>
  <c r="Y45" i="1"/>
  <c r="V48" i="17"/>
  <c r="X15" i="16" s="1"/>
  <c r="V47" i="17"/>
  <c r="V49" i="17"/>
  <c r="V45" i="17"/>
  <c r="V42" i="17"/>
  <c r="V46" i="17"/>
  <c r="V44" i="17"/>
  <c r="V43" i="17"/>
  <c r="V41" i="17"/>
  <c r="V40" i="17"/>
  <c r="AA7" i="18" a="1"/>
  <c r="AA7" i="18" s="1"/>
  <c r="W7" i="18"/>
  <c r="AC41" i="18" s="1"/>
  <c r="Z7" i="18"/>
  <c r="T81" i="18" s="1"/>
  <c r="T7" i="18"/>
  <c r="T41" i="18" s="1"/>
  <c r="AC7" i="18"/>
  <c r="AC81" i="18" s="1"/>
  <c r="AD7" i="18" a="1"/>
  <c r="AD7" i="18" s="1"/>
  <c r="U7" i="18" a="1"/>
  <c r="U7" i="18" s="1"/>
  <c r="S80" i="18"/>
  <c r="S160" i="18"/>
  <c r="X7" i="18" a="1"/>
  <c r="X7" i="18" s="1"/>
  <c r="AB122" i="18"/>
  <c r="AB80" i="18"/>
  <c r="AB121" i="18"/>
  <c r="S121" i="18"/>
  <c r="AB40" i="18"/>
  <c r="S40" i="18"/>
  <c r="S81" i="18"/>
  <c r="AB41" i="18"/>
  <c r="S161" i="18"/>
  <c r="AB161" i="18"/>
  <c r="S122" i="18"/>
  <c r="AB81" i="18"/>
  <c r="AB160" i="18"/>
  <c r="AA6" i="18" a="1"/>
  <c r="AA6" i="18" s="1"/>
  <c r="W6" i="18"/>
  <c r="AC40" i="18" s="1"/>
  <c r="X6" i="18" a="1"/>
  <c r="X6" i="18" s="1"/>
  <c r="AD6" i="18" a="1"/>
  <c r="AD6" i="18" s="1"/>
  <c r="U6" i="18" a="1"/>
  <c r="U6" i="18" s="1"/>
  <c r="AC6" i="18"/>
  <c r="AC80" i="18" s="1"/>
  <c r="Z6" i="18"/>
  <c r="T80" i="18" s="1"/>
  <c r="S20" i="18"/>
  <c r="AA9" i="17" a="1"/>
  <c r="AA9" i="17" s="1"/>
  <c r="X9" i="17" a="1"/>
  <c r="X9" i="17" s="1"/>
  <c r="U9" i="17" a="1"/>
  <c r="U9" i="17" s="1"/>
  <c r="Z9" i="17"/>
  <c r="T83" i="17" s="1"/>
  <c r="AC9" i="17"/>
  <c r="T9" i="17"/>
  <c r="T43" i="17" s="1"/>
  <c r="W9" i="17"/>
  <c r="AC43" i="17" s="1"/>
  <c r="AB163" i="17"/>
  <c r="S23" i="17"/>
  <c r="AB83" i="17"/>
  <c r="AB43" i="17"/>
  <c r="S124" i="17"/>
  <c r="S83" i="17"/>
  <c r="V10" i="1"/>
  <c r="T44" i="1"/>
  <c r="Y44" i="1" s="1"/>
  <c r="Y84" i="1"/>
  <c r="AE14" i="1"/>
  <c r="U43" i="1"/>
  <c r="AE12" i="1"/>
  <c r="Y86" i="1"/>
  <c r="AH83" i="1"/>
  <c r="AH88" i="1"/>
  <c r="Y87" i="1"/>
  <c r="U87" i="7"/>
  <c r="Z9" i="6"/>
  <c r="T83" i="6" s="1"/>
  <c r="AC9" i="6"/>
  <c r="AC83" i="6" s="1"/>
  <c r="AD9" i="6" a="1"/>
  <c r="AD9" i="6" s="1"/>
  <c r="S23" i="6"/>
  <c r="X9" i="6" a="1"/>
  <c r="X9" i="6" s="1"/>
  <c r="U9" i="6" a="1"/>
  <c r="U9" i="6" s="1"/>
  <c r="AA9" i="6" a="1"/>
  <c r="AA9" i="6" s="1"/>
  <c r="S163" i="6"/>
  <c r="S43" i="6"/>
  <c r="T9" i="6"/>
  <c r="T43" i="6" s="1"/>
  <c r="Y43" i="6" s="1"/>
  <c r="AB163" i="6"/>
  <c r="S124" i="6"/>
  <c r="S83" i="6"/>
  <c r="AB83" i="6"/>
  <c r="W9" i="6"/>
  <c r="AC43" i="6" s="1"/>
  <c r="AB43" i="6"/>
  <c r="AB124" i="6"/>
  <c r="X24" i="7" a="1"/>
  <c r="X24" i="7" s="1"/>
  <c r="AA24" i="7" a="1"/>
  <c r="AA24" i="7" s="1"/>
  <c r="AC24" i="7"/>
  <c r="AC164" i="7" s="1"/>
  <c r="U24" i="7" a="1"/>
  <c r="U24" i="7" s="1"/>
  <c r="Z24" i="7"/>
  <c r="T164" i="7" s="1"/>
  <c r="AD24" i="7" a="1"/>
  <c r="AD24" i="7" s="1"/>
  <c r="T24" i="7"/>
  <c r="T125" i="7" s="1"/>
  <c r="U81" i="1"/>
  <c r="AB7" i="1"/>
  <c r="Y82" i="1"/>
  <c r="X28" i="18" a="1"/>
  <c r="X28" i="18" s="1"/>
  <c r="U28" i="18" a="1"/>
  <c r="U28" i="18" s="1"/>
  <c r="AC28" i="18"/>
  <c r="AC168" i="18" s="1"/>
  <c r="Z28" i="18"/>
  <c r="T168" i="18" s="1"/>
  <c r="AD28" i="18" a="1"/>
  <c r="AD28" i="18" s="1"/>
  <c r="AA28" i="18" a="1"/>
  <c r="AA28" i="18" s="1"/>
  <c r="T28" i="18"/>
  <c r="T129" i="18" s="1"/>
  <c r="W28" i="18"/>
  <c r="AC129" i="18" s="1"/>
  <c r="Z8" i="17"/>
  <c r="T82" i="17" s="1"/>
  <c r="AC8" i="17"/>
  <c r="AC82" i="17" s="1"/>
  <c r="U8" i="17" a="1"/>
  <c r="U8" i="17" s="1"/>
  <c r="AA8" i="17" a="1"/>
  <c r="AA8" i="17" s="1"/>
  <c r="S123" i="17"/>
  <c r="AB42" i="17"/>
  <c r="S42" i="17"/>
  <c r="S162" i="17"/>
  <c r="AB123" i="17"/>
  <c r="AD8" i="17" a="1"/>
  <c r="AD8" i="17" s="1"/>
  <c r="AB82" i="17"/>
  <c r="X8" i="17" a="1"/>
  <c r="X8" i="17" s="1"/>
  <c r="AB162" i="17"/>
  <c r="S80" i="17"/>
  <c r="S82" i="17"/>
  <c r="W8" i="17"/>
  <c r="AC42" i="17" s="1"/>
  <c r="T8" i="17"/>
  <c r="T42" i="17" s="1"/>
  <c r="AD14" i="17" a="1"/>
  <c r="AD14" i="17" s="1"/>
  <c r="AA14" i="17" a="1"/>
  <c r="AA14" i="17" s="1"/>
  <c r="U14" i="17" a="1"/>
  <c r="U14" i="17" s="1"/>
  <c r="S129" i="17"/>
  <c r="S48" i="17"/>
  <c r="AB168" i="17"/>
  <c r="AB129" i="17"/>
  <c r="T14" i="17"/>
  <c r="T48" i="17" s="1"/>
  <c r="S168" i="17"/>
  <c r="S88" i="17"/>
  <c r="X14" i="17" a="1"/>
  <c r="X14" i="17" s="1"/>
  <c r="AB48" i="17"/>
  <c r="W14" i="17"/>
  <c r="AC48" i="17" s="1"/>
  <c r="AB88" i="17"/>
  <c r="AC14" i="17"/>
  <c r="AC88" i="17" s="1"/>
  <c r="S28" i="17"/>
  <c r="Z14" i="17"/>
  <c r="T88" i="17" s="1"/>
  <c r="AD87" i="18"/>
  <c r="Y83" i="1"/>
  <c r="AH45" i="1"/>
  <c r="AH84" i="1"/>
  <c r="AA12" i="18" a="1"/>
  <c r="AA12" i="18" s="1"/>
  <c r="X12" i="18" a="1"/>
  <c r="X12" i="18" s="1"/>
  <c r="AD12" i="18" a="1"/>
  <c r="AD12" i="18" s="1"/>
  <c r="T12" i="18"/>
  <c r="T46" i="18" s="1"/>
  <c r="U12" i="18" a="1"/>
  <c r="U12" i="18" s="1"/>
  <c r="AB86" i="18"/>
  <c r="S166" i="18"/>
  <c r="S86" i="18"/>
  <c r="S46" i="18"/>
  <c r="W12" i="18"/>
  <c r="AC46" i="18" s="1"/>
  <c r="S127" i="18"/>
  <c r="S26" i="18"/>
  <c r="Z12" i="18"/>
  <c r="T86" i="18" s="1"/>
  <c r="AB166" i="18"/>
  <c r="AB127" i="18"/>
  <c r="AB46" i="18"/>
  <c r="Y40" i="1"/>
  <c r="AA8" i="18" a="1"/>
  <c r="AA8" i="18" s="1"/>
  <c r="AD8" i="18" a="1"/>
  <c r="AD8" i="18" s="1"/>
  <c r="U8" i="18" a="1"/>
  <c r="U8" i="18" s="1"/>
  <c r="X8" i="18" a="1"/>
  <c r="X8" i="18" s="1"/>
  <c r="AC8" i="18"/>
  <c r="AC82" i="18" s="1"/>
  <c r="S123" i="18"/>
  <c r="Z8" i="18"/>
  <c r="T82" i="18" s="1"/>
  <c r="S82" i="18"/>
  <c r="S42" i="18"/>
  <c r="T8" i="18"/>
  <c r="T42" i="18" s="1"/>
  <c r="S162" i="18"/>
  <c r="AB162" i="18"/>
  <c r="W8" i="18"/>
  <c r="AC42" i="18" s="1"/>
  <c r="AB123" i="18"/>
  <c r="AB82" i="18"/>
  <c r="AB42" i="18"/>
  <c r="S22" i="18"/>
  <c r="U10" i="7" a="1"/>
  <c r="U10" i="7" s="1"/>
  <c r="AD10" i="7" a="1"/>
  <c r="AD10" i="7" s="1"/>
  <c r="AC10" i="7"/>
  <c r="AC84" i="7" s="1"/>
  <c r="AA10" i="7" a="1"/>
  <c r="AA10" i="7" s="1"/>
  <c r="X10" i="7" a="1"/>
  <c r="X10" i="7" s="1"/>
  <c r="S125" i="7"/>
  <c r="Z10" i="7"/>
  <c r="T84" i="7" s="1"/>
  <c r="AB125" i="7"/>
  <c r="S84" i="7"/>
  <c r="S44" i="7"/>
  <c r="AB84" i="7"/>
  <c r="W10" i="7"/>
  <c r="AC44" i="7" s="1"/>
  <c r="AB44" i="7"/>
  <c r="AB164" i="7"/>
  <c r="S164" i="7"/>
  <c r="T10" i="7"/>
  <c r="T44" i="7" s="1"/>
  <c r="S121" i="7"/>
  <c r="S80" i="7"/>
  <c r="AD13" i="7" a="1"/>
  <c r="AD13" i="7" s="1"/>
  <c r="X13" i="7" a="1"/>
  <c r="X13" i="7" s="1"/>
  <c r="U13" i="7" a="1"/>
  <c r="U13" i="7" s="1"/>
  <c r="S27" i="7"/>
  <c r="T13" i="7"/>
  <c r="T47" i="7" s="1"/>
  <c r="AB47" i="7"/>
  <c r="S128" i="7"/>
  <c r="AB128" i="7"/>
  <c r="W13" i="7"/>
  <c r="AC47" i="7" s="1"/>
  <c r="S167" i="7"/>
  <c r="AB87" i="7"/>
  <c r="S47" i="7"/>
  <c r="S87" i="7"/>
  <c r="AC13" i="7"/>
  <c r="AC87" i="7" s="1"/>
  <c r="AB167" i="7"/>
  <c r="Z13" i="7"/>
  <c r="T87" i="7" s="1"/>
  <c r="Z15" i="8"/>
  <c r="T89" i="8" s="1"/>
  <c r="AD15" i="8" a="1"/>
  <c r="AD15" i="8" s="1"/>
  <c r="T15" i="8"/>
  <c r="T49" i="8" s="1"/>
  <c r="U15" i="8" a="1"/>
  <c r="U15" i="8" s="1"/>
  <c r="AC15" i="8"/>
  <c r="AC89" i="8" s="1"/>
  <c r="W15" i="8"/>
  <c r="AC49" i="8" s="1"/>
  <c r="AA15" i="8" a="1"/>
  <c r="AA15" i="8" s="1"/>
  <c r="AB130" i="8"/>
  <c r="S29" i="8"/>
  <c r="S49" i="8"/>
  <c r="S169" i="8"/>
  <c r="AB89" i="8"/>
  <c r="AB49" i="8"/>
  <c r="AB169" i="8"/>
  <c r="X15" i="8" a="1"/>
  <c r="X15" i="8" s="1"/>
  <c r="S89" i="8"/>
  <c r="S130" i="8"/>
  <c r="AD123" i="6"/>
  <c r="AH87" i="1"/>
  <c r="Y46" i="1"/>
  <c r="AE80" i="1"/>
  <c r="X10" i="16" s="1"/>
  <c r="AG80" i="1"/>
  <c r="AE86" i="1"/>
  <c r="AG84" i="1"/>
  <c r="AG82" i="1"/>
  <c r="AG86" i="1"/>
  <c r="AE84" i="1"/>
  <c r="AG85" i="1"/>
  <c r="AE85" i="1"/>
  <c r="AE81" i="1"/>
  <c r="AG89" i="1"/>
  <c r="AJ89" i="1" s="1"/>
  <c r="AE82" i="1"/>
  <c r="AG88" i="1"/>
  <c r="AE87" i="1"/>
  <c r="AG87" i="1"/>
  <c r="AE89" i="1"/>
  <c r="AG83" i="1"/>
  <c r="AE83" i="1"/>
  <c r="AG81" i="1"/>
  <c r="AE88" i="1"/>
  <c r="AF80" i="1"/>
  <c r="U11" i="17" a="1"/>
  <c r="U11" i="17" s="1"/>
  <c r="W11" i="17"/>
  <c r="AC45" i="17" s="1"/>
  <c r="AC11" i="17"/>
  <c r="AC85" i="17" s="1"/>
  <c r="T11" i="17"/>
  <c r="T45" i="17" s="1"/>
  <c r="AD11" i="17" a="1"/>
  <c r="AD11" i="17" s="1"/>
  <c r="AB165" i="17"/>
  <c r="S45" i="17"/>
  <c r="S85" i="17"/>
  <c r="AB45" i="17"/>
  <c r="S126" i="17"/>
  <c r="AA11" i="17" a="1"/>
  <c r="AA11" i="17" s="1"/>
  <c r="Z11" i="17"/>
  <c r="T85" i="17" s="1"/>
  <c r="Y85" i="17" s="1"/>
  <c r="X11" i="17" a="1"/>
  <c r="X11" i="17" s="1"/>
  <c r="AB126" i="17"/>
  <c r="S25" i="17"/>
  <c r="S165" i="17"/>
  <c r="AB85" i="17"/>
  <c r="U126" i="7"/>
  <c r="AD25" i="7" a="1"/>
  <c r="AD25" i="7" s="1"/>
  <c r="X25" i="7" a="1"/>
  <c r="X25" i="7" s="1"/>
  <c r="AA25" i="7" a="1"/>
  <c r="AA25" i="7" s="1"/>
  <c r="W25" i="7"/>
  <c r="AC126" i="7" s="1"/>
  <c r="T25" i="7"/>
  <c r="T126" i="7" s="1"/>
  <c r="Z25" i="7"/>
  <c r="T165" i="7" s="1"/>
  <c r="AC25" i="7"/>
  <c r="AC165" i="7" s="1"/>
  <c r="V7" i="1"/>
  <c r="U41" i="1"/>
  <c r="AA10" i="8" a="1"/>
  <c r="AA10" i="8" s="1"/>
  <c r="U10" i="8" a="1"/>
  <c r="U10" i="8" s="1"/>
  <c r="X10" i="8" a="1"/>
  <c r="X10" i="8" s="1"/>
  <c r="W10" i="8"/>
  <c r="AC44" i="8" s="1"/>
  <c r="S24" i="8"/>
  <c r="T10" i="8"/>
  <c r="T44" i="8" s="1"/>
  <c r="S84" i="8"/>
  <c r="AB84" i="8"/>
  <c r="AB44" i="8"/>
  <c r="AD10" i="8" a="1"/>
  <c r="AD10" i="8" s="1"/>
  <c r="S164" i="8"/>
  <c r="AB164" i="8"/>
  <c r="AB125" i="8"/>
  <c r="S44" i="8"/>
  <c r="U14" i="18" a="1"/>
  <c r="U14" i="18" s="1"/>
  <c r="AA14" i="18" a="1"/>
  <c r="AA14" i="18" s="1"/>
  <c r="AD14" i="18" a="1"/>
  <c r="AD14" i="18" s="1"/>
  <c r="W14" i="18"/>
  <c r="AC48" i="18" s="1"/>
  <c r="T14" i="18"/>
  <c r="T48" i="18" s="1"/>
  <c r="AC14" i="18"/>
  <c r="AC88" i="18" s="1"/>
  <c r="Z14" i="18"/>
  <c r="T88" i="18" s="1"/>
  <c r="AB88" i="18"/>
  <c r="S168" i="18"/>
  <c r="AB48" i="18"/>
  <c r="AB129" i="18"/>
  <c r="S129" i="18"/>
  <c r="S48" i="18"/>
  <c r="AB168" i="18"/>
  <c r="X13" i="18" a="1"/>
  <c r="X13" i="18" s="1"/>
  <c r="U13" i="18" a="1"/>
  <c r="U13" i="18" s="1"/>
  <c r="AC13" i="18"/>
  <c r="AC87" i="18" s="1"/>
  <c r="AA13" i="18" a="1"/>
  <c r="AA13" i="18" s="1"/>
  <c r="W13" i="18"/>
  <c r="AC47" i="18" s="1"/>
  <c r="S87" i="18"/>
  <c r="T13" i="18"/>
  <c r="T47" i="18" s="1"/>
  <c r="AB167" i="18"/>
  <c r="S128" i="18"/>
  <c r="S167" i="18"/>
  <c r="Z13" i="18"/>
  <c r="T87" i="18" s="1"/>
  <c r="S47" i="18"/>
  <c r="AB128" i="18"/>
  <c r="AB47" i="18"/>
  <c r="X6" i="7" a="1"/>
  <c r="X6" i="7" s="1"/>
  <c r="W6" i="7"/>
  <c r="AC40" i="7" s="1"/>
  <c r="T6" i="7"/>
  <c r="T40" i="7" s="1"/>
  <c r="U6" i="7" a="1"/>
  <c r="U6" i="7" s="1"/>
  <c r="S20" i="7"/>
  <c r="AD6" i="7" a="1"/>
  <c r="AD6" i="7" s="1"/>
  <c r="Z6" i="7"/>
  <c r="T80" i="7" s="1"/>
  <c r="AC6" i="7"/>
  <c r="AC80" i="7" s="1"/>
  <c r="AA12" i="17" a="1"/>
  <c r="AA12" i="17" s="1"/>
  <c r="S86" i="17"/>
  <c r="AB127" i="17"/>
  <c r="AB46" i="17"/>
  <c r="S46" i="17"/>
  <c r="S166" i="17"/>
  <c r="S127" i="17"/>
  <c r="AB86" i="17"/>
  <c r="T12" i="17"/>
  <c r="T46" i="17" s="1"/>
  <c r="AB166" i="17"/>
  <c r="U12" i="17" a="1"/>
  <c r="U12" i="17" s="1"/>
  <c r="X12" i="17" a="1"/>
  <c r="X12" i="17" s="1"/>
  <c r="W12" i="17"/>
  <c r="AC46" i="17" s="1"/>
  <c r="AD11" i="18" a="1"/>
  <c r="AD11" i="18" s="1"/>
  <c r="U11" i="18" a="1"/>
  <c r="U11" i="18" s="1"/>
  <c r="T11" i="18"/>
  <c r="T45" i="18" s="1"/>
  <c r="W11" i="18"/>
  <c r="AC45" i="18" s="1"/>
  <c r="AB45" i="18"/>
  <c r="S25" i="18"/>
  <c r="S126" i="18"/>
  <c r="X11" i="18" a="1"/>
  <c r="X11" i="18" s="1"/>
  <c r="AB85" i="18"/>
  <c r="S26" i="17"/>
  <c r="S45" i="18"/>
  <c r="AB87" i="18"/>
  <c r="AD13" i="8" a="1"/>
  <c r="AD13" i="8" s="1"/>
  <c r="Z13" i="8"/>
  <c r="T87" i="8" s="1"/>
  <c r="U13" i="8" a="1"/>
  <c r="U13" i="8" s="1"/>
  <c r="S47" i="8"/>
  <c r="AC13" i="8"/>
  <c r="AC87" i="8" s="1"/>
  <c r="X13" i="8" a="1"/>
  <c r="X13" i="8" s="1"/>
  <c r="AB167" i="8"/>
  <c r="S167" i="8"/>
  <c r="S128" i="8"/>
  <c r="AB128" i="8"/>
  <c r="S87" i="8"/>
  <c r="AB47" i="8"/>
  <c r="AA13" i="8" a="1"/>
  <c r="AA13" i="8" s="1"/>
  <c r="W13" i="8"/>
  <c r="AC47" i="8" s="1"/>
  <c r="T13" i="8"/>
  <c r="T47" i="8" s="1"/>
  <c r="AB87" i="8"/>
  <c r="S27" i="8"/>
  <c r="X12" i="6" a="1"/>
  <c r="X12" i="6" s="1"/>
  <c r="AD12" i="6" a="1"/>
  <c r="AD12" i="6" s="1"/>
  <c r="U12" i="6" a="1"/>
  <c r="U12" i="6" s="1"/>
  <c r="AC12" i="6"/>
  <c r="AC86" i="6" s="1"/>
  <c r="Z12" i="6"/>
  <c r="T86" i="6" s="1"/>
  <c r="S86" i="6"/>
  <c r="AB166" i="6"/>
  <c r="AB86" i="6"/>
  <c r="S166" i="6"/>
  <c r="AB127" i="6"/>
  <c r="S127" i="6"/>
  <c r="AA12" i="6" a="1"/>
  <c r="AA12" i="6" s="1"/>
  <c r="W12" i="6"/>
  <c r="AC46" i="6" s="1"/>
  <c r="T12" i="6"/>
  <c r="T46" i="6" s="1"/>
  <c r="S46" i="6"/>
  <c r="S26" i="6"/>
  <c r="AB46" i="6"/>
  <c r="AH48" i="1"/>
  <c r="Y8" i="1"/>
  <c r="AA6" i="7" a="1"/>
  <c r="AA6" i="7" s="1"/>
  <c r="AB40" i="7"/>
  <c r="AA28" i="6" a="1"/>
  <c r="AA28" i="6" s="1"/>
  <c r="U28" i="6" a="1"/>
  <c r="U28" i="6" s="1"/>
  <c r="W28" i="6"/>
  <c r="AC129" i="6" s="1"/>
  <c r="Z28" i="6"/>
  <c r="T168" i="6" s="1"/>
  <c r="AC28" i="6"/>
  <c r="AC168" i="6" s="1"/>
  <c r="T28" i="6"/>
  <c r="T129" i="6" s="1"/>
  <c r="AD28" i="6" a="1"/>
  <c r="AD28" i="6" s="1"/>
  <c r="X28" i="6" a="1"/>
  <c r="X28" i="6" s="1"/>
  <c r="Y40" i="17"/>
  <c r="U84" i="18"/>
  <c r="U14" i="7" a="1"/>
  <c r="U14" i="7" s="1"/>
  <c r="AA14" i="7" a="1"/>
  <c r="AA14" i="7" s="1"/>
  <c r="Z14" i="7"/>
  <c r="T88" i="7" s="1"/>
  <c r="AC14" i="7"/>
  <c r="AC88" i="7" s="1"/>
  <c r="S28" i="7"/>
  <c r="AD14" i="7" a="1"/>
  <c r="AD14" i="7" s="1"/>
  <c r="AB129" i="7"/>
  <c r="AH46" i="1"/>
  <c r="AD9" i="8" a="1"/>
  <c r="AD9" i="8" s="1"/>
  <c r="AC9" i="8"/>
  <c r="AC83" i="8" s="1"/>
  <c r="Z9" i="8"/>
  <c r="T83" i="8" s="1"/>
  <c r="Y83" i="8" s="1"/>
  <c r="T9" i="8"/>
  <c r="T43" i="8" s="1"/>
  <c r="W9" i="8"/>
  <c r="AC43" i="8" s="1"/>
  <c r="U9" i="8" a="1"/>
  <c r="U9" i="8" s="1"/>
  <c r="X9" i="8" a="1"/>
  <c r="X9" i="8" s="1"/>
  <c r="S163" i="8"/>
  <c r="AB124" i="8"/>
  <c r="AA9" i="8" a="1"/>
  <c r="AA9" i="8" s="1"/>
  <c r="AB163" i="8"/>
  <c r="U7" i="6" a="1"/>
  <c r="U7" i="6" s="1"/>
  <c r="AC7" i="6"/>
  <c r="AC81" i="6" s="1"/>
  <c r="Z7" i="6"/>
  <c r="T81" i="6" s="1"/>
  <c r="AD7" i="6" a="1"/>
  <c r="AD7" i="6" s="1"/>
  <c r="X7" i="6" a="1"/>
  <c r="X7" i="6" s="1"/>
  <c r="S21" i="6"/>
  <c r="AA7" i="6" a="1"/>
  <c r="AA7" i="6" s="1"/>
  <c r="S81" i="6"/>
  <c r="S121" i="6"/>
  <c r="AB122" i="6"/>
  <c r="S41" i="6"/>
  <c r="AB161" i="6"/>
  <c r="S160" i="6"/>
  <c r="AB121" i="6"/>
  <c r="AB160" i="6"/>
  <c r="S80" i="6"/>
  <c r="S40" i="6"/>
  <c r="AB81" i="6"/>
  <c r="T7" i="6"/>
  <c r="T41" i="6" s="1"/>
  <c r="AB80" i="6"/>
  <c r="AB40" i="6"/>
  <c r="S122" i="6"/>
  <c r="S161" i="6"/>
  <c r="AH40" i="1"/>
  <c r="AD14" i="6" a="1"/>
  <c r="AD14" i="6" s="1"/>
  <c r="U14" i="6" a="1"/>
  <c r="U14" i="6" s="1"/>
  <c r="AA14" i="6" a="1"/>
  <c r="AA14" i="6" s="1"/>
  <c r="T14" i="6"/>
  <c r="T48" i="6" s="1"/>
  <c r="W14" i="6"/>
  <c r="AC48" i="6" s="1"/>
  <c r="S88" i="6"/>
  <c r="AB168" i="6"/>
  <c r="S48" i="6"/>
  <c r="X14" i="6" a="1"/>
  <c r="X14" i="6" s="1"/>
  <c r="AB129" i="6"/>
  <c r="AB88" i="6"/>
  <c r="Z14" i="6"/>
  <c r="T88" i="6" s="1"/>
  <c r="S168" i="6"/>
  <c r="S129" i="6"/>
  <c r="AB48" i="6"/>
  <c r="AC14" i="6"/>
  <c r="AC88" i="6" s="1"/>
  <c r="AD83" i="1"/>
  <c r="S125" i="8"/>
  <c r="AB163" i="18"/>
  <c r="AA14" i="8" a="1"/>
  <c r="AA14" i="8" s="1"/>
  <c r="X14" i="8" a="1"/>
  <c r="X14" i="8" s="1"/>
  <c r="U14" i="8" a="1"/>
  <c r="U14" i="8" s="1"/>
  <c r="AB48" i="8"/>
  <c r="AB168" i="8"/>
  <c r="AD14" i="8" a="1"/>
  <c r="AD14" i="8" s="1"/>
  <c r="S168" i="8"/>
  <c r="T14" i="8"/>
  <c r="T48" i="8" s="1"/>
  <c r="AC14" i="8"/>
  <c r="AC88" i="8" s="1"/>
  <c r="S48" i="8"/>
  <c r="AB88" i="8"/>
  <c r="U7" i="8" a="1"/>
  <c r="U7" i="8" s="1"/>
  <c r="AD7" i="8" a="1"/>
  <c r="AD7" i="8" s="1"/>
  <c r="T7" i="8"/>
  <c r="T41" i="8" s="1"/>
  <c r="W7" i="8"/>
  <c r="AC41" i="8" s="1"/>
  <c r="AA7" i="8" a="1"/>
  <c r="AA7" i="8" s="1"/>
  <c r="S21" i="8"/>
  <c r="X7" i="8" a="1"/>
  <c r="X7" i="8" s="1"/>
  <c r="S81" i="8"/>
  <c r="AB122" i="8"/>
  <c r="AB121" i="8"/>
  <c r="S41" i="8"/>
  <c r="S121" i="8"/>
  <c r="S161" i="8"/>
  <c r="S80" i="8"/>
  <c r="AB81" i="8"/>
  <c r="S40" i="8"/>
  <c r="AC7" i="8"/>
  <c r="AC81" i="8" s="1"/>
  <c r="S160" i="8"/>
  <c r="AB41" i="8"/>
  <c r="Y12" i="1"/>
  <c r="AD46" i="1"/>
  <c r="S129" i="8"/>
  <c r="AB161" i="8"/>
  <c r="Z13" i="17"/>
  <c r="T87" i="17" s="1"/>
  <c r="S27" i="17"/>
  <c r="AA8" i="7" a="1"/>
  <c r="AA8" i="7" s="1"/>
  <c r="T8" i="7"/>
  <c r="T42" i="7" s="1"/>
  <c r="AD8" i="7" a="1"/>
  <c r="AD8" i="7" s="1"/>
  <c r="W8" i="7"/>
  <c r="AC42" i="7" s="1"/>
  <c r="U8" i="7" a="1"/>
  <c r="U8" i="7" s="1"/>
  <c r="X8" i="7" a="1"/>
  <c r="X8" i="7" s="1"/>
  <c r="AB121" i="7"/>
  <c r="AB82" i="7"/>
  <c r="S42" i="7"/>
  <c r="U11" i="8" a="1"/>
  <c r="U11" i="8" s="1"/>
  <c r="AD11" i="8" a="1"/>
  <c r="AD11" i="8" s="1"/>
  <c r="AC11" i="8"/>
  <c r="AC85" i="8" s="1"/>
  <c r="W11" i="8"/>
  <c r="AC45" i="8" s="1"/>
  <c r="AH45" i="8" s="1"/>
  <c r="T11" i="8"/>
  <c r="T45" i="8" s="1"/>
  <c r="S25" i="8"/>
  <c r="Z11" i="8"/>
  <c r="T85" i="8" s="1"/>
  <c r="S126" i="8"/>
  <c r="S43" i="18"/>
  <c r="AA8" i="8" a="1"/>
  <c r="AA8" i="8" s="1"/>
  <c r="U8" i="8" a="1"/>
  <c r="U8" i="8" s="1"/>
  <c r="S22" i="8"/>
  <c r="X8" i="8" a="1"/>
  <c r="X8" i="8" s="1"/>
  <c r="AD8" i="8" a="1"/>
  <c r="AD8" i="8" s="1"/>
  <c r="Z8" i="8"/>
  <c r="T82" i="8" s="1"/>
  <c r="S82" i="8"/>
  <c r="AB162" i="8"/>
  <c r="AC8" i="8"/>
  <c r="AC82" i="8" s="1"/>
  <c r="AB42" i="8"/>
  <c r="AB82" i="8"/>
  <c r="T8" i="8"/>
  <c r="T42" i="8" s="1"/>
  <c r="S42" i="8"/>
  <c r="AD10" i="6" a="1"/>
  <c r="AD10" i="6" s="1"/>
  <c r="AA10" i="6" a="1"/>
  <c r="AA10" i="6" s="1"/>
  <c r="X10" i="6" a="1"/>
  <c r="X10" i="6" s="1"/>
  <c r="U10" i="6" a="1"/>
  <c r="U10" i="6" s="1"/>
  <c r="AC10" i="6"/>
  <c r="AC84" i="6" s="1"/>
  <c r="AH84" i="6" s="1"/>
  <c r="Z10" i="6"/>
  <c r="T84" i="6" s="1"/>
  <c r="S84" i="6"/>
  <c r="W10" i="6"/>
  <c r="AC44" i="6" s="1"/>
  <c r="S24" i="6"/>
  <c r="AB84" i="6"/>
  <c r="S44" i="6"/>
  <c r="AB44" i="6"/>
  <c r="W14" i="8"/>
  <c r="AC48" i="8" s="1"/>
  <c r="S162" i="8"/>
  <c r="X80" i="1"/>
  <c r="V82" i="1"/>
  <c r="X85" i="1"/>
  <c r="X82" i="1"/>
  <c r="V85" i="1"/>
  <c r="V89" i="1"/>
  <c r="X84" i="1"/>
  <c r="X86" i="1"/>
  <c r="V83" i="1"/>
  <c r="X87" i="1"/>
  <c r="X88" i="1"/>
  <c r="V88" i="1"/>
  <c r="V84" i="1"/>
  <c r="X83" i="1"/>
  <c r="V86" i="1"/>
  <c r="X89" i="1"/>
  <c r="AA89" i="1" s="1"/>
  <c r="V87" i="1"/>
  <c r="V81" i="1"/>
  <c r="X81" i="1"/>
  <c r="W80" i="1"/>
  <c r="V80" i="1"/>
  <c r="X9" i="16" s="1"/>
  <c r="S122" i="8"/>
  <c r="AB14" i="1"/>
  <c r="U88" i="1"/>
  <c r="T11" i="7"/>
  <c r="T45" i="7" s="1"/>
  <c r="AA11" i="7" a="1"/>
  <c r="AA11" i="7" s="1"/>
  <c r="U11" i="7" a="1"/>
  <c r="U11" i="7" s="1"/>
  <c r="W11" i="7"/>
  <c r="AC45" i="7" s="1"/>
  <c r="X11" i="7" a="1"/>
  <c r="X11" i="7" s="1"/>
  <c r="S45" i="7"/>
  <c r="S126" i="7"/>
  <c r="AB45" i="7"/>
  <c r="S85" i="7"/>
  <c r="S165" i="7"/>
  <c r="AB85" i="7"/>
  <c r="AB126" i="7"/>
  <c r="AB165" i="7"/>
  <c r="Z11" i="7"/>
  <c r="T85" i="7" s="1"/>
  <c r="X13" i="17" a="1"/>
  <c r="X13" i="17" s="1"/>
  <c r="W13" i="17"/>
  <c r="AC47" i="17" s="1"/>
  <c r="AC13" i="17"/>
  <c r="AC87" i="17" s="1"/>
  <c r="S47" i="17"/>
  <c r="AD13" i="17" a="1"/>
  <c r="AD13" i="17" s="1"/>
  <c r="T13" i="17"/>
  <c r="T47" i="17" s="1"/>
  <c r="S123" i="7"/>
  <c r="AB87" i="17"/>
  <c r="AB126" i="8"/>
  <c r="S20" i="17"/>
  <c r="Y15" i="1"/>
  <c r="AC11" i="7"/>
  <c r="S160" i="7"/>
  <c r="AB80" i="7"/>
  <c r="AB123" i="8"/>
  <c r="AB160" i="8"/>
  <c r="AA22" i="6" a="1"/>
  <c r="AA22" i="6" s="1"/>
  <c r="U22" i="6" a="1"/>
  <c r="U22" i="6" s="1"/>
  <c r="AD22" i="6" a="1"/>
  <c r="AD22" i="6" s="1"/>
  <c r="W22" i="6"/>
  <c r="AC123" i="6" s="1"/>
  <c r="Z22" i="6"/>
  <c r="T162" i="6" s="1"/>
  <c r="AC22" i="6"/>
  <c r="AC162" i="6" s="1"/>
  <c r="T22" i="6"/>
  <c r="T123" i="6" s="1"/>
  <c r="AD9" i="18" a="1"/>
  <c r="AD9" i="18" s="1"/>
  <c r="AA9" i="18" a="1"/>
  <c r="AA9" i="18" s="1"/>
  <c r="U9" i="18" a="1"/>
  <c r="U9" i="18" s="1"/>
  <c r="X9" i="18" a="1"/>
  <c r="X9" i="18" s="1"/>
  <c r="AC9" i="18"/>
  <c r="AC83" i="18" s="1"/>
  <c r="Z9" i="18"/>
  <c r="T83" i="18" s="1"/>
  <c r="S23" i="18"/>
  <c r="S83" i="18"/>
  <c r="W9" i="18"/>
  <c r="AC43" i="18" s="1"/>
  <c r="AB43" i="18"/>
  <c r="U23" i="7" a="1"/>
  <c r="U23" i="7" s="1"/>
  <c r="AA23" i="7" a="1"/>
  <c r="AA23" i="7" s="1"/>
  <c r="X23" i="7" a="1"/>
  <c r="X23" i="7" s="1"/>
  <c r="AC23" i="7"/>
  <c r="AC163" i="7" s="1"/>
  <c r="AD23" i="7" a="1"/>
  <c r="AD23" i="7" s="1"/>
  <c r="Z23" i="7"/>
  <c r="T163" i="7" s="1"/>
  <c r="W23" i="7"/>
  <c r="AC124" i="7" s="1"/>
  <c r="S123" i="8"/>
  <c r="AB80" i="8"/>
  <c r="T27" i="6"/>
  <c r="T128" i="6" s="1"/>
  <c r="U27" i="6" a="1"/>
  <c r="U27" i="6" s="1"/>
  <c r="AA27" i="6" a="1"/>
  <c r="AA27" i="6" s="1"/>
  <c r="W27" i="6"/>
  <c r="AC128" i="6" s="1"/>
  <c r="AD27" i="6" a="1"/>
  <c r="AD27" i="6" s="1"/>
  <c r="X27" i="6" a="1"/>
  <c r="X27" i="6" s="1"/>
  <c r="Z27" i="6"/>
  <c r="T167" i="6" s="1"/>
  <c r="AC27" i="6"/>
  <c r="AC167" i="6" s="1"/>
  <c r="S28" i="8"/>
  <c r="Z29" i="18"/>
  <c r="T169" i="18" s="1"/>
  <c r="U29" i="18" a="1"/>
  <c r="U29" i="18" s="1"/>
  <c r="X29" i="18" a="1"/>
  <c r="X29" i="18" s="1"/>
  <c r="W29" i="18"/>
  <c r="AC130" i="18" s="1"/>
  <c r="AA29" i="18" a="1"/>
  <c r="AA29" i="18" s="1"/>
  <c r="T29" i="18"/>
  <c r="T130" i="18" s="1"/>
  <c r="T8" i="6"/>
  <c r="T42" i="6" s="1"/>
  <c r="W8" i="6"/>
  <c r="AC42" i="6" s="1"/>
  <c r="AA8" i="6" a="1"/>
  <c r="AA8" i="6" s="1"/>
  <c r="AB42" i="6"/>
  <c r="AB82" i="6"/>
  <c r="S123" i="6"/>
  <c r="S42" i="6"/>
  <c r="AB123" i="6"/>
  <c r="S162" i="6"/>
  <c r="S82" i="6"/>
  <c r="AB162" i="6"/>
  <c r="U8" i="6" a="1"/>
  <c r="U8" i="6" s="1"/>
  <c r="X8" i="6" a="1"/>
  <c r="X8" i="6" s="1"/>
  <c r="AD8" i="6" a="1"/>
  <c r="AD8" i="6" s="1"/>
  <c r="Z8" i="6"/>
  <c r="T82" i="6" s="1"/>
  <c r="AC8" i="6"/>
  <c r="AC82" i="6" s="1"/>
  <c r="S124" i="18"/>
  <c r="U13" i="17" a="1"/>
  <c r="U13" i="17" s="1"/>
  <c r="AB40" i="8"/>
  <c r="AD6" i="17" a="1"/>
  <c r="AD6" i="17" s="1"/>
  <c r="X6" i="17" a="1"/>
  <c r="X6" i="17" s="1"/>
  <c r="W6" i="17"/>
  <c r="AC40" i="17" s="1"/>
  <c r="AC6" i="17"/>
  <c r="AC80" i="17" s="1"/>
  <c r="Z6" i="17"/>
  <c r="T80" i="17" s="1"/>
  <c r="X6" i="6" a="1"/>
  <c r="X6" i="6" s="1"/>
  <c r="AA6" i="6" a="1"/>
  <c r="AA6" i="6" s="1"/>
  <c r="U6" i="6" a="1"/>
  <c r="U6" i="6" s="1"/>
  <c r="AD6" i="6" a="1"/>
  <c r="AD6" i="6" s="1"/>
  <c r="W6" i="6"/>
  <c r="AC40" i="6" s="1"/>
  <c r="S20" i="6"/>
  <c r="T40" i="6"/>
  <c r="Z6" i="6"/>
  <c r="T80" i="6" s="1"/>
  <c r="U15" i="18" a="1"/>
  <c r="U15" i="18" s="1"/>
  <c r="W15" i="18"/>
  <c r="AC49" i="18" s="1"/>
  <c r="S169" i="18"/>
  <c r="AB49" i="18"/>
  <c r="AD15" i="18" a="1"/>
  <c r="AD15" i="18" s="1"/>
  <c r="AB130" i="18"/>
  <c r="AB169" i="18"/>
  <c r="T15" i="18"/>
  <c r="T49" i="18" s="1"/>
  <c r="AA15" i="18" a="1"/>
  <c r="AA15" i="18" s="1"/>
  <c r="S89" i="18"/>
  <c r="AC15" i="18"/>
  <c r="AC89" i="18" s="1"/>
  <c r="S49" i="18"/>
  <c r="X15" i="18" a="1"/>
  <c r="X15" i="18" s="1"/>
  <c r="AB89" i="18"/>
  <c r="S130" i="18"/>
  <c r="Z15" i="18"/>
  <c r="T89" i="18" s="1"/>
  <c r="AB162" i="7"/>
  <c r="S128" i="17"/>
  <c r="AB165" i="8"/>
  <c r="AB124" i="18"/>
  <c r="Z7" i="8"/>
  <c r="T81" i="8" s="1"/>
  <c r="AB125" i="6"/>
  <c r="W7" i="17"/>
  <c r="AC41" i="17" s="1"/>
  <c r="U6" i="8" a="1"/>
  <c r="U6" i="8" s="1"/>
  <c r="AA6" i="8" a="1"/>
  <c r="AA6" i="8" s="1"/>
  <c r="X6" i="8" a="1"/>
  <c r="X6" i="8" s="1"/>
  <c r="T6" i="8"/>
  <c r="T40" i="8" s="1"/>
  <c r="W6" i="8"/>
  <c r="AC40" i="8" s="1"/>
  <c r="Z6" i="8"/>
  <c r="T80" i="8" s="1"/>
  <c r="AD6" i="8" a="1"/>
  <c r="AD6" i="8" s="1"/>
  <c r="AC6" i="8"/>
  <c r="AC80" i="8" s="1"/>
  <c r="S20" i="8"/>
  <c r="AD84" i="1"/>
  <c r="AE10" i="1"/>
  <c r="AA11" i="6" a="1"/>
  <c r="AA11" i="6" s="1"/>
  <c r="T11" i="6"/>
  <c r="T45" i="6" s="1"/>
  <c r="X11" i="6" a="1"/>
  <c r="X11" i="6" s="1"/>
  <c r="W11" i="6"/>
  <c r="AC45" i="6" s="1"/>
  <c r="U11" i="6" a="1"/>
  <c r="U11" i="6" s="1"/>
  <c r="AD11" i="6" a="1"/>
  <c r="AD11" i="6" s="1"/>
  <c r="S165" i="6"/>
  <c r="AB45" i="6"/>
  <c r="AB85" i="6"/>
  <c r="AB126" i="6"/>
  <c r="S25" i="6"/>
  <c r="AB165" i="6"/>
  <c r="S85" i="6"/>
  <c r="S126" i="6"/>
  <c r="S45" i="6"/>
  <c r="Z11" i="6"/>
  <c r="T85" i="6" s="1"/>
  <c r="X15" i="6" a="1"/>
  <c r="X15" i="6" s="1"/>
  <c r="AD15" i="6" a="1"/>
  <c r="AD15" i="6" s="1"/>
  <c r="T15" i="6"/>
  <c r="T49" i="6" s="1"/>
  <c r="U15" i="6" a="1"/>
  <c r="U15" i="6" s="1"/>
  <c r="W15" i="6"/>
  <c r="AC49" i="6" s="1"/>
  <c r="AC15" i="6"/>
  <c r="AC89" i="6" s="1"/>
  <c r="Z15" i="6"/>
  <c r="T89" i="6" s="1"/>
  <c r="AB49" i="6"/>
  <c r="AA15" i="6" a="1"/>
  <c r="AA15" i="6" s="1"/>
  <c r="S130" i="6"/>
  <c r="S49" i="6"/>
  <c r="AB130" i="6"/>
  <c r="AB89" i="6"/>
  <c r="AC7" i="17"/>
  <c r="AC81" i="17" s="1"/>
  <c r="AC9" i="7"/>
  <c r="AC83" i="7" s="1"/>
  <c r="AD9" i="7" a="1"/>
  <c r="AD9" i="7" s="1"/>
  <c r="X9" i="7" a="1"/>
  <c r="X9" i="7" s="1"/>
  <c r="AA9" i="7" a="1"/>
  <c r="AA9" i="7" s="1"/>
  <c r="S43" i="7"/>
  <c r="S163" i="7"/>
  <c r="AB124" i="7"/>
  <c r="U9" i="7" a="1"/>
  <c r="U9" i="7" s="1"/>
  <c r="Z9" i="7"/>
  <c r="T83" i="7" s="1"/>
  <c r="AB83" i="7"/>
  <c r="S83" i="7"/>
  <c r="AB43" i="7"/>
  <c r="S124" i="7"/>
  <c r="AB163" i="7"/>
  <c r="W9" i="7"/>
  <c r="AC43" i="7" s="1"/>
  <c r="T9" i="7"/>
  <c r="T43" i="7" s="1"/>
  <c r="AD10" i="18" a="1"/>
  <c r="AD10" i="18" s="1"/>
  <c r="U10" i="18" a="1"/>
  <c r="U10" i="18" s="1"/>
  <c r="AC10" i="18"/>
  <c r="AC84" i="18" s="1"/>
  <c r="T10" i="18"/>
  <c r="T44" i="18" s="1"/>
  <c r="Z10" i="18"/>
  <c r="T84" i="18" s="1"/>
  <c r="Y84" i="18" s="1"/>
  <c r="X10" i="18" a="1"/>
  <c r="X10" i="18" s="1"/>
  <c r="W10" i="18"/>
  <c r="AC44" i="18" s="1"/>
  <c r="S164" i="18"/>
  <c r="U7" i="17" a="1"/>
  <c r="U7" i="17" s="1"/>
  <c r="AD7" i="17" a="1"/>
  <c r="AD7" i="17" s="1"/>
  <c r="AA7" i="17" a="1"/>
  <c r="AA7" i="17" s="1"/>
  <c r="X7" i="17" a="1"/>
  <c r="X7" i="17" s="1"/>
  <c r="AB122" i="17"/>
  <c r="S41" i="17"/>
  <c r="S21" i="17"/>
  <c r="AB81" i="17"/>
  <c r="AB121" i="17"/>
  <c r="AB40" i="17"/>
  <c r="S160" i="17"/>
  <c r="S81" i="17"/>
  <c r="AB161" i="17"/>
  <c r="S121" i="17"/>
  <c r="AB80" i="17"/>
  <c r="S161" i="17"/>
  <c r="S40" i="17"/>
  <c r="AB160" i="17"/>
  <c r="V12" i="1"/>
  <c r="AB125" i="18"/>
  <c r="X7" i="7" a="1"/>
  <c r="X7" i="7" s="1"/>
  <c r="U7" i="7" a="1"/>
  <c r="U7" i="7" s="1"/>
  <c r="W7" i="7"/>
  <c r="AC41" i="7" s="1"/>
  <c r="AA7" i="7" a="1"/>
  <c r="AA7" i="7" s="1"/>
  <c r="T7" i="7"/>
  <c r="T41" i="7" s="1"/>
  <c r="S21" i="7"/>
  <c r="S40" i="7"/>
  <c r="AB122" i="7"/>
  <c r="AB160" i="7"/>
  <c r="S122" i="17"/>
  <c r="Y10" i="1"/>
  <c r="AD44" i="1"/>
  <c r="AH42" i="1"/>
  <c r="AB6" i="1"/>
  <c r="T12" i="8"/>
  <c r="T46" i="8" s="1"/>
  <c r="AA13" i="6" a="1"/>
  <c r="AA13" i="6" s="1"/>
  <c r="AD13" i="6" a="1"/>
  <c r="AD13" i="6" s="1"/>
  <c r="AC13" i="6"/>
  <c r="AC87" i="6" s="1"/>
  <c r="Z13" i="6"/>
  <c r="T87" i="6" s="1"/>
  <c r="W13" i="6"/>
  <c r="AC47" i="6" s="1"/>
  <c r="AB167" i="6"/>
  <c r="S167" i="6"/>
  <c r="S47" i="6"/>
  <c r="T13" i="6"/>
  <c r="T47" i="6" s="1"/>
  <c r="U13" i="6" a="1"/>
  <c r="U13" i="6" s="1"/>
  <c r="AB128" i="6"/>
  <c r="AB47" i="6"/>
  <c r="S128" i="6"/>
  <c r="S87" i="6"/>
  <c r="AB87" i="6"/>
  <c r="X13" i="6" a="1"/>
  <c r="X13" i="6" s="1"/>
  <c r="AE7" i="1"/>
  <c r="AA12" i="8" a="1"/>
  <c r="AA12" i="8" s="1"/>
  <c r="U12" i="8" a="1"/>
  <c r="U12" i="8" s="1"/>
  <c r="Z12" i="8"/>
  <c r="T86" i="8" s="1"/>
  <c r="AC12" i="8"/>
  <c r="AC86" i="8" s="1"/>
  <c r="X12" i="8" a="1"/>
  <c r="X12" i="8" s="1"/>
  <c r="AD12" i="8" a="1"/>
  <c r="AD12" i="8" s="1"/>
  <c r="S86" i="8"/>
  <c r="AE40" i="1"/>
  <c r="X8" i="16" s="1"/>
  <c r="AE48" i="1"/>
  <c r="AF86" i="1"/>
  <c r="AE43" i="1"/>
  <c r="AE49" i="1"/>
  <c r="AE41" i="1"/>
  <c r="AE45" i="1"/>
  <c r="AF81" i="1"/>
  <c r="AF87" i="1"/>
  <c r="AF83" i="1"/>
  <c r="AF89" i="1"/>
  <c r="AI89" i="1" s="1"/>
  <c r="AF84" i="1"/>
  <c r="AE42" i="1"/>
  <c r="AF85" i="1"/>
  <c r="AF88" i="1"/>
  <c r="AE44" i="1"/>
  <c r="AE46" i="1"/>
  <c r="AF82" i="1"/>
  <c r="Y42" i="1"/>
  <c r="U12" i="7" a="1"/>
  <c r="U12" i="7" s="1"/>
  <c r="AA12" i="7" a="1"/>
  <c r="AA12" i="7" s="1"/>
  <c r="T12" i="7"/>
  <c r="T46" i="7" s="1"/>
  <c r="X12" i="7" a="1"/>
  <c r="X12" i="7" s="1"/>
  <c r="AB46" i="7"/>
  <c r="S86" i="7"/>
  <c r="W12" i="7"/>
  <c r="AC46" i="7" s="1"/>
  <c r="AB86" i="7"/>
  <c r="S46" i="7"/>
  <c r="AD12" i="7" a="1"/>
  <c r="AD12" i="7" s="1"/>
  <c r="S166" i="7"/>
  <c r="AE47" i="1"/>
  <c r="V15" i="1"/>
  <c r="AD85" i="1"/>
  <c r="AE11" i="1"/>
  <c r="AE6" i="1"/>
  <c r="Y14" i="1"/>
  <c r="AD48" i="1"/>
  <c r="AD40" i="1"/>
  <c r="W8" i="16" s="1"/>
  <c r="Y6" i="1"/>
  <c r="AE86" i="6" l="1"/>
  <c r="AE80" i="6"/>
  <c r="X30" i="16" s="1"/>
  <c r="AE84" i="6"/>
  <c r="AE88" i="6"/>
  <c r="AE85" i="6"/>
  <c r="AE89" i="6"/>
  <c r="AE81" i="6"/>
  <c r="AE83" i="6"/>
  <c r="AE82" i="6"/>
  <c r="X29" i="6" a="1"/>
  <c r="X29" i="6" s="1"/>
  <c r="W24" i="18"/>
  <c r="AC125" i="18" s="1"/>
  <c r="AC24" i="18"/>
  <c r="AC164" i="18" s="1"/>
  <c r="X24" i="18" a="1"/>
  <c r="X24" i="18" s="1"/>
  <c r="U29" i="6" a="1"/>
  <c r="U29" i="6" s="1"/>
  <c r="U130" i="6" s="1"/>
  <c r="AA26" i="8" a="1"/>
  <c r="AA26" i="8" s="1"/>
  <c r="U26" i="8" a="1"/>
  <c r="U26" i="8" s="1"/>
  <c r="U127" i="8" s="1"/>
  <c r="AD29" i="6" a="1"/>
  <c r="AD29" i="6" s="1"/>
  <c r="AD169" i="6" s="1"/>
  <c r="W29" i="6"/>
  <c r="AC130" i="6" s="1"/>
  <c r="AH168" i="18"/>
  <c r="W26" i="8"/>
  <c r="AC127" i="8" s="1"/>
  <c r="T26" i="8"/>
  <c r="T127" i="8" s="1"/>
  <c r="Z26" i="8"/>
  <c r="T166" i="8" s="1"/>
  <c r="T29" i="6"/>
  <c r="T130" i="6" s="1"/>
  <c r="Y129" i="6" s="1"/>
  <c r="AC29" i="6"/>
  <c r="AC169" i="6" s="1"/>
  <c r="AH168" i="6" s="1"/>
  <c r="AE29" i="18"/>
  <c r="AC26" i="8"/>
  <c r="AC166" i="8" s="1"/>
  <c r="X26" i="8" a="1"/>
  <c r="X26" i="8" s="1"/>
  <c r="AA29" i="6" a="1"/>
  <c r="AA29" i="6" s="1"/>
  <c r="AB29" i="6" s="1"/>
  <c r="AC23" i="8"/>
  <c r="AC163" i="8" s="1"/>
  <c r="AH81" i="7"/>
  <c r="AD24" i="18" a="1"/>
  <c r="AD24" i="18" s="1"/>
  <c r="AE24" i="18" s="1"/>
  <c r="Z24" i="18"/>
  <c r="T164" i="18" s="1"/>
  <c r="AA24" i="18" a="1"/>
  <c r="AA24" i="18" s="1"/>
  <c r="T24" i="18"/>
  <c r="T125" i="18" s="1"/>
  <c r="Y81" i="7"/>
  <c r="Y85" i="7"/>
  <c r="AH84" i="18"/>
  <c r="Z26" i="7"/>
  <c r="T166" i="7" s="1"/>
  <c r="Y165" i="7" s="1"/>
  <c r="U26" i="7" a="1"/>
  <c r="U26" i="7" s="1"/>
  <c r="U127" i="7" s="1"/>
  <c r="AC26" i="7"/>
  <c r="AC166" i="7" s="1"/>
  <c r="AH165" i="7" s="1"/>
  <c r="AA26" i="7" a="1"/>
  <c r="AA26" i="7" s="1"/>
  <c r="U166" i="7" s="1"/>
  <c r="AD26" i="7" a="1"/>
  <c r="AD26" i="7" s="1"/>
  <c r="C7" i="16"/>
  <c r="T26" i="7"/>
  <c r="T127" i="7" s="1"/>
  <c r="Y126" i="7" s="1"/>
  <c r="AD27" i="18" a="1"/>
  <c r="AD27" i="18" s="1"/>
  <c r="AD167" i="18" s="1"/>
  <c r="U27" i="18" a="1"/>
  <c r="U27" i="18" s="1"/>
  <c r="V27" i="18" s="1"/>
  <c r="W22" i="7"/>
  <c r="AC123" i="7" s="1"/>
  <c r="AH123" i="7" s="1"/>
  <c r="AA27" i="18" a="1"/>
  <c r="AA27" i="18" s="1"/>
  <c r="U167" i="18" s="1"/>
  <c r="Y80" i="17"/>
  <c r="X27" i="18" a="1"/>
  <c r="X27" i="18" s="1"/>
  <c r="AD128" i="18" s="1"/>
  <c r="Y42" i="18"/>
  <c r="Z27" i="18"/>
  <c r="T167" i="18" s="1"/>
  <c r="Y167" i="18" s="1"/>
  <c r="Y121" i="1"/>
  <c r="AC27" i="18"/>
  <c r="AC167" i="18" s="1"/>
  <c r="AH167" i="18" s="1"/>
  <c r="V21" i="1"/>
  <c r="W27" i="18"/>
  <c r="AC128" i="18" s="1"/>
  <c r="AH128" i="18" s="1"/>
  <c r="Y48" i="17"/>
  <c r="V7" i="16"/>
  <c r="Z88" i="1"/>
  <c r="Z23" i="8"/>
  <c r="T163" i="8" s="1"/>
  <c r="U23" i="8" a="1"/>
  <c r="U23" i="8" s="1"/>
  <c r="U124" i="8" s="1"/>
  <c r="AH82" i="1"/>
  <c r="W23" i="8"/>
  <c r="AC124" i="8" s="1"/>
  <c r="X23" i="8" a="1"/>
  <c r="X23" i="8" s="1"/>
  <c r="AD124" i="8" s="1"/>
  <c r="AB11" i="18"/>
  <c r="T23" i="8"/>
  <c r="T124" i="8" s="1"/>
  <c r="AD23" i="8" a="1"/>
  <c r="AD23" i="8" s="1"/>
  <c r="AA48" i="1"/>
  <c r="AA47" i="1" s="1"/>
  <c r="X26" i="7" a="1"/>
  <c r="X26" i="7" s="1"/>
  <c r="Y26" i="7" s="1"/>
  <c r="U40" i="17"/>
  <c r="X41" i="17" s="1"/>
  <c r="Y80" i="7"/>
  <c r="AB28" i="1"/>
  <c r="AG41" i="1"/>
  <c r="Y14" i="7"/>
  <c r="V25" i="7"/>
  <c r="AB6" i="17"/>
  <c r="AE7" i="7"/>
  <c r="AC22" i="7"/>
  <c r="AC162" i="7" s="1"/>
  <c r="AH162" i="7" s="1"/>
  <c r="AE12" i="17"/>
  <c r="AH85" i="17"/>
  <c r="U22" i="7" a="1"/>
  <c r="U22" i="7" s="1"/>
  <c r="V22" i="7" s="1"/>
  <c r="AH80" i="7"/>
  <c r="AB11" i="8"/>
  <c r="AD22" i="7" a="1"/>
  <c r="AD22" i="7" s="1"/>
  <c r="AD162" i="7" s="1"/>
  <c r="Z22" i="7"/>
  <c r="T162" i="7" s="1"/>
  <c r="Y162" i="7" s="1"/>
  <c r="X22" i="7" a="1"/>
  <c r="X22" i="7" s="1"/>
  <c r="AD123" i="7" s="1"/>
  <c r="AD81" i="7"/>
  <c r="AA22" i="7" a="1"/>
  <c r="AA22" i="7" s="1"/>
  <c r="U162" i="7" s="1"/>
  <c r="AJ88" i="1"/>
  <c r="Z48" i="1"/>
  <c r="Z47" i="1" s="1"/>
  <c r="Z46" i="1" s="1"/>
  <c r="Z45" i="1" s="1"/>
  <c r="AA88" i="1"/>
  <c r="AI88" i="1"/>
  <c r="AI87" i="1" s="1"/>
  <c r="AI86" i="1" s="1"/>
  <c r="AI85" i="1" s="1"/>
  <c r="AI84" i="1" s="1"/>
  <c r="AI83" i="1" s="1"/>
  <c r="AI82" i="1" s="1"/>
  <c r="AI81" i="1" s="1"/>
  <c r="AI80" i="1" s="1"/>
  <c r="AF45" i="1"/>
  <c r="AG44" i="1"/>
  <c r="AG47" i="1"/>
  <c r="AJ87" i="1"/>
  <c r="AJ86" i="1" s="1"/>
  <c r="AJ85" i="1" s="1"/>
  <c r="AJ84" i="1" s="1"/>
  <c r="AJ83" i="1" s="1"/>
  <c r="AJ82" i="1" s="1"/>
  <c r="AJ81" i="1" s="1"/>
  <c r="AJ80" i="1" s="1"/>
  <c r="AA87" i="1"/>
  <c r="AA46" i="1"/>
  <c r="AA45" i="1" s="1"/>
  <c r="AB7" i="17"/>
  <c r="U81" i="17"/>
  <c r="V11" i="7"/>
  <c r="U45" i="7"/>
  <c r="U43" i="8"/>
  <c r="V9" i="8"/>
  <c r="AE15" i="8"/>
  <c r="AD89" i="8"/>
  <c r="U164" i="7"/>
  <c r="AB24" i="7"/>
  <c r="V25" i="1"/>
  <c r="U126" i="1"/>
  <c r="AH129" i="1"/>
  <c r="AE7" i="17"/>
  <c r="AD81" i="17"/>
  <c r="AD49" i="6"/>
  <c r="Y15" i="6"/>
  <c r="AB11" i="6"/>
  <c r="U85" i="6"/>
  <c r="V86" i="8"/>
  <c r="V81" i="8"/>
  <c r="V88" i="8"/>
  <c r="V87" i="8"/>
  <c r="V82" i="8"/>
  <c r="V85" i="8"/>
  <c r="V84" i="8"/>
  <c r="V80" i="8"/>
  <c r="X49" i="16" s="1"/>
  <c r="V83" i="8"/>
  <c r="V89" i="8"/>
  <c r="Y80" i="8"/>
  <c r="AD49" i="18"/>
  <c r="Y15" i="18"/>
  <c r="AD89" i="18"/>
  <c r="AE15" i="18"/>
  <c r="AE40" i="6"/>
  <c r="X28" i="16" s="1"/>
  <c r="AE46" i="6"/>
  <c r="AE42" i="6"/>
  <c r="AE48" i="6"/>
  <c r="AE45" i="6"/>
  <c r="AE47" i="6"/>
  <c r="AE41" i="6"/>
  <c r="AE49" i="6"/>
  <c r="AE44" i="6"/>
  <c r="AE43" i="6"/>
  <c r="AD40" i="17"/>
  <c r="W16" i="16" s="1"/>
  <c r="Y6" i="17"/>
  <c r="Y81" i="6"/>
  <c r="U169" i="18"/>
  <c r="AB29" i="18"/>
  <c r="U28" i="8" a="1"/>
  <c r="U28" i="8" s="1"/>
  <c r="X28" i="8" a="1"/>
  <c r="X28" i="8" s="1"/>
  <c r="W28" i="8"/>
  <c r="AC129" i="8" s="1"/>
  <c r="T28" i="8"/>
  <c r="T129" i="8" s="1"/>
  <c r="AD28" i="8" a="1"/>
  <c r="AD28" i="8" s="1"/>
  <c r="AC28" i="8"/>
  <c r="AC168" i="8" s="1"/>
  <c r="Z28" i="8"/>
  <c r="T168" i="8" s="1"/>
  <c r="AA28" i="8" a="1"/>
  <c r="AA28" i="8" s="1"/>
  <c r="AD124" i="7"/>
  <c r="Y23" i="7"/>
  <c r="AH82" i="18"/>
  <c r="AC85" i="7"/>
  <c r="AE11" i="7"/>
  <c r="U85" i="7"/>
  <c r="AB11" i="7"/>
  <c r="U84" i="6"/>
  <c r="AB10" i="6"/>
  <c r="U82" i="7"/>
  <c r="AB8" i="7"/>
  <c r="AE7" i="8"/>
  <c r="AD81" i="8"/>
  <c r="AH87" i="6"/>
  <c r="AH80" i="6"/>
  <c r="AH42" i="8"/>
  <c r="U28" i="7" a="1"/>
  <c r="U28" i="7" s="1"/>
  <c r="AA28" i="7" a="1"/>
  <c r="AA28" i="7" s="1"/>
  <c r="AD28" i="7" a="1"/>
  <c r="AD28" i="7" s="1"/>
  <c r="X28" i="7" a="1"/>
  <c r="X28" i="7" s="1"/>
  <c r="AC28" i="7"/>
  <c r="AC168" i="7" s="1"/>
  <c r="Z28" i="7"/>
  <c r="T168" i="7" s="1"/>
  <c r="T28" i="7"/>
  <c r="T129" i="7" s="1"/>
  <c r="W28" i="7"/>
  <c r="AC129" i="7" s="1"/>
  <c r="AH167" i="6"/>
  <c r="U80" i="7"/>
  <c r="W84" i="7" s="1"/>
  <c r="AB6" i="7"/>
  <c r="Y45" i="6"/>
  <c r="Y46" i="8"/>
  <c r="AB13" i="17"/>
  <c r="AH44" i="18"/>
  <c r="Y45" i="17"/>
  <c r="AB12" i="17"/>
  <c r="U86" i="17"/>
  <c r="AE6" i="7"/>
  <c r="AD80" i="7"/>
  <c r="AF83" i="7" s="1"/>
  <c r="U87" i="18"/>
  <c r="AB13" i="18"/>
  <c r="AD88" i="18"/>
  <c r="AE14" i="18"/>
  <c r="AB10" i="8"/>
  <c r="U84" i="8"/>
  <c r="AD126" i="7"/>
  <c r="Y25" i="7"/>
  <c r="AD45" i="17"/>
  <c r="Y11" i="17"/>
  <c r="AD85" i="17"/>
  <c r="AE11" i="17"/>
  <c r="Y10" i="16"/>
  <c r="U10" i="16"/>
  <c r="B10" i="16"/>
  <c r="AB10" i="16" s="1"/>
  <c r="AA29" i="8" a="1"/>
  <c r="AA29" i="8" s="1"/>
  <c r="X29" i="8" a="1"/>
  <c r="X29" i="8" s="1"/>
  <c r="T29" i="8"/>
  <c r="T130" i="8" s="1"/>
  <c r="AC29" i="8"/>
  <c r="AC169" i="8" s="1"/>
  <c r="Z29" i="8"/>
  <c r="T169" i="8" s="1"/>
  <c r="U29" i="8" a="1"/>
  <c r="U29" i="8" s="1"/>
  <c r="W29" i="8"/>
  <c r="AC130" i="8" s="1"/>
  <c r="AD29" i="8" a="1"/>
  <c r="AD29" i="8" s="1"/>
  <c r="Y88" i="8"/>
  <c r="AH46" i="7"/>
  <c r="AE13" i="7"/>
  <c r="AD87" i="7"/>
  <c r="AH83" i="7"/>
  <c r="Y8" i="18"/>
  <c r="AD42" i="18"/>
  <c r="U86" i="18"/>
  <c r="AB12" i="18"/>
  <c r="Y14" i="18"/>
  <c r="Y14" i="17"/>
  <c r="AD48" i="17"/>
  <c r="U48" i="17"/>
  <c r="W15" i="16" s="1"/>
  <c r="V14" i="17"/>
  <c r="V28" i="18"/>
  <c r="U129" i="18"/>
  <c r="Y24" i="7"/>
  <c r="AD125" i="7"/>
  <c r="Y42" i="6"/>
  <c r="AH82" i="6"/>
  <c r="Y82" i="17"/>
  <c r="AD80" i="18"/>
  <c r="W38" i="16" s="1"/>
  <c r="AE6" i="18"/>
  <c r="Y80" i="18"/>
  <c r="W86" i="17"/>
  <c r="AH125" i="1"/>
  <c r="AE164" i="1"/>
  <c r="AE166" i="1"/>
  <c r="AE165" i="1"/>
  <c r="AC160" i="1"/>
  <c r="AH160" i="1" s="1"/>
  <c r="AE161" i="1"/>
  <c r="AE167" i="1"/>
  <c r="AE163" i="1"/>
  <c r="AE169" i="1"/>
  <c r="AE160" i="1"/>
  <c r="X14" i="16" s="1"/>
  <c r="AE168" i="1"/>
  <c r="AE162" i="1"/>
  <c r="U89" i="7"/>
  <c r="AB15" i="7"/>
  <c r="AE23" i="1"/>
  <c r="AD163" i="1"/>
  <c r="V28" i="1"/>
  <c r="U129" i="1"/>
  <c r="V29" i="1"/>
  <c r="U130" i="1"/>
  <c r="Y166" i="1"/>
  <c r="U89" i="17"/>
  <c r="AB15" i="17"/>
  <c r="AB24" i="1"/>
  <c r="U164" i="1"/>
  <c r="Y24" i="1"/>
  <c r="AD125" i="1"/>
  <c r="AD127" i="1"/>
  <c r="Y26" i="1"/>
  <c r="AH43" i="17"/>
  <c r="Y25" i="1"/>
  <c r="U83" i="7"/>
  <c r="AB9" i="7"/>
  <c r="Y44" i="6"/>
  <c r="AH81" i="6"/>
  <c r="AD130" i="6"/>
  <c r="Y29" i="6"/>
  <c r="U44" i="8"/>
  <c r="V10" i="8"/>
  <c r="U163" i="1"/>
  <c r="AB23" i="1"/>
  <c r="Y83" i="17"/>
  <c r="Y45" i="7"/>
  <c r="AF40" i="1"/>
  <c r="AF41" i="1"/>
  <c r="AF44" i="1"/>
  <c r="U86" i="7"/>
  <c r="AB12" i="7"/>
  <c r="AF49" i="1"/>
  <c r="AI49" i="1" s="1"/>
  <c r="AG40" i="1"/>
  <c r="U41" i="17"/>
  <c r="V7" i="17"/>
  <c r="V10" i="18"/>
  <c r="U44" i="18"/>
  <c r="AD83" i="7"/>
  <c r="AE9" i="7"/>
  <c r="Y84" i="6"/>
  <c r="AE40" i="8"/>
  <c r="X48" i="16" s="1"/>
  <c r="AE42" i="8"/>
  <c r="AE49" i="8"/>
  <c r="AE43" i="8"/>
  <c r="AE46" i="8"/>
  <c r="AE48" i="8"/>
  <c r="AE44" i="8"/>
  <c r="AE47" i="8"/>
  <c r="AE45" i="8"/>
  <c r="AE41" i="8"/>
  <c r="AD80" i="6"/>
  <c r="AF87" i="6" s="1"/>
  <c r="AE6" i="6"/>
  <c r="AD80" i="17"/>
  <c r="W18" i="16" s="1"/>
  <c r="AE6" i="17"/>
  <c r="AD82" i="6"/>
  <c r="AE8" i="6"/>
  <c r="AH129" i="18"/>
  <c r="AB23" i="7"/>
  <c r="U163" i="7"/>
  <c r="AD43" i="18"/>
  <c r="Y9" i="18"/>
  <c r="AD162" i="6"/>
  <c r="AE22" i="6"/>
  <c r="AH86" i="17"/>
  <c r="Y44" i="7"/>
  <c r="C9" i="16"/>
  <c r="AC9" i="16" s="1"/>
  <c r="Z9" i="16"/>
  <c r="V9" i="16"/>
  <c r="AD24" i="6" a="1"/>
  <c r="AD24" i="6" s="1"/>
  <c r="AA24" i="6" a="1"/>
  <c r="AA24" i="6" s="1"/>
  <c r="U24" i="6" a="1"/>
  <c r="U24" i="6" s="1"/>
  <c r="AC24" i="6"/>
  <c r="AC164" i="6" s="1"/>
  <c r="W24" i="6"/>
  <c r="AC125" i="6" s="1"/>
  <c r="X24" i="6" a="1"/>
  <c r="X24" i="6" s="1"/>
  <c r="T24" i="6"/>
  <c r="T125" i="6" s="1"/>
  <c r="Z24" i="6"/>
  <c r="T164" i="6" s="1"/>
  <c r="AE10" i="6"/>
  <c r="AD84" i="6"/>
  <c r="Y81" i="8"/>
  <c r="Y84" i="8"/>
  <c r="AD27" i="17" a="1"/>
  <c r="AD27" i="17" s="1"/>
  <c r="AC27" i="17"/>
  <c r="AC167" i="17" s="1"/>
  <c r="Z27" i="17"/>
  <c r="T167" i="17" s="1"/>
  <c r="AA27" i="17" a="1"/>
  <c r="AA27" i="17" s="1"/>
  <c r="W27" i="17"/>
  <c r="AC128" i="17" s="1"/>
  <c r="T27" i="17"/>
  <c r="T128" i="17" s="1"/>
  <c r="U27" i="17" a="1"/>
  <c r="U27" i="17" s="1"/>
  <c r="X27" i="17" a="1"/>
  <c r="X27" i="17" s="1"/>
  <c r="AH80" i="8"/>
  <c r="U41" i="8"/>
  <c r="V7" i="8"/>
  <c r="AH129" i="6"/>
  <c r="U41" i="6"/>
  <c r="V7" i="6"/>
  <c r="Y42" i="8"/>
  <c r="AH87" i="7"/>
  <c r="Y167" i="6"/>
  <c r="AH45" i="6"/>
  <c r="Y85" i="6"/>
  <c r="AH46" i="8"/>
  <c r="AD47" i="8"/>
  <c r="Y13" i="8"/>
  <c r="Y44" i="18"/>
  <c r="AA20" i="7" a="1"/>
  <c r="AA20" i="7" s="1"/>
  <c r="X20" i="7" a="1"/>
  <c r="X20" i="7" s="1"/>
  <c r="T20" i="7"/>
  <c r="T121" i="7" s="1"/>
  <c r="W20" i="7"/>
  <c r="AC121" i="7" s="1"/>
  <c r="AC20" i="7"/>
  <c r="U20" i="7" a="1"/>
  <c r="U20" i="7" s="1"/>
  <c r="AD20" i="7" a="1"/>
  <c r="AD20" i="7" s="1"/>
  <c r="Z20" i="7"/>
  <c r="Y86" i="18"/>
  <c r="AH86" i="18"/>
  <c r="AB14" i="18"/>
  <c r="U88" i="18"/>
  <c r="Y11" i="8"/>
  <c r="AD165" i="7"/>
  <c r="AE25" i="7"/>
  <c r="Y84" i="17"/>
  <c r="Y44" i="17"/>
  <c r="Y86" i="7"/>
  <c r="AD84" i="7"/>
  <c r="AE10" i="7"/>
  <c r="U42" i="18"/>
  <c r="V8" i="18"/>
  <c r="AB14" i="17"/>
  <c r="U88" i="17"/>
  <c r="AD42" i="17"/>
  <c r="Y8" i="17"/>
  <c r="AB8" i="17"/>
  <c r="U82" i="17"/>
  <c r="Y28" i="18"/>
  <c r="AD129" i="18"/>
  <c r="Y82" i="6"/>
  <c r="V9" i="17"/>
  <c r="U43" i="17"/>
  <c r="Y6" i="18"/>
  <c r="AD40" i="18"/>
  <c r="W36" i="16" s="1"/>
  <c r="Y7" i="18"/>
  <c r="AD41" i="18"/>
  <c r="AH40" i="18"/>
  <c r="W84" i="17"/>
  <c r="U122" i="18"/>
  <c r="V21" i="18"/>
  <c r="U165" i="1"/>
  <c r="AB25" i="1"/>
  <c r="AD160" i="1"/>
  <c r="W14" i="16" s="1"/>
  <c r="AE20" i="1"/>
  <c r="AH48" i="7"/>
  <c r="AD162" i="17"/>
  <c r="AE22" i="17"/>
  <c r="AH162" i="1"/>
  <c r="Y128" i="1"/>
  <c r="U167" i="1"/>
  <c r="AB27" i="1"/>
  <c r="AD89" i="17"/>
  <c r="AE15" i="17"/>
  <c r="AH163" i="1"/>
  <c r="Y165" i="1"/>
  <c r="Y161" i="1"/>
  <c r="U24" i="17" a="1"/>
  <c r="U24" i="17" s="1"/>
  <c r="AA24" i="17" a="1"/>
  <c r="AA24" i="17" s="1"/>
  <c r="T24" i="17"/>
  <c r="T125" i="17" s="1"/>
  <c r="X24" i="17" a="1"/>
  <c r="X24" i="17" s="1"/>
  <c r="W24" i="17"/>
  <c r="AC125" i="17" s="1"/>
  <c r="AC24" i="17"/>
  <c r="AC164" i="17" s="1"/>
  <c r="Z24" i="17"/>
  <c r="T164" i="17" s="1"/>
  <c r="AD24" i="17" a="1"/>
  <c r="AD24" i="17" s="1"/>
  <c r="V10" i="17"/>
  <c r="U44" i="17"/>
  <c r="AD80" i="8"/>
  <c r="W50" i="16" s="1"/>
  <c r="AE6" i="8"/>
  <c r="AA20" i="6" a="1"/>
  <c r="AA20" i="6" s="1"/>
  <c r="X20" i="6" a="1"/>
  <c r="X20" i="6" s="1"/>
  <c r="U20" i="6" a="1"/>
  <c r="U20" i="6" s="1"/>
  <c r="W20" i="6"/>
  <c r="AC121" i="6" s="1"/>
  <c r="T20" i="6"/>
  <c r="T121" i="6" s="1"/>
  <c r="AC20" i="6"/>
  <c r="Z20" i="6"/>
  <c r="AD20" i="6" a="1"/>
  <c r="AD20" i="6" s="1"/>
  <c r="Y129" i="18"/>
  <c r="Y82" i="18"/>
  <c r="AD48" i="6"/>
  <c r="Y14" i="6"/>
  <c r="AB25" i="7"/>
  <c r="U165" i="7"/>
  <c r="V6" i="18"/>
  <c r="U40" i="18"/>
  <c r="U161" i="1"/>
  <c r="AB21" i="1"/>
  <c r="AD43" i="7"/>
  <c r="Y9" i="7"/>
  <c r="V12" i="8"/>
  <c r="U46" i="8"/>
  <c r="Y86" i="6"/>
  <c r="AB7" i="7"/>
  <c r="U81" i="7"/>
  <c r="AH126" i="7"/>
  <c r="AD84" i="18"/>
  <c r="AE10" i="18"/>
  <c r="Y82" i="7"/>
  <c r="AH82" i="7"/>
  <c r="Y88" i="6"/>
  <c r="V40" i="8"/>
  <c r="X47" i="16" s="1"/>
  <c r="V49" i="8"/>
  <c r="V44" i="8"/>
  <c r="V42" i="8"/>
  <c r="V46" i="8"/>
  <c r="V47" i="8"/>
  <c r="V48" i="8"/>
  <c r="V41" i="8"/>
  <c r="V45" i="8"/>
  <c r="V43" i="8"/>
  <c r="AH88" i="18"/>
  <c r="U40" i="6"/>
  <c r="W27" i="16" s="1"/>
  <c r="V6" i="6"/>
  <c r="Y8" i="6"/>
  <c r="AD42" i="6"/>
  <c r="Y29" i="18"/>
  <c r="AD130" i="18"/>
  <c r="V23" i="7"/>
  <c r="U124" i="7"/>
  <c r="U43" i="18"/>
  <c r="V9" i="18"/>
  <c r="V22" i="6"/>
  <c r="U123" i="6"/>
  <c r="X20" i="17" a="1"/>
  <c r="X20" i="17" s="1"/>
  <c r="AA20" i="17" a="1"/>
  <c r="AA20" i="17" s="1"/>
  <c r="U20" i="17" a="1"/>
  <c r="U20" i="17" s="1"/>
  <c r="Z20" i="17"/>
  <c r="T20" i="17"/>
  <c r="T121" i="17" s="1"/>
  <c r="AC20" i="17"/>
  <c r="AD20" i="17" a="1"/>
  <c r="AD20" i="17" s="1"/>
  <c r="W20" i="17"/>
  <c r="AC121" i="17" s="1"/>
  <c r="AH46" i="17"/>
  <c r="AA86" i="1"/>
  <c r="AA85" i="1" s="1"/>
  <c r="AA84" i="1" s="1"/>
  <c r="AA83" i="1" s="1"/>
  <c r="AA82" i="1" s="1"/>
  <c r="AA81" i="1" s="1"/>
  <c r="AA80" i="1" s="1"/>
  <c r="AH43" i="6"/>
  <c r="AE8" i="8"/>
  <c r="AD82" i="8"/>
  <c r="AA25" i="8" a="1"/>
  <c r="AA25" i="8" s="1"/>
  <c r="U25" i="8" a="1"/>
  <c r="U25" i="8" s="1"/>
  <c r="X25" i="8" a="1"/>
  <c r="X25" i="8" s="1"/>
  <c r="AD25" i="8" a="1"/>
  <c r="AD25" i="8" s="1"/>
  <c r="Z25" i="8"/>
  <c r="T165" i="8" s="1"/>
  <c r="T25" i="8"/>
  <c r="T126" i="8" s="1"/>
  <c r="W25" i="8"/>
  <c r="AC126" i="8" s="1"/>
  <c r="AC25" i="8"/>
  <c r="AC165" i="8" s="1"/>
  <c r="AH165" i="8" s="1"/>
  <c r="Y86" i="17"/>
  <c r="V14" i="8"/>
  <c r="U48" i="8"/>
  <c r="Y82" i="8"/>
  <c r="Y87" i="7"/>
  <c r="AH128" i="6"/>
  <c r="U86" i="6"/>
  <c r="AB12" i="6"/>
  <c r="AH85" i="6"/>
  <c r="U87" i="8"/>
  <c r="AB13" i="8"/>
  <c r="AH86" i="8"/>
  <c r="W26" i="17"/>
  <c r="AC127" i="17" s="1"/>
  <c r="U26" i="17" a="1"/>
  <c r="U26" i="17" s="1"/>
  <c r="T26" i="17"/>
  <c r="T127" i="17" s="1"/>
  <c r="AD26" i="17" a="1"/>
  <c r="AD26" i="17" s="1"/>
  <c r="X26" i="17" a="1"/>
  <c r="X26" i="17" s="1"/>
  <c r="AC26" i="17"/>
  <c r="AC166" i="17" s="1"/>
  <c r="AA26" i="17" a="1"/>
  <c r="AA26" i="17" s="1"/>
  <c r="Z26" i="17"/>
  <c r="T166" i="17" s="1"/>
  <c r="V11" i="18"/>
  <c r="U45" i="18"/>
  <c r="U40" i="7"/>
  <c r="X46" i="7" s="1"/>
  <c r="V6" i="7"/>
  <c r="U47" i="18"/>
  <c r="V13" i="18"/>
  <c r="U48" i="18"/>
  <c r="W35" i="16" s="1"/>
  <c r="V14" i="18"/>
  <c r="AB11" i="17"/>
  <c r="U85" i="17"/>
  <c r="AH84" i="17"/>
  <c r="Y15" i="8"/>
  <c r="AD49" i="8"/>
  <c r="AB15" i="8"/>
  <c r="U89" i="8"/>
  <c r="U44" i="7"/>
  <c r="V10" i="7"/>
  <c r="Y41" i="18"/>
  <c r="AD82" i="18"/>
  <c r="AE8" i="18"/>
  <c r="Y87" i="17"/>
  <c r="AD88" i="17"/>
  <c r="AE14" i="17"/>
  <c r="U42" i="17"/>
  <c r="V8" i="17"/>
  <c r="Y124" i="7"/>
  <c r="AB13" i="7"/>
  <c r="AD43" i="17"/>
  <c r="Y9" i="17"/>
  <c r="AE40" i="18"/>
  <c r="X36" i="16" s="1"/>
  <c r="AE42" i="18"/>
  <c r="AE41" i="18"/>
  <c r="AE46" i="18"/>
  <c r="AE45" i="18"/>
  <c r="AE43" i="18"/>
  <c r="AE47" i="18"/>
  <c r="AE49" i="18"/>
  <c r="AE44" i="18"/>
  <c r="AE48" i="18"/>
  <c r="AB7" i="18"/>
  <c r="U81" i="18"/>
  <c r="W83" i="17"/>
  <c r="W89" i="17"/>
  <c r="Z89" i="17" s="1"/>
  <c r="AE25" i="1"/>
  <c r="AD165" i="1"/>
  <c r="Y20" i="1"/>
  <c r="AD121" i="1"/>
  <c r="Y48" i="7"/>
  <c r="U162" i="17"/>
  <c r="AB22" i="17"/>
  <c r="V23" i="1"/>
  <c r="U124" i="1"/>
  <c r="AH121" i="1"/>
  <c r="Y127" i="1"/>
  <c r="AH48" i="17"/>
  <c r="Y163" i="1"/>
  <c r="U127" i="1"/>
  <c r="V26" i="1"/>
  <c r="U162" i="1"/>
  <c r="AB22" i="1"/>
  <c r="Y10" i="17"/>
  <c r="AD44" i="17"/>
  <c r="V27" i="6"/>
  <c r="U128" i="6"/>
  <c r="AD88" i="8"/>
  <c r="AE14" i="8"/>
  <c r="AE10" i="8"/>
  <c r="AD84" i="8"/>
  <c r="Y12" i="18"/>
  <c r="AD46" i="18"/>
  <c r="Y40" i="18"/>
  <c r="Y125" i="1"/>
  <c r="AD49" i="17"/>
  <c r="Y15" i="17"/>
  <c r="AB15" i="6"/>
  <c r="U89" i="6"/>
  <c r="Y85" i="8"/>
  <c r="AD85" i="6"/>
  <c r="AE11" i="6"/>
  <c r="V13" i="17"/>
  <c r="U47" i="17"/>
  <c r="V8" i="6"/>
  <c r="U42" i="6"/>
  <c r="U130" i="18"/>
  <c r="V29" i="18"/>
  <c r="Y27" i="6"/>
  <c r="AD128" i="6"/>
  <c r="AB9" i="18"/>
  <c r="U83" i="18"/>
  <c r="U162" i="6"/>
  <c r="AB22" i="6"/>
  <c r="AD47" i="17"/>
  <c r="Y13" i="17"/>
  <c r="Y41" i="8"/>
  <c r="AD42" i="8"/>
  <c r="Y8" i="8"/>
  <c r="Y44" i="8"/>
  <c r="Y8" i="7"/>
  <c r="AD42" i="7"/>
  <c r="AD41" i="8"/>
  <c r="Y7" i="8"/>
  <c r="AD48" i="8"/>
  <c r="Y14" i="8"/>
  <c r="AH47" i="6"/>
  <c r="AB7" i="6"/>
  <c r="U81" i="6"/>
  <c r="U83" i="8"/>
  <c r="AB9" i="8"/>
  <c r="AH82" i="8"/>
  <c r="AB14" i="7"/>
  <c r="U88" i="7"/>
  <c r="V28" i="6"/>
  <c r="U129" i="6"/>
  <c r="V12" i="6"/>
  <c r="U46" i="6"/>
  <c r="AE11" i="18"/>
  <c r="AD85" i="18"/>
  <c r="V48" i="7"/>
  <c r="V47" i="7"/>
  <c r="V43" i="7"/>
  <c r="V45" i="7"/>
  <c r="V44" i="7"/>
  <c r="V46" i="7"/>
  <c r="V42" i="7"/>
  <c r="V41" i="7"/>
  <c r="V40" i="7"/>
  <c r="V49" i="7"/>
  <c r="Y13" i="18"/>
  <c r="AD47" i="18"/>
  <c r="Y43" i="8"/>
  <c r="AH164" i="7"/>
  <c r="AH44" i="17"/>
  <c r="V10" i="16"/>
  <c r="C10" i="16"/>
  <c r="AC10" i="16" s="1"/>
  <c r="Z10" i="16"/>
  <c r="AH48" i="8"/>
  <c r="AH86" i="7"/>
  <c r="Y43" i="7"/>
  <c r="AD22" i="18" a="1"/>
  <c r="AD22" i="18" s="1"/>
  <c r="T22" i="18"/>
  <c r="T123" i="18" s="1"/>
  <c r="W22" i="18"/>
  <c r="AC123" i="18" s="1"/>
  <c r="Z22" i="18"/>
  <c r="T162" i="18" s="1"/>
  <c r="U22" i="18" a="1"/>
  <c r="U22" i="18" s="1"/>
  <c r="AC22" i="18"/>
  <c r="AC162" i="18" s="1"/>
  <c r="X22" i="18" a="1"/>
  <c r="X22" i="18" s="1"/>
  <c r="AA22" i="18" a="1"/>
  <c r="AA22" i="18" s="1"/>
  <c r="AB8" i="18"/>
  <c r="U82" i="18"/>
  <c r="X28" i="17" a="1"/>
  <c r="X28" i="17" s="1"/>
  <c r="U28" i="17" a="1"/>
  <c r="U28" i="17" s="1"/>
  <c r="AC28" i="17"/>
  <c r="AC168" i="17" s="1"/>
  <c r="AA28" i="17" a="1"/>
  <c r="AA28" i="17" s="1"/>
  <c r="Z28" i="17"/>
  <c r="T168" i="17" s="1"/>
  <c r="W28" i="17"/>
  <c r="AC129" i="17" s="1"/>
  <c r="T28" i="17"/>
  <c r="T129" i="17" s="1"/>
  <c r="AD28" i="17" a="1"/>
  <c r="AD28" i="17" s="1"/>
  <c r="Y47" i="17"/>
  <c r="AD82" i="17"/>
  <c r="AE8" i="17"/>
  <c r="AH81" i="17"/>
  <c r="Y128" i="18"/>
  <c r="AE24" i="7"/>
  <c r="AD164" i="7"/>
  <c r="AH42" i="6"/>
  <c r="AB9" i="6"/>
  <c r="U83" i="6"/>
  <c r="X23" i="17" a="1"/>
  <c r="X23" i="17" s="1"/>
  <c r="W23" i="17"/>
  <c r="AC124" i="17" s="1"/>
  <c r="T23" i="17"/>
  <c r="T124" i="17" s="1"/>
  <c r="AC23" i="17"/>
  <c r="AC163" i="17" s="1"/>
  <c r="U23" i="17" a="1"/>
  <c r="U23" i="17" s="1"/>
  <c r="Z23" i="17"/>
  <c r="T163" i="17" s="1"/>
  <c r="AD23" i="17" a="1"/>
  <c r="AD23" i="17" s="1"/>
  <c r="AA23" i="17" a="1"/>
  <c r="AA23" i="17" s="1"/>
  <c r="U83" i="17"/>
  <c r="AB9" i="17"/>
  <c r="U80" i="18"/>
  <c r="X83" i="18" s="1"/>
  <c r="AB6" i="18"/>
  <c r="W81" i="17"/>
  <c r="W88" i="17"/>
  <c r="Y164" i="1"/>
  <c r="AH83" i="8"/>
  <c r="AD49" i="7"/>
  <c r="Y15" i="7"/>
  <c r="Y162" i="1"/>
  <c r="AE21" i="1"/>
  <c r="AD161" i="1"/>
  <c r="AB29" i="1"/>
  <c r="U169" i="1"/>
  <c r="AD128" i="1"/>
  <c r="Y27" i="1"/>
  <c r="AH88" i="17"/>
  <c r="AD164" i="1"/>
  <c r="AE24" i="1"/>
  <c r="AH126" i="1"/>
  <c r="AH161" i="1"/>
  <c r="AD46" i="7"/>
  <c r="Y12" i="7"/>
  <c r="Y45" i="8"/>
  <c r="Y43" i="18"/>
  <c r="AD44" i="6"/>
  <c r="Y10" i="6"/>
  <c r="AD88" i="7"/>
  <c r="AE14" i="7"/>
  <c r="AH46" i="18"/>
  <c r="AH47" i="18"/>
  <c r="U84" i="7"/>
  <c r="AB10" i="7"/>
  <c r="AH81" i="18"/>
  <c r="V15" i="7"/>
  <c r="U49" i="7"/>
  <c r="AB26" i="1"/>
  <c r="U166" i="1"/>
  <c r="AH85" i="8"/>
  <c r="AE26" i="8"/>
  <c r="AD166" i="8"/>
  <c r="AF48" i="1"/>
  <c r="AI48" i="1" s="1"/>
  <c r="AF47" i="1"/>
  <c r="AF43" i="1"/>
  <c r="V9" i="7"/>
  <c r="U43" i="7"/>
  <c r="AH80" i="17"/>
  <c r="AH88" i="6"/>
  <c r="AH45" i="7"/>
  <c r="AE13" i="6"/>
  <c r="AD87" i="6"/>
  <c r="AH42" i="7"/>
  <c r="U80" i="8"/>
  <c r="W49" i="16" s="1"/>
  <c r="AB6" i="8"/>
  <c r="U49" i="18"/>
  <c r="V15" i="18"/>
  <c r="U82" i="6"/>
  <c r="AB8" i="6"/>
  <c r="Y168" i="18"/>
  <c r="AE27" i="6"/>
  <c r="AD167" i="6"/>
  <c r="AH42" i="18"/>
  <c r="AE9" i="18"/>
  <c r="AD83" i="18"/>
  <c r="Y84" i="7"/>
  <c r="Y83" i="6"/>
  <c r="AD22" i="8" a="1"/>
  <c r="AD22" i="8" s="1"/>
  <c r="X22" i="8" a="1"/>
  <c r="X22" i="8" s="1"/>
  <c r="AA22" i="8" a="1"/>
  <c r="AA22" i="8" s="1"/>
  <c r="Z22" i="8"/>
  <c r="T162" i="8" s="1"/>
  <c r="AC22" i="8"/>
  <c r="AC162" i="8" s="1"/>
  <c r="W22" i="8"/>
  <c r="AC123" i="8" s="1"/>
  <c r="U22" i="8" a="1"/>
  <c r="U22" i="8" s="1"/>
  <c r="T22" i="8"/>
  <c r="T123" i="8" s="1"/>
  <c r="AH44" i="8"/>
  <c r="V8" i="7"/>
  <c r="U42" i="7"/>
  <c r="U21" i="8" a="1"/>
  <c r="U21" i="8" s="1"/>
  <c r="AA21" i="8" a="1"/>
  <c r="AA21" i="8" s="1"/>
  <c r="T21" i="8"/>
  <c r="T122" i="8" s="1"/>
  <c r="AC21" i="8"/>
  <c r="AC161" i="8" s="1"/>
  <c r="W21" i="8"/>
  <c r="AC122" i="8" s="1"/>
  <c r="Z21" i="8"/>
  <c r="T161" i="8" s="1"/>
  <c r="X21" i="8" a="1"/>
  <c r="X21" i="8" s="1"/>
  <c r="AD21" i="8" a="1"/>
  <c r="AD21" i="8" s="1"/>
  <c r="AH87" i="8"/>
  <c r="AB14" i="8"/>
  <c r="U88" i="8"/>
  <c r="Y87" i="6"/>
  <c r="Y47" i="6"/>
  <c r="X21" i="6" a="1"/>
  <c r="X21" i="6" s="1"/>
  <c r="AA21" i="6" a="1"/>
  <c r="AA21" i="6" s="1"/>
  <c r="Z21" i="6"/>
  <c r="T161" i="6" s="1"/>
  <c r="AC21" i="6"/>
  <c r="AC161" i="6" s="1"/>
  <c r="AH161" i="6" s="1"/>
  <c r="U21" i="6" a="1"/>
  <c r="U21" i="6" s="1"/>
  <c r="W21" i="6"/>
  <c r="AC122" i="6" s="1"/>
  <c r="T21" i="6"/>
  <c r="T122" i="6" s="1"/>
  <c r="Y122" i="6" s="1"/>
  <c r="AD21" i="6" a="1"/>
  <c r="AD21" i="6" s="1"/>
  <c r="AE9" i="8"/>
  <c r="AD83" i="8"/>
  <c r="U48" i="7"/>
  <c r="V14" i="7"/>
  <c r="AB28" i="6"/>
  <c r="U168" i="6"/>
  <c r="AD86" i="6"/>
  <c r="AE12" i="6"/>
  <c r="U47" i="8"/>
  <c r="V13" i="8"/>
  <c r="AD45" i="18"/>
  <c r="Y11" i="18"/>
  <c r="AH45" i="17"/>
  <c r="AE46" i="7"/>
  <c r="AE47" i="7"/>
  <c r="AE48" i="7"/>
  <c r="AE44" i="7"/>
  <c r="AE42" i="7"/>
  <c r="AE49" i="7"/>
  <c r="AE40" i="7"/>
  <c r="AE41" i="7"/>
  <c r="AE45" i="7"/>
  <c r="AE43" i="7"/>
  <c r="Y87" i="18"/>
  <c r="AA24" i="8" a="1"/>
  <c r="AA24" i="8" s="1"/>
  <c r="AD24" i="8" a="1"/>
  <c r="AD24" i="8" s="1"/>
  <c r="X24" i="8" a="1"/>
  <c r="X24" i="8" s="1"/>
  <c r="T24" i="8"/>
  <c r="T125" i="8" s="1"/>
  <c r="U24" i="8" a="1"/>
  <c r="U24" i="8" s="1"/>
  <c r="W24" i="8"/>
  <c r="AC125" i="8" s="1"/>
  <c r="Z24" i="8"/>
  <c r="T164" i="8" s="1"/>
  <c r="AC24" i="8"/>
  <c r="AC164" i="8" s="1"/>
  <c r="Y164" i="7"/>
  <c r="V11" i="17"/>
  <c r="U45" i="17"/>
  <c r="AH88" i="8"/>
  <c r="Y46" i="7"/>
  <c r="Y83" i="7"/>
  <c r="Y85" i="18"/>
  <c r="U46" i="18"/>
  <c r="V12" i="18"/>
  <c r="AH87" i="17"/>
  <c r="Y41" i="17"/>
  <c r="Y81" i="17"/>
  <c r="U168" i="18"/>
  <c r="AB28" i="18"/>
  <c r="Y163" i="7"/>
  <c r="V9" i="6"/>
  <c r="U43" i="6"/>
  <c r="Y47" i="7"/>
  <c r="U20" i="18" a="1"/>
  <c r="U20" i="18" s="1"/>
  <c r="AD20" i="18" a="1"/>
  <c r="AD20" i="18" s="1"/>
  <c r="AA20" i="18" a="1"/>
  <c r="AA20" i="18" s="1"/>
  <c r="AC20" i="18"/>
  <c r="Z20" i="18"/>
  <c r="W20" i="18"/>
  <c r="AC121" i="18" s="1"/>
  <c r="AH121" i="18" s="1"/>
  <c r="X20" i="18" a="1"/>
  <c r="X20" i="18" s="1"/>
  <c r="T20" i="18"/>
  <c r="T121" i="18" s="1"/>
  <c r="Y121" i="18" s="1"/>
  <c r="U41" i="18"/>
  <c r="V7" i="18"/>
  <c r="W85" i="17"/>
  <c r="W82" i="17"/>
  <c r="AH164" i="1"/>
  <c r="V121" i="1"/>
  <c r="X11" i="16" s="1"/>
  <c r="V127" i="1"/>
  <c r="V125" i="1"/>
  <c r="V123" i="1"/>
  <c r="V128" i="1"/>
  <c r="V122" i="1"/>
  <c r="V124" i="1"/>
  <c r="V129" i="1"/>
  <c r="V126" i="1"/>
  <c r="V130" i="1"/>
  <c r="U29" i="7" a="1"/>
  <c r="U29" i="7" s="1"/>
  <c r="AC29" i="7"/>
  <c r="AC169" i="7" s="1"/>
  <c r="AA29" i="7" a="1"/>
  <c r="AA29" i="7" s="1"/>
  <c r="AD29" i="7" a="1"/>
  <c r="AD29" i="7" s="1"/>
  <c r="W29" i="7"/>
  <c r="AC130" i="7" s="1"/>
  <c r="T29" i="7"/>
  <c r="T130" i="7" s="1"/>
  <c r="Z29" i="7"/>
  <c r="T169" i="7" s="1"/>
  <c r="X29" i="7" a="1"/>
  <c r="X29" i="7" s="1"/>
  <c r="AD89" i="7"/>
  <c r="AE15" i="7"/>
  <c r="AH123" i="1"/>
  <c r="AH128" i="1"/>
  <c r="AD122" i="1"/>
  <c r="Y21" i="1"/>
  <c r="AE29" i="1"/>
  <c r="AD169" i="1"/>
  <c r="AH127" i="1"/>
  <c r="V15" i="17"/>
  <c r="U49" i="17"/>
  <c r="Y126" i="1"/>
  <c r="Y122" i="1"/>
  <c r="AE10" i="17"/>
  <c r="AD84" i="17"/>
  <c r="AE15" i="6"/>
  <c r="AD89" i="6"/>
  <c r="AE40" i="17"/>
  <c r="X16" i="16" s="1"/>
  <c r="AE46" i="17"/>
  <c r="AE48" i="17"/>
  <c r="AE43" i="17"/>
  <c r="AE47" i="17"/>
  <c r="AE45" i="17"/>
  <c r="AE41" i="17"/>
  <c r="AE49" i="17"/>
  <c r="AE42" i="17"/>
  <c r="AE44" i="17"/>
  <c r="V11" i="8"/>
  <c r="U45" i="8"/>
  <c r="Y41" i="7"/>
  <c r="Y40" i="8"/>
  <c r="Y40" i="6"/>
  <c r="Y128" i="6"/>
  <c r="U163" i="8"/>
  <c r="AE9" i="6"/>
  <c r="AD83" i="6"/>
  <c r="AC83" i="17"/>
  <c r="AH83" i="17" s="1"/>
  <c r="AE9" i="17"/>
  <c r="AD129" i="1"/>
  <c r="Y28" i="1"/>
  <c r="AD127" i="8"/>
  <c r="Y26" i="8"/>
  <c r="X21" i="7" a="1"/>
  <c r="X21" i="7" s="1"/>
  <c r="W21" i="7"/>
  <c r="AC122" i="7" s="1"/>
  <c r="T21" i="7"/>
  <c r="T122" i="7" s="1"/>
  <c r="Y122" i="7" s="1"/>
  <c r="AD21" i="7" a="1"/>
  <c r="AD21" i="7" s="1"/>
  <c r="U21" i="7" a="1"/>
  <c r="U21" i="7" s="1"/>
  <c r="Z21" i="7"/>
  <c r="T161" i="7" s="1"/>
  <c r="AC21" i="7"/>
  <c r="AC161" i="7" s="1"/>
  <c r="AA21" i="7" a="1"/>
  <c r="AA21" i="7" s="1"/>
  <c r="AH83" i="18"/>
  <c r="V12" i="7"/>
  <c r="U46" i="7"/>
  <c r="AG42" i="1"/>
  <c r="AG46" i="1"/>
  <c r="AD166" i="7"/>
  <c r="AD40" i="8"/>
  <c r="W48" i="16" s="1"/>
  <c r="Y6" i="8"/>
  <c r="AH48" i="18"/>
  <c r="U47" i="6"/>
  <c r="V13" i="6"/>
  <c r="V11" i="6"/>
  <c r="U45" i="6"/>
  <c r="U89" i="18"/>
  <c r="AB15" i="18"/>
  <c r="Y13" i="6"/>
  <c r="AD47" i="6"/>
  <c r="Y46" i="6"/>
  <c r="U87" i="6"/>
  <c r="AB13" i="6"/>
  <c r="Y7" i="7"/>
  <c r="AD41" i="7"/>
  <c r="AD44" i="18"/>
  <c r="Y10" i="18"/>
  <c r="U49" i="6"/>
  <c r="V15" i="6"/>
  <c r="AH44" i="6"/>
  <c r="AA20" i="8" a="1"/>
  <c r="AA20" i="8" s="1"/>
  <c r="Z20" i="8"/>
  <c r="AD20" i="8" a="1"/>
  <c r="AD20" i="8" s="1"/>
  <c r="AC20" i="8"/>
  <c r="X20" i="8" a="1"/>
  <c r="X20" i="8" s="1"/>
  <c r="U20" i="8" a="1"/>
  <c r="U20" i="8" s="1"/>
  <c r="W20" i="8"/>
  <c r="AC121" i="8" s="1"/>
  <c r="T20" i="8"/>
  <c r="T121" i="8" s="1"/>
  <c r="U40" i="8"/>
  <c r="W47" i="16" s="1"/>
  <c r="V6" i="8"/>
  <c r="Y88" i="18"/>
  <c r="Y48" i="18"/>
  <c r="V80" i="6"/>
  <c r="X29" i="16" s="1"/>
  <c r="V86" i="6"/>
  <c r="V85" i="6"/>
  <c r="V83" i="6"/>
  <c r="V81" i="6"/>
  <c r="V87" i="6"/>
  <c r="V82" i="6"/>
  <c r="V89" i="6"/>
  <c r="V88" i="6"/>
  <c r="V84" i="6"/>
  <c r="V80" i="17"/>
  <c r="X17" i="16" s="1"/>
  <c r="W80" i="17"/>
  <c r="X89" i="17"/>
  <c r="AA89" i="17" s="1"/>
  <c r="V88" i="17"/>
  <c r="V89" i="17"/>
  <c r="V83" i="17"/>
  <c r="V85" i="17"/>
  <c r="V87" i="17"/>
  <c r="V84" i="17"/>
  <c r="X84" i="17"/>
  <c r="X85" i="17"/>
  <c r="X82" i="17"/>
  <c r="X83" i="17"/>
  <c r="X87" i="17"/>
  <c r="X80" i="17"/>
  <c r="X81" i="17"/>
  <c r="V82" i="17"/>
  <c r="V81" i="17"/>
  <c r="V86" i="17"/>
  <c r="X86" i="17"/>
  <c r="X88" i="17"/>
  <c r="V24" i="18"/>
  <c r="AH41" i="6"/>
  <c r="Y11" i="7"/>
  <c r="AD45" i="7"/>
  <c r="AH47" i="8"/>
  <c r="AH83" i="6"/>
  <c r="U42" i="8"/>
  <c r="V8" i="8"/>
  <c r="AH84" i="8"/>
  <c r="AH41" i="7"/>
  <c r="AB7" i="8"/>
  <c r="U81" i="8"/>
  <c r="Y47" i="8"/>
  <c r="AB14" i="6"/>
  <c r="U88" i="6"/>
  <c r="Y7" i="6"/>
  <c r="AD41" i="6"/>
  <c r="AB10" i="18"/>
  <c r="Y28" i="6"/>
  <c r="AD129" i="6"/>
  <c r="Y12" i="6"/>
  <c r="AD46" i="6"/>
  <c r="Y86" i="8"/>
  <c r="Y12" i="17"/>
  <c r="AD46" i="17"/>
  <c r="Y87" i="8"/>
  <c r="Y6" i="7"/>
  <c r="AD40" i="7"/>
  <c r="AG48" i="7" s="1"/>
  <c r="Y46" i="18"/>
  <c r="AH87" i="18"/>
  <c r="AH43" i="8"/>
  <c r="Y125" i="7"/>
  <c r="AH40" i="6"/>
  <c r="Y22" i="6"/>
  <c r="V15" i="8"/>
  <c r="U49" i="8"/>
  <c r="X27" i="7" a="1"/>
  <c r="X27" i="7" s="1"/>
  <c r="AD27" i="7" a="1"/>
  <c r="AD27" i="7" s="1"/>
  <c r="U27" i="7" a="1"/>
  <c r="U27" i="7" s="1"/>
  <c r="T27" i="7"/>
  <c r="T128" i="7" s="1"/>
  <c r="AC27" i="7"/>
  <c r="AC167" i="7" s="1"/>
  <c r="Z27" i="7"/>
  <c r="T167" i="7" s="1"/>
  <c r="AA27" i="7" a="1"/>
  <c r="AA27" i="7" s="1"/>
  <c r="W27" i="7"/>
  <c r="AC128" i="7" s="1"/>
  <c r="Y81" i="18"/>
  <c r="AD26" i="18" a="1"/>
  <c r="AD26" i="18" s="1"/>
  <c r="AA26" i="18" a="1"/>
  <c r="AA26" i="18" s="1"/>
  <c r="U26" i="18" a="1"/>
  <c r="U26" i="18" s="1"/>
  <c r="W26" i="18"/>
  <c r="AC127" i="18" s="1"/>
  <c r="T26" i="18"/>
  <c r="T127" i="18" s="1"/>
  <c r="Y127" i="18" s="1"/>
  <c r="Z26" i="18"/>
  <c r="T166" i="18" s="1"/>
  <c r="AC26" i="18"/>
  <c r="AC166" i="18" s="1"/>
  <c r="X26" i="18" a="1"/>
  <c r="X26" i="18" s="1"/>
  <c r="Y45" i="18"/>
  <c r="AH41" i="17"/>
  <c r="AE28" i="18"/>
  <c r="AD168" i="18"/>
  <c r="U125" i="7"/>
  <c r="V24" i="7"/>
  <c r="AD43" i="6"/>
  <c r="Y9" i="6"/>
  <c r="Y43" i="1"/>
  <c r="AA44" i="1"/>
  <c r="AA43" i="1" s="1"/>
  <c r="AA42" i="1" s="1"/>
  <c r="AA41" i="1" s="1"/>
  <c r="AA40" i="1" s="1"/>
  <c r="Z44" i="1"/>
  <c r="Z43" i="1" s="1"/>
  <c r="Z42" i="1" s="1"/>
  <c r="Z41" i="1" s="1"/>
  <c r="Z40" i="1" s="1"/>
  <c r="AH42" i="17"/>
  <c r="V80" i="18"/>
  <c r="X37" i="16" s="1"/>
  <c r="V89" i="18"/>
  <c r="V87" i="18"/>
  <c r="V83" i="18"/>
  <c r="V84" i="18"/>
  <c r="V85" i="18"/>
  <c r="V81" i="18"/>
  <c r="V88" i="18"/>
  <c r="V86" i="18"/>
  <c r="V82" i="18"/>
  <c r="AE7" i="18"/>
  <c r="AD81" i="18"/>
  <c r="W87" i="17"/>
  <c r="T160" i="1"/>
  <c r="Y160" i="1" s="1"/>
  <c r="V166" i="1"/>
  <c r="V167" i="1"/>
  <c r="V162" i="1"/>
  <c r="V168" i="1"/>
  <c r="V165" i="1"/>
  <c r="V161" i="1"/>
  <c r="V164" i="1"/>
  <c r="V160" i="1"/>
  <c r="X13" i="16" s="1"/>
  <c r="V169" i="1"/>
  <c r="V163" i="1"/>
  <c r="Y88" i="7"/>
  <c r="Z87" i="1"/>
  <c r="Z86" i="1" s="1"/>
  <c r="Z85" i="1" s="1"/>
  <c r="Z84" i="1" s="1"/>
  <c r="Z83" i="1" s="1"/>
  <c r="Z82" i="1" s="1"/>
  <c r="Z81" i="1" s="1"/>
  <c r="Z80" i="1" s="1"/>
  <c r="U7" i="16"/>
  <c r="B7" i="16"/>
  <c r="Y7" i="16"/>
  <c r="V22" i="17"/>
  <c r="U123" i="17"/>
  <c r="AH47" i="7"/>
  <c r="Y123" i="1"/>
  <c r="AH122" i="1"/>
  <c r="AH167" i="1"/>
  <c r="Y129" i="1"/>
  <c r="U128" i="1"/>
  <c r="V27" i="1"/>
  <c r="Z29" i="17"/>
  <c r="T169" i="17" s="1"/>
  <c r="AD29" i="17" a="1"/>
  <c r="AD29" i="17" s="1"/>
  <c r="T29" i="17"/>
  <c r="T130" i="17" s="1"/>
  <c r="AC29" i="17"/>
  <c r="AC169" i="17" s="1"/>
  <c r="AA29" i="17" a="1"/>
  <c r="AA29" i="17" s="1"/>
  <c r="X29" i="17" a="1"/>
  <c r="X29" i="17" s="1"/>
  <c r="U29" i="17" a="1"/>
  <c r="U29" i="17" s="1"/>
  <c r="W29" i="17"/>
  <c r="AC130" i="17" s="1"/>
  <c r="Y167" i="1"/>
  <c r="AH165" i="1"/>
  <c r="AD162" i="1"/>
  <c r="AE22" i="1"/>
  <c r="Y43" i="17"/>
  <c r="AH166" i="1"/>
  <c r="Y12" i="8"/>
  <c r="AD46" i="8"/>
  <c r="AD87" i="17"/>
  <c r="AE13" i="17"/>
  <c r="AD88" i="6"/>
  <c r="AE14" i="6"/>
  <c r="Y80" i="6"/>
  <c r="V84" i="7"/>
  <c r="V87" i="7"/>
  <c r="V88" i="7"/>
  <c r="V80" i="7"/>
  <c r="V82" i="7"/>
  <c r="V83" i="7"/>
  <c r="V81" i="7"/>
  <c r="V86" i="7"/>
  <c r="V89" i="7"/>
  <c r="V85" i="7"/>
  <c r="AD47" i="7"/>
  <c r="Y13" i="7"/>
  <c r="AH43" i="7"/>
  <c r="AH41" i="18"/>
  <c r="AH45" i="18"/>
  <c r="U121" i="1"/>
  <c r="W11" i="16" s="1"/>
  <c r="V20" i="1"/>
  <c r="U125" i="1"/>
  <c r="V24" i="1"/>
  <c r="AD86" i="7"/>
  <c r="AE12" i="7"/>
  <c r="AH46" i="6"/>
  <c r="Y40" i="7"/>
  <c r="U86" i="8"/>
  <c r="AB12" i="8"/>
  <c r="AH86" i="6"/>
  <c r="AH40" i="7"/>
  <c r="AD21" i="17" a="1"/>
  <c r="AD21" i="17" s="1"/>
  <c r="X21" i="17" a="1"/>
  <c r="X21" i="17" s="1"/>
  <c r="Z21" i="17"/>
  <c r="T161" i="17" s="1"/>
  <c r="AA21" i="17" a="1"/>
  <c r="AA21" i="17" s="1"/>
  <c r="U21" i="17" a="1"/>
  <c r="U21" i="17" s="1"/>
  <c r="T21" i="17"/>
  <c r="T122" i="17" s="1"/>
  <c r="Y122" i="17" s="1"/>
  <c r="AC21" i="17"/>
  <c r="AC161" i="17" s="1"/>
  <c r="AH161" i="17" s="1"/>
  <c r="W21" i="17"/>
  <c r="AC122" i="17" s="1"/>
  <c r="AH122" i="17" s="1"/>
  <c r="Y42" i="7"/>
  <c r="U80" i="6"/>
  <c r="W29" i="16" s="1"/>
  <c r="AB6" i="6"/>
  <c r="AF42" i="1"/>
  <c r="V7" i="7"/>
  <c r="U41" i="7"/>
  <c r="AH43" i="18"/>
  <c r="AH48" i="6"/>
  <c r="Y6" i="6"/>
  <c r="AD40" i="6"/>
  <c r="W28" i="16" s="1"/>
  <c r="AG49" i="1"/>
  <c r="AJ49" i="1" s="1"/>
  <c r="AG48" i="1"/>
  <c r="AG45" i="1"/>
  <c r="AF46" i="1"/>
  <c r="AG43" i="1"/>
  <c r="AE12" i="8"/>
  <c r="AD86" i="8"/>
  <c r="AD41" i="17"/>
  <c r="Y7" i="17"/>
  <c r="Y83" i="18"/>
  <c r="Y48" i="6"/>
  <c r="U25" i="6" a="1"/>
  <c r="U25" i="6" s="1"/>
  <c r="T25" i="6"/>
  <c r="T126" i="6" s="1"/>
  <c r="X25" i="6" a="1"/>
  <c r="X25" i="6" s="1"/>
  <c r="W25" i="6"/>
  <c r="AC126" i="6" s="1"/>
  <c r="Z25" i="6"/>
  <c r="T165" i="6" s="1"/>
  <c r="AD25" i="6" a="1"/>
  <c r="AD25" i="6" s="1"/>
  <c r="AC25" i="6"/>
  <c r="AC165" i="6" s="1"/>
  <c r="AA25" i="6" a="1"/>
  <c r="AA25" i="6" s="1"/>
  <c r="AD45" i="6"/>
  <c r="Y11" i="6"/>
  <c r="AE80" i="8"/>
  <c r="X50" i="16" s="1"/>
  <c r="AE85" i="8"/>
  <c r="AE87" i="8"/>
  <c r="AE84" i="8"/>
  <c r="AE82" i="8"/>
  <c r="AE88" i="8"/>
  <c r="AE89" i="8"/>
  <c r="AE86" i="8"/>
  <c r="AE81" i="8"/>
  <c r="AE83" i="8"/>
  <c r="AH40" i="17"/>
  <c r="AD125" i="18"/>
  <c r="Y24" i="18"/>
  <c r="V41" i="6"/>
  <c r="V47" i="6"/>
  <c r="V44" i="6"/>
  <c r="V42" i="6"/>
  <c r="V49" i="6"/>
  <c r="V40" i="6"/>
  <c r="X27" i="16" s="1"/>
  <c r="V46" i="6"/>
  <c r="V43" i="6"/>
  <c r="V45" i="6"/>
  <c r="V48" i="6"/>
  <c r="AE80" i="17"/>
  <c r="X18" i="16" s="1"/>
  <c r="AE81" i="17"/>
  <c r="AE83" i="17"/>
  <c r="AE89" i="17"/>
  <c r="AE84" i="17"/>
  <c r="AE88" i="17"/>
  <c r="AE87" i="17"/>
  <c r="AE82" i="17"/>
  <c r="AE86" i="17"/>
  <c r="AE85" i="17"/>
  <c r="Y41" i="6"/>
  <c r="AB27" i="6"/>
  <c r="U167" i="6"/>
  <c r="AE23" i="7"/>
  <c r="AD163" i="7"/>
  <c r="AA23" i="18" a="1"/>
  <c r="AA23" i="18" s="1"/>
  <c r="U23" i="18" a="1"/>
  <c r="U23" i="18" s="1"/>
  <c r="Z23" i="18"/>
  <c r="T163" i="18" s="1"/>
  <c r="X23" i="18" a="1"/>
  <c r="X23" i="18" s="1"/>
  <c r="AC23" i="18"/>
  <c r="AC163" i="18" s="1"/>
  <c r="AH163" i="18" s="1"/>
  <c r="AD23" i="18" a="1"/>
  <c r="AD23" i="18" s="1"/>
  <c r="W23" i="18"/>
  <c r="AC124" i="18" s="1"/>
  <c r="T23" i="18"/>
  <c r="T124" i="18" s="1"/>
  <c r="Y124" i="18" s="1"/>
  <c r="Y46" i="17"/>
  <c r="AH44" i="7"/>
  <c r="U9" i="16"/>
  <c r="Y9" i="16"/>
  <c r="B9" i="16"/>
  <c r="AB9" i="16" s="1"/>
  <c r="V10" i="6"/>
  <c r="U44" i="6"/>
  <c r="AH81" i="8"/>
  <c r="AB8" i="8"/>
  <c r="U82" i="8"/>
  <c r="AD85" i="8"/>
  <c r="AE11" i="8"/>
  <c r="AE8" i="7"/>
  <c r="AD82" i="7"/>
  <c r="AH40" i="8"/>
  <c r="AH41" i="8"/>
  <c r="U48" i="6"/>
  <c r="V14" i="6"/>
  <c r="AE7" i="6"/>
  <c r="AD81" i="6"/>
  <c r="Y9" i="8"/>
  <c r="AD43" i="8"/>
  <c r="AE28" i="6"/>
  <c r="AD168" i="6"/>
  <c r="T26" i="6"/>
  <c r="T127" i="6" s="1"/>
  <c r="Z26" i="6"/>
  <c r="T166" i="6" s="1"/>
  <c r="Y166" i="6" s="1"/>
  <c r="AD26" i="6" a="1"/>
  <c r="AD26" i="6" s="1"/>
  <c r="AC26" i="6"/>
  <c r="AC166" i="6" s="1"/>
  <c r="W26" i="6"/>
  <c r="AC127" i="6" s="1"/>
  <c r="AH127" i="6" s="1"/>
  <c r="X26" i="6" a="1"/>
  <c r="X26" i="6" s="1"/>
  <c r="AA26" i="6" a="1"/>
  <c r="AA26" i="6" s="1"/>
  <c r="U26" i="6" a="1"/>
  <c r="U26" i="6" s="1"/>
  <c r="U27" i="8" a="1"/>
  <c r="U27" i="8" s="1"/>
  <c r="X27" i="8" a="1"/>
  <c r="X27" i="8" s="1"/>
  <c r="T27" i="8"/>
  <c r="T128" i="8" s="1"/>
  <c r="W27" i="8"/>
  <c r="AC128" i="8" s="1"/>
  <c r="Z27" i="8"/>
  <c r="T167" i="8" s="1"/>
  <c r="AA27" i="8" a="1"/>
  <c r="AA27" i="8" s="1"/>
  <c r="AC27" i="8"/>
  <c r="AC167" i="8" s="1"/>
  <c r="AD27" i="8" a="1"/>
  <c r="AD27" i="8" s="1"/>
  <c r="AD87" i="8"/>
  <c r="AE13" i="8"/>
  <c r="U25" i="18" a="1"/>
  <c r="U25" i="18" s="1"/>
  <c r="X25" i="18" a="1"/>
  <c r="X25" i="18" s="1"/>
  <c r="AA25" i="18" a="1"/>
  <c r="AA25" i="18" s="1"/>
  <c r="AD25" i="18" a="1"/>
  <c r="AD25" i="18" s="1"/>
  <c r="Z25" i="18"/>
  <c r="T165" i="18" s="1"/>
  <c r="AC25" i="18"/>
  <c r="AC165" i="18" s="1"/>
  <c r="W25" i="18"/>
  <c r="AC126" i="18" s="1"/>
  <c r="T25" i="18"/>
  <c r="T126" i="18" s="1"/>
  <c r="V12" i="17"/>
  <c r="U46" i="17"/>
  <c r="AE87" i="7"/>
  <c r="AE82" i="7"/>
  <c r="AE84" i="7"/>
  <c r="AE86" i="7"/>
  <c r="AE88" i="7"/>
  <c r="AE81" i="7"/>
  <c r="AE80" i="7"/>
  <c r="AE83" i="7"/>
  <c r="AE89" i="7"/>
  <c r="AE85" i="7"/>
  <c r="Y47" i="18"/>
  <c r="AD44" i="8"/>
  <c r="Y10" i="8"/>
  <c r="Y168" i="6"/>
  <c r="AH125" i="7"/>
  <c r="AD25" i="17" a="1"/>
  <c r="AD25" i="17" s="1"/>
  <c r="Z25" i="17"/>
  <c r="T165" i="17" s="1"/>
  <c r="AC25" i="17"/>
  <c r="AC165" i="17" s="1"/>
  <c r="U25" i="17" a="1"/>
  <c r="U25" i="17" s="1"/>
  <c r="X25" i="17" a="1"/>
  <c r="X25" i="17" s="1"/>
  <c r="AA25" i="17" a="1"/>
  <c r="AA25" i="17" s="1"/>
  <c r="T25" i="17"/>
  <c r="T126" i="17" s="1"/>
  <c r="W25" i="17"/>
  <c r="AC126" i="17" s="1"/>
  <c r="Y48" i="8"/>
  <c r="V13" i="7"/>
  <c r="U47" i="7"/>
  <c r="AD44" i="7"/>
  <c r="Y10" i="7"/>
  <c r="AE12" i="18"/>
  <c r="AD86" i="18"/>
  <c r="AE13" i="18"/>
  <c r="AH47" i="17"/>
  <c r="AH163" i="7"/>
  <c r="U23" i="6" a="1"/>
  <c r="U23" i="6" s="1"/>
  <c r="W23" i="6"/>
  <c r="AC124" i="6" s="1"/>
  <c r="AC23" i="6"/>
  <c r="AC163" i="6" s="1"/>
  <c r="AA23" i="6" a="1"/>
  <c r="AA23" i="6" s="1"/>
  <c r="Z23" i="6"/>
  <c r="T163" i="6" s="1"/>
  <c r="X23" i="6" a="1"/>
  <c r="X23" i="6" s="1"/>
  <c r="AD23" i="6" a="1"/>
  <c r="AD23" i="6" s="1"/>
  <c r="T23" i="6"/>
  <c r="T124" i="6" s="1"/>
  <c r="AH124" i="7"/>
  <c r="Y42" i="17"/>
  <c r="AE80" i="18"/>
  <c r="X38" i="16" s="1"/>
  <c r="AE83" i="18"/>
  <c r="AE82" i="18"/>
  <c r="AE86" i="18"/>
  <c r="AE81" i="18"/>
  <c r="AE88" i="18"/>
  <c r="AE89" i="18"/>
  <c r="AE84" i="18"/>
  <c r="AE85" i="18"/>
  <c r="AE87" i="18"/>
  <c r="AH80" i="18"/>
  <c r="Y21" i="18"/>
  <c r="AD122" i="18"/>
  <c r="U160" i="1"/>
  <c r="W13" i="16" s="1"/>
  <c r="AB20" i="1"/>
  <c r="AH88" i="7"/>
  <c r="AD123" i="17"/>
  <c r="Y22" i="17"/>
  <c r="AE21" i="18"/>
  <c r="AD161" i="18"/>
  <c r="AD124" i="1"/>
  <c r="Y23" i="1"/>
  <c r="AD168" i="1"/>
  <c r="AE28" i="1"/>
  <c r="AD130" i="1"/>
  <c r="Y29" i="1"/>
  <c r="AD167" i="1"/>
  <c r="AE27" i="1"/>
  <c r="Y88" i="17"/>
  <c r="AH168" i="1"/>
  <c r="AB21" i="18"/>
  <c r="AH124" i="1"/>
  <c r="AE26" i="1"/>
  <c r="AD166" i="1"/>
  <c r="AD123" i="1"/>
  <c r="Y22" i="1"/>
  <c r="AB10" i="17"/>
  <c r="U84" i="17"/>
  <c r="AD164" i="18" l="1"/>
  <c r="Y165" i="8"/>
  <c r="AB24" i="18"/>
  <c r="AE29" i="6"/>
  <c r="AB26" i="8"/>
  <c r="U166" i="8"/>
  <c r="V29" i="6"/>
  <c r="U169" i="6"/>
  <c r="AH126" i="8"/>
  <c r="V26" i="8"/>
  <c r="AE23" i="8"/>
  <c r="Y126" i="8"/>
  <c r="AC7" i="16"/>
  <c r="E12" i="16"/>
  <c r="E8" i="16"/>
  <c r="AB7" i="16"/>
  <c r="E10" i="16"/>
  <c r="U164" i="18"/>
  <c r="W40" i="17"/>
  <c r="U15" i="16" s="1"/>
  <c r="W47" i="17"/>
  <c r="Y123" i="8"/>
  <c r="AE26" i="7"/>
  <c r="Y27" i="18"/>
  <c r="AB26" i="7"/>
  <c r="X81" i="7"/>
  <c r="X86" i="7"/>
  <c r="U123" i="7"/>
  <c r="V26" i="7"/>
  <c r="AB27" i="18"/>
  <c r="AG84" i="18"/>
  <c r="AG85" i="8"/>
  <c r="AF83" i="17"/>
  <c r="AG89" i="17"/>
  <c r="AJ89" i="17" s="1"/>
  <c r="AF89" i="17"/>
  <c r="AI89" i="17" s="1"/>
  <c r="AG87" i="8"/>
  <c r="AJ87" i="8" s="1"/>
  <c r="AF84" i="17"/>
  <c r="X89" i="7"/>
  <c r="AA89" i="7" s="1"/>
  <c r="X88" i="7"/>
  <c r="AA88" i="7" s="1"/>
  <c r="W83" i="7"/>
  <c r="X80" i="7"/>
  <c r="C48" i="16" s="1"/>
  <c r="AC48" i="16" s="1"/>
  <c r="W89" i="7"/>
  <c r="Z89" i="7" s="1"/>
  <c r="W80" i="7"/>
  <c r="B48" i="16" s="1"/>
  <c r="AB48" i="16" s="1"/>
  <c r="AF45" i="17"/>
  <c r="AF42" i="18"/>
  <c r="AG45" i="18"/>
  <c r="AJ45" i="18" s="1"/>
  <c r="AG40" i="18"/>
  <c r="V36" i="16" s="1"/>
  <c r="AF80" i="7"/>
  <c r="B49" i="16" s="1"/>
  <c r="AB49" i="16" s="1"/>
  <c r="AF87" i="7"/>
  <c r="AG49" i="18"/>
  <c r="AJ49" i="18" s="1"/>
  <c r="AG46" i="18"/>
  <c r="AF44" i="17"/>
  <c r="AF47" i="18"/>
  <c r="AG42" i="18"/>
  <c r="AG82" i="7"/>
  <c r="AG43" i="18"/>
  <c r="AG44" i="17"/>
  <c r="AF41" i="17"/>
  <c r="AG43" i="17"/>
  <c r="AF85" i="7"/>
  <c r="AF86" i="7"/>
  <c r="W45" i="17"/>
  <c r="AG46" i="17"/>
  <c r="AJ46" i="17" s="1"/>
  <c r="AG48" i="17"/>
  <c r="AJ48" i="17" s="1"/>
  <c r="AF84" i="7"/>
  <c r="AF88" i="7"/>
  <c r="AI88" i="7" s="1"/>
  <c r="AG87" i="7"/>
  <c r="AJ87" i="7" s="1"/>
  <c r="W43" i="17"/>
  <c r="AH122" i="7"/>
  <c r="AF47" i="17"/>
  <c r="AI47" i="17" s="1"/>
  <c r="AG45" i="17"/>
  <c r="AF46" i="17"/>
  <c r="AG85" i="7"/>
  <c r="AG84" i="7"/>
  <c r="AG89" i="7"/>
  <c r="AJ89" i="7" s="1"/>
  <c r="AG81" i="7"/>
  <c r="AG80" i="7"/>
  <c r="C49" i="16" s="1"/>
  <c r="AC49" i="16" s="1"/>
  <c r="AF48" i="17"/>
  <c r="AI48" i="17" s="1"/>
  <c r="AG41" i="17"/>
  <c r="Y23" i="8"/>
  <c r="AF89" i="7"/>
  <c r="AI89" i="7" s="1"/>
  <c r="AF82" i="7"/>
  <c r="W48" i="17"/>
  <c r="Y15" i="16" s="1"/>
  <c r="W41" i="17"/>
  <c r="AF40" i="17"/>
  <c r="B60" i="16" s="1"/>
  <c r="AF43" i="17"/>
  <c r="AF49" i="17"/>
  <c r="AI49" i="17" s="1"/>
  <c r="AF81" i="7"/>
  <c r="X42" i="17"/>
  <c r="AG88" i="7"/>
  <c r="AJ88" i="7" s="1"/>
  <c r="AG83" i="7"/>
  <c r="AF42" i="17"/>
  <c r="AG42" i="17"/>
  <c r="AG49" i="17"/>
  <c r="AJ49" i="17" s="1"/>
  <c r="AG86" i="7"/>
  <c r="AJ86" i="7" s="1"/>
  <c r="X80" i="18"/>
  <c r="V37" i="16" s="1"/>
  <c r="AG40" i="17"/>
  <c r="C60" i="16" s="1"/>
  <c r="AG47" i="17"/>
  <c r="AJ47" i="17" s="1"/>
  <c r="W87" i="7"/>
  <c r="Z87" i="7" s="1"/>
  <c r="AF45" i="18"/>
  <c r="AI45" i="18" s="1"/>
  <c r="W86" i="7"/>
  <c r="Z86" i="7" s="1"/>
  <c r="AG47" i="18"/>
  <c r="AJ47" i="18" s="1"/>
  <c r="AB23" i="8"/>
  <c r="AD163" i="8"/>
  <c r="Y166" i="18"/>
  <c r="AF44" i="18"/>
  <c r="AF40" i="18"/>
  <c r="U36" i="16" s="1"/>
  <c r="Y162" i="8"/>
  <c r="AF85" i="18"/>
  <c r="AG81" i="18"/>
  <c r="AG85" i="17"/>
  <c r="X87" i="7"/>
  <c r="AA87" i="7" s="1"/>
  <c r="X85" i="7"/>
  <c r="X84" i="7"/>
  <c r="AH161" i="7"/>
  <c r="W88" i="7"/>
  <c r="Z88" i="7" s="1"/>
  <c r="W46" i="17"/>
  <c r="AG41" i="18"/>
  <c r="AG44" i="18"/>
  <c r="U128" i="18"/>
  <c r="W44" i="17"/>
  <c r="X48" i="6"/>
  <c r="AA48" i="6" s="1"/>
  <c r="AF87" i="17"/>
  <c r="AI87" i="17" s="1"/>
  <c r="W42" i="17"/>
  <c r="X49" i="17"/>
  <c r="AA49" i="17" s="1"/>
  <c r="AG48" i="18"/>
  <c r="AJ48" i="18" s="1"/>
  <c r="AF41" i="18"/>
  <c r="X48" i="17"/>
  <c r="Z15" i="16" s="1"/>
  <c r="X82" i="7"/>
  <c r="X83" i="7"/>
  <c r="X47" i="17"/>
  <c r="AA47" i="17" s="1"/>
  <c r="X40" i="17"/>
  <c r="C59" i="16" s="1"/>
  <c r="W82" i="7"/>
  <c r="AF88" i="18"/>
  <c r="X44" i="17"/>
  <c r="AA44" i="17" s="1"/>
  <c r="W85" i="7"/>
  <c r="W81" i="7"/>
  <c r="AF88" i="17"/>
  <c r="AI88" i="17" s="1"/>
  <c r="X43" i="17"/>
  <c r="W49" i="17"/>
  <c r="Z49" i="17" s="1"/>
  <c r="AE27" i="18"/>
  <c r="AD127" i="7"/>
  <c r="X46" i="17"/>
  <c r="AA46" i="17" s="1"/>
  <c r="V23" i="8"/>
  <c r="Y22" i="7"/>
  <c r="X45" i="17"/>
  <c r="X88" i="18"/>
  <c r="AA88" i="18" s="1"/>
  <c r="X82" i="18"/>
  <c r="AF46" i="18"/>
  <c r="AI46" i="18" s="1"/>
  <c r="AF49" i="18"/>
  <c r="AI49" i="18" s="1"/>
  <c r="AF43" i="18"/>
  <c r="AF48" i="18"/>
  <c r="AG81" i="8"/>
  <c r="AE22" i="7"/>
  <c r="AG88" i="8"/>
  <c r="AJ88" i="8" s="1"/>
  <c r="AG89" i="8"/>
  <c r="AJ89" i="8" s="1"/>
  <c r="AG80" i="8"/>
  <c r="C36" i="16" s="1"/>
  <c r="AC36" i="16" s="1"/>
  <c r="X87" i="18"/>
  <c r="AG84" i="8"/>
  <c r="X86" i="18"/>
  <c r="AA86" i="18" s="1"/>
  <c r="AG86" i="8"/>
  <c r="AJ86" i="8" s="1"/>
  <c r="AG83" i="8"/>
  <c r="X81" i="18"/>
  <c r="X89" i="18"/>
  <c r="AA89" i="18" s="1"/>
  <c r="X85" i="18"/>
  <c r="AA85" i="18" s="1"/>
  <c r="AG82" i="8"/>
  <c r="AF80" i="8"/>
  <c r="U50" i="16" s="1"/>
  <c r="X84" i="18"/>
  <c r="W84" i="6"/>
  <c r="AF81" i="6"/>
  <c r="W86" i="6"/>
  <c r="X46" i="6"/>
  <c r="W80" i="8"/>
  <c r="U49" i="16" s="1"/>
  <c r="AG41" i="7"/>
  <c r="AG44" i="7"/>
  <c r="AB22" i="7"/>
  <c r="X49" i="6"/>
  <c r="AA49" i="6" s="1"/>
  <c r="W80" i="18"/>
  <c r="U37" i="16" s="1"/>
  <c r="W84" i="8"/>
  <c r="X130" i="1"/>
  <c r="AA130" i="1" s="1"/>
  <c r="W45" i="7"/>
  <c r="AF43" i="8"/>
  <c r="W82" i="6"/>
  <c r="W85" i="6"/>
  <c r="Z88" i="17"/>
  <c r="AG80" i="18"/>
  <c r="Z38" i="16" s="1"/>
  <c r="AG83" i="18"/>
  <c r="AA87" i="17"/>
  <c r="AF81" i="17"/>
  <c r="AF41" i="7"/>
  <c r="AF89" i="18"/>
  <c r="AI89" i="18" s="1"/>
  <c r="AF45" i="8"/>
  <c r="AF87" i="8"/>
  <c r="AG84" i="17"/>
  <c r="AG86" i="17"/>
  <c r="AG81" i="17"/>
  <c r="AG88" i="17"/>
  <c r="AJ88" i="17" s="1"/>
  <c r="W81" i="6"/>
  <c r="AA88" i="17"/>
  <c r="X86" i="6"/>
  <c r="W127" i="1"/>
  <c r="X126" i="1"/>
  <c r="AF86" i="18"/>
  <c r="AI86" i="18" s="1"/>
  <c r="AF81" i="18"/>
  <c r="X82" i="8"/>
  <c r="AG82" i="18"/>
  <c r="X87" i="6"/>
  <c r="W46" i="8"/>
  <c r="AF48" i="8"/>
  <c r="AI48" i="8" s="1"/>
  <c r="AF83" i="18"/>
  <c r="AG87" i="18"/>
  <c r="AG82" i="17"/>
  <c r="W88" i="6"/>
  <c r="Z88" i="6" s="1"/>
  <c r="X84" i="6"/>
  <c r="W121" i="1"/>
  <c r="B11" i="16" s="1"/>
  <c r="AB11" i="16" s="1"/>
  <c r="X43" i="7"/>
  <c r="AF87" i="18"/>
  <c r="AI87" i="18" s="1"/>
  <c r="AF84" i="18"/>
  <c r="AF84" i="8"/>
  <c r="AF84" i="6"/>
  <c r="AG85" i="18"/>
  <c r="AF80" i="17"/>
  <c r="Y18" i="16" s="1"/>
  <c r="AG89" i="18"/>
  <c r="AJ89" i="18" s="1"/>
  <c r="AG80" i="17"/>
  <c r="C62" i="16" s="1"/>
  <c r="AG83" i="17"/>
  <c r="AF82" i="17"/>
  <c r="AF82" i="18"/>
  <c r="W88" i="8"/>
  <c r="Z88" i="8" s="1"/>
  <c r="AF86" i="8"/>
  <c r="W87" i="6"/>
  <c r="AG88" i="18"/>
  <c r="AJ88" i="18" s="1"/>
  <c r="AG87" i="17"/>
  <c r="AJ87" i="17" s="1"/>
  <c r="W89" i="6"/>
  <c r="Z89" i="6" s="1"/>
  <c r="X85" i="6"/>
  <c r="X89" i="6"/>
  <c r="AA89" i="6" s="1"/>
  <c r="AG86" i="18"/>
  <c r="AF80" i="18"/>
  <c r="B75" i="16" s="1"/>
  <c r="W83" i="6"/>
  <c r="X81" i="6"/>
  <c r="AF85" i="17"/>
  <c r="AF86" i="17"/>
  <c r="AI86" i="17" s="1"/>
  <c r="W89" i="8"/>
  <c r="Z89" i="8" s="1"/>
  <c r="Z87" i="17"/>
  <c r="Z86" i="17" s="1"/>
  <c r="Z85" i="17" s="1"/>
  <c r="Z84" i="17" s="1"/>
  <c r="Z83" i="17" s="1"/>
  <c r="Z82" i="17" s="1"/>
  <c r="Z81" i="17" s="1"/>
  <c r="Z80" i="17" s="1"/>
  <c r="AE23" i="6"/>
  <c r="AD163" i="6"/>
  <c r="Y29" i="7"/>
  <c r="AD130" i="7"/>
  <c r="U165" i="8"/>
  <c r="AB25" i="8"/>
  <c r="AD121" i="7"/>
  <c r="AF126" i="7" s="1"/>
  <c r="Y20" i="7"/>
  <c r="AH127" i="17"/>
  <c r="AH124" i="6"/>
  <c r="AH128" i="7"/>
  <c r="U168" i="8"/>
  <c r="AB28" i="8"/>
  <c r="AF40" i="6"/>
  <c r="AF45" i="6"/>
  <c r="AH164" i="17"/>
  <c r="Y164" i="18"/>
  <c r="AH166" i="8"/>
  <c r="U166" i="6"/>
  <c r="AB26" i="6"/>
  <c r="AE23" i="18"/>
  <c r="AD163" i="18"/>
  <c r="X43" i="6"/>
  <c r="X47" i="6"/>
  <c r="AA47" i="6" s="1"/>
  <c r="W41" i="6"/>
  <c r="AD126" i="6"/>
  <c r="Y25" i="6"/>
  <c r="U122" i="17"/>
  <c r="V21" i="17"/>
  <c r="Y168" i="17"/>
  <c r="V26" i="18"/>
  <c r="U127" i="18"/>
  <c r="Y166" i="7"/>
  <c r="V17" i="16"/>
  <c r="C61" i="16"/>
  <c r="Z17" i="16"/>
  <c r="X83" i="6"/>
  <c r="AE20" i="8"/>
  <c r="AD160" i="8"/>
  <c r="W54" i="16" s="1"/>
  <c r="Y168" i="7"/>
  <c r="W126" i="1"/>
  <c r="X124" i="1"/>
  <c r="AE169" i="18"/>
  <c r="AE165" i="18"/>
  <c r="AC160" i="18"/>
  <c r="AE166" i="18"/>
  <c r="AE162" i="18"/>
  <c r="AE163" i="18"/>
  <c r="AE161" i="18"/>
  <c r="AE160" i="18"/>
  <c r="X42" i="16" s="1"/>
  <c r="AE167" i="18"/>
  <c r="AE168" i="18"/>
  <c r="AE164" i="18"/>
  <c r="Y163" i="8"/>
  <c r="AF47" i="7"/>
  <c r="AF40" i="7"/>
  <c r="U161" i="6"/>
  <c r="AB21" i="6"/>
  <c r="V21" i="8"/>
  <c r="U122" i="8"/>
  <c r="AH122" i="8"/>
  <c r="AE23" i="17"/>
  <c r="AD163" i="17"/>
  <c r="U168" i="17"/>
  <c r="AB28" i="17"/>
  <c r="AH161" i="18"/>
  <c r="X42" i="7"/>
  <c r="X40" i="7"/>
  <c r="U127" i="17"/>
  <c r="V26" i="17"/>
  <c r="AH164" i="8"/>
  <c r="Y20" i="17"/>
  <c r="AD121" i="17"/>
  <c r="W20" i="16" s="1"/>
  <c r="X48" i="8"/>
  <c r="W44" i="8"/>
  <c r="W85" i="8"/>
  <c r="U121" i="6"/>
  <c r="W31" i="16" s="1"/>
  <c r="V20" i="6"/>
  <c r="Y163" i="17"/>
  <c r="U160" i="7"/>
  <c r="AB20" i="7"/>
  <c r="U167" i="17"/>
  <c r="AB27" i="17"/>
  <c r="AH163" i="6"/>
  <c r="AG45" i="8"/>
  <c r="AG44" i="8"/>
  <c r="AG49" i="8"/>
  <c r="AJ49" i="8" s="1"/>
  <c r="AG46" i="8"/>
  <c r="AF44" i="8"/>
  <c r="AH129" i="8"/>
  <c r="Y128" i="7"/>
  <c r="Y167" i="8"/>
  <c r="AF88" i="6"/>
  <c r="AF49" i="6"/>
  <c r="AI49" i="6" s="1"/>
  <c r="AG42" i="6"/>
  <c r="AF85" i="6"/>
  <c r="U161" i="7"/>
  <c r="AB21" i="7"/>
  <c r="V161" i="18"/>
  <c r="V169" i="18"/>
  <c r="V160" i="18"/>
  <c r="X41" i="16" s="1"/>
  <c r="V168" i="18"/>
  <c r="V162" i="18"/>
  <c r="V166" i="18"/>
  <c r="V163" i="18"/>
  <c r="V164" i="18"/>
  <c r="V165" i="18"/>
  <c r="V167" i="18"/>
  <c r="T160" i="18"/>
  <c r="AD164" i="17"/>
  <c r="AE24" i="17"/>
  <c r="AE29" i="8"/>
  <c r="AD169" i="8"/>
  <c r="Y23" i="6"/>
  <c r="AD124" i="6"/>
  <c r="Y162" i="6"/>
  <c r="Y164" i="17"/>
  <c r="AE25" i="18"/>
  <c r="AD165" i="18"/>
  <c r="AB27" i="8"/>
  <c r="U167" i="8"/>
  <c r="AD127" i="6"/>
  <c r="Y26" i="6"/>
  <c r="AH162" i="18"/>
  <c r="W45" i="6"/>
  <c r="Y125" i="6"/>
  <c r="AJ48" i="1"/>
  <c r="AJ47" i="1" s="1"/>
  <c r="AJ46" i="1" s="1"/>
  <c r="AJ45" i="1" s="1"/>
  <c r="AJ44" i="1" s="1"/>
  <c r="AJ43" i="1" s="1"/>
  <c r="AJ42" i="1" s="1"/>
  <c r="AJ41" i="1" s="1"/>
  <c r="AJ40" i="1" s="1"/>
  <c r="AB21" i="17"/>
  <c r="U161" i="17"/>
  <c r="AH129" i="17"/>
  <c r="AB26" i="18"/>
  <c r="U166" i="18"/>
  <c r="AH166" i="7"/>
  <c r="W80" i="6"/>
  <c r="X88" i="6"/>
  <c r="AA88" i="6" s="1"/>
  <c r="X82" i="6"/>
  <c r="V166" i="8"/>
  <c r="V164" i="8"/>
  <c r="V161" i="8"/>
  <c r="V160" i="8"/>
  <c r="X53" i="16" s="1"/>
  <c r="V165" i="8"/>
  <c r="V163" i="8"/>
  <c r="V168" i="8"/>
  <c r="V162" i="8"/>
  <c r="V169" i="8"/>
  <c r="V167" i="8"/>
  <c r="T160" i="8"/>
  <c r="Y160" i="8" s="1"/>
  <c r="Y161" i="7"/>
  <c r="Y129" i="7"/>
  <c r="X123" i="1"/>
  <c r="X128" i="1"/>
  <c r="X129" i="1"/>
  <c r="AA129" i="1" s="1"/>
  <c r="U160" i="18"/>
  <c r="W41" i="16" s="1"/>
  <c r="AB20" i="18"/>
  <c r="AH124" i="8"/>
  <c r="AF42" i="7"/>
  <c r="AF43" i="7"/>
  <c r="AF46" i="7"/>
  <c r="Y21" i="6"/>
  <c r="AD122" i="6"/>
  <c r="AD161" i="8"/>
  <c r="AE21" i="8"/>
  <c r="AH161" i="8"/>
  <c r="Y162" i="17"/>
  <c r="AH167" i="17"/>
  <c r="V22" i="18"/>
  <c r="U123" i="18"/>
  <c r="AH123" i="8"/>
  <c r="X44" i="7"/>
  <c r="W49" i="7"/>
  <c r="Z49" i="7" s="1"/>
  <c r="W42" i="7"/>
  <c r="W44" i="7"/>
  <c r="Y161" i="6"/>
  <c r="AH126" i="17"/>
  <c r="AH125" i="8"/>
  <c r="AE130" i="17"/>
  <c r="AE129" i="17"/>
  <c r="AE127" i="17"/>
  <c r="AE123" i="17"/>
  <c r="AE126" i="17"/>
  <c r="AE125" i="17"/>
  <c r="AE122" i="17"/>
  <c r="AE121" i="17"/>
  <c r="X20" i="16" s="1"/>
  <c r="AE124" i="17"/>
  <c r="AE128" i="17"/>
  <c r="W47" i="8"/>
  <c r="Z47" i="8" s="1"/>
  <c r="W49" i="8"/>
  <c r="Z49" i="8" s="1"/>
  <c r="X46" i="8"/>
  <c r="AD121" i="6"/>
  <c r="W32" i="16" s="1"/>
  <c r="Y20" i="6"/>
  <c r="AH163" i="17"/>
  <c r="T160" i="7"/>
  <c r="V162" i="7"/>
  <c r="V164" i="7"/>
  <c r="V168" i="7"/>
  <c r="V161" i="7"/>
  <c r="V160" i="7"/>
  <c r="V165" i="7"/>
  <c r="V166" i="7"/>
  <c r="V169" i="7"/>
  <c r="V167" i="7"/>
  <c r="V163" i="7"/>
  <c r="Y166" i="17"/>
  <c r="V24" i="6"/>
  <c r="U125" i="6"/>
  <c r="AG40" i="8"/>
  <c r="AF42" i="8"/>
  <c r="B8" i="16"/>
  <c r="AB8" i="16" s="1"/>
  <c r="U8" i="16"/>
  <c r="Y8" i="16"/>
  <c r="V29" i="8"/>
  <c r="U130" i="8"/>
  <c r="AH162" i="8"/>
  <c r="Y167" i="7"/>
  <c r="AH167" i="8"/>
  <c r="AG47" i="6"/>
  <c r="AF44" i="6"/>
  <c r="AF86" i="6"/>
  <c r="AG44" i="6"/>
  <c r="X87" i="8"/>
  <c r="X81" i="8"/>
  <c r="X86" i="8"/>
  <c r="AD167" i="8"/>
  <c r="AE27" i="8"/>
  <c r="AB21" i="8"/>
  <c r="U161" i="8"/>
  <c r="AB23" i="6"/>
  <c r="U163" i="6"/>
  <c r="AD124" i="18"/>
  <c r="Y23" i="18"/>
  <c r="W44" i="6"/>
  <c r="W48" i="6"/>
  <c r="V25" i="6"/>
  <c r="U126" i="6"/>
  <c r="U130" i="17"/>
  <c r="V29" i="17"/>
  <c r="AD166" i="18"/>
  <c r="AE26" i="18"/>
  <c r="Y127" i="7"/>
  <c r="U160" i="8"/>
  <c r="W53" i="16" s="1"/>
  <c r="AB20" i="8"/>
  <c r="U122" i="7"/>
  <c r="V21" i="7"/>
  <c r="AH129" i="7"/>
  <c r="W125" i="1"/>
  <c r="W129" i="1"/>
  <c r="X122" i="1"/>
  <c r="AE20" i="18"/>
  <c r="AD160" i="18"/>
  <c r="W42" i="16" s="1"/>
  <c r="U125" i="8"/>
  <c r="V24" i="8"/>
  <c r="AG49" i="7"/>
  <c r="AJ49" i="7" s="1"/>
  <c r="AJ48" i="7" s="1"/>
  <c r="AF45" i="7"/>
  <c r="AG43" i="7"/>
  <c r="AF49" i="7"/>
  <c r="AI49" i="7" s="1"/>
  <c r="AG40" i="7"/>
  <c r="AD161" i="6"/>
  <c r="AE21" i="6"/>
  <c r="Y21" i="8"/>
  <c r="AD122" i="8"/>
  <c r="Y161" i="8"/>
  <c r="U124" i="17"/>
  <c r="V23" i="17"/>
  <c r="U129" i="17"/>
  <c r="V28" i="17"/>
  <c r="Y161" i="18"/>
  <c r="X48" i="7"/>
  <c r="Y165" i="17"/>
  <c r="Y125" i="8"/>
  <c r="AD160" i="17"/>
  <c r="W22" i="16" s="1"/>
  <c r="AE20" i="17"/>
  <c r="W82" i="8"/>
  <c r="W40" i="8"/>
  <c r="W48" i="8"/>
  <c r="Z48" i="8" s="1"/>
  <c r="U160" i="6"/>
  <c r="W33" i="16" s="1"/>
  <c r="AB20" i="6"/>
  <c r="AH124" i="17"/>
  <c r="AE20" i="7"/>
  <c r="AD160" i="7"/>
  <c r="AH166" i="17"/>
  <c r="AB24" i="6"/>
  <c r="U164" i="6"/>
  <c r="AF41" i="8"/>
  <c r="AF46" i="8"/>
  <c r="AF47" i="8"/>
  <c r="Y168" i="8"/>
  <c r="AH167" i="7"/>
  <c r="AE28" i="8"/>
  <c r="AD168" i="8"/>
  <c r="AF43" i="6"/>
  <c r="AG41" i="6"/>
  <c r="AF42" i="6"/>
  <c r="AF83" i="6"/>
  <c r="X80" i="8"/>
  <c r="AD169" i="17"/>
  <c r="AE29" i="17"/>
  <c r="AB23" i="17"/>
  <c r="U163" i="17"/>
  <c r="Y126" i="17"/>
  <c r="AE121" i="6"/>
  <c r="X32" i="16" s="1"/>
  <c r="AE123" i="6"/>
  <c r="AE126" i="6"/>
  <c r="AE125" i="6"/>
  <c r="AE127" i="6"/>
  <c r="AE129" i="6"/>
  <c r="AE130" i="6"/>
  <c r="AE124" i="6"/>
  <c r="AE122" i="6"/>
  <c r="AE128" i="6"/>
  <c r="AD126" i="18"/>
  <c r="Y25" i="18"/>
  <c r="AH127" i="8"/>
  <c r="AH165" i="6"/>
  <c r="Y162" i="18"/>
  <c r="X45" i="6"/>
  <c r="W40" i="6"/>
  <c r="Y21" i="17"/>
  <c r="AD122" i="17"/>
  <c r="Y29" i="17"/>
  <c r="AD130" i="17"/>
  <c r="Y26" i="18"/>
  <c r="AD127" i="18"/>
  <c r="V27" i="7"/>
  <c r="U128" i="7"/>
  <c r="AA86" i="17"/>
  <c r="AA85" i="17" s="1"/>
  <c r="AA84" i="17" s="1"/>
  <c r="AA83" i="17" s="1"/>
  <c r="AA82" i="17" s="1"/>
  <c r="AA81" i="17" s="1"/>
  <c r="AA80" i="17" s="1"/>
  <c r="V122" i="8"/>
  <c r="V125" i="8"/>
  <c r="V121" i="8"/>
  <c r="X51" i="16" s="1"/>
  <c r="V130" i="8"/>
  <c r="V127" i="8"/>
  <c r="V124" i="8"/>
  <c r="V128" i="8"/>
  <c r="V123" i="8"/>
  <c r="V126" i="8"/>
  <c r="V129" i="8"/>
  <c r="AE21" i="7"/>
  <c r="AD161" i="7"/>
  <c r="AD169" i="7"/>
  <c r="AE29" i="7"/>
  <c r="X127" i="1"/>
  <c r="W130" i="1"/>
  <c r="Z130" i="1" s="1"/>
  <c r="W123" i="1"/>
  <c r="U121" i="18"/>
  <c r="W39" i="16" s="1"/>
  <c r="V20" i="18"/>
  <c r="Y124" i="8"/>
  <c r="AG46" i="7"/>
  <c r="Y121" i="6"/>
  <c r="U162" i="8"/>
  <c r="AB22" i="8"/>
  <c r="AH162" i="17"/>
  <c r="AD129" i="17"/>
  <c r="Y28" i="17"/>
  <c r="AH122" i="18"/>
  <c r="W47" i="7"/>
  <c r="AB26" i="17"/>
  <c r="U166" i="17"/>
  <c r="Y164" i="8"/>
  <c r="AE165" i="17"/>
  <c r="AE166" i="17"/>
  <c r="AE164" i="17"/>
  <c r="AE162" i="17"/>
  <c r="AE167" i="17"/>
  <c r="AE168" i="17"/>
  <c r="AE169" i="17"/>
  <c r="AE163" i="17"/>
  <c r="AE160" i="17"/>
  <c r="X22" i="16" s="1"/>
  <c r="AE161" i="17"/>
  <c r="AC160" i="17"/>
  <c r="AH160" i="17" s="1"/>
  <c r="X49" i="8"/>
  <c r="AA49" i="8" s="1"/>
  <c r="W41" i="8"/>
  <c r="X47" i="8"/>
  <c r="X43" i="8"/>
  <c r="AE20" i="6"/>
  <c r="AD160" i="6"/>
  <c r="W34" i="16" s="1"/>
  <c r="Y24" i="17"/>
  <c r="AD125" i="17"/>
  <c r="U121" i="7"/>
  <c r="W129" i="7" s="1"/>
  <c r="V20" i="7"/>
  <c r="AE27" i="17"/>
  <c r="AD167" i="17"/>
  <c r="AE24" i="6"/>
  <c r="AD164" i="6"/>
  <c r="AF81" i="8"/>
  <c r="AF89" i="8"/>
  <c r="AI89" i="8" s="1"/>
  <c r="AF85" i="8"/>
  <c r="AF82" i="8"/>
  <c r="Z8" i="16"/>
  <c r="C8" i="16"/>
  <c r="AC8" i="16" s="1"/>
  <c r="V8" i="16"/>
  <c r="AH168" i="8"/>
  <c r="Y28" i="7"/>
  <c r="AD129" i="7"/>
  <c r="AH84" i="7"/>
  <c r="AH85" i="7"/>
  <c r="Y128" i="8"/>
  <c r="AG45" i="6"/>
  <c r="AG48" i="6"/>
  <c r="AF46" i="6"/>
  <c r="X83" i="8"/>
  <c r="U126" i="17"/>
  <c r="V25" i="17"/>
  <c r="AH164" i="18"/>
  <c r="AH123" i="18"/>
  <c r="AH125" i="6"/>
  <c r="U123" i="8"/>
  <c r="V22" i="8"/>
  <c r="Y167" i="17"/>
  <c r="AE25" i="17"/>
  <c r="AD165" i="17"/>
  <c r="Y166" i="8"/>
  <c r="AH162" i="6"/>
  <c r="AH125" i="17"/>
  <c r="U165" i="6"/>
  <c r="AB25" i="6"/>
  <c r="AH123" i="6"/>
  <c r="Y125" i="17"/>
  <c r="U126" i="18"/>
  <c r="V25" i="18"/>
  <c r="Y127" i="8"/>
  <c r="AD166" i="6"/>
  <c r="AE26" i="6"/>
  <c r="V23" i="18"/>
  <c r="U124" i="18"/>
  <c r="W49" i="6"/>
  <c r="Z49" i="6" s="1"/>
  <c r="X41" i="6"/>
  <c r="X40" i="6"/>
  <c r="AH164" i="6"/>
  <c r="AE21" i="17"/>
  <c r="AD161" i="17"/>
  <c r="U169" i="17"/>
  <c r="AB29" i="17"/>
  <c r="AH165" i="18"/>
  <c r="AD167" i="7"/>
  <c r="AE27" i="7"/>
  <c r="X80" i="6"/>
  <c r="AE121" i="8"/>
  <c r="X52" i="16" s="1"/>
  <c r="AE124" i="8"/>
  <c r="AE122" i="8"/>
  <c r="AE123" i="8"/>
  <c r="AE127" i="8"/>
  <c r="AE126" i="8"/>
  <c r="AE130" i="8"/>
  <c r="AE128" i="8"/>
  <c r="AE129" i="8"/>
  <c r="AE125" i="8"/>
  <c r="Y121" i="7"/>
  <c r="AH82" i="17"/>
  <c r="Y161" i="17"/>
  <c r="U169" i="7"/>
  <c r="AB29" i="7"/>
  <c r="X125" i="1"/>
  <c r="W124" i="1"/>
  <c r="X121" i="1"/>
  <c r="V121" i="18"/>
  <c r="X39" i="16" s="1"/>
  <c r="V122" i="18"/>
  <c r="V126" i="18"/>
  <c r="V129" i="18"/>
  <c r="V125" i="18"/>
  <c r="V124" i="18"/>
  <c r="V127" i="18"/>
  <c r="V123" i="18"/>
  <c r="V130" i="18"/>
  <c r="V128" i="18"/>
  <c r="AD125" i="8"/>
  <c r="Y24" i="8"/>
  <c r="AG47" i="7"/>
  <c r="AF48" i="7"/>
  <c r="AI48" i="7" s="1"/>
  <c r="AF44" i="7"/>
  <c r="AH121" i="6"/>
  <c r="AH121" i="8"/>
  <c r="Y22" i="8"/>
  <c r="AD123" i="8"/>
  <c r="Y163" i="18"/>
  <c r="W37" i="16"/>
  <c r="W85" i="18"/>
  <c r="W86" i="18"/>
  <c r="W87" i="18"/>
  <c r="W88" i="18"/>
  <c r="W81" i="18"/>
  <c r="W82" i="18"/>
  <c r="W83" i="18"/>
  <c r="W84" i="18"/>
  <c r="W89" i="18"/>
  <c r="Z89" i="18" s="1"/>
  <c r="Y123" i="17"/>
  <c r="AE28" i="17"/>
  <c r="AD168" i="17"/>
  <c r="Y122" i="18"/>
  <c r="W48" i="7"/>
  <c r="W46" i="7"/>
  <c r="W41" i="7"/>
  <c r="W40" i="7"/>
  <c r="AH165" i="17"/>
  <c r="AE25" i="8"/>
  <c r="AD165" i="8"/>
  <c r="V125" i="17"/>
  <c r="V130" i="17"/>
  <c r="V123" i="17"/>
  <c r="V128" i="17"/>
  <c r="V127" i="17"/>
  <c r="V124" i="17"/>
  <c r="V126" i="17"/>
  <c r="V129" i="17"/>
  <c r="V122" i="17"/>
  <c r="V121" i="17"/>
  <c r="X19" i="16" s="1"/>
  <c r="X40" i="8"/>
  <c r="X44" i="8"/>
  <c r="W83" i="8"/>
  <c r="W45" i="8"/>
  <c r="V160" i="6"/>
  <c r="X33" i="16" s="1"/>
  <c r="V164" i="6"/>
  <c r="V163" i="6"/>
  <c r="V167" i="6"/>
  <c r="V161" i="6"/>
  <c r="V169" i="6"/>
  <c r="V166" i="6"/>
  <c r="V165" i="6"/>
  <c r="V162" i="6"/>
  <c r="V168" i="6"/>
  <c r="T160" i="6"/>
  <c r="Y124" i="17"/>
  <c r="AC160" i="7"/>
  <c r="AH160" i="7" s="1"/>
  <c r="AE164" i="7"/>
  <c r="AE160" i="7"/>
  <c r="AE168" i="7"/>
  <c r="AE165" i="7"/>
  <c r="AE166" i="7"/>
  <c r="AE169" i="7"/>
  <c r="AE163" i="7"/>
  <c r="AE167" i="7"/>
  <c r="AE161" i="7"/>
  <c r="AE162" i="7"/>
  <c r="Y27" i="17"/>
  <c r="AD128" i="17"/>
  <c r="Y163" i="6"/>
  <c r="AF88" i="8"/>
  <c r="AI88" i="8" s="1"/>
  <c r="AF83" i="8"/>
  <c r="AG41" i="8"/>
  <c r="AF49" i="8"/>
  <c r="AI49" i="8" s="1"/>
  <c r="Y129" i="8"/>
  <c r="AE28" i="7"/>
  <c r="AD168" i="7"/>
  <c r="AH128" i="8"/>
  <c r="AF47" i="6"/>
  <c r="X88" i="8"/>
  <c r="U167" i="7"/>
  <c r="AB27" i="7"/>
  <c r="Y17" i="16"/>
  <c r="B61" i="16"/>
  <c r="U17" i="16"/>
  <c r="AE162" i="8"/>
  <c r="AE169" i="8"/>
  <c r="AE168" i="8"/>
  <c r="AE160" i="8"/>
  <c r="X54" i="16" s="1"/>
  <c r="AE164" i="8"/>
  <c r="AE163" i="8"/>
  <c r="AE165" i="8"/>
  <c r="AE167" i="8"/>
  <c r="AE161" i="8"/>
  <c r="AC160" i="8"/>
  <c r="AE166" i="8"/>
  <c r="AH163" i="8"/>
  <c r="U160" i="17"/>
  <c r="W21" i="16" s="1"/>
  <c r="AB20" i="17"/>
  <c r="W41" i="18"/>
  <c r="X43" i="18"/>
  <c r="X42" i="18"/>
  <c r="X40" i="18"/>
  <c r="W44" i="18"/>
  <c r="X48" i="18"/>
  <c r="X44" i="18"/>
  <c r="W48" i="18"/>
  <c r="X49" i="18"/>
  <c r="AA49" i="18" s="1"/>
  <c r="W43" i="18"/>
  <c r="W40" i="18"/>
  <c r="W42" i="18"/>
  <c r="W46" i="18"/>
  <c r="X41" i="18"/>
  <c r="X46" i="18"/>
  <c r="W45" i="18"/>
  <c r="X47" i="18"/>
  <c r="W49" i="18"/>
  <c r="Z49" i="18" s="1"/>
  <c r="X45" i="18"/>
  <c r="W47" i="18"/>
  <c r="V23" i="6"/>
  <c r="U124" i="6"/>
  <c r="Y27" i="8"/>
  <c r="AD128" i="8"/>
  <c r="U163" i="18"/>
  <c r="AB23" i="18"/>
  <c r="W47" i="6"/>
  <c r="W43" i="6"/>
  <c r="W42" i="6"/>
  <c r="AD165" i="6"/>
  <c r="AE25" i="6"/>
  <c r="AH121" i="17"/>
  <c r="AH168" i="17"/>
  <c r="Y165" i="18"/>
  <c r="AD128" i="7"/>
  <c r="Y27" i="7"/>
  <c r="U121" i="8"/>
  <c r="W51" i="16" s="1"/>
  <c r="V20" i="8"/>
  <c r="AH121" i="7"/>
  <c r="AH168" i="7"/>
  <c r="AD121" i="18"/>
  <c r="W40" i="16" s="1"/>
  <c r="Y20" i="18"/>
  <c r="AE24" i="8"/>
  <c r="AD164" i="8"/>
  <c r="AG42" i="7"/>
  <c r="V21" i="6"/>
  <c r="U122" i="6"/>
  <c r="AE22" i="8"/>
  <c r="AD162" i="8"/>
  <c r="AH123" i="17"/>
  <c r="Y128" i="17"/>
  <c r="AD162" i="18"/>
  <c r="AE22" i="18"/>
  <c r="X41" i="7"/>
  <c r="X47" i="7"/>
  <c r="W43" i="7"/>
  <c r="X45" i="7"/>
  <c r="AD127" i="17"/>
  <c r="Y26" i="17"/>
  <c r="Y25" i="8"/>
  <c r="AD126" i="8"/>
  <c r="V160" i="17"/>
  <c r="X21" i="16" s="1"/>
  <c r="V164" i="17"/>
  <c r="V168" i="17"/>
  <c r="V166" i="17"/>
  <c r="V169" i="17"/>
  <c r="V161" i="17"/>
  <c r="V162" i="17"/>
  <c r="V165" i="17"/>
  <c r="V163" i="17"/>
  <c r="V167" i="17"/>
  <c r="T160" i="17"/>
  <c r="Y160" i="17" s="1"/>
  <c r="X42" i="8"/>
  <c r="X45" i="8"/>
  <c r="W43" i="8"/>
  <c r="W81" i="8"/>
  <c r="AE161" i="6"/>
  <c r="AE163" i="6"/>
  <c r="AE167" i="6"/>
  <c r="AE166" i="6"/>
  <c r="AE162" i="6"/>
  <c r="AE169" i="6"/>
  <c r="AE165" i="6"/>
  <c r="AE160" i="6"/>
  <c r="X34" i="16" s="1"/>
  <c r="AE168" i="6"/>
  <c r="AE164" i="6"/>
  <c r="AC160" i="6"/>
  <c r="AH160" i="6" s="1"/>
  <c r="AB24" i="17"/>
  <c r="U164" i="17"/>
  <c r="AE129" i="7"/>
  <c r="AE125" i="7"/>
  <c r="AE128" i="7"/>
  <c r="AE127" i="7"/>
  <c r="AE121" i="7"/>
  <c r="AE123" i="7"/>
  <c r="AE130" i="7"/>
  <c r="AE124" i="7"/>
  <c r="AE122" i="7"/>
  <c r="AE126" i="7"/>
  <c r="V27" i="17"/>
  <c r="U128" i="17"/>
  <c r="Y124" i="6"/>
  <c r="AH166" i="6"/>
  <c r="AG43" i="8"/>
  <c r="AG42" i="8"/>
  <c r="AG160" i="1"/>
  <c r="AG162" i="1"/>
  <c r="AG161" i="1"/>
  <c r="AG167" i="1"/>
  <c r="AG169" i="1"/>
  <c r="AJ169" i="1" s="1"/>
  <c r="AF169" i="1"/>
  <c r="AI169" i="1" s="1"/>
  <c r="AF168" i="1"/>
  <c r="AI168" i="1" s="1"/>
  <c r="AF167" i="1"/>
  <c r="AG165" i="1"/>
  <c r="AG163" i="1"/>
  <c r="AF164" i="1"/>
  <c r="AF163" i="1"/>
  <c r="AF165" i="1"/>
  <c r="AG166" i="1"/>
  <c r="AG164" i="1"/>
  <c r="AG168" i="1"/>
  <c r="AF161" i="1"/>
  <c r="AF166" i="1"/>
  <c r="AF160" i="1"/>
  <c r="AF162" i="1"/>
  <c r="AD130" i="8"/>
  <c r="Y29" i="8"/>
  <c r="U168" i="7"/>
  <c r="AB28" i="7"/>
  <c r="AD129" i="8"/>
  <c r="Y28" i="8"/>
  <c r="AG43" i="6"/>
  <c r="AF41" i="6"/>
  <c r="AG49" i="6"/>
  <c r="AJ49" i="6" s="1"/>
  <c r="AH124" i="18"/>
  <c r="X84" i="8"/>
  <c r="V26" i="6"/>
  <c r="U127" i="6"/>
  <c r="Y121" i="17"/>
  <c r="AH126" i="18"/>
  <c r="Y22" i="18"/>
  <c r="AD123" i="18"/>
  <c r="AB25" i="18"/>
  <c r="U165" i="18"/>
  <c r="AH126" i="6"/>
  <c r="AB25" i="17"/>
  <c r="U165" i="17"/>
  <c r="Y125" i="18"/>
  <c r="Y165" i="6"/>
  <c r="Y123" i="6"/>
  <c r="Y25" i="17"/>
  <c r="AD126" i="17"/>
  <c r="AH125" i="18"/>
  <c r="V27" i="8"/>
  <c r="U128" i="8"/>
  <c r="Y126" i="6"/>
  <c r="Y123" i="18"/>
  <c r="X42" i="6"/>
  <c r="W46" i="6"/>
  <c r="X44" i="6"/>
  <c r="Y164" i="6"/>
  <c r="Y129" i="17"/>
  <c r="W160" i="1"/>
  <c r="Z160" i="1" s="1"/>
  <c r="W164" i="1"/>
  <c r="Z164" i="1" s="1"/>
  <c r="W165" i="1"/>
  <c r="Z165" i="1" s="1"/>
  <c r="X164" i="1"/>
  <c r="AA164" i="1" s="1"/>
  <c r="X162" i="1"/>
  <c r="AA162" i="1" s="1"/>
  <c r="W166" i="1"/>
  <c r="Z166" i="1" s="1"/>
  <c r="W167" i="1"/>
  <c r="Z167" i="1" s="1"/>
  <c r="W161" i="1"/>
  <c r="Z161" i="1" s="1"/>
  <c r="X167" i="1"/>
  <c r="AA167" i="1" s="1"/>
  <c r="X163" i="1"/>
  <c r="AA163" i="1" s="1"/>
  <c r="X168" i="1"/>
  <c r="AA168" i="1" s="1"/>
  <c r="W162" i="1"/>
  <c r="Z162" i="1" s="1"/>
  <c r="X165" i="1"/>
  <c r="AA165" i="1" s="1"/>
  <c r="W163" i="1"/>
  <c r="Z163" i="1" s="1"/>
  <c r="X169" i="1"/>
  <c r="AA169" i="1" s="1"/>
  <c r="X161" i="1"/>
  <c r="AA161" i="1" s="1"/>
  <c r="X166" i="1"/>
  <c r="AA166" i="1" s="1"/>
  <c r="W169" i="1"/>
  <c r="Z169" i="1" s="1"/>
  <c r="W168" i="1"/>
  <c r="Z168" i="1" s="1"/>
  <c r="X160" i="1"/>
  <c r="AH127" i="18"/>
  <c r="Y126" i="18"/>
  <c r="AH127" i="7"/>
  <c r="Y20" i="8"/>
  <c r="AD121" i="8"/>
  <c r="W52" i="16" s="1"/>
  <c r="AD122" i="7"/>
  <c r="Y21" i="7"/>
  <c r="V29" i="7"/>
  <c r="U130" i="7"/>
  <c r="W122" i="1"/>
  <c r="W128" i="1"/>
  <c r="AE121" i="18"/>
  <c r="X40" i="16" s="1"/>
  <c r="AE129" i="18"/>
  <c r="AE124" i="18"/>
  <c r="AE123" i="18"/>
  <c r="AE128" i="18"/>
  <c r="AE127" i="18"/>
  <c r="AE125" i="18"/>
  <c r="AE122" i="18"/>
  <c r="AE126" i="18"/>
  <c r="AE130" i="18"/>
  <c r="AH166" i="18"/>
  <c r="U164" i="8"/>
  <c r="AB24" i="8"/>
  <c r="AG45" i="7"/>
  <c r="Y121" i="8"/>
  <c r="Y122" i="8"/>
  <c r="AI47" i="1"/>
  <c r="AI46" i="1" s="1"/>
  <c r="AI45" i="1" s="1"/>
  <c r="AI44" i="1" s="1"/>
  <c r="AI43" i="1" s="1"/>
  <c r="AI42" i="1" s="1"/>
  <c r="AI41" i="1" s="1"/>
  <c r="AI40" i="1" s="1"/>
  <c r="Y23" i="17"/>
  <c r="AD124" i="17"/>
  <c r="AH128" i="17"/>
  <c r="AB22" i="18"/>
  <c r="U162" i="18"/>
  <c r="X49" i="7"/>
  <c r="AA49" i="7" s="1"/>
  <c r="W12" i="16"/>
  <c r="AF122" i="1"/>
  <c r="AF125" i="1"/>
  <c r="AG130" i="1"/>
  <c r="AJ130" i="1" s="1"/>
  <c r="AF128" i="1"/>
  <c r="AG123" i="1"/>
  <c r="AG126" i="1"/>
  <c r="AF130" i="1"/>
  <c r="AI130" i="1" s="1"/>
  <c r="AG124" i="1"/>
  <c r="AG121" i="1"/>
  <c r="AF129" i="1"/>
  <c r="AF123" i="1"/>
  <c r="AG127" i="1"/>
  <c r="AG128" i="1"/>
  <c r="AF127" i="1"/>
  <c r="AF121" i="1"/>
  <c r="AG129" i="1"/>
  <c r="AF126" i="1"/>
  <c r="AG122" i="1"/>
  <c r="AG125" i="1"/>
  <c r="AF124" i="1"/>
  <c r="AD166" i="17"/>
  <c r="AE26" i="17"/>
  <c r="U126" i="8"/>
  <c r="V25" i="8"/>
  <c r="V20" i="17"/>
  <c r="U121" i="17"/>
  <c r="W19" i="16" s="1"/>
  <c r="X41" i="8"/>
  <c r="W86" i="8"/>
  <c r="W42" i="8"/>
  <c r="W87" i="8"/>
  <c r="V121" i="6"/>
  <c r="X31" i="16" s="1"/>
  <c r="V123" i="6"/>
  <c r="V128" i="6"/>
  <c r="V129" i="6"/>
  <c r="V130" i="6"/>
  <c r="V124" i="6"/>
  <c r="V125" i="6"/>
  <c r="V127" i="6"/>
  <c r="V122" i="6"/>
  <c r="V126" i="6"/>
  <c r="U125" i="17"/>
  <c r="V24" i="17"/>
  <c r="V128" i="7"/>
  <c r="V126" i="7"/>
  <c r="V123" i="7"/>
  <c r="V130" i="7"/>
  <c r="V125" i="7"/>
  <c r="V122" i="7"/>
  <c r="V127" i="7"/>
  <c r="V124" i="7"/>
  <c r="V121" i="7"/>
  <c r="V129" i="7"/>
  <c r="Y127" i="17"/>
  <c r="Y24" i="6"/>
  <c r="AD125" i="6"/>
  <c r="W30" i="16"/>
  <c r="AG80" i="6"/>
  <c r="AG86" i="6"/>
  <c r="AG87" i="6"/>
  <c r="AG85" i="6"/>
  <c r="AG81" i="6"/>
  <c r="AG82" i="6"/>
  <c r="AG83" i="6"/>
  <c r="AG88" i="6"/>
  <c r="AF80" i="6"/>
  <c r="AG89" i="6"/>
  <c r="AJ89" i="6" s="1"/>
  <c r="AG84" i="6"/>
  <c r="AG47" i="8"/>
  <c r="AG48" i="8"/>
  <c r="AJ48" i="8" s="1"/>
  <c r="AF40" i="8"/>
  <c r="U169" i="8"/>
  <c r="AB29" i="8"/>
  <c r="V28" i="7"/>
  <c r="U129" i="7"/>
  <c r="AH122" i="6"/>
  <c r="Y127" i="6"/>
  <c r="U129" i="8"/>
  <c r="V28" i="8"/>
  <c r="AG40" i="6"/>
  <c r="AF82" i="6"/>
  <c r="AF89" i="6"/>
  <c r="AI89" i="6" s="1"/>
  <c r="AF48" i="6"/>
  <c r="AI48" i="6" s="1"/>
  <c r="AG46" i="6"/>
  <c r="X85" i="8"/>
  <c r="X89" i="8"/>
  <c r="AA89" i="8" s="1"/>
  <c r="E64" i="16" l="1"/>
  <c r="B59" i="16"/>
  <c r="E62" i="16" s="1"/>
  <c r="AA86" i="7"/>
  <c r="B62" i="16"/>
  <c r="AJ85" i="8"/>
  <c r="V16" i="16"/>
  <c r="Z37" i="16"/>
  <c r="Z16" i="16"/>
  <c r="C73" i="16"/>
  <c r="AI87" i="7"/>
  <c r="Z36" i="16"/>
  <c r="U16" i="16"/>
  <c r="Y16" i="16"/>
  <c r="AI86" i="7"/>
  <c r="AI85" i="7" s="1"/>
  <c r="AI84" i="7" s="1"/>
  <c r="AI83" i="7" s="1"/>
  <c r="AI82" i="7" s="1"/>
  <c r="AJ85" i="7"/>
  <c r="AJ46" i="18"/>
  <c r="AA85" i="7"/>
  <c r="AJ84" i="7"/>
  <c r="U18" i="16"/>
  <c r="Z48" i="17"/>
  <c r="Z47" i="17" s="1"/>
  <c r="AG122" i="18"/>
  <c r="AJ83" i="7"/>
  <c r="AJ82" i="7" s="1"/>
  <c r="AJ81" i="7" s="1"/>
  <c r="AJ80" i="7" s="1"/>
  <c r="AJ45" i="17"/>
  <c r="AJ44" i="17" s="1"/>
  <c r="AJ43" i="17" s="1"/>
  <c r="AJ42" i="17" s="1"/>
  <c r="AJ41" i="17" s="1"/>
  <c r="AJ40" i="17" s="1"/>
  <c r="W130" i="7"/>
  <c r="Z130" i="7" s="1"/>
  <c r="AI81" i="7"/>
  <c r="AI80" i="7" s="1"/>
  <c r="AF125" i="18"/>
  <c r="W126" i="7"/>
  <c r="Z126" i="7" s="1"/>
  <c r="AF127" i="18"/>
  <c r="C74" i="16"/>
  <c r="AI46" i="17"/>
  <c r="AI45" i="17" s="1"/>
  <c r="AI44" i="17" s="1"/>
  <c r="AI43" i="17" s="1"/>
  <c r="AI42" i="17" s="1"/>
  <c r="AI41" i="17" s="1"/>
  <c r="AI40" i="17" s="1"/>
  <c r="AA84" i="7"/>
  <c r="AA83" i="7" s="1"/>
  <c r="AA82" i="7" s="1"/>
  <c r="AA81" i="7" s="1"/>
  <c r="AA80" i="7" s="1"/>
  <c r="AA45" i="17"/>
  <c r="Z85" i="7"/>
  <c r="Z84" i="7" s="1"/>
  <c r="Z83" i="7" s="1"/>
  <c r="AI44" i="18"/>
  <c r="AI43" i="18" s="1"/>
  <c r="AI42" i="18" s="1"/>
  <c r="AI41" i="18" s="1"/>
  <c r="AA87" i="18"/>
  <c r="AJ44" i="18"/>
  <c r="AJ43" i="18" s="1"/>
  <c r="AJ42" i="18" s="1"/>
  <c r="AA48" i="17"/>
  <c r="Y36" i="16"/>
  <c r="B73" i="16"/>
  <c r="AI40" i="18"/>
  <c r="AA43" i="17"/>
  <c r="AA42" i="17" s="1"/>
  <c r="AA41" i="17" s="1"/>
  <c r="Z82" i="7"/>
  <c r="Z81" i="7" s="1"/>
  <c r="Z80" i="7" s="1"/>
  <c r="AI85" i="18"/>
  <c r="V50" i="16"/>
  <c r="AJ41" i="18"/>
  <c r="AJ40" i="18" s="1"/>
  <c r="AG128" i="18"/>
  <c r="AJ128" i="18" s="1"/>
  <c r="Z50" i="16"/>
  <c r="AI88" i="18"/>
  <c r="X122" i="7"/>
  <c r="W128" i="7"/>
  <c r="Z128" i="7" s="1"/>
  <c r="AG127" i="18"/>
  <c r="AJ127" i="18" s="1"/>
  <c r="AG126" i="18"/>
  <c r="AJ126" i="18" s="1"/>
  <c r="X124" i="7"/>
  <c r="V15" i="16"/>
  <c r="X126" i="7"/>
  <c r="W124" i="7"/>
  <c r="X123" i="7"/>
  <c r="W127" i="7"/>
  <c r="Z127" i="7" s="1"/>
  <c r="W121" i="7"/>
  <c r="B50" i="16" s="1"/>
  <c r="AB50" i="16" s="1"/>
  <c r="AG130" i="18"/>
  <c r="AJ130" i="18" s="1"/>
  <c r="AA40" i="17"/>
  <c r="Z46" i="17"/>
  <c r="Z45" i="17" s="1"/>
  <c r="Z44" i="17" s="1"/>
  <c r="Z43" i="17" s="1"/>
  <c r="Z42" i="17" s="1"/>
  <c r="Z41" i="17" s="1"/>
  <c r="Z40" i="17" s="1"/>
  <c r="X128" i="7"/>
  <c r="AA128" i="7" s="1"/>
  <c r="X121" i="7"/>
  <c r="C50" i="16" s="1"/>
  <c r="AC50" i="16" s="1"/>
  <c r="AG129" i="18"/>
  <c r="AJ129" i="18" s="1"/>
  <c r="AF121" i="18"/>
  <c r="U40" i="16" s="1"/>
  <c r="AF124" i="18"/>
  <c r="AG125" i="18"/>
  <c r="AJ125" i="18" s="1"/>
  <c r="AF128" i="18"/>
  <c r="AI128" i="18" s="1"/>
  <c r="U11" i="16"/>
  <c r="AF126" i="18"/>
  <c r="AF130" i="18"/>
  <c r="AI130" i="18" s="1"/>
  <c r="AG123" i="18"/>
  <c r="Y11" i="16"/>
  <c r="AJ86" i="17"/>
  <c r="AJ85" i="17" s="1"/>
  <c r="AG124" i="18"/>
  <c r="AG121" i="18"/>
  <c r="Z40" i="16" s="1"/>
  <c r="AA87" i="6"/>
  <c r="U38" i="16"/>
  <c r="AA84" i="18"/>
  <c r="AA83" i="18" s="1"/>
  <c r="AA82" i="18" s="1"/>
  <c r="AA81" i="18" s="1"/>
  <c r="AA80" i="18" s="1"/>
  <c r="AI48" i="18"/>
  <c r="AI47" i="18" s="1"/>
  <c r="Z87" i="6"/>
  <c r="Y49" i="16"/>
  <c r="B35" i="16"/>
  <c r="AB35" i="16" s="1"/>
  <c r="AJ84" i="17"/>
  <c r="B36" i="16"/>
  <c r="AB36" i="16" s="1"/>
  <c r="Y50" i="16"/>
  <c r="Y37" i="16"/>
  <c r="AJ84" i="8"/>
  <c r="AJ83" i="8" s="1"/>
  <c r="AJ82" i="8" s="1"/>
  <c r="AJ81" i="8" s="1"/>
  <c r="AJ80" i="8" s="1"/>
  <c r="Z86" i="6"/>
  <c r="Z85" i="6" s="1"/>
  <c r="Z84" i="6" s="1"/>
  <c r="Z83" i="6" s="1"/>
  <c r="Z82" i="6" s="1"/>
  <c r="Z81" i="6" s="1"/>
  <c r="AG130" i="17"/>
  <c r="AJ130" i="17" s="1"/>
  <c r="AF125" i="17"/>
  <c r="AG125" i="17"/>
  <c r="AF130" i="17"/>
  <c r="AI130" i="17" s="1"/>
  <c r="AA86" i="6"/>
  <c r="AG127" i="17"/>
  <c r="AG129" i="17"/>
  <c r="AJ129" i="17" s="1"/>
  <c r="AF122" i="18"/>
  <c r="AF126" i="17"/>
  <c r="AG122" i="17"/>
  <c r="AF129" i="17"/>
  <c r="AF123" i="17"/>
  <c r="AG121" i="17"/>
  <c r="Z20" i="16" s="1"/>
  <c r="V38" i="16"/>
  <c r="Y38" i="16"/>
  <c r="AI87" i="8"/>
  <c r="AG123" i="17"/>
  <c r="AF121" i="17"/>
  <c r="Y20" i="16" s="1"/>
  <c r="AG126" i="17"/>
  <c r="C75" i="16"/>
  <c r="AF123" i="18"/>
  <c r="AF129" i="18"/>
  <c r="AI129" i="18" s="1"/>
  <c r="AF130" i="6"/>
  <c r="AI130" i="6" s="1"/>
  <c r="AF124" i="17"/>
  <c r="AG128" i="17"/>
  <c r="AJ128" i="17" s="1"/>
  <c r="AA46" i="6"/>
  <c r="AA85" i="6"/>
  <c r="AA84" i="6" s="1"/>
  <c r="AJ83" i="17"/>
  <c r="AJ82" i="17" s="1"/>
  <c r="AJ81" i="17" s="1"/>
  <c r="AJ80" i="17" s="1"/>
  <c r="X121" i="18"/>
  <c r="Z39" i="16" s="1"/>
  <c r="X123" i="6"/>
  <c r="AI86" i="8"/>
  <c r="X130" i="7"/>
  <c r="AA130" i="7" s="1"/>
  <c r="W122" i="7"/>
  <c r="X125" i="7"/>
  <c r="X124" i="18"/>
  <c r="AG124" i="6"/>
  <c r="AJ87" i="18"/>
  <c r="AJ86" i="18" s="1"/>
  <c r="AJ85" i="18" s="1"/>
  <c r="AJ84" i="18" s="1"/>
  <c r="AJ83" i="18" s="1"/>
  <c r="AJ82" i="18" s="1"/>
  <c r="AJ81" i="18" s="1"/>
  <c r="AJ80" i="18" s="1"/>
  <c r="B74" i="16"/>
  <c r="W125" i="7"/>
  <c r="Z125" i="7" s="1"/>
  <c r="X129" i="7"/>
  <c r="AA129" i="7" s="1"/>
  <c r="W123" i="7"/>
  <c r="AG124" i="7"/>
  <c r="Z18" i="16"/>
  <c r="AG128" i="7"/>
  <c r="W122" i="18"/>
  <c r="X127" i="7"/>
  <c r="AA127" i="7" s="1"/>
  <c r="W125" i="6"/>
  <c r="AI84" i="18"/>
  <c r="AI83" i="18" s="1"/>
  <c r="AI82" i="18" s="1"/>
  <c r="AI81" i="18" s="1"/>
  <c r="AI80" i="18" s="1"/>
  <c r="V18" i="16"/>
  <c r="X127" i="18"/>
  <c r="AA127" i="18" s="1"/>
  <c r="W125" i="18"/>
  <c r="W127" i="18"/>
  <c r="X124" i="8"/>
  <c r="AG125" i="6"/>
  <c r="AG128" i="6"/>
  <c r="AF122" i="17"/>
  <c r="AF127" i="17"/>
  <c r="AF128" i="17"/>
  <c r="AI128" i="17" s="1"/>
  <c r="X130" i="18"/>
  <c r="AA130" i="18" s="1"/>
  <c r="AI167" i="1"/>
  <c r="X128" i="17"/>
  <c r="X122" i="17"/>
  <c r="W126" i="18"/>
  <c r="X129" i="18"/>
  <c r="AA129" i="18" s="1"/>
  <c r="W121" i="18"/>
  <c r="U39" i="16" s="1"/>
  <c r="AG123" i="8"/>
  <c r="X128" i="8"/>
  <c r="AF126" i="6"/>
  <c r="AG123" i="6"/>
  <c r="AG127" i="6"/>
  <c r="AG121" i="6"/>
  <c r="C25" i="16" s="1"/>
  <c r="Z46" i="8"/>
  <c r="AF121" i="6"/>
  <c r="U32" i="16" s="1"/>
  <c r="X128" i="18"/>
  <c r="AA128" i="18" s="1"/>
  <c r="X122" i="18"/>
  <c r="AG122" i="8"/>
  <c r="AF124" i="6"/>
  <c r="AF122" i="6"/>
  <c r="AF125" i="6"/>
  <c r="AI129" i="1"/>
  <c r="W129" i="18"/>
  <c r="AF128" i="6"/>
  <c r="AG129" i="6"/>
  <c r="Z48" i="6"/>
  <c r="Z47" i="6" s="1"/>
  <c r="Z46" i="6" s="1"/>
  <c r="Z45" i="6" s="1"/>
  <c r="Z44" i="6" s="1"/>
  <c r="Z43" i="6" s="1"/>
  <c r="Z42" i="6" s="1"/>
  <c r="Z41" i="6" s="1"/>
  <c r="Z40" i="6" s="1"/>
  <c r="X126" i="18"/>
  <c r="Z88" i="18"/>
  <c r="W123" i="18"/>
  <c r="X125" i="18"/>
  <c r="W124" i="18"/>
  <c r="AF121" i="8"/>
  <c r="U52" i="16" s="1"/>
  <c r="AG126" i="6"/>
  <c r="AG122" i="6"/>
  <c r="AF123" i="6"/>
  <c r="AI85" i="17"/>
  <c r="AI84" i="17" s="1"/>
  <c r="AI83" i="17" s="1"/>
  <c r="AI82" i="17" s="1"/>
  <c r="AI81" i="17" s="1"/>
  <c r="AI80" i="17" s="1"/>
  <c r="AG124" i="17"/>
  <c r="X123" i="18"/>
  <c r="AG130" i="6"/>
  <c r="AJ130" i="6" s="1"/>
  <c r="W128" i="18"/>
  <c r="W130" i="18"/>
  <c r="Z130" i="18" s="1"/>
  <c r="W127" i="8"/>
  <c r="AF129" i="6"/>
  <c r="AI129" i="6" s="1"/>
  <c r="AF127" i="6"/>
  <c r="Z129" i="7"/>
  <c r="AI47" i="7"/>
  <c r="B23" i="16"/>
  <c r="U30" i="16"/>
  <c r="Y30" i="16"/>
  <c r="Z30" i="16"/>
  <c r="C23" i="16"/>
  <c r="V30" i="16"/>
  <c r="X127" i="6"/>
  <c r="X124" i="6"/>
  <c r="W129" i="6"/>
  <c r="Z129" i="6" s="1"/>
  <c r="AI166" i="1"/>
  <c r="AF122" i="7"/>
  <c r="AG129" i="7"/>
  <c r="AG121" i="7"/>
  <c r="Z35" i="16"/>
  <c r="AA48" i="18"/>
  <c r="AA88" i="8"/>
  <c r="X130" i="17"/>
  <c r="AA130" i="17" s="1"/>
  <c r="W130" i="17"/>
  <c r="Z130" i="17" s="1"/>
  <c r="Z87" i="18"/>
  <c r="Z86" i="18" s="1"/>
  <c r="Z85" i="18" s="1"/>
  <c r="Z84" i="18" s="1"/>
  <c r="Z83" i="18" s="1"/>
  <c r="Z82" i="18" s="1"/>
  <c r="Z81" i="18" s="1"/>
  <c r="Z80" i="18" s="1"/>
  <c r="AJ47" i="7"/>
  <c r="AJ46" i="7" s="1"/>
  <c r="AJ45" i="7" s="1"/>
  <c r="AJ44" i="7" s="1"/>
  <c r="AJ43" i="7" s="1"/>
  <c r="AJ42" i="7" s="1"/>
  <c r="AJ41" i="7" s="1"/>
  <c r="AJ40" i="7" s="1"/>
  <c r="AG129" i="8"/>
  <c r="AG127" i="8"/>
  <c r="AF124" i="8"/>
  <c r="AF130" i="8"/>
  <c r="AI130" i="8" s="1"/>
  <c r="AA127" i="1"/>
  <c r="AA126" i="1" s="1"/>
  <c r="AA125" i="1" s="1"/>
  <c r="AA124" i="1" s="1"/>
  <c r="AA123" i="1" s="1"/>
  <c r="AA122" i="1" s="1"/>
  <c r="AA121" i="1" s="1"/>
  <c r="W121" i="8"/>
  <c r="W130" i="8"/>
  <c r="Z130" i="8" s="1"/>
  <c r="X126" i="8"/>
  <c r="Y29" i="16"/>
  <c r="B22" i="16"/>
  <c r="AB22" i="16" s="1"/>
  <c r="U29" i="16"/>
  <c r="Z80" i="6"/>
  <c r="AA83" i="6"/>
  <c r="W128" i="6"/>
  <c r="C13" i="16"/>
  <c r="AC13" i="16" s="1"/>
  <c r="Z13" i="16"/>
  <c r="V13" i="16"/>
  <c r="AA160" i="1"/>
  <c r="AG127" i="7"/>
  <c r="AG162" i="8"/>
  <c r="AF163" i="8"/>
  <c r="AG161" i="8"/>
  <c r="AG164" i="8"/>
  <c r="AG165" i="8"/>
  <c r="AF160" i="8"/>
  <c r="AF164" i="8"/>
  <c r="AF162" i="8"/>
  <c r="AF169" i="8"/>
  <c r="AI169" i="8" s="1"/>
  <c r="AG166" i="8"/>
  <c r="AG163" i="8"/>
  <c r="AF168" i="8"/>
  <c r="AI168" i="8" s="1"/>
  <c r="AF161" i="8"/>
  <c r="AG160" i="8"/>
  <c r="AG168" i="8"/>
  <c r="AG169" i="8"/>
  <c r="AJ169" i="8" s="1"/>
  <c r="AF165" i="8"/>
  <c r="AF167" i="8"/>
  <c r="AG167" i="8"/>
  <c r="AF166" i="8"/>
  <c r="AI47" i="6"/>
  <c r="AI46" i="6" s="1"/>
  <c r="AI45" i="6" s="1"/>
  <c r="AI44" i="6" s="1"/>
  <c r="AI43" i="6" s="1"/>
  <c r="AI42" i="6" s="1"/>
  <c r="AI41" i="6" s="1"/>
  <c r="AI40" i="6" s="1"/>
  <c r="X160" i="6"/>
  <c r="X168" i="6"/>
  <c r="AA168" i="6" s="1"/>
  <c r="W165" i="6"/>
  <c r="Z165" i="6" s="1"/>
  <c r="X169" i="6"/>
  <c r="AA169" i="6" s="1"/>
  <c r="W164" i="6"/>
  <c r="Z164" i="6" s="1"/>
  <c r="W169" i="6"/>
  <c r="Z169" i="6" s="1"/>
  <c r="X163" i="6"/>
  <c r="AA163" i="6" s="1"/>
  <c r="W168" i="6"/>
  <c r="Z168" i="6" s="1"/>
  <c r="W163" i="6"/>
  <c r="Z163" i="6" s="1"/>
  <c r="W166" i="6"/>
  <c r="Z166" i="6" s="1"/>
  <c r="X162" i="6"/>
  <c r="AA162" i="6" s="1"/>
  <c r="W160" i="6"/>
  <c r="Z160" i="6" s="1"/>
  <c r="X167" i="6"/>
  <c r="AA167" i="6" s="1"/>
  <c r="X161" i="6"/>
  <c r="AA161" i="6" s="1"/>
  <c r="X165" i="6"/>
  <c r="AA165" i="6" s="1"/>
  <c r="W162" i="6"/>
  <c r="Z162" i="6" s="1"/>
  <c r="X164" i="6"/>
  <c r="AA164" i="6" s="1"/>
  <c r="W161" i="6"/>
  <c r="Z161" i="6" s="1"/>
  <c r="W167" i="6"/>
  <c r="Z167" i="6" s="1"/>
  <c r="X166" i="6"/>
  <c r="AA166" i="6" s="1"/>
  <c r="W128" i="17"/>
  <c r="W123" i="17"/>
  <c r="Z48" i="7"/>
  <c r="Z47" i="7" s="1"/>
  <c r="Z46" i="7" s="1"/>
  <c r="Z45" i="7" s="1"/>
  <c r="Z44" i="7" s="1"/>
  <c r="Z43" i="7" s="1"/>
  <c r="Z42" i="7" s="1"/>
  <c r="Z41" i="7" s="1"/>
  <c r="Z40" i="7" s="1"/>
  <c r="AF126" i="8"/>
  <c r="AF128" i="8"/>
  <c r="AJ48" i="6"/>
  <c r="W123" i="8"/>
  <c r="X123" i="8"/>
  <c r="W128" i="8"/>
  <c r="X129" i="8"/>
  <c r="Z129" i="1"/>
  <c r="Z128" i="1" s="1"/>
  <c r="Z127" i="1" s="1"/>
  <c r="Z126" i="1" s="1"/>
  <c r="Z125" i="1" s="1"/>
  <c r="Z124" i="1" s="1"/>
  <c r="Z123" i="1" s="1"/>
  <c r="Z122" i="1" s="1"/>
  <c r="Z121" i="1" s="1"/>
  <c r="V48" i="16"/>
  <c r="Z48" i="16"/>
  <c r="C34" i="16"/>
  <c r="AC34" i="16" s="1"/>
  <c r="W160" i="7"/>
  <c r="B52" i="16" s="1"/>
  <c r="AB52" i="16" s="1"/>
  <c r="X160" i="7"/>
  <c r="C52" i="16" s="1"/>
  <c r="AC52" i="16" s="1"/>
  <c r="X162" i="7"/>
  <c r="AA162" i="7" s="1"/>
  <c r="W165" i="7"/>
  <c r="Z165" i="7" s="1"/>
  <c r="W167" i="7"/>
  <c r="Z167" i="7" s="1"/>
  <c r="W161" i="7"/>
  <c r="Z161" i="7" s="1"/>
  <c r="W164" i="7"/>
  <c r="Z164" i="7" s="1"/>
  <c r="X163" i="7"/>
  <c r="AA163" i="7" s="1"/>
  <c r="X165" i="7"/>
  <c r="AA165" i="7" s="1"/>
  <c r="W168" i="7"/>
  <c r="Z168" i="7" s="1"/>
  <c r="W166" i="7"/>
  <c r="Z166" i="7" s="1"/>
  <c r="X168" i="7"/>
  <c r="AA168" i="7" s="1"/>
  <c r="X164" i="7"/>
  <c r="AA164" i="7" s="1"/>
  <c r="X166" i="7"/>
  <c r="AA166" i="7" s="1"/>
  <c r="X161" i="7"/>
  <c r="AA161" i="7" s="1"/>
  <c r="W163" i="7"/>
  <c r="Z163" i="7" s="1"/>
  <c r="X167" i="7"/>
  <c r="AA167" i="7" s="1"/>
  <c r="W162" i="7"/>
  <c r="Z162" i="7" s="1"/>
  <c r="W169" i="7"/>
  <c r="Z169" i="7" s="1"/>
  <c r="X169" i="7"/>
  <c r="AA169" i="7" s="1"/>
  <c r="AI46" i="7"/>
  <c r="Y160" i="7"/>
  <c r="B21" i="16"/>
  <c r="AB21" i="16" s="1"/>
  <c r="U28" i="16"/>
  <c r="Y28" i="16"/>
  <c r="V49" i="16"/>
  <c r="Z49" i="16"/>
  <c r="C35" i="16"/>
  <c r="AC35" i="16" s="1"/>
  <c r="AJ88" i="6"/>
  <c r="AF123" i="7"/>
  <c r="AF121" i="7"/>
  <c r="C72" i="16"/>
  <c r="V35" i="16"/>
  <c r="X129" i="17"/>
  <c r="X127" i="17"/>
  <c r="W129" i="17"/>
  <c r="Z129" i="17" s="1"/>
  <c r="X124" i="17"/>
  <c r="AG124" i="8"/>
  <c r="AF127" i="8"/>
  <c r="X130" i="8"/>
  <c r="AA130" i="8" s="1"/>
  <c r="X121" i="8"/>
  <c r="AI45" i="7"/>
  <c r="AJ47" i="6"/>
  <c r="AA128" i="1"/>
  <c r="AA48" i="8"/>
  <c r="AA47" i="8" s="1"/>
  <c r="AA46" i="8" s="1"/>
  <c r="AA45" i="8" s="1"/>
  <c r="AA44" i="8" s="1"/>
  <c r="AA43" i="8" s="1"/>
  <c r="AA42" i="8" s="1"/>
  <c r="AA41" i="8" s="1"/>
  <c r="AA40" i="8" s="1"/>
  <c r="Y14" i="16"/>
  <c r="U14" i="16"/>
  <c r="B14" i="16"/>
  <c r="AB14" i="16" s="1"/>
  <c r="C33" i="16"/>
  <c r="Z47" i="16"/>
  <c r="V47" i="16"/>
  <c r="X122" i="6"/>
  <c r="Z12" i="16"/>
  <c r="V12" i="16"/>
  <c r="C12" i="16"/>
  <c r="AC12" i="16" s="1"/>
  <c r="AJ168" i="1"/>
  <c r="AJ167" i="1" s="1"/>
  <c r="AJ166" i="1" s="1"/>
  <c r="AJ165" i="1" s="1"/>
  <c r="AJ164" i="1" s="1"/>
  <c r="AJ163" i="1" s="1"/>
  <c r="AJ162" i="1" s="1"/>
  <c r="AJ161" i="1" s="1"/>
  <c r="AJ160" i="1" s="1"/>
  <c r="AF127" i="7"/>
  <c r="X126" i="6"/>
  <c r="U12" i="16"/>
  <c r="B12" i="16"/>
  <c r="AB12" i="16" s="1"/>
  <c r="Y12" i="16"/>
  <c r="Z14" i="16"/>
  <c r="C14" i="16"/>
  <c r="AC14" i="16" s="1"/>
  <c r="V14" i="16"/>
  <c r="AF124" i="7"/>
  <c r="AF128" i="7"/>
  <c r="B72" i="16"/>
  <c r="E75" i="16" s="1"/>
  <c r="U35" i="16"/>
  <c r="X125" i="17"/>
  <c r="W124" i="17"/>
  <c r="X126" i="17"/>
  <c r="C11" i="16"/>
  <c r="AC11" i="16" s="1"/>
  <c r="V11" i="16"/>
  <c r="Z11" i="16"/>
  <c r="AG128" i="8"/>
  <c r="AG125" i="8"/>
  <c r="AG130" i="8"/>
  <c r="AJ130" i="8" s="1"/>
  <c r="AF122" i="8"/>
  <c r="W124" i="8"/>
  <c r="X122" i="8"/>
  <c r="B20" i="16"/>
  <c r="Y27" i="16"/>
  <c r="U27" i="16"/>
  <c r="X160" i="8"/>
  <c r="AA160" i="8" s="1"/>
  <c r="X161" i="8"/>
  <c r="AA161" i="8" s="1"/>
  <c r="W168" i="8"/>
  <c r="Z168" i="8" s="1"/>
  <c r="X167" i="8"/>
  <c r="AA167" i="8" s="1"/>
  <c r="X165" i="8"/>
  <c r="AA165" i="8" s="1"/>
  <c r="W167" i="8"/>
  <c r="Z167" i="8" s="1"/>
  <c r="W163" i="8"/>
  <c r="Z163" i="8" s="1"/>
  <c r="W169" i="8"/>
  <c r="Z169" i="8" s="1"/>
  <c r="W160" i="8"/>
  <c r="Z160" i="8" s="1"/>
  <c r="X166" i="8"/>
  <c r="AA166" i="8" s="1"/>
  <c r="X163" i="8"/>
  <c r="AA163" i="8" s="1"/>
  <c r="X168" i="8"/>
  <c r="AA168" i="8" s="1"/>
  <c r="W165" i="8"/>
  <c r="Z165" i="8" s="1"/>
  <c r="W164" i="8"/>
  <c r="Z164" i="8" s="1"/>
  <c r="W161" i="8"/>
  <c r="Z161" i="8" s="1"/>
  <c r="W166" i="8"/>
  <c r="Z166" i="8" s="1"/>
  <c r="X164" i="8"/>
  <c r="AA164" i="8" s="1"/>
  <c r="W162" i="8"/>
  <c r="Z162" i="8" s="1"/>
  <c r="X162" i="8"/>
  <c r="AA162" i="8" s="1"/>
  <c r="X169" i="8"/>
  <c r="AA169" i="8" s="1"/>
  <c r="Y160" i="6"/>
  <c r="AG160" i="18"/>
  <c r="AF167" i="18"/>
  <c r="AF168" i="18"/>
  <c r="AF165" i="18"/>
  <c r="AG167" i="18"/>
  <c r="AF161" i="18"/>
  <c r="AG162" i="18"/>
  <c r="AF163" i="18"/>
  <c r="AG166" i="18"/>
  <c r="AG165" i="18"/>
  <c r="AG161" i="18"/>
  <c r="AF160" i="18"/>
  <c r="AG168" i="18"/>
  <c r="AJ168" i="18" s="1"/>
  <c r="AF166" i="18"/>
  <c r="AG164" i="18"/>
  <c r="AG163" i="18"/>
  <c r="AF162" i="18"/>
  <c r="AF169" i="18"/>
  <c r="AI169" i="18" s="1"/>
  <c r="AF164" i="18"/>
  <c r="AG169" i="18"/>
  <c r="AJ169" i="18" s="1"/>
  <c r="AH160" i="18"/>
  <c r="Z45" i="8"/>
  <c r="Z44" i="8" s="1"/>
  <c r="Z43" i="8" s="1"/>
  <c r="Z42" i="8" s="1"/>
  <c r="Z41" i="8" s="1"/>
  <c r="Z40" i="8" s="1"/>
  <c r="W122" i="17"/>
  <c r="X121" i="17"/>
  <c r="AF125" i="8"/>
  <c r="AG126" i="8"/>
  <c r="AG121" i="8"/>
  <c r="C20" i="16"/>
  <c r="Z27" i="16"/>
  <c r="V27" i="16"/>
  <c r="AI85" i="8"/>
  <c r="AI84" i="8" s="1"/>
  <c r="AI83" i="8" s="1"/>
  <c r="AI82" i="8" s="1"/>
  <c r="AI81" i="8" s="1"/>
  <c r="AI80" i="8" s="1"/>
  <c r="X125" i="8"/>
  <c r="AA45" i="6"/>
  <c r="AA44" i="6" s="1"/>
  <c r="AA43" i="6" s="1"/>
  <c r="AA42" i="6" s="1"/>
  <c r="AA41" i="6" s="1"/>
  <c r="AA40" i="6" s="1"/>
  <c r="AI47" i="8"/>
  <c r="U47" i="16"/>
  <c r="Y47" i="16"/>
  <c r="B33" i="16"/>
  <c r="X160" i="18"/>
  <c r="X168" i="18"/>
  <c r="AA168" i="18" s="1"/>
  <c r="W168" i="18"/>
  <c r="Z168" i="18" s="1"/>
  <c r="W160" i="18"/>
  <c r="W164" i="18"/>
  <c r="Z164" i="18" s="1"/>
  <c r="W166" i="18"/>
  <c r="Z166" i="18" s="1"/>
  <c r="W161" i="18"/>
  <c r="Z161" i="18" s="1"/>
  <c r="W162" i="18"/>
  <c r="Z162" i="18" s="1"/>
  <c r="W163" i="18"/>
  <c r="Z163" i="18" s="1"/>
  <c r="X162" i="18"/>
  <c r="AA162" i="18" s="1"/>
  <c r="X165" i="18"/>
  <c r="AA165" i="18" s="1"/>
  <c r="W167" i="18"/>
  <c r="Z167" i="18" s="1"/>
  <c r="W165" i="18"/>
  <c r="Z165" i="18" s="1"/>
  <c r="X161" i="18"/>
  <c r="AA161" i="18" s="1"/>
  <c r="X163" i="18"/>
  <c r="AA163" i="18" s="1"/>
  <c r="X167" i="18"/>
  <c r="AA167" i="18" s="1"/>
  <c r="W169" i="18"/>
  <c r="Z169" i="18" s="1"/>
  <c r="X164" i="18"/>
  <c r="AA164" i="18" s="1"/>
  <c r="X169" i="18"/>
  <c r="AA169" i="18" s="1"/>
  <c r="X166" i="18"/>
  <c r="AA166" i="18" s="1"/>
  <c r="Y160" i="18"/>
  <c r="AI88" i="6"/>
  <c r="AI87" i="6" s="1"/>
  <c r="AI86" i="6" s="1"/>
  <c r="AI85" i="6" s="1"/>
  <c r="AI84" i="6" s="1"/>
  <c r="AI83" i="6" s="1"/>
  <c r="AI82" i="6" s="1"/>
  <c r="AI81" i="6" s="1"/>
  <c r="AI80" i="6" s="1"/>
  <c r="C47" i="16"/>
  <c r="AC47" i="16" s="1"/>
  <c r="Z28" i="16"/>
  <c r="V28" i="16"/>
  <c r="C21" i="16"/>
  <c r="AC21" i="16" s="1"/>
  <c r="X121" i="6"/>
  <c r="W126" i="6"/>
  <c r="X128" i="6"/>
  <c r="Z87" i="8"/>
  <c r="Z86" i="8" s="1"/>
  <c r="Z85" i="8" s="1"/>
  <c r="Z84" i="8" s="1"/>
  <c r="Z83" i="8" s="1"/>
  <c r="Z82" i="8" s="1"/>
  <c r="Z81" i="8" s="1"/>
  <c r="Z80" i="8" s="1"/>
  <c r="AF130" i="7"/>
  <c r="AI130" i="7" s="1"/>
  <c r="AJ46" i="6"/>
  <c r="AJ45" i="6" s="1"/>
  <c r="AJ44" i="6" s="1"/>
  <c r="AJ43" i="6" s="1"/>
  <c r="AJ42" i="6" s="1"/>
  <c r="AJ41" i="6" s="1"/>
  <c r="AJ40" i="6" s="1"/>
  <c r="W130" i="6"/>
  <c r="Z130" i="6" s="1"/>
  <c r="W121" i="6"/>
  <c r="X130" i="6"/>
  <c r="AA130" i="6" s="1"/>
  <c r="AF129" i="7"/>
  <c r="AI129" i="7" s="1"/>
  <c r="AG125" i="7"/>
  <c r="AG122" i="7"/>
  <c r="X160" i="17"/>
  <c r="AA160" i="17" s="1"/>
  <c r="X161" i="17"/>
  <c r="AA161" i="17" s="1"/>
  <c r="X163" i="17"/>
  <c r="AA163" i="17" s="1"/>
  <c r="X168" i="17"/>
  <c r="AA168" i="17" s="1"/>
  <c r="W169" i="17"/>
  <c r="Z169" i="17" s="1"/>
  <c r="X169" i="17"/>
  <c r="AA169" i="17" s="1"/>
  <c r="X167" i="17"/>
  <c r="AA167" i="17" s="1"/>
  <c r="W166" i="17"/>
  <c r="Z166" i="17" s="1"/>
  <c r="X166" i="17"/>
  <c r="AA166" i="17" s="1"/>
  <c r="W167" i="17"/>
  <c r="Z167" i="17" s="1"/>
  <c r="W161" i="17"/>
  <c r="Z161" i="17" s="1"/>
  <c r="W168" i="17"/>
  <c r="Z168" i="17" s="1"/>
  <c r="W163" i="17"/>
  <c r="Z163" i="17" s="1"/>
  <c r="X162" i="17"/>
  <c r="AA162" i="17" s="1"/>
  <c r="W164" i="17"/>
  <c r="Z164" i="17" s="1"/>
  <c r="W162" i="17"/>
  <c r="Z162" i="17" s="1"/>
  <c r="W165" i="17"/>
  <c r="Z165" i="17" s="1"/>
  <c r="W160" i="17"/>
  <c r="Z160" i="17" s="1"/>
  <c r="X164" i="17"/>
  <c r="AA164" i="17" s="1"/>
  <c r="X165" i="17"/>
  <c r="AA165" i="17" s="1"/>
  <c r="AH160" i="8"/>
  <c r="AA47" i="18"/>
  <c r="AA46" i="18" s="1"/>
  <c r="AA45" i="18" s="1"/>
  <c r="AA44" i="18" s="1"/>
  <c r="AA43" i="18" s="1"/>
  <c r="AA42" i="18" s="1"/>
  <c r="AA41" i="18" s="1"/>
  <c r="AA40" i="18" s="1"/>
  <c r="AF162" i="7"/>
  <c r="AG161" i="7"/>
  <c r="AF160" i="7"/>
  <c r="B53" i="16" s="1"/>
  <c r="AB53" i="16" s="1"/>
  <c r="AG164" i="7"/>
  <c r="AF164" i="7"/>
  <c r="AG169" i="7"/>
  <c r="AJ169" i="7" s="1"/>
  <c r="AG163" i="7"/>
  <c r="AF165" i="7"/>
  <c r="AF163" i="7"/>
  <c r="AF167" i="7"/>
  <c r="AF169" i="7"/>
  <c r="AI169" i="7" s="1"/>
  <c r="AF161" i="7"/>
  <c r="AG165" i="7"/>
  <c r="AG166" i="7"/>
  <c r="AG167" i="7"/>
  <c r="AF168" i="7"/>
  <c r="AI168" i="7" s="1"/>
  <c r="AG160" i="7"/>
  <c r="C53" i="16" s="1"/>
  <c r="AC53" i="16" s="1"/>
  <c r="AG162" i="7"/>
  <c r="AF166" i="7"/>
  <c r="AG168" i="7"/>
  <c r="W126" i="17"/>
  <c r="AF123" i="8"/>
  <c r="AG160" i="17"/>
  <c r="AG164" i="17"/>
  <c r="AF168" i="17"/>
  <c r="AF166" i="17"/>
  <c r="AF162" i="17"/>
  <c r="AF161" i="17"/>
  <c r="AG169" i="17"/>
  <c r="AJ169" i="17" s="1"/>
  <c r="AG167" i="17"/>
  <c r="AG168" i="17"/>
  <c r="AG165" i="17"/>
  <c r="AF169" i="17"/>
  <c r="AI169" i="17" s="1"/>
  <c r="AG161" i="17"/>
  <c r="AG163" i="17"/>
  <c r="AG162" i="17"/>
  <c r="AF167" i="17"/>
  <c r="AF164" i="17"/>
  <c r="AF160" i="17"/>
  <c r="AF165" i="17"/>
  <c r="AF163" i="17"/>
  <c r="AG166" i="17"/>
  <c r="W125" i="8"/>
  <c r="X127" i="8"/>
  <c r="AI46" i="8"/>
  <c r="AI45" i="8" s="1"/>
  <c r="AI44" i="8" s="1"/>
  <c r="AI43" i="8" s="1"/>
  <c r="AI42" i="8" s="1"/>
  <c r="AI41" i="8" s="1"/>
  <c r="AI40" i="8" s="1"/>
  <c r="C46" i="16"/>
  <c r="C22" i="16"/>
  <c r="AC22" i="16" s="1"/>
  <c r="V29" i="16"/>
  <c r="Z29" i="16"/>
  <c r="Y48" i="16"/>
  <c r="U48" i="16"/>
  <c r="B34" i="16"/>
  <c r="AB34" i="16" s="1"/>
  <c r="AJ129" i="1"/>
  <c r="AJ128" i="1" s="1"/>
  <c r="AJ127" i="1" s="1"/>
  <c r="AJ126" i="1" s="1"/>
  <c r="AJ125" i="1" s="1"/>
  <c r="AJ124" i="1" s="1"/>
  <c r="AJ123" i="1" s="1"/>
  <c r="AJ122" i="1" s="1"/>
  <c r="AJ121" i="1" s="1"/>
  <c r="W122" i="6"/>
  <c r="X129" i="6"/>
  <c r="AF125" i="7"/>
  <c r="AG130" i="7"/>
  <c r="AJ130" i="7" s="1"/>
  <c r="AJ47" i="8"/>
  <c r="AJ46" i="8" s="1"/>
  <c r="AJ45" i="8" s="1"/>
  <c r="AJ44" i="8" s="1"/>
  <c r="AJ43" i="8" s="1"/>
  <c r="AJ42" i="8" s="1"/>
  <c r="AJ41" i="8" s="1"/>
  <c r="AJ40" i="8" s="1"/>
  <c r="AJ87" i="6"/>
  <c r="AJ86" i="6" s="1"/>
  <c r="AJ85" i="6" s="1"/>
  <c r="AJ84" i="6" s="1"/>
  <c r="AJ83" i="6" s="1"/>
  <c r="AJ82" i="6" s="1"/>
  <c r="AJ81" i="6" s="1"/>
  <c r="AJ80" i="6" s="1"/>
  <c r="W123" i="6"/>
  <c r="W127" i="6"/>
  <c r="X125" i="6"/>
  <c r="W124" i="6"/>
  <c r="AI128" i="1"/>
  <c r="AI127" i="1" s="1"/>
  <c r="AI126" i="1" s="1"/>
  <c r="AI125" i="1" s="1"/>
  <c r="AI124" i="1" s="1"/>
  <c r="AI123" i="1" s="1"/>
  <c r="AI122" i="1" s="1"/>
  <c r="AI121" i="1" s="1"/>
  <c r="B13" i="16"/>
  <c r="AB13" i="16" s="1"/>
  <c r="U13" i="16"/>
  <c r="Y13" i="16"/>
  <c r="AI165" i="1"/>
  <c r="AI164" i="1" s="1"/>
  <c r="AI163" i="1" s="1"/>
  <c r="AI162" i="1" s="1"/>
  <c r="AI161" i="1" s="1"/>
  <c r="AI160" i="1" s="1"/>
  <c r="AG123" i="7"/>
  <c r="AG126" i="7"/>
  <c r="AF160" i="6"/>
  <c r="AF166" i="6"/>
  <c r="AG161" i="6"/>
  <c r="AG160" i="6"/>
  <c r="AF163" i="6"/>
  <c r="AG164" i="6"/>
  <c r="AG168" i="6"/>
  <c r="AF162" i="6"/>
  <c r="AG169" i="6"/>
  <c r="AJ169" i="6" s="1"/>
  <c r="AG167" i="6"/>
  <c r="AF161" i="6"/>
  <c r="AG166" i="6"/>
  <c r="AF165" i="6"/>
  <c r="AF169" i="6"/>
  <c r="AI169" i="6" s="1"/>
  <c r="AG163" i="6"/>
  <c r="AG162" i="6"/>
  <c r="AF168" i="6"/>
  <c r="AI168" i="6" s="1"/>
  <c r="AG165" i="6"/>
  <c r="AF164" i="6"/>
  <c r="AF167" i="6"/>
  <c r="AA47" i="7"/>
  <c r="AA46" i="7" s="1"/>
  <c r="AA45" i="7" s="1"/>
  <c r="AA44" i="7" s="1"/>
  <c r="AA43" i="7" s="1"/>
  <c r="AA42" i="7" s="1"/>
  <c r="AA41" i="7" s="1"/>
  <c r="AA40" i="7" s="1"/>
  <c r="Y35" i="16"/>
  <c r="Z48" i="18"/>
  <c r="Z47" i="18" s="1"/>
  <c r="Z46" i="18" s="1"/>
  <c r="Z45" i="18" s="1"/>
  <c r="Z44" i="18" s="1"/>
  <c r="Z43" i="18" s="1"/>
  <c r="Z42" i="18" s="1"/>
  <c r="Z41" i="18" s="1"/>
  <c r="Z40" i="18" s="1"/>
  <c r="W125" i="17"/>
  <c r="W127" i="17"/>
  <c r="X123" i="17"/>
  <c r="W121" i="17"/>
  <c r="B46" i="16"/>
  <c r="E49" i="16" s="1"/>
  <c r="AI44" i="7"/>
  <c r="AI43" i="7" s="1"/>
  <c r="AI42" i="7" s="1"/>
  <c r="AI41" i="7" s="1"/>
  <c r="AI40" i="7" s="1"/>
  <c r="AF129" i="8"/>
  <c r="W126" i="8"/>
  <c r="W122" i="8"/>
  <c r="W129" i="8"/>
  <c r="Z129" i="8" s="1"/>
  <c r="AA48" i="7"/>
  <c r="AA87" i="8"/>
  <c r="AA86" i="8" s="1"/>
  <c r="AA85" i="8" s="1"/>
  <c r="AA84" i="8" s="1"/>
  <c r="AA83" i="8" s="1"/>
  <c r="AA82" i="8" s="1"/>
  <c r="AA81" i="8" s="1"/>
  <c r="AA80" i="8" s="1"/>
  <c r="AA82" i="6"/>
  <c r="AA81" i="6" s="1"/>
  <c r="AA80" i="6" s="1"/>
  <c r="B47" i="16"/>
  <c r="AB47" i="16" s="1"/>
  <c r="E60" i="16" l="1"/>
  <c r="E47" i="16"/>
  <c r="E51" i="16"/>
  <c r="AB33" i="16"/>
  <c r="E36" i="16"/>
  <c r="AC20" i="16"/>
  <c r="E25" i="16"/>
  <c r="E21" i="16"/>
  <c r="AB20" i="16"/>
  <c r="E23" i="16"/>
  <c r="AC33" i="16"/>
  <c r="E38" i="16"/>
  <c r="E34" i="16"/>
  <c r="E73" i="16"/>
  <c r="E77" i="16"/>
  <c r="AI127" i="18"/>
  <c r="B77" i="16"/>
  <c r="Y40" i="16"/>
  <c r="Z129" i="18"/>
  <c r="AJ124" i="18"/>
  <c r="AI126" i="18"/>
  <c r="AI125" i="18" s="1"/>
  <c r="AI124" i="18" s="1"/>
  <c r="AA126" i="7"/>
  <c r="C77" i="16"/>
  <c r="V40" i="16"/>
  <c r="AJ123" i="18"/>
  <c r="AJ122" i="18" s="1"/>
  <c r="AJ121" i="18" s="1"/>
  <c r="Z124" i="7"/>
  <c r="Z123" i="7" s="1"/>
  <c r="Z122" i="7" s="1"/>
  <c r="Z121" i="7" s="1"/>
  <c r="U20" i="16"/>
  <c r="Y32" i="16"/>
  <c r="V39" i="16"/>
  <c r="C76" i="16"/>
  <c r="AI123" i="18"/>
  <c r="V20" i="16"/>
  <c r="C64" i="16"/>
  <c r="B38" i="16"/>
  <c r="AB38" i="16" s="1"/>
  <c r="AA125" i="7"/>
  <c r="AA124" i="7" s="1"/>
  <c r="AA123" i="7" s="1"/>
  <c r="AA122" i="7" s="1"/>
  <c r="AA121" i="7" s="1"/>
  <c r="Y52" i="16"/>
  <c r="B64" i="16"/>
  <c r="Z128" i="18"/>
  <c r="Z127" i="18" s="1"/>
  <c r="AI129" i="17"/>
  <c r="AJ127" i="17"/>
  <c r="AJ126" i="17" s="1"/>
  <c r="AJ125" i="17" s="1"/>
  <c r="AI122" i="18"/>
  <c r="AI121" i="18" s="1"/>
  <c r="B76" i="16"/>
  <c r="Y39" i="16"/>
  <c r="Z126" i="18"/>
  <c r="Z125" i="18" s="1"/>
  <c r="Z124" i="18" s="1"/>
  <c r="Z123" i="18" s="1"/>
  <c r="Z122" i="18" s="1"/>
  <c r="Z121" i="18" s="1"/>
  <c r="B25" i="16"/>
  <c r="AJ124" i="17"/>
  <c r="AJ123" i="17" s="1"/>
  <c r="AJ122" i="17" s="1"/>
  <c r="AJ121" i="17" s="1"/>
  <c r="AJ168" i="7"/>
  <c r="AA129" i="17"/>
  <c r="AA128" i="17" s="1"/>
  <c r="AJ129" i="6"/>
  <c r="AJ128" i="6" s="1"/>
  <c r="AJ127" i="6" s="1"/>
  <c r="AJ126" i="6" s="1"/>
  <c r="AJ125" i="6" s="1"/>
  <c r="AJ124" i="6" s="1"/>
  <c r="AJ123" i="6" s="1"/>
  <c r="AJ122" i="6" s="1"/>
  <c r="AJ121" i="6" s="1"/>
  <c r="AI128" i="6"/>
  <c r="AI127" i="6" s="1"/>
  <c r="AI126" i="6" s="1"/>
  <c r="Z32" i="16"/>
  <c r="V32" i="16"/>
  <c r="AA160" i="7"/>
  <c r="AA126" i="18"/>
  <c r="AA125" i="18" s="1"/>
  <c r="AA124" i="18" s="1"/>
  <c r="AA123" i="18" s="1"/>
  <c r="AA122" i="18" s="1"/>
  <c r="AA121" i="18" s="1"/>
  <c r="AA129" i="8"/>
  <c r="AA128" i="8" s="1"/>
  <c r="AI127" i="17"/>
  <c r="AI126" i="17" s="1"/>
  <c r="AI125" i="17" s="1"/>
  <c r="AI124" i="17" s="1"/>
  <c r="AI123" i="17" s="1"/>
  <c r="AI122" i="17" s="1"/>
  <c r="AI121" i="17" s="1"/>
  <c r="AI129" i="8"/>
  <c r="AJ167" i="7"/>
  <c r="AJ166" i="7" s="1"/>
  <c r="AJ165" i="7" s="1"/>
  <c r="AJ164" i="7" s="1"/>
  <c r="AJ163" i="7" s="1"/>
  <c r="AJ162" i="7" s="1"/>
  <c r="AJ161" i="7" s="1"/>
  <c r="AJ160" i="7" s="1"/>
  <c r="Z160" i="7"/>
  <c r="AI125" i="6"/>
  <c r="AI124" i="6" s="1"/>
  <c r="AI123" i="6" s="1"/>
  <c r="AI122" i="6" s="1"/>
  <c r="AI121" i="6" s="1"/>
  <c r="U51" i="16"/>
  <c r="Y51" i="16"/>
  <c r="B37" i="16"/>
  <c r="AB37" i="16" s="1"/>
  <c r="Z128" i="8"/>
  <c r="Z127" i="8" s="1"/>
  <c r="Z126" i="8" s="1"/>
  <c r="Z125" i="8" s="1"/>
  <c r="Z124" i="8" s="1"/>
  <c r="Z123" i="8" s="1"/>
  <c r="Z122" i="8" s="1"/>
  <c r="Z121" i="8" s="1"/>
  <c r="AJ168" i="8"/>
  <c r="AJ129" i="7"/>
  <c r="AJ128" i="7" s="1"/>
  <c r="C78" i="16"/>
  <c r="Z41" i="16"/>
  <c r="V41" i="16"/>
  <c r="C65" i="16"/>
  <c r="V21" i="16"/>
  <c r="Z21" i="16"/>
  <c r="B24" i="16"/>
  <c r="Y31" i="16"/>
  <c r="U31" i="16"/>
  <c r="Z31" i="16"/>
  <c r="C24" i="16"/>
  <c r="V31" i="16"/>
  <c r="Y42" i="16"/>
  <c r="B79" i="16"/>
  <c r="U42" i="16"/>
  <c r="AA126" i="17"/>
  <c r="AA125" i="17" s="1"/>
  <c r="AA124" i="17" s="1"/>
  <c r="AA123" i="17" s="1"/>
  <c r="AA122" i="17" s="1"/>
  <c r="AA121" i="17" s="1"/>
  <c r="Z33" i="16"/>
  <c r="C26" i="16"/>
  <c r="V33" i="16"/>
  <c r="C40" i="16"/>
  <c r="AC40" i="16" s="1"/>
  <c r="Z54" i="16"/>
  <c r="V54" i="16"/>
  <c r="B40" i="16"/>
  <c r="AB40" i="16" s="1"/>
  <c r="U54" i="16"/>
  <c r="Y54" i="16"/>
  <c r="B63" i="16"/>
  <c r="U19" i="16"/>
  <c r="Y19" i="16"/>
  <c r="Y41" i="16"/>
  <c r="U41" i="16"/>
  <c r="B78" i="16"/>
  <c r="AI168" i="18"/>
  <c r="AI167" i="18" s="1"/>
  <c r="AI166" i="18" s="1"/>
  <c r="AI165" i="18" s="1"/>
  <c r="AI164" i="18" s="1"/>
  <c r="AI163" i="18" s="1"/>
  <c r="AI162" i="18" s="1"/>
  <c r="AI161" i="18" s="1"/>
  <c r="AI160" i="18" s="1"/>
  <c r="AI128" i="7"/>
  <c r="Z128" i="17"/>
  <c r="C51" i="16"/>
  <c r="AC51" i="16" s="1"/>
  <c r="U34" i="16"/>
  <c r="B27" i="16"/>
  <c r="AB27" i="16" s="1"/>
  <c r="Y34" i="16"/>
  <c r="AA127" i="8"/>
  <c r="Z127" i="17"/>
  <c r="Z126" i="17" s="1"/>
  <c r="Z125" i="17" s="1"/>
  <c r="Z124" i="17" s="1"/>
  <c r="Z123" i="17" s="1"/>
  <c r="Z122" i="17" s="1"/>
  <c r="Z121" i="17" s="1"/>
  <c r="AA127" i="17"/>
  <c r="AJ167" i="8"/>
  <c r="AJ166" i="8" s="1"/>
  <c r="AJ165" i="8" s="1"/>
  <c r="AJ164" i="8" s="1"/>
  <c r="AJ163" i="8" s="1"/>
  <c r="AJ162" i="8" s="1"/>
  <c r="AJ161" i="8" s="1"/>
  <c r="AJ160" i="8" s="1"/>
  <c r="C66" i="16"/>
  <c r="V22" i="16"/>
  <c r="Z22" i="16"/>
  <c r="C37" i="16"/>
  <c r="AC37" i="16" s="1"/>
  <c r="Z51" i="16"/>
  <c r="V51" i="16"/>
  <c r="AJ168" i="6"/>
  <c r="AJ167" i="6" s="1"/>
  <c r="AJ166" i="6" s="1"/>
  <c r="AJ165" i="6" s="1"/>
  <c r="AJ164" i="6" s="1"/>
  <c r="AJ163" i="6" s="1"/>
  <c r="AJ162" i="6" s="1"/>
  <c r="AJ161" i="6" s="1"/>
  <c r="AJ160" i="6" s="1"/>
  <c r="AI167" i="6"/>
  <c r="AI166" i="6" s="1"/>
  <c r="AI165" i="6" s="1"/>
  <c r="AI164" i="6" s="1"/>
  <c r="AI163" i="6" s="1"/>
  <c r="AI162" i="6" s="1"/>
  <c r="AI161" i="6" s="1"/>
  <c r="AI160" i="6" s="1"/>
  <c r="AI168" i="17"/>
  <c r="AI167" i="17" s="1"/>
  <c r="AI166" i="17" s="1"/>
  <c r="AI165" i="17" s="1"/>
  <c r="AI164" i="17" s="1"/>
  <c r="AI163" i="17" s="1"/>
  <c r="AI162" i="17" s="1"/>
  <c r="AI161" i="17" s="1"/>
  <c r="AI160" i="17" s="1"/>
  <c r="V34" i="16"/>
  <c r="Z34" i="16"/>
  <c r="C27" i="16"/>
  <c r="AC27" i="16" s="1"/>
  <c r="Y22" i="16"/>
  <c r="U22" i="16"/>
  <c r="B66" i="16"/>
  <c r="AJ168" i="17"/>
  <c r="AJ167" i="17" s="1"/>
  <c r="AJ166" i="17" s="1"/>
  <c r="AJ165" i="17" s="1"/>
  <c r="AJ164" i="17" s="1"/>
  <c r="AJ163" i="17" s="1"/>
  <c r="AJ162" i="17" s="1"/>
  <c r="AJ161" i="17" s="1"/>
  <c r="AJ160" i="17" s="1"/>
  <c r="AI167" i="7"/>
  <c r="AI166" i="7" s="1"/>
  <c r="AI165" i="7" s="1"/>
  <c r="AI164" i="7" s="1"/>
  <c r="AI163" i="7" s="1"/>
  <c r="AI162" i="7" s="1"/>
  <c r="AI161" i="7" s="1"/>
  <c r="AI160" i="7" s="1"/>
  <c r="AA128" i="6"/>
  <c r="AA127" i="6" s="1"/>
  <c r="AA126" i="6" s="1"/>
  <c r="AA125" i="6" s="1"/>
  <c r="AA124" i="6" s="1"/>
  <c r="AA123" i="6" s="1"/>
  <c r="AA122" i="6" s="1"/>
  <c r="AA121" i="6" s="1"/>
  <c r="AA160" i="18"/>
  <c r="V19" i="16"/>
  <c r="Z19" i="16"/>
  <c r="C63" i="16"/>
  <c r="B39" i="16"/>
  <c r="AB39" i="16" s="1"/>
  <c r="U53" i="16"/>
  <c r="Y53" i="16"/>
  <c r="V53" i="16"/>
  <c r="C39" i="16"/>
  <c r="AC39" i="16" s="1"/>
  <c r="Z53" i="16"/>
  <c r="AI127" i="7"/>
  <c r="AI126" i="7" s="1"/>
  <c r="AI125" i="7" s="1"/>
  <c r="AI124" i="7" s="1"/>
  <c r="AI123" i="7" s="1"/>
  <c r="AI122" i="7" s="1"/>
  <c r="AI121" i="7" s="1"/>
  <c r="B51" i="16"/>
  <c r="AB51" i="16" s="1"/>
  <c r="AI128" i="8"/>
  <c r="AI127" i="8" s="1"/>
  <c r="AI126" i="8" s="1"/>
  <c r="AI125" i="8" s="1"/>
  <c r="AI124" i="8" s="1"/>
  <c r="AI123" i="8" s="1"/>
  <c r="AI122" i="8" s="1"/>
  <c r="AI121" i="8" s="1"/>
  <c r="AA160" i="6"/>
  <c r="AI167" i="8"/>
  <c r="AI166" i="8" s="1"/>
  <c r="AI165" i="8" s="1"/>
  <c r="AI164" i="8" s="1"/>
  <c r="AI163" i="8" s="1"/>
  <c r="AI162" i="8" s="1"/>
  <c r="AI161" i="8" s="1"/>
  <c r="AI160" i="8" s="1"/>
  <c r="AA126" i="8"/>
  <c r="AA125" i="8" s="1"/>
  <c r="AA124" i="8" s="1"/>
  <c r="AA123" i="8" s="1"/>
  <c r="AA122" i="8" s="1"/>
  <c r="AA121" i="8" s="1"/>
  <c r="AJ129" i="8"/>
  <c r="AJ128" i="8" s="1"/>
  <c r="AJ127" i="8" s="1"/>
  <c r="AJ126" i="8" s="1"/>
  <c r="AJ125" i="8" s="1"/>
  <c r="AJ124" i="8" s="1"/>
  <c r="AJ123" i="8" s="1"/>
  <c r="AJ122" i="8" s="1"/>
  <c r="AJ121" i="8" s="1"/>
  <c r="AJ167" i="18"/>
  <c r="AJ166" i="18" s="1"/>
  <c r="AJ165" i="18" s="1"/>
  <c r="AJ164" i="18" s="1"/>
  <c r="AJ163" i="18" s="1"/>
  <c r="AJ162" i="18" s="1"/>
  <c r="AJ161" i="18" s="1"/>
  <c r="AJ160" i="18" s="1"/>
  <c r="AA129" i="6"/>
  <c r="U21" i="16"/>
  <c r="Y21" i="16"/>
  <c r="B65" i="16"/>
  <c r="Z160" i="18"/>
  <c r="C38" i="16"/>
  <c r="AC38" i="16" s="1"/>
  <c r="V52" i="16"/>
  <c r="Z52" i="16"/>
  <c r="Z42" i="16"/>
  <c r="C79" i="16"/>
  <c r="V42" i="16"/>
  <c r="Y33" i="16"/>
  <c r="U33" i="16"/>
  <c r="B26" i="16"/>
  <c r="AJ127" i="7"/>
  <c r="AJ126" i="7" s="1"/>
  <c r="AJ125" i="7" s="1"/>
  <c r="AJ124" i="7" s="1"/>
  <c r="AJ123" i="7" s="1"/>
  <c r="AJ122" i="7" s="1"/>
  <c r="AJ121" i="7" s="1"/>
  <c r="Z128" i="6"/>
  <c r="Z127" i="6" s="1"/>
  <c r="Z126" i="6" s="1"/>
  <c r="Z125" i="6" s="1"/>
  <c r="Z124" i="6" s="1"/>
  <c r="Z123" i="6" s="1"/>
  <c r="Z122" i="6" s="1"/>
  <c r="Z121" i="6" s="1"/>
  <c r="B1014" i="8"/>
  <c r="B1007" i="8"/>
  <c r="B780" i="7"/>
  <c r="B780" i="8"/>
  <c r="B780" i="17"/>
  <c r="B780" i="18"/>
  <c r="B780" i="6"/>
  <c r="B650" i="17"/>
  <c r="B650" i="8"/>
  <c r="B650" i="18"/>
  <c r="B650" i="6"/>
  <c r="B650" i="7"/>
  <c r="B699" i="8"/>
  <c r="B699" i="18"/>
  <c r="B699" i="17"/>
  <c r="B699" i="7"/>
  <c r="B699" i="6"/>
  <c r="B817" i="6"/>
  <c r="B817" i="8"/>
  <c r="B817" i="18"/>
  <c r="B817" i="17"/>
  <c r="B817" i="7"/>
  <c r="B833" i="6"/>
  <c r="B833" i="17"/>
  <c r="B833" i="8"/>
  <c r="B833" i="18"/>
  <c r="B833" i="7"/>
  <c r="B714" i="17"/>
  <c r="B714" i="8"/>
  <c r="B714" i="18"/>
  <c r="B714" i="6"/>
  <c r="B714" i="7"/>
  <c r="B169" i="17"/>
  <c r="B169" i="18"/>
  <c r="B169" i="6"/>
  <c r="B169" i="7"/>
  <c r="B169" i="8"/>
  <c r="B458" i="7"/>
  <c r="B458" i="6"/>
  <c r="B458" i="18"/>
  <c r="B458" i="8"/>
  <c r="B458" i="17"/>
  <c r="B812" i="7"/>
  <c r="B812" i="8"/>
  <c r="B812" i="18"/>
  <c r="B812" i="6"/>
  <c r="B812" i="17"/>
  <c r="B929" i="8"/>
  <c r="B929" i="17"/>
  <c r="B929" i="7"/>
  <c r="B929" i="18"/>
  <c r="B929" i="6"/>
  <c r="B983" i="8"/>
  <c r="B983" i="7"/>
  <c r="B983" i="18"/>
  <c r="B983" i="17"/>
  <c r="B983" i="6"/>
  <c r="B774" i="7"/>
  <c r="B774" i="17"/>
  <c r="B774" i="8"/>
  <c r="B774" i="6"/>
  <c r="B774" i="18"/>
  <c r="B902" i="7"/>
  <c r="B902" i="18"/>
  <c r="B902" i="17"/>
  <c r="B902" i="8"/>
  <c r="B902" i="6"/>
  <c r="B815" i="8"/>
  <c r="B815" i="17"/>
  <c r="B815" i="7"/>
  <c r="B815" i="18"/>
  <c r="B815" i="6"/>
  <c r="B961" i="6"/>
  <c r="B961" i="17"/>
  <c r="B961" i="8"/>
  <c r="B961" i="18"/>
  <c r="B961" i="7"/>
  <c r="B810" i="17"/>
  <c r="B810" i="8"/>
  <c r="B810" i="18"/>
  <c r="B810" i="6"/>
  <c r="B810" i="7"/>
  <c r="B695" i="8"/>
  <c r="B695" i="17"/>
  <c r="B695" i="6"/>
  <c r="B695" i="7"/>
  <c r="B695" i="18"/>
  <c r="B801" i="7"/>
  <c r="B801" i="18"/>
  <c r="B801" i="6"/>
  <c r="B801" i="17"/>
  <c r="B801" i="8"/>
  <c r="B315" i="6"/>
  <c r="B315" i="8"/>
  <c r="B315" i="17"/>
  <c r="B315" i="18"/>
  <c r="B315" i="7"/>
  <c r="B561" i="6"/>
  <c r="B561" i="17"/>
  <c r="B561" i="8"/>
  <c r="B561" i="18"/>
  <c r="B561" i="7"/>
  <c r="B379" i="7"/>
  <c r="B379" i="6"/>
  <c r="B379" i="8"/>
  <c r="B379" i="18"/>
  <c r="B379" i="17"/>
  <c r="B779" i="6"/>
  <c r="B779" i="7"/>
  <c r="B779" i="18"/>
  <c r="B779" i="8"/>
  <c r="B779" i="17"/>
  <c r="B965" i="6"/>
  <c r="B965" i="18"/>
  <c r="B965" i="17"/>
  <c r="B965" i="7"/>
  <c r="B965" i="8"/>
  <c r="B601" i="6"/>
  <c r="B601" i="8"/>
  <c r="B601" i="7"/>
  <c r="B601" i="17"/>
  <c r="B601" i="18"/>
  <c r="B781" i="6"/>
  <c r="B781" i="17"/>
  <c r="B781" i="7"/>
  <c r="B781" i="8"/>
  <c r="B781" i="18"/>
  <c r="B954" i="6"/>
  <c r="B954" i="8"/>
  <c r="B954" i="7"/>
  <c r="B954" i="17"/>
  <c r="B954" i="18"/>
  <c r="B703" i="6"/>
  <c r="B703" i="18"/>
  <c r="B703" i="8"/>
  <c r="B703" i="17"/>
  <c r="B703" i="7"/>
  <c r="B690" i="18"/>
  <c r="B690" i="7"/>
  <c r="B690" i="17"/>
  <c r="B690" i="8"/>
  <c r="B690" i="6"/>
  <c r="B707" i="8"/>
  <c r="B707" i="18"/>
  <c r="B707" i="7"/>
  <c r="B707" i="6"/>
  <c r="B707" i="17"/>
  <c r="B231" i="7"/>
  <c r="B231" i="17"/>
  <c r="B231" i="18"/>
  <c r="B231" i="6"/>
  <c r="B231" i="8"/>
  <c r="B183" i="18"/>
  <c r="B183" i="17"/>
  <c r="B183" i="6"/>
  <c r="B183" i="8"/>
  <c r="B183" i="7"/>
  <c r="B719" i="17"/>
  <c r="B719" i="8"/>
  <c r="B719" i="6"/>
  <c r="B719" i="7"/>
  <c r="B719" i="18"/>
  <c r="B633" i="6"/>
  <c r="B633" i="8"/>
  <c r="B633" i="17"/>
  <c r="B633" i="7"/>
  <c r="B633" i="18"/>
  <c r="B894" i="17"/>
  <c r="B894" i="8"/>
  <c r="B894" i="18"/>
  <c r="B894" i="7"/>
  <c r="B894" i="6"/>
  <c r="B517" i="18"/>
  <c r="B517" i="7"/>
  <c r="B517" i="6"/>
  <c r="B517" i="17"/>
  <c r="B517" i="8"/>
  <c r="B701" i="8"/>
  <c r="B701" i="17"/>
  <c r="B701" i="18"/>
  <c r="B701" i="7"/>
  <c r="B701" i="6"/>
  <c r="B546" i="6"/>
  <c r="B546" i="8"/>
  <c r="B546" i="17"/>
  <c r="B546" i="18"/>
  <c r="B546" i="7"/>
  <c r="B988" i="6"/>
  <c r="B988" i="7"/>
  <c r="B988" i="8"/>
  <c r="B988" i="18"/>
  <c r="B988" i="17"/>
  <c r="B920" i="18"/>
  <c r="B920" i="6"/>
  <c r="B920" i="7"/>
  <c r="B920" i="17"/>
  <c r="B920" i="8"/>
  <c r="B764" i="17"/>
  <c r="B764" i="8"/>
  <c r="B764" i="6"/>
  <c r="B764" i="7"/>
  <c r="B764" i="18"/>
  <c r="B848" i="6"/>
  <c r="B848" i="7"/>
  <c r="B848" i="17"/>
  <c r="B848" i="18"/>
  <c r="B848" i="8"/>
  <c r="B824" i="6"/>
  <c r="B824" i="18"/>
  <c r="B824" i="17"/>
  <c r="B824" i="8"/>
  <c r="B824" i="7"/>
  <c r="B653" i="6"/>
  <c r="B653" i="7"/>
  <c r="B653" i="8"/>
  <c r="B653" i="18"/>
  <c r="B653" i="17"/>
  <c r="B887" i="17"/>
  <c r="B887" i="8"/>
  <c r="B887" i="6"/>
  <c r="B887" i="7"/>
  <c r="B887" i="18"/>
  <c r="B962" i="8"/>
  <c r="B962" i="17"/>
  <c r="B962" i="7"/>
  <c r="B962" i="6"/>
  <c r="B962" i="18"/>
  <c r="B826" i="6"/>
  <c r="B826" i="18"/>
  <c r="B826" i="8"/>
  <c r="B826" i="7"/>
  <c r="B826" i="17"/>
  <c r="B1005" i="8"/>
  <c r="B936" i="6"/>
  <c r="B936" i="8"/>
  <c r="B936" i="17"/>
  <c r="B936" i="7"/>
  <c r="B936" i="18"/>
  <c r="B843" i="7"/>
  <c r="B843" i="8"/>
  <c r="B843" i="6"/>
  <c r="B843" i="18"/>
  <c r="B843" i="17"/>
  <c r="B563" i="18"/>
  <c r="B563" i="8"/>
  <c r="B563" i="6"/>
  <c r="B563" i="17"/>
  <c r="B563" i="7"/>
  <c r="B874" i="8"/>
  <c r="B874" i="18"/>
  <c r="B874" i="17"/>
  <c r="B874" i="6"/>
  <c r="B874" i="7"/>
  <c r="B535" i="6"/>
  <c r="B535" i="8"/>
  <c r="B535" i="7"/>
  <c r="B535" i="17"/>
  <c r="B535" i="18"/>
  <c r="B949" i="18"/>
  <c r="B949" i="7"/>
  <c r="B949" i="17"/>
  <c r="B949" i="8"/>
  <c r="B949" i="6"/>
  <c r="B888" i="7"/>
  <c r="B888" i="8"/>
  <c r="B888" i="17"/>
  <c r="B888" i="6"/>
  <c r="B888" i="18"/>
  <c r="B858" i="7"/>
  <c r="B858" i="6"/>
  <c r="B858" i="18"/>
  <c r="B858" i="8"/>
  <c r="B858" i="17"/>
  <c r="B841" i="17"/>
  <c r="B841" i="6"/>
  <c r="B841" i="7"/>
  <c r="B841" i="18"/>
  <c r="B841" i="8"/>
  <c r="B978" i="17"/>
  <c r="B978" i="6"/>
  <c r="B978" i="7"/>
  <c r="B978" i="8"/>
  <c r="B978" i="18"/>
  <c r="B993" i="6"/>
  <c r="B993" i="18"/>
  <c r="B993" i="8"/>
  <c r="B993" i="17"/>
  <c r="B993" i="7"/>
  <c r="B637" i="7"/>
  <c r="B637" i="6"/>
  <c r="B637" i="17"/>
  <c r="B637" i="18"/>
  <c r="B637" i="8"/>
  <c r="B327" i="7"/>
  <c r="B327" i="8"/>
  <c r="B327" i="6"/>
  <c r="B327" i="17"/>
  <c r="B327" i="18"/>
  <c r="B792" i="17"/>
  <c r="B792" i="7"/>
  <c r="B792" i="8"/>
  <c r="B792" i="6"/>
  <c r="B792" i="18"/>
  <c r="B950" i="18"/>
  <c r="B950" i="17"/>
  <c r="B950" i="7"/>
  <c r="B950" i="8"/>
  <c r="B950" i="6"/>
  <c r="B331" i="6"/>
  <c r="B331" i="8"/>
  <c r="B331" i="18"/>
  <c r="B331" i="17"/>
  <c r="B331" i="7"/>
  <c r="B880" i="8"/>
  <c r="B880" i="17"/>
  <c r="B880" i="7"/>
  <c r="B880" i="18"/>
  <c r="B880" i="6"/>
  <c r="B986" i="8"/>
  <c r="B986" i="7"/>
  <c r="B986" i="17"/>
  <c r="B986" i="18"/>
  <c r="B986" i="6"/>
  <c r="B698" i="8"/>
  <c r="B698" i="7"/>
  <c r="B698" i="18"/>
  <c r="B698" i="17"/>
  <c r="B698" i="6"/>
  <c r="B375" i="6"/>
  <c r="B375" i="8"/>
  <c r="B375" i="18"/>
  <c r="B375" i="7"/>
  <c r="B375" i="17"/>
  <c r="B573" i="8"/>
  <c r="B573" i="6"/>
  <c r="B573" i="7"/>
  <c r="B573" i="18"/>
  <c r="B573" i="17"/>
  <c r="B822" i="17"/>
  <c r="B822" i="6"/>
  <c r="B822" i="8"/>
  <c r="B822" i="7"/>
  <c r="B822" i="18"/>
  <c r="B579" i="18"/>
  <c r="B579" i="8"/>
  <c r="B579" i="7"/>
  <c r="B579" i="17"/>
  <c r="B579" i="6"/>
  <c r="B807" i="8"/>
  <c r="B807" i="7"/>
  <c r="B807" i="18"/>
  <c r="B807" i="17"/>
  <c r="B807" i="6"/>
  <c r="B687" i="18"/>
  <c r="B687" i="7"/>
  <c r="B687" i="6"/>
  <c r="B687" i="17"/>
  <c r="B687" i="8"/>
  <c r="B457" i="17"/>
  <c r="B457" i="18"/>
  <c r="B457" i="6"/>
  <c r="B457" i="7"/>
  <c r="B457" i="8"/>
  <c r="B536" i="18"/>
  <c r="B536" i="8"/>
  <c r="B536" i="17"/>
  <c r="B536" i="7"/>
  <c r="B536" i="6"/>
  <c r="B643" i="17"/>
  <c r="B643" i="6"/>
  <c r="B643" i="8"/>
  <c r="B643" i="18"/>
  <c r="B643" i="7"/>
  <c r="B924" i="17"/>
  <c r="B924" i="6"/>
  <c r="B924" i="18"/>
  <c r="B924" i="8"/>
  <c r="B924" i="7"/>
  <c r="B897" i="6"/>
  <c r="B897" i="8"/>
  <c r="B897" i="17"/>
  <c r="B897" i="7"/>
  <c r="B897" i="18"/>
  <c r="B782" i="6"/>
  <c r="B782" i="18"/>
  <c r="B782" i="17"/>
  <c r="B782" i="8"/>
  <c r="B782" i="7"/>
  <c r="B728" i="6"/>
  <c r="B728" i="18"/>
  <c r="B728" i="8"/>
  <c r="B728" i="17"/>
  <c r="B728" i="7"/>
  <c r="B873" i="17"/>
  <c r="B873" i="6"/>
  <c r="B873" i="7"/>
  <c r="B873" i="18"/>
  <c r="B873" i="8"/>
  <c r="B729" i="8"/>
  <c r="B729" i="6"/>
  <c r="B729" i="7"/>
  <c r="B729" i="17"/>
  <c r="B729" i="18"/>
  <c r="B463" i="8"/>
  <c r="B463" i="18"/>
  <c r="B463" i="7"/>
  <c r="B463" i="17"/>
  <c r="B463" i="6"/>
  <c r="B640" i="8"/>
  <c r="B640" i="18"/>
  <c r="B640" i="17"/>
  <c r="B640" i="6"/>
  <c r="B640" i="7"/>
  <c r="B969" i="7"/>
  <c r="B969" i="8"/>
  <c r="B969" i="17"/>
  <c r="B969" i="6"/>
  <c r="B969" i="18"/>
  <c r="B994" i="7"/>
  <c r="B994" i="18"/>
  <c r="B994" i="17"/>
  <c r="B994" i="8"/>
  <c r="B994" i="6"/>
  <c r="B651" i="17"/>
  <c r="B651" i="18"/>
  <c r="B651" i="6"/>
  <c r="B651" i="8"/>
  <c r="B651" i="7"/>
  <c r="B773" i="17"/>
  <c r="B773" i="6"/>
  <c r="B773" i="8"/>
  <c r="B773" i="18"/>
  <c r="B773" i="7"/>
  <c r="B972" i="8"/>
  <c r="B972" i="18"/>
  <c r="B972" i="17"/>
  <c r="B972" i="6"/>
  <c r="B972" i="7"/>
  <c r="B678" i="7"/>
  <c r="B678" i="17"/>
  <c r="B678" i="18"/>
  <c r="B678" i="6"/>
  <c r="B678" i="8"/>
  <c r="B789" i="18"/>
  <c r="B789" i="7"/>
  <c r="B789" i="17"/>
  <c r="B789" i="6"/>
  <c r="B789" i="8"/>
  <c r="B671" i="7"/>
  <c r="B671" i="8"/>
  <c r="B671" i="6"/>
  <c r="B671" i="17"/>
  <c r="B671" i="18"/>
  <c r="B769" i="18"/>
  <c r="B769" i="6"/>
  <c r="B769" i="17"/>
  <c r="B769" i="7"/>
  <c r="B769" i="8"/>
  <c r="B884" i="7"/>
  <c r="B884" i="8"/>
  <c r="B884" i="18"/>
  <c r="B884" i="6"/>
  <c r="B884" i="17"/>
  <c r="B857" i="18"/>
  <c r="B857" i="17"/>
  <c r="B857" i="7"/>
  <c r="B857" i="8"/>
  <c r="B857" i="6"/>
  <c r="B657" i="7"/>
  <c r="B657" i="17"/>
  <c r="B657" i="6"/>
  <c r="B657" i="18"/>
  <c r="B657" i="8"/>
  <c r="B860" i="18"/>
  <c r="B860" i="17"/>
  <c r="B860" i="7"/>
  <c r="B860" i="6"/>
  <c r="B860" i="8"/>
  <c r="B821" i="18"/>
  <c r="B821" i="7"/>
  <c r="B821" i="8"/>
  <c r="B821" i="6"/>
  <c r="B821" i="17"/>
  <c r="B834" i="6"/>
  <c r="B834" i="17"/>
  <c r="B834" i="18"/>
  <c r="B834" i="8"/>
  <c r="B834" i="7"/>
  <c r="B632" i="7"/>
  <c r="B632" i="6"/>
  <c r="B632" i="18"/>
  <c r="B632" i="8"/>
  <c r="B632" i="17"/>
  <c r="B896" i="8"/>
  <c r="B896" i="7"/>
  <c r="B896" i="18"/>
  <c r="B896" i="17"/>
  <c r="B896" i="6"/>
  <c r="B882" i="6"/>
  <c r="B882" i="18"/>
  <c r="B882" i="7"/>
  <c r="B882" i="8"/>
  <c r="B882" i="17"/>
  <c r="B682" i="8"/>
  <c r="B682" i="6"/>
  <c r="B682" i="17"/>
  <c r="B682" i="7"/>
  <c r="B682" i="18"/>
  <c r="B494" i="18"/>
  <c r="B494" i="17"/>
  <c r="B494" i="7"/>
  <c r="B494" i="6"/>
  <c r="B494" i="8"/>
  <c r="B627" i="17"/>
  <c r="B627" i="7"/>
  <c r="B627" i="18"/>
  <c r="B627" i="8"/>
  <c r="B627" i="6"/>
  <c r="B909" i="8"/>
  <c r="B909" i="6"/>
  <c r="B909" i="17"/>
  <c r="B909" i="7"/>
  <c r="B909" i="18"/>
  <c r="B953" i="18"/>
  <c r="B953" i="8"/>
  <c r="B953" i="17"/>
  <c r="B953" i="7"/>
  <c r="B953" i="6"/>
  <c r="B893" i="17"/>
  <c r="B893" i="8"/>
  <c r="B893" i="18"/>
  <c r="B893" i="7"/>
  <c r="B893" i="6"/>
  <c r="B725" i="17"/>
  <c r="B725" i="7"/>
  <c r="B725" i="18"/>
  <c r="B725" i="6"/>
  <c r="B725" i="8"/>
  <c r="B493" i="17"/>
  <c r="B493" i="7"/>
  <c r="B493" i="18"/>
  <c r="B493" i="8"/>
  <c r="B493" i="6"/>
  <c r="B693" i="7"/>
  <c r="B693" i="6"/>
  <c r="B693" i="18"/>
  <c r="B693" i="17"/>
  <c r="B693" i="8"/>
  <c r="B733" i="7"/>
  <c r="B733" i="6"/>
  <c r="B733" i="17"/>
  <c r="B733" i="8"/>
  <c r="B733" i="18"/>
  <c r="B295" i="8"/>
  <c r="B295" i="6"/>
  <c r="B295" i="7"/>
  <c r="B295" i="18"/>
  <c r="B295" i="17"/>
  <c r="B696" i="7"/>
  <c r="B696" i="18"/>
  <c r="B696" i="8"/>
  <c r="B696" i="6"/>
  <c r="B696" i="17"/>
  <c r="B583" i="17"/>
  <c r="B583" i="7"/>
  <c r="B583" i="6"/>
  <c r="B583" i="18"/>
  <c r="B583" i="8"/>
  <c r="B387" i="18"/>
  <c r="B387" i="6"/>
  <c r="B387" i="17"/>
  <c r="B387" i="8"/>
  <c r="B387" i="7"/>
  <c r="B808" i="8"/>
  <c r="B808" i="6"/>
  <c r="B808" i="7"/>
  <c r="B808" i="17"/>
  <c r="B808" i="18"/>
  <c r="B958" i="17"/>
  <c r="B958" i="6"/>
  <c r="B958" i="8"/>
  <c r="B958" i="18"/>
  <c r="B958" i="7"/>
  <c r="B850" i="18"/>
  <c r="B850" i="17"/>
  <c r="B850" i="8"/>
  <c r="B850" i="7"/>
  <c r="B850" i="6"/>
  <c r="B890" i="6"/>
  <c r="B890" i="7"/>
  <c r="B890" i="17"/>
  <c r="B890" i="18"/>
  <c r="B890" i="8"/>
  <c r="B609" i="7"/>
  <c r="B609" i="6"/>
  <c r="B609" i="18"/>
  <c r="B609" i="17"/>
  <c r="B609" i="8"/>
  <c r="B895" i="7"/>
  <c r="B895" i="6"/>
  <c r="B895" i="18"/>
  <c r="B895" i="8"/>
  <c r="B895" i="17"/>
  <c r="B759" i="7"/>
  <c r="B759" i="6"/>
  <c r="B759" i="8"/>
  <c r="B759" i="18"/>
  <c r="B759" i="17"/>
  <c r="B925" i="17"/>
  <c r="B925" i="18"/>
  <c r="B925" i="6"/>
  <c r="B925" i="8"/>
  <c r="B925" i="7"/>
  <c r="B849" i="17"/>
  <c r="B849" i="6"/>
  <c r="B849" i="8"/>
  <c r="B849" i="18"/>
  <c r="B849" i="7"/>
  <c r="B454" i="18"/>
  <c r="B454" i="7"/>
  <c r="B454" i="8"/>
  <c r="B454" i="6"/>
  <c r="B454" i="17"/>
  <c r="B480" i="7"/>
  <c r="B480" i="6"/>
  <c r="B480" i="18"/>
  <c r="B480" i="8"/>
  <c r="B480" i="17"/>
  <c r="B737" i="8"/>
  <c r="B737" i="6"/>
  <c r="B737" i="17"/>
  <c r="B737" i="18"/>
  <c r="B737" i="7"/>
  <c r="B731" i="7"/>
  <c r="B731" i="18"/>
  <c r="B731" i="8"/>
  <c r="B731" i="17"/>
  <c r="B731" i="6"/>
  <c r="B966" i="6"/>
  <c r="B966" i="18"/>
  <c r="B966" i="8"/>
  <c r="B966" i="7"/>
  <c r="B966" i="17"/>
  <c r="B355" i="7"/>
  <c r="B355" i="18"/>
  <c r="B355" i="17"/>
  <c r="B355" i="8"/>
  <c r="B355" i="6"/>
  <c r="B459" i="17"/>
  <c r="B459" i="8"/>
  <c r="B459" i="7"/>
  <c r="B459" i="18"/>
  <c r="B459" i="6"/>
  <c r="B207" i="17"/>
  <c r="B207" i="7"/>
  <c r="B207" i="6"/>
  <c r="B207" i="18"/>
  <c r="B207" i="8"/>
  <c r="B905" i="6"/>
  <c r="B905" i="17"/>
  <c r="B905" i="7"/>
  <c r="B905" i="8"/>
  <c r="B905" i="18"/>
  <c r="B794" i="8"/>
  <c r="B794" i="18"/>
  <c r="B794" i="6"/>
  <c r="B794" i="7"/>
  <c r="B794" i="17"/>
  <c r="B828" i="17"/>
  <c r="B828" i="8"/>
  <c r="B828" i="18"/>
  <c r="B828" i="7"/>
  <c r="B828" i="6"/>
  <c r="B912" i="7"/>
  <c r="B912" i="6"/>
  <c r="B912" i="18"/>
  <c r="B912" i="8"/>
  <c r="B912" i="17"/>
  <c r="B964" i="18"/>
  <c r="B964" i="17"/>
  <c r="B964" i="7"/>
  <c r="B964" i="8"/>
  <c r="B964" i="6"/>
  <c r="B968" i="18"/>
  <c r="B968" i="7"/>
  <c r="B968" i="8"/>
  <c r="B968" i="6"/>
  <c r="B968" i="17"/>
  <c r="B957" i="17"/>
  <c r="B957" i="7"/>
  <c r="B957" i="18"/>
  <c r="B957" i="8"/>
  <c r="B957" i="6"/>
  <c r="B568" i="6"/>
  <c r="B568" i="8"/>
  <c r="B568" i="7"/>
  <c r="B568" i="17"/>
  <c r="B568" i="18"/>
  <c r="B844" i="6"/>
  <c r="B844" i="8"/>
  <c r="B844" i="18"/>
  <c r="B844" i="17"/>
  <c r="B844" i="7"/>
  <c r="B885" i="18"/>
  <c r="B885" i="8"/>
  <c r="B885" i="6"/>
  <c r="B885" i="7"/>
  <c r="B885" i="17"/>
  <c r="B760" i="6"/>
  <c r="B760" i="18"/>
  <c r="B760" i="17"/>
  <c r="B760" i="8"/>
  <c r="B760" i="7"/>
  <c r="B823" i="7"/>
  <c r="B823" i="17"/>
  <c r="B823" i="6"/>
  <c r="B823" i="18"/>
  <c r="B823" i="8"/>
  <c r="B732" i="8"/>
  <c r="B732" i="6"/>
  <c r="B732" i="17"/>
  <c r="B732" i="7"/>
  <c r="B732" i="18"/>
  <c r="B390" i="18"/>
  <c r="B390" i="7"/>
  <c r="B390" i="8"/>
  <c r="B390" i="6"/>
  <c r="B390" i="17"/>
  <c r="B746" i="6"/>
  <c r="B746" i="17"/>
  <c r="B746" i="7"/>
  <c r="B746" i="18"/>
  <c r="B746" i="8"/>
  <c r="B932" i="8"/>
  <c r="B932" i="18"/>
  <c r="B932" i="6"/>
  <c r="B932" i="7"/>
  <c r="B932" i="17"/>
  <c r="B996" i="7"/>
  <c r="B996" i="8"/>
  <c r="B996" i="18"/>
  <c r="B996" i="17"/>
  <c r="B996" i="6"/>
  <c r="B572" i="18"/>
  <c r="B572" i="6"/>
  <c r="B572" i="8"/>
  <c r="B572" i="17"/>
  <c r="B572" i="7"/>
  <c r="B1010" i="8"/>
  <c r="B1003" i="8"/>
  <c r="B1018" i="8"/>
  <c r="B1008" i="8"/>
  <c r="B1019" i="8"/>
  <c r="B1006" i="8"/>
  <c r="B1009" i="8"/>
  <c r="B998" i="18"/>
  <c r="B998" i="6"/>
  <c r="B998" i="7"/>
  <c r="B998" i="8"/>
  <c r="B998" i="17"/>
  <c r="B745" i="18"/>
  <c r="B745" i="6"/>
  <c r="B745" i="8"/>
  <c r="B745" i="7"/>
  <c r="B745" i="17"/>
  <c r="B778" i="18"/>
  <c r="B778" i="8"/>
  <c r="B778" i="7"/>
  <c r="B778" i="17"/>
  <c r="B778" i="6"/>
  <c r="B489" i="6"/>
  <c r="B489" i="7"/>
  <c r="B489" i="8"/>
  <c r="B489" i="17"/>
  <c r="B489" i="18"/>
  <c r="B875" i="18"/>
  <c r="B875" i="17"/>
  <c r="B875" i="8"/>
  <c r="B875" i="7"/>
  <c r="B875" i="6"/>
  <c r="B907" i="6"/>
  <c r="B907" i="18"/>
  <c r="B907" i="17"/>
  <c r="B907" i="8"/>
  <c r="B907" i="7"/>
  <c r="B872" i="7"/>
  <c r="B872" i="8"/>
  <c r="B872" i="6"/>
  <c r="B872" i="17"/>
  <c r="B872" i="18"/>
  <c r="B441" i="17"/>
  <c r="B441" i="18"/>
  <c r="B441" i="8"/>
  <c r="B441" i="6"/>
  <c r="B441" i="7"/>
  <c r="B537" i="7"/>
  <c r="B537" i="17"/>
  <c r="B537" i="8"/>
  <c r="B537" i="6"/>
  <c r="B537" i="18"/>
  <c r="B775" i="8"/>
  <c r="B775" i="18"/>
  <c r="B775" i="7"/>
  <c r="B775" i="17"/>
  <c r="B775" i="6"/>
  <c r="B616" i="8"/>
  <c r="B616" i="7"/>
  <c r="B616" i="6"/>
  <c r="B616" i="17"/>
  <c r="B616" i="18"/>
  <c r="B742" i="6"/>
  <c r="B742" i="18"/>
  <c r="B742" i="17"/>
  <c r="B742" i="8"/>
  <c r="B742" i="7"/>
  <c r="B466" i="17"/>
  <c r="B466" i="18"/>
  <c r="B466" i="8"/>
  <c r="B466" i="7"/>
  <c r="B466" i="6"/>
  <c r="B999" i="8"/>
  <c r="B999" i="17"/>
  <c r="B999" i="18"/>
  <c r="B999" i="6"/>
  <c r="B999" i="7"/>
  <c r="B343" i="17"/>
  <c r="B343" i="8"/>
  <c r="B343" i="18"/>
  <c r="B343" i="6"/>
  <c r="B343" i="7"/>
  <c r="B853" i="7"/>
  <c r="B853" i="18"/>
  <c r="B853" i="8"/>
  <c r="B853" i="6"/>
  <c r="B853" i="17"/>
  <c r="B783" i="17"/>
  <c r="B783" i="18"/>
  <c r="B783" i="6"/>
  <c r="B783" i="7"/>
  <c r="B783" i="8"/>
  <c r="B1013" i="8"/>
  <c r="B1011" i="8"/>
  <c r="B577" i="17"/>
  <c r="B577" i="6"/>
  <c r="B577" i="8"/>
  <c r="B577" i="7"/>
  <c r="B577" i="18"/>
  <c r="B800" i="8"/>
  <c r="B800" i="6"/>
  <c r="B800" i="18"/>
  <c r="B800" i="17"/>
  <c r="B800" i="7"/>
  <c r="B830" i="7"/>
  <c r="B830" i="8"/>
  <c r="B830" i="17"/>
  <c r="B830" i="6"/>
  <c r="B830" i="18"/>
  <c r="B838" i="8"/>
  <c r="B838" i="18"/>
  <c r="B838" i="17"/>
  <c r="B838" i="6"/>
  <c r="B838" i="7"/>
  <c r="B864" i="7"/>
  <c r="B864" i="8"/>
  <c r="B864" i="18"/>
  <c r="B864" i="17"/>
  <c r="B864" i="6"/>
  <c r="B234" i="7"/>
  <c r="B234" i="17"/>
  <c r="B234" i="18"/>
  <c r="B234" i="8"/>
  <c r="B234" i="6"/>
  <c r="B727" i="17"/>
  <c r="B727" i="8"/>
  <c r="B727" i="18"/>
  <c r="B727" i="6"/>
  <c r="B727" i="7"/>
  <c r="B854" i="8"/>
  <c r="B854" i="7"/>
  <c r="B854" i="17"/>
  <c r="B854" i="6"/>
  <c r="B854" i="18"/>
  <c r="B791" i="7"/>
  <c r="B791" i="17"/>
  <c r="B791" i="18"/>
  <c r="B791" i="8"/>
  <c r="B791" i="6"/>
  <c r="B549" i="8"/>
  <c r="B549" i="18"/>
  <c r="B549" i="17"/>
  <c r="B549" i="7"/>
  <c r="B549" i="6"/>
  <c r="B820" i="17"/>
  <c r="B820" i="8"/>
  <c r="B820" i="18"/>
  <c r="B820" i="7"/>
  <c r="B820" i="6"/>
  <c r="B804" i="18"/>
  <c r="B804" i="8"/>
  <c r="B804" i="17"/>
  <c r="B804" i="6"/>
  <c r="B804" i="7"/>
  <c r="B752" i="7"/>
  <c r="B752" i="17"/>
  <c r="B752" i="6"/>
  <c r="B752" i="18"/>
  <c r="B752" i="8"/>
  <c r="B974" i="6"/>
  <c r="B974" i="7"/>
  <c r="B974" i="8"/>
  <c r="B974" i="18"/>
  <c r="B974" i="17"/>
  <c r="B724" i="18"/>
  <c r="B724" i="17"/>
  <c r="B724" i="8"/>
  <c r="B724" i="6"/>
  <c r="B724" i="7"/>
  <c r="B631" i="18"/>
  <c r="B631" i="7"/>
  <c r="B631" i="8"/>
  <c r="B631" i="6"/>
  <c r="B631" i="17"/>
  <c r="B673" i="6"/>
  <c r="B673" i="17"/>
  <c r="B673" i="18"/>
  <c r="B673" i="8"/>
  <c r="B673" i="7"/>
  <c r="B869" i="6"/>
  <c r="B869" i="17"/>
  <c r="B869" i="7"/>
  <c r="B869" i="18"/>
  <c r="B869" i="8"/>
  <c r="B259" i="7"/>
  <c r="B259" i="17"/>
  <c r="B259" i="6"/>
  <c r="B259" i="8"/>
  <c r="B259" i="18"/>
  <c r="B900" i="17"/>
  <c r="B900" i="6"/>
  <c r="B900" i="8"/>
  <c r="B900" i="7"/>
  <c r="B900" i="18"/>
  <c r="B772" i="17"/>
  <c r="B772" i="6"/>
  <c r="B772" i="7"/>
  <c r="B772" i="8"/>
  <c r="B772" i="18"/>
  <c r="B476" i="6"/>
  <c r="B476" i="17"/>
  <c r="B476" i="8"/>
  <c r="B476" i="18"/>
  <c r="B476" i="7"/>
  <c r="B816" i="8"/>
  <c r="B816" i="7"/>
  <c r="B816" i="6"/>
  <c r="B816" i="18"/>
  <c r="B816" i="17"/>
  <c r="B979" i="7"/>
  <c r="B979" i="17"/>
  <c r="B979" i="8"/>
  <c r="B979" i="6"/>
  <c r="B979" i="18"/>
  <c r="B975" i="6"/>
  <c r="B975" i="7"/>
  <c r="B975" i="18"/>
  <c r="B975" i="17"/>
  <c r="B975" i="8"/>
  <c r="B927" i="18"/>
  <c r="B927" i="7"/>
  <c r="B927" i="8"/>
  <c r="B927" i="6"/>
  <c r="B927" i="17"/>
  <c r="B557" i="8"/>
  <c r="B557" i="17"/>
  <c r="B557" i="7"/>
  <c r="B557" i="18"/>
  <c r="B557" i="6"/>
  <c r="B977" i="18"/>
  <c r="B977" i="17"/>
  <c r="B977" i="6"/>
  <c r="B977" i="7"/>
  <c r="B977" i="8"/>
  <c r="B945" i="17"/>
  <c r="B945" i="8"/>
  <c r="B945" i="6"/>
  <c r="B945" i="7"/>
  <c r="B945" i="18"/>
  <c r="B831" i="8"/>
  <c r="B831" i="18"/>
  <c r="B831" i="7"/>
  <c r="B831" i="17"/>
  <c r="B831" i="6"/>
  <c r="B906" i="7"/>
  <c r="B906" i="6"/>
  <c r="B906" i="8"/>
  <c r="B906" i="17"/>
  <c r="B906" i="18"/>
  <c r="B933" i="6"/>
  <c r="B933" i="8"/>
  <c r="B933" i="18"/>
  <c r="B933" i="7"/>
  <c r="B933" i="17"/>
  <c r="B639" i="17"/>
  <c r="B639" i="8"/>
  <c r="B639" i="18"/>
  <c r="B639" i="6"/>
  <c r="B639" i="7"/>
  <c r="B545" i="6"/>
  <c r="B545" i="7"/>
  <c r="B545" i="8"/>
  <c r="B545" i="17"/>
  <c r="B545" i="18"/>
  <c r="B730" i="8"/>
  <c r="B730" i="6"/>
  <c r="B730" i="18"/>
  <c r="B730" i="7"/>
  <c r="B730" i="17"/>
  <c r="B806" i="7"/>
  <c r="B806" i="17"/>
  <c r="B806" i="8"/>
  <c r="B806" i="6"/>
  <c r="B806" i="18"/>
  <c r="B985" i="17"/>
  <c r="B985" i="18"/>
  <c r="B985" i="8"/>
  <c r="B985" i="6"/>
  <c r="B985" i="7"/>
  <c r="B553" i="6"/>
  <c r="B553" i="18"/>
  <c r="B553" i="17"/>
  <c r="B553" i="8"/>
  <c r="B553" i="7"/>
  <c r="B862" i="18"/>
  <c r="B862" i="6"/>
  <c r="B862" i="17"/>
  <c r="B862" i="8"/>
  <c r="B862" i="7"/>
  <c r="B569" i="7"/>
  <c r="B569" i="17"/>
  <c r="B569" i="8"/>
  <c r="B569" i="6"/>
  <c r="B569" i="18"/>
  <c r="B675" i="17"/>
  <c r="B675" i="6"/>
  <c r="B675" i="18"/>
  <c r="B675" i="7"/>
  <c r="B675" i="8"/>
  <c r="B790" i="7"/>
  <c r="B790" i="8"/>
  <c r="B790" i="17"/>
  <c r="B790" i="18"/>
  <c r="B790" i="6"/>
  <c r="B805" i="6"/>
  <c r="B805" i="8"/>
  <c r="B805" i="7"/>
  <c r="B805" i="17"/>
  <c r="B805" i="18"/>
  <c r="B866" i="7"/>
  <c r="B866" i="17"/>
  <c r="B866" i="18"/>
  <c r="B866" i="6"/>
  <c r="B866" i="8"/>
  <c r="B525" i="17"/>
  <c r="B525" i="7"/>
  <c r="B525" i="6"/>
  <c r="B525" i="18"/>
  <c r="B525" i="8"/>
  <c r="B641" i="7"/>
  <c r="B641" i="8"/>
  <c r="B641" i="17"/>
  <c r="B641" i="6"/>
  <c r="B641" i="18"/>
  <c r="B818" i="18"/>
  <c r="B818" i="7"/>
  <c r="B818" i="6"/>
  <c r="B818" i="8"/>
  <c r="B818" i="17"/>
  <c r="B982" i="17"/>
  <c r="B982" i="6"/>
  <c r="B982" i="8"/>
  <c r="B982" i="7"/>
  <c r="B982" i="18"/>
  <c r="B939" i="6"/>
  <c r="B939" i="8"/>
  <c r="B939" i="7"/>
  <c r="B939" i="17"/>
  <c r="B939" i="18"/>
  <c r="B898" i="7"/>
  <c r="B898" i="8"/>
  <c r="B898" i="18"/>
  <c r="B898" i="17"/>
  <c r="B898" i="6"/>
  <c r="B621" i="8"/>
  <c r="B621" i="7"/>
  <c r="B621" i="18"/>
  <c r="B621" i="6"/>
  <c r="B621" i="17"/>
  <c r="B876" i="17"/>
  <c r="B876" i="8"/>
  <c r="B876" i="18"/>
  <c r="B876" i="6"/>
  <c r="B876" i="7"/>
  <c r="B473" i="17"/>
  <c r="B473" i="18"/>
  <c r="B473" i="8"/>
  <c r="B473" i="7"/>
  <c r="B473" i="6"/>
  <c r="B282" i="17"/>
  <c r="B282" i="18"/>
  <c r="B282" i="6"/>
  <c r="B282" i="7"/>
  <c r="B282" i="8"/>
  <c r="B595" i="6"/>
  <c r="B595" i="17"/>
  <c r="B595" i="18"/>
  <c r="B595" i="8"/>
  <c r="B595" i="7"/>
  <c r="B919" i="6"/>
  <c r="B919" i="18"/>
  <c r="B919" i="8"/>
  <c r="B919" i="7"/>
  <c r="B919" i="17"/>
  <c r="B865" i="18"/>
  <c r="B865" i="17"/>
  <c r="B865" i="6"/>
  <c r="B865" i="7"/>
  <c r="B865" i="8"/>
  <c r="B705" i="8"/>
  <c r="B705" i="18"/>
  <c r="B705" i="7"/>
  <c r="B705" i="6"/>
  <c r="B705" i="17"/>
  <c r="B917" i="6"/>
  <c r="B917" i="17"/>
  <c r="B917" i="18"/>
  <c r="B917" i="7"/>
  <c r="B917" i="8"/>
  <c r="B508" i="8"/>
  <c r="B508" i="18"/>
  <c r="B508" i="17"/>
  <c r="B508" i="6"/>
  <c r="B508" i="7"/>
  <c r="B658" i="17"/>
  <c r="B658" i="8"/>
  <c r="B658" i="18"/>
  <c r="B658" i="7"/>
  <c r="B658" i="6"/>
  <c r="B407" i="17"/>
  <c r="B407" i="7"/>
  <c r="B407" i="18"/>
  <c r="B407" i="8"/>
  <c r="B407" i="6"/>
  <c r="B571" i="6"/>
  <c r="B571" i="7"/>
  <c r="B571" i="17"/>
  <c r="B571" i="18"/>
  <c r="B571" i="8"/>
  <c r="B870" i="7"/>
  <c r="B870" i="17"/>
  <c r="B870" i="18"/>
  <c r="B870" i="6"/>
  <c r="B870" i="8"/>
  <c r="B336" i="17"/>
  <c r="B336" i="8"/>
  <c r="B336" i="18"/>
  <c r="B336" i="7"/>
  <c r="B336" i="6"/>
  <c r="B922" i="18"/>
  <c r="B922" i="17"/>
  <c r="B922" i="6"/>
  <c r="B922" i="8"/>
  <c r="B922" i="7"/>
  <c r="B981" i="7"/>
  <c r="B981" i="8"/>
  <c r="B981" i="18"/>
  <c r="B981" i="6"/>
  <c r="B981" i="17"/>
  <c r="B802" i="6"/>
  <c r="B802" i="8"/>
  <c r="B802" i="7"/>
  <c r="B802" i="18"/>
  <c r="B802" i="17"/>
  <c r="B477" i="7"/>
  <c r="B477" i="6"/>
  <c r="B477" i="8"/>
  <c r="B477" i="17"/>
  <c r="B477" i="18"/>
  <c r="B918" i="8"/>
  <c r="B918" i="17"/>
  <c r="B918" i="6"/>
  <c r="B918" i="7"/>
  <c r="B918" i="18"/>
  <c r="B748" i="17"/>
  <c r="B748" i="6"/>
  <c r="B748" i="8"/>
  <c r="B748" i="7"/>
  <c r="B748" i="18"/>
  <c r="B796" i="7"/>
  <c r="B796" i="18"/>
  <c r="B796" i="8"/>
  <c r="B796" i="17"/>
  <c r="B796" i="6"/>
  <c r="B809" i="6"/>
  <c r="B809" i="17"/>
  <c r="B809" i="8"/>
  <c r="B809" i="18"/>
  <c r="B809" i="7"/>
  <c r="B243" i="8"/>
  <c r="B243" i="18"/>
  <c r="B243" i="17"/>
  <c r="B243" i="6"/>
  <c r="B243" i="7"/>
  <c r="B852" i="6"/>
  <c r="B852" i="8"/>
  <c r="B852" i="7"/>
  <c r="B852" i="18"/>
  <c r="B852" i="17"/>
  <c r="B926" i="18"/>
  <c r="B926" i="17"/>
  <c r="B926" i="7"/>
  <c r="B926" i="8"/>
  <c r="B926" i="6"/>
  <c r="B739" i="18"/>
  <c r="B739" i="7"/>
  <c r="B739" i="17"/>
  <c r="B739" i="8"/>
  <c r="B739" i="6"/>
  <c r="B443" i="18"/>
  <c r="B443" i="17"/>
  <c r="B443" i="7"/>
  <c r="B443" i="8"/>
  <c r="B443" i="6"/>
  <c r="B439" i="7"/>
  <c r="B439" i="18"/>
  <c r="B439" i="8"/>
  <c r="B439" i="6"/>
  <c r="B439" i="17"/>
  <c r="B937" i="6"/>
  <c r="B937" i="7"/>
  <c r="B937" i="17"/>
  <c r="B937" i="8"/>
  <c r="B937" i="18"/>
  <c r="B938" i="18"/>
  <c r="B938" i="7"/>
  <c r="B938" i="8"/>
  <c r="B938" i="6"/>
  <c r="B938" i="17"/>
  <c r="B617" i="17"/>
  <c r="B617" i="8"/>
  <c r="B617" i="7"/>
  <c r="B617" i="6"/>
  <c r="B617" i="18"/>
  <c r="B891" i="8"/>
  <c r="B891" i="17"/>
  <c r="B891" i="7"/>
  <c r="B891" i="18"/>
  <c r="B891" i="6"/>
  <c r="B490" i="8"/>
  <c r="B490" i="7"/>
  <c r="B490" i="17"/>
  <c r="B490" i="6"/>
  <c r="B490" i="18"/>
  <c r="B661" i="17"/>
  <c r="B661" i="18"/>
  <c r="B661" i="7"/>
  <c r="B661" i="8"/>
  <c r="B661" i="6"/>
  <c r="B970" i="18"/>
  <c r="B970" i="7"/>
  <c r="B970" i="8"/>
  <c r="B970" i="6"/>
  <c r="B970" i="17"/>
  <c r="B660" i="8"/>
  <c r="B660" i="17"/>
  <c r="B660" i="18"/>
  <c r="B660" i="6"/>
  <c r="B660" i="7"/>
  <c r="B593" i="7"/>
  <c r="B593" i="18"/>
  <c r="B593" i="6"/>
  <c r="B593" i="17"/>
  <c r="B593" i="8"/>
  <c r="B1015" i="8"/>
  <c r="B1012" i="8"/>
  <c r="B1002" i="8"/>
  <c r="B956" i="18"/>
  <c r="B956" i="7"/>
  <c r="B956" i="17"/>
  <c r="B956" i="6"/>
  <c r="B956" i="8"/>
  <c r="B881" i="6"/>
  <c r="B881" i="18"/>
  <c r="B881" i="8"/>
  <c r="B881" i="7"/>
  <c r="B881" i="17"/>
  <c r="B625" i="6"/>
  <c r="B625" i="17"/>
  <c r="B625" i="8"/>
  <c r="B625" i="18"/>
  <c r="B625" i="7"/>
  <c r="B744" i="8"/>
  <c r="B744" i="7"/>
  <c r="B744" i="18"/>
  <c r="B744" i="6"/>
  <c r="B744" i="17"/>
  <c r="B861" i="18"/>
  <c r="B861" i="6"/>
  <c r="B861" i="8"/>
  <c r="B861" i="17"/>
  <c r="B861" i="7"/>
  <c r="B832" i="8"/>
  <c r="B832" i="17"/>
  <c r="B832" i="6"/>
  <c r="B832" i="7"/>
  <c r="B832" i="18"/>
  <c r="B811" i="6"/>
  <c r="B811" i="7"/>
  <c r="B811" i="18"/>
  <c r="B811" i="17"/>
  <c r="B811" i="8"/>
  <c r="B942" i="6"/>
  <c r="B942" i="17"/>
  <c r="B942" i="18"/>
  <c r="B942" i="7"/>
  <c r="B942" i="8"/>
  <c r="B281" i="18"/>
  <c r="B281" i="8"/>
  <c r="B281" i="17"/>
  <c r="B281" i="6"/>
  <c r="B281" i="7"/>
  <c r="B877" i="6"/>
  <c r="B877" i="18"/>
  <c r="B877" i="17"/>
  <c r="B877" i="7"/>
  <c r="B877" i="8"/>
  <c r="B513" i="17"/>
  <c r="B513" i="18"/>
  <c r="B513" i="8"/>
  <c r="B513" i="6"/>
  <c r="B513" i="7"/>
  <c r="B879" i="17"/>
  <c r="B879" i="6"/>
  <c r="B879" i="7"/>
  <c r="B879" i="8"/>
  <c r="B879" i="18"/>
  <c r="B423" i="6"/>
  <c r="B423" i="18"/>
  <c r="B423" i="8"/>
  <c r="B423" i="7"/>
  <c r="B423" i="17"/>
  <c r="B788" i="8"/>
  <c r="B788" i="6"/>
  <c r="B788" i="7"/>
  <c r="B788" i="17"/>
  <c r="B788" i="18"/>
  <c r="B952" i="7"/>
  <c r="B952" i="18"/>
  <c r="B952" i="17"/>
  <c r="B952" i="6"/>
  <c r="B952" i="8"/>
  <c r="B585" i="7"/>
  <c r="B585" i="8"/>
  <c r="B585" i="17"/>
  <c r="B585" i="18"/>
  <c r="B585" i="6"/>
  <c r="B634" i="17"/>
  <c r="B634" i="18"/>
  <c r="B634" i="7"/>
  <c r="B634" i="8"/>
  <c r="B634" i="6"/>
  <c r="B777" i="6"/>
  <c r="B777" i="18"/>
  <c r="B777" i="7"/>
  <c r="B777" i="17"/>
  <c r="B777" i="8"/>
  <c r="B645" i="18"/>
  <c r="B645" i="17"/>
  <c r="B645" i="6"/>
  <c r="B645" i="8"/>
  <c r="B645" i="7"/>
  <c r="B691" i="18"/>
  <c r="B691" i="6"/>
  <c r="B691" i="7"/>
  <c r="B691" i="8"/>
  <c r="B691" i="17"/>
  <c r="B980" i="6"/>
  <c r="B980" i="18"/>
  <c r="B980" i="17"/>
  <c r="B980" i="7"/>
  <c r="B980" i="8"/>
  <c r="B989" i="17"/>
  <c r="B989" i="8"/>
  <c r="B989" i="18"/>
  <c r="B989" i="6"/>
  <c r="B989" i="7"/>
  <c r="B1016" i="8"/>
  <c r="B878" i="6"/>
  <c r="B878" i="7"/>
  <c r="B878" i="8"/>
  <c r="B878" i="18"/>
  <c r="B878" i="17"/>
  <c r="B770" i="8"/>
  <c r="B770" i="6"/>
  <c r="B770" i="7"/>
  <c r="B770" i="18"/>
  <c r="B770" i="17"/>
  <c r="B793" i="8"/>
  <c r="B793" i="17"/>
  <c r="B793" i="18"/>
  <c r="B793" i="6"/>
  <c r="B793" i="7"/>
  <c r="B842" i="18"/>
  <c r="B842" i="7"/>
  <c r="B842" i="6"/>
  <c r="B842" i="8"/>
  <c r="B842" i="17"/>
  <c r="B797" i="6"/>
  <c r="B797" i="8"/>
  <c r="B797" i="7"/>
  <c r="B797" i="17"/>
  <c r="B797" i="18"/>
  <c r="B757" i="7"/>
  <c r="B757" i="6"/>
  <c r="B757" i="17"/>
  <c r="B757" i="18"/>
  <c r="B757" i="8"/>
  <c r="B762" i="18"/>
  <c r="B762" i="8"/>
  <c r="B762" i="17"/>
  <c r="B762" i="6"/>
  <c r="B762" i="7"/>
  <c r="B946" i="7"/>
  <c r="B946" i="17"/>
  <c r="B946" i="6"/>
  <c r="B946" i="8"/>
  <c r="B946" i="18"/>
  <c r="B674" i="7"/>
  <c r="B674" i="18"/>
  <c r="B674" i="8"/>
  <c r="B674" i="17"/>
  <c r="B674" i="6"/>
  <c r="B914" i="7"/>
  <c r="B914" i="17"/>
  <c r="B914" i="8"/>
  <c r="B914" i="6"/>
  <c r="B914" i="18"/>
  <c r="B753" i="17"/>
  <c r="B753" i="8"/>
  <c r="B753" i="18"/>
  <c r="B753" i="7"/>
  <c r="B753" i="6"/>
  <c r="B339" i="8"/>
  <c r="B339" i="18"/>
  <c r="B339" i="7"/>
  <c r="B339" i="17"/>
  <c r="B339" i="6"/>
  <c r="B840" i="8"/>
  <c r="B840" i="6"/>
  <c r="B840" i="7"/>
  <c r="B840" i="17"/>
  <c r="B840" i="18"/>
  <c r="B520" i="18"/>
  <c r="B520" i="6"/>
  <c r="B520" i="7"/>
  <c r="B520" i="17"/>
  <c r="B520" i="8"/>
  <c r="B469" i="7"/>
  <c r="B469" i="8"/>
  <c r="B469" i="6"/>
  <c r="B469" i="17"/>
  <c r="B469" i="18"/>
  <c r="B415" i="8"/>
  <c r="B415" i="17"/>
  <c r="B415" i="7"/>
  <c r="B415" i="6"/>
  <c r="B415" i="18"/>
  <c r="B349" i="6"/>
  <c r="B349" i="8"/>
  <c r="B349" i="7"/>
  <c r="B349" i="18"/>
  <c r="B349" i="17"/>
  <c r="B908" i="18"/>
  <c r="B908" i="6"/>
  <c r="B908" i="8"/>
  <c r="B908" i="17"/>
  <c r="B908" i="7"/>
  <c r="B505" i="6"/>
  <c r="B505" i="8"/>
  <c r="B505" i="17"/>
  <c r="B505" i="7"/>
  <c r="B505" i="18"/>
  <c r="B846" i="18"/>
  <c r="B846" i="8"/>
  <c r="B846" i="7"/>
  <c r="B846" i="6"/>
  <c r="B846" i="17"/>
  <c r="B255" i="7"/>
  <c r="B255" i="17"/>
  <c r="B255" i="8"/>
  <c r="B255" i="6"/>
  <c r="B255" i="18"/>
  <c r="B509" i="7"/>
  <c r="B509" i="17"/>
  <c r="B509" i="18"/>
  <c r="B509" i="8"/>
  <c r="B509" i="6"/>
  <c r="B901" i="6"/>
  <c r="B901" i="18"/>
  <c r="B901" i="7"/>
  <c r="B901" i="17"/>
  <c r="B901" i="8"/>
  <c r="B427" i="7"/>
  <c r="B427" i="17"/>
  <c r="B427" i="8"/>
  <c r="B427" i="18"/>
  <c r="B427" i="6"/>
  <c r="B944" i="6"/>
  <c r="B944" i="18"/>
  <c r="B944" i="8"/>
  <c r="B944" i="17"/>
  <c r="B944" i="7"/>
  <c r="B761" i="6"/>
  <c r="B761" i="17"/>
  <c r="B761" i="7"/>
  <c r="B761" i="18"/>
  <c r="B761" i="8"/>
  <c r="B474" i="6"/>
  <c r="B474" i="8"/>
  <c r="B474" i="17"/>
  <c r="B474" i="18"/>
  <c r="B474" i="7"/>
  <c r="B910" i="7"/>
  <c r="B910" i="18"/>
  <c r="B910" i="6"/>
  <c r="B910" i="17"/>
  <c r="B910" i="8"/>
  <c r="B987" i="8"/>
  <c r="B987" i="17"/>
  <c r="B987" i="6"/>
  <c r="B987" i="7"/>
  <c r="B987" i="18"/>
  <c r="B940" i="8"/>
  <c r="B940" i="17"/>
  <c r="B940" i="7"/>
  <c r="B940" i="18"/>
  <c r="B940" i="6"/>
  <c r="B533" i="6"/>
  <c r="B533" i="7"/>
  <c r="B533" i="17"/>
  <c r="B533" i="18"/>
  <c r="B533" i="8"/>
  <c r="B943" i="7"/>
  <c r="B943" i="6"/>
  <c r="B943" i="18"/>
  <c r="B943" i="8"/>
  <c r="B943" i="17"/>
  <c r="B647" i="6"/>
  <c r="B647" i="8"/>
  <c r="B647" i="18"/>
  <c r="B647" i="17"/>
  <c r="B647" i="7"/>
  <c r="B955" i="17"/>
  <c r="B955" i="8"/>
  <c r="B955" i="7"/>
  <c r="B955" i="18"/>
  <c r="B955" i="6"/>
  <c r="B501" i="7"/>
  <c r="B501" i="17"/>
  <c r="B501" i="6"/>
  <c r="B501" i="18"/>
  <c r="B501" i="8"/>
  <c r="B973" i="8"/>
  <c r="B973" i="17"/>
  <c r="B973" i="7"/>
  <c r="B973" i="6"/>
  <c r="B973" i="18"/>
  <c r="B959" i="8"/>
  <c r="B959" i="7"/>
  <c r="B959" i="17"/>
  <c r="B959" i="18"/>
  <c r="B959" i="6"/>
  <c r="B776" i="18"/>
  <c r="B776" i="6"/>
  <c r="B776" i="17"/>
  <c r="B776" i="7"/>
  <c r="B776" i="8"/>
  <c r="B566" i="7"/>
  <c r="B566" i="18"/>
  <c r="B566" i="6"/>
  <c r="B566" i="17"/>
  <c r="B566" i="8"/>
  <c r="B868" i="18"/>
  <c r="B868" i="6"/>
  <c r="B868" i="7"/>
  <c r="B868" i="17"/>
  <c r="B868" i="8"/>
  <c r="B738" i="8"/>
  <c r="B738" i="17"/>
  <c r="B738" i="18"/>
  <c r="B738" i="6"/>
  <c r="B738" i="7"/>
  <c r="B403" i="8"/>
  <c r="B403" i="18"/>
  <c r="B403" i="6"/>
  <c r="B403" i="17"/>
  <c r="B403" i="7"/>
  <c r="B751" i="8"/>
  <c r="B751" i="6"/>
  <c r="B751" i="17"/>
  <c r="B751" i="7"/>
  <c r="B751" i="18"/>
  <c r="B467" i="18"/>
  <c r="B467" i="6"/>
  <c r="B467" i="7"/>
  <c r="B467" i="17"/>
  <c r="B467" i="8"/>
  <c r="B592" i="7"/>
  <c r="B592" i="17"/>
  <c r="B592" i="8"/>
  <c r="B592" i="6"/>
  <c r="B592" i="18"/>
  <c r="B836" i="18"/>
  <c r="B836" i="17"/>
  <c r="B836" i="6"/>
  <c r="B836" i="8"/>
  <c r="B836" i="7"/>
  <c r="B283" i="7"/>
  <c r="B283" i="8"/>
  <c r="B283" i="6"/>
  <c r="B283" i="17"/>
  <c r="B283" i="18"/>
  <c r="B948" i="6"/>
  <c r="B948" i="17"/>
  <c r="B948" i="7"/>
  <c r="B948" i="18"/>
  <c r="B948" i="8"/>
  <c r="B717" i="18"/>
  <c r="B717" i="6"/>
  <c r="B717" i="17"/>
  <c r="B717" i="7"/>
  <c r="B717" i="8"/>
  <c r="B756" i="8"/>
  <c r="B756" i="18"/>
  <c r="B756" i="17"/>
  <c r="B756" i="6"/>
  <c r="B756" i="7"/>
  <c r="B786" i="8"/>
  <c r="B786" i="18"/>
  <c r="B786" i="17"/>
  <c r="B786" i="6"/>
  <c r="B786" i="7"/>
  <c r="B589" i="6"/>
  <c r="B589" i="17"/>
  <c r="B589" i="7"/>
  <c r="B589" i="8"/>
  <c r="B589" i="18"/>
  <c r="B668" i="7"/>
  <c r="B668" i="6"/>
  <c r="B668" i="17"/>
  <c r="B668" i="8"/>
  <c r="B668" i="18"/>
  <c r="B913" i="18"/>
  <c r="B913" i="6"/>
  <c r="B913" i="8"/>
  <c r="B913" i="7"/>
  <c r="B913" i="17"/>
  <c r="B837" i="17"/>
  <c r="B837" i="6"/>
  <c r="B837" i="8"/>
  <c r="B837" i="7"/>
  <c r="B837" i="18"/>
  <c r="B709" i="7"/>
  <c r="B709" i="18"/>
  <c r="B709" i="17"/>
  <c r="B709" i="8"/>
  <c r="B709" i="6"/>
  <c r="B597" i="6"/>
  <c r="B597" i="8"/>
  <c r="B597" i="17"/>
  <c r="B597" i="7"/>
  <c r="B597" i="18"/>
  <c r="B740" i="7"/>
  <c r="B740" i="6"/>
  <c r="B740" i="8"/>
  <c r="B740" i="18"/>
  <c r="B740" i="17"/>
  <c r="B455" i="8"/>
  <c r="B455" i="7"/>
  <c r="B455" i="18"/>
  <c r="B455" i="17"/>
  <c r="B455" i="6"/>
  <c r="B930" i="18"/>
  <c r="B930" i="7"/>
  <c r="B930" i="6"/>
  <c r="B930" i="8"/>
  <c r="B930" i="17"/>
  <c r="B934" i="8"/>
  <c r="B934" i="18"/>
  <c r="B934" i="7"/>
  <c r="B934" i="17"/>
  <c r="B934" i="6"/>
  <c r="B856" i="17"/>
  <c r="B856" i="8"/>
  <c r="B856" i="18"/>
  <c r="B856" i="7"/>
  <c r="B856" i="6"/>
  <c r="B798" i="18"/>
  <c r="B798" i="6"/>
  <c r="B798" i="17"/>
  <c r="B798" i="8"/>
  <c r="B798" i="7"/>
  <c r="B991" i="6"/>
  <c r="B991" i="17"/>
  <c r="B991" i="18"/>
  <c r="B991" i="7"/>
  <c r="B991" i="8"/>
  <c r="B199" i="7"/>
  <c r="B199" i="17"/>
  <c r="B199" i="18"/>
  <c r="B199" i="6"/>
  <c r="B199" i="8"/>
  <c r="B766" i="18"/>
  <c r="B766" i="17"/>
  <c r="B766" i="8"/>
  <c r="B766" i="6"/>
  <c r="B766" i="7"/>
  <c r="B921" i="8"/>
  <c r="B921" i="6"/>
  <c r="B921" i="7"/>
  <c r="B921" i="18"/>
  <c r="B921" i="17"/>
  <c r="B721" i="6"/>
  <c r="B721" i="17"/>
  <c r="B721" i="8"/>
  <c r="B721" i="18"/>
  <c r="B721" i="7"/>
  <c r="B521" i="18"/>
  <c r="B521" i="7"/>
  <c r="B521" i="6"/>
  <c r="B521" i="8"/>
  <c r="B521" i="17"/>
  <c r="B825" i="7"/>
  <c r="B825" i="6"/>
  <c r="B825" i="8"/>
  <c r="B825" i="17"/>
  <c r="B825" i="18"/>
  <c r="B768" i="17"/>
  <c r="B768" i="8"/>
  <c r="B768" i="7"/>
  <c r="B768" i="6"/>
  <c r="B768" i="18"/>
  <c r="B911" i="8"/>
  <c r="B911" i="6"/>
  <c r="B911" i="17"/>
  <c r="B911" i="18"/>
  <c r="B911" i="7"/>
  <c r="B827" i="7"/>
  <c r="B827" i="6"/>
  <c r="B827" i="18"/>
  <c r="B827" i="8"/>
  <c r="B827" i="17"/>
  <c r="B889" i="7"/>
  <c r="B889" i="6"/>
  <c r="B889" i="18"/>
  <c r="B889" i="17"/>
  <c r="B889" i="8"/>
  <c r="B736" i="6"/>
  <c r="B736" i="18"/>
  <c r="B736" i="17"/>
  <c r="B736" i="7"/>
  <c r="B736" i="8"/>
  <c r="B990" i="7"/>
  <c r="B990" i="6"/>
  <c r="B990" i="17"/>
  <c r="B990" i="8"/>
  <c r="B990" i="18"/>
  <c r="B435" i="18"/>
  <c r="B435" i="7"/>
  <c r="B435" i="8"/>
  <c r="B435" i="17"/>
  <c r="B435" i="6"/>
  <c r="B556" i="18"/>
  <c r="B556" i="6"/>
  <c r="B556" i="17"/>
  <c r="B556" i="7"/>
  <c r="B556" i="8"/>
  <c r="B347" i="7"/>
  <c r="B347" i="18"/>
  <c r="B347" i="8"/>
  <c r="B347" i="17"/>
  <c r="B347" i="6"/>
  <c r="B271" i="18"/>
  <c r="B271" i="17"/>
  <c r="B271" i="7"/>
  <c r="B271" i="6"/>
  <c r="B271" i="8"/>
  <c r="B410" i="8"/>
  <c r="B410" i="18"/>
  <c r="B410" i="6"/>
  <c r="B410" i="7"/>
  <c r="B410" i="17"/>
  <c r="B270" i="8"/>
  <c r="B270" i="7"/>
  <c r="B270" i="6"/>
  <c r="B270" i="18"/>
  <c r="B270" i="17"/>
  <c r="B613" i="17"/>
  <c r="B613" i="18"/>
  <c r="B613" i="6"/>
  <c r="B613" i="7"/>
  <c r="B613" i="8"/>
  <c r="B747" i="6"/>
  <c r="B747" i="18"/>
  <c r="B747" i="17"/>
  <c r="B747" i="8"/>
  <c r="B747" i="7"/>
  <c r="B672" i="7"/>
  <c r="B672" i="17"/>
  <c r="B672" i="18"/>
  <c r="B672" i="6"/>
  <c r="B672" i="8"/>
  <c r="B713" i="8"/>
  <c r="B713" i="7"/>
  <c r="B713" i="18"/>
  <c r="B713" i="17"/>
  <c r="B713" i="6"/>
  <c r="B265" i="8"/>
  <c r="B265" i="6"/>
  <c r="B265" i="7"/>
  <c r="B265" i="18"/>
  <c r="B265" i="17"/>
  <c r="B335" i="8"/>
  <c r="B335" i="18"/>
  <c r="B335" i="17"/>
  <c r="B335" i="6"/>
  <c r="B335" i="7"/>
  <c r="B385" i="8"/>
  <c r="B385" i="18"/>
  <c r="B385" i="7"/>
  <c r="B385" i="17"/>
  <c r="B385" i="6"/>
  <c r="B734" i="6"/>
  <c r="B734" i="8"/>
  <c r="B734" i="17"/>
  <c r="B734" i="7"/>
  <c r="B734" i="18"/>
  <c r="B708" i="6"/>
  <c r="B708" i="8"/>
  <c r="B708" i="18"/>
  <c r="B708" i="17"/>
  <c r="B708" i="7"/>
  <c r="B303" i="6"/>
  <c r="B303" i="17"/>
  <c r="B303" i="7"/>
  <c r="B303" i="8"/>
  <c r="B303" i="18"/>
  <c r="B541" i="8"/>
  <c r="B541" i="7"/>
  <c r="B541" i="6"/>
  <c r="B541" i="18"/>
  <c r="B541" i="17"/>
  <c r="B529" i="18"/>
  <c r="B529" i="6"/>
  <c r="B529" i="8"/>
  <c r="B529" i="17"/>
  <c r="B529" i="7"/>
  <c r="B587" i="7"/>
  <c r="B587" i="17"/>
  <c r="B587" i="8"/>
  <c r="B587" i="6"/>
  <c r="B587" i="18"/>
  <c r="B624" i="7"/>
  <c r="B624" i="8"/>
  <c r="B624" i="18"/>
  <c r="B624" i="17"/>
  <c r="B624" i="6"/>
  <c r="B711" i="7"/>
  <c r="B711" i="6"/>
  <c r="B711" i="18"/>
  <c r="B711" i="8"/>
  <c r="B711" i="17"/>
  <c r="B273" i="6"/>
  <c r="B273" i="8"/>
  <c r="B273" i="7"/>
  <c r="B273" i="17"/>
  <c r="B273" i="18"/>
  <c r="B829" i="7"/>
  <c r="B829" i="17"/>
  <c r="B829" i="6"/>
  <c r="B829" i="8"/>
  <c r="B829" i="18"/>
  <c r="B710" i="7"/>
  <c r="B710" i="18"/>
  <c r="B710" i="8"/>
  <c r="B710" i="6"/>
  <c r="B710" i="17"/>
  <c r="B581" i="8"/>
  <c r="B581" i="7"/>
  <c r="B581" i="18"/>
  <c r="B581" i="17"/>
  <c r="B581" i="6"/>
  <c r="B813" i="8"/>
  <c r="B813" i="17"/>
  <c r="B813" i="6"/>
  <c r="B813" i="7"/>
  <c r="B813" i="18"/>
  <c r="B655" i="7"/>
  <c r="B655" i="8"/>
  <c r="B655" i="6"/>
  <c r="B655" i="18"/>
  <c r="B655" i="17"/>
  <c r="B654" i="6"/>
  <c r="B654" i="18"/>
  <c r="B654" i="17"/>
  <c r="B654" i="7"/>
  <c r="B654" i="8"/>
  <c r="B845" i="18"/>
  <c r="B845" i="6"/>
  <c r="B845" i="7"/>
  <c r="B845" i="8"/>
  <c r="B845" i="17"/>
  <c r="B723" i="17"/>
  <c r="B723" i="6"/>
  <c r="B723" i="18"/>
  <c r="B723" i="8"/>
  <c r="B723" i="7"/>
  <c r="B765" i="17"/>
  <c r="B765" i="7"/>
  <c r="B765" i="18"/>
  <c r="B765" i="6"/>
  <c r="B765" i="8"/>
  <c r="B1001" i="8"/>
  <c r="B401" i="6"/>
  <c r="B401" i="7"/>
  <c r="B401" i="8"/>
  <c r="B401" i="17"/>
  <c r="B401" i="18"/>
  <c r="B681" i="18"/>
  <c r="B681" i="6"/>
  <c r="B681" i="8"/>
  <c r="B681" i="17"/>
  <c r="B681" i="7"/>
  <c r="B784" i="18"/>
  <c r="B784" i="8"/>
  <c r="B784" i="7"/>
  <c r="B784" i="6"/>
  <c r="B784" i="17"/>
  <c r="B629" i="18"/>
  <c r="B629" i="6"/>
  <c r="B629" i="8"/>
  <c r="B629" i="7"/>
  <c r="B629" i="17"/>
  <c r="B323" i="8"/>
  <c r="B323" i="18"/>
  <c r="B323" i="6"/>
  <c r="B323" i="17"/>
  <c r="B323" i="7"/>
  <c r="B380" i="8"/>
  <c r="B380" i="17"/>
  <c r="B380" i="7"/>
  <c r="B380" i="18"/>
  <c r="B380" i="6"/>
  <c r="B542" i="17"/>
  <c r="B542" i="18"/>
  <c r="B542" i="8"/>
  <c r="B542" i="7"/>
  <c r="B542" i="6"/>
  <c r="B313" i="7"/>
  <c r="B313" i="8"/>
  <c r="B313" i="6"/>
  <c r="B313" i="17"/>
  <c r="B313" i="18"/>
  <c r="B191" i="6"/>
  <c r="B191" i="8"/>
  <c r="B191" i="18"/>
  <c r="B191" i="17"/>
  <c r="B191" i="7"/>
  <c r="B209" i="8"/>
  <c r="B209" i="18"/>
  <c r="B209" i="17"/>
  <c r="B209" i="6"/>
  <c r="B209" i="7"/>
  <c r="B461" i="17"/>
  <c r="B461" i="8"/>
  <c r="B461" i="18"/>
  <c r="B461" i="7"/>
  <c r="B461" i="6"/>
  <c r="B373" i="7"/>
  <c r="B373" i="18"/>
  <c r="B373" i="6"/>
  <c r="B373" i="8"/>
  <c r="B373" i="17"/>
  <c r="B785" i="8"/>
  <c r="B785" i="7"/>
  <c r="B785" i="6"/>
  <c r="B785" i="17"/>
  <c r="B785" i="18"/>
  <c r="B971" i="6"/>
  <c r="B971" i="8"/>
  <c r="B971" i="17"/>
  <c r="B971" i="7"/>
  <c r="B971" i="18"/>
  <c r="B294" i="8"/>
  <c r="B294" i="18"/>
  <c r="B294" i="17"/>
  <c r="B294" i="7"/>
  <c r="B294" i="6"/>
  <c r="B976" i="18"/>
  <c r="B976" i="17"/>
  <c r="B976" i="7"/>
  <c r="B976" i="8"/>
  <c r="B976" i="6"/>
  <c r="B960" i="17"/>
  <c r="B960" i="6"/>
  <c r="B960" i="18"/>
  <c r="B960" i="7"/>
  <c r="B960" i="8"/>
  <c r="B700" i="6"/>
  <c r="B700" i="18"/>
  <c r="B700" i="8"/>
  <c r="B700" i="17"/>
  <c r="B700" i="7"/>
  <c r="B664" i="7"/>
  <c r="B664" i="18"/>
  <c r="B664" i="17"/>
  <c r="B664" i="8"/>
  <c r="B664" i="6"/>
  <c r="B611" i="7"/>
  <c r="B611" i="6"/>
  <c r="B611" i="8"/>
  <c r="B611" i="18"/>
  <c r="B611" i="17"/>
  <c r="B941" i="7"/>
  <c r="B941" i="18"/>
  <c r="B941" i="17"/>
  <c r="B941" i="8"/>
  <c r="B941" i="6"/>
  <c r="B931" i="18"/>
  <c r="B931" i="8"/>
  <c r="B931" i="17"/>
  <c r="B931" i="6"/>
  <c r="B931" i="7"/>
  <c r="B605" i="18"/>
  <c r="B605" i="17"/>
  <c r="B605" i="8"/>
  <c r="B605" i="7"/>
  <c r="B605" i="6"/>
  <c r="B203" i="18"/>
  <c r="B203" i="7"/>
  <c r="B203" i="8"/>
  <c r="B203" i="6"/>
  <c r="B203" i="17"/>
  <c r="B497" i="18"/>
  <c r="B497" i="7"/>
  <c r="B497" i="6"/>
  <c r="B497" i="8"/>
  <c r="B497" i="17"/>
  <c r="B200" i="6"/>
  <c r="B200" i="8"/>
  <c r="B200" i="7"/>
  <c r="B200" i="18"/>
  <c r="B200" i="17"/>
  <c r="B333" i="18"/>
  <c r="B333" i="8"/>
  <c r="B333" i="6"/>
  <c r="B333" i="7"/>
  <c r="B333" i="17"/>
  <c r="B304" i="6"/>
  <c r="B304" i="18"/>
  <c r="B304" i="7"/>
  <c r="B304" i="8"/>
  <c r="B304" i="17"/>
  <c r="B173" i="17"/>
  <c r="B173" i="6"/>
  <c r="B173" i="7"/>
  <c r="B173" i="8"/>
  <c r="B173" i="18"/>
  <c r="B198" i="8"/>
  <c r="B198" i="6"/>
  <c r="B198" i="7"/>
  <c r="B198" i="17"/>
  <c r="B198" i="18"/>
  <c r="B554" i="8"/>
  <c r="B554" i="6"/>
  <c r="B554" i="7"/>
  <c r="B554" i="17"/>
  <c r="B554" i="18"/>
  <c r="B543" i="7"/>
  <c r="B543" i="18"/>
  <c r="B543" i="6"/>
  <c r="B543" i="8"/>
  <c r="B543" i="17"/>
  <c r="B450" i="6"/>
  <c r="B450" i="18"/>
  <c r="B450" i="8"/>
  <c r="B450" i="17"/>
  <c r="B450" i="7"/>
  <c r="B481" i="8"/>
  <c r="B481" i="6"/>
  <c r="B481" i="17"/>
  <c r="B481" i="18"/>
  <c r="B481" i="7"/>
  <c r="B398" i="8"/>
  <c r="B398" i="18"/>
  <c r="B398" i="6"/>
  <c r="B398" i="7"/>
  <c r="B398" i="17"/>
  <c r="B814" i="8"/>
  <c r="B814" i="17"/>
  <c r="B814" i="18"/>
  <c r="B814" i="7"/>
  <c r="B814" i="6"/>
  <c r="B692" i="6"/>
  <c r="B692" i="17"/>
  <c r="B692" i="18"/>
  <c r="B692" i="7"/>
  <c r="B692" i="8"/>
  <c r="B565" i="17"/>
  <c r="B565" i="8"/>
  <c r="B565" i="6"/>
  <c r="B565" i="7"/>
  <c r="B565" i="18"/>
  <c r="B383" i="18"/>
  <c r="B383" i="17"/>
  <c r="B383" i="6"/>
  <c r="B383" i="7"/>
  <c r="B383" i="8"/>
  <c r="B502" i="17"/>
  <c r="B502" i="18"/>
  <c r="B502" i="6"/>
  <c r="B502" i="8"/>
  <c r="B502" i="7"/>
  <c r="B855" i="18"/>
  <c r="B855" i="17"/>
  <c r="B855" i="8"/>
  <c r="B855" i="6"/>
  <c r="B855" i="7"/>
  <c r="B522" i="8"/>
  <c r="B522" i="17"/>
  <c r="B522" i="7"/>
  <c r="B522" i="18"/>
  <c r="B522" i="6"/>
  <c r="B279" i="8"/>
  <c r="B279" i="7"/>
  <c r="B279" i="17"/>
  <c r="B279" i="18"/>
  <c r="B279" i="6"/>
  <c r="B951" i="6"/>
  <c r="B951" i="7"/>
  <c r="B951" i="8"/>
  <c r="B951" i="17"/>
  <c r="B951" i="18"/>
  <c r="B767" i="17"/>
  <c r="B767" i="18"/>
  <c r="B767" i="8"/>
  <c r="B767" i="7"/>
  <c r="B767" i="6"/>
  <c r="B750" i="6"/>
  <c r="B750" i="7"/>
  <c r="B750" i="18"/>
  <c r="B750" i="8"/>
  <c r="B750" i="17"/>
  <c r="B997" i="6"/>
  <c r="B997" i="7"/>
  <c r="B997" i="17"/>
  <c r="B997" i="8"/>
  <c r="B997" i="18"/>
  <c r="B485" i="6"/>
  <c r="B485" i="18"/>
  <c r="B485" i="17"/>
  <c r="B485" i="7"/>
  <c r="B485" i="8"/>
  <c r="B669" i="7"/>
  <c r="B669" i="17"/>
  <c r="B669" i="8"/>
  <c r="B669" i="6"/>
  <c r="B669" i="18"/>
  <c r="B665" i="17"/>
  <c r="B665" i="6"/>
  <c r="B665" i="7"/>
  <c r="B665" i="8"/>
  <c r="B665" i="18"/>
  <c r="B649" i="7"/>
  <c r="B649" i="18"/>
  <c r="B649" i="8"/>
  <c r="B649" i="17"/>
  <c r="B649" i="6"/>
  <c r="B239" i="18"/>
  <c r="B239" i="7"/>
  <c r="B239" i="6"/>
  <c r="B239" i="17"/>
  <c r="B239" i="8"/>
  <c r="B903" i="18"/>
  <c r="B903" i="6"/>
  <c r="B903" i="7"/>
  <c r="B903" i="8"/>
  <c r="B903" i="17"/>
  <c r="B430" i="17"/>
  <c r="B430" i="8"/>
  <c r="B430" i="6"/>
  <c r="B430" i="18"/>
  <c r="B430" i="7"/>
  <c r="B371" i="7"/>
  <c r="B371" i="17"/>
  <c r="B371" i="8"/>
  <c r="B371" i="6"/>
  <c r="B371" i="18"/>
  <c r="B916" i="6"/>
  <c r="B916" i="7"/>
  <c r="B916" i="17"/>
  <c r="B916" i="8"/>
  <c r="B916" i="18"/>
  <c r="B680" i="18"/>
  <c r="B680" i="6"/>
  <c r="B680" i="8"/>
  <c r="B680" i="17"/>
  <c r="B680" i="7"/>
  <c r="B614" i="7"/>
  <c r="B614" i="6"/>
  <c r="B614" i="8"/>
  <c r="B614" i="17"/>
  <c r="B614" i="18"/>
  <c r="B967" i="18"/>
  <c r="B967" i="6"/>
  <c r="B967" i="7"/>
  <c r="B967" i="17"/>
  <c r="B967" i="8"/>
  <c r="B928" i="7"/>
  <c r="B928" i="6"/>
  <c r="B928" i="18"/>
  <c r="B928" i="8"/>
  <c r="B928" i="17"/>
  <c r="B235" i="8"/>
  <c r="B235" i="17"/>
  <c r="B235" i="6"/>
  <c r="B235" i="18"/>
  <c r="B235" i="7"/>
  <c r="B552" i="8"/>
  <c r="B552" i="17"/>
  <c r="B552" i="7"/>
  <c r="B552" i="6"/>
  <c r="B552" i="18"/>
  <c r="B787" i="8"/>
  <c r="B787" i="17"/>
  <c r="B787" i="6"/>
  <c r="B787" i="7"/>
  <c r="B787" i="18"/>
  <c r="B352" i="8"/>
  <c r="B352" i="6"/>
  <c r="B352" i="7"/>
  <c r="B352" i="18"/>
  <c r="B352" i="17"/>
  <c r="B603" i="17"/>
  <c r="B603" i="18"/>
  <c r="B603" i="8"/>
  <c r="B603" i="7"/>
  <c r="B603" i="6"/>
  <c r="B246" i="7"/>
  <c r="B246" i="6"/>
  <c r="B246" i="8"/>
  <c r="B246" i="17"/>
  <c r="B246" i="18"/>
  <c r="B992" i="7"/>
  <c r="B992" i="18"/>
  <c r="B992" i="8"/>
  <c r="B992" i="17"/>
  <c r="B992" i="6"/>
  <c r="B867" i="8"/>
  <c r="B867" i="7"/>
  <c r="B867" i="18"/>
  <c r="B867" i="6"/>
  <c r="B867" i="17"/>
  <c r="B447" i="7"/>
  <c r="B447" i="17"/>
  <c r="B447" i="6"/>
  <c r="B447" i="18"/>
  <c r="B447" i="8"/>
  <c r="B847" i="6"/>
  <c r="B847" i="8"/>
  <c r="B847" i="18"/>
  <c r="B847" i="17"/>
  <c r="B847" i="7"/>
  <c r="B1004" i="8"/>
  <c r="B567" i="6"/>
  <c r="B567" i="17"/>
  <c r="B567" i="7"/>
  <c r="B567" i="18"/>
  <c r="B567" i="8"/>
  <c r="B702" i="8"/>
  <c r="B702" i="7"/>
  <c r="B702" i="6"/>
  <c r="B702" i="18"/>
  <c r="B702" i="17"/>
  <c r="B663" i="18"/>
  <c r="B663" i="6"/>
  <c r="B663" i="7"/>
  <c r="B663" i="8"/>
  <c r="B663" i="17"/>
  <c r="B608" i="8"/>
  <c r="B608" i="7"/>
  <c r="B608" i="17"/>
  <c r="B608" i="18"/>
  <c r="B608" i="6"/>
  <c r="B686" i="7"/>
  <c r="B686" i="8"/>
  <c r="B686" i="6"/>
  <c r="B686" i="17"/>
  <c r="B686" i="18"/>
  <c r="B487" i="6"/>
  <c r="B487" i="17"/>
  <c r="B487" i="8"/>
  <c r="B487" i="7"/>
  <c r="B487" i="18"/>
  <c r="B531" i="6"/>
  <c r="B531" i="8"/>
  <c r="B531" i="18"/>
  <c r="B531" i="17"/>
  <c r="B531" i="7"/>
  <c r="B676" i="17"/>
  <c r="B676" i="6"/>
  <c r="B676" i="8"/>
  <c r="B676" i="18"/>
  <c r="B676" i="7"/>
  <c r="B204" i="18"/>
  <c r="B204" i="8"/>
  <c r="B204" i="17"/>
  <c r="B204" i="7"/>
  <c r="B204" i="6"/>
  <c r="B803" i="7"/>
  <c r="B803" i="17"/>
  <c r="B803" i="18"/>
  <c r="B803" i="6"/>
  <c r="B803" i="8"/>
  <c r="B851" i="7"/>
  <c r="B851" i="6"/>
  <c r="B851" i="8"/>
  <c r="B851" i="18"/>
  <c r="B851" i="17"/>
  <c r="B684" i="8"/>
  <c r="B684" i="17"/>
  <c r="B684" i="18"/>
  <c r="B684" i="7"/>
  <c r="B684" i="6"/>
  <c r="B511" i="6"/>
  <c r="B511" i="7"/>
  <c r="B511" i="18"/>
  <c r="B511" i="17"/>
  <c r="B511" i="8"/>
  <c r="B667" i="18"/>
  <c r="B667" i="7"/>
  <c r="B667" i="8"/>
  <c r="B667" i="6"/>
  <c r="B667" i="17"/>
  <c r="B615" i="7"/>
  <c r="B615" i="18"/>
  <c r="B615" i="17"/>
  <c r="B615" i="8"/>
  <c r="B615" i="6"/>
  <c r="B839" i="18"/>
  <c r="B839" i="8"/>
  <c r="B839" i="7"/>
  <c r="B839" i="17"/>
  <c r="B839" i="6"/>
  <c r="B103" i="18"/>
  <c r="B103" i="7"/>
  <c r="B103" i="17"/>
  <c r="B103" i="6"/>
  <c r="B103" i="8"/>
  <c r="B195" i="17"/>
  <c r="B195" i="6"/>
  <c r="B195" i="8"/>
  <c r="B195" i="18"/>
  <c r="B195" i="7"/>
  <c r="B984" i="6"/>
  <c r="B984" i="18"/>
  <c r="B984" i="8"/>
  <c r="B984" i="17"/>
  <c r="B984" i="7"/>
  <c r="B425" i="17"/>
  <c r="B425" i="7"/>
  <c r="B425" i="18"/>
  <c r="B425" i="6"/>
  <c r="B425" i="8"/>
  <c r="B211" i="18"/>
  <c r="B211" i="8"/>
  <c r="B211" i="17"/>
  <c r="B211" i="7"/>
  <c r="B211" i="6"/>
  <c r="B451" i="7"/>
  <c r="B451" i="17"/>
  <c r="B451" i="8"/>
  <c r="B451" i="6"/>
  <c r="B451" i="18"/>
  <c r="B755" i="17"/>
  <c r="B755" i="7"/>
  <c r="B755" i="8"/>
  <c r="B755" i="18"/>
  <c r="B755" i="6"/>
  <c r="B227" i="17"/>
  <c r="B227" i="8"/>
  <c r="B227" i="18"/>
  <c r="B227" i="7"/>
  <c r="B227" i="6"/>
  <c r="B219" i="7"/>
  <c r="B219" i="6"/>
  <c r="B219" i="18"/>
  <c r="B219" i="8"/>
  <c r="B219" i="17"/>
  <c r="B863" i="17"/>
  <c r="B863" i="7"/>
  <c r="B863" i="8"/>
  <c r="B863" i="6"/>
  <c r="B863" i="18"/>
  <c r="B298" i="7"/>
  <c r="B298" i="18"/>
  <c r="B298" i="8"/>
  <c r="B298" i="6"/>
  <c r="B298" i="17"/>
  <c r="B484" i="7"/>
  <c r="B484" i="8"/>
  <c r="B484" i="17"/>
  <c r="B484" i="6"/>
  <c r="B484" i="18"/>
  <c r="B689" i="6"/>
  <c r="B689" i="17"/>
  <c r="B689" i="7"/>
  <c r="B689" i="18"/>
  <c r="B689" i="8"/>
  <c r="B363" i="17"/>
  <c r="B363" i="6"/>
  <c r="B363" i="18"/>
  <c r="B363" i="8"/>
  <c r="B363" i="7"/>
  <c r="B179" i="6"/>
  <c r="B179" i="17"/>
  <c r="B179" i="8"/>
  <c r="B179" i="18"/>
  <c r="B179" i="7"/>
  <c r="B935" i="18"/>
  <c r="B935" i="6"/>
  <c r="B935" i="7"/>
  <c r="B935" i="8"/>
  <c r="B935" i="17"/>
  <c r="B642" i="8"/>
  <c r="B642" i="7"/>
  <c r="B642" i="17"/>
  <c r="B642" i="18"/>
  <c r="B642" i="6"/>
  <c r="B445" i="7"/>
  <c r="B445" i="8"/>
  <c r="B445" i="17"/>
  <c r="B445" i="6"/>
  <c r="B445" i="18"/>
  <c r="B584" i="8"/>
  <c r="B584" i="17"/>
  <c r="B584" i="7"/>
  <c r="B584" i="18"/>
  <c r="B584" i="6"/>
  <c r="B499" i="6"/>
  <c r="B499" i="8"/>
  <c r="B499" i="18"/>
  <c r="B499" i="7"/>
  <c r="B499" i="17"/>
  <c r="B576" i="6"/>
  <c r="B576" i="7"/>
  <c r="B576" i="18"/>
  <c r="B576" i="17"/>
  <c r="B576" i="8"/>
  <c r="B289" i="8"/>
  <c r="B289" i="18"/>
  <c r="B289" i="17"/>
  <c r="B289" i="7"/>
  <c r="B289" i="6"/>
  <c r="B442" i="7"/>
  <c r="B442" i="6"/>
  <c r="B442" i="18"/>
  <c r="B442" i="17"/>
  <c r="B442" i="8"/>
  <c r="B506" i="7"/>
  <c r="B506" i="18"/>
  <c r="B506" i="6"/>
  <c r="B506" i="8"/>
  <c r="B506" i="17"/>
  <c r="B662" i="17"/>
  <c r="B662" i="6"/>
  <c r="B662" i="8"/>
  <c r="B662" i="7"/>
  <c r="B662" i="18"/>
  <c r="B606" i="7"/>
  <c r="B606" i="18"/>
  <c r="B606" i="17"/>
  <c r="B606" i="6"/>
  <c r="B606" i="8"/>
  <c r="B392" i="6"/>
  <c r="B392" i="18"/>
  <c r="B392" i="7"/>
  <c r="B392" i="8"/>
  <c r="B392" i="17"/>
  <c r="B350" i="6"/>
  <c r="B350" i="7"/>
  <c r="B350" i="17"/>
  <c r="B350" i="8"/>
  <c r="B350" i="18"/>
  <c r="B464" i="8"/>
  <c r="B464" i="6"/>
  <c r="B464" i="18"/>
  <c r="B464" i="17"/>
  <c r="B464" i="7"/>
  <c r="B319" i="17"/>
  <c r="B319" i="6"/>
  <c r="B319" i="7"/>
  <c r="B319" i="18"/>
  <c r="B319" i="8"/>
  <c r="B431" i="6"/>
  <c r="B431" i="17"/>
  <c r="B431" i="8"/>
  <c r="B431" i="18"/>
  <c r="B431" i="7"/>
  <c r="B892" i="18"/>
  <c r="B892" i="6"/>
  <c r="B892" i="7"/>
  <c r="B892" i="17"/>
  <c r="B892" i="8"/>
  <c r="B391" i="18"/>
  <c r="B391" i="7"/>
  <c r="B391" i="6"/>
  <c r="B391" i="17"/>
  <c r="B391" i="8"/>
  <c r="B550" i="8"/>
  <c r="B550" i="6"/>
  <c r="B550" i="18"/>
  <c r="B550" i="17"/>
  <c r="B550" i="7"/>
  <c r="B1017" i="8"/>
  <c r="B904" i="8"/>
  <c r="B904" i="7"/>
  <c r="B904" i="6"/>
  <c r="B904" i="18"/>
  <c r="B904" i="17"/>
  <c r="B596" i="6"/>
  <c r="B596" i="17"/>
  <c r="B596" i="18"/>
  <c r="B596" i="8"/>
  <c r="B596" i="7"/>
  <c r="B422" i="18"/>
  <c r="B422" i="8"/>
  <c r="B422" i="6"/>
  <c r="B422" i="17"/>
  <c r="B422" i="7"/>
  <c r="B562" i="8"/>
  <c r="B562" i="7"/>
  <c r="B562" i="17"/>
  <c r="B562" i="6"/>
  <c r="B562" i="18"/>
  <c r="B433" i="8"/>
  <c r="B433" i="18"/>
  <c r="B433" i="17"/>
  <c r="B433" i="6"/>
  <c r="B433" i="7"/>
  <c r="B460" i="7"/>
  <c r="B460" i="17"/>
  <c r="B460" i="8"/>
  <c r="B460" i="6"/>
  <c r="B460" i="18"/>
  <c r="B1000" i="17"/>
  <c r="B1000" i="18"/>
  <c r="B1000" i="7"/>
  <c r="B1000" i="8"/>
  <c r="B1000" i="6"/>
  <c r="B749" i="17"/>
  <c r="B749" i="8"/>
  <c r="B749" i="6"/>
  <c r="B749" i="18"/>
  <c r="B749" i="7"/>
  <c r="B275" i="18"/>
  <c r="B275" i="6"/>
  <c r="B275" i="7"/>
  <c r="B275" i="8"/>
  <c r="B275" i="17"/>
  <c r="B677" i="18"/>
  <c r="B677" i="6"/>
  <c r="B677" i="8"/>
  <c r="B677" i="7"/>
  <c r="B677" i="17"/>
  <c r="B995" i="8"/>
  <c r="B995" i="7"/>
  <c r="B995" i="6"/>
  <c r="B995" i="18"/>
  <c r="B995" i="17"/>
  <c r="B886" i="6"/>
  <c r="B886" i="8"/>
  <c r="B886" i="7"/>
  <c r="B886" i="17"/>
  <c r="B886" i="18"/>
  <c r="B345" i="7"/>
  <c r="B345" i="6"/>
  <c r="B345" i="8"/>
  <c r="B345" i="18"/>
  <c r="B345" i="17"/>
  <c r="B754" i="6"/>
  <c r="B754" i="17"/>
  <c r="B754" i="18"/>
  <c r="B754" i="8"/>
  <c r="B754" i="7"/>
  <c r="B799" i="17"/>
  <c r="B799" i="7"/>
  <c r="B799" i="6"/>
  <c r="B799" i="8"/>
  <c r="B799" i="18"/>
  <c r="B659" i="6"/>
  <c r="B659" i="7"/>
  <c r="B659" i="8"/>
  <c r="B659" i="17"/>
  <c r="B659" i="18"/>
  <c r="B670" i="17"/>
  <c r="B670" i="18"/>
  <c r="B670" i="8"/>
  <c r="B670" i="6"/>
  <c r="B670" i="7"/>
  <c r="B402" i="18"/>
  <c r="B402" i="17"/>
  <c r="B402" i="7"/>
  <c r="B402" i="6"/>
  <c r="B402" i="8"/>
  <c r="B419" i="6"/>
  <c r="B419" i="7"/>
  <c r="B419" i="17"/>
  <c r="B419" i="8"/>
  <c r="B419" i="18"/>
  <c r="B153" i="7"/>
  <c r="B153" i="17"/>
  <c r="B153" i="8"/>
  <c r="B153" i="18"/>
  <c r="B153" i="6"/>
  <c r="B405" i="7"/>
  <c r="B405" i="17"/>
  <c r="B405" i="6"/>
  <c r="B405" i="8"/>
  <c r="B405" i="18"/>
  <c r="B619" i="8"/>
  <c r="B619" i="17"/>
  <c r="B619" i="18"/>
  <c r="B619" i="6"/>
  <c r="B619" i="7"/>
  <c r="B685" i="7"/>
  <c r="B685" i="18"/>
  <c r="B685" i="8"/>
  <c r="B685" i="6"/>
  <c r="B685" i="17"/>
  <c r="B307" i="18"/>
  <c r="B307" i="8"/>
  <c r="B307" i="7"/>
  <c r="B307" i="6"/>
  <c r="B307" i="17"/>
  <c r="B33" i="8"/>
  <c r="B33" i="6"/>
  <c r="B33" i="18"/>
  <c r="B33" i="17"/>
  <c r="B33" i="7"/>
  <c r="B718" i="7"/>
  <c r="B718" i="18"/>
  <c r="B718" i="8"/>
  <c r="B718" i="6"/>
  <c r="B718" i="17"/>
  <c r="B215" i="8"/>
  <c r="B215" i="6"/>
  <c r="B215" i="17"/>
  <c r="B215" i="18"/>
  <c r="B215" i="7"/>
  <c r="B470" i="8"/>
  <c r="B470" i="18"/>
  <c r="B470" i="17"/>
  <c r="B470" i="6"/>
  <c r="B470" i="7"/>
  <c r="B963" i="18"/>
  <c r="B963" i="8"/>
  <c r="B963" i="17"/>
  <c r="B963" i="6"/>
  <c r="B963" i="7"/>
  <c r="B411" i="17"/>
  <c r="B411" i="6"/>
  <c r="B411" i="8"/>
  <c r="B411" i="18"/>
  <c r="B411" i="7"/>
  <c r="B628" i="18"/>
  <c r="B628" i="6"/>
  <c r="B628" i="8"/>
  <c r="B628" i="7"/>
  <c r="B628" i="17"/>
  <c r="B170" i="7"/>
  <c r="B170" i="17"/>
  <c r="B170" i="18"/>
  <c r="B170" i="8"/>
  <c r="B170" i="6"/>
  <c r="B720" i="18"/>
  <c r="B720" i="6"/>
  <c r="B720" i="17"/>
  <c r="B720" i="7"/>
  <c r="B720" i="8"/>
  <c r="B172" i="18"/>
  <c r="B172" i="17"/>
  <c r="B172" i="6"/>
  <c r="B172" i="7"/>
  <c r="B172" i="8"/>
  <c r="B365" i="7"/>
  <c r="B365" i="6"/>
  <c r="B365" i="8"/>
  <c r="B365" i="17"/>
  <c r="B365" i="18"/>
  <c r="B507" i="18"/>
  <c r="B507" i="8"/>
  <c r="B507" i="6"/>
  <c r="B507" i="7"/>
  <c r="B507" i="17"/>
  <c r="B679" i="18"/>
  <c r="B679" i="7"/>
  <c r="B679" i="17"/>
  <c r="B679" i="8"/>
  <c r="B679" i="6"/>
  <c r="B741" i="8"/>
  <c r="B741" i="6"/>
  <c r="B741" i="7"/>
  <c r="B741" i="18"/>
  <c r="B741" i="17"/>
  <c r="B504" i="17"/>
  <c r="B504" i="6"/>
  <c r="B504" i="8"/>
  <c r="B504" i="18"/>
  <c r="B504" i="7"/>
  <c r="B413" i="18"/>
  <c r="B413" i="7"/>
  <c r="B413" i="17"/>
  <c r="B413" i="6"/>
  <c r="B413" i="8"/>
  <c r="B70" i="7"/>
  <c r="B70" i="6"/>
  <c r="B70" i="18"/>
  <c r="B70" i="8"/>
  <c r="B70" i="17"/>
  <c r="B351" i="8"/>
  <c r="B351" i="18"/>
  <c r="B351" i="17"/>
  <c r="B351" i="7"/>
  <c r="B351" i="6"/>
  <c r="B264" i="6"/>
  <c r="B264" i="17"/>
  <c r="B264" i="18"/>
  <c r="B264" i="7"/>
  <c r="B264" i="8"/>
  <c r="B434" i="6"/>
  <c r="B434" i="8"/>
  <c r="B434" i="17"/>
  <c r="B434" i="18"/>
  <c r="B434" i="7"/>
  <c r="B582" i="7"/>
  <c r="B582" i="8"/>
  <c r="B582" i="6"/>
  <c r="B582" i="18"/>
  <c r="B582" i="17"/>
  <c r="B771" i="6"/>
  <c r="B771" i="8"/>
  <c r="B771" i="17"/>
  <c r="B771" i="18"/>
  <c r="B771" i="7"/>
  <c r="B488" i="7"/>
  <c r="B488" i="8"/>
  <c r="B488" i="17"/>
  <c r="B488" i="18"/>
  <c r="B488" i="6"/>
  <c r="B418" i="8"/>
  <c r="B418" i="7"/>
  <c r="B418" i="17"/>
  <c r="B418" i="18"/>
  <c r="B418" i="6"/>
  <c r="B367" i="7"/>
  <c r="B367" i="17"/>
  <c r="B367" i="6"/>
  <c r="B367" i="18"/>
  <c r="B367" i="8"/>
  <c r="B311" i="7"/>
  <c r="B311" i="17"/>
  <c r="B311" i="6"/>
  <c r="B311" i="8"/>
  <c r="B311" i="18"/>
  <c r="B636" i="8"/>
  <c r="B636" i="18"/>
  <c r="B636" i="7"/>
  <c r="B636" i="6"/>
  <c r="B636" i="17"/>
  <c r="B299" i="6"/>
  <c r="B299" i="18"/>
  <c r="B299" i="17"/>
  <c r="B299" i="7"/>
  <c r="B299" i="8"/>
  <c r="B530" i="7"/>
  <c r="B530" i="6"/>
  <c r="B530" i="18"/>
  <c r="B530" i="17"/>
  <c r="B530" i="8"/>
  <c r="B726" i="7"/>
  <c r="B726" i="17"/>
  <c r="B726" i="18"/>
  <c r="B726" i="6"/>
  <c r="B726" i="8"/>
  <c r="B287" i="7"/>
  <c r="B287" i="8"/>
  <c r="B287" i="18"/>
  <c r="B287" i="6"/>
  <c r="B287" i="17"/>
  <c r="B626" i="17"/>
  <c r="B626" i="18"/>
  <c r="B626" i="8"/>
  <c r="B626" i="7"/>
  <c r="B626" i="6"/>
  <c r="B361" i="8"/>
  <c r="B361" i="7"/>
  <c r="B361" i="18"/>
  <c r="B361" i="6"/>
  <c r="B361" i="17"/>
  <c r="B638" i="8"/>
  <c r="B638" i="7"/>
  <c r="B638" i="17"/>
  <c r="B638" i="18"/>
  <c r="B638" i="6"/>
  <c r="B448" i="7"/>
  <c r="B448" i="17"/>
  <c r="B448" i="18"/>
  <c r="B448" i="6"/>
  <c r="B448" i="8"/>
  <c r="B588" i="6"/>
  <c r="B588" i="8"/>
  <c r="B588" i="17"/>
  <c r="B588" i="7"/>
  <c r="B588" i="18"/>
  <c r="B446" i="8"/>
  <c r="B446" i="7"/>
  <c r="B446" i="18"/>
  <c r="B446" i="6"/>
  <c r="B446" i="17"/>
  <c r="B763" i="18"/>
  <c r="B763" i="17"/>
  <c r="B763" i="7"/>
  <c r="B763" i="6"/>
  <c r="B763" i="8"/>
  <c r="B795" i="8"/>
  <c r="B795" i="6"/>
  <c r="B795" i="18"/>
  <c r="B795" i="17"/>
  <c r="B795" i="7"/>
  <c r="B325" i="7"/>
  <c r="B325" i="8"/>
  <c r="B325" i="17"/>
  <c r="B325" i="18"/>
  <c r="B325" i="6"/>
  <c r="B599" i="7"/>
  <c r="B599" i="8"/>
  <c r="B599" i="6"/>
  <c r="B599" i="17"/>
  <c r="B599" i="18"/>
  <c r="B278" i="7"/>
  <c r="B278" i="6"/>
  <c r="B278" i="17"/>
  <c r="B278" i="18"/>
  <c r="B278" i="8"/>
  <c r="B291" i="8"/>
  <c r="B291" i="17"/>
  <c r="B291" i="18"/>
  <c r="B291" i="6"/>
  <c r="B291" i="7"/>
  <c r="B500" i="6"/>
  <c r="B500" i="17"/>
  <c r="B500" i="8"/>
  <c r="B500" i="18"/>
  <c r="B500" i="7"/>
  <c r="B399" i="7"/>
  <c r="B399" i="8"/>
  <c r="B399" i="17"/>
  <c r="B399" i="6"/>
  <c r="B399" i="18"/>
  <c r="B83" i="8"/>
  <c r="B83" i="7"/>
  <c r="B83" i="17"/>
  <c r="B83" i="18"/>
  <c r="B83" i="6"/>
  <c r="B208" i="17"/>
  <c r="B208" i="6"/>
  <c r="B208" i="7"/>
  <c r="B208" i="18"/>
  <c r="B208" i="8"/>
  <c r="B404" i="8"/>
  <c r="B404" i="18"/>
  <c r="B404" i="7"/>
  <c r="B404" i="17"/>
  <c r="B404" i="6"/>
  <c r="B704" i="6"/>
  <c r="B704" i="8"/>
  <c r="B704" i="7"/>
  <c r="B704" i="17"/>
  <c r="B704" i="18"/>
  <c r="B635" i="17"/>
  <c r="B635" i="7"/>
  <c r="B635" i="6"/>
  <c r="B635" i="18"/>
  <c r="B635" i="8"/>
  <c r="B503" i="18"/>
  <c r="B503" i="8"/>
  <c r="B503" i="7"/>
  <c r="B503" i="17"/>
  <c r="B503" i="6"/>
  <c r="B694" i="7"/>
  <c r="B694" i="6"/>
  <c r="B694" i="18"/>
  <c r="B694" i="17"/>
  <c r="B694" i="8"/>
  <c r="B187" i="17"/>
  <c r="B187" i="8"/>
  <c r="B187" i="18"/>
  <c r="B187" i="6"/>
  <c r="B187" i="7"/>
  <c r="B394" i="7"/>
  <c r="B394" i="17"/>
  <c r="B394" i="8"/>
  <c r="B394" i="18"/>
  <c r="B394" i="6"/>
  <c r="B437" i="7"/>
  <c r="B437" i="18"/>
  <c r="B437" i="6"/>
  <c r="B437" i="8"/>
  <c r="B437" i="17"/>
  <c r="B564" i="6"/>
  <c r="B564" i="8"/>
  <c r="B564" i="18"/>
  <c r="B564" i="17"/>
  <c r="B564" i="7"/>
  <c r="B374" i="17"/>
  <c r="B374" i="6"/>
  <c r="B374" i="18"/>
  <c r="B374" i="7"/>
  <c r="B374" i="8"/>
  <c r="B424" i="17"/>
  <c r="B424" i="18"/>
  <c r="B424" i="8"/>
  <c r="B424" i="6"/>
  <c r="B424" i="7"/>
  <c r="B666" i="8"/>
  <c r="B666" i="17"/>
  <c r="B666" i="7"/>
  <c r="B666" i="6"/>
  <c r="B666" i="18"/>
  <c r="B360" i="8"/>
  <c r="B360" i="17"/>
  <c r="B360" i="7"/>
  <c r="B360" i="6"/>
  <c r="B360" i="18"/>
  <c r="B544" i="7"/>
  <c r="B544" i="18"/>
  <c r="B544" i="6"/>
  <c r="B544" i="17"/>
  <c r="B544" i="8"/>
  <c r="B359" i="17"/>
  <c r="B359" i="18"/>
  <c r="B359" i="7"/>
  <c r="B359" i="6"/>
  <c r="B359" i="8"/>
  <c r="B130" i="6"/>
  <c r="B130" i="7"/>
  <c r="B130" i="17"/>
  <c r="B130" i="18"/>
  <c r="B130" i="8"/>
  <c r="B871" i="18"/>
  <c r="B871" i="8"/>
  <c r="B871" i="17"/>
  <c r="B871" i="6"/>
  <c r="B871" i="7"/>
  <c r="B449" i="8"/>
  <c r="B449" i="17"/>
  <c r="B449" i="6"/>
  <c r="B449" i="18"/>
  <c r="B449" i="7"/>
  <c r="B486" i="17"/>
  <c r="B486" i="18"/>
  <c r="B486" i="7"/>
  <c r="B486" i="8"/>
  <c r="B486" i="6"/>
  <c r="B266" i="17"/>
  <c r="B266" i="6"/>
  <c r="B266" i="7"/>
  <c r="B266" i="18"/>
  <c r="B266" i="8"/>
  <c r="B186" i="6"/>
  <c r="B186" i="17"/>
  <c r="B186" i="8"/>
  <c r="B186" i="18"/>
  <c r="B186" i="7"/>
  <c r="B163" i="8"/>
  <c r="B163" i="18"/>
  <c r="B163" i="7"/>
  <c r="B163" i="17"/>
  <c r="B163" i="6"/>
  <c r="B250" i="7"/>
  <c r="B250" i="8"/>
  <c r="B250" i="17"/>
  <c r="B250" i="18"/>
  <c r="B250" i="6"/>
  <c r="B515" i="18"/>
  <c r="B515" i="17"/>
  <c r="B515" i="7"/>
  <c r="B515" i="8"/>
  <c r="B515" i="6"/>
  <c r="B560" i="6"/>
  <c r="B560" i="17"/>
  <c r="B560" i="18"/>
  <c r="B560" i="7"/>
  <c r="B560" i="8"/>
  <c r="B600" i="6"/>
  <c r="B600" i="7"/>
  <c r="B600" i="8"/>
  <c r="B600" i="18"/>
  <c r="B600" i="17"/>
  <c r="B722" i="17"/>
  <c r="B722" i="7"/>
  <c r="B722" i="8"/>
  <c r="B722" i="18"/>
  <c r="B722" i="6"/>
  <c r="B241" i="7"/>
  <c r="B241" i="8"/>
  <c r="B241" i="17"/>
  <c r="B241" i="18"/>
  <c r="B241" i="6"/>
  <c r="B263" i="8"/>
  <c r="B263" i="7"/>
  <c r="B263" i="6"/>
  <c r="B263" i="17"/>
  <c r="B263" i="18"/>
  <c r="B328" i="18"/>
  <c r="B328" i="7"/>
  <c r="B328" i="17"/>
  <c r="B328" i="6"/>
  <c r="B328" i="8"/>
  <c r="B462" i="8"/>
  <c r="B462" i="7"/>
  <c r="B462" i="6"/>
  <c r="B462" i="17"/>
  <c r="B462" i="18"/>
  <c r="B475" i="7"/>
  <c r="B475" i="18"/>
  <c r="B475" i="6"/>
  <c r="B475" i="17"/>
  <c r="B475" i="8"/>
  <c r="B706" i="7"/>
  <c r="B706" i="18"/>
  <c r="B706" i="6"/>
  <c r="B706" i="17"/>
  <c r="B706" i="8"/>
  <c r="B630" i="8"/>
  <c r="B630" i="7"/>
  <c r="B630" i="18"/>
  <c r="B630" i="6"/>
  <c r="B630" i="17"/>
  <c r="B247" i="8"/>
  <c r="B247" i="18"/>
  <c r="B247" i="17"/>
  <c r="B247" i="6"/>
  <c r="B247" i="7"/>
  <c r="B165" i="8"/>
  <c r="B165" i="17"/>
  <c r="B165" i="18"/>
  <c r="B165" i="7"/>
  <c r="B165" i="6"/>
  <c r="B923" i="7"/>
  <c r="B923" i="6"/>
  <c r="B923" i="17"/>
  <c r="B923" i="18"/>
  <c r="B923" i="8"/>
  <c r="B416" i="17"/>
  <c r="B416" i="18"/>
  <c r="B416" i="7"/>
  <c r="B416" i="8"/>
  <c r="B416" i="6"/>
  <c r="B478" i="6"/>
  <c r="B478" i="17"/>
  <c r="B478" i="8"/>
  <c r="B478" i="18"/>
  <c r="B478" i="7"/>
  <c r="B342" i="6"/>
  <c r="B342" i="18"/>
  <c r="B342" i="8"/>
  <c r="B342" i="7"/>
  <c r="B342" i="17"/>
  <c r="B317" i="8"/>
  <c r="B317" i="17"/>
  <c r="B317" i="7"/>
  <c r="B317" i="6"/>
  <c r="B317" i="18"/>
  <c r="B883" i="7"/>
  <c r="B883" i="18"/>
  <c r="B883" i="6"/>
  <c r="B883" i="8"/>
  <c r="B883" i="17"/>
  <c r="B610" i="8"/>
  <c r="B610" i="18"/>
  <c r="B610" i="6"/>
  <c r="B610" i="7"/>
  <c r="B610" i="17"/>
  <c r="B216" i="7"/>
  <c r="B216" i="8"/>
  <c r="B216" i="6"/>
  <c r="B216" i="17"/>
  <c r="B216" i="18"/>
  <c r="B193" i="18"/>
  <c r="B193" i="8"/>
  <c r="B193" i="7"/>
  <c r="B193" i="6"/>
  <c r="B193" i="17"/>
  <c r="B516" i="6"/>
  <c r="B516" i="17"/>
  <c r="B516" i="18"/>
  <c r="B516" i="7"/>
  <c r="B516" i="8"/>
  <c r="B167" i="17"/>
  <c r="B167" i="7"/>
  <c r="B167" i="6"/>
  <c r="B167" i="8"/>
  <c r="B167" i="18"/>
  <c r="B444" i="6"/>
  <c r="B444" i="18"/>
  <c r="B444" i="17"/>
  <c r="B444" i="8"/>
  <c r="B444" i="7"/>
  <c r="B308" i="7"/>
  <c r="B308" i="8"/>
  <c r="B308" i="18"/>
  <c r="B308" i="6"/>
  <c r="B308" i="17"/>
  <c r="B438" i="18"/>
  <c r="B438" i="7"/>
  <c r="B438" i="6"/>
  <c r="B438" i="17"/>
  <c r="B438" i="8"/>
  <c r="B228" i="18"/>
  <c r="B228" i="8"/>
  <c r="B228" i="6"/>
  <c r="B228" i="17"/>
  <c r="B228" i="7"/>
  <c r="B412" i="7"/>
  <c r="B412" i="17"/>
  <c r="B412" i="18"/>
  <c r="B412" i="8"/>
  <c r="B412" i="6"/>
  <c r="B523" i="17"/>
  <c r="B523" i="8"/>
  <c r="B523" i="7"/>
  <c r="B523" i="18"/>
  <c r="B523" i="6"/>
  <c r="B362" i="7"/>
  <c r="B362" i="6"/>
  <c r="B362" i="18"/>
  <c r="B362" i="8"/>
  <c r="B362" i="17"/>
  <c r="B330" i="7"/>
  <c r="B330" i="6"/>
  <c r="B330" i="17"/>
  <c r="B330" i="18"/>
  <c r="B330" i="8"/>
  <c r="B409" i="8"/>
  <c r="B409" i="7"/>
  <c r="B409" i="18"/>
  <c r="B409" i="6"/>
  <c r="B409" i="17"/>
  <c r="B607" i="6"/>
  <c r="B607" i="18"/>
  <c r="B607" i="8"/>
  <c r="B607" i="7"/>
  <c r="B607" i="17"/>
  <c r="B326" i="18"/>
  <c r="B326" i="17"/>
  <c r="B326" i="8"/>
  <c r="B326" i="6"/>
  <c r="B326" i="7"/>
  <c r="B145" i="6"/>
  <c r="B145" i="8"/>
  <c r="B145" i="18"/>
  <c r="B145" i="7"/>
  <c r="B145" i="17"/>
  <c r="B45" i="8"/>
  <c r="B45" i="17"/>
  <c r="B45" i="18"/>
  <c r="B45" i="7"/>
  <c r="B45" i="6"/>
  <c r="B712" i="18"/>
  <c r="B712" i="6"/>
  <c r="B712" i="17"/>
  <c r="B712" i="8"/>
  <c r="B712" i="7"/>
  <c r="B656" i="17"/>
  <c r="B656" i="18"/>
  <c r="B656" i="8"/>
  <c r="B656" i="6"/>
  <c r="B656" i="7"/>
  <c r="B551" i="7"/>
  <c r="B551" i="8"/>
  <c r="B551" i="17"/>
  <c r="B551" i="6"/>
  <c r="B551" i="18"/>
  <c r="B547" i="6"/>
  <c r="B547" i="7"/>
  <c r="B547" i="18"/>
  <c r="B547" i="8"/>
  <c r="B547" i="17"/>
  <c r="B292" i="7"/>
  <c r="B292" i="17"/>
  <c r="B292" i="6"/>
  <c r="B292" i="8"/>
  <c r="B292" i="18"/>
  <c r="B452" i="17"/>
  <c r="B452" i="8"/>
  <c r="B452" i="18"/>
  <c r="B452" i="6"/>
  <c r="B452" i="7"/>
  <c r="B161" i="6"/>
  <c r="B161" i="18"/>
  <c r="B161" i="17"/>
  <c r="B161" i="7"/>
  <c r="B161" i="8"/>
  <c r="B395" i="7"/>
  <c r="B395" i="8"/>
  <c r="B395" i="6"/>
  <c r="B395" i="17"/>
  <c r="B395" i="18"/>
  <c r="B316" i="17"/>
  <c r="B316" i="8"/>
  <c r="B316" i="7"/>
  <c r="B316" i="6"/>
  <c r="B316" i="18"/>
  <c r="B414" i="8"/>
  <c r="B414" i="18"/>
  <c r="B414" i="6"/>
  <c r="B414" i="7"/>
  <c r="B414" i="17"/>
  <c r="B240" i="6"/>
  <c r="B240" i="17"/>
  <c r="B240" i="8"/>
  <c r="B240" i="18"/>
  <c r="B240" i="7"/>
  <c r="B578" i="18"/>
  <c r="B578" i="7"/>
  <c r="B578" i="8"/>
  <c r="B578" i="6"/>
  <c r="B578" i="17"/>
  <c r="B899" i="6"/>
  <c r="B899" i="7"/>
  <c r="B899" i="17"/>
  <c r="B899" i="18"/>
  <c r="B899" i="8"/>
  <c r="B213" i="17"/>
  <c r="B213" i="7"/>
  <c r="B213" i="8"/>
  <c r="B213" i="6"/>
  <c r="B213" i="18"/>
  <c r="B623" i="18"/>
  <c r="B623" i="7"/>
  <c r="B623" i="17"/>
  <c r="B623" i="8"/>
  <c r="B623" i="6"/>
  <c r="B915" i="8"/>
  <c r="B915" i="7"/>
  <c r="B915" i="18"/>
  <c r="B915" i="17"/>
  <c r="B915" i="6"/>
  <c r="B859" i="6"/>
  <c r="B859" i="7"/>
  <c r="B859" i="17"/>
  <c r="B859" i="8"/>
  <c r="B859" i="18"/>
  <c r="B594" i="17"/>
  <c r="B594" i="7"/>
  <c r="B594" i="8"/>
  <c r="B594" i="18"/>
  <c r="B594" i="6"/>
  <c r="B743" i="18"/>
  <c r="B743" i="6"/>
  <c r="B743" i="8"/>
  <c r="B743" i="17"/>
  <c r="B743" i="7"/>
  <c r="B538" i="8"/>
  <c r="B538" i="18"/>
  <c r="B538" i="17"/>
  <c r="B538" i="7"/>
  <c r="B538" i="6"/>
  <c r="B540" i="17"/>
  <c r="B540" i="6"/>
  <c r="B540" i="7"/>
  <c r="B540" i="18"/>
  <c r="B540" i="8"/>
  <c r="B244" i="6"/>
  <c r="B244" i="17"/>
  <c r="B244" i="8"/>
  <c r="B244" i="18"/>
  <c r="B244" i="7"/>
  <c r="B389" i="6"/>
  <c r="B389" i="8"/>
  <c r="B389" i="17"/>
  <c r="B389" i="18"/>
  <c r="B389" i="7"/>
  <c r="B648" i="6"/>
  <c r="B648" i="18"/>
  <c r="B648" i="17"/>
  <c r="B648" i="7"/>
  <c r="B648" i="8"/>
  <c r="B262" i="8"/>
  <c r="B262" i="18"/>
  <c r="B262" i="6"/>
  <c r="B262" i="17"/>
  <c r="B262" i="7"/>
  <c r="B309" i="17"/>
  <c r="B309" i="6"/>
  <c r="B309" i="8"/>
  <c r="B309" i="7"/>
  <c r="B309" i="18"/>
  <c r="B539" i="7"/>
  <c r="B539" i="6"/>
  <c r="B539" i="8"/>
  <c r="B539" i="18"/>
  <c r="B539" i="17"/>
  <c r="B492" i="17"/>
  <c r="B492" i="7"/>
  <c r="B492" i="8"/>
  <c r="B492" i="18"/>
  <c r="B492" i="6"/>
  <c r="B261" i="8"/>
  <c r="B261" i="6"/>
  <c r="B261" i="17"/>
  <c r="B261" i="18"/>
  <c r="B261" i="7"/>
  <c r="B341" i="7"/>
  <c r="B341" i="18"/>
  <c r="B341" i="8"/>
  <c r="B341" i="17"/>
  <c r="B341" i="6"/>
  <c r="B148" i="8"/>
  <c r="B148" i="17"/>
  <c r="B148" i="6"/>
  <c r="B148" i="7"/>
  <c r="B148" i="18"/>
  <c r="B356" i="6"/>
  <c r="B356" i="8"/>
  <c r="B356" i="18"/>
  <c r="B356" i="7"/>
  <c r="B356" i="17"/>
  <c r="B237" i="17"/>
  <c r="B237" i="18"/>
  <c r="B237" i="6"/>
  <c r="B237" i="7"/>
  <c r="B237" i="8"/>
  <c r="B306" i="7"/>
  <c r="B306" i="6"/>
  <c r="B306" i="18"/>
  <c r="B306" i="17"/>
  <c r="B306" i="8"/>
  <c r="B471" i="17"/>
  <c r="B471" i="8"/>
  <c r="B471" i="6"/>
  <c r="B471" i="18"/>
  <c r="B471" i="7"/>
  <c r="B224" i="18"/>
  <c r="B224" i="8"/>
  <c r="B224" i="6"/>
  <c r="B224" i="17"/>
  <c r="B224" i="7"/>
  <c r="B171" i="6"/>
  <c r="B171" i="8"/>
  <c r="B171" i="18"/>
  <c r="B171" i="7"/>
  <c r="B171" i="17"/>
  <c r="B87" i="7"/>
  <c r="B87" i="6"/>
  <c r="B87" i="18"/>
  <c r="B87" i="17"/>
  <c r="B87" i="8"/>
  <c r="B426" i="8"/>
  <c r="B426" i="18"/>
  <c r="B426" i="7"/>
  <c r="B426" i="17"/>
  <c r="B426" i="6"/>
  <c r="B483" i="6"/>
  <c r="B483" i="7"/>
  <c r="B483" i="8"/>
  <c r="B483" i="18"/>
  <c r="B483" i="17"/>
  <c r="B175" i="7"/>
  <c r="B175" i="6"/>
  <c r="B175" i="8"/>
  <c r="B175" i="17"/>
  <c r="B175" i="18"/>
  <c r="B598" i="7"/>
  <c r="B598" i="6"/>
  <c r="B598" i="8"/>
  <c r="B598" i="17"/>
  <c r="B598" i="18"/>
  <c r="B369" i="18"/>
  <c r="B369" i="17"/>
  <c r="B369" i="8"/>
  <c r="B369" i="6"/>
  <c r="B369" i="7"/>
  <c r="B558" i="17"/>
  <c r="B558" i="18"/>
  <c r="B558" i="7"/>
  <c r="B558" i="8"/>
  <c r="B558" i="6"/>
  <c r="B512" i="6"/>
  <c r="B512" i="8"/>
  <c r="B512" i="18"/>
  <c r="B512" i="17"/>
  <c r="B512" i="7"/>
  <c r="B329" i="18"/>
  <c r="B329" i="17"/>
  <c r="B329" i="7"/>
  <c r="B329" i="6"/>
  <c r="B329" i="8"/>
  <c r="B368" i="6"/>
  <c r="B368" i="8"/>
  <c r="B368" i="18"/>
  <c r="B368" i="7"/>
  <c r="B368" i="17"/>
  <c r="B162" i="8"/>
  <c r="B162" i="17"/>
  <c r="B162" i="6"/>
  <c r="B162" i="18"/>
  <c r="B162" i="7"/>
  <c r="B947" i="7"/>
  <c r="B947" i="17"/>
  <c r="B947" i="8"/>
  <c r="B947" i="6"/>
  <c r="B947" i="18"/>
  <c r="B376" i="6"/>
  <c r="B376" i="17"/>
  <c r="B376" i="18"/>
  <c r="B376" i="8"/>
  <c r="B376" i="7"/>
  <c r="B468" i="17"/>
  <c r="B468" i="6"/>
  <c r="B468" i="8"/>
  <c r="B468" i="7"/>
  <c r="B468" i="18"/>
  <c r="B534" i="8"/>
  <c r="B534" i="7"/>
  <c r="B534" i="18"/>
  <c r="B534" i="6"/>
  <c r="B534" i="17"/>
  <c r="B141" i="17"/>
  <c r="B141" i="6"/>
  <c r="B141" i="7"/>
  <c r="B141" i="8"/>
  <c r="B141" i="18"/>
  <c r="B274" i="8"/>
  <c r="B274" i="7"/>
  <c r="B274" i="17"/>
  <c r="B274" i="18"/>
  <c r="B274" i="6"/>
  <c r="B151" i="18"/>
  <c r="B151" i="17"/>
  <c r="B151" i="7"/>
  <c r="B151" i="6"/>
  <c r="B151" i="8"/>
  <c r="B429" i="7"/>
  <c r="B429" i="17"/>
  <c r="B429" i="6"/>
  <c r="B429" i="8"/>
  <c r="B429" i="18"/>
  <c r="B482" i="7"/>
  <c r="B482" i="6"/>
  <c r="B482" i="8"/>
  <c r="B482" i="17"/>
  <c r="B482" i="18"/>
  <c r="B267" i="6"/>
  <c r="B267" i="8"/>
  <c r="B267" i="18"/>
  <c r="B267" i="7"/>
  <c r="B267" i="17"/>
  <c r="B357" i="18"/>
  <c r="B357" i="7"/>
  <c r="B357" i="6"/>
  <c r="B357" i="8"/>
  <c r="B357" i="17"/>
  <c r="B453" i="6"/>
  <c r="B453" i="17"/>
  <c r="B453" i="8"/>
  <c r="B453" i="7"/>
  <c r="B453" i="18"/>
  <c r="B510" i="18"/>
  <c r="B510" i="7"/>
  <c r="B510" i="8"/>
  <c r="B510" i="17"/>
  <c r="B510" i="6"/>
  <c r="B190" i="8"/>
  <c r="B190" i="6"/>
  <c r="B190" i="7"/>
  <c r="B190" i="17"/>
  <c r="B190" i="18"/>
  <c r="B622" i="7"/>
  <c r="B622" i="8"/>
  <c r="B622" i="18"/>
  <c r="B622" i="17"/>
  <c r="B622" i="6"/>
  <c r="B105" i="17"/>
  <c r="B105" i="7"/>
  <c r="B105" i="18"/>
  <c r="B105" i="6"/>
  <c r="B105" i="8"/>
  <c r="B181" i="17"/>
  <c r="B181" i="8"/>
  <c r="B181" i="6"/>
  <c r="B181" i="7"/>
  <c r="B181" i="18"/>
  <c r="B254" i="18"/>
  <c r="B254" i="8"/>
  <c r="B254" i="6"/>
  <c r="B254" i="7"/>
  <c r="B254" i="17"/>
  <c r="B197" i="18"/>
  <c r="B197" i="8"/>
  <c r="B197" i="7"/>
  <c r="B197" i="17"/>
  <c r="B197" i="6"/>
  <c r="B120" i="18"/>
  <c r="B120" i="6"/>
  <c r="B120" i="17"/>
  <c r="B120" i="7"/>
  <c r="B120" i="8"/>
  <c r="B68" i="8"/>
  <c r="B68" i="17"/>
  <c r="B68" i="6"/>
  <c r="B68" i="7"/>
  <c r="B68" i="18"/>
  <c r="B528" i="7"/>
  <c r="B528" i="17"/>
  <c r="B528" i="6"/>
  <c r="B528" i="18"/>
  <c r="B528" i="8"/>
  <c r="B226" i="8"/>
  <c r="B226" i="17"/>
  <c r="B226" i="18"/>
  <c r="B226" i="7"/>
  <c r="B226" i="6"/>
  <c r="B602" i="6"/>
  <c r="B602" i="17"/>
  <c r="B602" i="18"/>
  <c r="B602" i="8"/>
  <c r="B602" i="7"/>
  <c r="B64" i="7"/>
  <c r="B64" i="8"/>
  <c r="B64" i="18"/>
  <c r="B64" i="17"/>
  <c r="B64" i="6"/>
  <c r="B514" i="7"/>
  <c r="B514" i="18"/>
  <c r="B514" i="6"/>
  <c r="B514" i="8"/>
  <c r="B514" i="17"/>
  <c r="B337" i="6"/>
  <c r="B337" i="7"/>
  <c r="B337" i="17"/>
  <c r="B337" i="8"/>
  <c r="B337" i="18"/>
  <c r="B377" i="17"/>
  <c r="B377" i="8"/>
  <c r="B377" i="6"/>
  <c r="B377" i="18"/>
  <c r="B377" i="7"/>
  <c r="B293" i="18"/>
  <c r="B293" i="6"/>
  <c r="B293" i="8"/>
  <c r="B293" i="17"/>
  <c r="B293" i="7"/>
  <c r="B176" i="6"/>
  <c r="B176" i="18"/>
  <c r="B176" i="8"/>
  <c r="B176" i="17"/>
  <c r="B176" i="7"/>
  <c r="B604" i="18"/>
  <c r="B604" i="17"/>
  <c r="B604" i="8"/>
  <c r="B604" i="7"/>
  <c r="B604" i="6"/>
  <c r="B42" i="18"/>
  <c r="B42" i="8"/>
  <c r="B42" i="6"/>
  <c r="B42" i="7"/>
  <c r="B42" i="17"/>
  <c r="B160" i="18"/>
  <c r="B160" i="6"/>
  <c r="B160" i="7"/>
  <c r="B160" i="17"/>
  <c r="B160" i="8"/>
  <c r="B257" i="8"/>
  <c r="B257" i="18"/>
  <c r="B257" i="7"/>
  <c r="B257" i="17"/>
  <c r="B257" i="6"/>
  <c r="B166" i="7"/>
  <c r="B166" i="6"/>
  <c r="B166" i="18"/>
  <c r="B166" i="17"/>
  <c r="B166" i="8"/>
  <c r="B432" i="17"/>
  <c r="B432" i="8"/>
  <c r="B432" i="6"/>
  <c r="B432" i="18"/>
  <c r="B432" i="7"/>
  <c r="B269" i="17"/>
  <c r="B269" i="6"/>
  <c r="B269" i="8"/>
  <c r="B269" i="7"/>
  <c r="B269" i="18"/>
  <c r="B498" i="18"/>
  <c r="B498" i="7"/>
  <c r="B498" i="17"/>
  <c r="B498" i="6"/>
  <c r="B498" i="8"/>
  <c r="B229" i="6"/>
  <c r="B229" i="8"/>
  <c r="B229" i="18"/>
  <c r="B229" i="7"/>
  <c r="B229" i="17"/>
  <c r="B121" i="7"/>
  <c r="B121" i="6"/>
  <c r="B121" i="8"/>
  <c r="B121" i="17"/>
  <c r="B121" i="18"/>
  <c r="B354" i="6"/>
  <c r="B354" i="7"/>
  <c r="B354" i="17"/>
  <c r="B354" i="8"/>
  <c r="B354" i="18"/>
  <c r="B620" i="6"/>
  <c r="B620" i="17"/>
  <c r="B620" i="7"/>
  <c r="B620" i="8"/>
  <c r="B620" i="18"/>
  <c r="B646" i="6"/>
  <c r="B646" i="7"/>
  <c r="B646" i="8"/>
  <c r="B646" i="18"/>
  <c r="B646" i="17"/>
  <c r="B575" i="18"/>
  <c r="B575" i="7"/>
  <c r="B575" i="6"/>
  <c r="B575" i="17"/>
  <c r="B575" i="8"/>
  <c r="B314" i="7"/>
  <c r="B314" i="8"/>
  <c r="B314" i="18"/>
  <c r="B314" i="6"/>
  <c r="B314" i="17"/>
  <c r="B322" i="8"/>
  <c r="B322" i="7"/>
  <c r="B322" i="17"/>
  <c r="B322" i="18"/>
  <c r="B322" i="6"/>
  <c r="B140" i="6"/>
  <c r="B140" i="7"/>
  <c r="B140" i="18"/>
  <c r="B140" i="17"/>
  <c r="B140" i="8"/>
  <c r="B245" i="8"/>
  <c r="B245" i="6"/>
  <c r="B245" i="17"/>
  <c r="B245" i="18"/>
  <c r="B245" i="7"/>
  <c r="B296" i="8"/>
  <c r="B296" i="17"/>
  <c r="B296" i="18"/>
  <c r="B296" i="6"/>
  <c r="B296" i="7"/>
  <c r="B249" i="18"/>
  <c r="B249" i="7"/>
  <c r="B249" i="17"/>
  <c r="B249" i="6"/>
  <c r="B249" i="8"/>
  <c r="B715" i="6"/>
  <c r="B715" i="7"/>
  <c r="B715" i="18"/>
  <c r="B715" i="17"/>
  <c r="B715" i="8"/>
  <c r="B236" i="7"/>
  <c r="B236" i="18"/>
  <c r="B236" i="6"/>
  <c r="B236" i="17"/>
  <c r="B236" i="8"/>
  <c r="B397" i="18"/>
  <c r="B397" i="6"/>
  <c r="B397" i="8"/>
  <c r="B397" i="7"/>
  <c r="B397" i="17"/>
  <c r="B590" i="18"/>
  <c r="B590" i="6"/>
  <c r="B590" i="17"/>
  <c r="B590" i="8"/>
  <c r="B590" i="7"/>
  <c r="B532" i="8"/>
  <c r="B532" i="7"/>
  <c r="B532" i="18"/>
  <c r="B532" i="17"/>
  <c r="B532" i="6"/>
  <c r="B168" i="18"/>
  <c r="B168" i="7"/>
  <c r="B168" i="8"/>
  <c r="B168" i="17"/>
  <c r="B168" i="6"/>
  <c r="B372" i="8"/>
  <c r="B372" i="6"/>
  <c r="B372" i="7"/>
  <c r="B372" i="17"/>
  <c r="B372" i="18"/>
  <c r="B164" i="6"/>
  <c r="B164" i="8"/>
  <c r="B164" i="18"/>
  <c r="B164" i="17"/>
  <c r="B164" i="7"/>
  <c r="B683" i="18"/>
  <c r="B683" i="17"/>
  <c r="B683" i="6"/>
  <c r="B683" i="7"/>
  <c r="B683" i="8"/>
  <c r="B321" i="18"/>
  <c r="B321" i="8"/>
  <c r="B321" i="17"/>
  <c r="B321" i="6"/>
  <c r="B321" i="7"/>
  <c r="B52" i="8"/>
  <c r="B52" i="7"/>
  <c r="B52" i="6"/>
  <c r="B52" i="17"/>
  <c r="B52" i="18"/>
  <c r="B519" i="18"/>
  <c r="B519" i="17"/>
  <c r="B519" i="7"/>
  <c r="B519" i="6"/>
  <c r="B519" i="8"/>
  <c r="B526" i="6"/>
  <c r="B526" i="17"/>
  <c r="B526" i="8"/>
  <c r="B526" i="18"/>
  <c r="B526" i="7"/>
  <c r="B524" i="6"/>
  <c r="B524" i="17"/>
  <c r="B524" i="18"/>
  <c r="B524" i="7"/>
  <c r="B524" i="8"/>
  <c r="B258" i="8"/>
  <c r="B258" i="17"/>
  <c r="B258" i="7"/>
  <c r="B258" i="6"/>
  <c r="B258" i="18"/>
  <c r="B214" i="7"/>
  <c r="B214" i="18"/>
  <c r="B214" i="6"/>
  <c r="B214" i="8"/>
  <c r="B214" i="17"/>
  <c r="B123" i="7"/>
  <c r="B123" i="8"/>
  <c r="B123" i="17"/>
  <c r="B123" i="6"/>
  <c r="B123" i="18"/>
  <c r="B150" i="7"/>
  <c r="B150" i="6"/>
  <c r="B150" i="18"/>
  <c r="B150" i="8"/>
  <c r="B150" i="17"/>
  <c r="B225" i="7"/>
  <c r="B225" i="8"/>
  <c r="B225" i="6"/>
  <c r="B225" i="18"/>
  <c r="B225" i="17"/>
  <c r="B574" i="17"/>
  <c r="B574" i="7"/>
  <c r="B574" i="8"/>
  <c r="B574" i="18"/>
  <c r="B574" i="6"/>
  <c r="B133" i="7"/>
  <c r="B133" i="6"/>
  <c r="B133" i="18"/>
  <c r="B133" i="8"/>
  <c r="B133" i="17"/>
  <c r="B338" i="17"/>
  <c r="B338" i="8"/>
  <c r="B338" i="18"/>
  <c r="B338" i="7"/>
  <c r="B338" i="6"/>
  <c r="B188" i="18"/>
  <c r="B188" i="8"/>
  <c r="B188" i="6"/>
  <c r="B188" i="7"/>
  <c r="B188" i="17"/>
  <c r="B344" i="7"/>
  <c r="B344" i="6"/>
  <c r="B344" i="18"/>
  <c r="B344" i="17"/>
  <c r="B344" i="8"/>
  <c r="B210" i="7"/>
  <c r="B210" i="18"/>
  <c r="B210" i="6"/>
  <c r="B210" i="8"/>
  <c r="B210" i="17"/>
  <c r="B378" i="8"/>
  <c r="B378" i="18"/>
  <c r="B378" i="17"/>
  <c r="B378" i="7"/>
  <c r="B378" i="6"/>
  <c r="B366" i="6"/>
  <c r="B366" i="7"/>
  <c r="B366" i="8"/>
  <c r="B366" i="18"/>
  <c r="B366" i="17"/>
  <c r="B479" i="6"/>
  <c r="B479" i="7"/>
  <c r="B479" i="17"/>
  <c r="B479" i="18"/>
  <c r="B479" i="8"/>
  <c r="B223" i="6"/>
  <c r="B223" i="18"/>
  <c r="B223" i="7"/>
  <c r="B223" i="17"/>
  <c r="B223" i="8"/>
  <c r="B559" i="7"/>
  <c r="B559" i="18"/>
  <c r="B559" i="8"/>
  <c r="B559" i="17"/>
  <c r="B559" i="6"/>
  <c r="B66" i="18"/>
  <c r="B66" i="7"/>
  <c r="B66" i="8"/>
  <c r="B66" i="17"/>
  <c r="B66" i="6"/>
  <c r="B406" i="18"/>
  <c r="B406" i="17"/>
  <c r="B406" i="8"/>
  <c r="B406" i="6"/>
  <c r="B406" i="7"/>
  <c r="B256" i="17"/>
  <c r="B256" i="6"/>
  <c r="B256" i="7"/>
  <c r="B256" i="8"/>
  <c r="B256" i="18"/>
  <c r="B288" i="18"/>
  <c r="B288" i="17"/>
  <c r="B288" i="8"/>
  <c r="B288" i="6"/>
  <c r="B288" i="7"/>
  <c r="B393" i="8"/>
  <c r="B393" i="17"/>
  <c r="B393" i="6"/>
  <c r="B393" i="7"/>
  <c r="B393" i="18"/>
  <c r="B126" i="6"/>
  <c r="B126" i="7"/>
  <c r="B126" i="18"/>
  <c r="B126" i="8"/>
  <c r="B126" i="17"/>
  <c r="B580" i="7"/>
  <c r="B580" i="18"/>
  <c r="B580" i="8"/>
  <c r="B580" i="17"/>
  <c r="B580" i="6"/>
  <c r="B644" i="17"/>
  <c r="B644" i="6"/>
  <c r="B644" i="18"/>
  <c r="B644" i="7"/>
  <c r="B644" i="8"/>
  <c r="B346" i="7"/>
  <c r="B346" i="17"/>
  <c r="B346" i="8"/>
  <c r="B346" i="18"/>
  <c r="B346" i="6"/>
  <c r="B118" i="18"/>
  <c r="B118" i="6"/>
  <c r="B118" i="8"/>
  <c r="B118" i="7"/>
  <c r="B118" i="17"/>
  <c r="B591" i="8"/>
  <c r="B591" i="7"/>
  <c r="B591" i="6"/>
  <c r="B591" i="17"/>
  <c r="B591" i="18"/>
  <c r="B202" i="18"/>
  <c r="B202" i="8"/>
  <c r="B202" i="6"/>
  <c r="B202" i="17"/>
  <c r="B202" i="7"/>
  <c r="B14" i="17"/>
  <c r="B14" i="8"/>
  <c r="B14" i="6"/>
  <c r="B14" i="7"/>
  <c r="B14" i="18"/>
  <c r="B184" i="18"/>
  <c r="B184" i="6"/>
  <c r="B184" i="17"/>
  <c r="B184" i="7"/>
  <c r="B184" i="8"/>
  <c r="B128" i="6"/>
  <c r="B128" i="8"/>
  <c r="B128" i="17"/>
  <c r="B128" i="18"/>
  <c r="B128" i="7"/>
  <c r="B159" i="7"/>
  <c r="B159" i="18"/>
  <c r="B159" i="8"/>
  <c r="B159" i="17"/>
  <c r="B159" i="6"/>
  <c r="B21" i="6"/>
  <c r="B21" i="18"/>
  <c r="B21" i="8"/>
  <c r="B21" i="7"/>
  <c r="B21" i="17"/>
  <c r="B518" i="18"/>
  <c r="B518" i="8"/>
  <c r="B518" i="7"/>
  <c r="B518" i="6"/>
  <c r="B518" i="17"/>
  <c r="B819" i="17"/>
  <c r="B819" i="8"/>
  <c r="B819" i="6"/>
  <c r="B819" i="18"/>
  <c r="B819" i="7"/>
  <c r="B97" i="7"/>
  <c r="B97" i="18"/>
  <c r="B97" i="6"/>
  <c r="B97" i="8"/>
  <c r="B97" i="17"/>
  <c r="B108" i="6"/>
  <c r="B108" i="8"/>
  <c r="B108" i="18"/>
  <c r="B108" i="7"/>
  <c r="B108" i="17"/>
  <c r="B318" i="6"/>
  <c r="B318" i="17"/>
  <c r="B318" i="18"/>
  <c r="B318" i="7"/>
  <c r="B318" i="8"/>
  <c r="B222" i="18"/>
  <c r="B222" i="7"/>
  <c r="B222" i="17"/>
  <c r="B222" i="6"/>
  <c r="B222" i="8"/>
  <c r="B440" i="17"/>
  <c r="B440" i="6"/>
  <c r="B440" i="18"/>
  <c r="B440" i="8"/>
  <c r="B440" i="7"/>
  <c r="B652" i="18"/>
  <c r="B652" i="6"/>
  <c r="B652" i="17"/>
  <c r="B652" i="7"/>
  <c r="B652" i="8"/>
  <c r="B370" i="18"/>
  <c r="B370" i="7"/>
  <c r="B370" i="6"/>
  <c r="B370" i="17"/>
  <c r="B370" i="8"/>
  <c r="B381" i="18"/>
  <c r="B381" i="8"/>
  <c r="B381" i="7"/>
  <c r="B381" i="17"/>
  <c r="B381" i="6"/>
  <c r="B127" i="7"/>
  <c r="B127" i="8"/>
  <c r="B127" i="18"/>
  <c r="B127" i="17"/>
  <c r="B127" i="6"/>
  <c r="B101" i="6"/>
  <c r="B101" i="17"/>
  <c r="B101" i="7"/>
  <c r="B101" i="18"/>
  <c r="B101" i="8"/>
  <c r="B618" i="18"/>
  <c r="B618" i="7"/>
  <c r="B618" i="8"/>
  <c r="B618" i="6"/>
  <c r="B618" i="17"/>
  <c r="B238" i="6"/>
  <c r="B238" i="17"/>
  <c r="B238" i="8"/>
  <c r="B238" i="7"/>
  <c r="B238" i="18"/>
  <c r="B194" i="6"/>
  <c r="B194" i="18"/>
  <c r="B194" i="17"/>
  <c r="B194" i="7"/>
  <c r="B194" i="8"/>
  <c r="B286" i="8"/>
  <c r="B286" i="18"/>
  <c r="B286" i="7"/>
  <c r="B286" i="17"/>
  <c r="B286" i="6"/>
  <c r="B230" i="17"/>
  <c r="B230" i="18"/>
  <c r="B230" i="7"/>
  <c r="B230" i="8"/>
  <c r="B230" i="6"/>
  <c r="B384" i="18"/>
  <c r="B384" i="6"/>
  <c r="B384" i="7"/>
  <c r="B384" i="8"/>
  <c r="B384" i="17"/>
  <c r="B555" i="17"/>
  <c r="B555" i="6"/>
  <c r="B555" i="8"/>
  <c r="B555" i="7"/>
  <c r="B555" i="18"/>
  <c r="B496" i="18"/>
  <c r="B496" i="8"/>
  <c r="B496" i="17"/>
  <c r="B496" i="6"/>
  <c r="B496" i="7"/>
  <c r="B137" i="17"/>
  <c r="B137" i="7"/>
  <c r="B137" i="6"/>
  <c r="B137" i="18"/>
  <c r="B137" i="8"/>
  <c r="B251" i="6"/>
  <c r="B251" i="8"/>
  <c r="B251" i="7"/>
  <c r="B251" i="18"/>
  <c r="B251" i="17"/>
  <c r="B178" i="17"/>
  <c r="B178" i="6"/>
  <c r="B178" i="18"/>
  <c r="B178" i="7"/>
  <c r="B178" i="8"/>
  <c r="B146" i="17"/>
  <c r="B146" i="8"/>
  <c r="B146" i="7"/>
  <c r="B146" i="18"/>
  <c r="B146" i="6"/>
  <c r="B570" i="8"/>
  <c r="B570" i="18"/>
  <c r="B570" i="7"/>
  <c r="B570" i="17"/>
  <c r="B570" i="6"/>
  <c r="B233" i="6"/>
  <c r="B233" i="18"/>
  <c r="B233" i="8"/>
  <c r="B233" i="17"/>
  <c r="B233" i="7"/>
  <c r="B396" i="7"/>
  <c r="B396" i="6"/>
  <c r="B396" i="17"/>
  <c r="B396" i="18"/>
  <c r="B396" i="8"/>
  <c r="B180" i="6"/>
  <c r="B180" i="7"/>
  <c r="B180" i="8"/>
  <c r="B180" i="18"/>
  <c r="B180" i="17"/>
  <c r="B348" i="6"/>
  <c r="B348" i="8"/>
  <c r="B348" i="18"/>
  <c r="B348" i="17"/>
  <c r="B348" i="7"/>
  <c r="B76" i="6"/>
  <c r="B76" i="17"/>
  <c r="B76" i="7"/>
  <c r="B76" i="8"/>
  <c r="B76" i="18"/>
  <c r="B272" i="6"/>
  <c r="B272" i="7"/>
  <c r="B272" i="17"/>
  <c r="B272" i="8"/>
  <c r="B272" i="18"/>
  <c r="B334" i="8"/>
  <c r="B334" i="18"/>
  <c r="B334" i="17"/>
  <c r="B334" i="7"/>
  <c r="B334" i="6"/>
  <c r="B232" i="7"/>
  <c r="B232" i="18"/>
  <c r="B232" i="17"/>
  <c r="B232" i="8"/>
  <c r="B232" i="6"/>
  <c r="B277" i="6"/>
  <c r="B277" i="7"/>
  <c r="B277" i="8"/>
  <c r="B277" i="18"/>
  <c r="B277" i="17"/>
  <c r="B386" i="6"/>
  <c r="B386" i="17"/>
  <c r="B386" i="8"/>
  <c r="B386" i="7"/>
  <c r="B386" i="18"/>
  <c r="B88" i="7"/>
  <c r="B88" i="18"/>
  <c r="B88" i="6"/>
  <c r="B88" i="17"/>
  <c r="B88" i="8"/>
  <c r="B436" i="17"/>
  <c r="B436" i="6"/>
  <c r="B436" i="7"/>
  <c r="B436" i="8"/>
  <c r="B436" i="18"/>
  <c r="B280" i="6"/>
  <c r="B280" i="17"/>
  <c r="B280" i="8"/>
  <c r="B280" i="18"/>
  <c r="B280" i="7"/>
  <c r="B112" i="18"/>
  <c r="B112" i="6"/>
  <c r="B112" i="7"/>
  <c r="B112" i="8"/>
  <c r="B112" i="17"/>
  <c r="B15" i="17"/>
  <c r="B15" i="18"/>
  <c r="B15" i="6"/>
  <c r="B15" i="7"/>
  <c r="B15" i="8"/>
  <c r="B612" i="8"/>
  <c r="B612" i="17"/>
  <c r="B612" i="18"/>
  <c r="B612" i="6"/>
  <c r="B612" i="7"/>
  <c r="B98" i="6"/>
  <c r="B98" i="18"/>
  <c r="B98" i="8"/>
  <c r="B98" i="7"/>
  <c r="B98" i="17"/>
  <c r="B96" i="17"/>
  <c r="B96" i="6"/>
  <c r="B96" i="18"/>
  <c r="B96" i="7"/>
  <c r="B96" i="8"/>
  <c r="B142" i="17"/>
  <c r="B142" i="6"/>
  <c r="B142" i="8"/>
  <c r="B142" i="18"/>
  <c r="B142" i="7"/>
  <c r="B586" i="18"/>
  <c r="B586" i="6"/>
  <c r="B586" i="7"/>
  <c r="B586" i="17"/>
  <c r="B586" i="8"/>
  <c r="B82" i="17"/>
  <c r="B82" i="6"/>
  <c r="B82" i="18"/>
  <c r="B82" i="7"/>
  <c r="B82" i="8"/>
  <c r="B117" i="8"/>
  <c r="B117" i="17"/>
  <c r="B117" i="18"/>
  <c r="B117" i="6"/>
  <c r="B117" i="7"/>
  <c r="B417" i="8"/>
  <c r="B417" i="6"/>
  <c r="B417" i="18"/>
  <c r="B417" i="7"/>
  <c r="B417" i="17"/>
  <c r="B81" i="7"/>
  <c r="B81" i="17"/>
  <c r="B81" i="8"/>
  <c r="B81" i="6"/>
  <c r="B81" i="18"/>
  <c r="B218" i="17"/>
  <c r="B218" i="8"/>
  <c r="B218" i="18"/>
  <c r="B218" i="6"/>
  <c r="B218" i="7"/>
  <c r="B92" i="8"/>
  <c r="B92" i="18"/>
  <c r="B92" i="17"/>
  <c r="B92" i="6"/>
  <c r="B92" i="7"/>
  <c r="B253" i="18"/>
  <c r="B253" i="17"/>
  <c r="B253" i="8"/>
  <c r="B253" i="6"/>
  <c r="B253" i="7"/>
  <c r="B72" i="6"/>
  <c r="B72" i="17"/>
  <c r="B72" i="8"/>
  <c r="B72" i="7"/>
  <c r="B72" i="18"/>
  <c r="B91" i="6"/>
  <c r="B91" i="7"/>
  <c r="B91" i="8"/>
  <c r="B91" i="18"/>
  <c r="B91" i="17"/>
  <c r="B177" i="8"/>
  <c r="B177" i="17"/>
  <c r="B177" i="6"/>
  <c r="B177" i="18"/>
  <c r="B177" i="7"/>
  <c r="B716" i="8"/>
  <c r="B716" i="18"/>
  <c r="B716" i="7"/>
  <c r="B716" i="6"/>
  <c r="B716" i="17"/>
  <c r="B312" i="18"/>
  <c r="B312" i="7"/>
  <c r="B312" i="8"/>
  <c r="B312" i="17"/>
  <c r="B312" i="6"/>
  <c r="B99" i="7"/>
  <c r="B99" i="18"/>
  <c r="B99" i="6"/>
  <c r="B99" i="8"/>
  <c r="B99" i="17"/>
  <c r="B495" i="8"/>
  <c r="B495" i="6"/>
  <c r="B495" i="7"/>
  <c r="B495" i="17"/>
  <c r="B495" i="18"/>
  <c r="B688" i="18"/>
  <c r="B688" i="8"/>
  <c r="B688" i="7"/>
  <c r="B688" i="17"/>
  <c r="B688" i="6"/>
  <c r="B301" i="7"/>
  <c r="B301" i="6"/>
  <c r="B301" i="18"/>
  <c r="B301" i="17"/>
  <c r="B301" i="8"/>
  <c r="B735" i="8"/>
  <c r="B735" i="17"/>
  <c r="B735" i="7"/>
  <c r="B735" i="18"/>
  <c r="B735" i="6"/>
  <c r="B104" i="18"/>
  <c r="B104" i="17"/>
  <c r="B104" i="8"/>
  <c r="B104" i="6"/>
  <c r="B104" i="7"/>
  <c r="B135" i="18"/>
  <c r="B135" i="17"/>
  <c r="B135" i="7"/>
  <c r="B135" i="8"/>
  <c r="B135" i="6"/>
  <c r="B420" i="18"/>
  <c r="B420" i="8"/>
  <c r="B420" i="17"/>
  <c r="B420" i="7"/>
  <c r="B420" i="6"/>
  <c r="B109" i="8"/>
  <c r="B109" i="6"/>
  <c r="B109" i="18"/>
  <c r="B109" i="7"/>
  <c r="B109" i="17"/>
  <c r="B89" i="18"/>
  <c r="B89" i="7"/>
  <c r="B89" i="6"/>
  <c r="B89" i="17"/>
  <c r="B89" i="8"/>
  <c r="B217" i="8"/>
  <c r="B217" i="7"/>
  <c r="B217" i="6"/>
  <c r="B217" i="17"/>
  <c r="B217" i="18"/>
  <c r="B758" i="6"/>
  <c r="B758" i="8"/>
  <c r="B758" i="18"/>
  <c r="B758" i="17"/>
  <c r="B758" i="7"/>
  <c r="B84" i="7"/>
  <c r="B84" i="18"/>
  <c r="B84" i="6"/>
  <c r="B84" i="8"/>
  <c r="B84" i="17"/>
  <c r="B428" i="7"/>
  <c r="B428" i="18"/>
  <c r="B428" i="17"/>
  <c r="B428" i="8"/>
  <c r="B428" i="6"/>
  <c r="B364" i="8"/>
  <c r="B364" i="17"/>
  <c r="B364" i="18"/>
  <c r="B364" i="6"/>
  <c r="B364" i="7"/>
  <c r="B835" i="6"/>
  <c r="B835" i="18"/>
  <c r="B835" i="7"/>
  <c r="B835" i="8"/>
  <c r="B835" i="17"/>
  <c r="B212" i="17"/>
  <c r="B212" i="8"/>
  <c r="B212" i="6"/>
  <c r="B212" i="18"/>
  <c r="B212" i="7"/>
  <c r="B113" i="7"/>
  <c r="B113" i="6"/>
  <c r="B113" i="17"/>
  <c r="B113" i="8"/>
  <c r="B113" i="18"/>
  <c r="B100" i="8"/>
  <c r="B100" i="17"/>
  <c r="B100" i="7"/>
  <c r="B100" i="6"/>
  <c r="B100" i="18"/>
  <c r="B93" i="7"/>
  <c r="B93" i="8"/>
  <c r="B93" i="6"/>
  <c r="B93" i="17"/>
  <c r="B93" i="18"/>
  <c r="B324" i="6"/>
  <c r="B324" i="8"/>
  <c r="B324" i="18"/>
  <c r="B324" i="7"/>
  <c r="B324" i="17"/>
  <c r="B55" i="17"/>
  <c r="B55" i="7"/>
  <c r="B55" i="8"/>
  <c r="B55" i="6"/>
  <c r="B55" i="18"/>
  <c r="B136" i="7"/>
  <c r="B136" i="18"/>
  <c r="B136" i="8"/>
  <c r="B136" i="17"/>
  <c r="B136" i="6"/>
  <c r="B43" i="17"/>
  <c r="B43" i="8"/>
  <c r="B43" i="18"/>
  <c r="B43" i="7"/>
  <c r="B43" i="6"/>
  <c r="B465" i="7"/>
  <c r="B465" i="17"/>
  <c r="B465" i="18"/>
  <c r="B465" i="6"/>
  <c r="B465" i="8"/>
  <c r="B189" i="17"/>
  <c r="B189" i="6"/>
  <c r="B189" i="7"/>
  <c r="B189" i="8"/>
  <c r="B189" i="18"/>
  <c r="B56" i="7"/>
  <c r="B56" i="17"/>
  <c r="B56" i="18"/>
  <c r="B56" i="8"/>
  <c r="B56" i="6"/>
  <c r="B332" i="8"/>
  <c r="B332" i="7"/>
  <c r="B332" i="6"/>
  <c r="B332" i="18"/>
  <c r="B332" i="17"/>
  <c r="B353" i="7"/>
  <c r="B353" i="8"/>
  <c r="B353" i="18"/>
  <c r="B353" i="6"/>
  <c r="B353" i="17"/>
  <c r="B152" i="7"/>
  <c r="B152" i="17"/>
  <c r="B152" i="8"/>
  <c r="B152" i="6"/>
  <c r="B152" i="18"/>
  <c r="B320" i="7"/>
  <c r="B320" i="17"/>
  <c r="B320" i="8"/>
  <c r="B320" i="18"/>
  <c r="B320" i="6"/>
  <c r="B111" i="8"/>
  <c r="B111" i="6"/>
  <c r="B111" i="7"/>
  <c r="B111" i="17"/>
  <c r="B111" i="18"/>
  <c r="B192" i="7"/>
  <c r="B192" i="18"/>
  <c r="B192" i="8"/>
  <c r="B192" i="6"/>
  <c r="B192" i="17"/>
  <c r="B421" i="17"/>
  <c r="B421" i="6"/>
  <c r="B421" i="8"/>
  <c r="B421" i="7"/>
  <c r="B421" i="18"/>
  <c r="B340" i="8"/>
  <c r="B340" i="7"/>
  <c r="B340" i="17"/>
  <c r="B340" i="18"/>
  <c r="B340" i="6"/>
  <c r="B19" i="18"/>
  <c r="B19" i="8"/>
  <c r="B19" i="17"/>
  <c r="B19" i="6"/>
  <c r="B19" i="7"/>
  <c r="B79" i="7"/>
  <c r="B79" i="17"/>
  <c r="B79" i="6"/>
  <c r="B79" i="8"/>
  <c r="B79" i="18"/>
  <c r="B71" i="18"/>
  <c r="B71" i="6"/>
  <c r="B71" i="7"/>
  <c r="B71" i="8"/>
  <c r="B71" i="17"/>
  <c r="B119" i="17"/>
  <c r="B119" i="6"/>
  <c r="B119" i="7"/>
  <c r="B119" i="8"/>
  <c r="B119" i="18"/>
  <c r="B134" i="8"/>
  <c r="B134" i="6"/>
  <c r="B134" i="18"/>
  <c r="B134" i="7"/>
  <c r="B134" i="17"/>
  <c r="B107" i="7"/>
  <c r="B107" i="18"/>
  <c r="B107" i="17"/>
  <c r="B107" i="8"/>
  <c r="B107" i="6"/>
  <c r="B48" i="18"/>
  <c r="B48" i="6"/>
  <c r="B48" i="7"/>
  <c r="B48" i="17"/>
  <c r="B48" i="8"/>
  <c r="B284" i="18"/>
  <c r="B284" i="6"/>
  <c r="B284" i="17"/>
  <c r="B284" i="8"/>
  <c r="B284" i="7"/>
  <c r="B143" i="6"/>
  <c r="B143" i="17"/>
  <c r="B143" i="18"/>
  <c r="B143" i="7"/>
  <c r="B143" i="8"/>
  <c r="B31" i="8"/>
  <c r="B31" i="7"/>
  <c r="B31" i="6"/>
  <c r="B31" i="17"/>
  <c r="B31" i="18"/>
  <c r="B220" i="18"/>
  <c r="B220" i="6"/>
  <c r="B220" i="17"/>
  <c r="B220" i="7"/>
  <c r="B220" i="8"/>
  <c r="B305" i="7"/>
  <c r="B305" i="6"/>
  <c r="B305" i="17"/>
  <c r="B305" i="8"/>
  <c r="B305" i="18"/>
  <c r="B310" i="6"/>
  <c r="B310" i="8"/>
  <c r="B310" i="18"/>
  <c r="B310" i="7"/>
  <c r="B310" i="17"/>
  <c r="B41" i="7"/>
  <c r="B41" i="8"/>
  <c r="B41" i="18"/>
  <c r="B41" i="6"/>
  <c r="B41" i="17"/>
  <c r="B25" i="18"/>
  <c r="B25" i="7"/>
  <c r="B25" i="8"/>
  <c r="B25" i="6"/>
  <c r="B25" i="17"/>
  <c r="B174" i="17"/>
  <c r="B174" i="6"/>
  <c r="B174" i="8"/>
  <c r="B174" i="7"/>
  <c r="B174" i="18"/>
  <c r="B35" i="6"/>
  <c r="B35" i="17"/>
  <c r="B35" i="7"/>
  <c r="B35" i="8"/>
  <c r="B35" i="18"/>
  <c r="B124" i="8"/>
  <c r="B124" i="6"/>
  <c r="B124" i="17"/>
  <c r="B124" i="18"/>
  <c r="B124" i="7"/>
  <c r="B23" i="8"/>
  <c r="B23" i="17"/>
  <c r="B23" i="7"/>
  <c r="B23" i="18"/>
  <c r="B23" i="6"/>
  <c r="B57" i="6"/>
  <c r="B57" i="18"/>
  <c r="B57" i="17"/>
  <c r="B57" i="8"/>
  <c r="B57" i="7"/>
  <c r="B10" i="8"/>
  <c r="B10" i="7"/>
  <c r="B10" i="6"/>
  <c r="B10" i="17"/>
  <c r="B10" i="18"/>
  <c r="B358" i="7"/>
  <c r="B358" i="6"/>
  <c r="B358" i="8"/>
  <c r="B358" i="17"/>
  <c r="B358" i="18"/>
  <c r="B67" i="7"/>
  <c r="B67" i="6"/>
  <c r="B67" i="17"/>
  <c r="B67" i="18"/>
  <c r="B67" i="8"/>
  <c r="B302" i="6"/>
  <c r="B302" i="7"/>
  <c r="B302" i="18"/>
  <c r="B302" i="8"/>
  <c r="B302" i="17"/>
  <c r="B54" i="7"/>
  <c r="B54" i="6"/>
  <c r="B54" i="8"/>
  <c r="B54" i="17"/>
  <c r="B54" i="18"/>
  <c r="B400" i="17"/>
  <c r="B400" i="8"/>
  <c r="B400" i="18"/>
  <c r="B400" i="7"/>
  <c r="B400" i="6"/>
  <c r="B36" i="17"/>
  <c r="B36" i="7"/>
  <c r="B36" i="8"/>
  <c r="B36" i="6"/>
  <c r="B36" i="18"/>
  <c r="B138" i="17"/>
  <c r="B138" i="18"/>
  <c r="B138" i="7"/>
  <c r="B138" i="8"/>
  <c r="B138" i="6"/>
  <c r="B50" i="8"/>
  <c r="B50" i="17"/>
  <c r="B50" i="7"/>
  <c r="B50" i="6"/>
  <c r="B50" i="18"/>
  <c r="B69" i="17"/>
  <c r="B69" i="18"/>
  <c r="B69" i="6"/>
  <c r="B69" i="8"/>
  <c r="B69" i="7"/>
  <c r="B297" i="17"/>
  <c r="B297" i="6"/>
  <c r="B297" i="18"/>
  <c r="B297" i="7"/>
  <c r="B297" i="8"/>
  <c r="B29" i="8"/>
  <c r="B29" i="18"/>
  <c r="B29" i="6"/>
  <c r="B29" i="17"/>
  <c r="B29" i="7"/>
  <c r="B58" i="17"/>
  <c r="B58" i="6"/>
  <c r="B58" i="7"/>
  <c r="B58" i="18"/>
  <c r="B58" i="8"/>
  <c r="B13" i="17"/>
  <c r="B13" i="6"/>
  <c r="B13" i="7"/>
  <c r="B13" i="18"/>
  <c r="B13" i="8"/>
  <c r="B62" i="8"/>
  <c r="B62" i="18"/>
  <c r="B62" i="7"/>
  <c r="B62" i="17"/>
  <c r="B62" i="6"/>
  <c r="B20" i="8"/>
  <c r="B20" i="7"/>
  <c r="B20" i="6"/>
  <c r="B20" i="18"/>
  <c r="B20" i="17"/>
  <c r="B18" i="8"/>
  <c r="B18" i="18"/>
  <c r="B18" i="17"/>
  <c r="B18" i="6"/>
  <c r="B18" i="7"/>
  <c r="B268" i="6"/>
  <c r="B268" i="8"/>
  <c r="B268" i="7"/>
  <c r="B268" i="18"/>
  <c r="B268" i="17"/>
  <c r="B527" i="6"/>
  <c r="B527" i="18"/>
  <c r="B527" i="17"/>
  <c r="B527" i="8"/>
  <c r="B527" i="7"/>
  <c r="B53" i="7"/>
  <c r="B53" i="8"/>
  <c r="B53" i="6"/>
  <c r="B53" i="17"/>
  <c r="B53" i="18"/>
  <c r="B300" i="7"/>
  <c r="B300" i="6"/>
  <c r="B300" i="18"/>
  <c r="B300" i="8"/>
  <c r="B300" i="17"/>
  <c r="B156" i="7"/>
  <c r="B156" i="17"/>
  <c r="B156" i="18"/>
  <c r="B156" i="6"/>
  <c r="B156" i="8"/>
  <c r="B17" i="17"/>
  <c r="B17" i="6"/>
  <c r="B17" i="8"/>
  <c r="B17" i="18"/>
  <c r="B17" i="7"/>
  <c r="B185" i="6"/>
  <c r="B185" i="7"/>
  <c r="B185" i="8"/>
  <c r="B185" i="17"/>
  <c r="B185" i="18"/>
  <c r="B205" i="18"/>
  <c r="B205" i="8"/>
  <c r="B205" i="17"/>
  <c r="B205" i="6"/>
  <c r="B205" i="7"/>
  <c r="B147" i="7"/>
  <c r="B147" i="17"/>
  <c r="B147" i="8"/>
  <c r="B147" i="18"/>
  <c r="B147" i="6"/>
  <c r="B155" i="18"/>
  <c r="B155" i="8"/>
  <c r="B155" i="7"/>
  <c r="B155" i="6"/>
  <c r="B155" i="17"/>
  <c r="B114" i="6"/>
  <c r="B114" i="7"/>
  <c r="B114" i="18"/>
  <c r="B114" i="17"/>
  <c r="B114" i="8"/>
  <c r="B491" i="6"/>
  <c r="B491" i="18"/>
  <c r="B491" i="17"/>
  <c r="B491" i="8"/>
  <c r="B491" i="7"/>
  <c r="B110" i="18"/>
  <c r="B110" i="8"/>
  <c r="B110" i="17"/>
  <c r="B110" i="6"/>
  <c r="B110" i="7"/>
  <c r="B456" i="8"/>
  <c r="B456" i="6"/>
  <c r="B456" i="7"/>
  <c r="B456" i="18"/>
  <c r="B456" i="17"/>
  <c r="B8" i="8"/>
  <c r="B8" i="7"/>
  <c r="B8" i="6"/>
  <c r="B8" i="17"/>
  <c r="B8" i="18"/>
  <c r="B51" i="8"/>
  <c r="B51" i="6"/>
  <c r="B51" i="17"/>
  <c r="B51" i="18"/>
  <c r="B51" i="7"/>
  <c r="B149" i="7"/>
  <c r="B149" i="18"/>
  <c r="B149" i="6"/>
  <c r="B149" i="8"/>
  <c r="B149" i="17"/>
  <c r="B122" i="7"/>
  <c r="B122" i="18"/>
  <c r="B122" i="6"/>
  <c r="B122" i="8"/>
  <c r="B122" i="17"/>
  <c r="B106" i="8"/>
  <c r="B106" i="7"/>
  <c r="B106" i="6"/>
  <c r="B106" i="17"/>
  <c r="B106" i="18"/>
  <c r="B74" i="8"/>
  <c r="B74" i="7"/>
  <c r="B74" i="17"/>
  <c r="B74" i="18"/>
  <c r="B74" i="6"/>
  <c r="B60" i="8"/>
  <c r="B60" i="6"/>
  <c r="B60" i="18"/>
  <c r="B60" i="7"/>
  <c r="B60" i="17"/>
  <c r="B9" i="8"/>
  <c r="B9" i="6"/>
  <c r="B9" i="17"/>
  <c r="B9" i="7"/>
  <c r="B9" i="18"/>
  <c r="B139" i="7"/>
  <c r="B139" i="6"/>
  <c r="B139" i="18"/>
  <c r="B139" i="17"/>
  <c r="B139" i="8"/>
  <c r="B26" i="18"/>
  <c r="B26" i="17"/>
  <c r="B26" i="7"/>
  <c r="B26" i="6"/>
  <c r="B26" i="8"/>
  <c r="B382" i="8"/>
  <c r="B382" i="18"/>
  <c r="B382" i="6"/>
  <c r="B382" i="17"/>
  <c r="B382" i="7"/>
  <c r="B86" i="7"/>
  <c r="B86" i="8"/>
  <c r="B86" i="17"/>
  <c r="B86" i="6"/>
  <c r="B86" i="18"/>
  <c r="B85" i="6"/>
  <c r="B85" i="8"/>
  <c r="B85" i="17"/>
  <c r="B85" i="18"/>
  <c r="B85" i="7"/>
  <c r="B408" i="17"/>
  <c r="B408" i="7"/>
  <c r="B408" i="8"/>
  <c r="B408" i="6"/>
  <c r="B408" i="18"/>
  <c r="B129" i="18"/>
  <c r="B129" i="6"/>
  <c r="B129" i="7"/>
  <c r="B129" i="8"/>
  <c r="B129" i="17"/>
  <c r="B39" i="8"/>
  <c r="B39" i="7"/>
  <c r="B39" i="18"/>
  <c r="B39" i="6"/>
  <c r="B39" i="17"/>
  <c r="B131" i="6"/>
  <c r="B131" i="18"/>
  <c r="B131" i="17"/>
  <c r="B131" i="8"/>
  <c r="B131" i="7"/>
  <c r="B34" i="18"/>
  <c r="B34" i="17"/>
  <c r="B34" i="8"/>
  <c r="B34" i="7"/>
  <c r="B34" i="6"/>
  <c r="B49" i="17"/>
  <c r="B49" i="7"/>
  <c r="B49" i="18"/>
  <c r="B49" i="8"/>
  <c r="B49" i="6"/>
  <c r="B44" i="17"/>
  <c r="B44" i="6"/>
  <c r="B44" i="7"/>
  <c r="B44" i="18"/>
  <c r="B44" i="8"/>
  <c r="B73" i="17"/>
  <c r="B73" i="7"/>
  <c r="B73" i="6"/>
  <c r="B73" i="8"/>
  <c r="B73" i="18"/>
  <c r="B32" i="17"/>
  <c r="B32" i="18"/>
  <c r="B32" i="8"/>
  <c r="B32" i="7"/>
  <c r="B32" i="6"/>
  <c r="B285" i="7"/>
  <c r="B285" i="18"/>
  <c r="B285" i="6"/>
  <c r="B285" i="8"/>
  <c r="B285" i="17"/>
  <c r="B38" i="8"/>
  <c r="B38" i="6"/>
  <c r="B38" i="17"/>
  <c r="B38" i="7"/>
  <c r="B38" i="18"/>
  <c r="B12" i="7"/>
  <c r="B12" i="18"/>
  <c r="B12" i="17"/>
  <c r="B12" i="6"/>
  <c r="B12" i="8"/>
  <c r="B78" i="7"/>
  <c r="B78" i="8"/>
  <c r="B78" i="17"/>
  <c r="B78" i="6"/>
  <c r="B78" i="18"/>
  <c r="B22" i="18"/>
  <c r="B22" i="6"/>
  <c r="B22" i="17"/>
  <c r="B22" i="8"/>
  <c r="B22" i="7"/>
  <c r="B182" i="7"/>
  <c r="B182" i="18"/>
  <c r="B182" i="17"/>
  <c r="B182" i="6"/>
  <c r="B182" i="8"/>
  <c r="B158" i="8"/>
  <c r="B158" i="18"/>
  <c r="B158" i="6"/>
  <c r="B158" i="17"/>
  <c r="B158" i="7"/>
  <c r="B157" i="17"/>
  <c r="B157" i="18"/>
  <c r="B157" i="6"/>
  <c r="B157" i="7"/>
  <c r="B157" i="8"/>
  <c r="B697" i="17"/>
  <c r="B697" i="7"/>
  <c r="B697" i="18"/>
  <c r="B697" i="6"/>
  <c r="B697" i="8"/>
  <c r="B80" i="6"/>
  <c r="B80" i="8"/>
  <c r="B80" i="17"/>
  <c r="B80" i="18"/>
  <c r="B80" i="7"/>
  <c r="B260" i="18"/>
  <c r="B260" i="8"/>
  <c r="B260" i="7"/>
  <c r="B260" i="6"/>
  <c r="B260" i="17"/>
  <c r="B125" i="17"/>
  <c r="B125" i="18"/>
  <c r="B125" i="7"/>
  <c r="B125" i="8"/>
  <c r="B125" i="6"/>
  <c r="B206" i="18"/>
  <c r="B206" i="6"/>
  <c r="B206" i="8"/>
  <c r="B206" i="17"/>
  <c r="B206" i="7"/>
  <c r="B37" i="8"/>
  <c r="B37" i="17"/>
  <c r="B37" i="18"/>
  <c r="B37" i="7"/>
  <c r="B37" i="6"/>
  <c r="B63" i="17"/>
  <c r="B63" i="7"/>
  <c r="B63" i="8"/>
  <c r="B63" i="18"/>
  <c r="B63" i="6"/>
  <c r="B388" i="7"/>
  <c r="B388" i="8"/>
  <c r="B388" i="18"/>
  <c r="B388" i="17"/>
  <c r="B388" i="6"/>
  <c r="B196" i="18"/>
  <c r="B196" i="6"/>
  <c r="B196" i="8"/>
  <c r="B196" i="7"/>
  <c r="B196" i="17"/>
  <c r="B248" i="17"/>
  <c r="B248" i="8"/>
  <c r="B248" i="6"/>
  <c r="B248" i="7"/>
  <c r="B248" i="18"/>
  <c r="B201" i="17"/>
  <c r="B201" i="8"/>
  <c r="B201" i="6"/>
  <c r="B201" i="18"/>
  <c r="B201" i="7"/>
  <c r="B65" i="18"/>
  <c r="B65" i="7"/>
  <c r="B65" i="17"/>
  <c r="B65" i="6"/>
  <c r="B65" i="8"/>
  <c r="B61" i="8"/>
  <c r="B61" i="6"/>
  <c r="B61" i="7"/>
  <c r="B61" i="17"/>
  <c r="B61" i="18"/>
  <c r="B47" i="18"/>
  <c r="B47" i="8"/>
  <c r="B47" i="6"/>
  <c r="B47" i="7"/>
  <c r="B47" i="17"/>
  <c r="B242" i="7"/>
  <c r="B242" i="6"/>
  <c r="B242" i="8"/>
  <c r="B242" i="18"/>
  <c r="B242" i="17"/>
  <c r="B144" i="17"/>
  <c r="B144" i="18"/>
  <c r="B144" i="6"/>
  <c r="B144" i="7"/>
  <c r="B144" i="8"/>
  <c r="B24" i="6"/>
  <c r="B24" i="18"/>
  <c r="B24" i="8"/>
  <c r="B24" i="17"/>
  <c r="B24" i="7"/>
  <c r="B28" i="18"/>
  <c r="B28" i="17"/>
  <c r="B28" i="7"/>
  <c r="B28" i="8"/>
  <c r="B28" i="6"/>
  <c r="B276" i="8"/>
  <c r="B276" i="6"/>
  <c r="B276" i="18"/>
  <c r="B276" i="17"/>
  <c r="B276" i="7"/>
  <c r="B548" i="7"/>
  <c r="B548" i="17"/>
  <c r="B548" i="8"/>
  <c r="B548" i="6"/>
  <c r="B548" i="18"/>
  <c r="B116" i="18"/>
  <c r="B116" i="8"/>
  <c r="B116" i="7"/>
  <c r="B116" i="17"/>
  <c r="B116" i="6"/>
  <c r="B132" i="17"/>
  <c r="B132" i="6"/>
  <c r="B132" i="18"/>
  <c r="B132" i="7"/>
  <c r="B132" i="8"/>
  <c r="B290" i="18"/>
  <c r="B290" i="7"/>
  <c r="B290" i="8"/>
  <c r="B290" i="6"/>
  <c r="B290" i="17"/>
  <c r="B90" i="8"/>
  <c r="B90" i="6"/>
  <c r="B90" i="18"/>
  <c r="B90" i="7"/>
  <c r="B90" i="17"/>
  <c r="B27" i="18"/>
  <c r="B27" i="6"/>
  <c r="B27" i="17"/>
  <c r="B27" i="8"/>
  <c r="B27" i="7"/>
  <c r="B94" i="7"/>
  <c r="B94" i="6"/>
  <c r="B94" i="18"/>
  <c r="B94" i="17"/>
  <c r="B94" i="8"/>
  <c r="B221" i="7"/>
  <c r="B221" i="17"/>
  <c r="B221" i="8"/>
  <c r="B221" i="6"/>
  <c r="B221" i="18"/>
  <c r="B95" i="18"/>
  <c r="B95" i="8"/>
  <c r="B95" i="17"/>
  <c r="B95" i="6"/>
  <c r="B95" i="7"/>
  <c r="B252" i="8"/>
  <c r="B252" i="7"/>
  <c r="B252" i="17"/>
  <c r="B252" i="18"/>
  <c r="B252" i="6"/>
  <c r="B75" i="18"/>
  <c r="B75" i="8"/>
  <c r="B75" i="17"/>
  <c r="B75" i="6"/>
  <c r="B75" i="7"/>
  <c r="B115" i="18"/>
  <c r="B115" i="7"/>
  <c r="B115" i="6"/>
  <c r="B115" i="17"/>
  <c r="B115" i="8"/>
  <c r="B59" i="6"/>
  <c r="B59" i="18"/>
  <c r="B59" i="17"/>
  <c r="B59" i="7"/>
  <c r="B59" i="8"/>
  <c r="B46" i="18"/>
  <c r="B46" i="17"/>
  <c r="B46" i="7"/>
  <c r="B46" i="8"/>
  <c r="B46" i="6"/>
  <c r="B30" i="17"/>
  <c r="B30" i="7"/>
  <c r="B30" i="6"/>
  <c r="B30" i="18"/>
  <c r="B30" i="8"/>
  <c r="B77" i="18"/>
  <c r="B77" i="17"/>
  <c r="B77" i="8"/>
  <c r="B77" i="6"/>
  <c r="B77" i="7"/>
  <c r="B6" i="18"/>
  <c r="B6" i="6"/>
  <c r="B6" i="7"/>
  <c r="B6" i="8"/>
  <c r="B6" i="17"/>
  <c r="B16" i="18"/>
  <c r="B16" i="7"/>
  <c r="B16" i="6"/>
  <c r="B16" i="8"/>
  <c r="B16" i="17"/>
  <c r="B7" i="7"/>
  <c r="B7" i="8"/>
  <c r="B7" i="6"/>
  <c r="B7" i="18"/>
  <c r="B7" i="17"/>
  <c r="B472" i="18"/>
  <c r="B472" i="8"/>
  <c r="B472" i="17"/>
  <c r="B472" i="7"/>
  <c r="B472" i="6"/>
  <c r="B102" i="18"/>
  <c r="B102" i="8"/>
  <c r="B102" i="17"/>
  <c r="B102" i="7"/>
  <c r="B102" i="6"/>
  <c r="B154" i="18"/>
  <c r="B154" i="17"/>
  <c r="B154" i="7"/>
  <c r="B154" i="8"/>
  <c r="B154" i="6"/>
  <c r="B11" i="6"/>
  <c r="B11" i="17"/>
  <c r="B11" i="7"/>
  <c r="B11" i="8"/>
  <c r="B11" i="18"/>
  <c r="B40" i="7"/>
  <c r="B40" i="18"/>
  <c r="B40" i="8"/>
  <c r="B40" i="6"/>
  <c r="B40"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Thibaut Mercey</author>
  </authors>
  <commentList>
    <comment ref="E6" authorId="0" shapeId="0" xr:uid="{E0FDFAD3-F898-41F5-81E7-31888F88EEEB}">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 ref="E19" authorId="0" shapeId="0" xr:uid="{ADF803D5-23B5-4CA9-BAB3-D8E669B0171F}">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 ref="E32" authorId="0" shapeId="0" xr:uid="{D8CE7EFC-662C-46DE-B215-218DE5DE56E3}">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 ref="E45" authorId="0" shapeId="0" xr:uid="{AFD52808-292D-47A3-B9C1-30668D638C3F}">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 ref="E58" authorId="0" shapeId="0" xr:uid="{A8C14912-3C77-4BF8-94DE-A9777AB67A81}">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 ref="E71" authorId="0" shapeId="0" xr:uid="{50F3E5E2-BB67-4CBB-BD59-3ADCBE2BCA56}">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<sst xmlns="http://schemas.openxmlformats.org/spreadsheetml/2006/main" count="10564" uniqueCount="205">
  <si>
    <t xml:space="preserve">Name </t>
  </si>
  <si>
    <t>Concentration</t>
  </si>
  <si>
    <t>Synthèse</t>
  </si>
  <si>
    <t>Ecart-type</t>
  </si>
  <si>
    <t>Calcul C - Fit Exponentiel</t>
  </si>
  <si>
    <t xml:space="preserve">Calcul C - Detrend </t>
  </si>
  <si>
    <t>Calcul C - Fit Poly 2</t>
  </si>
  <si>
    <t>LINE TEST 1</t>
  </si>
  <si>
    <t>LINE TEST 2</t>
  </si>
  <si>
    <t>LINE TEST 3</t>
  </si>
  <si>
    <t>Concentration de référence</t>
  </si>
  <si>
    <t>(même unité que celle qui est indiquée dans les noms de fichiers)</t>
  </si>
  <si>
    <t>Nombre total d'images :</t>
  </si>
  <si>
    <t>Images traitées</t>
  </si>
  <si>
    <t>Nb Total Images</t>
  </si>
  <si>
    <r>
      <t>Sensibilité à 2</t>
    </r>
    <r>
      <rPr>
        <b/>
        <sz val="12"/>
        <color theme="1"/>
        <rFont val="Symbol"/>
        <family val="1"/>
        <charset val="2"/>
      </rPr>
      <t>s</t>
    </r>
  </si>
  <si>
    <r>
      <t>Sensibilité à 3</t>
    </r>
    <r>
      <rPr>
        <b/>
        <sz val="12"/>
        <color theme="1"/>
        <rFont val="Symbol"/>
        <family val="1"/>
        <charset val="2"/>
      </rPr>
      <t>s</t>
    </r>
  </si>
  <si>
    <r>
      <t>Gain de sensibilité à 2</t>
    </r>
    <r>
      <rPr>
        <b/>
        <sz val="12"/>
        <color theme="1"/>
        <rFont val="Symbol"/>
        <family val="1"/>
        <charset val="2"/>
      </rPr>
      <t>s</t>
    </r>
  </si>
  <si>
    <r>
      <t>Gain de sensibilité à 3</t>
    </r>
    <r>
      <rPr>
        <b/>
        <sz val="12"/>
        <color theme="1"/>
        <rFont val="Symbol"/>
        <family val="1"/>
        <charset val="2"/>
      </rPr>
      <t>s</t>
    </r>
  </si>
  <si>
    <t>Dossier des images :</t>
  </si>
  <si>
    <t>Date analyse :</t>
  </si>
  <si>
    <t xml:space="preserve"> </t>
  </si>
  <si>
    <t>Moyenne Test-Bruit</t>
  </si>
  <si>
    <t>Calcul (Test-Bruit)</t>
  </si>
  <si>
    <t>Version logicielle :</t>
  </si>
  <si>
    <r>
      <t>Écart-type du ZERO (</t>
    </r>
    <r>
      <rPr>
        <b/>
        <sz val="12"/>
        <color theme="1"/>
        <rFont val="Symbol"/>
        <family val="1"/>
        <charset val="2"/>
      </rPr>
      <t>s</t>
    </r>
    <r>
      <rPr>
        <b/>
        <sz val="12"/>
        <color theme="1"/>
        <rFont val="Calibri"/>
        <family val="2"/>
        <scheme val="minor"/>
      </rPr>
      <t>)</t>
    </r>
  </si>
  <si>
    <t>Kind of Measure</t>
  </si>
  <si>
    <t>Prototype</t>
  </si>
  <si>
    <t>Cassette</t>
  </si>
  <si>
    <t>Conditions</t>
  </si>
  <si>
    <t>NanoParticules</t>
  </si>
  <si>
    <t>Pixels Studied (visible)</t>
  </si>
  <si>
    <t>Paramètres de l'analyse</t>
  </si>
  <si>
    <t>Critère de "qualité" des résultats</t>
  </si>
  <si>
    <t>Summary of Results</t>
  </si>
  <si>
    <t>Concentration (en XXXX)</t>
  </si>
  <si>
    <t>Unités utilisées</t>
  </si>
  <si>
    <t>(idéalement reconnues dans le nom de fichier lui-même)</t>
  </si>
  <si>
    <t>Unité de concentration</t>
  </si>
  <si>
    <t>ngml</t>
  </si>
  <si>
    <t>='Calculs T1a'!B1001</t>
  </si>
  <si>
    <t>='Calculs T1a'!B1002</t>
  </si>
  <si>
    <t>='Calculs T1a'!B1003</t>
  </si>
  <si>
    <t>='Calculs T1a'!B1004</t>
  </si>
  <si>
    <t>='Calculs T1a'!B1005</t>
  </si>
  <si>
    <t>='Calculs T1a'!B1006</t>
  </si>
  <si>
    <t>='Calculs T1a'!B1007</t>
  </si>
  <si>
    <t>='Calculs T1a'!B1008</t>
  </si>
  <si>
    <t>='Calculs T1a'!B1009</t>
  </si>
  <si>
    <t>='Calculs T1a'!B1010</t>
  </si>
  <si>
    <t>='Calculs T1a'!B1011</t>
  </si>
  <si>
    <t>='Calculs T1a'!B1012</t>
  </si>
  <si>
    <t>='Calculs T1a'!B1013</t>
  </si>
  <si>
    <t>='Calculs T1a'!B1014</t>
  </si>
  <si>
    <t>='Calculs T1a'!B1015</t>
  </si>
  <si>
    <t>='Calculs T1a'!B1016</t>
  </si>
  <si>
    <t>='Calculs T1a'!B1017</t>
  </si>
  <si>
    <t>='Calculs T1a'!B1018</t>
  </si>
  <si>
    <t>='Calculs T1a'!B1019</t>
  </si>
  <si>
    <t>Rappel du répertoire analysé :</t>
  </si>
  <si>
    <t>sur 2 et3s:</t>
  </si>
  <si>
    <t>sur 2s only:</t>
  </si>
  <si>
    <t>Dérivée C - Fit  Exponentiel</t>
  </si>
  <si>
    <t>Dérivée Test-Bruit</t>
  </si>
  <si>
    <t>Dérivée C - Detrend</t>
  </si>
  <si>
    <t>Dérivée C - Fit  Poly 2</t>
  </si>
  <si>
    <t>Dérivée C - Bruit Proche</t>
  </si>
  <si>
    <r>
      <t>2</t>
    </r>
    <r>
      <rPr>
        <b/>
        <sz val="11"/>
        <color theme="1"/>
        <rFont val="Symbol"/>
        <family val="1"/>
        <charset val="2"/>
      </rPr>
      <t>s</t>
    </r>
    <r>
      <rPr>
        <b/>
        <sz val="11"/>
        <color theme="1"/>
        <rFont val="Calibri"/>
        <family val="2"/>
        <scheme val="minor"/>
      </rPr>
      <t xml:space="preserve"> au-dessus de la LOD 2s ET pas de valeurs aberrantes pour les concentrations supérieures</t>
    </r>
  </si>
  <si>
    <r>
      <t>3</t>
    </r>
    <r>
      <rPr>
        <b/>
        <sz val="11"/>
        <color theme="1"/>
        <rFont val="Symbol"/>
        <family val="1"/>
        <charset val="2"/>
      </rPr>
      <t>s</t>
    </r>
    <r>
      <rPr>
        <b/>
        <sz val="11"/>
        <color theme="1"/>
        <rFont val="Calibri"/>
        <family val="2"/>
        <scheme val="minor"/>
      </rPr>
      <t xml:space="preserve"> au-dessus de la LOD 3s ET pas de valeurs aberrantes pour les concentrations supérieures</t>
    </r>
  </si>
  <si>
    <t>Trust Index v0.5</t>
  </si>
  <si>
    <t>Mean0 (moyenne du ZERO)</t>
  </si>
  <si>
    <t>Mean0</t>
  </si>
  <si>
    <t>Algo 16</t>
  </si>
  <si>
    <t>Moyenne Algo 16</t>
  </si>
  <si>
    <t>3s tout les algos:</t>
  </si>
  <si>
    <t>ProxNoise Fit Expo (50-25)</t>
  </si>
  <si>
    <t>ProxNoise Fit Expo (50-25) Bruit Avant</t>
  </si>
  <si>
    <t>Dérivée ProxNoise Fit Expo (50-25)</t>
  </si>
  <si>
    <t>Moyenne ProxNoise Fit Expo (50-25) Bruit Avant</t>
  </si>
  <si>
    <t>ProxNoise Fit Expo Best Params Bruit Avant</t>
  </si>
  <si>
    <t>Moyenne ProxNoise Fit Expo Best Params Bruit Avant</t>
  </si>
  <si>
    <t>ProxNoise Poly2 Best Params</t>
  </si>
  <si>
    <t>Test-Bruit Proche Best Params</t>
  </si>
  <si>
    <t>Algo 11</t>
  </si>
  <si>
    <t>Algo 12</t>
  </si>
  <si>
    <t>Algo 13</t>
  </si>
  <si>
    <t>Algo 14</t>
  </si>
  <si>
    <t>Algo 15</t>
  </si>
  <si>
    <t>Fit Expo ProxNoise (50-25)</t>
  </si>
  <si>
    <t>Poly2 ProxNoise (50-25)</t>
  </si>
  <si>
    <t>Fit Expo ProxNoise Best Params</t>
  </si>
  <si>
    <t>Poly2 ProxNoise Best Params</t>
  </si>
  <si>
    <t>Moyenne Poly2 ProxNoise Best Params</t>
  </si>
  <si>
    <t>Number of pixels for 1mm</t>
  </si>
  <si>
    <t>Moyenne ExpoFit BP</t>
  </si>
  <si>
    <t>Ecart-type ExpoFit BP</t>
  </si>
  <si>
    <t>CV ExpoFitBP</t>
  </si>
  <si>
    <t>Moyenne ExpoFit</t>
  </si>
  <si>
    <t>Dérivée ExpoFit</t>
  </si>
  <si>
    <t>Moyenne Fit Poly2</t>
  </si>
  <si>
    <t>Dérivée Poly2</t>
  </si>
  <si>
    <t>Moyenne ExpoFit Best Params</t>
  </si>
  <si>
    <t>Dérivée ExpoFit Best Params</t>
  </si>
  <si>
    <t>Moyenne Poly2 Best Params</t>
  </si>
  <si>
    <t>Moyenne Test-Bruit BP</t>
  </si>
  <si>
    <t>Moyenne Convol ExpoFit</t>
  </si>
  <si>
    <t>Moyenne Convol Poly2</t>
  </si>
  <si>
    <t>Moyenne Convol Poly2 BP</t>
  </si>
  <si>
    <t>Dérivée Poly2 Best Params</t>
  </si>
  <si>
    <t>Dérivée Test-Bruit BP</t>
  </si>
  <si>
    <t>Dérivée Convol ExpoFit</t>
  </si>
  <si>
    <t>Dérivée Convol Poly2</t>
  </si>
  <si>
    <t>Moyenne Convol ExpoFit BP</t>
  </si>
  <si>
    <t>Dérivée Convol ExpoFit BP</t>
  </si>
  <si>
    <t>Dérivée Convol Poly2 BP</t>
  </si>
  <si>
    <t>Focal</t>
  </si>
  <si>
    <t>x</t>
  </si>
  <si>
    <t>//</t>
  </si>
  <si>
    <t>Width noise ROI around spot</t>
  </si>
  <si>
    <t>Height noise ROI around spot</t>
  </si>
  <si>
    <t>Spot diameter in analyze</t>
  </si>
  <si>
    <t>Convol Brut All Columns</t>
  </si>
  <si>
    <t>Convol Brut Column 1</t>
  </si>
  <si>
    <t>Convol Brut ProxNoise  (50-25)</t>
  </si>
  <si>
    <t>Convol Brut Column 2</t>
  </si>
  <si>
    <t>Convol Brut Column 3</t>
  </si>
  <si>
    <t>Convol Brut Column 4</t>
  </si>
  <si>
    <t>Convol Brut Column 5</t>
  </si>
  <si>
    <t>Convol Brut Column 6</t>
  </si>
  <si>
    <t>Convol Brut ProxNoise Best Params</t>
  </si>
  <si>
    <t>Moyenne Convol Brut ProxNoise</t>
  </si>
  <si>
    <t>Dérivée Convol Brut ProxNoise</t>
  </si>
  <si>
    <t>Moyenne Convol Brut Best Params</t>
  </si>
  <si>
    <t>Dérivée Convol Brut Best Params</t>
  </si>
  <si>
    <t>Moyenne ProxNoise Convol Brut Best Params Bruit Avant</t>
  </si>
  <si>
    <t>Moyenne ProxNoise Convol Brut Best Params Bruit-Proche</t>
  </si>
  <si>
    <t>ProxNoise Convol Brut Best Params Bruit Avant</t>
  </si>
  <si>
    <t>Calcul (ProxNoise Convol Brut Best Params Bruit-Proche)</t>
  </si>
  <si>
    <t>Moyenne Convol Convol Brut</t>
  </si>
  <si>
    <t>Moyenne Convol Convol Brut BP</t>
  </si>
  <si>
    <t>Dérivée Convol Convol Brut</t>
  </si>
  <si>
    <t>Dérivée Convol Convol Brut BP</t>
  </si>
  <si>
    <t>Spot Type 1 Graph</t>
  </si>
  <si>
    <t>Spot Type 2 Graph</t>
  </si>
  <si>
    <t>Spot Type 3 Graph</t>
  </si>
  <si>
    <t>Convol Brut All C (70)</t>
  </si>
  <si>
    <t>Convol Brut All C Best Params</t>
  </si>
  <si>
    <t>Moyenne Fit Convol Brut All C</t>
  </si>
  <si>
    <t>Ecart-type Fit Convol Brut All C</t>
  </si>
  <si>
    <t>CV Fit Convol Brut All C</t>
  </si>
  <si>
    <t>Convol Brut All C</t>
  </si>
  <si>
    <t>Dérivée Convol Brut All C</t>
  </si>
  <si>
    <t>Moyenne Convol Brut All CProxNoise</t>
  </si>
  <si>
    <t>Dérivée Convol Brut All CProxNoise</t>
  </si>
  <si>
    <t>Moyenne Fit Convol Brut All C BP</t>
  </si>
  <si>
    <t>Dérivée Convol Brut All C BP</t>
  </si>
  <si>
    <t>Moyenne Convol Brut C1</t>
  </si>
  <si>
    <t>Ecart-type Convol Brut C1</t>
  </si>
  <si>
    <t>CV Convol Brut C1</t>
  </si>
  <si>
    <t>Moyenne Convol Brut Column 1</t>
  </si>
  <si>
    <t>Ecart-type Convol Brut Column 1</t>
  </si>
  <si>
    <t>CV Convol Brut Column 1</t>
  </si>
  <si>
    <t>Dérivée Convol Brut Column 1</t>
  </si>
  <si>
    <t>Moyenne Convol Brut Column 2</t>
  </si>
  <si>
    <t>Ecart-type Convol Brut Column 2</t>
  </si>
  <si>
    <t>CV Convol Brut Column 2</t>
  </si>
  <si>
    <t>Moyenne Convol Brut Column 3</t>
  </si>
  <si>
    <t>Ecart-type Convol Brut Column 3</t>
  </si>
  <si>
    <t>CV Convol Brut Column 3</t>
  </si>
  <si>
    <t>Moyenne Convol Brut Column 4 Bruit Avant</t>
  </si>
  <si>
    <t>Convol Brut Column 4 Bruit Avant</t>
  </si>
  <si>
    <t>Convol Brut Column 4 Bruit-Proche</t>
  </si>
  <si>
    <t>MoyenneConvol Brut Column 4 Bruit-Proche</t>
  </si>
  <si>
    <t>Moyenne Convol Brut All C</t>
  </si>
  <si>
    <t>Ecart-type Convol Brut All C</t>
  </si>
  <si>
    <t>CV Convol Brut All C</t>
  </si>
  <si>
    <t>Moyenne Convol Brut C2</t>
  </si>
  <si>
    <t>Ecart-type Convol Brut C2</t>
  </si>
  <si>
    <t>CV Convol Brut C2</t>
  </si>
  <si>
    <t>Moyenne Convol Brut C3</t>
  </si>
  <si>
    <t>Ecart-type Convol Brut C3</t>
  </si>
  <si>
    <t>CV Convol Brut C3</t>
  </si>
  <si>
    <t>Moyenne Convol Brut C4</t>
  </si>
  <si>
    <t>Ecart-type Convol Brut C5</t>
  </si>
  <si>
    <t>CV Convol Brut C5</t>
  </si>
  <si>
    <t>Moyenne Convol Brut C5</t>
  </si>
  <si>
    <t>Ecart-type Convol Brut C4</t>
  </si>
  <si>
    <t>CV Convol Brut C4</t>
  </si>
  <si>
    <t>Moyenne Convol Brut C6</t>
  </si>
  <si>
    <t>Ecart-type Convol Brut C6</t>
  </si>
  <si>
    <t>CV Convol Brut C6</t>
  </si>
  <si>
    <t>Vertical pitch</t>
  </si>
  <si>
    <t>Horizontal pitch</t>
  </si>
  <si>
    <t>Name</t>
  </si>
  <si>
    <t>Spots intensity (analyze circles)</t>
  </si>
  <si>
    <t>Noise intensity (Noise square and outside circle)</t>
  </si>
  <si>
    <t xml:space="preserve">Total grid square intensity </t>
  </si>
  <si>
    <t>Mean</t>
  </si>
  <si>
    <t>Green</t>
  </si>
  <si>
    <t>Orange</t>
  </si>
  <si>
    <t>Red</t>
  </si>
  <si>
    <t>Blue</t>
  </si>
  <si>
    <t>Violet</t>
  </si>
  <si>
    <t>CV</t>
  </si>
  <si>
    <t>Cyan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</si>
</sst>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0"/>
  </numFmts>
  <fonts count="46" x14ac:knownFonts="1">
    <font>
      <sz val="12"/>
      <color theme="1"/>
      <name val="Calibri"/>
      <family val="2"/>
      <scheme val="minor"/>
    </font>
    <font>
      <b/>
      <sz val="12"/>
      <color theme="1"/>
      <name val="Calibri"/>
      <family val="2"/>
      <scheme val="minor"/>
    </font>
    <font>
      <sz val="8"/>
      <name val="Calibri"/>
      <family val="2"/>
      <scheme val="minor"/>
    </font>
    <font>
      <b/>
      <sz val="14"/>
      <color theme="1"/>
      <name val="Calibri"/>
      <family val="2"/>
      <scheme val="minor"/>
    </font>
    <font>
      <b/>
      <sz val="11"/>
      <color theme="1"/>
      <name val="Calibri"/>
      <family val="2"/>
      <scheme val="minor"/>
    </font>
    <font>
      <b/>
      <sz val="11"/>
      <color rgb="FF0070C0"/>
      <name val="Calibri"/>
      <family val="2"/>
      <scheme val="minor"/>
    </font>
    <font>
      <b/>
      <sz val="11"/>
      <color rgb="FFFF0000"/>
      <name val="Calibri"/>
      <family val="2"/>
      <scheme val="minor"/>
    </font>
    <font>
      <sz val="11"/>
      <color rgb="FFFF0000"/>
      <name val="Calibri"/>
      <family val="2"/>
      <scheme val="minor"/>
    </font>
    <font>
      <b/>
      <sz val="11"/>
      <color rgb="FF00B050"/>
      <name val="Calibri"/>
      <family val="2"/>
      <scheme val="minor"/>
    </font>
    <font>
      <sz val="11"/>
      <color rgb="FF00B050"/>
      <name val="Calibri"/>
      <family val="2"/>
      <scheme val="minor"/>
    </font>
    <font>
      <b/>
      <sz val="11"/>
      <color rgb="FF7030A0"/>
      <name val="Calibri"/>
      <family val="2"/>
      <scheme val="minor"/>
    </font>
    <font>
      <sz val="11"/>
      <color rgb="FF7030A0"/>
      <name val="Calibri"/>
      <family val="2"/>
      <scheme val="minor"/>
    </font>
    <font>
      <sz val="12"/>
      <color rgb="FF0070C0"/>
      <name val="Calibri"/>
      <family val="2"/>
      <scheme val="minor"/>
    </font>
    <font>
      <b/>
      <sz val="16"/>
      <color rgb="FFFF0000"/>
      <name val="Calibri"/>
      <family val="2"/>
      <scheme val="minor"/>
    </font>
    <font>
      <i/>
      <sz val="12"/>
      <color theme="1"/>
      <name val="Calibri"/>
      <family val="2"/>
      <scheme val="minor"/>
    </font>
    <font>
      <i/>
      <sz val="10"/>
      <color theme="1"/>
      <name val="Calibri"/>
      <family val="2"/>
      <scheme val="minor"/>
    </font>
    <font>
      <b/>
      <sz val="12"/>
      <color theme="1"/>
      <name val="Symbol"/>
      <family val="1"/>
      <charset val="2"/>
    </font>
    <font>
      <b/>
      <sz val="12"/>
      <color rgb="FF0070C0"/>
      <name val="Calibri"/>
      <family val="2"/>
      <scheme val="minor"/>
    </font>
    <font>
      <b/>
      <sz val="12"/>
      <color rgb="FF7030A0"/>
      <name val="Calibri"/>
      <family val="2"/>
      <scheme val="minor"/>
    </font>
    <font>
      <b/>
      <sz val="12"/>
      <color rgb="FFFF0000"/>
      <name val="Calibri"/>
      <family val="2"/>
      <scheme val="minor"/>
    </font>
    <font>
      <b/>
      <sz val="12"/>
      <color rgb="FF00B050"/>
      <name val="Calibri"/>
      <family val="2"/>
      <scheme val="minor"/>
    </font>
    <font>
      <b/>
      <sz val="12"/>
      <color rgb="FF00B0F0"/>
      <name val="Calibri"/>
      <family val="2"/>
      <scheme val="minor"/>
    </font>
    <font>
      <b/>
      <sz val="11"/>
      <color rgb="FF00B0F0"/>
      <name val="Calibri"/>
      <family val="2"/>
      <scheme val="minor"/>
    </font>
    <font>
      <sz val="11"/>
      <color rgb="FF00B0F0"/>
      <name val="Calibri"/>
      <family val="2"/>
      <scheme val="minor"/>
    </font>
    <font>
      <b/>
      <sz val="11"/>
      <color rgb="FF002060"/>
      <name val="Calibri"/>
      <family val="2"/>
      <scheme val="minor"/>
    </font>
    <font>
      <sz val="11"/>
      <color rgb="FF002060"/>
      <name val="Calibri"/>
      <family val="2"/>
      <scheme val="minor"/>
    </font>
    <font>
      <b/>
      <sz val="12"/>
      <color rgb="FF002060"/>
      <name val="Calibri"/>
      <family val="2"/>
      <scheme val="minor"/>
    </font>
    <font>
      <b/>
      <sz val="11"/>
      <color rgb="FFFFC000"/>
      <name val="Calibri"/>
      <family val="2"/>
      <scheme val="minor"/>
    </font>
    <font>
      <sz val="11"/>
      <color rgb="FFFFC000"/>
      <name val="Calibri"/>
      <family val="2"/>
      <scheme val="minor"/>
    </font>
    <font>
      <b/>
      <sz val="11"/>
      <color rgb="FFC00000"/>
      <name val="Calibri"/>
      <family val="2"/>
      <scheme val="minor"/>
    </font>
    <font>
      <sz val="11"/>
      <color rgb="FFC00000"/>
      <name val="Calibri"/>
      <family val="2"/>
      <scheme val="minor"/>
    </font>
    <font>
      <b/>
      <sz val="12"/>
      <color rgb="FFC00000"/>
      <name val="Calibri"/>
      <family val="2"/>
      <scheme val="minor"/>
    </font>
    <font>
      <i/>
      <sz val="11"/>
      <color theme="1"/>
      <name val="Calibri"/>
      <family val="2"/>
      <scheme val="minor"/>
    </font>
    <font>
      <sz val="9"/>
      <color theme="1"/>
      <name val="Calibri"/>
      <family val="2"/>
      <scheme val="minor"/>
    </font>
    <font>
      <b/>
      <sz val="9"/>
      <color indexed="81"/>
      <name val="Tahoma"/>
      <family val="2"/>
    </font>
    <font>
      <b/>
      <i/>
      <sz val="12"/>
      <color theme="0" tint="-0.499984740745262"/>
      <name val="Calibri"/>
      <family val="2"/>
      <scheme val="minor"/>
    </font>
    <font>
      <sz val="12"/>
      <color theme="1"/>
      <name val="Calibri"/>
      <family val="2"/>
      <scheme val="minor"/>
    </font>
    <font>
      <b/>
      <u/>
      <sz val="12"/>
      <color theme="1"/>
      <name val="Calibri"/>
      <family val="2"/>
      <scheme val="minor"/>
    </font>
    <font>
      <b/>
      <i/>
      <sz val="20"/>
      <color theme="0"/>
      <name val="Calibri"/>
      <family val="2"/>
      <scheme val="minor"/>
    </font>
    <font>
      <sz val="14"/>
      <color theme="1"/>
      <name val="Calibri"/>
      <family val="2"/>
      <scheme val="minor"/>
    </font>
    <font>
      <sz val="12"/>
      <name val="Calibri"/>
      <family val="2"/>
      <scheme val="minor"/>
    </font>
    <font>
      <b/>
      <sz val="11"/>
      <color theme="1"/>
      <name val="Symbol"/>
      <family val="1"/>
      <charset val="2"/>
    </font>
    <font>
      <b/>
      <sz val="18"/>
      <color theme="1"/>
      <name val="Calibri"/>
      <family val="2"/>
      <scheme val="minor"/>
    </font>
    <font>
      <b/>
      <sz val="16"/>
      <color theme="1"/>
      <name val="Calibri"/>
      <family val="2"/>
      <scheme val="minor"/>
    </font>
    <font>
      <b/>
      <sz val="12"/>
      <color theme="5" tint="-0.249977111117893"/>
      <name val="Calibri"/>
      <family val="2"/>
      <scheme val="minor"/>
    </font>
    <font>
      <b/>
      <sz val="12"/>
      <color theme="0"/>
      <name val="Calibri"/>
      <family val="2"/>
      <scheme val="minor"/>
    </font>
  </fonts>
  <fills count="14">
    <fill>
      <patternFill patternType="none"/>
    </fill>
    <fill>
      <patternFill patternType="gray125"/>
    </fill>
    <fill>
      <patternFill patternType="solid">
        <fgColor theme="0" tint="-0.14999847407452621"/>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rgb="FF7030A0"/>
        <bgColor indexed="64"/>
      </patternFill>
    </fill>
    <fill>
      <patternFill patternType="solid">
        <fgColor theme="4"/>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s>
  <cellStyleXfs count="3">
    <xf numFmtId="0" fontId="0" fillId="0" borderId="0"/>
    <xf numFmtId="9" fontId="36" fillId="0" borderId="0" applyFont="0" applyFill="0" applyBorder="0" applyAlignment="0" applyProtection="0"/>
    <xf numFmtId="43" fontId="36" fillId="0" borderId="0" applyFont="0" applyFill="0" applyBorder="0" applyAlignment="0" applyProtection="0"/>
  </cellStyleXfs>
  <cellXfs count="149">
    <xf numFmtId="0" fontId="0" fillId="0" borderId="0" xfId="0"/>
    <xf numFmtId="0" fontId="1" fillId="2" borderId="1" xfId="0" applyFont="1" applyFill="1" applyBorder="1" applyAlignment="1">
      <alignment horizontal="center" vertical="center"/>
    </xf>
    <xf numFmtId="0" fontId="0" fillId="0" borderId="1" xfId="0" applyBorder="1"/>
    <xf numFmtId="0" fontId="0" fillId="2" borderId="1" xfId="0" applyFont="1" applyFill="1" applyBorder="1"/>
    <xf numFmtId="0" fontId="3" fillId="0" borderId="0" xfId="0" applyFont="1"/>
    <xf numFmtId="0" fontId="0" fillId="0" borderId="0" xfId="0" applyNumberFormat="1"/>
    <xf numFmtId="10" fontId="0" fillId="0" borderId="1" xfId="0" applyNumberFormat="1" applyBorder="1"/>
    <xf numFmtId="0" fontId="4" fillId="0" borderId="0" xfId="0" applyFont="1"/>
    <xf numFmtId="0" fontId="5" fillId="0" borderId="0" xfId="0" applyFont="1" applyAlignment="1">
      <alignment horizontal="right"/>
    </xf>
    <xf numFmtId="0" fontId="4" fillId="0" borderId="7" xfId="0" applyFont="1" applyBorder="1"/>
    <xf numFmtId="164" fontId="0" fillId="0" borderId="2" xfId="0" applyNumberFormat="1" applyBorder="1"/>
    <xf numFmtId="164" fontId="0" fillId="0" borderId="8" xfId="0" applyNumberFormat="1" applyBorder="1"/>
    <xf numFmtId="164" fontId="0" fillId="0" borderId="1" xfId="0" applyNumberFormat="1" applyBorder="1"/>
    <xf numFmtId="164" fontId="0" fillId="0" borderId="10" xfId="0" applyNumberFormat="1" applyBorder="1"/>
    <xf numFmtId="0" fontId="6" fillId="0" borderId="0" xfId="0" applyFont="1" applyAlignment="1">
      <alignment horizontal="right"/>
    </xf>
    <xf numFmtId="164" fontId="7" fillId="0" borderId="2" xfId="0" applyNumberFormat="1" applyFont="1" applyBorder="1"/>
    <xf numFmtId="0" fontId="8" fillId="0" borderId="0" xfId="0" applyFont="1" applyAlignment="1">
      <alignment horizontal="right"/>
    </xf>
    <xf numFmtId="164" fontId="9" fillId="0" borderId="2" xfId="0" applyNumberFormat="1" applyFont="1" applyBorder="1"/>
    <xf numFmtId="164" fontId="0" fillId="0" borderId="12" xfId="0" applyNumberFormat="1" applyBorder="1"/>
    <xf numFmtId="0" fontId="0" fillId="0" borderId="0" xfId="0" applyBorder="1" applyAlignment="1">
      <alignment horizontal="center" vertical="center"/>
    </xf>
    <xf numFmtId="0" fontId="0" fillId="0" borderId="4" xfId="0" applyBorder="1" applyAlignment="1">
      <alignment horizontal="center" vertical="center"/>
    </xf>
    <xf numFmtId="49" fontId="0" fillId="0" borderId="0" xfId="0" applyNumberFormat="1" applyBorder="1" applyAlignment="1">
      <alignment horizontal="center" vertical="center"/>
    </xf>
    <xf numFmtId="49" fontId="1" fillId="2" borderId="1" xfId="0" applyNumberFormat="1" applyFont="1" applyFill="1" applyBorder="1" applyAlignment="1">
      <alignment horizontal="center" vertical="center"/>
    </xf>
    <xf numFmtId="49" fontId="0" fillId="0" borderId="4" xfId="0" applyNumberFormat="1" applyBorder="1" applyAlignment="1">
      <alignment horizontal="center" vertical="center"/>
    </xf>
    <xf numFmtId="0" fontId="4" fillId="0" borderId="13" xfId="0" applyFont="1" applyBorder="1"/>
    <xf numFmtId="164" fontId="7" fillId="0" borderId="12" xfId="0" applyNumberFormat="1" applyFont="1" applyBorder="1"/>
    <xf numFmtId="164" fontId="9" fillId="0" borderId="12" xfId="0" applyNumberFormat="1" applyFont="1" applyBorder="1"/>
    <xf numFmtId="0" fontId="4" fillId="2" borderId="5" xfId="0" applyFont="1" applyFill="1" applyBorder="1" applyAlignment="1">
      <alignment wrapText="1"/>
    </xf>
    <xf numFmtId="0" fontId="4" fillId="2" borderId="6" xfId="0" applyFont="1" applyFill="1" applyBorder="1" applyAlignment="1">
      <alignment horizontal="left"/>
    </xf>
    <xf numFmtId="0" fontId="4" fillId="2" borderId="6" xfId="0" applyFont="1" applyFill="1" applyBorder="1" applyAlignment="1">
      <alignment wrapText="1"/>
    </xf>
    <xf numFmtId="0" fontId="4" fillId="2" borderId="11" xfId="0" applyFont="1" applyFill="1" applyBorder="1" applyAlignment="1">
      <alignment wrapText="1"/>
    </xf>
    <xf numFmtId="0" fontId="0" fillId="0" borderId="16" xfId="0" applyBorder="1" applyAlignment="1">
      <alignment horizontal="center" vertical="center"/>
    </xf>
    <xf numFmtId="0" fontId="0" fillId="0" borderId="4" xfId="0" applyBorder="1"/>
    <xf numFmtId="0" fontId="0" fillId="0" borderId="0" xfId="0" applyBorder="1"/>
    <xf numFmtId="164" fontId="11" fillId="0" borderId="2" xfId="0" applyNumberFormat="1" applyFont="1" applyBorder="1"/>
    <xf numFmtId="0" fontId="1" fillId="2" borderId="17" xfId="0" applyFont="1" applyFill="1" applyBorder="1" applyAlignment="1">
      <alignment horizontal="center" vertical="center"/>
    </xf>
    <xf numFmtId="0" fontId="0" fillId="0" borderId="20" xfId="0" applyBorder="1"/>
    <xf numFmtId="10" fontId="0" fillId="0" borderId="9" xfId="0" applyNumberFormat="1" applyBorder="1"/>
    <xf numFmtId="0" fontId="0" fillId="0" borderId="21" xfId="0" applyBorder="1"/>
    <xf numFmtId="0" fontId="0" fillId="0" borderId="10" xfId="0" applyBorder="1"/>
    <xf numFmtId="10" fontId="0" fillId="0" borderId="10" xfId="0" applyNumberFormat="1" applyBorder="1"/>
    <xf numFmtId="10" fontId="0" fillId="0" borderId="14" xfId="0" applyNumberFormat="1" applyBorder="1"/>
    <xf numFmtId="0" fontId="4" fillId="0" borderId="22" xfId="0" applyFont="1" applyBorder="1"/>
    <xf numFmtId="164" fontId="0" fillId="0" borderId="4" xfId="0" applyNumberFormat="1" applyBorder="1"/>
    <xf numFmtId="0" fontId="4" fillId="0" borderId="20" xfId="0" applyFont="1" applyBorder="1"/>
    <xf numFmtId="0" fontId="4" fillId="0" borderId="21" xfId="0" applyFont="1" applyBorder="1"/>
    <xf numFmtId="0" fontId="0" fillId="0" borderId="26" xfId="0" applyBorder="1"/>
    <xf numFmtId="164" fontId="11" fillId="0" borderId="12" xfId="0" applyNumberFormat="1" applyFont="1" applyBorder="1"/>
    <xf numFmtId="164" fontId="12" fillId="0" borderId="2" xfId="0" applyNumberFormat="1" applyFont="1" applyBorder="1"/>
    <xf numFmtId="164" fontId="12" fillId="0" borderId="12" xfId="0" applyNumberFormat="1" applyFont="1" applyBorder="1"/>
    <xf numFmtId="0" fontId="4" fillId="0" borderId="0" xfId="0" applyFont="1" applyBorder="1"/>
    <xf numFmtId="0" fontId="10" fillId="0" borderId="0" xfId="0" applyFont="1" applyBorder="1" applyAlignment="1">
      <alignment horizontal="right"/>
    </xf>
    <xf numFmtId="0" fontId="1" fillId="0" borderId="0" xfId="0" applyFont="1"/>
    <xf numFmtId="0" fontId="13" fillId="0" borderId="0" xfId="0" applyFont="1"/>
    <xf numFmtId="0" fontId="1" fillId="0" borderId="1" xfId="0" applyFont="1" applyBorder="1"/>
    <xf numFmtId="0" fontId="14" fillId="0" borderId="0" xfId="0" applyFont="1" applyAlignment="1">
      <alignment horizontal="right"/>
    </xf>
    <xf numFmtId="0" fontId="15" fillId="0" borderId="0" xfId="0" applyFont="1"/>
    <xf numFmtId="0" fontId="17" fillId="2" borderId="18" xfId="0" applyFont="1" applyFill="1" applyBorder="1" applyAlignment="1">
      <alignment horizontal="center"/>
    </xf>
    <xf numFmtId="0" fontId="18" fillId="2" borderId="18" xfId="0" applyFont="1" applyFill="1" applyBorder="1" applyAlignment="1">
      <alignment horizontal="center"/>
    </xf>
    <xf numFmtId="0" fontId="19" fillId="2" borderId="18" xfId="0" applyFont="1" applyFill="1" applyBorder="1" applyAlignment="1">
      <alignment horizontal="center"/>
    </xf>
    <xf numFmtId="0" fontId="20" fillId="2" borderId="18" xfId="0" applyFont="1" applyFill="1" applyBorder="1" applyAlignment="1">
      <alignment horizontal="center"/>
    </xf>
    <xf numFmtId="0" fontId="20" fillId="2" borderId="19" xfId="0" applyFont="1" applyFill="1" applyBorder="1" applyAlignment="1">
      <alignment horizontal="center"/>
    </xf>
    <xf numFmtId="0" fontId="21" fillId="2" borderId="18" xfId="0" applyFont="1" applyFill="1" applyBorder="1" applyAlignment="1">
      <alignment horizontal="center"/>
    </xf>
    <xf numFmtId="0" fontId="22" fillId="0" borderId="0" xfId="0" applyFont="1" applyAlignment="1">
      <alignment horizontal="right"/>
    </xf>
    <xf numFmtId="164" fontId="23" fillId="0" borderId="2" xfId="0" applyNumberFormat="1" applyFont="1" applyBorder="1"/>
    <xf numFmtId="164" fontId="23" fillId="0" borderId="12" xfId="0" applyNumberFormat="1" applyFont="1" applyBorder="1"/>
    <xf numFmtId="0" fontId="24" fillId="0" borderId="0" xfId="0" applyFont="1" applyAlignment="1">
      <alignment horizontal="right"/>
    </xf>
    <xf numFmtId="164" fontId="25" fillId="0" borderId="2" xfId="0" applyNumberFormat="1" applyFont="1" applyBorder="1"/>
    <xf numFmtId="164" fontId="25" fillId="0" borderId="4" xfId="0" applyNumberFormat="1" applyFont="1" applyBorder="1"/>
    <xf numFmtId="164" fontId="25" fillId="0" borderId="1" xfId="0" applyNumberFormat="1" applyFont="1" applyBorder="1"/>
    <xf numFmtId="164" fontId="25" fillId="0" borderId="10" xfId="0" applyNumberFormat="1" applyFont="1" applyBorder="1"/>
    <xf numFmtId="0" fontId="26" fillId="2" borderId="18" xfId="0" applyFont="1" applyFill="1" applyBorder="1" applyAlignment="1">
      <alignment horizontal="center"/>
    </xf>
    <xf numFmtId="0" fontId="27" fillId="0" borderId="0" xfId="0" applyFont="1" applyAlignment="1">
      <alignment horizontal="right"/>
    </xf>
    <xf numFmtId="164" fontId="28" fillId="0" borderId="2" xfId="0" applyNumberFormat="1" applyFont="1" applyBorder="1"/>
    <xf numFmtId="164" fontId="28" fillId="0" borderId="12" xfId="0" applyNumberFormat="1" applyFont="1" applyBorder="1"/>
    <xf numFmtId="0" fontId="29" fillId="0" borderId="0" xfId="0" applyFont="1" applyAlignment="1">
      <alignment horizontal="right"/>
    </xf>
    <xf numFmtId="164" fontId="30" fillId="0" borderId="2" xfId="0" applyNumberFormat="1" applyFont="1" applyBorder="1"/>
    <xf numFmtId="164" fontId="30" fillId="0" borderId="1" xfId="0" applyNumberFormat="1" applyFont="1" applyBorder="1"/>
    <xf numFmtId="164" fontId="30" fillId="0" borderId="10" xfId="0" applyNumberFormat="1" applyFont="1" applyBorder="1"/>
    <xf numFmtId="0" fontId="31" fillId="2" borderId="18" xfId="0" applyFont="1" applyFill="1" applyBorder="1" applyAlignment="1">
      <alignment horizontal="center"/>
    </xf>
    <xf numFmtId="0" fontId="31" fillId="2" borderId="19" xfId="0" applyFont="1" applyFill="1" applyBorder="1" applyAlignment="1">
      <alignment horizontal="center"/>
    </xf>
    <xf numFmtId="0" fontId="32" fillId="0" borderId="0" xfId="0" applyFont="1" applyAlignment="1">
      <alignment horizontal="right"/>
    </xf>
    <xf numFmtId="0" fontId="1" fillId="2" borderId="1" xfId="0" applyFont="1" applyFill="1" applyBorder="1" applyAlignment="1">
      <alignment horizontal="center" vertical="center" wrapText="1"/>
    </xf>
    <xf numFmtId="0" fontId="1" fillId="2" borderId="15" xfId="0" applyFont="1" applyFill="1" applyBorder="1" applyAlignment="1">
      <alignment horizontal="center" vertical="center" wrapText="1"/>
    </xf>
    <xf numFmtId="164" fontId="0" fillId="0" borderId="15" xfId="0" applyNumberFormat="1" applyBorder="1"/>
    <xf numFmtId="0" fontId="1" fillId="2" borderId="17" xfId="0" applyFont="1" applyFill="1" applyBorder="1" applyAlignment="1">
      <alignment horizontal="center" vertical="center" wrapText="1"/>
    </xf>
    <xf numFmtId="0" fontId="1" fillId="2" borderId="19" xfId="0" applyFont="1" applyFill="1" applyBorder="1" applyAlignment="1">
      <alignment horizontal="center" vertical="center" wrapText="1"/>
    </xf>
    <xf numFmtId="0" fontId="15" fillId="0" borderId="0" xfId="0" applyFont="1" applyAlignment="1">
      <alignment horizontal="right"/>
    </xf>
    <xf numFmtId="0" fontId="33" fillId="0" borderId="0" xfId="0" applyFont="1"/>
    <xf numFmtId="0" fontId="0" fillId="3" borderId="9" xfId="0" applyFill="1" applyBorder="1"/>
    <xf numFmtId="0" fontId="35" fillId="4" borderId="0" xfId="0" applyFont="1" applyFill="1" applyBorder="1" applyAlignment="1">
      <alignment horizontal="center" vertical="center" wrapText="1"/>
    </xf>
    <xf numFmtId="0" fontId="17" fillId="0" borderId="0" xfId="0" applyFont="1"/>
    <xf numFmtId="0" fontId="0" fillId="0" borderId="0" xfId="0" applyAlignment="1">
      <alignment wrapText="1"/>
    </xf>
    <xf numFmtId="0" fontId="1" fillId="2" borderId="1" xfId="0" applyFont="1" applyFill="1" applyBorder="1" applyAlignment="1">
      <alignment horizontal="center" wrapText="1"/>
    </xf>
    <xf numFmtId="0" fontId="1" fillId="0" borderId="1" xfId="0" applyFont="1" applyBorder="1" applyAlignment="1">
      <alignment horizontal="right"/>
    </xf>
    <xf numFmtId="0" fontId="37" fillId="0" borderId="0" xfId="0" applyFont="1"/>
    <xf numFmtId="0" fontId="14" fillId="0" borderId="0" xfId="0" applyFont="1"/>
    <xf numFmtId="0" fontId="39" fillId="0" borderId="0" xfId="0" applyFont="1"/>
    <xf numFmtId="0" fontId="0" fillId="0" borderId="0" xfId="0" applyFont="1"/>
    <xf numFmtId="9" fontId="0" fillId="0" borderId="0" xfId="1" applyFont="1"/>
    <xf numFmtId="0" fontId="0" fillId="0" borderId="4" xfId="0" applyNumberFormat="1" applyBorder="1" applyAlignment="1">
      <alignment horizontal="center" vertical="center"/>
    </xf>
    <xf numFmtId="0" fontId="4" fillId="2" borderId="16" xfId="0" applyFont="1" applyFill="1" applyBorder="1" applyAlignment="1">
      <alignment horizontal="left" wrapText="1"/>
    </xf>
    <xf numFmtId="164" fontId="0" fillId="0" borderId="0" xfId="0" applyNumberFormat="1" applyAlignment="1">
      <alignment horizontal="left"/>
    </xf>
    <xf numFmtId="0" fontId="4" fillId="2" borderId="16" xfId="0" applyFont="1" applyFill="1" applyBorder="1" applyAlignment="1">
      <alignment wrapText="1"/>
    </xf>
    <xf numFmtId="0" fontId="40" fillId="0" borderId="0" xfId="0" applyFont="1"/>
    <xf numFmtId="0" fontId="4" fillId="2" borderId="0" xfId="0" applyFont="1" applyFill="1" applyAlignment="1">
      <alignment horizontal="left" wrapText="1"/>
    </xf>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9" fontId="0" fillId="0" borderId="0" xfId="1" applyFont="1"/>
    <xf numFmtId="0" fontId="0" fillId="0" borderId="0" xfId="0" applyFill="1" applyBorder="1"/>
    <xf numFmtId="0" fontId="1" fillId="0" borderId="0" xfId="0" applyFont="1" applyFill="1" applyBorder="1"/>
    <xf numFmtId="0" fontId="0" fillId="0" borderId="0" xfId="0" applyFill="1"/>
    <xf numFmtId="0" fontId="1" fillId="3" borderId="1" xfId="0" applyFont="1" applyFill="1" applyBorder="1"/>
    <xf numFmtId="0" fontId="0" fillId="3" borderId="20" xfId="0" applyFill="1" applyBorder="1"/>
    <xf numFmtId="0" fontId="42" fillId="0" borderId="0" xfId="0" applyFont="1" applyFill="1"/>
    <xf numFmtId="0" fontId="1" fillId="6" borderId="1" xfId="0" applyFont="1" applyFill="1" applyBorder="1"/>
    <xf numFmtId="0" fontId="1" fillId="7" borderId="1" xfId="0" applyFont="1" applyFill="1" applyBorder="1"/>
    <xf numFmtId="0" fontId="0" fillId="7" borderId="20" xfId="0" applyFill="1" applyBorder="1"/>
    <xf numFmtId="0" fontId="0" fillId="7" borderId="9" xfId="0" applyFill="1" applyBorder="1"/>
    <xf numFmtId="0" fontId="14" fillId="0" borderId="0" xfId="0" applyFont="1" applyFill="1" applyAlignment="1">
      <alignment horizontal="right"/>
    </xf>
    <xf numFmtId="9" fontId="0" fillId="0" borderId="0" xfId="1" applyFont="1" applyFill="1" applyBorder="1"/>
    <xf numFmtId="0" fontId="1" fillId="0" borderId="29" xfId="0" applyFont="1" applyFill="1" applyBorder="1"/>
    <xf numFmtId="0" fontId="0" fillId="0" borderId="29" xfId="0" applyFill="1" applyBorder="1"/>
    <xf numFmtId="0" fontId="1" fillId="0" borderId="0" xfId="0" applyFont="1" applyFill="1" applyAlignment="1">
      <alignment horizontal="center" vertical="center" wrapText="1"/>
    </xf>
    <xf numFmtId="0" fontId="0" fillId="3" borderId="7" xfId="0" applyFill="1" applyBorder="1"/>
    <xf numFmtId="0" fontId="0" fillId="3" borderId="8" xfId="0" applyFill="1" applyBorder="1"/>
    <xf numFmtId="0" fontId="0" fillId="3" borderId="27" xfId="0" applyFill="1" applyBorder="1"/>
    <xf numFmtId="0" fontId="0" fillId="3" borderId="28" xfId="0" applyFill="1" applyBorder="1"/>
    <xf numFmtId="0" fontId="43" fillId="2" borderId="1" xfId="0" applyFont="1" applyFill="1" applyBorder="1" applyAlignment="1">
      <alignment vertical="center"/>
    </xf>
    <xf numFmtId="0" fontId="44" fillId="2" borderId="18" xfId="0" applyFont="1" applyFill="1" applyBorder="1" applyAlignment="1">
      <alignment horizontal="center"/>
    </xf>
    <xf numFmtId="0" fontId="45" fillId="8" borderId="1" xfId="0" applyFont="1" applyFill="1" applyBorder="1"/>
    <xf numFmtId="0" fontId="45" fillId="9" borderId="1" xfId="0" applyFont="1" applyFill="1" applyBorder="1"/>
    <xf numFmtId="0" fontId="45" fillId="10" borderId="1" xfId="0" applyFont="1" applyFill="1" applyBorder="1"/>
    <xf numFmtId="0" fontId="45" fillId="11" borderId="1" xfId="0" applyFont="1" applyFill="1" applyBorder="1"/>
    <xf numFmtId="0" fontId="45" fillId="0" borderId="1" xfId="0" applyFont="1" applyBorder="1"/>
    <xf numFmtId="0" fontId="45" fillId="12" borderId="1" xfId="0" applyFont="1" applyFill="1" applyBorder="1"/>
    <xf numFmtId="0" fontId="45" fillId="13" borderId="1" xfId="0" applyFont="1" applyFill="1" applyBorder="1"/>
    <xf numFmtId="0" fontId="45" fillId="5" borderId="1" xfId="0" applyFont="1" applyFill="1" applyBorder="1"/>
    <xf numFmtId="0" fontId="38" fillId="5" borderId="0" xfId="0" applyFont="1" applyFill="1" applyAlignment="1">
      <alignment horizontal="center"/>
    </xf>
    <xf numFmtId="0" fontId="1" fillId="0" borderId="15" xfId="0" applyFont="1" applyBorder="1" applyAlignment="1">
      <alignment horizontal="center"/>
    </xf>
    <xf numFmtId="0" fontId="1" fillId="0" borderId="3" xfId="0" applyFont="1" applyBorder="1" applyAlignment="1">
      <alignment horizontal="center"/>
    </xf>
    <xf numFmtId="0" fontId="0" fillId="2" borderId="23" xfId="0" applyFill="1" applyBorder="1" applyAlignment="1">
      <alignment horizontal="center"/>
    </xf>
    <xf numFmtId="0" fontId="0" fillId="2" borderId="24" xfId="0" applyFill="1" applyBorder="1" applyAlignment="1">
      <alignment horizontal="center"/>
    </xf>
    <xf numFmtId="0" fontId="0" fillId="2" borderId="25" xfId="0" applyFill="1" applyBorder="1" applyAlignment="1">
      <alignment horizontal="center"/>
    </xf>
    <xf numFmtId="0" fontId="45" fillId="5" borderId="30" xfId="0" applyFont="1" applyFill="1" applyBorder="1"/>
    <xf numFmtId="0" fontId="45" fillId="0" borderId="30" xfId="0" applyFont="1" applyBorder="1"/>
    <xf numFmtId="0" fontId="45" fillId="12" borderId="30" xfId="0" applyFont="1" applyFill="1" applyBorder="1"/>
    <xf numFmtId="0" fontId="0" fillId="0" borderId="0" xfId="0" applyFont="1" applyFill="1" applyBorder="1"/>
  </cellXfs>
  <cellStyles count="3">
    <cellStyle name="Milliers 2" xfId="2" xr:uid="{1383B507-BFAD-4DD7-9DEF-8A58EE41DA78}"/>
    <cellStyle name="Normal" xfId="0" builtinId="0"/>
    <cellStyle name="Pourcentage" xfId="1" builtinId="5"/>
  </cellStyles>
  <dxfs count="212">
    <dxf>
      <font>
        <color rgb="FFFF0000"/>
      </font>
      <fill>
        <patternFill>
          <bgColor theme="5" tint="0.79998168889431442"/>
        </patternFill>
      </fill>
    </dxf>
    <dxf>
      <font>
        <color rgb="FFFF0000"/>
      </font>
    </dxf>
    <dxf>
      <fill>
        <patternFill>
          <bgColor theme="5" tint="0.79998168889431442"/>
        </patternFill>
      </fill>
    </dxf>
    <dxf>
      <font>
        <color rgb="FFFF0000"/>
      </font>
    </dxf>
    <dxf>
      <font>
        <color rgb="FFFF0000"/>
      </font>
    </dxf>
    <dxf>
      <font>
        <color rgb="FFFF0000"/>
      </font>
      <fill>
        <patternFill>
          <bgColor theme="5" tint="0.79998168889431442"/>
        </patternFill>
      </fill>
    </dxf>
    <dxf>
      <font>
        <color rgb="FFFF0000"/>
      </font>
    </dxf>
    <dxf>
      <fill>
        <patternFill>
          <bgColor theme="5" tint="0.79998168889431442"/>
        </patternFill>
      </fill>
    </dxf>
    <dxf>
      <font>
        <color rgb="FFFF0000"/>
      </font>
    </dxf>
    <dxf>
      <font>
        <color rgb="FFFF0000"/>
      </font>
    </dxf>
    <dxf>
      <font>
        <color rgb="FFFF0000"/>
      </font>
      <fill>
        <patternFill>
          <bgColor theme="5" tint="0.79998168889431442"/>
        </patternFill>
      </fill>
    </dxf>
    <dxf>
      <font>
        <color rgb="FFFF0000"/>
      </font>
    </dxf>
    <dxf>
      <fill>
        <patternFill>
          <bgColor theme="5" tint="0.79998168889431442"/>
        </patternFill>
      </fill>
    </dxf>
    <dxf>
      <font>
        <color rgb="FFFF0000"/>
      </font>
    </dxf>
    <dxf>
      <font>
        <color rgb="FFFF0000"/>
      </font>
    </dxf>
    <dxf>
      <font>
        <color rgb="FFFF0000"/>
      </font>
      <fill>
        <patternFill>
          <bgColor theme="5" tint="0.79998168889431442"/>
        </patternFill>
      </fill>
    </dxf>
    <dxf>
      <font>
        <color rgb="FFFF0000"/>
      </font>
    </dxf>
    <dxf>
      <fill>
        <patternFill>
          <bgColor theme="5" tint="0.79998168889431442"/>
        </patternFill>
      </fill>
    </dxf>
    <dxf>
      <font>
        <color rgb="FFFF0000"/>
      </font>
    </dxf>
    <dxf>
      <font>
        <color rgb="FFFF0000"/>
      </font>
    </dxf>
    <dxf>
      <font>
        <color rgb="FFFF0000"/>
      </font>
      <fill>
        <patternFill>
          <bgColor theme="5" tint="0.79998168889431442"/>
        </patternFill>
      </fill>
    </dxf>
    <dxf>
      <font>
        <color rgb="FFFF0000"/>
      </font>
    </dxf>
    <dxf>
      <fill>
        <patternFill>
          <bgColor theme="5"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fill>
        <patternFill>
          <bgColor theme="5" tint="0.79998168889431442"/>
        </patternFill>
      </fill>
    </dxf>
    <dxf>
      <font>
        <color rgb="FFFF0000"/>
      </font>
    </dxf>
    <dxf>
      <font>
        <color rgb="FFFF0000"/>
      </font>
      <fill>
        <patternFill>
          <bgColor theme="5" tint="0.79998168889431442"/>
        </patternFill>
      </fill>
    </dxf>
    <dxf>
      <font>
        <color rgb="FFFF000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rgb="FFFF0000"/>
      </font>
      <fill>
        <patternFill>
          <bgColor theme="5" tint="0.79998168889431442"/>
        </patternFill>
      </fill>
    </dxf>
    <dxf>
      <font>
        <color rgb="FFFF0000"/>
      </font>
    </dxf>
    <dxf>
      <font>
        <color rgb="FFFFCCFF"/>
      </font>
      <fill>
        <patternFill>
          <bgColor rgb="FFFF0000"/>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ill>
        <patternFill>
          <bgColor theme="5" tint="0.79998168889431442"/>
        </patternFill>
      </fill>
    </dxf>
    <dxf>
      <font>
        <color rgb="FFFF0000"/>
      </font>
    </dxf>
    <dxf>
      <font>
        <color rgb="FFFF0000"/>
      </font>
    </dxf>
    <dxf>
      <font>
        <color rgb="FFFF0000"/>
      </font>
    </dxf>
    <dxf>
      <font>
        <color rgb="FFFF0000"/>
      </font>
    </dxf>
    <dxf>
      <font>
        <b/>
        <i/>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All Columns</a:t>
            </a:r>
          </a:p>
          <a:p>
            <a:pPr>
              <a:defRPr/>
            </a:pPr>
            <a:endParaRPr lang="fr-FR"/>
          </a:p>
          <a:p>
            <a:pPr>
              <a:defRPr/>
            </a:pP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4448701378770379"/>
          <c:y val="4.3228165763639755E-2"/>
          <c:w val="0.69593640646607824"/>
          <c:h val="0.83952810001196043"/>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B12-4A90-8D2C-C0990984E162}"/>
            </c:ext>
          </c:extLst>
        </c:ser>
        <c:ser>
          <c:idx val="2"/>
          <c:order val="2"/>
          <c:tx>
            <c:v>LoB+2sigma</c:v>
          </c:tx>
          <c:spPr>
            <a:ln w="19050" cap="rnd">
              <a:solidFill>
                <a:schemeClr val="accent3"/>
              </a:solidFill>
              <a:round/>
            </a:ln>
            <a:effectLst/>
          </c:spPr>
          <c:marker>
            <c:symbol val="none"/>
          </c:marker>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B12-4A90-8D2C-C0990984E162}"/>
            </c:ext>
          </c:extLst>
        </c:ser>
        <c:ser>
          <c:idx val="3"/>
          <c:order val="3"/>
          <c:tx>
            <c:v>LoB+3sigma</c:v>
          </c:tx>
          <c:spPr>
            <a:ln w="19050" cap="rnd">
              <a:solidFill>
                <a:schemeClr val="accent4"/>
              </a:solidFill>
              <a:round/>
            </a:ln>
            <a:effectLst/>
          </c:spPr>
          <c:marker>
            <c:symbol val="none"/>
          </c:marker>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B12-4A90-8D2C-C0990984E16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rgbClr val="0070C0"/>
              </a:solidFill>
              <a:round/>
            </a:ln>
            <a:effectLst/>
          </c:spPr>
          <c:marker>
            <c:symbol val="none"/>
          </c:marker>
          <c:errBars>
            <c:errDir val="y"/>
            <c:errBarType val="both"/>
            <c:errValType val="cust"/>
            <c:noEndCap val="0"/>
            <c:plus>
              <c:numRef>
                <c:f>'Spot Type 1'!$U$6:$U$15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B12-4A90-8D2C-C0990984E16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Convol Brut C2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518982649948634"/>
          <c:y val="4.4150578441884282E-2"/>
          <c:w val="0.65619999134985507"/>
          <c:h val="0.8997616356126269"/>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640-46E5-B8C8-5508DA65D93E}"/>
            </c:ext>
          </c:extLst>
        </c:ser>
        <c:ser>
          <c:idx val="2"/>
          <c:order val="2"/>
          <c:tx>
            <c:v>LoB+2sigma</c:v>
          </c:tx>
          <c:spPr>
            <a:ln w="19050" cap="rnd">
              <a:solidFill>
                <a:schemeClr val="accent3"/>
              </a:solidFill>
              <a:round/>
            </a:ln>
            <a:effectLst/>
          </c:spPr>
          <c:marker>
            <c:symbol val="none"/>
          </c:marker>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640-46E5-B8C8-5508DA65D93E}"/>
            </c:ext>
          </c:extLst>
        </c:ser>
        <c:ser>
          <c:idx val="3"/>
          <c:order val="3"/>
          <c:tx>
            <c:v>LoB+3sigma</c:v>
          </c:tx>
          <c:spPr>
            <a:ln w="19050" cap="rnd">
              <a:solidFill>
                <a:schemeClr val="accent4"/>
              </a:solidFill>
              <a:round/>
            </a:ln>
            <a:effectLst/>
          </c:spPr>
          <c:marker>
            <c:symbol val="none"/>
          </c:marker>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640-46E5-B8C8-5508DA65D93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rgbClr val="FF0000"/>
                </a:solidFill>
              </a:ln>
              <a:effectLst/>
            </c:spPr>
          </c:marker>
          <c:errBars>
            <c:errDir val="y"/>
            <c:errBarType val="both"/>
            <c:errValType val="cust"/>
            <c:noEndCap val="0"/>
            <c:plus>
              <c:numRef>
                <c:f>'Spot Type 1'!$AA$6:$AA$15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640-46E5-B8C8-5508DA65D93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Convol Brut C3</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5333041485021496"/>
          <c:y val="4.4196511165234313E-2"/>
          <c:w val="0.65424534059960793"/>
          <c:h val="0.90340824131402797"/>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27C-4E3D-9D61-B66810EDE9F2}"/>
            </c:ext>
          </c:extLst>
        </c:ser>
        <c:ser>
          <c:idx val="2"/>
          <c:order val="2"/>
          <c:tx>
            <c:v>LoB+2sigma</c:v>
          </c:tx>
          <c:spPr>
            <a:ln w="19050" cap="rnd">
              <a:solidFill>
                <a:schemeClr val="accent3"/>
              </a:solidFill>
              <a:round/>
            </a:ln>
            <a:effectLst/>
          </c:spPr>
          <c:marker>
            <c:symbol val="none"/>
          </c:marker>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27C-4E3D-9D61-B66810EDE9F2}"/>
            </c:ext>
          </c:extLst>
        </c:ser>
        <c:ser>
          <c:idx val="3"/>
          <c:order val="3"/>
          <c:tx>
            <c:v>LoB+3sigma</c:v>
          </c:tx>
          <c:spPr>
            <a:ln w="19050" cap="rnd">
              <a:solidFill>
                <a:schemeClr val="accent4"/>
              </a:solidFill>
              <a:round/>
            </a:ln>
            <a:effectLst/>
          </c:spPr>
          <c:marker>
            <c:symbol val="none"/>
          </c:marker>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27C-4E3D-9D61-B66810EDE9F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none"/>
          </c:marker>
          <c:errBars>
            <c:errDir val="y"/>
            <c:errBarType val="both"/>
            <c:errValType val="cust"/>
            <c:noEndCap val="0"/>
            <c:plus>
              <c:numRef>
                <c:f>'Spot Type 1'!$AD$6:$AD$15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27C-4E3D-9D61-B66810EDE9F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Convol Brut C1</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3200851883691834"/>
          <c:y val="4.3580341707864581E-2"/>
          <c:w val="0.68334624780100672"/>
          <c:h val="0.89960933570826562"/>
        </c:manualLayout>
      </c:layout>
      <c:scatterChart>
        <c:scatterStyle val="lineMarker"/>
        <c:varyColors val="0"/>
        <c:ser>
          <c:idx val="0"/>
          <c:order val="0"/>
          <c:tx>
            <c:v>Moyenne Fit Gauss Trend</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'Spot Type 1'!$X$6:$X$15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99B-4C00-9098-392B895FE92E}"/>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99B-4C00-9098-392B895FE92E}"/>
            </c:ext>
          </c:extLst>
        </c:ser>
        <c:ser>
          <c:idx val="2"/>
          <c:order val="2"/>
          <c:tx>
            <c:v>LoB+2sigma</c:v>
          </c:tx>
          <c:spPr>
            <a:ln w="19050" cap="rnd">
              <a:solidFill>
                <a:schemeClr val="accent3"/>
              </a:solidFill>
              <a:round/>
            </a:ln>
            <a:effectLst/>
          </c:spPr>
          <c:marker>
            <c:symbol val="none"/>
          </c:marker>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99B-4C00-9098-392B895FE92E}"/>
            </c:ext>
          </c:extLst>
        </c:ser>
        <c:ser>
          <c:idx val="3"/>
          <c:order val="3"/>
          <c:tx>
            <c:v>LoB+3sigma</c:v>
          </c:tx>
          <c:spPr>
            <a:ln w="19050" cap="rnd">
              <a:solidFill>
                <a:schemeClr val="accent4"/>
              </a:solidFill>
              <a:round/>
            </a:ln>
            <a:effectLst/>
          </c:spPr>
          <c:marker>
            <c:symbol val="none"/>
          </c:marker>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199B-4C00-9098-392B895FE92E}"/>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Convol Brut C4</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735680323412986"/>
          <c:y val="5.2353632155800182E-2"/>
          <c:w val="0.7169918151400767"/>
          <c:h val="0.8115079801834503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25A-4EF3-A8BF-ACAAEA3B4096}"/>
            </c:ext>
          </c:extLst>
        </c:ser>
        <c:ser>
          <c:idx val="2"/>
          <c:order val="2"/>
          <c:tx>
            <c:v>LoB+2sigma</c:v>
          </c:tx>
          <c:spPr>
            <a:ln w="19050" cap="rnd">
              <a:solidFill>
                <a:schemeClr val="accent3"/>
              </a:solidFill>
              <a:round/>
            </a:ln>
            <a:effectLst/>
          </c:spPr>
          <c:marker>
            <c:symbol val="none"/>
          </c:marker>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25A-4EF3-A8BF-ACAAEA3B4096}"/>
            </c:ext>
          </c:extLst>
        </c:ser>
        <c:ser>
          <c:idx val="3"/>
          <c:order val="3"/>
          <c:tx>
            <c:v>LoB+3sigma</c:v>
          </c:tx>
          <c:spPr>
            <a:ln w="19050" cap="rnd">
              <a:solidFill>
                <a:schemeClr val="accent4"/>
              </a:solidFill>
              <a:round/>
            </a:ln>
            <a:effectLst/>
          </c:spPr>
          <c:marker>
            <c:symbol val="none"/>
          </c:marker>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25A-4EF3-A8BF-ACAAEA3B409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circle"/>
            <c:size val="5"/>
            <c:spPr>
              <a:solidFill>
                <a:schemeClr val="accent1"/>
              </a:solidFill>
              <a:ln w="9525">
                <a:solidFill>
                  <a:srgbClr val="00B0F0"/>
                </a:solidFill>
              </a:ln>
              <a:effectLst/>
            </c:spPr>
          </c:marker>
          <c:errBars>
            <c:errDir val="y"/>
            <c:errBarType val="both"/>
            <c:errValType val="cust"/>
            <c:noEndCap val="0"/>
            <c:plus>
              <c:numRef>
                <c:f>'Spot Type 1'!$U$20:$U$29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25A-4EF3-A8BF-ACAAEA3B409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Convol Brut C5</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3140616268518219"/>
          <c:y val="4.8399765199906193E-2"/>
          <c:w val="0.68416836561186811"/>
          <c:h val="0.82680648281393754"/>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98E8-45DD-A86F-AECE9701975D}"/>
            </c:ext>
          </c:extLst>
        </c:ser>
        <c:ser>
          <c:idx val="2"/>
          <c:order val="2"/>
          <c:tx>
            <c:v>LoB+2sigma</c:v>
          </c:tx>
          <c:spPr>
            <a:ln w="19050" cap="rnd">
              <a:solidFill>
                <a:schemeClr val="accent3"/>
              </a:solidFill>
              <a:round/>
            </a:ln>
            <a:effectLst/>
          </c:spPr>
          <c:marker>
            <c:symbol val="none"/>
          </c:marker>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8E8-45DD-A86F-AECE9701975D}"/>
            </c:ext>
          </c:extLst>
        </c:ser>
        <c:ser>
          <c:idx val="3"/>
          <c:order val="3"/>
          <c:tx>
            <c:v>LoB+3sigma</c:v>
          </c:tx>
          <c:spPr>
            <a:ln w="19050" cap="rnd">
              <a:solidFill>
                <a:schemeClr val="accent4"/>
              </a:solidFill>
              <a:round/>
            </a:ln>
            <a:effectLst/>
          </c:spPr>
          <c:marker>
            <c:symbol val="none"/>
          </c:marker>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8E8-45DD-A86F-AECE9701975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'Spot Type 1'!$X$20:$X$29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98E8-45DD-A86F-AECE9701975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Convol Brut C6</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3411478489096105"/>
          <c:y val="6.4540833299123315E-2"/>
          <c:w val="0.67457298181490521"/>
          <c:h val="0.7071094998591492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7D5-46AA-AA01-10FA8F9EA6B6}"/>
            </c:ext>
          </c:extLst>
        </c:ser>
        <c:ser>
          <c:idx val="2"/>
          <c:order val="2"/>
          <c:tx>
            <c:v>LoB+2sigma</c:v>
          </c:tx>
          <c:spPr>
            <a:ln w="19050" cap="rnd">
              <a:solidFill>
                <a:schemeClr val="accent3"/>
              </a:solidFill>
              <a:round/>
            </a:ln>
            <a:effectLst/>
          </c:spPr>
          <c:marker>
            <c:symbol val="none"/>
          </c:marker>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D5-46AA-AA01-10FA8F9EA6B6}"/>
            </c:ext>
          </c:extLst>
        </c:ser>
        <c:ser>
          <c:idx val="3"/>
          <c:order val="3"/>
          <c:tx>
            <c:v>LoB+3sigma</c:v>
          </c:tx>
          <c:spPr>
            <a:ln w="19050" cap="rnd">
              <a:solidFill>
                <a:schemeClr val="accent4"/>
              </a:solidFill>
              <a:round/>
            </a:ln>
            <a:effectLst/>
          </c:spPr>
          <c:marker>
            <c:symbol val="none"/>
          </c:marker>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D5-46AA-AA01-10FA8F9EA6B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rgbClr val="FFC000"/>
              </a:solidFill>
              <a:round/>
            </a:ln>
            <a:effectLst/>
          </c:spPr>
          <c:marker>
            <c:symbol val="circle"/>
            <c:size val="5"/>
            <c:spPr>
              <a:solidFill>
                <a:schemeClr val="accent1"/>
              </a:solidFill>
              <a:ln w="9525">
                <a:solidFill>
                  <a:srgbClr val="FFC000"/>
                </a:solidFill>
              </a:ln>
              <a:effectLst/>
            </c:spPr>
          </c:marker>
          <c:errBars>
            <c:errDir val="y"/>
            <c:errBarType val="both"/>
            <c:errValType val="cust"/>
            <c:noEndCap val="0"/>
            <c:plus>
              <c:numRef>
                <c:f>'Spot Type 1'!$AA$20:$AA$29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7D5-46AA-AA01-10FA8F9EA6B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baseline="0"/>
              <a:t> </a:t>
            </a:r>
            <a:r>
              <a:rPr lang="fr-FR" sz="1400" b="0" i="0" u="none" strike="noStrike" baseline="0">
                <a:effectLst/>
              </a:rPr>
              <a:t>Fit Expo </a:t>
            </a:r>
            <a:r>
              <a:rPr lang="fr-FR" baseline="0"/>
              <a:t>BP</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5112861715015883"/>
          <c:y val="5.3800760946609558E-2"/>
          <c:w val="0.65725043501080049"/>
          <c:h val="0.85698353236259805"/>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DC5-4DBA-BD2B-A2DEAB917AE2}"/>
            </c:ext>
          </c:extLst>
        </c:ser>
        <c:ser>
          <c:idx val="2"/>
          <c:order val="2"/>
          <c:tx>
            <c:v>LoB+2sigma</c:v>
          </c:tx>
          <c:spPr>
            <a:ln w="19050" cap="rnd">
              <a:solidFill>
                <a:schemeClr val="accent3"/>
              </a:solidFill>
              <a:round/>
            </a:ln>
            <a:effectLst/>
          </c:spPr>
          <c:marker>
            <c:symbol val="none"/>
          </c:marker>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DC5-4DBA-BD2B-A2DEAB917AE2}"/>
            </c:ext>
          </c:extLst>
        </c:ser>
        <c:ser>
          <c:idx val="3"/>
          <c:order val="3"/>
          <c:tx>
            <c:v>LoB+3sigma</c:v>
          </c:tx>
          <c:spPr>
            <a:ln w="19050" cap="rnd">
              <a:solidFill>
                <a:schemeClr val="accent4"/>
              </a:solidFill>
              <a:round/>
            </a:ln>
            <a:effectLst/>
          </c:spPr>
          <c:marker>
            <c:symbol val="none"/>
          </c:marker>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DC5-4DBA-BD2B-A2DEAB917AE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rgbClr val="C00000"/>
                </a:solidFill>
              </a:ln>
              <a:effectLst/>
            </c:spPr>
          </c:marker>
          <c:errBars>
            <c:errDir val="y"/>
            <c:errBarType val="both"/>
            <c:errValType val="cust"/>
            <c:noEndCap val="0"/>
            <c:plus>
              <c:numRef>
                <c:f>'Spot Type 1'!$AD$20:$AD$29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DC5-4DBA-BD2B-A2DEAB917AE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8126985423433"/>
          <c:y val="4.3530463836110034E-2"/>
          <c:w val="0.72046410271244621"/>
          <c:h val="0.84850050641490071"/>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97F8-4210-A3DA-D568E39B7FCD}"/>
            </c:ext>
          </c:extLst>
        </c:ser>
        <c:ser>
          <c:idx val="2"/>
          <c:order val="2"/>
          <c:tx>
            <c:v>LoB+2sigma</c:v>
          </c:tx>
          <c:spPr>
            <a:ln w="19050" cap="rnd">
              <a:solidFill>
                <a:schemeClr val="accent3"/>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7F8-4210-A3DA-D568E39B7FCD}"/>
            </c:ext>
          </c:extLst>
        </c:ser>
        <c:ser>
          <c:idx val="3"/>
          <c:order val="3"/>
          <c:tx>
            <c:v>LoB+3sigma</c:v>
          </c:tx>
          <c:spPr>
            <a:ln w="19050" cap="rnd">
              <a:solidFill>
                <a:schemeClr val="accent4"/>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7F8-4210-A3DA-D568E39B7FC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rgbClr val="0070C0"/>
              </a:solidFill>
              <a:round/>
            </a:ln>
            <a:effectLst/>
          </c:spPr>
          <c:marker>
            <c:symbol val="circle"/>
            <c:size val="5"/>
            <c:spPr>
              <a:solidFill>
                <a:schemeClr val="accent1"/>
              </a:solidFill>
              <a:ln w="9525">
                <a:solidFill>
                  <a:srgbClr val="0070C0"/>
                </a:solidFill>
              </a:ln>
              <a:effectLst/>
            </c:spPr>
          </c:marker>
          <c:errBars>
            <c:errDir val="y"/>
            <c:errBarType val="both"/>
            <c:errValType val="cust"/>
            <c:noEndCap val="0"/>
            <c:plus>
              <c:numRef>
                <c:f>'Spot Type 2'!$U$6:$U$15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97F8-4210-A3DA-D568E39B7FC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675233061428334"/>
          <c:y val="4.4147923867220155E-2"/>
          <c:w val="0.70416845411122919"/>
          <c:h val="0.90781751474181804"/>
        </c:manualLayout>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BA8C-44F7-B7D8-F4EC3B3F7F62}"/>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A8C-44F7-B7D8-F4EC3B3F7F62}"/>
            </c:ext>
          </c:extLst>
        </c:ser>
        <c:ser>
          <c:idx val="2"/>
          <c:order val="2"/>
          <c:tx>
            <c:v>LoB+2sigma</c:v>
          </c:tx>
          <c:spPr>
            <a:ln w="19050" cap="rnd">
              <a:solidFill>
                <a:schemeClr val="accent3"/>
              </a:solidFill>
              <a:round/>
            </a:ln>
            <a:effectLst/>
          </c:spPr>
          <c:marker>
            <c:symbol val="none"/>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A8C-44F7-B7D8-F4EC3B3F7F62}"/>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'Spot Type 2'!$X$6:$X$15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BA8C-44F7-B7D8-F4EC3B3F7F62}"/>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274554669289823"/>
          <c:y val="0.11485907134236371"/>
          <c:w val="0.69598869257253027"/>
          <c:h val="0.8328532327535099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4A65-45DF-8918-B190F803ED50}"/>
            </c:ext>
          </c:extLst>
        </c:ser>
        <c:ser>
          <c:idx val="2"/>
          <c:order val="2"/>
          <c:tx>
            <c:v>LoB+2sigma</c:v>
          </c:tx>
          <c:spPr>
            <a:ln w="19050" cap="rnd">
              <a:solidFill>
                <a:schemeClr val="accent3"/>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A65-45DF-8918-B190F803ED50}"/>
            </c:ext>
          </c:extLst>
        </c:ser>
        <c:ser>
          <c:idx val="3"/>
          <c:order val="3"/>
          <c:tx>
            <c:v>LoB+3sigma</c:v>
          </c:tx>
          <c:spPr>
            <a:ln w="19050" cap="rnd">
              <a:solidFill>
                <a:schemeClr val="accent4"/>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A65-45DF-8918-B190F803ED50}"/>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4A65-45DF-8918-B190F803ED50}"/>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4167892213730649"/>
          <c:y val="4.4463241255870638E-2"/>
          <c:w val="0.67014772601527051"/>
          <c:h val="0.88593812945237949"/>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344-44B0-A8C2-DC5A157142AF}"/>
            </c:ext>
          </c:extLst>
        </c:ser>
        <c:ser>
          <c:idx val="2"/>
          <c:order val="2"/>
          <c:tx>
            <c:v>LoB+2sigma</c:v>
          </c:tx>
          <c:spPr>
            <a:ln w="19050" cap="rnd">
              <a:solidFill>
                <a:schemeClr val="accent3"/>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344-44B0-A8C2-DC5A157142AF}"/>
            </c:ext>
          </c:extLst>
        </c:ser>
        <c:ser>
          <c:idx val="3"/>
          <c:order val="3"/>
          <c:tx>
            <c:v>LoB+3sigma</c:v>
          </c:tx>
          <c:spPr>
            <a:ln w="19050" cap="rnd">
              <a:solidFill>
                <a:schemeClr val="accent4"/>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344-44B0-A8C2-DC5A157142A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344-44B0-A8C2-DC5A157142A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656317501189853"/>
          <c:y val="4.6803436971192623E-2"/>
          <c:w val="0.71807498810148518"/>
          <c:h val="0.8714135033836962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0BA-434E-83ED-041C29A2902E}"/>
            </c:ext>
          </c:extLst>
        </c:ser>
        <c:ser>
          <c:idx val="2"/>
          <c:order val="2"/>
          <c:tx>
            <c:v>LoB+2sigma</c:v>
          </c:tx>
          <c:spPr>
            <a:ln w="19050" cap="rnd">
              <a:solidFill>
                <a:schemeClr val="accent3"/>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0BA-434E-83ED-041C29A2902E}"/>
            </c:ext>
          </c:extLst>
        </c:ser>
        <c:ser>
          <c:idx val="3"/>
          <c:order val="3"/>
          <c:tx>
            <c:v>LoB+3sigma</c:v>
          </c:tx>
          <c:spPr>
            <a:ln w="19050" cap="rnd">
              <a:solidFill>
                <a:schemeClr val="accent4"/>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0BA-434E-83ED-041C29A2902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0BA-434E-83ED-041C29A2902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C5</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675233061428334"/>
          <c:y val="4.6454122932440237E-2"/>
          <c:w val="0.70416845411122919"/>
          <c:h val="0.86391549218860819"/>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3BB-4CEA-A16D-30AFCBF3F6FB}"/>
            </c:ext>
          </c:extLst>
        </c:ser>
        <c:ser>
          <c:idx val="2"/>
          <c:order val="2"/>
          <c:tx>
            <c:v>LoB+2sigma</c:v>
          </c:tx>
          <c:spPr>
            <a:ln w="19050" cap="rnd">
              <a:solidFill>
                <a:schemeClr val="accent3"/>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3BB-4CEA-A16D-30AFCBF3F6FB}"/>
            </c:ext>
          </c:extLst>
        </c:ser>
        <c:ser>
          <c:idx val="3"/>
          <c:order val="3"/>
          <c:tx>
            <c:v>LoB+3sigma</c:v>
          </c:tx>
          <c:spPr>
            <a:ln w="19050" cap="rnd">
              <a:solidFill>
                <a:schemeClr val="accent4"/>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3BB-4CEA-A16D-30AFCBF3F6F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tx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3BB-4CEA-A16D-30AFCBF3F6F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481762065095398"/>
          <c:y val="5.0014485143674549E-2"/>
          <c:w val="0.69316064989141912"/>
          <c:h val="0.8596473643505094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A65-45E3-9557-4910D55F80E4}"/>
            </c:ext>
          </c:extLst>
        </c:ser>
        <c:ser>
          <c:idx val="2"/>
          <c:order val="2"/>
          <c:tx>
            <c:v>LoB+2sigma</c:v>
          </c:tx>
          <c:spPr>
            <a:ln w="19050" cap="rnd">
              <a:solidFill>
                <a:schemeClr val="accent3"/>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A65-45E3-9557-4910D55F80E4}"/>
            </c:ext>
          </c:extLst>
        </c:ser>
        <c:ser>
          <c:idx val="3"/>
          <c:order val="3"/>
          <c:tx>
            <c:v>LoB+3sigma</c:v>
          </c:tx>
          <c:spPr>
            <a:ln w="19050" cap="rnd">
              <a:solidFill>
                <a:schemeClr val="accent4"/>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A65-45E3-9557-4910D55F80E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4"/>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A65-45E3-9557-4910D55F80E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All Columns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970807538573492"/>
          <c:y val="4.2930037363379948E-2"/>
          <c:w val="0.70013434503146477"/>
          <c:h val="0.88205517668367539"/>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E42-4CCC-9A46-589EF59DAD39}"/>
            </c:ext>
          </c:extLst>
        </c:ser>
        <c:ser>
          <c:idx val="2"/>
          <c:order val="2"/>
          <c:tx>
            <c:v>LoB+2sigma</c:v>
          </c:tx>
          <c:spPr>
            <a:ln w="19050" cap="rnd">
              <a:solidFill>
                <a:schemeClr val="accent3"/>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E42-4CCC-9A46-589EF59DAD39}"/>
            </c:ext>
          </c:extLst>
        </c:ser>
        <c:ser>
          <c:idx val="3"/>
          <c:order val="3"/>
          <c:tx>
            <c:v>LoB+3sigma</c:v>
          </c:tx>
          <c:spPr>
            <a:ln w="19050" cap="rnd">
              <a:solidFill>
                <a:schemeClr val="accent4"/>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E42-4CCC-9A46-589EF59DAD3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E42-4CCC-9A46-589EF59DAD3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a:t>
            </a:r>
            <a:r>
              <a:rPr lang="fr-FR" baseline="0"/>
              <a:t> C1</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77669470115527"/>
          <c:y val="4.2636019016440735E-2"/>
          <c:w val="0.69458134387893922"/>
          <c:h val="0.88286295473632337"/>
        </c:manualLayout>
      </c:layout>
      <c:scatterChart>
        <c:scatterStyle val="lineMarker"/>
        <c:varyColors val="0"/>
        <c:ser>
          <c:idx val="0"/>
          <c:order val="0"/>
          <c:tx>
            <c:v>Moyenne Fit Gauss Trend</c:v>
          </c:tx>
          <c:spPr>
            <a:ln w="19050" cap="rnd">
              <a:solidFill>
                <a:srgbClr val="7030A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2C8B-4188-BAB8-30B065BAA7E0}"/>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C8B-4188-BAB8-30B065BAA7E0}"/>
            </c:ext>
          </c:extLst>
        </c:ser>
        <c:ser>
          <c:idx val="2"/>
          <c:order val="2"/>
          <c:tx>
            <c:v>LoB+2sigma</c:v>
          </c:tx>
          <c:spPr>
            <a:ln w="19050" cap="rnd">
              <a:solidFill>
                <a:schemeClr val="accent3"/>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C8B-4188-BAB8-30B065BAA7E0}"/>
            </c:ext>
          </c:extLst>
        </c:ser>
        <c:ser>
          <c:idx val="3"/>
          <c:order val="3"/>
          <c:tx>
            <c:v>LoB+3sigma</c:v>
          </c:tx>
          <c:spPr>
            <a:ln w="19050" cap="rnd">
              <a:solidFill>
                <a:schemeClr val="accent4"/>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2C8B-4188-BAB8-30B065BAA7E0}"/>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a:t>
            </a:r>
            <a:r>
              <a:rPr lang="fr-FR" baseline="0"/>
              <a:t> Brut C4</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274545509128063"/>
          <c:y val="4.751796867921778E-2"/>
          <c:w val="0.69598881759378406"/>
          <c:h val="0.8781018153628376"/>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705-4CF1-8384-F6A58965FC36}"/>
            </c:ext>
          </c:extLst>
        </c:ser>
        <c:ser>
          <c:idx val="2"/>
          <c:order val="2"/>
          <c:tx>
            <c:v>LoB+2sigma</c:v>
          </c:tx>
          <c:spPr>
            <a:ln w="19050" cap="rnd">
              <a:solidFill>
                <a:schemeClr val="accent3"/>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705-4CF1-8384-F6A58965FC36}"/>
            </c:ext>
          </c:extLst>
        </c:ser>
        <c:ser>
          <c:idx val="3"/>
          <c:order val="3"/>
          <c:tx>
            <c:v>LoB+3sigma</c:v>
          </c:tx>
          <c:spPr>
            <a:ln w="19050" cap="rnd">
              <a:solidFill>
                <a:schemeClr val="accent4"/>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705-4CF1-8384-F6A58965FC3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none"/>
          </c:marker>
          <c:errBars>
            <c:errDir val="y"/>
            <c:errBarType val="both"/>
            <c:errValType val="cust"/>
            <c:noEndCap val="0"/>
            <c:plus>
              <c:numRef>
                <c:f>'Spot Type 3'!$U$20:$U$29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B705-4CF1-8384-F6A58965FC3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C5</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481752733717544"/>
          <c:y val="4.751796867921778E-2"/>
          <c:w val="0.6931607772494931"/>
          <c:h val="0.86945041829845415"/>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0FC-40D3-BB24-393DBBE8936D}"/>
            </c:ext>
          </c:extLst>
        </c:ser>
        <c:ser>
          <c:idx val="2"/>
          <c:order val="2"/>
          <c:tx>
            <c:v>LoB+2sigma</c:v>
          </c:tx>
          <c:spPr>
            <a:ln w="19050" cap="rnd">
              <a:solidFill>
                <a:schemeClr val="accent3"/>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0FC-40D3-BB24-393DBBE8936D}"/>
            </c:ext>
          </c:extLst>
        </c:ser>
        <c:ser>
          <c:idx val="3"/>
          <c:order val="3"/>
          <c:tx>
            <c:v>LoB+3sigma</c:v>
          </c:tx>
          <c:spPr>
            <a:ln w="19050" cap="rnd">
              <a:solidFill>
                <a:schemeClr val="accent4"/>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0FC-40D3-BB24-393DBBE8936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tx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0FC-40D3-BB24-393DBBE8936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932124367530122"/>
          <c:y val="8.8742717709518165E-2"/>
          <c:w val="0.70903679490479332"/>
          <c:h val="0.73537281864266379"/>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9DF-466C-8254-304796021866}"/>
            </c:ext>
          </c:extLst>
        </c:ser>
        <c:ser>
          <c:idx val="2"/>
          <c:order val="2"/>
          <c:tx>
            <c:v>LoB+2sigma</c:v>
          </c:tx>
          <c:spPr>
            <a:ln w="19050" cap="rnd">
              <a:solidFill>
                <a:schemeClr val="accent3"/>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9DF-466C-8254-304796021866}"/>
            </c:ext>
          </c:extLst>
        </c:ser>
        <c:ser>
          <c:idx val="3"/>
          <c:order val="3"/>
          <c:tx>
            <c:v>LoB+3sigma</c:v>
          </c:tx>
          <c:spPr>
            <a:ln w="19050" cap="rnd">
              <a:solidFill>
                <a:schemeClr val="accent4"/>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9DF-466C-8254-30479602186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4"/>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9DF-466C-8254-30479602186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9275776396587863"/>
          <c:y val="8.6680456632076894E-2"/>
          <c:w val="0.72397306256501559"/>
          <c:h val="0.8273425349862418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5B9-478C-A3F0-B3560023A9B2}"/>
            </c:ext>
          </c:extLst>
        </c:ser>
        <c:ser>
          <c:idx val="2"/>
          <c:order val="2"/>
          <c:tx>
            <c:v>LoB+2sigma</c:v>
          </c:tx>
          <c:spPr>
            <a:ln w="19050" cap="rnd">
              <a:solidFill>
                <a:schemeClr val="accent3"/>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5B9-478C-A3F0-B3560023A9B2}"/>
            </c:ext>
          </c:extLst>
        </c:ser>
        <c:ser>
          <c:idx val="3"/>
          <c:order val="3"/>
          <c:tx>
            <c:v>LoB+3sigma</c:v>
          </c:tx>
          <c:spPr>
            <a:ln w="19050" cap="rnd">
              <a:solidFill>
                <a:schemeClr val="accent4"/>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5B9-478C-A3F0-B3560023A9B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5B9-478C-A3F0-B3560023A9B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107325496162144"/>
          <c:y val="4.2345949194574038E-2"/>
          <c:w val="0.71191946525277006"/>
          <c:h val="0.88365988471800228"/>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FF4-40A4-A515-22AACDBC25D5}"/>
            </c:ext>
          </c:extLst>
        </c:ser>
        <c:ser>
          <c:idx val="2"/>
          <c:order val="2"/>
          <c:tx>
            <c:v>LoB+2sigma</c:v>
          </c:tx>
          <c:spPr>
            <a:ln w="19050" cap="rnd">
              <a:solidFill>
                <a:schemeClr val="accent3"/>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FF4-40A4-A515-22AACDBC25D5}"/>
            </c:ext>
          </c:extLst>
        </c:ser>
        <c:ser>
          <c:idx val="3"/>
          <c:order val="3"/>
          <c:tx>
            <c:v>LoB+3sigma</c:v>
          </c:tx>
          <c:spPr>
            <a:ln w="19050" cap="rnd">
              <a:solidFill>
                <a:schemeClr val="accent4"/>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FF4-40A4-A515-22AACDBC25D5}"/>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FF4-40A4-A515-22AACDBC25D5}"/>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a:t>
            </a:r>
            <a:r>
              <a:rPr lang="fr-FR" sz="1400" b="0" i="0" u="none" strike="noStrike" baseline="0">
                <a:effectLst/>
              </a:rPr>
              <a:t>Fit Expo BP</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692851214549031"/>
          <c:y val="7.7791369330374907E-2"/>
          <c:w val="0.69027962761007899"/>
          <c:h val="0.83740138957605481"/>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B3D-4B76-B53A-2B5E04D1C293}"/>
            </c:ext>
          </c:extLst>
        </c:ser>
        <c:ser>
          <c:idx val="2"/>
          <c:order val="2"/>
          <c:tx>
            <c:v>LoB+2sigma</c:v>
          </c:tx>
          <c:spPr>
            <a:ln w="19050" cap="rnd">
              <a:solidFill>
                <a:schemeClr val="accent3"/>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B3D-4B76-B53A-2B5E04D1C293}"/>
            </c:ext>
          </c:extLst>
        </c:ser>
        <c:ser>
          <c:idx val="3"/>
          <c:order val="3"/>
          <c:tx>
            <c:v>LoB+3sigma</c:v>
          </c:tx>
          <c:spPr>
            <a:ln w="19050" cap="rnd">
              <a:solidFill>
                <a:schemeClr val="accent4"/>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B3D-4B76-B53A-2B5E04D1C29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B3D-4B76-B53A-2B5E04D1C29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a:t>
            </a:r>
            <a:r>
              <a:rPr lang="fr-FR" sz="1400" b="0" i="0" u="none" strike="noStrike" baseline="0">
                <a:effectLst/>
              </a:rPr>
              <a:t>Fit Expo BP</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834391121655657"/>
          <c:y val="5.1125929901890174E-2"/>
          <c:w val="0.7156445738920918"/>
          <c:h val="0.85652838390421959"/>
        </c:manualLayout>
      </c:layout>
      <c:scatterChart>
        <c:scatterStyle val="smoothMarker"/>
        <c:varyColors val="0"/>
        <c:ser>
          <c:idx val="1"/>
          <c:order val="1"/>
          <c:tx>
            <c:v>LoB</c:v>
          </c:tx>
          <c:spPr>
            <a:ln w="19050" cap="rnd">
              <a:solidFill>
                <a:schemeClr val="accent2"/>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BDC-4B79-A668-FB343EF5F9B9}"/>
            </c:ext>
          </c:extLst>
        </c:ser>
        <c:ser>
          <c:idx val="2"/>
          <c:order val="2"/>
          <c:tx>
            <c:v>LoB+2sigma</c:v>
          </c:tx>
          <c:spPr>
            <a:ln w="19050" cap="rnd">
              <a:solidFill>
                <a:schemeClr val="accent3"/>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BDC-4B79-A668-FB343EF5F9B9}"/>
            </c:ext>
          </c:extLst>
        </c:ser>
        <c:ser>
          <c:idx val="3"/>
          <c:order val="3"/>
          <c:tx>
            <c:v>LoB+3sigma</c:v>
          </c:tx>
          <c:spPr>
            <a:ln w="19050" cap="rnd">
              <a:solidFill>
                <a:schemeClr val="accent4"/>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BDC-4B79-A668-FB343EF5F9B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BDC-4B79-A668-FB343EF5F9B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Fit Gaussien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FC-DC4A-A9C4-15D4280FC82F}"/>
            </c:ext>
          </c:extLst>
        </c:ser>
        <c:ser>
          <c:idx val="2"/>
          <c:order val="2"/>
          <c:tx>
            <c:v>LoB+2sigma</c:v>
          </c:tx>
          <c:spPr>
            <a:ln w="19050" cap="rnd">
              <a:solidFill>
                <a:schemeClr val="accent3"/>
              </a:solidFill>
              <a:round/>
            </a:ln>
            <a:effectLst/>
          </c:spPr>
          <c:marker>
            <c:symbol val="none"/>
          </c:marker>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FC-DC4A-A9C4-15D4280FC82F}"/>
            </c:ext>
          </c:extLst>
        </c:ser>
        <c:ser>
          <c:idx val="3"/>
          <c:order val="3"/>
          <c:tx>
            <c:v>LoB+3sigma</c:v>
          </c:tx>
          <c:spPr>
            <a:ln w="19050" cap="rnd">
              <a:solidFill>
                <a:schemeClr val="accent4"/>
              </a:solidFill>
              <a:round/>
            </a:ln>
            <a:effectLst/>
          </c:spPr>
          <c:marker>
            <c:symbol val="none"/>
          </c:marker>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C7FC-DC4A-A9C4-15D4280FC82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1'!$U$6:$U$15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1'!$S$40:$S$49</c:f>
              <c:strCache>
                <c:ptCount val="10"/>
                <c:pt idx="0">
                  <c:v>0</c:v>
                </c:pt>
                <c:pt idx="1">
                  <c:v>//</c:v>
                </c:pt>
                <c:pt idx="2">
                  <c:v>//</c:v>
                </c:pt>
                <c:pt idx="3">
                  <c:v>//</c:v>
                </c:pt>
                <c:pt idx="4">
                  <c:v>//</c:v>
                </c:pt>
                <c:pt idx="5">
                  <c:v>//</c:v>
                </c:pt>
                <c:pt idx="6">
                  <c:v>//</c:v>
                </c:pt>
                <c:pt idx="7">
                  <c:v>//</c:v>
                </c:pt>
                <c:pt idx="8">
                  <c:v>//</c:v>
                </c:pt>
                <c:pt idx="9">
                  <c:v>//</c:v>
                </c:pt>
              </c:strCache>
            </c:strRef>
          </c:xVal>
          <c:yVal>
            <c:numRef>
              <c:f>'Spot Type 1'!$T$40:$T$49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7FC-DC4A-A9C4-15D4280FC82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CalculC -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B55-B647-A9E4-F209A5191428}"/>
            </c:ext>
          </c:extLst>
        </c:ser>
        <c:ser>
          <c:idx val="2"/>
          <c:order val="2"/>
          <c:tx>
            <c:v>LoB+2sigma</c:v>
          </c:tx>
          <c:spPr>
            <a:ln w="19050" cap="rnd">
              <a:solidFill>
                <a:schemeClr val="accent3"/>
              </a:solidFill>
              <a:round/>
            </a:ln>
            <a:effectLst/>
          </c:spPr>
          <c:marker>
            <c:symbol val="none"/>
          </c:marker>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B55-B647-A9E4-F209A5191428}"/>
            </c:ext>
          </c:extLst>
        </c:ser>
        <c:ser>
          <c:idx val="3"/>
          <c:order val="3"/>
          <c:tx>
            <c:v>LoB+3sigma</c:v>
          </c:tx>
          <c:spPr>
            <a:ln w="19050" cap="rnd">
              <a:solidFill>
                <a:schemeClr val="accent4"/>
              </a:solidFill>
              <a:round/>
            </a:ln>
            <a:effectLst/>
          </c:spPr>
          <c:marker>
            <c:symbol val="none"/>
          </c:marker>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8B55-B647-A9E4-F209A519142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rgbClr val="FF0000"/>
                </a:solidFill>
              </a:ln>
              <a:effectLst/>
            </c:spPr>
          </c:marker>
          <c:errBars>
            <c:errDir val="y"/>
            <c:errBarType val="both"/>
            <c:errValType val="cust"/>
            <c:noEndCap val="0"/>
            <c:plus>
              <c:numRef>
                <c:f>'Spot Type 1'!$AA$6:$AA$15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1'!$S$80:$S$89</c:f>
              <c:strCache>
                <c:ptCount val="10"/>
                <c:pt idx="0">
                  <c:v>0</c:v>
                </c:pt>
                <c:pt idx="1">
                  <c:v>//</c:v>
                </c:pt>
                <c:pt idx="2">
                  <c:v>//</c:v>
                </c:pt>
                <c:pt idx="3">
                  <c:v>//</c:v>
                </c:pt>
                <c:pt idx="4">
                  <c:v>//</c:v>
                </c:pt>
                <c:pt idx="5">
                  <c:v>//</c:v>
                </c:pt>
                <c:pt idx="6">
                  <c:v>//</c:v>
                </c:pt>
                <c:pt idx="7">
                  <c:v>//</c:v>
                </c:pt>
                <c:pt idx="8">
                  <c:v>//</c:v>
                </c:pt>
                <c:pt idx="9">
                  <c:v>//</c:v>
                </c:pt>
              </c:strCache>
            </c:strRef>
          </c:xVal>
          <c:yVal>
            <c:numRef>
              <c:f>'Spot Type 1'!$T$80:$T$89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8B55-B647-A9E4-F209A519142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CalculC - Detrend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53F-744B-BF25-D47D94F1F70B}"/>
            </c:ext>
          </c:extLst>
        </c:ser>
        <c:ser>
          <c:idx val="2"/>
          <c:order val="2"/>
          <c:tx>
            <c:v>LoB+2sigma</c:v>
          </c:tx>
          <c:spPr>
            <a:ln w="19050" cap="rnd">
              <a:solidFill>
                <a:schemeClr val="accent3"/>
              </a:solidFill>
              <a:round/>
            </a:ln>
            <a:effectLst/>
          </c:spPr>
          <c:marker>
            <c:symbol val="none"/>
          </c:marker>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53F-744B-BF25-D47D94F1F70B}"/>
            </c:ext>
          </c:extLst>
        </c:ser>
        <c:ser>
          <c:idx val="3"/>
          <c:order val="3"/>
          <c:tx>
            <c:v>LoB+3sigma</c:v>
          </c:tx>
          <c:spPr>
            <a:ln w="19050" cap="rnd">
              <a:solidFill>
                <a:schemeClr val="accent4"/>
              </a:solidFill>
              <a:round/>
            </a:ln>
            <a:effectLst/>
          </c:spPr>
          <c:marker>
            <c:symbol val="none"/>
          </c:marker>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153F-744B-BF25-D47D94F1F70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circle"/>
            <c:size val="5"/>
            <c:spPr>
              <a:solidFill>
                <a:schemeClr val="accent1"/>
              </a:solidFill>
              <a:ln w="9525">
                <a:solidFill>
                  <a:srgbClr val="00B050"/>
                </a:solidFill>
              </a:ln>
              <a:effectLst/>
            </c:spPr>
          </c:marker>
          <c:errBars>
            <c:errDir val="y"/>
            <c:errBarType val="both"/>
            <c:errValType val="cust"/>
            <c:noEndCap val="0"/>
            <c:plus>
              <c:numRef>
                <c:f>'Spot Type 1'!$AD$6:$AD$15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1'!$AB$80:$AB$89</c:f>
              <c:strCache>
                <c:ptCount val="10"/>
                <c:pt idx="0">
                  <c:v>0</c:v>
                </c:pt>
                <c:pt idx="1">
                  <c:v>//</c:v>
                </c:pt>
                <c:pt idx="2">
                  <c:v>//</c:v>
                </c:pt>
                <c:pt idx="3">
                  <c:v>//</c:v>
                </c:pt>
                <c:pt idx="4">
                  <c:v>//</c:v>
                </c:pt>
                <c:pt idx="5">
                  <c:v>//</c:v>
                </c:pt>
                <c:pt idx="6">
                  <c:v>//</c:v>
                </c:pt>
                <c:pt idx="7">
                  <c:v>//</c:v>
                </c:pt>
                <c:pt idx="8">
                  <c:v>//</c:v>
                </c:pt>
                <c:pt idx="9">
                  <c:v>//</c:v>
                </c:pt>
              </c:strCache>
            </c:strRef>
          </c:xVal>
          <c:yVal>
            <c:numRef>
              <c:f>'Spot Type 1'!$AC$80:$AC$89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3F-744B-BF25-D47D94F1F70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FIt GaussConvol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'Spot Type 1'!$X$6:$X$15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AC3-8542-803E-BFF19BEFC98D}"/>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AC3-8542-803E-BFF19BEFC98D}"/>
            </c:ext>
          </c:extLst>
        </c:ser>
        <c:ser>
          <c:idx val="2"/>
          <c:order val="2"/>
          <c:tx>
            <c:v>LoB+2sigma</c:v>
          </c:tx>
          <c:spPr>
            <a:ln w="19050" cap="rnd">
              <a:solidFill>
                <a:schemeClr val="accent3"/>
              </a:solidFill>
              <a:round/>
            </a:ln>
            <a:effectLst/>
          </c:spPr>
          <c:marker>
            <c:symbol val="none"/>
          </c:marker>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AC3-8542-803E-BFF19BEFC98D}"/>
            </c:ext>
          </c:extLst>
        </c:ser>
        <c:ser>
          <c:idx val="3"/>
          <c:order val="3"/>
          <c:tx>
            <c:v>LoB+3sigma</c:v>
          </c:tx>
          <c:spPr>
            <a:ln w="19050" cap="rnd">
              <a:solidFill>
                <a:schemeClr val="accent4"/>
              </a:solidFill>
              <a:round/>
            </a:ln>
            <a:effectLst/>
          </c:spPr>
          <c:marker>
            <c:symbol val="none"/>
          </c:marker>
          <c:xVal>
            <c:strRef>
              <c:f>'Spot Type 1'!$AB$40:$AB$49</c:f>
              <c:strCache>
                <c:ptCount val="10"/>
                <c:pt idx="0">
                  <c:v>0</c:v>
                </c:pt>
                <c:pt idx="1">
                  <c:v>//</c:v>
                </c:pt>
                <c:pt idx="2">
                  <c:v>//</c:v>
                </c:pt>
                <c:pt idx="3">
                  <c:v>//</c:v>
                </c:pt>
                <c:pt idx="4">
                  <c:v>//</c:v>
                </c:pt>
                <c:pt idx="5">
                  <c:v>//</c:v>
                </c:pt>
                <c:pt idx="6">
                  <c:v>//</c:v>
                </c:pt>
                <c:pt idx="7">
                  <c:v>//</c:v>
                </c:pt>
                <c:pt idx="8">
                  <c:v>//</c:v>
                </c:pt>
                <c:pt idx="9">
                  <c:v>//</c:v>
                </c:pt>
              </c:strCache>
            </c:strRef>
          </c:xVal>
          <c:yVal>
            <c:numRef>
              <c:f>'Spot Type 1'!$AG$40:$AG$49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EAC3-8542-803E-BFF19BEFC98D}"/>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CalculC - Fit</a:t>
            </a:r>
            <a:r>
              <a:rPr lang="fr-FR" baseline="0"/>
              <a:t> Exponentiel</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525-3B46-927A-A5C377D28668}"/>
            </c:ext>
          </c:extLst>
        </c:ser>
        <c:ser>
          <c:idx val="2"/>
          <c:order val="2"/>
          <c:tx>
            <c:v>LoB+2sigma</c:v>
          </c:tx>
          <c:spPr>
            <a:ln w="19050" cap="rnd">
              <a:solidFill>
                <a:schemeClr val="accent3"/>
              </a:solidFill>
              <a:round/>
            </a:ln>
            <a:effectLst/>
          </c:spPr>
          <c:marker>
            <c:symbol val="none"/>
          </c:marker>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525-3B46-927A-A5C377D28668}"/>
            </c:ext>
          </c:extLst>
        </c:ser>
        <c:ser>
          <c:idx val="3"/>
          <c:order val="3"/>
          <c:tx>
            <c:v>LoB+3sigma</c:v>
          </c:tx>
          <c:spPr>
            <a:ln w="19050" cap="rnd">
              <a:solidFill>
                <a:schemeClr val="accent4"/>
              </a:solidFill>
              <a:round/>
            </a:ln>
            <a:effectLst/>
          </c:spPr>
          <c:marker>
            <c:symbol val="none"/>
          </c:marker>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525-3B46-927A-A5C377D2866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circle"/>
            <c:size val="5"/>
            <c:spPr>
              <a:solidFill>
                <a:schemeClr val="accent1"/>
              </a:solidFill>
              <a:ln w="9525">
                <a:solidFill>
                  <a:srgbClr val="00B0F0"/>
                </a:solidFill>
              </a:ln>
              <a:effectLst/>
            </c:spPr>
          </c:marker>
          <c:errBars>
            <c:errDir val="y"/>
            <c:errBarType val="both"/>
            <c:errValType val="cust"/>
            <c:noEndCap val="0"/>
            <c:plus>
              <c:numRef>
                <c:f>'Spot Type 1'!$U$20:$U$29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1'!$S$121:$S$130</c:f>
              <c:strCache>
                <c:ptCount val="10"/>
                <c:pt idx="0">
                  <c:v>0</c:v>
                </c:pt>
                <c:pt idx="1">
                  <c:v>//</c:v>
                </c:pt>
                <c:pt idx="2">
                  <c:v>//</c:v>
                </c:pt>
                <c:pt idx="3">
                  <c:v>//</c:v>
                </c:pt>
                <c:pt idx="4">
                  <c:v>//</c:v>
                </c:pt>
                <c:pt idx="5">
                  <c:v>//</c:v>
                </c:pt>
                <c:pt idx="6">
                  <c:v>//</c:v>
                </c:pt>
                <c:pt idx="7">
                  <c:v>//</c:v>
                </c:pt>
                <c:pt idx="8">
                  <c:v>//</c:v>
                </c:pt>
                <c:pt idx="9">
                  <c:v>//</c:v>
                </c:pt>
              </c:strCache>
            </c:strRef>
          </c:xVal>
          <c:yVal>
            <c:numRef>
              <c:f>'Spot Type 1'!$T$121:$T$130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525-3B46-927A-A5C377D2866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CalculC - Poly</a:t>
            </a:r>
            <a:r>
              <a:rPr lang="fr-FR" baseline="0"/>
              <a:t>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572-9649-9AAD-E21EF5BEF0D9}"/>
            </c:ext>
          </c:extLst>
        </c:ser>
        <c:ser>
          <c:idx val="2"/>
          <c:order val="2"/>
          <c:tx>
            <c:v>LoB+2sigma</c:v>
          </c:tx>
          <c:spPr>
            <a:ln w="19050" cap="rnd">
              <a:solidFill>
                <a:schemeClr val="accent3"/>
              </a:solidFill>
              <a:round/>
            </a:ln>
            <a:effectLst/>
          </c:spPr>
          <c:marker>
            <c:symbol val="none"/>
          </c:marker>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572-9649-9AAD-E21EF5BEF0D9}"/>
            </c:ext>
          </c:extLst>
        </c:ser>
        <c:ser>
          <c:idx val="3"/>
          <c:order val="3"/>
          <c:tx>
            <c:v>LoB+3sigma</c:v>
          </c:tx>
          <c:spPr>
            <a:ln w="19050" cap="rnd">
              <a:solidFill>
                <a:schemeClr val="accent4"/>
              </a:solidFill>
              <a:round/>
            </a:ln>
            <a:effectLst/>
          </c:spPr>
          <c:marker>
            <c:symbol val="none"/>
          </c:marker>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572-9649-9AAD-E21EF5BEF0D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'Spot Type 1'!$X$20:$X$29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1'!$AB$121:$AB$130</c:f>
              <c:strCache>
                <c:ptCount val="10"/>
                <c:pt idx="0">
                  <c:v>0</c:v>
                </c:pt>
                <c:pt idx="1">
                  <c:v>//</c:v>
                </c:pt>
                <c:pt idx="2">
                  <c:v>//</c:v>
                </c:pt>
                <c:pt idx="3">
                  <c:v>//</c:v>
                </c:pt>
                <c:pt idx="4">
                  <c:v>//</c:v>
                </c:pt>
                <c:pt idx="5">
                  <c:v>//</c:v>
                </c:pt>
                <c:pt idx="6">
                  <c:v>//</c:v>
                </c:pt>
                <c:pt idx="7">
                  <c:v>//</c:v>
                </c:pt>
                <c:pt idx="8">
                  <c:v>//</c:v>
                </c:pt>
                <c:pt idx="9">
                  <c:v>//</c:v>
                </c:pt>
              </c:strCache>
            </c:strRef>
          </c:xVal>
          <c:yVal>
            <c:numRef>
              <c:f>'Spot Type 1'!$AC$121:$AC$130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572-9649-9AAD-E21EF5BEF0D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a:t>
            </a:r>
            <a:r>
              <a:rPr lang="fr-FR" baseline="0"/>
              <a:t> Calcul Test-Bruit</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F7F-9F4B-B26C-B2E62EAF6FDA}"/>
            </c:ext>
          </c:extLst>
        </c:ser>
        <c:ser>
          <c:idx val="2"/>
          <c:order val="2"/>
          <c:tx>
            <c:v>LoB+2sigma</c:v>
          </c:tx>
          <c:spPr>
            <a:ln w="19050" cap="rnd">
              <a:solidFill>
                <a:schemeClr val="accent3"/>
              </a:solidFill>
              <a:round/>
            </a:ln>
            <a:effectLst/>
          </c:spPr>
          <c:marker>
            <c:symbol val="none"/>
          </c:marker>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F7F-9F4B-B26C-B2E62EAF6FDA}"/>
            </c:ext>
          </c:extLst>
        </c:ser>
        <c:ser>
          <c:idx val="3"/>
          <c:order val="3"/>
          <c:tx>
            <c:v>LoB+3sigma</c:v>
          </c:tx>
          <c:spPr>
            <a:ln w="19050" cap="rnd">
              <a:solidFill>
                <a:schemeClr val="accent4"/>
              </a:solidFill>
              <a:round/>
            </a:ln>
            <a:effectLst/>
          </c:spPr>
          <c:marker>
            <c:symbol val="none"/>
          </c:marker>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F7F-9F4B-B26C-B2E62EAF6FDA}"/>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rgbClr val="FFC000"/>
              </a:solidFill>
              <a:round/>
            </a:ln>
            <a:effectLst/>
          </c:spPr>
          <c:marker>
            <c:symbol val="circle"/>
            <c:size val="5"/>
            <c:spPr>
              <a:solidFill>
                <a:schemeClr val="accent1"/>
              </a:solidFill>
              <a:ln w="9525">
                <a:solidFill>
                  <a:srgbClr val="FFC000"/>
                </a:solidFill>
              </a:ln>
              <a:effectLst/>
            </c:spPr>
          </c:marker>
          <c:errBars>
            <c:errDir val="y"/>
            <c:errBarType val="both"/>
            <c:errValType val="cust"/>
            <c:noEndCap val="0"/>
            <c:plus>
              <c:numRef>
                <c:f>'Spot Type 1'!$AA$20:$AA$29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1'!$S$160:$S$169</c:f>
              <c:strCache>
                <c:ptCount val="10"/>
                <c:pt idx="0">
                  <c:v>0</c:v>
                </c:pt>
                <c:pt idx="1">
                  <c:v>//</c:v>
                </c:pt>
                <c:pt idx="2">
                  <c:v>//</c:v>
                </c:pt>
                <c:pt idx="3">
                  <c:v>//</c:v>
                </c:pt>
                <c:pt idx="4">
                  <c:v>//</c:v>
                </c:pt>
                <c:pt idx="5">
                  <c:v>//</c:v>
                </c:pt>
                <c:pt idx="6">
                  <c:v>//</c:v>
                </c:pt>
                <c:pt idx="7">
                  <c:v>//</c:v>
                </c:pt>
                <c:pt idx="8">
                  <c:v>//</c:v>
                </c:pt>
                <c:pt idx="9">
                  <c:v>//</c:v>
                </c:pt>
              </c:strCache>
            </c:strRef>
          </c:xVal>
          <c:yVal>
            <c:numRef>
              <c:f>'Spot Type 1'!$T$160:$T$169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F7F-9F4B-B26C-B2E62EAF6FDA}"/>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Calcul</a:t>
            </a:r>
            <a:r>
              <a:rPr lang="fr-FR" baseline="0"/>
              <a:t> C Bruit Proche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C83-BA42-A4B7-25EEC9954073}"/>
            </c:ext>
          </c:extLst>
        </c:ser>
        <c:ser>
          <c:idx val="2"/>
          <c:order val="2"/>
          <c:tx>
            <c:v>LoB+2sigma</c:v>
          </c:tx>
          <c:spPr>
            <a:ln w="19050" cap="rnd">
              <a:solidFill>
                <a:schemeClr val="accent3"/>
              </a:solidFill>
              <a:round/>
            </a:ln>
            <a:effectLst/>
          </c:spPr>
          <c:marker>
            <c:symbol val="none"/>
          </c:marker>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C83-BA42-A4B7-25EEC9954073}"/>
            </c:ext>
          </c:extLst>
        </c:ser>
        <c:ser>
          <c:idx val="3"/>
          <c:order val="3"/>
          <c:tx>
            <c:v>LoB+3sigma</c:v>
          </c:tx>
          <c:spPr>
            <a:ln w="19050" cap="rnd">
              <a:solidFill>
                <a:schemeClr val="accent4"/>
              </a:solidFill>
              <a:round/>
            </a:ln>
            <a:effectLst/>
          </c:spPr>
          <c:marker>
            <c:symbol val="none"/>
          </c:marker>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C83-BA42-A4B7-25EEC995407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rgbClr val="C00000"/>
                </a:solidFill>
              </a:ln>
              <a:effectLst/>
            </c:spPr>
          </c:marker>
          <c:errBars>
            <c:errDir val="y"/>
            <c:errBarType val="both"/>
            <c:errValType val="cust"/>
            <c:noEndCap val="0"/>
            <c:plus>
              <c:numRef>
                <c:f>'Spot Type 1'!$AD$20:$AD$29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1'!$AD$20:$AD$29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1'!$AB$160:$AB$169</c:f>
              <c:strCache>
                <c:ptCount val="10"/>
                <c:pt idx="0">
                  <c:v>0</c:v>
                </c:pt>
                <c:pt idx="1">
                  <c:v>//</c:v>
                </c:pt>
                <c:pt idx="2">
                  <c:v>//</c:v>
                </c:pt>
                <c:pt idx="3">
                  <c:v>//</c:v>
                </c:pt>
                <c:pt idx="4">
                  <c:v>//</c:v>
                </c:pt>
                <c:pt idx="5">
                  <c:v>//</c:v>
                </c:pt>
                <c:pt idx="6">
                  <c:v>//</c:v>
                </c:pt>
                <c:pt idx="7">
                  <c:v>//</c:v>
                </c:pt>
                <c:pt idx="8">
                  <c:v>//</c:v>
                </c:pt>
                <c:pt idx="9">
                  <c:v>//</c:v>
                </c:pt>
              </c:strCache>
            </c:strRef>
          </c:xVal>
          <c:yVal>
            <c:numRef>
              <c:f>'Spot Type 1'!$AC$160:$AC$169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C83-BA42-A4B7-25EEC995407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GaussConvol</a:t>
            </a:r>
            <a:r>
              <a:rPr lang="fr-FR" baseline="0"/>
              <a:t> ProxNoise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A1D-4380-89B7-43C42516B627}"/>
            </c:ext>
          </c:extLst>
        </c:ser>
        <c:ser>
          <c:idx val="2"/>
          <c:order val="2"/>
          <c:tx>
            <c:v>LoB+2sigma</c:v>
          </c:tx>
          <c:spPr>
            <a:ln w="19050" cap="rnd">
              <a:solidFill>
                <a:schemeClr val="accent3"/>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A1D-4380-89B7-43C42516B627}"/>
            </c:ext>
          </c:extLst>
        </c:ser>
        <c:ser>
          <c:idx val="3"/>
          <c:order val="3"/>
          <c:tx>
            <c:v>LoB+3sigma</c:v>
          </c:tx>
          <c:spPr>
            <a:ln w="19050" cap="rnd">
              <a:solidFill>
                <a:schemeClr val="accent4"/>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A1D-4380-89B7-43C42516B627}"/>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BA1D-4380-89B7-43C42516B627}"/>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ECB-4647-AA82-A348C9FACA1E}"/>
            </c:ext>
          </c:extLst>
        </c:ser>
        <c:ser>
          <c:idx val="2"/>
          <c:order val="2"/>
          <c:tx>
            <c:v>LoB+2sigma</c:v>
          </c:tx>
          <c:spPr>
            <a:ln w="19050" cap="rnd">
              <a:solidFill>
                <a:schemeClr val="accent3"/>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ECB-4647-AA82-A348C9FACA1E}"/>
            </c:ext>
          </c:extLst>
        </c:ser>
        <c:ser>
          <c:idx val="3"/>
          <c:order val="3"/>
          <c:tx>
            <c:v>LoB+3sigma</c:v>
          </c:tx>
          <c:spPr>
            <a:ln w="19050" cap="rnd">
              <a:solidFill>
                <a:schemeClr val="accent4"/>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ECB-4647-AA82-A348C9FACA1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ECB-4647-AA82-A348C9FACA1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Poly2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987-4B64-8792-67CCDCE478D9}"/>
            </c:ext>
          </c:extLst>
        </c:ser>
        <c:ser>
          <c:idx val="2"/>
          <c:order val="2"/>
          <c:tx>
            <c:v>LoB+2sigma</c:v>
          </c:tx>
          <c:spPr>
            <a:ln w="19050" cap="rnd">
              <a:solidFill>
                <a:schemeClr val="accent3"/>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987-4B64-8792-67CCDCE478D9}"/>
            </c:ext>
          </c:extLst>
        </c:ser>
        <c:ser>
          <c:idx val="3"/>
          <c:order val="3"/>
          <c:tx>
            <c:v>LoB+3sigma</c:v>
          </c:tx>
          <c:spPr>
            <a:ln w="19050" cap="rnd">
              <a:solidFill>
                <a:schemeClr val="accent4"/>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987-4B64-8792-67CCDCE478D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987-4B64-8792-67CCDCE478D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Brut ProxNoise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846-46D4-9E38-F8160EE509D6}"/>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846-46D4-9E38-F8160EE509D6}"/>
            </c:ext>
          </c:extLst>
        </c:ser>
        <c:ser>
          <c:idx val="2"/>
          <c:order val="2"/>
          <c:tx>
            <c:v>LoB+2sigma</c:v>
          </c:tx>
          <c:spPr>
            <a:ln w="19050" cap="rnd">
              <a:solidFill>
                <a:schemeClr val="accent3"/>
              </a:solidFill>
              <a:round/>
            </a:ln>
            <a:effectLst/>
          </c:spPr>
          <c:marker>
            <c:symbol val="none"/>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846-46D4-9E38-F8160EE509D6}"/>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'Spot Type 2'!$X$6:$X$15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E846-46D4-9E38-F8160EE509D6}"/>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r>
                  <a:rPr lang="fr-FR" baseline="0"/>
                  <a:t> </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FE8F-420D-96B9-5826459DD788}"/>
            </c:ext>
          </c:extLst>
        </c:ser>
        <c:ser>
          <c:idx val="2"/>
          <c:order val="2"/>
          <c:tx>
            <c:v>LoB+2sigma</c:v>
          </c:tx>
          <c:spPr>
            <a:ln w="19050" cap="rnd">
              <a:solidFill>
                <a:schemeClr val="accent3"/>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FE8F-420D-96B9-5826459DD788}"/>
            </c:ext>
          </c:extLst>
        </c:ser>
        <c:ser>
          <c:idx val="3"/>
          <c:order val="3"/>
          <c:tx>
            <c:v>LoB+3sigma</c:v>
          </c:tx>
          <c:spPr>
            <a:ln w="19050" cap="rnd">
              <a:solidFill>
                <a:schemeClr val="accent4"/>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FE8F-420D-96B9-5826459DD78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FE8F-420D-96B9-5826459DD78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GaussConvol BP</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22C-4C8C-B844-CFB798AF5FC5}"/>
            </c:ext>
          </c:extLst>
        </c:ser>
        <c:ser>
          <c:idx val="2"/>
          <c:order val="2"/>
          <c:tx>
            <c:v>LoB+2sigma</c:v>
          </c:tx>
          <c:spPr>
            <a:ln w="19050" cap="rnd">
              <a:solidFill>
                <a:schemeClr val="accent3"/>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22C-4C8C-B844-CFB798AF5FC5}"/>
            </c:ext>
          </c:extLst>
        </c:ser>
        <c:ser>
          <c:idx val="3"/>
          <c:order val="3"/>
          <c:tx>
            <c:v>LoB+3sigma</c:v>
          </c:tx>
          <c:spPr>
            <a:ln w="19050" cap="rnd">
              <a:solidFill>
                <a:schemeClr val="accent4"/>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22C-4C8C-B844-CFB798AF5FC5}"/>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22C-4C8C-B844-CFB798AF5FC5}"/>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Brut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DFA-4872-B7B7-E4C6FA75BAAF}"/>
            </c:ext>
          </c:extLst>
        </c:ser>
        <c:ser>
          <c:idx val="2"/>
          <c:order val="2"/>
          <c:tx>
            <c:v>LoB+2sigma</c:v>
          </c:tx>
          <c:spPr>
            <a:ln w="19050" cap="rnd">
              <a:solidFill>
                <a:schemeClr val="accent3"/>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DFA-4872-B7B7-E4C6FA75BAAF}"/>
            </c:ext>
          </c:extLst>
        </c:ser>
        <c:ser>
          <c:idx val="3"/>
          <c:order val="3"/>
          <c:tx>
            <c:v>LoB+3sigma</c:v>
          </c:tx>
          <c:spPr>
            <a:ln w="19050" cap="rnd">
              <a:solidFill>
                <a:schemeClr val="accent4"/>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DFA-4872-B7B7-E4C6FA75BAA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DFA-4872-B7B7-E4C6FA75BAA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ExpoFit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C0D-4C78-9960-B7C30810AEA5}"/>
            </c:ext>
          </c:extLst>
        </c:ser>
        <c:ser>
          <c:idx val="2"/>
          <c:order val="2"/>
          <c:tx>
            <c:v>LoB+2sigma</c:v>
          </c:tx>
          <c:spPr>
            <a:ln w="19050" cap="rnd">
              <a:solidFill>
                <a:schemeClr val="accent3"/>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C0D-4C78-9960-B7C30810AEA5}"/>
            </c:ext>
          </c:extLst>
        </c:ser>
        <c:ser>
          <c:idx val="3"/>
          <c:order val="3"/>
          <c:tx>
            <c:v>LoB+3sigma</c:v>
          </c:tx>
          <c:spPr>
            <a:ln w="19050" cap="rnd">
              <a:solidFill>
                <a:schemeClr val="accent4"/>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C0D-4C78-9960-B7C30810AEA5}"/>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C0D-4C78-9960-B7C30810AEA5}"/>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All Column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8B5-46E3-B8FB-7731A595343B}"/>
            </c:ext>
          </c:extLst>
        </c:ser>
        <c:ser>
          <c:idx val="2"/>
          <c:order val="2"/>
          <c:tx>
            <c:v>LoB+2sigma</c:v>
          </c:tx>
          <c:spPr>
            <a:ln w="19050" cap="rnd">
              <a:solidFill>
                <a:schemeClr val="accent3"/>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8B5-46E3-B8FB-7731A595343B}"/>
            </c:ext>
          </c:extLst>
        </c:ser>
        <c:ser>
          <c:idx val="3"/>
          <c:order val="3"/>
          <c:tx>
            <c:v>LoB+3sigma</c:v>
          </c:tx>
          <c:spPr>
            <a:ln w="19050" cap="rnd">
              <a:solidFill>
                <a:schemeClr val="accent4"/>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8B5-46E3-B8FB-7731A595343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8B5-46E3-B8FB-7731A595343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2</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D3C-49CE-B91B-60D395E2F9E7}"/>
            </c:ext>
          </c:extLst>
        </c:ser>
        <c:ser>
          <c:idx val="2"/>
          <c:order val="2"/>
          <c:tx>
            <c:v>LoB+2sigma</c:v>
          </c:tx>
          <c:spPr>
            <a:ln w="19050" cap="rnd">
              <a:solidFill>
                <a:schemeClr val="accent3"/>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D3C-49CE-B91B-60D395E2F9E7}"/>
            </c:ext>
          </c:extLst>
        </c:ser>
        <c:ser>
          <c:idx val="3"/>
          <c:order val="3"/>
          <c:tx>
            <c:v>LoB+3sigma</c:v>
          </c:tx>
          <c:spPr>
            <a:ln w="19050" cap="rnd">
              <a:solidFill>
                <a:schemeClr val="accent4"/>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D3C-49CE-B91B-60D395E2F9E7}"/>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D3C-49CE-B91B-60D395E2F9E7}"/>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3</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EA3-4762-896C-3405BBC355C4}"/>
            </c:ext>
          </c:extLst>
        </c:ser>
        <c:ser>
          <c:idx val="2"/>
          <c:order val="2"/>
          <c:tx>
            <c:v>LoB+2sigma</c:v>
          </c:tx>
          <c:spPr>
            <a:ln w="19050" cap="rnd">
              <a:solidFill>
                <a:schemeClr val="accent3"/>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EA3-4762-896C-3405BBC355C4}"/>
            </c:ext>
          </c:extLst>
        </c:ser>
        <c:ser>
          <c:idx val="3"/>
          <c:order val="3"/>
          <c:tx>
            <c:v>LoB+3sigma</c:v>
          </c:tx>
          <c:spPr>
            <a:ln w="19050" cap="rnd">
              <a:solidFill>
                <a:schemeClr val="accent4"/>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EA3-4762-896C-3405BBC355C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EA3-4762-896C-3405BBC355C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Column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83E5-4170-A582-64FD63F796A7}"/>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3E5-4170-A582-64FD63F796A7}"/>
            </c:ext>
          </c:extLst>
        </c:ser>
        <c:ser>
          <c:idx val="2"/>
          <c:order val="2"/>
          <c:tx>
            <c:v>LoB+2sigma</c:v>
          </c:tx>
          <c:spPr>
            <a:ln w="19050" cap="rnd">
              <a:solidFill>
                <a:schemeClr val="accent3"/>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3E5-4170-A582-64FD63F796A7}"/>
            </c:ext>
          </c:extLst>
        </c:ser>
        <c:ser>
          <c:idx val="3"/>
          <c:order val="3"/>
          <c:tx>
            <c:v>LoB+3sigma</c:v>
          </c:tx>
          <c:spPr>
            <a:ln w="19050" cap="rnd">
              <a:solidFill>
                <a:schemeClr val="accent4"/>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83E5-4170-A582-64FD63F796A7}"/>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4</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E10-41B3-BCC6-2B8D07CEBFD3}"/>
            </c:ext>
          </c:extLst>
        </c:ser>
        <c:ser>
          <c:idx val="2"/>
          <c:order val="2"/>
          <c:tx>
            <c:v>LoB+2sigma</c:v>
          </c:tx>
          <c:spPr>
            <a:ln w="19050" cap="rnd">
              <a:solidFill>
                <a:schemeClr val="accent3"/>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E10-41B3-BCC6-2B8D07CEBFD3}"/>
            </c:ext>
          </c:extLst>
        </c:ser>
        <c:ser>
          <c:idx val="3"/>
          <c:order val="3"/>
          <c:tx>
            <c:v>LoB+3sigma</c:v>
          </c:tx>
          <c:spPr>
            <a:ln w="19050" cap="rnd">
              <a:solidFill>
                <a:schemeClr val="accent4"/>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E10-41B3-BCC6-2B8D07CEBFD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E10-41B3-BCC6-2B8D07CEBFD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5</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8F6-46E6-AFBA-11C6F3BDCB3D}"/>
            </c:ext>
          </c:extLst>
        </c:ser>
        <c:ser>
          <c:idx val="2"/>
          <c:order val="2"/>
          <c:tx>
            <c:v>LoB+2sigma</c:v>
          </c:tx>
          <c:spPr>
            <a:ln w="19050" cap="rnd">
              <a:solidFill>
                <a:schemeClr val="accent3"/>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8F6-46E6-AFBA-11C6F3BDCB3D}"/>
            </c:ext>
          </c:extLst>
        </c:ser>
        <c:ser>
          <c:idx val="3"/>
          <c:order val="3"/>
          <c:tx>
            <c:v>LoB+3sigma</c:v>
          </c:tx>
          <c:spPr>
            <a:ln w="19050" cap="rnd">
              <a:solidFill>
                <a:schemeClr val="accent4"/>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8F6-46E6-AFBA-11C6F3BDCB3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8F6-46E6-AFBA-11C6F3BDCB3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6</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903-41E1-8965-AEEB0E5E7351}"/>
            </c:ext>
          </c:extLst>
        </c:ser>
        <c:ser>
          <c:idx val="2"/>
          <c:order val="2"/>
          <c:tx>
            <c:v>LoB+2sigma</c:v>
          </c:tx>
          <c:spPr>
            <a:ln w="19050" cap="rnd">
              <a:solidFill>
                <a:schemeClr val="accent3"/>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903-41E1-8965-AEEB0E5E7351}"/>
            </c:ext>
          </c:extLst>
        </c:ser>
        <c:ser>
          <c:idx val="3"/>
          <c:order val="3"/>
          <c:tx>
            <c:v>LoB+3sigma</c:v>
          </c:tx>
          <c:spPr>
            <a:ln w="19050" cap="rnd">
              <a:solidFill>
                <a:schemeClr val="accent4"/>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903-41E1-8965-AEEB0E5E735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903-41E1-8965-AEEB0E5E735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Bruit Proche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24C-4E2A-A04D-7C2D87B123B8}"/>
            </c:ext>
          </c:extLst>
        </c:ser>
        <c:ser>
          <c:idx val="2"/>
          <c:order val="2"/>
          <c:tx>
            <c:v>LoB+2sigma</c:v>
          </c:tx>
          <c:spPr>
            <a:ln w="19050" cap="rnd">
              <a:solidFill>
                <a:schemeClr val="accent3"/>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24C-4E2A-A04D-7C2D87B123B8}"/>
            </c:ext>
          </c:extLst>
        </c:ser>
        <c:ser>
          <c:idx val="3"/>
          <c:order val="3"/>
          <c:tx>
            <c:v>LoB+3sigma</c:v>
          </c:tx>
          <c:spPr>
            <a:ln w="19050" cap="rnd">
              <a:solidFill>
                <a:schemeClr val="accent4"/>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24C-4E2A-A04D-7C2D87B123B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24C-4E2A-A04D-7C2D87B123B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All Column</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AB0-4449-BD3F-4D61CF641A02}"/>
            </c:ext>
          </c:extLst>
        </c:ser>
        <c:ser>
          <c:idx val="2"/>
          <c:order val="2"/>
          <c:tx>
            <c:v>LoB+2sigma</c:v>
          </c:tx>
          <c:spPr>
            <a:ln w="19050" cap="rnd">
              <a:solidFill>
                <a:schemeClr val="accent3"/>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AB0-4449-BD3F-4D61CF641A02}"/>
            </c:ext>
          </c:extLst>
        </c:ser>
        <c:ser>
          <c:idx val="3"/>
          <c:order val="3"/>
          <c:tx>
            <c:v>LoB+3sigma</c:v>
          </c:tx>
          <c:spPr>
            <a:ln w="19050" cap="rnd">
              <a:solidFill>
                <a:schemeClr val="accent4"/>
              </a:solidFill>
              <a:round/>
            </a:ln>
            <a:effectLst/>
          </c:spPr>
          <c:marker>
            <c:symbol val="none"/>
          </c:marker>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AB0-4449-BD3F-4D61CF641A0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2'!$S$40:$S$49</c:f>
              <c:strCache>
                <c:ptCount val="10"/>
                <c:pt idx="0">
                  <c:v>0</c:v>
                </c:pt>
                <c:pt idx="1">
                  <c:v>//</c:v>
                </c:pt>
                <c:pt idx="2">
                  <c:v>//</c:v>
                </c:pt>
                <c:pt idx="3">
                  <c:v>//</c:v>
                </c:pt>
                <c:pt idx="4">
                  <c:v>//</c:v>
                </c:pt>
                <c:pt idx="5">
                  <c:v>//</c:v>
                </c:pt>
                <c:pt idx="6">
                  <c:v>//</c:v>
                </c:pt>
                <c:pt idx="7">
                  <c:v>//</c:v>
                </c:pt>
                <c:pt idx="8">
                  <c:v>//</c:v>
                </c:pt>
                <c:pt idx="9">
                  <c:v>//</c:v>
                </c:pt>
              </c:strCache>
            </c:strRef>
          </c:xVal>
          <c:yVal>
            <c:numRef>
              <c:f>'Spot Type 2'!$T$40:$T$49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AB0-4449-BD3F-4D61CF641A0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2</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A55-9144-8FB9-0040F39FEEC2}"/>
            </c:ext>
          </c:extLst>
        </c:ser>
        <c:ser>
          <c:idx val="2"/>
          <c:order val="2"/>
          <c:tx>
            <c:v>LoB+2sigma</c:v>
          </c:tx>
          <c:spPr>
            <a:ln w="19050" cap="rnd">
              <a:solidFill>
                <a:schemeClr val="accent3"/>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A55-9144-8FB9-0040F39FEEC2}"/>
            </c:ext>
          </c:extLst>
        </c:ser>
        <c:ser>
          <c:idx val="3"/>
          <c:order val="3"/>
          <c:tx>
            <c:v>LoB+3sigma</c:v>
          </c:tx>
          <c:spPr>
            <a:ln w="19050" cap="rnd">
              <a:solidFill>
                <a:schemeClr val="accent4"/>
              </a:solidFill>
              <a:round/>
            </a:ln>
            <a:effectLst/>
          </c:spPr>
          <c:marker>
            <c:symbol val="none"/>
          </c:marker>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A55-9144-8FB9-0040F39FEEC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2'!$S$80:$S$89</c:f>
              <c:strCache>
                <c:ptCount val="10"/>
                <c:pt idx="0">
                  <c:v>0</c:v>
                </c:pt>
                <c:pt idx="1">
                  <c:v>//</c:v>
                </c:pt>
                <c:pt idx="2">
                  <c:v>//</c:v>
                </c:pt>
                <c:pt idx="3">
                  <c:v>//</c:v>
                </c:pt>
                <c:pt idx="4">
                  <c:v>//</c:v>
                </c:pt>
                <c:pt idx="5">
                  <c:v>//</c:v>
                </c:pt>
                <c:pt idx="6">
                  <c:v>//</c:v>
                </c:pt>
                <c:pt idx="7">
                  <c:v>//</c:v>
                </c:pt>
                <c:pt idx="8">
                  <c:v>//</c:v>
                </c:pt>
                <c:pt idx="9">
                  <c:v>//</c:v>
                </c:pt>
              </c:strCache>
            </c:strRef>
          </c:xVal>
          <c:yVal>
            <c:numRef>
              <c:f>'Spot Type 2'!$T$80:$T$89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A55-9144-8FB9-0040F39FEEC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3</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A66-1C4F-906E-B107A961A27E}"/>
            </c:ext>
          </c:extLst>
        </c:ser>
        <c:ser>
          <c:idx val="2"/>
          <c:order val="2"/>
          <c:tx>
            <c:v>LoB+2sigma</c:v>
          </c:tx>
          <c:spPr>
            <a:ln w="19050" cap="rnd">
              <a:solidFill>
                <a:schemeClr val="accent3"/>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A66-1C4F-906E-B107A961A27E}"/>
            </c:ext>
          </c:extLst>
        </c:ser>
        <c:ser>
          <c:idx val="3"/>
          <c:order val="3"/>
          <c:tx>
            <c:v>LoB+3sigma</c:v>
          </c:tx>
          <c:spPr>
            <a:ln w="19050" cap="rnd">
              <a:solidFill>
                <a:schemeClr val="accent4"/>
              </a:solidFill>
              <a:round/>
            </a:ln>
            <a:effectLst/>
          </c:spPr>
          <c:marker>
            <c:symbol val="none"/>
          </c:marker>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A66-1C4F-906E-B107A961A27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2'!$AB$80:$AB$89</c:f>
              <c:strCache>
                <c:ptCount val="10"/>
                <c:pt idx="0">
                  <c:v>0</c:v>
                </c:pt>
                <c:pt idx="1">
                  <c:v>//</c:v>
                </c:pt>
                <c:pt idx="2">
                  <c:v>//</c:v>
                </c:pt>
                <c:pt idx="3">
                  <c:v>//</c:v>
                </c:pt>
                <c:pt idx="4">
                  <c:v>//</c:v>
                </c:pt>
                <c:pt idx="5">
                  <c:v>//</c:v>
                </c:pt>
                <c:pt idx="6">
                  <c:v>//</c:v>
                </c:pt>
                <c:pt idx="7">
                  <c:v>//</c:v>
                </c:pt>
                <c:pt idx="8">
                  <c:v>//</c:v>
                </c:pt>
                <c:pt idx="9">
                  <c:v>//</c:v>
                </c:pt>
              </c:strCache>
            </c:strRef>
          </c:xVal>
          <c:yVal>
            <c:numRef>
              <c:f>'Spot Type 2'!$AC$80:$AC$89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A66-1C4F-906E-B107A961A27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1</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726F-FE4F-87EB-1DD6D932AB0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26F-FE4F-87EB-1DD6D932AB09}"/>
            </c:ext>
          </c:extLst>
        </c:ser>
        <c:ser>
          <c:idx val="2"/>
          <c:order val="2"/>
          <c:tx>
            <c:v>LoB+2sigma</c:v>
          </c:tx>
          <c:spPr>
            <a:ln w="19050" cap="rnd">
              <a:solidFill>
                <a:schemeClr val="accent3"/>
              </a:solidFill>
              <a:round/>
            </a:ln>
            <a:effectLst/>
          </c:spPr>
          <c:marker>
            <c:symbol val="none"/>
          </c:marker>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26F-FE4F-87EB-1DD6D932AB09}"/>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'Spot Type 2'!$X$6:$X$15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2'!$AB$40:$AB$49</c:f>
              <c:strCache>
                <c:ptCount val="10"/>
                <c:pt idx="0">
                  <c:v>0</c:v>
                </c:pt>
                <c:pt idx="1">
                  <c:v>//</c:v>
                </c:pt>
                <c:pt idx="2">
                  <c:v>//</c:v>
                </c:pt>
                <c:pt idx="3">
                  <c:v>//</c:v>
                </c:pt>
                <c:pt idx="4">
                  <c:v>//</c:v>
                </c:pt>
                <c:pt idx="5">
                  <c:v>//</c:v>
                </c:pt>
                <c:pt idx="6">
                  <c:v>//</c:v>
                </c:pt>
                <c:pt idx="7">
                  <c:v>//</c:v>
                </c:pt>
                <c:pt idx="8">
                  <c:v>//</c:v>
                </c:pt>
                <c:pt idx="9">
                  <c:v>//</c:v>
                </c:pt>
              </c:strCache>
            </c:strRef>
          </c:xVal>
          <c:yVal>
            <c:numRef>
              <c:f>'Spot Type 2'!$AG$40:$AG$49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726F-FE4F-87EB-1DD6D932AB0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r>
                  <a:rPr lang="fr-FR" baseline="0"/>
                  <a:t> </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4</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05C-8B47-87A3-91FE0F14B0C1}"/>
            </c:ext>
          </c:extLst>
        </c:ser>
        <c:ser>
          <c:idx val="2"/>
          <c:order val="2"/>
          <c:tx>
            <c:v>LoB+2sigma</c:v>
          </c:tx>
          <c:spPr>
            <a:ln w="19050" cap="rnd">
              <a:solidFill>
                <a:schemeClr val="accent3"/>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05C-8B47-87A3-91FE0F14B0C1}"/>
            </c:ext>
          </c:extLst>
        </c:ser>
        <c:ser>
          <c:idx val="3"/>
          <c:order val="3"/>
          <c:tx>
            <c:v>LoB+3sigma</c:v>
          </c:tx>
          <c:spPr>
            <a:ln w="19050" cap="rnd">
              <a:solidFill>
                <a:schemeClr val="accent4"/>
              </a:solidFill>
              <a:round/>
            </a:ln>
            <a:effectLst/>
          </c:spPr>
          <c:marker>
            <c:symbol val="none"/>
          </c:marker>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05C-8B47-87A3-91FE0F14B0C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2'!$S$121:$S$130</c:f>
              <c:strCache>
                <c:ptCount val="10"/>
                <c:pt idx="0">
                  <c:v>0</c:v>
                </c:pt>
                <c:pt idx="1">
                  <c:v>//</c:v>
                </c:pt>
                <c:pt idx="2">
                  <c:v>//</c:v>
                </c:pt>
                <c:pt idx="3">
                  <c:v>//</c:v>
                </c:pt>
                <c:pt idx="4">
                  <c:v>//</c:v>
                </c:pt>
                <c:pt idx="5">
                  <c:v>//</c:v>
                </c:pt>
                <c:pt idx="6">
                  <c:v>//</c:v>
                </c:pt>
                <c:pt idx="7">
                  <c:v>//</c:v>
                </c:pt>
                <c:pt idx="8">
                  <c:v>//</c:v>
                </c:pt>
                <c:pt idx="9">
                  <c:v>//</c:v>
                </c:pt>
              </c:strCache>
            </c:strRef>
          </c:xVal>
          <c:yVal>
            <c:numRef>
              <c:f>'Spot Type 2'!$T$121:$T$130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05C-8B47-87A3-91FE0F14B0C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5</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91E-5C4F-B155-D0497BCD5E66}"/>
            </c:ext>
          </c:extLst>
        </c:ser>
        <c:ser>
          <c:idx val="2"/>
          <c:order val="2"/>
          <c:tx>
            <c:v>LoB+2sigma</c:v>
          </c:tx>
          <c:spPr>
            <a:ln w="19050" cap="rnd">
              <a:solidFill>
                <a:schemeClr val="accent3"/>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91E-5C4F-B155-D0497BCD5E66}"/>
            </c:ext>
          </c:extLst>
        </c:ser>
        <c:ser>
          <c:idx val="3"/>
          <c:order val="3"/>
          <c:tx>
            <c:v>LoB+3sigma</c:v>
          </c:tx>
          <c:spPr>
            <a:ln w="19050" cap="rnd">
              <a:solidFill>
                <a:schemeClr val="accent4"/>
              </a:solidFill>
              <a:round/>
            </a:ln>
            <a:effectLst/>
          </c:spPr>
          <c:marker>
            <c:symbol val="none"/>
          </c:marker>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91E-5C4F-B155-D0497BCD5E6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2'!$AB$121:$AB$130</c:f>
              <c:strCache>
                <c:ptCount val="10"/>
                <c:pt idx="0">
                  <c:v>0</c:v>
                </c:pt>
                <c:pt idx="1">
                  <c:v>//</c:v>
                </c:pt>
                <c:pt idx="2">
                  <c:v>//</c:v>
                </c:pt>
                <c:pt idx="3">
                  <c:v>//</c:v>
                </c:pt>
                <c:pt idx="4">
                  <c:v>//</c:v>
                </c:pt>
                <c:pt idx="5">
                  <c:v>//</c:v>
                </c:pt>
                <c:pt idx="6">
                  <c:v>//</c:v>
                </c:pt>
                <c:pt idx="7">
                  <c:v>//</c:v>
                </c:pt>
                <c:pt idx="8">
                  <c:v>//</c:v>
                </c:pt>
                <c:pt idx="9">
                  <c:v>//</c:v>
                </c:pt>
              </c:strCache>
            </c:strRef>
          </c:xVal>
          <c:yVal>
            <c:numRef>
              <c:f>'Spot Type 2'!$AC$121:$AC$130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91E-5C4F-B155-D0497BCD5E6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6</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354-8E46-A896-E447A4A020EA}"/>
            </c:ext>
          </c:extLst>
        </c:ser>
        <c:ser>
          <c:idx val="2"/>
          <c:order val="2"/>
          <c:tx>
            <c:v>LoB+2sigma</c:v>
          </c:tx>
          <c:spPr>
            <a:ln w="19050" cap="rnd">
              <a:solidFill>
                <a:schemeClr val="accent3"/>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354-8E46-A896-E447A4A020EA}"/>
            </c:ext>
          </c:extLst>
        </c:ser>
        <c:ser>
          <c:idx val="3"/>
          <c:order val="3"/>
          <c:tx>
            <c:v>LoB+3sigma</c:v>
          </c:tx>
          <c:spPr>
            <a:ln w="19050" cap="rnd">
              <a:solidFill>
                <a:schemeClr val="accent4"/>
              </a:solidFill>
              <a:round/>
            </a:ln>
            <a:effectLst/>
          </c:spPr>
          <c:marker>
            <c:symbol val="none"/>
          </c:marker>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354-8E46-A896-E447A4A020EA}"/>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2'!$S$160:$S$169</c:f>
              <c:strCache>
                <c:ptCount val="10"/>
                <c:pt idx="0">
                  <c:v>0</c:v>
                </c:pt>
                <c:pt idx="1">
                  <c:v>//</c:v>
                </c:pt>
                <c:pt idx="2">
                  <c:v>//</c:v>
                </c:pt>
                <c:pt idx="3">
                  <c:v>//</c:v>
                </c:pt>
                <c:pt idx="4">
                  <c:v>//</c:v>
                </c:pt>
                <c:pt idx="5">
                  <c:v>//</c:v>
                </c:pt>
                <c:pt idx="6">
                  <c:v>//</c:v>
                </c:pt>
                <c:pt idx="7">
                  <c:v>//</c:v>
                </c:pt>
                <c:pt idx="8">
                  <c:v>//</c:v>
                </c:pt>
                <c:pt idx="9">
                  <c:v>//</c:v>
                </c:pt>
              </c:strCache>
            </c:strRef>
          </c:xVal>
          <c:yVal>
            <c:numRef>
              <c:f>'Spot Type 2'!$T$160:$T$169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354-8E46-A896-E447A4A020EA}"/>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ExpoFit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CD6-B84E-A4CE-A9ED84C5134E}"/>
            </c:ext>
          </c:extLst>
        </c:ser>
        <c:ser>
          <c:idx val="2"/>
          <c:order val="2"/>
          <c:tx>
            <c:v>LoB+2sigma</c:v>
          </c:tx>
          <c:spPr>
            <a:ln w="19050" cap="rnd">
              <a:solidFill>
                <a:schemeClr val="accent3"/>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CD6-B84E-A4CE-A9ED84C5134E}"/>
            </c:ext>
          </c:extLst>
        </c:ser>
        <c:ser>
          <c:idx val="3"/>
          <c:order val="3"/>
          <c:tx>
            <c:v>LoB+3sigma</c:v>
          </c:tx>
          <c:spPr>
            <a:ln w="19050" cap="rnd">
              <a:solidFill>
                <a:schemeClr val="accent4"/>
              </a:solidFill>
              <a:round/>
            </a:ln>
            <a:effectLst/>
          </c:spPr>
          <c:marker>
            <c:symbol val="none"/>
          </c:marker>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CD6-B84E-A4CE-A9ED84C5134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2'!$AD$20:$AD$29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2'!$AD$20:$AD$29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2'!$AB$160:$AB$169</c:f>
              <c:strCache>
                <c:ptCount val="10"/>
                <c:pt idx="0">
                  <c:v>0</c:v>
                </c:pt>
                <c:pt idx="1">
                  <c:v>//</c:v>
                </c:pt>
                <c:pt idx="2">
                  <c:v>//</c:v>
                </c:pt>
                <c:pt idx="3">
                  <c:v>//</c:v>
                </c:pt>
                <c:pt idx="4">
                  <c:v>//</c:v>
                </c:pt>
                <c:pt idx="5">
                  <c:v>//</c:v>
                </c:pt>
                <c:pt idx="6">
                  <c:v>//</c:v>
                </c:pt>
                <c:pt idx="7">
                  <c:v>//</c:v>
                </c:pt>
                <c:pt idx="8">
                  <c:v>//</c:v>
                </c:pt>
                <c:pt idx="9">
                  <c:v>//</c:v>
                </c:pt>
              </c:strCache>
            </c:strRef>
          </c:xVal>
          <c:yVal>
            <c:numRef>
              <c:f>'Spot Type 2'!$AC$160:$AC$169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CD6-B84E-A4CE-A9ED84C5134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All Column</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656-9C42-BD83-2F9BB479C891}"/>
            </c:ext>
          </c:extLst>
        </c:ser>
        <c:ser>
          <c:idx val="2"/>
          <c:order val="2"/>
          <c:tx>
            <c:v>LoB+2sigma</c:v>
          </c:tx>
          <c:spPr>
            <a:ln w="19050" cap="rnd">
              <a:solidFill>
                <a:schemeClr val="accent3"/>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656-9C42-BD83-2F9BB479C891}"/>
            </c:ext>
          </c:extLst>
        </c:ser>
        <c:ser>
          <c:idx val="3"/>
          <c:order val="3"/>
          <c:tx>
            <c:v>LoB+3sigma</c:v>
          </c:tx>
          <c:spPr>
            <a:ln w="19050" cap="rnd">
              <a:solidFill>
                <a:schemeClr val="accent4"/>
              </a:solidFill>
              <a:round/>
            </a:ln>
            <a:effectLst/>
          </c:spPr>
          <c:marker>
            <c:symbol val="none"/>
          </c:marker>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656-9C42-BD83-2F9BB479C89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3'!$S$40:$S$49</c:f>
              <c:strCache>
                <c:ptCount val="10"/>
                <c:pt idx="0">
                  <c:v>0</c:v>
                </c:pt>
                <c:pt idx="1">
                  <c:v>//</c:v>
                </c:pt>
                <c:pt idx="2">
                  <c:v>//</c:v>
                </c:pt>
                <c:pt idx="3">
                  <c:v>//</c:v>
                </c:pt>
                <c:pt idx="4">
                  <c:v>//</c:v>
                </c:pt>
                <c:pt idx="5">
                  <c:v>//</c:v>
                </c:pt>
                <c:pt idx="6">
                  <c:v>//</c:v>
                </c:pt>
                <c:pt idx="7">
                  <c:v>//</c:v>
                </c:pt>
                <c:pt idx="8">
                  <c:v>//</c:v>
                </c:pt>
                <c:pt idx="9">
                  <c:v>//</c:v>
                </c:pt>
              </c:strCache>
            </c:strRef>
          </c:xVal>
          <c:yVal>
            <c:numRef>
              <c:f>'Spot Type 3'!$T$40:$T$49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656-9C42-BD83-2F9BB479C89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2</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316-E946-987F-C38EC4BD4AF0}"/>
            </c:ext>
          </c:extLst>
        </c:ser>
        <c:ser>
          <c:idx val="2"/>
          <c:order val="2"/>
          <c:tx>
            <c:v>LoB+2sigma</c:v>
          </c:tx>
          <c:spPr>
            <a:ln w="19050" cap="rnd">
              <a:solidFill>
                <a:schemeClr val="accent3"/>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316-E946-987F-C38EC4BD4AF0}"/>
            </c:ext>
          </c:extLst>
        </c:ser>
        <c:ser>
          <c:idx val="3"/>
          <c:order val="3"/>
          <c:tx>
            <c:v>LoB+3sigma</c:v>
          </c:tx>
          <c:spPr>
            <a:ln w="19050" cap="rnd">
              <a:solidFill>
                <a:schemeClr val="accent4"/>
              </a:solidFill>
              <a:round/>
            </a:ln>
            <a:effectLst/>
          </c:spPr>
          <c:marker>
            <c:symbol val="none"/>
          </c:marker>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316-E946-987F-C38EC4BD4AF0}"/>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3'!$S$80:$S$89</c:f>
              <c:strCache>
                <c:ptCount val="10"/>
                <c:pt idx="0">
                  <c:v>0</c:v>
                </c:pt>
                <c:pt idx="1">
                  <c:v>//</c:v>
                </c:pt>
                <c:pt idx="2">
                  <c:v>//</c:v>
                </c:pt>
                <c:pt idx="3">
                  <c:v>//</c:v>
                </c:pt>
                <c:pt idx="4">
                  <c:v>//</c:v>
                </c:pt>
                <c:pt idx="5">
                  <c:v>//</c:v>
                </c:pt>
                <c:pt idx="6">
                  <c:v>//</c:v>
                </c:pt>
                <c:pt idx="7">
                  <c:v>//</c:v>
                </c:pt>
                <c:pt idx="8">
                  <c:v>//</c:v>
                </c:pt>
                <c:pt idx="9">
                  <c:v>//</c:v>
                </c:pt>
              </c:strCache>
            </c:strRef>
          </c:xVal>
          <c:yVal>
            <c:numRef>
              <c:f>'Spot Type 3'!$T$80:$T$89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316-E946-987F-C38EC4BD4AF0}"/>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3</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A98-A242-89DB-0DCC6D1BE8FE}"/>
            </c:ext>
          </c:extLst>
        </c:ser>
        <c:ser>
          <c:idx val="2"/>
          <c:order val="2"/>
          <c:tx>
            <c:v>LoB+2sigma</c:v>
          </c:tx>
          <c:spPr>
            <a:ln w="19050" cap="rnd">
              <a:solidFill>
                <a:schemeClr val="accent3"/>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A98-A242-89DB-0DCC6D1BE8FE}"/>
            </c:ext>
          </c:extLst>
        </c:ser>
        <c:ser>
          <c:idx val="3"/>
          <c:order val="3"/>
          <c:tx>
            <c:v>LoB+3sigma</c:v>
          </c:tx>
          <c:spPr>
            <a:ln w="19050" cap="rnd">
              <a:solidFill>
                <a:schemeClr val="accent4"/>
              </a:solidFill>
              <a:round/>
            </a:ln>
            <a:effectLst/>
          </c:spPr>
          <c:marker>
            <c:symbol val="none"/>
          </c:marker>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A98-A242-89DB-0DCC6D1BE8F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3'!$AB$80:$AB$89</c:f>
              <c:strCache>
                <c:ptCount val="10"/>
                <c:pt idx="0">
                  <c:v>0</c:v>
                </c:pt>
                <c:pt idx="1">
                  <c:v>//</c:v>
                </c:pt>
                <c:pt idx="2">
                  <c:v>//</c:v>
                </c:pt>
                <c:pt idx="3">
                  <c:v>//</c:v>
                </c:pt>
                <c:pt idx="4">
                  <c:v>//</c:v>
                </c:pt>
                <c:pt idx="5">
                  <c:v>//</c:v>
                </c:pt>
                <c:pt idx="6">
                  <c:v>//</c:v>
                </c:pt>
                <c:pt idx="7">
                  <c:v>//</c:v>
                </c:pt>
                <c:pt idx="8">
                  <c:v>//</c:v>
                </c:pt>
                <c:pt idx="9">
                  <c:v>//</c:v>
                </c:pt>
              </c:strCache>
            </c:strRef>
          </c:xVal>
          <c:yVal>
            <c:numRef>
              <c:f>'Spot Type 3'!$AC$80:$AC$89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A98-A242-89DB-0DCC6D1BE8F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1</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3080-AB4F-8AC2-B08F85C07D1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080-AB4F-8AC2-B08F85C07D19}"/>
            </c:ext>
          </c:extLst>
        </c:ser>
        <c:ser>
          <c:idx val="2"/>
          <c:order val="2"/>
          <c:tx>
            <c:v>LoB+2sigma</c:v>
          </c:tx>
          <c:spPr>
            <a:ln w="19050" cap="rnd">
              <a:solidFill>
                <a:schemeClr val="accent3"/>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080-AB4F-8AC2-B08F85C07D19}"/>
            </c:ext>
          </c:extLst>
        </c:ser>
        <c:ser>
          <c:idx val="3"/>
          <c:order val="3"/>
          <c:tx>
            <c:v>LoB+3sigma</c:v>
          </c:tx>
          <c:spPr>
            <a:ln w="19050" cap="rnd">
              <a:solidFill>
                <a:schemeClr val="accent4"/>
              </a:solidFill>
              <a:round/>
            </a:ln>
            <a:effectLst/>
          </c:spPr>
          <c:marker>
            <c:symbol val="none"/>
          </c:marker>
          <c:xVal>
            <c:strRef>
              <c:f>'Spot Type 3'!$AB$40:$AB$49</c:f>
              <c:strCache>
                <c:ptCount val="10"/>
                <c:pt idx="0">
                  <c:v>0</c:v>
                </c:pt>
                <c:pt idx="1">
                  <c:v>//</c:v>
                </c:pt>
                <c:pt idx="2">
                  <c:v>//</c:v>
                </c:pt>
                <c:pt idx="3">
                  <c:v>//</c:v>
                </c:pt>
                <c:pt idx="4">
                  <c:v>//</c:v>
                </c:pt>
                <c:pt idx="5">
                  <c:v>//</c:v>
                </c:pt>
                <c:pt idx="6">
                  <c:v>//</c:v>
                </c:pt>
                <c:pt idx="7">
                  <c:v>//</c:v>
                </c:pt>
                <c:pt idx="8">
                  <c:v>//</c:v>
                </c:pt>
                <c:pt idx="9">
                  <c:v>//</c:v>
                </c:pt>
              </c:strCache>
            </c:strRef>
          </c:xVal>
          <c:yVal>
            <c:numRef>
              <c:f>'Spot Type 3'!$AG$40:$AG$49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3080-AB4F-8AC2-B08F85C07D1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4</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2F6-D444-ACF0-F45B8AAAC91B}"/>
            </c:ext>
          </c:extLst>
        </c:ser>
        <c:ser>
          <c:idx val="2"/>
          <c:order val="2"/>
          <c:tx>
            <c:v>LoB+2sigma</c:v>
          </c:tx>
          <c:spPr>
            <a:ln w="19050" cap="rnd">
              <a:solidFill>
                <a:schemeClr val="accent3"/>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2F6-D444-ACF0-F45B8AAAC91B}"/>
            </c:ext>
          </c:extLst>
        </c:ser>
        <c:ser>
          <c:idx val="3"/>
          <c:order val="3"/>
          <c:tx>
            <c:v>LoB+3sigma</c:v>
          </c:tx>
          <c:spPr>
            <a:ln w="19050" cap="rnd">
              <a:solidFill>
                <a:schemeClr val="accent4"/>
              </a:solidFill>
              <a:round/>
            </a:ln>
            <a:effectLst/>
          </c:spPr>
          <c:marker>
            <c:symbol val="none"/>
          </c:marker>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2F6-D444-ACF0-F45B8AAAC91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3'!$S$121:$S$130</c:f>
              <c:strCache>
                <c:ptCount val="10"/>
                <c:pt idx="0">
                  <c:v>0</c:v>
                </c:pt>
                <c:pt idx="1">
                  <c:v>//</c:v>
                </c:pt>
                <c:pt idx="2">
                  <c:v>//</c:v>
                </c:pt>
                <c:pt idx="3">
                  <c:v>//</c:v>
                </c:pt>
                <c:pt idx="4">
                  <c:v>//</c:v>
                </c:pt>
                <c:pt idx="5">
                  <c:v>//</c:v>
                </c:pt>
                <c:pt idx="6">
                  <c:v>//</c:v>
                </c:pt>
                <c:pt idx="7">
                  <c:v>//</c:v>
                </c:pt>
                <c:pt idx="8">
                  <c:v>//</c:v>
                </c:pt>
                <c:pt idx="9">
                  <c:v>//</c:v>
                </c:pt>
              </c:strCache>
            </c:strRef>
          </c:xVal>
          <c:yVal>
            <c:numRef>
              <c:f>'Spot Type 3'!$T$121:$T$130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2F6-D444-ACF0-F45B8AAAC91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5</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EEB-8345-9B5F-45802A28AEFC}"/>
            </c:ext>
          </c:extLst>
        </c:ser>
        <c:ser>
          <c:idx val="2"/>
          <c:order val="2"/>
          <c:tx>
            <c:v>LoB+2sigma</c:v>
          </c:tx>
          <c:spPr>
            <a:ln w="19050" cap="rnd">
              <a:solidFill>
                <a:schemeClr val="accent3"/>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EEB-8345-9B5F-45802A28AEFC}"/>
            </c:ext>
          </c:extLst>
        </c:ser>
        <c:ser>
          <c:idx val="3"/>
          <c:order val="3"/>
          <c:tx>
            <c:v>LoB+3sigma</c:v>
          </c:tx>
          <c:spPr>
            <a:ln w="19050" cap="rnd">
              <a:solidFill>
                <a:schemeClr val="accent4"/>
              </a:solidFill>
              <a:round/>
            </a:ln>
            <a:effectLst/>
          </c:spPr>
          <c:marker>
            <c:symbol val="none"/>
          </c:marker>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EEB-8345-9B5F-45802A28AEFC}"/>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3'!$AB$121:$AB$130</c:f>
              <c:strCache>
                <c:ptCount val="10"/>
                <c:pt idx="0">
                  <c:v>0</c:v>
                </c:pt>
                <c:pt idx="1">
                  <c:v>//</c:v>
                </c:pt>
                <c:pt idx="2">
                  <c:v>//</c:v>
                </c:pt>
                <c:pt idx="3">
                  <c:v>//</c:v>
                </c:pt>
                <c:pt idx="4">
                  <c:v>//</c:v>
                </c:pt>
                <c:pt idx="5">
                  <c:v>//</c:v>
                </c:pt>
                <c:pt idx="6">
                  <c:v>//</c:v>
                </c:pt>
                <c:pt idx="7">
                  <c:v>//</c:v>
                </c:pt>
                <c:pt idx="8">
                  <c:v>//</c:v>
                </c:pt>
                <c:pt idx="9">
                  <c:v>//</c:v>
                </c:pt>
              </c:strCache>
            </c:strRef>
          </c:xVal>
          <c:yVal>
            <c:numRef>
              <c:f>'Spot Type 3'!$AC$121:$AC$130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EEB-8345-9B5F-45802A28AEFC}"/>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6</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CD8-674F-B87C-0CFDCCD1F7EB}"/>
            </c:ext>
          </c:extLst>
        </c:ser>
        <c:ser>
          <c:idx val="2"/>
          <c:order val="2"/>
          <c:tx>
            <c:v>LoB+2sigma</c:v>
          </c:tx>
          <c:spPr>
            <a:ln w="19050" cap="rnd">
              <a:solidFill>
                <a:schemeClr val="accent3"/>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CD8-674F-B87C-0CFDCCD1F7EB}"/>
            </c:ext>
          </c:extLst>
        </c:ser>
        <c:ser>
          <c:idx val="3"/>
          <c:order val="3"/>
          <c:tx>
            <c:v>LoB+3sigma</c:v>
          </c:tx>
          <c:spPr>
            <a:ln w="19050" cap="rnd">
              <a:solidFill>
                <a:schemeClr val="accent4"/>
              </a:solidFill>
              <a:round/>
            </a:ln>
            <a:effectLst/>
          </c:spPr>
          <c:marker>
            <c:symbol val="none"/>
          </c:marker>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CD8-674F-B87C-0CFDCCD1F7E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3'!$S$160:$S$169</c:f>
              <c:strCache>
                <c:ptCount val="10"/>
                <c:pt idx="0">
                  <c:v>0</c:v>
                </c:pt>
                <c:pt idx="1">
                  <c:v>//</c:v>
                </c:pt>
                <c:pt idx="2">
                  <c:v>//</c:v>
                </c:pt>
                <c:pt idx="3">
                  <c:v>//</c:v>
                </c:pt>
                <c:pt idx="4">
                  <c:v>//</c:v>
                </c:pt>
                <c:pt idx="5">
                  <c:v>//</c:v>
                </c:pt>
                <c:pt idx="6">
                  <c:v>//</c:v>
                </c:pt>
                <c:pt idx="7">
                  <c:v>//</c:v>
                </c:pt>
                <c:pt idx="8">
                  <c:v>//</c:v>
                </c:pt>
                <c:pt idx="9">
                  <c:v>//</c:v>
                </c:pt>
              </c:strCache>
            </c:strRef>
          </c:xVal>
          <c:yVal>
            <c:numRef>
              <c:f>'Spot Type 3'!$T$160:$T$169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CD8-674F-B87C-0CFDCCD1F7E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Bruit Proche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236-BB42-AC08-F4EE4FA64C19}"/>
            </c:ext>
          </c:extLst>
        </c:ser>
        <c:ser>
          <c:idx val="2"/>
          <c:order val="2"/>
          <c:tx>
            <c:v>LoB+2sigma</c:v>
          </c:tx>
          <c:spPr>
            <a:ln w="19050" cap="rnd">
              <a:solidFill>
                <a:schemeClr val="accent3"/>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236-BB42-AC08-F4EE4FA64C19}"/>
            </c:ext>
          </c:extLst>
        </c:ser>
        <c:ser>
          <c:idx val="3"/>
          <c:order val="3"/>
          <c:tx>
            <c:v>LoB+3sigma</c:v>
          </c:tx>
          <c:spPr>
            <a:ln w="19050" cap="rnd">
              <a:solidFill>
                <a:schemeClr val="accent4"/>
              </a:solidFill>
              <a:round/>
            </a:ln>
            <a:effectLst/>
          </c:spPr>
          <c:marker>
            <c:symbol val="none"/>
          </c:marker>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236-BB42-AC08-F4EE4FA64C1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3'!$AD$20:$AD$29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3'!$AD$20:$AD$29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3'!$AB$160:$AB$169</c:f>
              <c:strCache>
                <c:ptCount val="10"/>
                <c:pt idx="0">
                  <c:v>0</c:v>
                </c:pt>
                <c:pt idx="1">
                  <c:v>//</c:v>
                </c:pt>
                <c:pt idx="2">
                  <c:v>//</c:v>
                </c:pt>
                <c:pt idx="3">
                  <c:v>//</c:v>
                </c:pt>
                <c:pt idx="4">
                  <c:v>//</c:v>
                </c:pt>
                <c:pt idx="5">
                  <c:v>//</c:v>
                </c:pt>
                <c:pt idx="6">
                  <c:v>//</c:v>
                </c:pt>
                <c:pt idx="7">
                  <c:v>//</c:v>
                </c:pt>
                <c:pt idx="8">
                  <c:v>//</c:v>
                </c:pt>
                <c:pt idx="9">
                  <c:v>//</c:v>
                </c:pt>
              </c:strCache>
            </c:strRef>
          </c:xVal>
          <c:yVal>
            <c:numRef>
              <c:f>'Spot Type 3'!$AC$160:$AC$169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236-BB42-AC08-F4EE4FA64C1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All Column</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4'!$S$40:$S$49</c:f>
              <c:strCache>
                <c:ptCount val="10"/>
                <c:pt idx="0">
                  <c:v>0</c:v>
                </c:pt>
                <c:pt idx="1">
                  <c:v>//</c:v>
                </c:pt>
                <c:pt idx="2">
                  <c:v>//</c:v>
                </c:pt>
                <c:pt idx="3">
                  <c:v>//</c:v>
                </c:pt>
                <c:pt idx="4">
                  <c:v>//</c:v>
                </c:pt>
                <c:pt idx="5">
                  <c:v>//</c:v>
                </c:pt>
                <c:pt idx="6">
                  <c:v>//</c:v>
                </c:pt>
                <c:pt idx="7">
                  <c:v>//</c:v>
                </c:pt>
                <c:pt idx="8">
                  <c:v>//</c:v>
                </c:pt>
                <c:pt idx="9">
                  <c:v>//</c:v>
                </c:pt>
              </c:strCache>
            </c:strRef>
          </c:xVal>
          <c:yVal>
            <c:numRef>
              <c:f>'Spot Type 4'!$V$40:$V$49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E61-7648-AB2D-08B98D5BF5E1}"/>
            </c:ext>
          </c:extLst>
        </c:ser>
        <c:ser>
          <c:idx val="2"/>
          <c:order val="2"/>
          <c:tx>
            <c:v>LoB+2sigma</c:v>
          </c:tx>
          <c:spPr>
            <a:ln w="19050" cap="rnd">
              <a:solidFill>
                <a:schemeClr val="accent3"/>
              </a:solidFill>
              <a:round/>
            </a:ln>
            <a:effectLst/>
          </c:spPr>
          <c:marker>
            <c:symbol val="none"/>
          </c:marker>
          <c:xVal>
            <c:strRef>
              <c:f>'Spot Type 4'!$S$40:$S$49</c:f>
              <c:strCache>
                <c:ptCount val="10"/>
                <c:pt idx="0">
                  <c:v>0</c:v>
                </c:pt>
                <c:pt idx="1">
                  <c:v>//</c:v>
                </c:pt>
                <c:pt idx="2">
                  <c:v>//</c:v>
                </c:pt>
                <c:pt idx="3">
                  <c:v>//</c:v>
                </c:pt>
                <c:pt idx="4">
                  <c:v>//</c:v>
                </c:pt>
                <c:pt idx="5">
                  <c:v>//</c:v>
                </c:pt>
                <c:pt idx="6">
                  <c:v>//</c:v>
                </c:pt>
                <c:pt idx="7">
                  <c:v>//</c:v>
                </c:pt>
                <c:pt idx="8">
                  <c:v>//</c:v>
                </c:pt>
                <c:pt idx="9">
                  <c:v>//</c:v>
                </c:pt>
              </c:strCache>
            </c:strRef>
          </c:xVal>
          <c:yVal>
            <c:numRef>
              <c:f>'Spot Type 4'!$W$40:$W$49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E61-7648-AB2D-08B98D5BF5E1}"/>
            </c:ext>
          </c:extLst>
        </c:ser>
        <c:ser>
          <c:idx val="3"/>
          <c:order val="3"/>
          <c:tx>
            <c:v>LoB+3sigma</c:v>
          </c:tx>
          <c:spPr>
            <a:ln w="19050" cap="rnd">
              <a:solidFill>
                <a:schemeClr val="accent4"/>
              </a:solidFill>
              <a:round/>
            </a:ln>
            <a:effectLst/>
          </c:spPr>
          <c:marker>
            <c:symbol val="none"/>
          </c:marker>
          <c:xVal>
            <c:strRef>
              <c:f>'Spot Type 4'!$S$40:$S$49</c:f>
              <c:strCache>
                <c:ptCount val="10"/>
                <c:pt idx="0">
                  <c:v>0</c:v>
                </c:pt>
                <c:pt idx="1">
                  <c:v>//</c:v>
                </c:pt>
                <c:pt idx="2">
                  <c:v>//</c:v>
                </c:pt>
                <c:pt idx="3">
                  <c:v>//</c:v>
                </c:pt>
                <c:pt idx="4">
                  <c:v>//</c:v>
                </c:pt>
                <c:pt idx="5">
                  <c:v>//</c:v>
                </c:pt>
                <c:pt idx="6">
                  <c:v>//</c:v>
                </c:pt>
                <c:pt idx="7">
                  <c:v>//</c:v>
                </c:pt>
                <c:pt idx="8">
                  <c:v>//</c:v>
                </c:pt>
                <c:pt idx="9">
                  <c:v>//</c:v>
                </c:pt>
              </c:strCache>
            </c:strRef>
          </c:xVal>
          <c:yVal>
            <c:numRef>
              <c:f>'Spot Type 4'!$X$40:$X$49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E61-7648-AB2D-08B98D5BF5E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4'!$S$40:$S$49</c:f>
              <c:strCache>
                <c:ptCount val="10"/>
                <c:pt idx="0">
                  <c:v>0</c:v>
                </c:pt>
                <c:pt idx="1">
                  <c:v>//</c:v>
                </c:pt>
                <c:pt idx="2">
                  <c:v>//</c:v>
                </c:pt>
                <c:pt idx="3">
                  <c:v>//</c:v>
                </c:pt>
                <c:pt idx="4">
                  <c:v>//</c:v>
                </c:pt>
                <c:pt idx="5">
                  <c:v>//</c:v>
                </c:pt>
                <c:pt idx="6">
                  <c:v>//</c:v>
                </c:pt>
                <c:pt idx="7">
                  <c:v>//</c:v>
                </c:pt>
                <c:pt idx="8">
                  <c:v>//</c:v>
                </c:pt>
                <c:pt idx="9">
                  <c:v>//</c:v>
                </c:pt>
              </c:strCache>
            </c:strRef>
          </c:xVal>
          <c:yVal>
            <c:numRef>
              <c:f>'Spot Type 4'!$T$40:$T$49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E61-7648-AB2D-08B98D5BF5E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2</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4'!$S$80:$S$89</c:f>
              <c:strCache>
                <c:ptCount val="10"/>
                <c:pt idx="0">
                  <c:v>0</c:v>
                </c:pt>
                <c:pt idx="1">
                  <c:v>//</c:v>
                </c:pt>
                <c:pt idx="2">
                  <c:v>//</c:v>
                </c:pt>
                <c:pt idx="3">
                  <c:v>//</c:v>
                </c:pt>
                <c:pt idx="4">
                  <c:v>//</c:v>
                </c:pt>
                <c:pt idx="5">
                  <c:v>//</c:v>
                </c:pt>
                <c:pt idx="6">
                  <c:v>//</c:v>
                </c:pt>
                <c:pt idx="7">
                  <c:v>//</c:v>
                </c:pt>
                <c:pt idx="8">
                  <c:v>//</c:v>
                </c:pt>
                <c:pt idx="9">
                  <c:v>//</c:v>
                </c:pt>
              </c:strCache>
            </c:strRef>
          </c:xVal>
          <c:yVal>
            <c:numRef>
              <c:f>'Spot Type 4'!$V$80:$V$89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D916-514C-8C31-CEE54A60D9E6}"/>
            </c:ext>
          </c:extLst>
        </c:ser>
        <c:ser>
          <c:idx val="2"/>
          <c:order val="2"/>
          <c:tx>
            <c:v>LoB+2sigma</c:v>
          </c:tx>
          <c:spPr>
            <a:ln w="19050" cap="rnd">
              <a:solidFill>
                <a:schemeClr val="accent3"/>
              </a:solidFill>
              <a:round/>
            </a:ln>
            <a:effectLst/>
          </c:spPr>
          <c:marker>
            <c:symbol val="none"/>
          </c:marker>
          <c:xVal>
            <c:strRef>
              <c:f>'Spot Type 4'!$S$80:$S$89</c:f>
              <c:strCache>
                <c:ptCount val="10"/>
                <c:pt idx="0">
                  <c:v>0</c:v>
                </c:pt>
                <c:pt idx="1">
                  <c:v>//</c:v>
                </c:pt>
                <c:pt idx="2">
                  <c:v>//</c:v>
                </c:pt>
                <c:pt idx="3">
                  <c:v>//</c:v>
                </c:pt>
                <c:pt idx="4">
                  <c:v>//</c:v>
                </c:pt>
                <c:pt idx="5">
                  <c:v>//</c:v>
                </c:pt>
                <c:pt idx="6">
                  <c:v>//</c:v>
                </c:pt>
                <c:pt idx="7">
                  <c:v>//</c:v>
                </c:pt>
                <c:pt idx="8">
                  <c:v>//</c:v>
                </c:pt>
                <c:pt idx="9">
                  <c:v>//</c:v>
                </c:pt>
              </c:strCache>
            </c:strRef>
          </c:xVal>
          <c:yVal>
            <c:numRef>
              <c:f>'Spot Type 4'!$W$80:$W$89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D916-514C-8C31-CEE54A60D9E6}"/>
            </c:ext>
          </c:extLst>
        </c:ser>
        <c:ser>
          <c:idx val="3"/>
          <c:order val="3"/>
          <c:tx>
            <c:v>LoB+3sigma</c:v>
          </c:tx>
          <c:spPr>
            <a:ln w="19050" cap="rnd">
              <a:solidFill>
                <a:schemeClr val="accent4"/>
              </a:solidFill>
              <a:round/>
            </a:ln>
            <a:effectLst/>
          </c:spPr>
          <c:marker>
            <c:symbol val="none"/>
          </c:marker>
          <c:xVal>
            <c:strRef>
              <c:f>'Spot Type 4'!$S$80:$S$89</c:f>
              <c:strCache>
                <c:ptCount val="10"/>
                <c:pt idx="0">
                  <c:v>0</c:v>
                </c:pt>
                <c:pt idx="1">
                  <c:v>//</c:v>
                </c:pt>
                <c:pt idx="2">
                  <c:v>//</c:v>
                </c:pt>
                <c:pt idx="3">
                  <c:v>//</c:v>
                </c:pt>
                <c:pt idx="4">
                  <c:v>//</c:v>
                </c:pt>
                <c:pt idx="5">
                  <c:v>//</c:v>
                </c:pt>
                <c:pt idx="6">
                  <c:v>//</c:v>
                </c:pt>
                <c:pt idx="7">
                  <c:v>//</c:v>
                </c:pt>
                <c:pt idx="8">
                  <c:v>//</c:v>
                </c:pt>
                <c:pt idx="9">
                  <c:v>//</c:v>
                </c:pt>
              </c:strCache>
            </c:strRef>
          </c:xVal>
          <c:yVal>
            <c:numRef>
              <c:f>'Spot Type 4'!$X$80:$X$89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D916-514C-8C31-CEE54A60D9E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4'!$S$80:$S$89</c:f>
              <c:strCache>
                <c:ptCount val="10"/>
                <c:pt idx="0">
                  <c:v>0</c:v>
                </c:pt>
                <c:pt idx="1">
                  <c:v>//</c:v>
                </c:pt>
                <c:pt idx="2">
                  <c:v>//</c:v>
                </c:pt>
                <c:pt idx="3">
                  <c:v>//</c:v>
                </c:pt>
                <c:pt idx="4">
                  <c:v>//</c:v>
                </c:pt>
                <c:pt idx="5">
                  <c:v>//</c:v>
                </c:pt>
                <c:pt idx="6">
                  <c:v>//</c:v>
                </c:pt>
                <c:pt idx="7">
                  <c:v>//</c:v>
                </c:pt>
                <c:pt idx="8">
                  <c:v>//</c:v>
                </c:pt>
                <c:pt idx="9">
                  <c:v>//</c:v>
                </c:pt>
              </c:strCache>
            </c:strRef>
          </c:xVal>
          <c:yVal>
            <c:numRef>
              <c:f>'Spot Type 4'!$T$80:$T$89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D916-514C-8C31-CEE54A60D9E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3</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4'!$AB$80:$AB$89</c:f>
              <c:strCache>
                <c:ptCount val="10"/>
                <c:pt idx="0">
                  <c:v>0</c:v>
                </c:pt>
                <c:pt idx="1">
                  <c:v>//</c:v>
                </c:pt>
                <c:pt idx="2">
                  <c:v>//</c:v>
                </c:pt>
                <c:pt idx="3">
                  <c:v>//</c:v>
                </c:pt>
                <c:pt idx="4">
                  <c:v>//</c:v>
                </c:pt>
                <c:pt idx="5">
                  <c:v>//</c:v>
                </c:pt>
                <c:pt idx="6">
                  <c:v>//</c:v>
                </c:pt>
                <c:pt idx="7">
                  <c:v>//</c:v>
                </c:pt>
                <c:pt idx="8">
                  <c:v>//</c:v>
                </c:pt>
                <c:pt idx="9">
                  <c:v>//</c:v>
                </c:pt>
              </c:strCache>
            </c:strRef>
          </c:xVal>
          <c:yVal>
            <c:numRef>
              <c:f>'Spot Type 4'!$AE$80:$AE$89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900B-9F47-9EEA-624D9D0EFEDB}"/>
            </c:ext>
          </c:extLst>
        </c:ser>
        <c:ser>
          <c:idx val="2"/>
          <c:order val="2"/>
          <c:tx>
            <c:v>LoB+2sigma</c:v>
          </c:tx>
          <c:spPr>
            <a:ln w="19050" cap="rnd">
              <a:solidFill>
                <a:schemeClr val="accent3"/>
              </a:solidFill>
              <a:round/>
            </a:ln>
            <a:effectLst/>
          </c:spPr>
          <c:marker>
            <c:symbol val="none"/>
          </c:marker>
          <c:xVal>
            <c:strRef>
              <c:f>'Spot Type 4'!$AB$80:$AB$89</c:f>
              <c:strCache>
                <c:ptCount val="10"/>
                <c:pt idx="0">
                  <c:v>0</c:v>
                </c:pt>
                <c:pt idx="1">
                  <c:v>//</c:v>
                </c:pt>
                <c:pt idx="2">
                  <c:v>//</c:v>
                </c:pt>
                <c:pt idx="3">
                  <c:v>//</c:v>
                </c:pt>
                <c:pt idx="4">
                  <c:v>//</c:v>
                </c:pt>
                <c:pt idx="5">
                  <c:v>//</c:v>
                </c:pt>
                <c:pt idx="6">
                  <c:v>//</c:v>
                </c:pt>
                <c:pt idx="7">
                  <c:v>//</c:v>
                </c:pt>
                <c:pt idx="8">
                  <c:v>//</c:v>
                </c:pt>
                <c:pt idx="9">
                  <c:v>//</c:v>
                </c:pt>
              </c:strCache>
            </c:strRef>
          </c:xVal>
          <c:yVal>
            <c:numRef>
              <c:f>'Spot Type 4'!$AF$80:$AF$89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00B-9F47-9EEA-624D9D0EFEDB}"/>
            </c:ext>
          </c:extLst>
        </c:ser>
        <c:ser>
          <c:idx val="3"/>
          <c:order val="3"/>
          <c:tx>
            <c:v>LoB+3sigma</c:v>
          </c:tx>
          <c:spPr>
            <a:ln w="19050" cap="rnd">
              <a:solidFill>
                <a:schemeClr val="accent4"/>
              </a:solidFill>
              <a:round/>
            </a:ln>
            <a:effectLst/>
          </c:spPr>
          <c:marker>
            <c:symbol val="none"/>
          </c:marker>
          <c:xVal>
            <c:strRef>
              <c:f>'Spot Type 4'!$AB$80:$AB$89</c:f>
              <c:strCache>
                <c:ptCount val="10"/>
                <c:pt idx="0">
                  <c:v>0</c:v>
                </c:pt>
                <c:pt idx="1">
                  <c:v>//</c:v>
                </c:pt>
                <c:pt idx="2">
                  <c:v>//</c:v>
                </c:pt>
                <c:pt idx="3">
                  <c:v>//</c:v>
                </c:pt>
                <c:pt idx="4">
                  <c:v>//</c:v>
                </c:pt>
                <c:pt idx="5">
                  <c:v>//</c:v>
                </c:pt>
                <c:pt idx="6">
                  <c:v>//</c:v>
                </c:pt>
                <c:pt idx="7">
                  <c:v>//</c:v>
                </c:pt>
                <c:pt idx="8">
                  <c:v>//</c:v>
                </c:pt>
                <c:pt idx="9">
                  <c:v>//</c:v>
                </c:pt>
              </c:strCache>
            </c:strRef>
          </c:xVal>
          <c:yVal>
            <c:numRef>
              <c:f>'Spot Type 4'!$AG$80:$AG$89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00B-9F47-9EEA-624D9D0EFED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4'!$AB$80:$AB$89</c:f>
              <c:strCache>
                <c:ptCount val="10"/>
                <c:pt idx="0">
                  <c:v>0</c:v>
                </c:pt>
                <c:pt idx="1">
                  <c:v>//</c:v>
                </c:pt>
                <c:pt idx="2">
                  <c:v>//</c:v>
                </c:pt>
                <c:pt idx="3">
                  <c:v>//</c:v>
                </c:pt>
                <c:pt idx="4">
                  <c:v>//</c:v>
                </c:pt>
                <c:pt idx="5">
                  <c:v>//</c:v>
                </c:pt>
                <c:pt idx="6">
                  <c:v>//</c:v>
                </c:pt>
                <c:pt idx="7">
                  <c:v>//</c:v>
                </c:pt>
                <c:pt idx="8">
                  <c:v>//</c:v>
                </c:pt>
                <c:pt idx="9">
                  <c:v>//</c:v>
                </c:pt>
              </c:strCache>
            </c:strRef>
          </c:xVal>
          <c:yVal>
            <c:numRef>
              <c:f>'Spot Type 4'!$AC$80:$AC$89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900B-9F47-9EEA-624D9D0EFED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1</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4'!$AB$40:$AB$49</c:f>
              <c:strCache>
                <c:ptCount val="10"/>
                <c:pt idx="0">
                  <c:v>0</c:v>
                </c:pt>
                <c:pt idx="1">
                  <c:v>//</c:v>
                </c:pt>
                <c:pt idx="2">
                  <c:v>//</c:v>
                </c:pt>
                <c:pt idx="3">
                  <c:v>//</c:v>
                </c:pt>
                <c:pt idx="4">
                  <c:v>//</c:v>
                </c:pt>
                <c:pt idx="5">
                  <c:v>//</c:v>
                </c:pt>
                <c:pt idx="6">
                  <c:v>//</c:v>
                </c:pt>
                <c:pt idx="7">
                  <c:v>//</c:v>
                </c:pt>
                <c:pt idx="8">
                  <c:v>//</c:v>
                </c:pt>
                <c:pt idx="9">
                  <c:v>//</c:v>
                </c:pt>
              </c:strCache>
            </c:strRef>
          </c:xVal>
          <c:yVal>
            <c:numRef>
              <c:f>'Spot Type 4'!$AC$40:$AC$49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340-D24D-8E7C-7E094E74442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4'!$AB$40:$AB$49</c:f>
              <c:strCache>
                <c:ptCount val="10"/>
                <c:pt idx="0">
                  <c:v>0</c:v>
                </c:pt>
                <c:pt idx="1">
                  <c:v>//</c:v>
                </c:pt>
                <c:pt idx="2">
                  <c:v>//</c:v>
                </c:pt>
                <c:pt idx="3">
                  <c:v>//</c:v>
                </c:pt>
                <c:pt idx="4">
                  <c:v>//</c:v>
                </c:pt>
                <c:pt idx="5">
                  <c:v>//</c:v>
                </c:pt>
                <c:pt idx="6">
                  <c:v>//</c:v>
                </c:pt>
                <c:pt idx="7">
                  <c:v>//</c:v>
                </c:pt>
                <c:pt idx="8">
                  <c:v>//</c:v>
                </c:pt>
                <c:pt idx="9">
                  <c:v>//</c:v>
                </c:pt>
              </c:strCache>
            </c:strRef>
          </c:xVal>
          <c:yVal>
            <c:numRef>
              <c:f>'Spot Type 4'!$AE$40:$AE$49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340-D24D-8E7C-7E094E744429}"/>
            </c:ext>
          </c:extLst>
        </c:ser>
        <c:ser>
          <c:idx val="2"/>
          <c:order val="2"/>
          <c:tx>
            <c:v>LoB+2sigma</c:v>
          </c:tx>
          <c:spPr>
            <a:ln w="19050" cap="rnd">
              <a:solidFill>
                <a:schemeClr val="accent3"/>
              </a:solidFill>
              <a:round/>
            </a:ln>
            <a:effectLst/>
          </c:spPr>
          <c:marker>
            <c:symbol val="none"/>
          </c:marker>
          <c:xVal>
            <c:strRef>
              <c:f>'Spot Type 4'!$AB$40:$AB$49</c:f>
              <c:strCache>
                <c:ptCount val="10"/>
                <c:pt idx="0">
                  <c:v>0</c:v>
                </c:pt>
                <c:pt idx="1">
                  <c:v>//</c:v>
                </c:pt>
                <c:pt idx="2">
                  <c:v>//</c:v>
                </c:pt>
                <c:pt idx="3">
                  <c:v>//</c:v>
                </c:pt>
                <c:pt idx="4">
                  <c:v>//</c:v>
                </c:pt>
                <c:pt idx="5">
                  <c:v>//</c:v>
                </c:pt>
                <c:pt idx="6">
                  <c:v>//</c:v>
                </c:pt>
                <c:pt idx="7">
                  <c:v>//</c:v>
                </c:pt>
                <c:pt idx="8">
                  <c:v>//</c:v>
                </c:pt>
                <c:pt idx="9">
                  <c:v>//</c:v>
                </c:pt>
              </c:strCache>
            </c:strRef>
          </c:xVal>
          <c:yVal>
            <c:numRef>
              <c:f>'Spot Type 4'!$AF$40:$AF$49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340-D24D-8E7C-7E094E744429}"/>
            </c:ext>
          </c:extLst>
        </c:ser>
        <c:ser>
          <c:idx val="3"/>
          <c:order val="3"/>
          <c:tx>
            <c:v>LoB+3sigma</c:v>
          </c:tx>
          <c:spPr>
            <a:ln w="19050" cap="rnd">
              <a:solidFill>
                <a:schemeClr val="accent4"/>
              </a:solidFill>
              <a:round/>
            </a:ln>
            <a:effectLst/>
          </c:spPr>
          <c:marker>
            <c:symbol val="none"/>
          </c:marker>
          <c:xVal>
            <c:strRef>
              <c:f>'Spot Type 4'!$AB$40:$AB$49</c:f>
              <c:strCache>
                <c:ptCount val="10"/>
                <c:pt idx="0">
                  <c:v>0</c:v>
                </c:pt>
                <c:pt idx="1">
                  <c:v>//</c:v>
                </c:pt>
                <c:pt idx="2">
                  <c:v>//</c:v>
                </c:pt>
                <c:pt idx="3">
                  <c:v>//</c:v>
                </c:pt>
                <c:pt idx="4">
                  <c:v>//</c:v>
                </c:pt>
                <c:pt idx="5">
                  <c:v>//</c:v>
                </c:pt>
                <c:pt idx="6">
                  <c:v>//</c:v>
                </c:pt>
                <c:pt idx="7">
                  <c:v>//</c:v>
                </c:pt>
                <c:pt idx="8">
                  <c:v>//</c:v>
                </c:pt>
                <c:pt idx="9">
                  <c:v>//</c:v>
                </c:pt>
              </c:strCache>
            </c:strRef>
          </c:xVal>
          <c:yVal>
            <c:numRef>
              <c:f>'Spot Type 4'!$AG$40:$AG$49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9340-D24D-8E7C-7E094E74442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4</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4'!$S$121:$S$130</c:f>
              <c:strCache>
                <c:ptCount val="10"/>
                <c:pt idx="0">
                  <c:v>0</c:v>
                </c:pt>
                <c:pt idx="1">
                  <c:v>//</c:v>
                </c:pt>
                <c:pt idx="2">
                  <c:v>//</c:v>
                </c:pt>
                <c:pt idx="3">
                  <c:v>//</c:v>
                </c:pt>
                <c:pt idx="4">
                  <c:v>//</c:v>
                </c:pt>
                <c:pt idx="5">
                  <c:v>//</c:v>
                </c:pt>
                <c:pt idx="6">
                  <c:v>//</c:v>
                </c:pt>
                <c:pt idx="7">
                  <c:v>//</c:v>
                </c:pt>
                <c:pt idx="8">
                  <c:v>//</c:v>
                </c:pt>
                <c:pt idx="9">
                  <c:v>//</c:v>
                </c:pt>
              </c:strCache>
            </c:strRef>
          </c:xVal>
          <c:yVal>
            <c:numRef>
              <c:f>'Spot Type 4'!$V$121:$V$130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421-A84D-84C6-88180910CD59}"/>
            </c:ext>
          </c:extLst>
        </c:ser>
        <c:ser>
          <c:idx val="2"/>
          <c:order val="2"/>
          <c:tx>
            <c:v>LoB+2sigma</c:v>
          </c:tx>
          <c:spPr>
            <a:ln w="19050" cap="rnd">
              <a:solidFill>
                <a:schemeClr val="accent3"/>
              </a:solidFill>
              <a:round/>
            </a:ln>
            <a:effectLst/>
          </c:spPr>
          <c:marker>
            <c:symbol val="none"/>
          </c:marker>
          <c:xVal>
            <c:strRef>
              <c:f>'Spot Type 4'!$S$121:$S$130</c:f>
              <c:strCache>
                <c:ptCount val="10"/>
                <c:pt idx="0">
                  <c:v>0</c:v>
                </c:pt>
                <c:pt idx="1">
                  <c:v>//</c:v>
                </c:pt>
                <c:pt idx="2">
                  <c:v>//</c:v>
                </c:pt>
                <c:pt idx="3">
                  <c:v>//</c:v>
                </c:pt>
                <c:pt idx="4">
                  <c:v>//</c:v>
                </c:pt>
                <c:pt idx="5">
                  <c:v>//</c:v>
                </c:pt>
                <c:pt idx="6">
                  <c:v>//</c:v>
                </c:pt>
                <c:pt idx="7">
                  <c:v>//</c:v>
                </c:pt>
                <c:pt idx="8">
                  <c:v>//</c:v>
                </c:pt>
                <c:pt idx="9">
                  <c:v>//</c:v>
                </c:pt>
              </c:strCache>
            </c:strRef>
          </c:xVal>
          <c:yVal>
            <c:numRef>
              <c:f>'Spot Type 4'!$W$121:$W$130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421-A84D-84C6-88180910CD59}"/>
            </c:ext>
          </c:extLst>
        </c:ser>
        <c:ser>
          <c:idx val="3"/>
          <c:order val="3"/>
          <c:tx>
            <c:v>LoB+3sigma</c:v>
          </c:tx>
          <c:spPr>
            <a:ln w="19050" cap="rnd">
              <a:solidFill>
                <a:schemeClr val="accent4"/>
              </a:solidFill>
              <a:round/>
            </a:ln>
            <a:effectLst/>
          </c:spPr>
          <c:marker>
            <c:symbol val="none"/>
          </c:marker>
          <c:xVal>
            <c:strRef>
              <c:f>'Spot Type 4'!$S$121:$S$130</c:f>
              <c:strCache>
                <c:ptCount val="10"/>
                <c:pt idx="0">
                  <c:v>0</c:v>
                </c:pt>
                <c:pt idx="1">
                  <c:v>//</c:v>
                </c:pt>
                <c:pt idx="2">
                  <c:v>//</c:v>
                </c:pt>
                <c:pt idx="3">
                  <c:v>//</c:v>
                </c:pt>
                <c:pt idx="4">
                  <c:v>//</c:v>
                </c:pt>
                <c:pt idx="5">
                  <c:v>//</c:v>
                </c:pt>
                <c:pt idx="6">
                  <c:v>//</c:v>
                </c:pt>
                <c:pt idx="7">
                  <c:v>//</c:v>
                </c:pt>
                <c:pt idx="8">
                  <c:v>//</c:v>
                </c:pt>
                <c:pt idx="9">
                  <c:v>//</c:v>
                </c:pt>
              </c:strCache>
            </c:strRef>
          </c:xVal>
          <c:yVal>
            <c:numRef>
              <c:f>'Spot Type 4'!$X$121:$X$130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421-A84D-84C6-88180910CD5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4'!$S$121:$S$130</c:f>
              <c:strCache>
                <c:ptCount val="10"/>
                <c:pt idx="0">
                  <c:v>0</c:v>
                </c:pt>
                <c:pt idx="1">
                  <c:v>//</c:v>
                </c:pt>
                <c:pt idx="2">
                  <c:v>//</c:v>
                </c:pt>
                <c:pt idx="3">
                  <c:v>//</c:v>
                </c:pt>
                <c:pt idx="4">
                  <c:v>//</c:v>
                </c:pt>
                <c:pt idx="5">
                  <c:v>//</c:v>
                </c:pt>
                <c:pt idx="6">
                  <c:v>//</c:v>
                </c:pt>
                <c:pt idx="7">
                  <c:v>//</c:v>
                </c:pt>
                <c:pt idx="8">
                  <c:v>//</c:v>
                </c:pt>
                <c:pt idx="9">
                  <c:v>//</c:v>
                </c:pt>
              </c:strCache>
            </c:strRef>
          </c:xVal>
          <c:yVal>
            <c:numRef>
              <c:f>'Spot Type 4'!$T$121:$T$130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421-A84D-84C6-88180910CD5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5</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4'!$AB$121:$AB$130</c:f>
              <c:strCache>
                <c:ptCount val="10"/>
                <c:pt idx="0">
                  <c:v>0</c:v>
                </c:pt>
                <c:pt idx="1">
                  <c:v>//</c:v>
                </c:pt>
                <c:pt idx="2">
                  <c:v>//</c:v>
                </c:pt>
                <c:pt idx="3">
                  <c:v>//</c:v>
                </c:pt>
                <c:pt idx="4">
                  <c:v>//</c:v>
                </c:pt>
                <c:pt idx="5">
                  <c:v>//</c:v>
                </c:pt>
                <c:pt idx="6">
                  <c:v>//</c:v>
                </c:pt>
                <c:pt idx="7">
                  <c:v>//</c:v>
                </c:pt>
                <c:pt idx="8">
                  <c:v>//</c:v>
                </c:pt>
                <c:pt idx="9">
                  <c:v>//</c:v>
                </c:pt>
              </c:strCache>
            </c:strRef>
          </c:xVal>
          <c:yVal>
            <c:numRef>
              <c:f>'Spot Type 4'!$AE$121:$AE$130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4B56-7640-A0F1-9D624EA5C50D}"/>
            </c:ext>
          </c:extLst>
        </c:ser>
        <c:ser>
          <c:idx val="2"/>
          <c:order val="2"/>
          <c:tx>
            <c:v>LoB+2sigma</c:v>
          </c:tx>
          <c:spPr>
            <a:ln w="19050" cap="rnd">
              <a:solidFill>
                <a:schemeClr val="accent3"/>
              </a:solidFill>
              <a:round/>
            </a:ln>
            <a:effectLst/>
          </c:spPr>
          <c:marker>
            <c:symbol val="none"/>
          </c:marker>
          <c:xVal>
            <c:strRef>
              <c:f>'Spot Type 4'!$AB$121:$AB$130</c:f>
              <c:strCache>
                <c:ptCount val="10"/>
                <c:pt idx="0">
                  <c:v>0</c:v>
                </c:pt>
                <c:pt idx="1">
                  <c:v>//</c:v>
                </c:pt>
                <c:pt idx="2">
                  <c:v>//</c:v>
                </c:pt>
                <c:pt idx="3">
                  <c:v>//</c:v>
                </c:pt>
                <c:pt idx="4">
                  <c:v>//</c:v>
                </c:pt>
                <c:pt idx="5">
                  <c:v>//</c:v>
                </c:pt>
                <c:pt idx="6">
                  <c:v>//</c:v>
                </c:pt>
                <c:pt idx="7">
                  <c:v>//</c:v>
                </c:pt>
                <c:pt idx="8">
                  <c:v>//</c:v>
                </c:pt>
                <c:pt idx="9">
                  <c:v>//</c:v>
                </c:pt>
              </c:strCache>
            </c:strRef>
          </c:xVal>
          <c:yVal>
            <c:numRef>
              <c:f>'Spot Type 4'!$AF$121:$AF$130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B56-7640-A0F1-9D624EA5C50D}"/>
            </c:ext>
          </c:extLst>
        </c:ser>
        <c:ser>
          <c:idx val="3"/>
          <c:order val="3"/>
          <c:tx>
            <c:v>LoB+3sigma</c:v>
          </c:tx>
          <c:spPr>
            <a:ln w="19050" cap="rnd">
              <a:solidFill>
                <a:schemeClr val="accent4"/>
              </a:solidFill>
              <a:round/>
            </a:ln>
            <a:effectLst/>
          </c:spPr>
          <c:marker>
            <c:symbol val="none"/>
          </c:marker>
          <c:xVal>
            <c:strRef>
              <c:f>'Spot Type 4'!$AB$121:$AB$130</c:f>
              <c:strCache>
                <c:ptCount val="10"/>
                <c:pt idx="0">
                  <c:v>0</c:v>
                </c:pt>
                <c:pt idx="1">
                  <c:v>//</c:v>
                </c:pt>
                <c:pt idx="2">
                  <c:v>//</c:v>
                </c:pt>
                <c:pt idx="3">
                  <c:v>//</c:v>
                </c:pt>
                <c:pt idx="4">
                  <c:v>//</c:v>
                </c:pt>
                <c:pt idx="5">
                  <c:v>//</c:v>
                </c:pt>
                <c:pt idx="6">
                  <c:v>//</c:v>
                </c:pt>
                <c:pt idx="7">
                  <c:v>//</c:v>
                </c:pt>
                <c:pt idx="8">
                  <c:v>//</c:v>
                </c:pt>
                <c:pt idx="9">
                  <c:v>//</c:v>
                </c:pt>
              </c:strCache>
            </c:strRef>
          </c:xVal>
          <c:yVal>
            <c:numRef>
              <c:f>'Spot Type 4'!$AG$121:$AG$130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B56-7640-A0F1-9D624EA5C50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4'!$AB$121:$AB$130</c:f>
              <c:strCache>
                <c:ptCount val="10"/>
                <c:pt idx="0">
                  <c:v>0</c:v>
                </c:pt>
                <c:pt idx="1">
                  <c:v>//</c:v>
                </c:pt>
                <c:pt idx="2">
                  <c:v>//</c:v>
                </c:pt>
                <c:pt idx="3">
                  <c:v>//</c:v>
                </c:pt>
                <c:pt idx="4">
                  <c:v>//</c:v>
                </c:pt>
                <c:pt idx="5">
                  <c:v>//</c:v>
                </c:pt>
                <c:pt idx="6">
                  <c:v>//</c:v>
                </c:pt>
                <c:pt idx="7">
                  <c:v>//</c:v>
                </c:pt>
                <c:pt idx="8">
                  <c:v>//</c:v>
                </c:pt>
                <c:pt idx="9">
                  <c:v>//</c:v>
                </c:pt>
              </c:strCache>
            </c:strRef>
          </c:xVal>
          <c:yVal>
            <c:numRef>
              <c:f>'Spot Type 4'!$AC$121:$AC$130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4B56-7640-A0F1-9D624EA5C50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6</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4'!$S$160:$S$169</c:f>
              <c:strCache>
                <c:ptCount val="10"/>
                <c:pt idx="0">
                  <c:v>0</c:v>
                </c:pt>
                <c:pt idx="1">
                  <c:v>//</c:v>
                </c:pt>
                <c:pt idx="2">
                  <c:v>//</c:v>
                </c:pt>
                <c:pt idx="3">
                  <c:v>//</c:v>
                </c:pt>
                <c:pt idx="4">
                  <c:v>//</c:v>
                </c:pt>
                <c:pt idx="5">
                  <c:v>//</c:v>
                </c:pt>
                <c:pt idx="6">
                  <c:v>//</c:v>
                </c:pt>
                <c:pt idx="7">
                  <c:v>//</c:v>
                </c:pt>
                <c:pt idx="8">
                  <c:v>//</c:v>
                </c:pt>
                <c:pt idx="9">
                  <c:v>//</c:v>
                </c:pt>
              </c:strCache>
            </c:strRef>
          </c:xVal>
          <c:yVal>
            <c:numRef>
              <c:f>'Spot Type 4'!$V$160:$V$169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F629-324C-9064-170A48F88041}"/>
            </c:ext>
          </c:extLst>
        </c:ser>
        <c:ser>
          <c:idx val="2"/>
          <c:order val="2"/>
          <c:tx>
            <c:v>LoB+2sigma</c:v>
          </c:tx>
          <c:spPr>
            <a:ln w="19050" cap="rnd">
              <a:solidFill>
                <a:schemeClr val="accent3"/>
              </a:solidFill>
              <a:round/>
            </a:ln>
            <a:effectLst/>
          </c:spPr>
          <c:marker>
            <c:symbol val="none"/>
          </c:marker>
          <c:xVal>
            <c:strRef>
              <c:f>'Spot Type 4'!$S$160:$S$169</c:f>
              <c:strCache>
                <c:ptCount val="10"/>
                <c:pt idx="0">
                  <c:v>0</c:v>
                </c:pt>
                <c:pt idx="1">
                  <c:v>//</c:v>
                </c:pt>
                <c:pt idx="2">
                  <c:v>//</c:v>
                </c:pt>
                <c:pt idx="3">
                  <c:v>//</c:v>
                </c:pt>
                <c:pt idx="4">
                  <c:v>//</c:v>
                </c:pt>
                <c:pt idx="5">
                  <c:v>//</c:v>
                </c:pt>
                <c:pt idx="6">
                  <c:v>//</c:v>
                </c:pt>
                <c:pt idx="7">
                  <c:v>//</c:v>
                </c:pt>
                <c:pt idx="8">
                  <c:v>//</c:v>
                </c:pt>
                <c:pt idx="9">
                  <c:v>//</c:v>
                </c:pt>
              </c:strCache>
            </c:strRef>
          </c:xVal>
          <c:yVal>
            <c:numRef>
              <c:f>'Spot Type 4'!$W$160:$W$169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F629-324C-9064-170A48F88041}"/>
            </c:ext>
          </c:extLst>
        </c:ser>
        <c:ser>
          <c:idx val="3"/>
          <c:order val="3"/>
          <c:tx>
            <c:v>LoB+3sigma</c:v>
          </c:tx>
          <c:spPr>
            <a:ln w="19050" cap="rnd">
              <a:solidFill>
                <a:schemeClr val="accent4"/>
              </a:solidFill>
              <a:round/>
            </a:ln>
            <a:effectLst/>
          </c:spPr>
          <c:marker>
            <c:symbol val="none"/>
          </c:marker>
          <c:xVal>
            <c:strRef>
              <c:f>'Spot Type 4'!$S$160:$S$169</c:f>
              <c:strCache>
                <c:ptCount val="10"/>
                <c:pt idx="0">
                  <c:v>0</c:v>
                </c:pt>
                <c:pt idx="1">
                  <c:v>//</c:v>
                </c:pt>
                <c:pt idx="2">
                  <c:v>//</c:v>
                </c:pt>
                <c:pt idx="3">
                  <c:v>//</c:v>
                </c:pt>
                <c:pt idx="4">
                  <c:v>//</c:v>
                </c:pt>
                <c:pt idx="5">
                  <c:v>//</c:v>
                </c:pt>
                <c:pt idx="6">
                  <c:v>//</c:v>
                </c:pt>
                <c:pt idx="7">
                  <c:v>//</c:v>
                </c:pt>
                <c:pt idx="8">
                  <c:v>//</c:v>
                </c:pt>
                <c:pt idx="9">
                  <c:v>//</c:v>
                </c:pt>
              </c:strCache>
            </c:strRef>
          </c:xVal>
          <c:yVal>
            <c:numRef>
              <c:f>'Spot Type 4'!$X$160:$X$169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F629-324C-9064-170A48F8804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4'!$S$160:$S$169</c:f>
              <c:strCache>
                <c:ptCount val="10"/>
                <c:pt idx="0">
                  <c:v>0</c:v>
                </c:pt>
                <c:pt idx="1">
                  <c:v>//</c:v>
                </c:pt>
                <c:pt idx="2">
                  <c:v>//</c:v>
                </c:pt>
                <c:pt idx="3">
                  <c:v>//</c:v>
                </c:pt>
                <c:pt idx="4">
                  <c:v>//</c:v>
                </c:pt>
                <c:pt idx="5">
                  <c:v>//</c:v>
                </c:pt>
                <c:pt idx="6">
                  <c:v>//</c:v>
                </c:pt>
                <c:pt idx="7">
                  <c:v>//</c:v>
                </c:pt>
                <c:pt idx="8">
                  <c:v>//</c:v>
                </c:pt>
                <c:pt idx="9">
                  <c:v>//</c:v>
                </c:pt>
              </c:strCache>
            </c:strRef>
          </c:xVal>
          <c:yVal>
            <c:numRef>
              <c:f>'Spot Type 4'!$T$160:$T$169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F629-324C-9064-170A48F8804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a:t>
                </a:r>
                <a:r>
                  <a:rPr lang="fr-FR" baseline="0"/>
                  <a:t> -</a:t>
                </a:r>
                <a:r>
                  <a:rPr lang="fr-FR"/>
                  <a:t>- Fit Aff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Bruit Proche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4'!$AB$160:$AB$169</c:f>
              <c:strCache>
                <c:ptCount val="10"/>
                <c:pt idx="0">
                  <c:v>0</c:v>
                </c:pt>
                <c:pt idx="1">
                  <c:v>//</c:v>
                </c:pt>
                <c:pt idx="2">
                  <c:v>//</c:v>
                </c:pt>
                <c:pt idx="3">
                  <c:v>//</c:v>
                </c:pt>
                <c:pt idx="4">
                  <c:v>//</c:v>
                </c:pt>
                <c:pt idx="5">
                  <c:v>//</c:v>
                </c:pt>
                <c:pt idx="6">
                  <c:v>//</c:v>
                </c:pt>
                <c:pt idx="7">
                  <c:v>//</c:v>
                </c:pt>
                <c:pt idx="8">
                  <c:v>//</c:v>
                </c:pt>
                <c:pt idx="9">
                  <c:v>//</c:v>
                </c:pt>
              </c:strCache>
            </c:strRef>
          </c:xVal>
          <c:yVal>
            <c:numRef>
              <c:f>'Spot Type 4'!$AE$160:$AE$169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90A1-A843-811F-7DD7A4D59E5E}"/>
            </c:ext>
          </c:extLst>
        </c:ser>
        <c:ser>
          <c:idx val="2"/>
          <c:order val="2"/>
          <c:tx>
            <c:v>LoB+2sigma</c:v>
          </c:tx>
          <c:spPr>
            <a:ln w="19050" cap="rnd">
              <a:solidFill>
                <a:schemeClr val="accent3"/>
              </a:solidFill>
              <a:round/>
            </a:ln>
            <a:effectLst/>
          </c:spPr>
          <c:marker>
            <c:symbol val="none"/>
          </c:marker>
          <c:xVal>
            <c:strRef>
              <c:f>'Spot Type 4'!$AB$160:$AB$169</c:f>
              <c:strCache>
                <c:ptCount val="10"/>
                <c:pt idx="0">
                  <c:v>0</c:v>
                </c:pt>
                <c:pt idx="1">
                  <c:v>//</c:v>
                </c:pt>
                <c:pt idx="2">
                  <c:v>//</c:v>
                </c:pt>
                <c:pt idx="3">
                  <c:v>//</c:v>
                </c:pt>
                <c:pt idx="4">
                  <c:v>//</c:v>
                </c:pt>
                <c:pt idx="5">
                  <c:v>//</c:v>
                </c:pt>
                <c:pt idx="6">
                  <c:v>//</c:v>
                </c:pt>
                <c:pt idx="7">
                  <c:v>//</c:v>
                </c:pt>
                <c:pt idx="8">
                  <c:v>//</c:v>
                </c:pt>
                <c:pt idx="9">
                  <c:v>//</c:v>
                </c:pt>
              </c:strCache>
            </c:strRef>
          </c:xVal>
          <c:yVal>
            <c:numRef>
              <c:f>'Spot Type 4'!$AF$160:$AF$169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0A1-A843-811F-7DD7A4D59E5E}"/>
            </c:ext>
          </c:extLst>
        </c:ser>
        <c:ser>
          <c:idx val="3"/>
          <c:order val="3"/>
          <c:tx>
            <c:v>LoB+3sigma</c:v>
          </c:tx>
          <c:spPr>
            <a:ln w="19050" cap="rnd">
              <a:solidFill>
                <a:schemeClr val="accent4"/>
              </a:solidFill>
              <a:round/>
            </a:ln>
            <a:effectLst/>
          </c:spPr>
          <c:marker>
            <c:symbol val="none"/>
          </c:marker>
          <c:xVal>
            <c:strRef>
              <c:f>'Spot Type 4'!$AB$160:$AB$169</c:f>
              <c:strCache>
                <c:ptCount val="10"/>
                <c:pt idx="0">
                  <c:v>0</c:v>
                </c:pt>
                <c:pt idx="1">
                  <c:v>//</c:v>
                </c:pt>
                <c:pt idx="2">
                  <c:v>//</c:v>
                </c:pt>
                <c:pt idx="3">
                  <c:v>//</c:v>
                </c:pt>
                <c:pt idx="4">
                  <c:v>//</c:v>
                </c:pt>
                <c:pt idx="5">
                  <c:v>//</c:v>
                </c:pt>
                <c:pt idx="6">
                  <c:v>//</c:v>
                </c:pt>
                <c:pt idx="7">
                  <c:v>//</c:v>
                </c:pt>
                <c:pt idx="8">
                  <c:v>//</c:v>
                </c:pt>
                <c:pt idx="9">
                  <c:v>//</c:v>
                </c:pt>
              </c:strCache>
            </c:strRef>
          </c:xVal>
          <c:yVal>
            <c:numRef>
              <c:f>'Spot Type 4'!$AG$160:$AG$169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0A1-A843-811F-7DD7A4D59E5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4'!$AD$20:$AD$29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4'!$AD$20:$AD$29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4'!$AB$160:$AB$169</c:f>
              <c:strCache>
                <c:ptCount val="10"/>
                <c:pt idx="0">
                  <c:v>0</c:v>
                </c:pt>
                <c:pt idx="1">
                  <c:v>//</c:v>
                </c:pt>
                <c:pt idx="2">
                  <c:v>//</c:v>
                </c:pt>
                <c:pt idx="3">
                  <c:v>//</c:v>
                </c:pt>
                <c:pt idx="4">
                  <c:v>//</c:v>
                </c:pt>
                <c:pt idx="5">
                  <c:v>//</c:v>
                </c:pt>
                <c:pt idx="6">
                  <c:v>//</c:v>
                </c:pt>
                <c:pt idx="7">
                  <c:v>//</c:v>
                </c:pt>
                <c:pt idx="8">
                  <c:v>//</c:v>
                </c:pt>
                <c:pt idx="9">
                  <c:v>//</c:v>
                </c:pt>
              </c:strCache>
            </c:strRef>
          </c:xVal>
          <c:yVal>
            <c:numRef>
              <c:f>'Spot Type 4'!$AC$160:$AC$169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90A1-A843-811F-7DD7A4D59E5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All Column</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5'!$S$40:$S$49</c:f>
              <c:strCache>
                <c:ptCount val="10"/>
                <c:pt idx="0">
                  <c:v>0</c:v>
                </c:pt>
                <c:pt idx="1">
                  <c:v>//</c:v>
                </c:pt>
                <c:pt idx="2">
                  <c:v>//</c:v>
                </c:pt>
                <c:pt idx="3">
                  <c:v>//</c:v>
                </c:pt>
                <c:pt idx="4">
                  <c:v>//</c:v>
                </c:pt>
                <c:pt idx="5">
                  <c:v>//</c:v>
                </c:pt>
                <c:pt idx="6">
                  <c:v>//</c:v>
                </c:pt>
                <c:pt idx="7">
                  <c:v>//</c:v>
                </c:pt>
                <c:pt idx="8">
                  <c:v>//</c:v>
                </c:pt>
                <c:pt idx="9">
                  <c:v>//</c:v>
                </c:pt>
              </c:strCache>
            </c:strRef>
          </c:xVal>
          <c:yVal>
            <c:numRef>
              <c:f>'Spot Type 5'!$V$40:$V$49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807-4D5D-9D42-422873FEAE65}"/>
            </c:ext>
          </c:extLst>
        </c:ser>
        <c:ser>
          <c:idx val="2"/>
          <c:order val="2"/>
          <c:tx>
            <c:v>LoB+2sigma</c:v>
          </c:tx>
          <c:spPr>
            <a:ln w="19050" cap="rnd">
              <a:solidFill>
                <a:schemeClr val="accent3"/>
              </a:solidFill>
              <a:round/>
            </a:ln>
            <a:effectLst/>
          </c:spPr>
          <c:marker>
            <c:symbol val="none"/>
          </c:marker>
          <c:xVal>
            <c:strRef>
              <c:f>'Spot Type 5'!$S$40:$S$49</c:f>
              <c:strCache>
                <c:ptCount val="10"/>
                <c:pt idx="0">
                  <c:v>0</c:v>
                </c:pt>
                <c:pt idx="1">
                  <c:v>//</c:v>
                </c:pt>
                <c:pt idx="2">
                  <c:v>//</c:v>
                </c:pt>
                <c:pt idx="3">
                  <c:v>//</c:v>
                </c:pt>
                <c:pt idx="4">
                  <c:v>//</c:v>
                </c:pt>
                <c:pt idx="5">
                  <c:v>//</c:v>
                </c:pt>
                <c:pt idx="6">
                  <c:v>//</c:v>
                </c:pt>
                <c:pt idx="7">
                  <c:v>//</c:v>
                </c:pt>
                <c:pt idx="8">
                  <c:v>//</c:v>
                </c:pt>
                <c:pt idx="9">
                  <c:v>//</c:v>
                </c:pt>
              </c:strCache>
            </c:strRef>
          </c:xVal>
          <c:yVal>
            <c:numRef>
              <c:f>'Spot Type 5'!$W$40:$W$49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807-4D5D-9D42-422873FEAE65}"/>
            </c:ext>
          </c:extLst>
        </c:ser>
        <c:ser>
          <c:idx val="3"/>
          <c:order val="3"/>
          <c:tx>
            <c:v>LoB+3sigma</c:v>
          </c:tx>
          <c:spPr>
            <a:ln w="19050" cap="rnd">
              <a:solidFill>
                <a:schemeClr val="accent4"/>
              </a:solidFill>
              <a:round/>
            </a:ln>
            <a:effectLst/>
          </c:spPr>
          <c:marker>
            <c:symbol val="none"/>
          </c:marker>
          <c:xVal>
            <c:strRef>
              <c:f>'Spot Type 5'!$S$40:$S$49</c:f>
              <c:strCache>
                <c:ptCount val="10"/>
                <c:pt idx="0">
                  <c:v>0</c:v>
                </c:pt>
                <c:pt idx="1">
                  <c:v>//</c:v>
                </c:pt>
                <c:pt idx="2">
                  <c:v>//</c:v>
                </c:pt>
                <c:pt idx="3">
                  <c:v>//</c:v>
                </c:pt>
                <c:pt idx="4">
                  <c:v>//</c:v>
                </c:pt>
                <c:pt idx="5">
                  <c:v>//</c:v>
                </c:pt>
                <c:pt idx="6">
                  <c:v>//</c:v>
                </c:pt>
                <c:pt idx="7">
                  <c:v>//</c:v>
                </c:pt>
                <c:pt idx="8">
                  <c:v>//</c:v>
                </c:pt>
                <c:pt idx="9">
                  <c:v>//</c:v>
                </c:pt>
              </c:strCache>
            </c:strRef>
          </c:xVal>
          <c:yVal>
            <c:numRef>
              <c:f>'Spot Type 5'!$X$40:$X$49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807-4D5D-9D42-422873FEAE65}"/>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5'!$S$40:$S$49</c:f>
              <c:strCache>
                <c:ptCount val="10"/>
                <c:pt idx="0">
                  <c:v>0</c:v>
                </c:pt>
                <c:pt idx="1">
                  <c:v>//</c:v>
                </c:pt>
                <c:pt idx="2">
                  <c:v>//</c:v>
                </c:pt>
                <c:pt idx="3">
                  <c:v>//</c:v>
                </c:pt>
                <c:pt idx="4">
                  <c:v>//</c:v>
                </c:pt>
                <c:pt idx="5">
                  <c:v>//</c:v>
                </c:pt>
                <c:pt idx="6">
                  <c:v>//</c:v>
                </c:pt>
                <c:pt idx="7">
                  <c:v>//</c:v>
                </c:pt>
                <c:pt idx="8">
                  <c:v>//</c:v>
                </c:pt>
                <c:pt idx="9">
                  <c:v>//</c:v>
                </c:pt>
              </c:strCache>
            </c:strRef>
          </c:xVal>
          <c:yVal>
            <c:numRef>
              <c:f>'Spot Type 5'!$T$40:$T$49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807-4D5D-9D42-422873FEAE65}"/>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2</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5'!$S$80:$S$89</c:f>
              <c:strCache>
                <c:ptCount val="10"/>
                <c:pt idx="0">
                  <c:v>0</c:v>
                </c:pt>
                <c:pt idx="1">
                  <c:v>//</c:v>
                </c:pt>
                <c:pt idx="2">
                  <c:v>//</c:v>
                </c:pt>
                <c:pt idx="3">
                  <c:v>//</c:v>
                </c:pt>
                <c:pt idx="4">
                  <c:v>//</c:v>
                </c:pt>
                <c:pt idx="5">
                  <c:v>//</c:v>
                </c:pt>
                <c:pt idx="6">
                  <c:v>//</c:v>
                </c:pt>
                <c:pt idx="7">
                  <c:v>//</c:v>
                </c:pt>
                <c:pt idx="8">
                  <c:v>//</c:v>
                </c:pt>
                <c:pt idx="9">
                  <c:v>//</c:v>
                </c:pt>
              </c:strCache>
            </c:strRef>
          </c:xVal>
          <c:yVal>
            <c:numRef>
              <c:f>'Spot Type 5'!$V$80:$V$89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735-42C0-A18D-53E50535E636}"/>
            </c:ext>
          </c:extLst>
        </c:ser>
        <c:ser>
          <c:idx val="2"/>
          <c:order val="2"/>
          <c:tx>
            <c:v>LoB+2sigma</c:v>
          </c:tx>
          <c:spPr>
            <a:ln w="19050" cap="rnd">
              <a:solidFill>
                <a:schemeClr val="accent3"/>
              </a:solidFill>
              <a:round/>
            </a:ln>
            <a:effectLst/>
          </c:spPr>
          <c:marker>
            <c:symbol val="none"/>
          </c:marker>
          <c:xVal>
            <c:strRef>
              <c:f>'Spot Type 5'!$S$80:$S$89</c:f>
              <c:strCache>
                <c:ptCount val="10"/>
                <c:pt idx="0">
                  <c:v>0</c:v>
                </c:pt>
                <c:pt idx="1">
                  <c:v>//</c:v>
                </c:pt>
                <c:pt idx="2">
                  <c:v>//</c:v>
                </c:pt>
                <c:pt idx="3">
                  <c:v>//</c:v>
                </c:pt>
                <c:pt idx="4">
                  <c:v>//</c:v>
                </c:pt>
                <c:pt idx="5">
                  <c:v>//</c:v>
                </c:pt>
                <c:pt idx="6">
                  <c:v>//</c:v>
                </c:pt>
                <c:pt idx="7">
                  <c:v>//</c:v>
                </c:pt>
                <c:pt idx="8">
                  <c:v>//</c:v>
                </c:pt>
                <c:pt idx="9">
                  <c:v>//</c:v>
                </c:pt>
              </c:strCache>
            </c:strRef>
          </c:xVal>
          <c:yVal>
            <c:numRef>
              <c:f>'Spot Type 5'!$W$80:$W$89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35-42C0-A18D-53E50535E636}"/>
            </c:ext>
          </c:extLst>
        </c:ser>
        <c:ser>
          <c:idx val="3"/>
          <c:order val="3"/>
          <c:tx>
            <c:v>LoB+3sigma</c:v>
          </c:tx>
          <c:spPr>
            <a:ln w="19050" cap="rnd">
              <a:solidFill>
                <a:schemeClr val="accent4"/>
              </a:solidFill>
              <a:round/>
            </a:ln>
            <a:effectLst/>
          </c:spPr>
          <c:marker>
            <c:symbol val="none"/>
          </c:marker>
          <c:xVal>
            <c:strRef>
              <c:f>'Spot Type 5'!$S$80:$S$89</c:f>
              <c:strCache>
                <c:ptCount val="10"/>
                <c:pt idx="0">
                  <c:v>0</c:v>
                </c:pt>
                <c:pt idx="1">
                  <c:v>//</c:v>
                </c:pt>
                <c:pt idx="2">
                  <c:v>//</c:v>
                </c:pt>
                <c:pt idx="3">
                  <c:v>//</c:v>
                </c:pt>
                <c:pt idx="4">
                  <c:v>//</c:v>
                </c:pt>
                <c:pt idx="5">
                  <c:v>//</c:v>
                </c:pt>
                <c:pt idx="6">
                  <c:v>//</c:v>
                </c:pt>
                <c:pt idx="7">
                  <c:v>//</c:v>
                </c:pt>
                <c:pt idx="8">
                  <c:v>//</c:v>
                </c:pt>
                <c:pt idx="9">
                  <c:v>//</c:v>
                </c:pt>
              </c:strCache>
            </c:strRef>
          </c:xVal>
          <c:yVal>
            <c:numRef>
              <c:f>'Spot Type 5'!$X$80:$X$89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35-42C0-A18D-53E50535E63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5'!$S$80:$S$89</c:f>
              <c:strCache>
                <c:ptCount val="10"/>
                <c:pt idx="0">
                  <c:v>0</c:v>
                </c:pt>
                <c:pt idx="1">
                  <c:v>//</c:v>
                </c:pt>
                <c:pt idx="2">
                  <c:v>//</c:v>
                </c:pt>
                <c:pt idx="3">
                  <c:v>//</c:v>
                </c:pt>
                <c:pt idx="4">
                  <c:v>//</c:v>
                </c:pt>
                <c:pt idx="5">
                  <c:v>//</c:v>
                </c:pt>
                <c:pt idx="6">
                  <c:v>//</c:v>
                </c:pt>
                <c:pt idx="7">
                  <c:v>//</c:v>
                </c:pt>
                <c:pt idx="8">
                  <c:v>//</c:v>
                </c:pt>
                <c:pt idx="9">
                  <c:v>//</c:v>
                </c:pt>
              </c:strCache>
            </c:strRef>
          </c:xVal>
          <c:yVal>
            <c:numRef>
              <c:f>'Spot Type 5'!$T$80:$T$89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735-42C0-A18D-53E50535E63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3</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5'!$AB$80:$AB$89</c:f>
              <c:strCache>
                <c:ptCount val="10"/>
                <c:pt idx="0">
                  <c:v>0</c:v>
                </c:pt>
                <c:pt idx="1">
                  <c:v>//</c:v>
                </c:pt>
                <c:pt idx="2">
                  <c:v>//</c:v>
                </c:pt>
                <c:pt idx="3">
                  <c:v>//</c:v>
                </c:pt>
                <c:pt idx="4">
                  <c:v>//</c:v>
                </c:pt>
                <c:pt idx="5">
                  <c:v>//</c:v>
                </c:pt>
                <c:pt idx="6">
                  <c:v>//</c:v>
                </c:pt>
                <c:pt idx="7">
                  <c:v>//</c:v>
                </c:pt>
                <c:pt idx="8">
                  <c:v>//</c:v>
                </c:pt>
                <c:pt idx="9">
                  <c:v>//</c:v>
                </c:pt>
              </c:strCache>
            </c:strRef>
          </c:xVal>
          <c:yVal>
            <c:numRef>
              <c:f>'Spot Type 5'!$AE$80:$AE$89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72D-45A7-8029-E61A33EABE84}"/>
            </c:ext>
          </c:extLst>
        </c:ser>
        <c:ser>
          <c:idx val="2"/>
          <c:order val="2"/>
          <c:tx>
            <c:v>LoB+2sigma</c:v>
          </c:tx>
          <c:spPr>
            <a:ln w="19050" cap="rnd">
              <a:solidFill>
                <a:schemeClr val="accent3"/>
              </a:solidFill>
              <a:round/>
            </a:ln>
            <a:effectLst/>
          </c:spPr>
          <c:marker>
            <c:symbol val="none"/>
          </c:marker>
          <c:xVal>
            <c:strRef>
              <c:f>'Spot Type 5'!$AB$80:$AB$89</c:f>
              <c:strCache>
                <c:ptCount val="10"/>
                <c:pt idx="0">
                  <c:v>0</c:v>
                </c:pt>
                <c:pt idx="1">
                  <c:v>//</c:v>
                </c:pt>
                <c:pt idx="2">
                  <c:v>//</c:v>
                </c:pt>
                <c:pt idx="3">
                  <c:v>//</c:v>
                </c:pt>
                <c:pt idx="4">
                  <c:v>//</c:v>
                </c:pt>
                <c:pt idx="5">
                  <c:v>//</c:v>
                </c:pt>
                <c:pt idx="6">
                  <c:v>//</c:v>
                </c:pt>
                <c:pt idx="7">
                  <c:v>//</c:v>
                </c:pt>
                <c:pt idx="8">
                  <c:v>//</c:v>
                </c:pt>
                <c:pt idx="9">
                  <c:v>//</c:v>
                </c:pt>
              </c:strCache>
            </c:strRef>
          </c:xVal>
          <c:yVal>
            <c:numRef>
              <c:f>'Spot Type 5'!$AF$80:$AF$89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2D-45A7-8029-E61A33EABE84}"/>
            </c:ext>
          </c:extLst>
        </c:ser>
        <c:ser>
          <c:idx val="3"/>
          <c:order val="3"/>
          <c:tx>
            <c:v>LoB+3sigma</c:v>
          </c:tx>
          <c:spPr>
            <a:ln w="19050" cap="rnd">
              <a:solidFill>
                <a:schemeClr val="accent4"/>
              </a:solidFill>
              <a:round/>
            </a:ln>
            <a:effectLst/>
          </c:spPr>
          <c:marker>
            <c:symbol val="none"/>
          </c:marker>
          <c:xVal>
            <c:strRef>
              <c:f>'Spot Type 5'!$AB$80:$AB$89</c:f>
              <c:strCache>
                <c:ptCount val="10"/>
                <c:pt idx="0">
                  <c:v>0</c:v>
                </c:pt>
                <c:pt idx="1">
                  <c:v>//</c:v>
                </c:pt>
                <c:pt idx="2">
                  <c:v>//</c:v>
                </c:pt>
                <c:pt idx="3">
                  <c:v>//</c:v>
                </c:pt>
                <c:pt idx="4">
                  <c:v>//</c:v>
                </c:pt>
                <c:pt idx="5">
                  <c:v>//</c:v>
                </c:pt>
                <c:pt idx="6">
                  <c:v>//</c:v>
                </c:pt>
                <c:pt idx="7">
                  <c:v>//</c:v>
                </c:pt>
                <c:pt idx="8">
                  <c:v>//</c:v>
                </c:pt>
                <c:pt idx="9">
                  <c:v>//</c:v>
                </c:pt>
              </c:strCache>
            </c:strRef>
          </c:xVal>
          <c:yVal>
            <c:numRef>
              <c:f>'Spot Type 5'!$AG$80:$AG$89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2D-45A7-8029-E61A33EABE8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5'!$AB$80:$AB$89</c:f>
              <c:strCache>
                <c:ptCount val="10"/>
                <c:pt idx="0">
                  <c:v>0</c:v>
                </c:pt>
                <c:pt idx="1">
                  <c:v>//</c:v>
                </c:pt>
                <c:pt idx="2">
                  <c:v>//</c:v>
                </c:pt>
                <c:pt idx="3">
                  <c:v>//</c:v>
                </c:pt>
                <c:pt idx="4">
                  <c:v>//</c:v>
                </c:pt>
                <c:pt idx="5">
                  <c:v>//</c:v>
                </c:pt>
                <c:pt idx="6">
                  <c:v>//</c:v>
                </c:pt>
                <c:pt idx="7">
                  <c:v>//</c:v>
                </c:pt>
                <c:pt idx="8">
                  <c:v>//</c:v>
                </c:pt>
                <c:pt idx="9">
                  <c:v>//</c:v>
                </c:pt>
              </c:strCache>
            </c:strRef>
          </c:xVal>
          <c:yVal>
            <c:numRef>
              <c:f>'Spot Type 5'!$AC$80:$AC$89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72D-45A7-8029-E61A33EABE8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1</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5'!$AB$40:$AB$49</c:f>
              <c:strCache>
                <c:ptCount val="10"/>
                <c:pt idx="0">
                  <c:v>0</c:v>
                </c:pt>
                <c:pt idx="1">
                  <c:v>//</c:v>
                </c:pt>
                <c:pt idx="2">
                  <c:v>//</c:v>
                </c:pt>
                <c:pt idx="3">
                  <c:v>//</c:v>
                </c:pt>
                <c:pt idx="4">
                  <c:v>//</c:v>
                </c:pt>
                <c:pt idx="5">
                  <c:v>//</c:v>
                </c:pt>
                <c:pt idx="6">
                  <c:v>//</c:v>
                </c:pt>
                <c:pt idx="7">
                  <c:v>//</c:v>
                </c:pt>
                <c:pt idx="8">
                  <c:v>//</c:v>
                </c:pt>
                <c:pt idx="9">
                  <c:v>//</c:v>
                </c:pt>
              </c:strCache>
            </c:strRef>
          </c:xVal>
          <c:yVal>
            <c:numRef>
              <c:f>'Spot Type 5'!$AC$40:$AC$49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A4C-4585-A050-43D7904DF5D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5'!$AB$40:$AB$49</c:f>
              <c:strCache>
                <c:ptCount val="10"/>
                <c:pt idx="0">
                  <c:v>0</c:v>
                </c:pt>
                <c:pt idx="1">
                  <c:v>//</c:v>
                </c:pt>
                <c:pt idx="2">
                  <c:v>//</c:v>
                </c:pt>
                <c:pt idx="3">
                  <c:v>//</c:v>
                </c:pt>
                <c:pt idx="4">
                  <c:v>//</c:v>
                </c:pt>
                <c:pt idx="5">
                  <c:v>//</c:v>
                </c:pt>
                <c:pt idx="6">
                  <c:v>//</c:v>
                </c:pt>
                <c:pt idx="7">
                  <c:v>//</c:v>
                </c:pt>
                <c:pt idx="8">
                  <c:v>//</c:v>
                </c:pt>
                <c:pt idx="9">
                  <c:v>//</c:v>
                </c:pt>
              </c:strCache>
            </c:strRef>
          </c:xVal>
          <c:yVal>
            <c:numRef>
              <c:f>'Spot Type 5'!$AE$40:$AE$49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A4C-4585-A050-43D7904DF5D9}"/>
            </c:ext>
          </c:extLst>
        </c:ser>
        <c:ser>
          <c:idx val="2"/>
          <c:order val="2"/>
          <c:tx>
            <c:v>LoB+2sigma</c:v>
          </c:tx>
          <c:spPr>
            <a:ln w="19050" cap="rnd">
              <a:solidFill>
                <a:schemeClr val="accent3"/>
              </a:solidFill>
              <a:round/>
            </a:ln>
            <a:effectLst/>
          </c:spPr>
          <c:marker>
            <c:symbol val="none"/>
          </c:marker>
          <c:xVal>
            <c:strRef>
              <c:f>'Spot Type 5'!$AB$40:$AB$49</c:f>
              <c:strCache>
                <c:ptCount val="10"/>
                <c:pt idx="0">
                  <c:v>0</c:v>
                </c:pt>
                <c:pt idx="1">
                  <c:v>//</c:v>
                </c:pt>
                <c:pt idx="2">
                  <c:v>//</c:v>
                </c:pt>
                <c:pt idx="3">
                  <c:v>//</c:v>
                </c:pt>
                <c:pt idx="4">
                  <c:v>//</c:v>
                </c:pt>
                <c:pt idx="5">
                  <c:v>//</c:v>
                </c:pt>
                <c:pt idx="6">
                  <c:v>//</c:v>
                </c:pt>
                <c:pt idx="7">
                  <c:v>//</c:v>
                </c:pt>
                <c:pt idx="8">
                  <c:v>//</c:v>
                </c:pt>
                <c:pt idx="9">
                  <c:v>//</c:v>
                </c:pt>
              </c:strCache>
            </c:strRef>
          </c:xVal>
          <c:yVal>
            <c:numRef>
              <c:f>'Spot Type 5'!$AF$40:$AF$49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A4C-4585-A050-43D7904DF5D9}"/>
            </c:ext>
          </c:extLst>
        </c:ser>
        <c:ser>
          <c:idx val="3"/>
          <c:order val="3"/>
          <c:tx>
            <c:v>LoB+3sigma</c:v>
          </c:tx>
          <c:spPr>
            <a:ln w="19050" cap="rnd">
              <a:solidFill>
                <a:schemeClr val="accent4"/>
              </a:solidFill>
              <a:round/>
            </a:ln>
            <a:effectLst/>
          </c:spPr>
          <c:marker>
            <c:symbol val="none"/>
          </c:marker>
          <c:xVal>
            <c:strRef>
              <c:f>'Spot Type 5'!$AB$40:$AB$49</c:f>
              <c:strCache>
                <c:ptCount val="10"/>
                <c:pt idx="0">
                  <c:v>0</c:v>
                </c:pt>
                <c:pt idx="1">
                  <c:v>//</c:v>
                </c:pt>
                <c:pt idx="2">
                  <c:v>//</c:v>
                </c:pt>
                <c:pt idx="3">
                  <c:v>//</c:v>
                </c:pt>
                <c:pt idx="4">
                  <c:v>//</c:v>
                </c:pt>
                <c:pt idx="5">
                  <c:v>//</c:v>
                </c:pt>
                <c:pt idx="6">
                  <c:v>//</c:v>
                </c:pt>
                <c:pt idx="7">
                  <c:v>//</c:v>
                </c:pt>
                <c:pt idx="8">
                  <c:v>//</c:v>
                </c:pt>
                <c:pt idx="9">
                  <c:v>//</c:v>
                </c:pt>
              </c:strCache>
            </c:strRef>
          </c:xVal>
          <c:yVal>
            <c:numRef>
              <c:f>'Spot Type 5'!$AG$40:$AG$49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1A4C-4585-A050-43D7904DF5D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4</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5'!$S$121:$S$130</c:f>
              <c:strCache>
                <c:ptCount val="10"/>
                <c:pt idx="0">
                  <c:v>0</c:v>
                </c:pt>
                <c:pt idx="1">
                  <c:v>//</c:v>
                </c:pt>
                <c:pt idx="2">
                  <c:v>//</c:v>
                </c:pt>
                <c:pt idx="3">
                  <c:v>//</c:v>
                </c:pt>
                <c:pt idx="4">
                  <c:v>//</c:v>
                </c:pt>
                <c:pt idx="5">
                  <c:v>//</c:v>
                </c:pt>
                <c:pt idx="6">
                  <c:v>//</c:v>
                </c:pt>
                <c:pt idx="7">
                  <c:v>//</c:v>
                </c:pt>
                <c:pt idx="8">
                  <c:v>//</c:v>
                </c:pt>
                <c:pt idx="9">
                  <c:v>//</c:v>
                </c:pt>
              </c:strCache>
            </c:strRef>
          </c:xVal>
          <c:yVal>
            <c:numRef>
              <c:f>'Spot Type 5'!$V$121:$V$130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775-4B07-8551-D50B7EFA46AF}"/>
            </c:ext>
          </c:extLst>
        </c:ser>
        <c:ser>
          <c:idx val="2"/>
          <c:order val="2"/>
          <c:tx>
            <c:v>LoB+2sigma</c:v>
          </c:tx>
          <c:spPr>
            <a:ln w="19050" cap="rnd">
              <a:solidFill>
                <a:schemeClr val="accent3"/>
              </a:solidFill>
              <a:round/>
            </a:ln>
            <a:effectLst/>
          </c:spPr>
          <c:marker>
            <c:symbol val="none"/>
          </c:marker>
          <c:xVal>
            <c:strRef>
              <c:f>'Spot Type 5'!$S$121:$S$130</c:f>
              <c:strCache>
                <c:ptCount val="10"/>
                <c:pt idx="0">
                  <c:v>0</c:v>
                </c:pt>
                <c:pt idx="1">
                  <c:v>//</c:v>
                </c:pt>
                <c:pt idx="2">
                  <c:v>//</c:v>
                </c:pt>
                <c:pt idx="3">
                  <c:v>//</c:v>
                </c:pt>
                <c:pt idx="4">
                  <c:v>//</c:v>
                </c:pt>
                <c:pt idx="5">
                  <c:v>//</c:v>
                </c:pt>
                <c:pt idx="6">
                  <c:v>//</c:v>
                </c:pt>
                <c:pt idx="7">
                  <c:v>//</c:v>
                </c:pt>
                <c:pt idx="8">
                  <c:v>//</c:v>
                </c:pt>
                <c:pt idx="9">
                  <c:v>//</c:v>
                </c:pt>
              </c:strCache>
            </c:strRef>
          </c:xVal>
          <c:yVal>
            <c:numRef>
              <c:f>'Spot Type 5'!$W$121:$W$130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775-4B07-8551-D50B7EFA46AF}"/>
            </c:ext>
          </c:extLst>
        </c:ser>
        <c:ser>
          <c:idx val="3"/>
          <c:order val="3"/>
          <c:tx>
            <c:v>LoB+3sigma</c:v>
          </c:tx>
          <c:spPr>
            <a:ln w="19050" cap="rnd">
              <a:solidFill>
                <a:schemeClr val="accent4"/>
              </a:solidFill>
              <a:round/>
            </a:ln>
            <a:effectLst/>
          </c:spPr>
          <c:marker>
            <c:symbol val="none"/>
          </c:marker>
          <c:xVal>
            <c:strRef>
              <c:f>'Spot Type 5'!$S$121:$S$130</c:f>
              <c:strCache>
                <c:ptCount val="10"/>
                <c:pt idx="0">
                  <c:v>0</c:v>
                </c:pt>
                <c:pt idx="1">
                  <c:v>//</c:v>
                </c:pt>
                <c:pt idx="2">
                  <c:v>//</c:v>
                </c:pt>
                <c:pt idx="3">
                  <c:v>//</c:v>
                </c:pt>
                <c:pt idx="4">
                  <c:v>//</c:v>
                </c:pt>
                <c:pt idx="5">
                  <c:v>//</c:v>
                </c:pt>
                <c:pt idx="6">
                  <c:v>//</c:v>
                </c:pt>
                <c:pt idx="7">
                  <c:v>//</c:v>
                </c:pt>
                <c:pt idx="8">
                  <c:v>//</c:v>
                </c:pt>
                <c:pt idx="9">
                  <c:v>//</c:v>
                </c:pt>
              </c:strCache>
            </c:strRef>
          </c:xVal>
          <c:yVal>
            <c:numRef>
              <c:f>'Spot Type 5'!$X$121:$X$130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775-4B07-8551-D50B7EFA46A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5'!$S$121:$S$130</c:f>
              <c:strCache>
                <c:ptCount val="10"/>
                <c:pt idx="0">
                  <c:v>0</c:v>
                </c:pt>
                <c:pt idx="1">
                  <c:v>//</c:v>
                </c:pt>
                <c:pt idx="2">
                  <c:v>//</c:v>
                </c:pt>
                <c:pt idx="3">
                  <c:v>//</c:v>
                </c:pt>
                <c:pt idx="4">
                  <c:v>//</c:v>
                </c:pt>
                <c:pt idx="5">
                  <c:v>//</c:v>
                </c:pt>
                <c:pt idx="6">
                  <c:v>//</c:v>
                </c:pt>
                <c:pt idx="7">
                  <c:v>//</c:v>
                </c:pt>
                <c:pt idx="8">
                  <c:v>//</c:v>
                </c:pt>
                <c:pt idx="9">
                  <c:v>//</c:v>
                </c:pt>
              </c:strCache>
            </c:strRef>
          </c:xVal>
          <c:yVal>
            <c:numRef>
              <c:f>'Spot Type 5'!$T$121:$T$130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775-4B07-8551-D50B7EFA46A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5</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5'!$AB$121:$AB$130</c:f>
              <c:strCache>
                <c:ptCount val="10"/>
                <c:pt idx="0">
                  <c:v>0</c:v>
                </c:pt>
                <c:pt idx="1">
                  <c:v>//</c:v>
                </c:pt>
                <c:pt idx="2">
                  <c:v>//</c:v>
                </c:pt>
                <c:pt idx="3">
                  <c:v>//</c:v>
                </c:pt>
                <c:pt idx="4">
                  <c:v>//</c:v>
                </c:pt>
                <c:pt idx="5">
                  <c:v>//</c:v>
                </c:pt>
                <c:pt idx="6">
                  <c:v>//</c:v>
                </c:pt>
                <c:pt idx="7">
                  <c:v>//</c:v>
                </c:pt>
                <c:pt idx="8">
                  <c:v>//</c:v>
                </c:pt>
                <c:pt idx="9">
                  <c:v>//</c:v>
                </c:pt>
              </c:strCache>
            </c:strRef>
          </c:xVal>
          <c:yVal>
            <c:numRef>
              <c:f>'Spot Type 5'!$AE$121:$AE$130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1FA-468D-9F37-2B1B89E19A69}"/>
            </c:ext>
          </c:extLst>
        </c:ser>
        <c:ser>
          <c:idx val="2"/>
          <c:order val="2"/>
          <c:tx>
            <c:v>LoB+2sigma</c:v>
          </c:tx>
          <c:spPr>
            <a:ln w="19050" cap="rnd">
              <a:solidFill>
                <a:schemeClr val="accent3"/>
              </a:solidFill>
              <a:round/>
            </a:ln>
            <a:effectLst/>
          </c:spPr>
          <c:marker>
            <c:symbol val="none"/>
          </c:marker>
          <c:xVal>
            <c:strRef>
              <c:f>'Spot Type 5'!$AB$121:$AB$130</c:f>
              <c:strCache>
                <c:ptCount val="10"/>
                <c:pt idx="0">
                  <c:v>0</c:v>
                </c:pt>
                <c:pt idx="1">
                  <c:v>//</c:v>
                </c:pt>
                <c:pt idx="2">
                  <c:v>//</c:v>
                </c:pt>
                <c:pt idx="3">
                  <c:v>//</c:v>
                </c:pt>
                <c:pt idx="4">
                  <c:v>//</c:v>
                </c:pt>
                <c:pt idx="5">
                  <c:v>//</c:v>
                </c:pt>
                <c:pt idx="6">
                  <c:v>//</c:v>
                </c:pt>
                <c:pt idx="7">
                  <c:v>//</c:v>
                </c:pt>
                <c:pt idx="8">
                  <c:v>//</c:v>
                </c:pt>
                <c:pt idx="9">
                  <c:v>//</c:v>
                </c:pt>
              </c:strCache>
            </c:strRef>
          </c:xVal>
          <c:yVal>
            <c:numRef>
              <c:f>'Spot Type 5'!$AF$121:$AF$130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1FA-468D-9F37-2B1B89E19A69}"/>
            </c:ext>
          </c:extLst>
        </c:ser>
        <c:ser>
          <c:idx val="3"/>
          <c:order val="3"/>
          <c:tx>
            <c:v>LoB+3sigma</c:v>
          </c:tx>
          <c:spPr>
            <a:ln w="19050" cap="rnd">
              <a:solidFill>
                <a:schemeClr val="accent4"/>
              </a:solidFill>
              <a:round/>
            </a:ln>
            <a:effectLst/>
          </c:spPr>
          <c:marker>
            <c:symbol val="none"/>
          </c:marker>
          <c:xVal>
            <c:strRef>
              <c:f>'Spot Type 5'!$AB$121:$AB$130</c:f>
              <c:strCache>
                <c:ptCount val="10"/>
                <c:pt idx="0">
                  <c:v>0</c:v>
                </c:pt>
                <c:pt idx="1">
                  <c:v>//</c:v>
                </c:pt>
                <c:pt idx="2">
                  <c:v>//</c:v>
                </c:pt>
                <c:pt idx="3">
                  <c:v>//</c:v>
                </c:pt>
                <c:pt idx="4">
                  <c:v>//</c:v>
                </c:pt>
                <c:pt idx="5">
                  <c:v>//</c:v>
                </c:pt>
                <c:pt idx="6">
                  <c:v>//</c:v>
                </c:pt>
                <c:pt idx="7">
                  <c:v>//</c:v>
                </c:pt>
                <c:pt idx="8">
                  <c:v>//</c:v>
                </c:pt>
                <c:pt idx="9">
                  <c:v>//</c:v>
                </c:pt>
              </c:strCache>
            </c:strRef>
          </c:xVal>
          <c:yVal>
            <c:numRef>
              <c:f>'Spot Type 5'!$AG$121:$AG$130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1FA-468D-9F37-2B1B89E19A6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5'!$AB$121:$AB$130</c:f>
              <c:strCache>
                <c:ptCount val="10"/>
                <c:pt idx="0">
                  <c:v>0</c:v>
                </c:pt>
                <c:pt idx="1">
                  <c:v>//</c:v>
                </c:pt>
                <c:pt idx="2">
                  <c:v>//</c:v>
                </c:pt>
                <c:pt idx="3">
                  <c:v>//</c:v>
                </c:pt>
                <c:pt idx="4">
                  <c:v>//</c:v>
                </c:pt>
                <c:pt idx="5">
                  <c:v>//</c:v>
                </c:pt>
                <c:pt idx="6">
                  <c:v>//</c:v>
                </c:pt>
                <c:pt idx="7">
                  <c:v>//</c:v>
                </c:pt>
                <c:pt idx="8">
                  <c:v>//</c:v>
                </c:pt>
                <c:pt idx="9">
                  <c:v>//</c:v>
                </c:pt>
              </c:strCache>
            </c:strRef>
          </c:xVal>
          <c:yVal>
            <c:numRef>
              <c:f>'Spot Type 5'!$AC$121:$AC$130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B1FA-468D-9F37-2B1B89E19A6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6</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5'!$S$160:$S$169</c:f>
              <c:strCache>
                <c:ptCount val="10"/>
                <c:pt idx="0">
                  <c:v>0</c:v>
                </c:pt>
                <c:pt idx="1">
                  <c:v>//</c:v>
                </c:pt>
                <c:pt idx="2">
                  <c:v>//</c:v>
                </c:pt>
                <c:pt idx="3">
                  <c:v>//</c:v>
                </c:pt>
                <c:pt idx="4">
                  <c:v>//</c:v>
                </c:pt>
                <c:pt idx="5">
                  <c:v>//</c:v>
                </c:pt>
                <c:pt idx="6">
                  <c:v>//</c:v>
                </c:pt>
                <c:pt idx="7">
                  <c:v>//</c:v>
                </c:pt>
                <c:pt idx="8">
                  <c:v>//</c:v>
                </c:pt>
                <c:pt idx="9">
                  <c:v>//</c:v>
                </c:pt>
              </c:strCache>
            </c:strRef>
          </c:xVal>
          <c:yVal>
            <c:numRef>
              <c:f>'Spot Type 5'!$V$160:$V$169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4D0F-4E69-A02B-D9169412AF69}"/>
            </c:ext>
          </c:extLst>
        </c:ser>
        <c:ser>
          <c:idx val="2"/>
          <c:order val="2"/>
          <c:tx>
            <c:v>LoB+2sigma</c:v>
          </c:tx>
          <c:spPr>
            <a:ln w="19050" cap="rnd">
              <a:solidFill>
                <a:schemeClr val="accent3"/>
              </a:solidFill>
              <a:round/>
            </a:ln>
            <a:effectLst/>
          </c:spPr>
          <c:marker>
            <c:symbol val="none"/>
          </c:marker>
          <c:xVal>
            <c:strRef>
              <c:f>'Spot Type 5'!$S$160:$S$169</c:f>
              <c:strCache>
                <c:ptCount val="10"/>
                <c:pt idx="0">
                  <c:v>0</c:v>
                </c:pt>
                <c:pt idx="1">
                  <c:v>//</c:v>
                </c:pt>
                <c:pt idx="2">
                  <c:v>//</c:v>
                </c:pt>
                <c:pt idx="3">
                  <c:v>//</c:v>
                </c:pt>
                <c:pt idx="4">
                  <c:v>//</c:v>
                </c:pt>
                <c:pt idx="5">
                  <c:v>//</c:v>
                </c:pt>
                <c:pt idx="6">
                  <c:v>//</c:v>
                </c:pt>
                <c:pt idx="7">
                  <c:v>//</c:v>
                </c:pt>
                <c:pt idx="8">
                  <c:v>//</c:v>
                </c:pt>
                <c:pt idx="9">
                  <c:v>//</c:v>
                </c:pt>
              </c:strCache>
            </c:strRef>
          </c:xVal>
          <c:yVal>
            <c:numRef>
              <c:f>'Spot Type 5'!$W$160:$W$169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D0F-4E69-A02B-D9169412AF69}"/>
            </c:ext>
          </c:extLst>
        </c:ser>
        <c:ser>
          <c:idx val="3"/>
          <c:order val="3"/>
          <c:tx>
            <c:v>LoB+3sigma</c:v>
          </c:tx>
          <c:spPr>
            <a:ln w="19050" cap="rnd">
              <a:solidFill>
                <a:schemeClr val="accent4"/>
              </a:solidFill>
              <a:round/>
            </a:ln>
            <a:effectLst/>
          </c:spPr>
          <c:marker>
            <c:symbol val="none"/>
          </c:marker>
          <c:xVal>
            <c:strRef>
              <c:f>'Spot Type 5'!$S$160:$S$169</c:f>
              <c:strCache>
                <c:ptCount val="10"/>
                <c:pt idx="0">
                  <c:v>0</c:v>
                </c:pt>
                <c:pt idx="1">
                  <c:v>//</c:v>
                </c:pt>
                <c:pt idx="2">
                  <c:v>//</c:v>
                </c:pt>
                <c:pt idx="3">
                  <c:v>//</c:v>
                </c:pt>
                <c:pt idx="4">
                  <c:v>//</c:v>
                </c:pt>
                <c:pt idx="5">
                  <c:v>//</c:v>
                </c:pt>
                <c:pt idx="6">
                  <c:v>//</c:v>
                </c:pt>
                <c:pt idx="7">
                  <c:v>//</c:v>
                </c:pt>
                <c:pt idx="8">
                  <c:v>//</c:v>
                </c:pt>
                <c:pt idx="9">
                  <c:v>//</c:v>
                </c:pt>
              </c:strCache>
            </c:strRef>
          </c:xVal>
          <c:yVal>
            <c:numRef>
              <c:f>'Spot Type 5'!$X$160:$X$169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D0F-4E69-A02B-D9169412AF6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5'!$S$160:$S$169</c:f>
              <c:strCache>
                <c:ptCount val="10"/>
                <c:pt idx="0">
                  <c:v>0</c:v>
                </c:pt>
                <c:pt idx="1">
                  <c:v>//</c:v>
                </c:pt>
                <c:pt idx="2">
                  <c:v>//</c:v>
                </c:pt>
                <c:pt idx="3">
                  <c:v>//</c:v>
                </c:pt>
                <c:pt idx="4">
                  <c:v>//</c:v>
                </c:pt>
                <c:pt idx="5">
                  <c:v>//</c:v>
                </c:pt>
                <c:pt idx="6">
                  <c:v>//</c:v>
                </c:pt>
                <c:pt idx="7">
                  <c:v>//</c:v>
                </c:pt>
                <c:pt idx="8">
                  <c:v>//</c:v>
                </c:pt>
                <c:pt idx="9">
                  <c:v>//</c:v>
                </c:pt>
              </c:strCache>
            </c:strRef>
          </c:xVal>
          <c:yVal>
            <c:numRef>
              <c:f>'Spot Type 5'!$T$160:$T$169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4D0F-4E69-A02B-D9169412AF6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a:t>
            </a:r>
            <a:r>
              <a:rPr lang="fr-FR" sz="1400" b="0" i="0" u="none" strike="noStrike" baseline="0">
                <a:effectLst/>
              </a:rPr>
              <a:t>ProxNoise++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5'!$AB$160:$AB$169</c:f>
              <c:strCache>
                <c:ptCount val="10"/>
                <c:pt idx="0">
                  <c:v>0</c:v>
                </c:pt>
                <c:pt idx="1">
                  <c:v>//</c:v>
                </c:pt>
                <c:pt idx="2">
                  <c:v>//</c:v>
                </c:pt>
                <c:pt idx="3">
                  <c:v>//</c:v>
                </c:pt>
                <c:pt idx="4">
                  <c:v>//</c:v>
                </c:pt>
                <c:pt idx="5">
                  <c:v>//</c:v>
                </c:pt>
                <c:pt idx="6">
                  <c:v>//</c:v>
                </c:pt>
                <c:pt idx="7">
                  <c:v>//</c:v>
                </c:pt>
                <c:pt idx="8">
                  <c:v>//</c:v>
                </c:pt>
                <c:pt idx="9">
                  <c:v>//</c:v>
                </c:pt>
              </c:strCache>
            </c:strRef>
          </c:xVal>
          <c:yVal>
            <c:numRef>
              <c:f>'Spot Type 5'!$AE$160:$AE$169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6AA-43B6-B1B1-F326D318FFE9}"/>
            </c:ext>
          </c:extLst>
        </c:ser>
        <c:ser>
          <c:idx val="2"/>
          <c:order val="2"/>
          <c:tx>
            <c:v>LoB+2sigma</c:v>
          </c:tx>
          <c:spPr>
            <a:ln w="19050" cap="rnd">
              <a:solidFill>
                <a:schemeClr val="accent3"/>
              </a:solidFill>
              <a:round/>
            </a:ln>
            <a:effectLst/>
          </c:spPr>
          <c:marker>
            <c:symbol val="none"/>
          </c:marker>
          <c:xVal>
            <c:strRef>
              <c:f>'Spot Type 5'!$AB$160:$AB$169</c:f>
              <c:strCache>
                <c:ptCount val="10"/>
                <c:pt idx="0">
                  <c:v>0</c:v>
                </c:pt>
                <c:pt idx="1">
                  <c:v>//</c:v>
                </c:pt>
                <c:pt idx="2">
                  <c:v>//</c:v>
                </c:pt>
                <c:pt idx="3">
                  <c:v>//</c:v>
                </c:pt>
                <c:pt idx="4">
                  <c:v>//</c:v>
                </c:pt>
                <c:pt idx="5">
                  <c:v>//</c:v>
                </c:pt>
                <c:pt idx="6">
                  <c:v>//</c:v>
                </c:pt>
                <c:pt idx="7">
                  <c:v>//</c:v>
                </c:pt>
                <c:pt idx="8">
                  <c:v>//</c:v>
                </c:pt>
                <c:pt idx="9">
                  <c:v>//</c:v>
                </c:pt>
              </c:strCache>
            </c:strRef>
          </c:xVal>
          <c:yVal>
            <c:numRef>
              <c:f>'Spot Type 5'!$AF$160:$AF$169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6AA-43B6-B1B1-F326D318FFE9}"/>
            </c:ext>
          </c:extLst>
        </c:ser>
        <c:ser>
          <c:idx val="3"/>
          <c:order val="3"/>
          <c:tx>
            <c:v>LoB+3sigma</c:v>
          </c:tx>
          <c:spPr>
            <a:ln w="19050" cap="rnd">
              <a:solidFill>
                <a:schemeClr val="accent4"/>
              </a:solidFill>
              <a:round/>
            </a:ln>
            <a:effectLst/>
          </c:spPr>
          <c:marker>
            <c:symbol val="none"/>
          </c:marker>
          <c:xVal>
            <c:strRef>
              <c:f>'Spot Type 5'!$AB$160:$AB$169</c:f>
              <c:strCache>
                <c:ptCount val="10"/>
                <c:pt idx="0">
                  <c:v>0</c:v>
                </c:pt>
                <c:pt idx="1">
                  <c:v>//</c:v>
                </c:pt>
                <c:pt idx="2">
                  <c:v>//</c:v>
                </c:pt>
                <c:pt idx="3">
                  <c:v>//</c:v>
                </c:pt>
                <c:pt idx="4">
                  <c:v>//</c:v>
                </c:pt>
                <c:pt idx="5">
                  <c:v>//</c:v>
                </c:pt>
                <c:pt idx="6">
                  <c:v>//</c:v>
                </c:pt>
                <c:pt idx="7">
                  <c:v>//</c:v>
                </c:pt>
                <c:pt idx="8">
                  <c:v>//</c:v>
                </c:pt>
                <c:pt idx="9">
                  <c:v>//</c:v>
                </c:pt>
              </c:strCache>
            </c:strRef>
          </c:xVal>
          <c:yVal>
            <c:numRef>
              <c:f>'Spot Type 5'!$AG$160:$AG$169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6AA-43B6-B1B1-F326D318FFE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5'!$AD$20:$AD$29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5'!$AD$20:$AD$29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5'!$AB$160:$AB$169</c:f>
              <c:strCache>
                <c:ptCount val="10"/>
                <c:pt idx="0">
                  <c:v>0</c:v>
                </c:pt>
                <c:pt idx="1">
                  <c:v>//</c:v>
                </c:pt>
                <c:pt idx="2">
                  <c:v>//</c:v>
                </c:pt>
                <c:pt idx="3">
                  <c:v>//</c:v>
                </c:pt>
                <c:pt idx="4">
                  <c:v>//</c:v>
                </c:pt>
                <c:pt idx="5">
                  <c:v>//</c:v>
                </c:pt>
                <c:pt idx="6">
                  <c:v>//</c:v>
                </c:pt>
                <c:pt idx="7">
                  <c:v>//</c:v>
                </c:pt>
                <c:pt idx="8">
                  <c:v>//</c:v>
                </c:pt>
                <c:pt idx="9">
                  <c:v>//</c:v>
                </c:pt>
              </c:strCache>
            </c:strRef>
          </c:xVal>
          <c:yVal>
            <c:numRef>
              <c:f>'Spot Type 5'!$AC$160:$AC$169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6AA-43B6-B1B1-F326D318FFE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All Column</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6'!$S$40:$S$49</c:f>
              <c:strCache>
                <c:ptCount val="10"/>
                <c:pt idx="0">
                  <c:v>0</c:v>
                </c:pt>
                <c:pt idx="1">
                  <c:v>//</c:v>
                </c:pt>
                <c:pt idx="2">
                  <c:v>//</c:v>
                </c:pt>
                <c:pt idx="3">
                  <c:v>//</c:v>
                </c:pt>
                <c:pt idx="4">
                  <c:v>//</c:v>
                </c:pt>
                <c:pt idx="5">
                  <c:v>//</c:v>
                </c:pt>
                <c:pt idx="6">
                  <c:v>//</c:v>
                </c:pt>
                <c:pt idx="7">
                  <c:v>//</c:v>
                </c:pt>
                <c:pt idx="8">
                  <c:v>//</c:v>
                </c:pt>
                <c:pt idx="9">
                  <c:v>//</c:v>
                </c:pt>
              </c:strCache>
            </c:strRef>
          </c:xVal>
          <c:yVal>
            <c:numRef>
              <c:f>'Spot Type 6'!$V$40:$V$49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DEF-47B1-BCEE-4B475B742B34}"/>
            </c:ext>
          </c:extLst>
        </c:ser>
        <c:ser>
          <c:idx val="2"/>
          <c:order val="2"/>
          <c:tx>
            <c:v>LoB+2sigma</c:v>
          </c:tx>
          <c:spPr>
            <a:ln w="19050" cap="rnd">
              <a:solidFill>
                <a:schemeClr val="accent3"/>
              </a:solidFill>
              <a:round/>
            </a:ln>
            <a:effectLst/>
          </c:spPr>
          <c:marker>
            <c:symbol val="none"/>
          </c:marker>
          <c:xVal>
            <c:strRef>
              <c:f>'Spot Type 6'!$S$40:$S$49</c:f>
              <c:strCache>
                <c:ptCount val="10"/>
                <c:pt idx="0">
                  <c:v>0</c:v>
                </c:pt>
                <c:pt idx="1">
                  <c:v>//</c:v>
                </c:pt>
                <c:pt idx="2">
                  <c:v>//</c:v>
                </c:pt>
                <c:pt idx="3">
                  <c:v>//</c:v>
                </c:pt>
                <c:pt idx="4">
                  <c:v>//</c:v>
                </c:pt>
                <c:pt idx="5">
                  <c:v>//</c:v>
                </c:pt>
                <c:pt idx="6">
                  <c:v>//</c:v>
                </c:pt>
                <c:pt idx="7">
                  <c:v>//</c:v>
                </c:pt>
                <c:pt idx="8">
                  <c:v>//</c:v>
                </c:pt>
                <c:pt idx="9">
                  <c:v>//</c:v>
                </c:pt>
              </c:strCache>
            </c:strRef>
          </c:xVal>
          <c:yVal>
            <c:numRef>
              <c:f>'Spot Type 6'!$W$40:$W$49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DEF-47B1-BCEE-4B475B742B34}"/>
            </c:ext>
          </c:extLst>
        </c:ser>
        <c:ser>
          <c:idx val="3"/>
          <c:order val="3"/>
          <c:tx>
            <c:v>LoB+3sigma</c:v>
          </c:tx>
          <c:spPr>
            <a:ln w="19050" cap="rnd">
              <a:solidFill>
                <a:schemeClr val="accent4"/>
              </a:solidFill>
              <a:round/>
            </a:ln>
            <a:effectLst/>
          </c:spPr>
          <c:marker>
            <c:symbol val="none"/>
          </c:marker>
          <c:xVal>
            <c:strRef>
              <c:f>'Spot Type 6'!$S$40:$S$49</c:f>
              <c:strCache>
                <c:ptCount val="10"/>
                <c:pt idx="0">
                  <c:v>0</c:v>
                </c:pt>
                <c:pt idx="1">
                  <c:v>//</c:v>
                </c:pt>
                <c:pt idx="2">
                  <c:v>//</c:v>
                </c:pt>
                <c:pt idx="3">
                  <c:v>//</c:v>
                </c:pt>
                <c:pt idx="4">
                  <c:v>//</c:v>
                </c:pt>
                <c:pt idx="5">
                  <c:v>//</c:v>
                </c:pt>
                <c:pt idx="6">
                  <c:v>//</c:v>
                </c:pt>
                <c:pt idx="7">
                  <c:v>//</c:v>
                </c:pt>
                <c:pt idx="8">
                  <c:v>//</c:v>
                </c:pt>
                <c:pt idx="9">
                  <c:v>//</c:v>
                </c:pt>
              </c:strCache>
            </c:strRef>
          </c:xVal>
          <c:yVal>
            <c:numRef>
              <c:f>'Spot Type 6'!$X$40:$X$49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DEF-47B1-BCEE-4B475B742B3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6'!$S$40:$S$49</c:f>
              <c:strCache>
                <c:ptCount val="10"/>
                <c:pt idx="0">
                  <c:v>0</c:v>
                </c:pt>
                <c:pt idx="1">
                  <c:v>//</c:v>
                </c:pt>
                <c:pt idx="2">
                  <c:v>//</c:v>
                </c:pt>
                <c:pt idx="3">
                  <c:v>//</c:v>
                </c:pt>
                <c:pt idx="4">
                  <c:v>//</c:v>
                </c:pt>
                <c:pt idx="5">
                  <c:v>//</c:v>
                </c:pt>
                <c:pt idx="6">
                  <c:v>//</c:v>
                </c:pt>
                <c:pt idx="7">
                  <c:v>//</c:v>
                </c:pt>
                <c:pt idx="8">
                  <c:v>//</c:v>
                </c:pt>
                <c:pt idx="9">
                  <c:v>//</c:v>
                </c:pt>
              </c:strCache>
            </c:strRef>
          </c:xVal>
          <c:yVal>
            <c:numRef>
              <c:f>'Spot Type 6'!$T$40:$T$49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DEF-47B1-BCEE-4B475B742B3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2</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6'!$S$80:$S$89</c:f>
              <c:strCache>
                <c:ptCount val="10"/>
                <c:pt idx="0">
                  <c:v>0</c:v>
                </c:pt>
                <c:pt idx="1">
                  <c:v>//</c:v>
                </c:pt>
                <c:pt idx="2">
                  <c:v>//</c:v>
                </c:pt>
                <c:pt idx="3">
                  <c:v>//</c:v>
                </c:pt>
                <c:pt idx="4">
                  <c:v>//</c:v>
                </c:pt>
                <c:pt idx="5">
                  <c:v>//</c:v>
                </c:pt>
                <c:pt idx="6">
                  <c:v>//</c:v>
                </c:pt>
                <c:pt idx="7">
                  <c:v>//</c:v>
                </c:pt>
                <c:pt idx="8">
                  <c:v>//</c:v>
                </c:pt>
                <c:pt idx="9">
                  <c:v>//</c:v>
                </c:pt>
              </c:strCache>
            </c:strRef>
          </c:xVal>
          <c:yVal>
            <c:numRef>
              <c:f>'Spot Type 6'!$V$80:$V$89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7A0-4B83-B2D4-CABA212DB0DE}"/>
            </c:ext>
          </c:extLst>
        </c:ser>
        <c:ser>
          <c:idx val="2"/>
          <c:order val="2"/>
          <c:tx>
            <c:v>LoB+2sigma</c:v>
          </c:tx>
          <c:spPr>
            <a:ln w="19050" cap="rnd">
              <a:solidFill>
                <a:schemeClr val="accent3"/>
              </a:solidFill>
              <a:round/>
            </a:ln>
            <a:effectLst/>
          </c:spPr>
          <c:marker>
            <c:symbol val="none"/>
          </c:marker>
          <c:xVal>
            <c:strRef>
              <c:f>'Spot Type 6'!$S$80:$S$89</c:f>
              <c:strCache>
                <c:ptCount val="10"/>
                <c:pt idx="0">
                  <c:v>0</c:v>
                </c:pt>
                <c:pt idx="1">
                  <c:v>//</c:v>
                </c:pt>
                <c:pt idx="2">
                  <c:v>//</c:v>
                </c:pt>
                <c:pt idx="3">
                  <c:v>//</c:v>
                </c:pt>
                <c:pt idx="4">
                  <c:v>//</c:v>
                </c:pt>
                <c:pt idx="5">
                  <c:v>//</c:v>
                </c:pt>
                <c:pt idx="6">
                  <c:v>//</c:v>
                </c:pt>
                <c:pt idx="7">
                  <c:v>//</c:v>
                </c:pt>
                <c:pt idx="8">
                  <c:v>//</c:v>
                </c:pt>
                <c:pt idx="9">
                  <c:v>//</c:v>
                </c:pt>
              </c:strCache>
            </c:strRef>
          </c:xVal>
          <c:yVal>
            <c:numRef>
              <c:f>'Spot Type 6'!$W$80:$W$89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7A0-4B83-B2D4-CABA212DB0DE}"/>
            </c:ext>
          </c:extLst>
        </c:ser>
        <c:ser>
          <c:idx val="3"/>
          <c:order val="3"/>
          <c:tx>
            <c:v>LoB+3sigma</c:v>
          </c:tx>
          <c:spPr>
            <a:ln w="19050" cap="rnd">
              <a:solidFill>
                <a:schemeClr val="accent4"/>
              </a:solidFill>
              <a:round/>
            </a:ln>
            <a:effectLst/>
          </c:spPr>
          <c:marker>
            <c:symbol val="none"/>
          </c:marker>
          <c:xVal>
            <c:strRef>
              <c:f>'Spot Type 6'!$S$80:$S$89</c:f>
              <c:strCache>
                <c:ptCount val="10"/>
                <c:pt idx="0">
                  <c:v>0</c:v>
                </c:pt>
                <c:pt idx="1">
                  <c:v>//</c:v>
                </c:pt>
                <c:pt idx="2">
                  <c:v>//</c:v>
                </c:pt>
                <c:pt idx="3">
                  <c:v>//</c:v>
                </c:pt>
                <c:pt idx="4">
                  <c:v>//</c:v>
                </c:pt>
                <c:pt idx="5">
                  <c:v>//</c:v>
                </c:pt>
                <c:pt idx="6">
                  <c:v>//</c:v>
                </c:pt>
                <c:pt idx="7">
                  <c:v>//</c:v>
                </c:pt>
                <c:pt idx="8">
                  <c:v>//</c:v>
                </c:pt>
                <c:pt idx="9">
                  <c:v>//</c:v>
                </c:pt>
              </c:strCache>
            </c:strRef>
          </c:xVal>
          <c:yVal>
            <c:numRef>
              <c:f>'Spot Type 6'!$X$80:$X$89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7A0-4B83-B2D4-CABA212DB0D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6'!$S$80:$S$89</c:f>
              <c:strCache>
                <c:ptCount val="10"/>
                <c:pt idx="0">
                  <c:v>0</c:v>
                </c:pt>
                <c:pt idx="1">
                  <c:v>//</c:v>
                </c:pt>
                <c:pt idx="2">
                  <c:v>//</c:v>
                </c:pt>
                <c:pt idx="3">
                  <c:v>//</c:v>
                </c:pt>
                <c:pt idx="4">
                  <c:v>//</c:v>
                </c:pt>
                <c:pt idx="5">
                  <c:v>//</c:v>
                </c:pt>
                <c:pt idx="6">
                  <c:v>//</c:v>
                </c:pt>
                <c:pt idx="7">
                  <c:v>//</c:v>
                </c:pt>
                <c:pt idx="8">
                  <c:v>//</c:v>
                </c:pt>
                <c:pt idx="9">
                  <c:v>//</c:v>
                </c:pt>
              </c:strCache>
            </c:strRef>
          </c:xVal>
          <c:yVal>
            <c:numRef>
              <c:f>'Spot Type 6'!$T$80:$T$89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7A0-4B83-B2D4-CABA212DB0D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3</a:t>
            </a:r>
            <a:endParaRPr lang="fr-FR">
              <a:effectLst/>
            </a:endParaRPr>
          </a:p>
        </c:rich>
      </c:tx>
      <c:layout>
        <c:manualLayout>
          <c:xMode val="edge"/>
          <c:yMode val="edge"/>
          <c:x val="0.42433881504573823"/>
          <c:y val="1.9509447488350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6'!$AB$80:$AB$89</c:f>
              <c:strCache>
                <c:ptCount val="10"/>
                <c:pt idx="0">
                  <c:v>0</c:v>
                </c:pt>
                <c:pt idx="1">
                  <c:v>//</c:v>
                </c:pt>
                <c:pt idx="2">
                  <c:v>//</c:v>
                </c:pt>
                <c:pt idx="3">
                  <c:v>//</c:v>
                </c:pt>
                <c:pt idx="4">
                  <c:v>//</c:v>
                </c:pt>
                <c:pt idx="5">
                  <c:v>//</c:v>
                </c:pt>
                <c:pt idx="6">
                  <c:v>//</c:v>
                </c:pt>
                <c:pt idx="7">
                  <c:v>//</c:v>
                </c:pt>
                <c:pt idx="8">
                  <c:v>//</c:v>
                </c:pt>
                <c:pt idx="9">
                  <c:v>//</c:v>
                </c:pt>
              </c:strCache>
            </c:strRef>
          </c:xVal>
          <c:yVal>
            <c:numRef>
              <c:f>'Spot Type 6'!$AE$80:$AE$89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A98-4AC1-B307-3B6D76C20849}"/>
            </c:ext>
          </c:extLst>
        </c:ser>
        <c:ser>
          <c:idx val="2"/>
          <c:order val="2"/>
          <c:tx>
            <c:v>LoB+2sigma</c:v>
          </c:tx>
          <c:spPr>
            <a:ln w="19050" cap="rnd">
              <a:solidFill>
                <a:schemeClr val="accent3"/>
              </a:solidFill>
              <a:round/>
            </a:ln>
            <a:effectLst/>
          </c:spPr>
          <c:marker>
            <c:symbol val="none"/>
          </c:marker>
          <c:xVal>
            <c:strRef>
              <c:f>'Spot Type 6'!$AB$80:$AB$89</c:f>
              <c:strCache>
                <c:ptCount val="10"/>
                <c:pt idx="0">
                  <c:v>0</c:v>
                </c:pt>
                <c:pt idx="1">
                  <c:v>//</c:v>
                </c:pt>
                <c:pt idx="2">
                  <c:v>//</c:v>
                </c:pt>
                <c:pt idx="3">
                  <c:v>//</c:v>
                </c:pt>
                <c:pt idx="4">
                  <c:v>//</c:v>
                </c:pt>
                <c:pt idx="5">
                  <c:v>//</c:v>
                </c:pt>
                <c:pt idx="6">
                  <c:v>//</c:v>
                </c:pt>
                <c:pt idx="7">
                  <c:v>//</c:v>
                </c:pt>
                <c:pt idx="8">
                  <c:v>//</c:v>
                </c:pt>
                <c:pt idx="9">
                  <c:v>//</c:v>
                </c:pt>
              </c:strCache>
            </c:strRef>
          </c:xVal>
          <c:yVal>
            <c:numRef>
              <c:f>'Spot Type 6'!$AF$80:$AF$89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A98-4AC1-B307-3B6D76C20849}"/>
            </c:ext>
          </c:extLst>
        </c:ser>
        <c:ser>
          <c:idx val="3"/>
          <c:order val="3"/>
          <c:tx>
            <c:v>LoB+3sigma</c:v>
          </c:tx>
          <c:spPr>
            <a:ln w="19050" cap="rnd">
              <a:solidFill>
                <a:schemeClr val="accent4"/>
              </a:solidFill>
              <a:round/>
            </a:ln>
            <a:effectLst/>
          </c:spPr>
          <c:marker>
            <c:symbol val="none"/>
          </c:marker>
          <c:xVal>
            <c:strRef>
              <c:f>'Spot Type 6'!$AB$80:$AB$89</c:f>
              <c:strCache>
                <c:ptCount val="10"/>
                <c:pt idx="0">
                  <c:v>0</c:v>
                </c:pt>
                <c:pt idx="1">
                  <c:v>//</c:v>
                </c:pt>
                <c:pt idx="2">
                  <c:v>//</c:v>
                </c:pt>
                <c:pt idx="3">
                  <c:v>//</c:v>
                </c:pt>
                <c:pt idx="4">
                  <c:v>//</c:v>
                </c:pt>
                <c:pt idx="5">
                  <c:v>//</c:v>
                </c:pt>
                <c:pt idx="6">
                  <c:v>//</c:v>
                </c:pt>
                <c:pt idx="7">
                  <c:v>//</c:v>
                </c:pt>
                <c:pt idx="8">
                  <c:v>//</c:v>
                </c:pt>
                <c:pt idx="9">
                  <c:v>//</c:v>
                </c:pt>
              </c:strCache>
            </c:strRef>
          </c:xVal>
          <c:yVal>
            <c:numRef>
              <c:f>'Spot Type 6'!$AG$80:$AG$89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A98-4AC1-B307-3B6D76C2084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6'!$AB$80:$AB$89</c:f>
              <c:strCache>
                <c:ptCount val="10"/>
                <c:pt idx="0">
                  <c:v>0</c:v>
                </c:pt>
                <c:pt idx="1">
                  <c:v>//</c:v>
                </c:pt>
                <c:pt idx="2">
                  <c:v>//</c:v>
                </c:pt>
                <c:pt idx="3">
                  <c:v>//</c:v>
                </c:pt>
                <c:pt idx="4">
                  <c:v>//</c:v>
                </c:pt>
                <c:pt idx="5">
                  <c:v>//</c:v>
                </c:pt>
                <c:pt idx="6">
                  <c:v>//</c:v>
                </c:pt>
                <c:pt idx="7">
                  <c:v>//</c:v>
                </c:pt>
                <c:pt idx="8">
                  <c:v>//</c:v>
                </c:pt>
                <c:pt idx="9">
                  <c:v>//</c:v>
                </c:pt>
              </c:strCache>
            </c:strRef>
          </c:xVal>
          <c:yVal>
            <c:numRef>
              <c:f>'Spot Type 6'!$AC$80:$AC$89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A98-4AC1-B307-3B6D76C2084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1</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'Spot Type 6'!$AB$40:$AB$49</c:f>
              <c:strCache>
                <c:ptCount val="10"/>
                <c:pt idx="0">
                  <c:v>0</c:v>
                </c:pt>
                <c:pt idx="1">
                  <c:v>//</c:v>
                </c:pt>
                <c:pt idx="2">
                  <c:v>//</c:v>
                </c:pt>
                <c:pt idx="3">
                  <c:v>//</c:v>
                </c:pt>
                <c:pt idx="4">
                  <c:v>//</c:v>
                </c:pt>
                <c:pt idx="5">
                  <c:v>//</c:v>
                </c:pt>
                <c:pt idx="6">
                  <c:v>//</c:v>
                </c:pt>
                <c:pt idx="7">
                  <c:v>//</c:v>
                </c:pt>
                <c:pt idx="8">
                  <c:v>//</c:v>
                </c:pt>
                <c:pt idx="9">
                  <c:v>//</c:v>
                </c:pt>
              </c:strCache>
            </c:strRef>
          </c:xVal>
          <c:yVal>
            <c:numRef>
              <c:f>'Spot Type 6'!$AC$40:$AC$49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4F41-4520-A3B5-8139285EC610}"/>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'Spot Type 6'!$AB$40:$AB$49</c:f>
              <c:strCache>
                <c:ptCount val="10"/>
                <c:pt idx="0">
                  <c:v>0</c:v>
                </c:pt>
                <c:pt idx="1">
                  <c:v>//</c:v>
                </c:pt>
                <c:pt idx="2">
                  <c:v>//</c:v>
                </c:pt>
                <c:pt idx="3">
                  <c:v>//</c:v>
                </c:pt>
                <c:pt idx="4">
                  <c:v>//</c:v>
                </c:pt>
                <c:pt idx="5">
                  <c:v>//</c:v>
                </c:pt>
                <c:pt idx="6">
                  <c:v>//</c:v>
                </c:pt>
                <c:pt idx="7">
                  <c:v>//</c:v>
                </c:pt>
                <c:pt idx="8">
                  <c:v>//</c:v>
                </c:pt>
                <c:pt idx="9">
                  <c:v>//</c:v>
                </c:pt>
              </c:strCache>
            </c:strRef>
          </c:xVal>
          <c:yVal>
            <c:numRef>
              <c:f>'Spot Type 6'!$AE$40:$AE$49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F41-4520-A3B5-8139285EC610}"/>
            </c:ext>
          </c:extLst>
        </c:ser>
        <c:ser>
          <c:idx val="2"/>
          <c:order val="2"/>
          <c:tx>
            <c:v>LoB+2sigma</c:v>
          </c:tx>
          <c:spPr>
            <a:ln w="19050" cap="rnd">
              <a:solidFill>
                <a:schemeClr val="accent3"/>
              </a:solidFill>
              <a:round/>
            </a:ln>
            <a:effectLst/>
          </c:spPr>
          <c:marker>
            <c:symbol val="none"/>
          </c:marker>
          <c:xVal>
            <c:strRef>
              <c:f>'Spot Type 6'!$AB$40:$AB$49</c:f>
              <c:strCache>
                <c:ptCount val="10"/>
                <c:pt idx="0">
                  <c:v>0</c:v>
                </c:pt>
                <c:pt idx="1">
                  <c:v>//</c:v>
                </c:pt>
                <c:pt idx="2">
                  <c:v>//</c:v>
                </c:pt>
                <c:pt idx="3">
                  <c:v>//</c:v>
                </c:pt>
                <c:pt idx="4">
                  <c:v>//</c:v>
                </c:pt>
                <c:pt idx="5">
                  <c:v>//</c:v>
                </c:pt>
                <c:pt idx="6">
                  <c:v>//</c:v>
                </c:pt>
                <c:pt idx="7">
                  <c:v>//</c:v>
                </c:pt>
                <c:pt idx="8">
                  <c:v>//</c:v>
                </c:pt>
                <c:pt idx="9">
                  <c:v>//</c:v>
                </c:pt>
              </c:strCache>
            </c:strRef>
          </c:xVal>
          <c:yVal>
            <c:numRef>
              <c:f>'Spot Type 6'!$AF$40:$AF$49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F41-4520-A3B5-8139285EC610}"/>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'Spot Type 6'!$X$6:$X$15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6'!$AB$40:$AB$49</c:f>
              <c:strCache>
                <c:ptCount val="10"/>
                <c:pt idx="0">
                  <c:v>0</c:v>
                </c:pt>
                <c:pt idx="1">
                  <c:v>//</c:v>
                </c:pt>
                <c:pt idx="2">
                  <c:v>//</c:v>
                </c:pt>
                <c:pt idx="3">
                  <c:v>//</c:v>
                </c:pt>
                <c:pt idx="4">
                  <c:v>//</c:v>
                </c:pt>
                <c:pt idx="5">
                  <c:v>//</c:v>
                </c:pt>
                <c:pt idx="6">
                  <c:v>//</c:v>
                </c:pt>
                <c:pt idx="7">
                  <c:v>//</c:v>
                </c:pt>
                <c:pt idx="8">
                  <c:v>//</c:v>
                </c:pt>
                <c:pt idx="9">
                  <c:v>//</c:v>
                </c:pt>
              </c:strCache>
            </c:strRef>
          </c:xVal>
          <c:yVal>
            <c:numRef>
              <c:f>'Spot Type 6'!$AG$40:$AG$49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4F41-4520-A3B5-8139285EC610}"/>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r>
                  <a:rPr lang="fr-FR" baseline="0"/>
                  <a:t> </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4</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6'!$S$121:$S$130</c:f>
              <c:strCache>
                <c:ptCount val="10"/>
                <c:pt idx="0">
                  <c:v>0</c:v>
                </c:pt>
                <c:pt idx="1">
                  <c:v>//</c:v>
                </c:pt>
                <c:pt idx="2">
                  <c:v>//</c:v>
                </c:pt>
                <c:pt idx="3">
                  <c:v>//</c:v>
                </c:pt>
                <c:pt idx="4">
                  <c:v>//</c:v>
                </c:pt>
                <c:pt idx="5">
                  <c:v>//</c:v>
                </c:pt>
                <c:pt idx="6">
                  <c:v>//</c:v>
                </c:pt>
                <c:pt idx="7">
                  <c:v>//</c:v>
                </c:pt>
                <c:pt idx="8">
                  <c:v>//</c:v>
                </c:pt>
                <c:pt idx="9">
                  <c:v>//</c:v>
                </c:pt>
              </c:strCache>
            </c:strRef>
          </c:xVal>
          <c:yVal>
            <c:numRef>
              <c:f>'Spot Type 6'!$V$121:$V$130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2AC-4F19-B9AA-E7F02C43BB02}"/>
            </c:ext>
          </c:extLst>
        </c:ser>
        <c:ser>
          <c:idx val="2"/>
          <c:order val="2"/>
          <c:tx>
            <c:v>LoB+2sigma</c:v>
          </c:tx>
          <c:spPr>
            <a:ln w="19050" cap="rnd">
              <a:solidFill>
                <a:schemeClr val="accent3"/>
              </a:solidFill>
              <a:round/>
            </a:ln>
            <a:effectLst/>
          </c:spPr>
          <c:marker>
            <c:symbol val="none"/>
          </c:marker>
          <c:xVal>
            <c:strRef>
              <c:f>'Spot Type 6'!$S$121:$S$130</c:f>
              <c:strCache>
                <c:ptCount val="10"/>
                <c:pt idx="0">
                  <c:v>0</c:v>
                </c:pt>
                <c:pt idx="1">
                  <c:v>//</c:v>
                </c:pt>
                <c:pt idx="2">
                  <c:v>//</c:v>
                </c:pt>
                <c:pt idx="3">
                  <c:v>//</c:v>
                </c:pt>
                <c:pt idx="4">
                  <c:v>//</c:v>
                </c:pt>
                <c:pt idx="5">
                  <c:v>//</c:v>
                </c:pt>
                <c:pt idx="6">
                  <c:v>//</c:v>
                </c:pt>
                <c:pt idx="7">
                  <c:v>//</c:v>
                </c:pt>
                <c:pt idx="8">
                  <c:v>//</c:v>
                </c:pt>
                <c:pt idx="9">
                  <c:v>//</c:v>
                </c:pt>
              </c:strCache>
            </c:strRef>
          </c:xVal>
          <c:yVal>
            <c:numRef>
              <c:f>'Spot Type 6'!$W$121:$W$130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2AC-4F19-B9AA-E7F02C43BB02}"/>
            </c:ext>
          </c:extLst>
        </c:ser>
        <c:ser>
          <c:idx val="3"/>
          <c:order val="3"/>
          <c:tx>
            <c:v>LoB+3sigma</c:v>
          </c:tx>
          <c:spPr>
            <a:ln w="19050" cap="rnd">
              <a:solidFill>
                <a:schemeClr val="accent4"/>
              </a:solidFill>
              <a:round/>
            </a:ln>
            <a:effectLst/>
          </c:spPr>
          <c:marker>
            <c:symbol val="none"/>
          </c:marker>
          <c:xVal>
            <c:strRef>
              <c:f>'Spot Type 6'!$S$121:$S$130</c:f>
              <c:strCache>
                <c:ptCount val="10"/>
                <c:pt idx="0">
                  <c:v>0</c:v>
                </c:pt>
                <c:pt idx="1">
                  <c:v>//</c:v>
                </c:pt>
                <c:pt idx="2">
                  <c:v>//</c:v>
                </c:pt>
                <c:pt idx="3">
                  <c:v>//</c:v>
                </c:pt>
                <c:pt idx="4">
                  <c:v>//</c:v>
                </c:pt>
                <c:pt idx="5">
                  <c:v>//</c:v>
                </c:pt>
                <c:pt idx="6">
                  <c:v>//</c:v>
                </c:pt>
                <c:pt idx="7">
                  <c:v>//</c:v>
                </c:pt>
                <c:pt idx="8">
                  <c:v>//</c:v>
                </c:pt>
                <c:pt idx="9">
                  <c:v>//</c:v>
                </c:pt>
              </c:strCache>
            </c:strRef>
          </c:xVal>
          <c:yVal>
            <c:numRef>
              <c:f>'Spot Type 6'!$X$121:$X$130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2AC-4F19-B9AA-E7F02C43BB0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6'!$S$121:$S$130</c:f>
              <c:strCache>
                <c:ptCount val="10"/>
                <c:pt idx="0">
                  <c:v>0</c:v>
                </c:pt>
                <c:pt idx="1">
                  <c:v>//</c:v>
                </c:pt>
                <c:pt idx="2">
                  <c:v>//</c:v>
                </c:pt>
                <c:pt idx="3">
                  <c:v>//</c:v>
                </c:pt>
                <c:pt idx="4">
                  <c:v>//</c:v>
                </c:pt>
                <c:pt idx="5">
                  <c:v>//</c:v>
                </c:pt>
                <c:pt idx="6">
                  <c:v>//</c:v>
                </c:pt>
                <c:pt idx="7">
                  <c:v>//</c:v>
                </c:pt>
                <c:pt idx="8">
                  <c:v>//</c:v>
                </c:pt>
                <c:pt idx="9">
                  <c:v>//</c:v>
                </c:pt>
              </c:strCache>
            </c:strRef>
          </c:xVal>
          <c:yVal>
            <c:numRef>
              <c:f>'Spot Type 6'!$T$121:$T$130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2AC-4F19-B9AA-E7F02C43BB0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5</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6'!$AB$121:$AB$130</c:f>
              <c:strCache>
                <c:ptCount val="10"/>
                <c:pt idx="0">
                  <c:v>0</c:v>
                </c:pt>
                <c:pt idx="1">
                  <c:v>//</c:v>
                </c:pt>
                <c:pt idx="2">
                  <c:v>//</c:v>
                </c:pt>
                <c:pt idx="3">
                  <c:v>//</c:v>
                </c:pt>
                <c:pt idx="4">
                  <c:v>//</c:v>
                </c:pt>
                <c:pt idx="5">
                  <c:v>//</c:v>
                </c:pt>
                <c:pt idx="6">
                  <c:v>//</c:v>
                </c:pt>
                <c:pt idx="7">
                  <c:v>//</c:v>
                </c:pt>
                <c:pt idx="8">
                  <c:v>//</c:v>
                </c:pt>
                <c:pt idx="9">
                  <c:v>//</c:v>
                </c:pt>
              </c:strCache>
            </c:strRef>
          </c:xVal>
          <c:yVal>
            <c:numRef>
              <c:f>'Spot Type 6'!$AE$121:$AE$130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500-4D37-B0FC-AA0E3A24ED83}"/>
            </c:ext>
          </c:extLst>
        </c:ser>
        <c:ser>
          <c:idx val="2"/>
          <c:order val="2"/>
          <c:tx>
            <c:v>LoB+2sigma</c:v>
          </c:tx>
          <c:spPr>
            <a:ln w="19050" cap="rnd">
              <a:solidFill>
                <a:schemeClr val="accent3"/>
              </a:solidFill>
              <a:round/>
            </a:ln>
            <a:effectLst/>
          </c:spPr>
          <c:marker>
            <c:symbol val="none"/>
          </c:marker>
          <c:xVal>
            <c:strRef>
              <c:f>'Spot Type 6'!$AB$121:$AB$130</c:f>
              <c:strCache>
                <c:ptCount val="10"/>
                <c:pt idx="0">
                  <c:v>0</c:v>
                </c:pt>
                <c:pt idx="1">
                  <c:v>//</c:v>
                </c:pt>
                <c:pt idx="2">
                  <c:v>//</c:v>
                </c:pt>
                <c:pt idx="3">
                  <c:v>//</c:v>
                </c:pt>
                <c:pt idx="4">
                  <c:v>//</c:v>
                </c:pt>
                <c:pt idx="5">
                  <c:v>//</c:v>
                </c:pt>
                <c:pt idx="6">
                  <c:v>//</c:v>
                </c:pt>
                <c:pt idx="7">
                  <c:v>//</c:v>
                </c:pt>
                <c:pt idx="8">
                  <c:v>//</c:v>
                </c:pt>
                <c:pt idx="9">
                  <c:v>//</c:v>
                </c:pt>
              </c:strCache>
            </c:strRef>
          </c:xVal>
          <c:yVal>
            <c:numRef>
              <c:f>'Spot Type 6'!$AF$121:$AF$130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500-4D37-B0FC-AA0E3A24ED83}"/>
            </c:ext>
          </c:extLst>
        </c:ser>
        <c:ser>
          <c:idx val="3"/>
          <c:order val="3"/>
          <c:tx>
            <c:v>LoB+3sigma</c:v>
          </c:tx>
          <c:spPr>
            <a:ln w="19050" cap="rnd">
              <a:solidFill>
                <a:schemeClr val="accent4"/>
              </a:solidFill>
              <a:round/>
            </a:ln>
            <a:effectLst/>
          </c:spPr>
          <c:marker>
            <c:symbol val="none"/>
          </c:marker>
          <c:xVal>
            <c:strRef>
              <c:f>'Spot Type 6'!$AB$121:$AB$130</c:f>
              <c:strCache>
                <c:ptCount val="10"/>
                <c:pt idx="0">
                  <c:v>0</c:v>
                </c:pt>
                <c:pt idx="1">
                  <c:v>//</c:v>
                </c:pt>
                <c:pt idx="2">
                  <c:v>//</c:v>
                </c:pt>
                <c:pt idx="3">
                  <c:v>//</c:v>
                </c:pt>
                <c:pt idx="4">
                  <c:v>//</c:v>
                </c:pt>
                <c:pt idx="5">
                  <c:v>//</c:v>
                </c:pt>
                <c:pt idx="6">
                  <c:v>//</c:v>
                </c:pt>
                <c:pt idx="7">
                  <c:v>//</c:v>
                </c:pt>
                <c:pt idx="8">
                  <c:v>//</c:v>
                </c:pt>
                <c:pt idx="9">
                  <c:v>//</c:v>
                </c:pt>
              </c:strCache>
            </c:strRef>
          </c:xVal>
          <c:yVal>
            <c:numRef>
              <c:f>'Spot Type 6'!$AG$121:$AG$130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500-4D37-B0FC-AA0E3A24ED8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6'!$AB$121:$AB$130</c:f>
              <c:strCache>
                <c:ptCount val="10"/>
                <c:pt idx="0">
                  <c:v>0</c:v>
                </c:pt>
                <c:pt idx="1">
                  <c:v>//</c:v>
                </c:pt>
                <c:pt idx="2">
                  <c:v>//</c:v>
                </c:pt>
                <c:pt idx="3">
                  <c:v>//</c:v>
                </c:pt>
                <c:pt idx="4">
                  <c:v>//</c:v>
                </c:pt>
                <c:pt idx="5">
                  <c:v>//</c:v>
                </c:pt>
                <c:pt idx="6">
                  <c:v>//</c:v>
                </c:pt>
                <c:pt idx="7">
                  <c:v>//</c:v>
                </c:pt>
                <c:pt idx="8">
                  <c:v>//</c:v>
                </c:pt>
                <c:pt idx="9">
                  <c:v>//</c:v>
                </c:pt>
              </c:strCache>
            </c:strRef>
          </c:xVal>
          <c:yVal>
            <c:numRef>
              <c:f>'Spot Type 6'!$AC$121:$AC$130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500-4D37-B0FC-AA0E3A24ED8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Convol Brut Column 6</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6'!$S$160:$S$169</c:f>
              <c:strCache>
                <c:ptCount val="10"/>
                <c:pt idx="0">
                  <c:v>0</c:v>
                </c:pt>
                <c:pt idx="1">
                  <c:v>//</c:v>
                </c:pt>
                <c:pt idx="2">
                  <c:v>//</c:v>
                </c:pt>
                <c:pt idx="3">
                  <c:v>//</c:v>
                </c:pt>
                <c:pt idx="4">
                  <c:v>//</c:v>
                </c:pt>
                <c:pt idx="5">
                  <c:v>//</c:v>
                </c:pt>
                <c:pt idx="6">
                  <c:v>//</c:v>
                </c:pt>
                <c:pt idx="7">
                  <c:v>//</c:v>
                </c:pt>
                <c:pt idx="8">
                  <c:v>//</c:v>
                </c:pt>
                <c:pt idx="9">
                  <c:v>//</c:v>
                </c:pt>
              </c:strCache>
            </c:strRef>
          </c:xVal>
          <c:yVal>
            <c:numRef>
              <c:f>'Spot Type 6'!$V$160:$V$169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5E2-450A-BBB4-8C5A5B9FDD47}"/>
            </c:ext>
          </c:extLst>
        </c:ser>
        <c:ser>
          <c:idx val="2"/>
          <c:order val="2"/>
          <c:tx>
            <c:v>LoB+2sigma</c:v>
          </c:tx>
          <c:spPr>
            <a:ln w="19050" cap="rnd">
              <a:solidFill>
                <a:schemeClr val="accent3"/>
              </a:solidFill>
              <a:round/>
            </a:ln>
            <a:effectLst/>
          </c:spPr>
          <c:marker>
            <c:symbol val="none"/>
          </c:marker>
          <c:xVal>
            <c:strRef>
              <c:f>'Spot Type 6'!$S$160:$S$169</c:f>
              <c:strCache>
                <c:ptCount val="10"/>
                <c:pt idx="0">
                  <c:v>0</c:v>
                </c:pt>
                <c:pt idx="1">
                  <c:v>//</c:v>
                </c:pt>
                <c:pt idx="2">
                  <c:v>//</c:v>
                </c:pt>
                <c:pt idx="3">
                  <c:v>//</c:v>
                </c:pt>
                <c:pt idx="4">
                  <c:v>//</c:v>
                </c:pt>
                <c:pt idx="5">
                  <c:v>//</c:v>
                </c:pt>
                <c:pt idx="6">
                  <c:v>//</c:v>
                </c:pt>
                <c:pt idx="7">
                  <c:v>//</c:v>
                </c:pt>
                <c:pt idx="8">
                  <c:v>//</c:v>
                </c:pt>
                <c:pt idx="9">
                  <c:v>//</c:v>
                </c:pt>
              </c:strCache>
            </c:strRef>
          </c:xVal>
          <c:yVal>
            <c:numRef>
              <c:f>'Spot Type 6'!$W$160:$W$169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5E2-450A-BBB4-8C5A5B9FDD47}"/>
            </c:ext>
          </c:extLst>
        </c:ser>
        <c:ser>
          <c:idx val="3"/>
          <c:order val="3"/>
          <c:tx>
            <c:v>LoB+3sigma</c:v>
          </c:tx>
          <c:spPr>
            <a:ln w="19050" cap="rnd">
              <a:solidFill>
                <a:schemeClr val="accent4"/>
              </a:solidFill>
              <a:round/>
            </a:ln>
            <a:effectLst/>
          </c:spPr>
          <c:marker>
            <c:symbol val="none"/>
          </c:marker>
          <c:xVal>
            <c:strRef>
              <c:f>'Spot Type 6'!$S$160:$S$169</c:f>
              <c:strCache>
                <c:ptCount val="10"/>
                <c:pt idx="0">
                  <c:v>0</c:v>
                </c:pt>
                <c:pt idx="1">
                  <c:v>//</c:v>
                </c:pt>
                <c:pt idx="2">
                  <c:v>//</c:v>
                </c:pt>
                <c:pt idx="3">
                  <c:v>//</c:v>
                </c:pt>
                <c:pt idx="4">
                  <c:v>//</c:v>
                </c:pt>
                <c:pt idx="5">
                  <c:v>//</c:v>
                </c:pt>
                <c:pt idx="6">
                  <c:v>//</c:v>
                </c:pt>
                <c:pt idx="7">
                  <c:v>//</c:v>
                </c:pt>
                <c:pt idx="8">
                  <c:v>//</c:v>
                </c:pt>
                <c:pt idx="9">
                  <c:v>//</c:v>
                </c:pt>
              </c:strCache>
            </c:strRef>
          </c:xVal>
          <c:yVal>
            <c:numRef>
              <c:f>'Spot Type 6'!$X$160:$X$169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5E2-450A-BBB4-8C5A5B9FDD47}"/>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6'!$S$160:$S$169</c:f>
              <c:strCache>
                <c:ptCount val="10"/>
                <c:pt idx="0">
                  <c:v>0</c:v>
                </c:pt>
                <c:pt idx="1">
                  <c:v>//</c:v>
                </c:pt>
                <c:pt idx="2">
                  <c:v>//</c:v>
                </c:pt>
                <c:pt idx="3">
                  <c:v>//</c:v>
                </c:pt>
                <c:pt idx="4">
                  <c:v>//</c:v>
                </c:pt>
                <c:pt idx="5">
                  <c:v>//</c:v>
                </c:pt>
                <c:pt idx="6">
                  <c:v>//</c:v>
                </c:pt>
                <c:pt idx="7">
                  <c:v>//</c:v>
                </c:pt>
                <c:pt idx="8">
                  <c:v>//</c:v>
                </c:pt>
                <c:pt idx="9">
                  <c:v>//</c:v>
                </c:pt>
              </c:strCache>
            </c:strRef>
          </c:xVal>
          <c:yVal>
            <c:numRef>
              <c:f>'Spot Type 6'!$T$160:$T$169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5E2-450A-BBB4-8C5A5B9FDD47}"/>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 - </a:t>
            </a:r>
            <a:r>
              <a:rPr lang="fr-FR" sz="1400" b="0" i="0" u="none" strike="noStrike" baseline="0">
                <a:effectLst/>
              </a:rPr>
              <a:t>Convol Poly2 BP</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'Spot Type 6'!$AB$160:$AB$169</c:f>
              <c:strCache>
                <c:ptCount val="10"/>
                <c:pt idx="0">
                  <c:v>0</c:v>
                </c:pt>
                <c:pt idx="1">
                  <c:v>//</c:v>
                </c:pt>
                <c:pt idx="2">
                  <c:v>//</c:v>
                </c:pt>
                <c:pt idx="3">
                  <c:v>//</c:v>
                </c:pt>
                <c:pt idx="4">
                  <c:v>//</c:v>
                </c:pt>
                <c:pt idx="5">
                  <c:v>//</c:v>
                </c:pt>
                <c:pt idx="6">
                  <c:v>//</c:v>
                </c:pt>
                <c:pt idx="7">
                  <c:v>//</c:v>
                </c:pt>
                <c:pt idx="8">
                  <c:v>//</c:v>
                </c:pt>
                <c:pt idx="9">
                  <c:v>//</c:v>
                </c:pt>
              </c:strCache>
            </c:strRef>
          </c:xVal>
          <c:yVal>
            <c:numRef>
              <c:f>'Spot Type 6'!$AE$160:$AE$169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6DD-45B1-A55E-AC7DE12C6BEF}"/>
            </c:ext>
          </c:extLst>
        </c:ser>
        <c:ser>
          <c:idx val="2"/>
          <c:order val="2"/>
          <c:tx>
            <c:v>LoB+2sigma</c:v>
          </c:tx>
          <c:spPr>
            <a:ln w="19050" cap="rnd">
              <a:solidFill>
                <a:schemeClr val="accent3"/>
              </a:solidFill>
              <a:round/>
            </a:ln>
            <a:effectLst/>
          </c:spPr>
          <c:marker>
            <c:symbol val="none"/>
          </c:marker>
          <c:xVal>
            <c:strRef>
              <c:f>'Spot Type 6'!$AB$160:$AB$169</c:f>
              <c:strCache>
                <c:ptCount val="10"/>
                <c:pt idx="0">
                  <c:v>0</c:v>
                </c:pt>
                <c:pt idx="1">
                  <c:v>//</c:v>
                </c:pt>
                <c:pt idx="2">
                  <c:v>//</c:v>
                </c:pt>
                <c:pt idx="3">
                  <c:v>//</c:v>
                </c:pt>
                <c:pt idx="4">
                  <c:v>//</c:v>
                </c:pt>
                <c:pt idx="5">
                  <c:v>//</c:v>
                </c:pt>
                <c:pt idx="6">
                  <c:v>//</c:v>
                </c:pt>
                <c:pt idx="7">
                  <c:v>//</c:v>
                </c:pt>
                <c:pt idx="8">
                  <c:v>//</c:v>
                </c:pt>
                <c:pt idx="9">
                  <c:v>//</c:v>
                </c:pt>
              </c:strCache>
            </c:strRef>
          </c:xVal>
          <c:yVal>
            <c:numRef>
              <c:f>'Spot Type 6'!$AF$160:$AF$169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6DD-45B1-A55E-AC7DE12C6BEF}"/>
            </c:ext>
          </c:extLst>
        </c:ser>
        <c:ser>
          <c:idx val="3"/>
          <c:order val="3"/>
          <c:tx>
            <c:v>LoB+3sigma</c:v>
          </c:tx>
          <c:spPr>
            <a:ln w="19050" cap="rnd">
              <a:solidFill>
                <a:schemeClr val="accent4"/>
              </a:solidFill>
              <a:round/>
            </a:ln>
            <a:effectLst/>
          </c:spPr>
          <c:marker>
            <c:symbol val="none"/>
          </c:marker>
          <c:xVal>
            <c:strRef>
              <c:f>'Spot Type 6'!$AB$160:$AB$169</c:f>
              <c:strCache>
                <c:ptCount val="10"/>
                <c:pt idx="0">
                  <c:v>0</c:v>
                </c:pt>
                <c:pt idx="1">
                  <c:v>//</c:v>
                </c:pt>
                <c:pt idx="2">
                  <c:v>//</c:v>
                </c:pt>
                <c:pt idx="3">
                  <c:v>//</c:v>
                </c:pt>
                <c:pt idx="4">
                  <c:v>//</c:v>
                </c:pt>
                <c:pt idx="5">
                  <c:v>//</c:v>
                </c:pt>
                <c:pt idx="6">
                  <c:v>//</c:v>
                </c:pt>
                <c:pt idx="7">
                  <c:v>//</c:v>
                </c:pt>
                <c:pt idx="8">
                  <c:v>//</c:v>
                </c:pt>
                <c:pt idx="9">
                  <c:v>//</c:v>
                </c:pt>
              </c:strCache>
            </c:strRef>
          </c:xVal>
          <c:yVal>
            <c:numRef>
              <c:f>'Spot Type 6'!$AG$160:$AG$169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6DD-45B1-A55E-AC7DE12C6BE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'Spot Type 6'!$AD$20:$AD$29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'Spot Type 6'!$AD$20:$AD$29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'Spot Type 6'!$AB$160:$AB$169</c:f>
              <c:strCache>
                <c:ptCount val="10"/>
                <c:pt idx="0">
                  <c:v>0</c:v>
                </c:pt>
                <c:pt idx="1">
                  <c:v>//</c:v>
                </c:pt>
                <c:pt idx="2">
                  <c:v>//</c:v>
                </c:pt>
                <c:pt idx="3">
                  <c:v>//</c:v>
                </c:pt>
                <c:pt idx="4">
                  <c:v>//</c:v>
                </c:pt>
                <c:pt idx="5">
                  <c:v>//</c:v>
                </c:pt>
                <c:pt idx="6">
                  <c:v>//</c:v>
                </c:pt>
                <c:pt idx="7">
                  <c:v>//</c:v>
                </c:pt>
                <c:pt idx="8">
                  <c:v>//</c:v>
                </c:pt>
                <c:pt idx="9">
                  <c:v>//</c:v>
                </c:pt>
              </c:strCache>
            </c:strRef>
          </c:xVal>
          <c:yVal>
            <c:numRef>
              <c:f>'Spot Type 6'!$AC$160:$AC$169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6DD-45B1-A55E-AC7DE12C6BE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2.xml"/><Relationship Id="rId13" Type="http://schemas.openxmlformats.org/officeDocument/2006/relationships/chart" Target="../charts/chart37.xml"/><Relationship Id="rId18" Type="http://schemas.openxmlformats.org/officeDocument/2006/relationships/chart" Target="../charts/chart42.xml"/><Relationship Id="rId3" Type="http://schemas.openxmlformats.org/officeDocument/2006/relationships/chart" Target="../charts/chart27.xml"/><Relationship Id="rId21" Type="http://schemas.openxmlformats.org/officeDocument/2006/relationships/chart" Target="../charts/chart45.xml"/><Relationship Id="rId7" Type="http://schemas.openxmlformats.org/officeDocument/2006/relationships/chart" Target="../charts/chart31.xml"/><Relationship Id="rId12" Type="http://schemas.openxmlformats.org/officeDocument/2006/relationships/chart" Target="../charts/chart36.xml"/><Relationship Id="rId17" Type="http://schemas.openxmlformats.org/officeDocument/2006/relationships/chart" Target="../charts/chart41.xml"/><Relationship Id="rId2" Type="http://schemas.openxmlformats.org/officeDocument/2006/relationships/chart" Target="../charts/chart26.xml"/><Relationship Id="rId16" Type="http://schemas.openxmlformats.org/officeDocument/2006/relationships/chart" Target="../charts/chart40.xml"/><Relationship Id="rId20" Type="http://schemas.openxmlformats.org/officeDocument/2006/relationships/chart" Target="../charts/chart44.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chart" Target="../charts/chart35.xml"/><Relationship Id="rId24" Type="http://schemas.openxmlformats.org/officeDocument/2006/relationships/chart" Target="../charts/chart48.xml"/><Relationship Id="rId5" Type="http://schemas.openxmlformats.org/officeDocument/2006/relationships/chart" Target="../charts/chart29.xml"/><Relationship Id="rId15" Type="http://schemas.openxmlformats.org/officeDocument/2006/relationships/chart" Target="../charts/chart39.xml"/><Relationship Id="rId23" Type="http://schemas.openxmlformats.org/officeDocument/2006/relationships/chart" Target="../charts/chart47.xml"/><Relationship Id="rId10" Type="http://schemas.openxmlformats.org/officeDocument/2006/relationships/chart" Target="../charts/chart34.xml"/><Relationship Id="rId19" Type="http://schemas.openxmlformats.org/officeDocument/2006/relationships/chart" Target="../charts/chart43.xml"/><Relationship Id="rId4" Type="http://schemas.openxmlformats.org/officeDocument/2006/relationships/chart" Target="../charts/chart28.xml"/><Relationship Id="rId9" Type="http://schemas.openxmlformats.org/officeDocument/2006/relationships/chart" Target="../charts/chart33.xml"/><Relationship Id="rId14" Type="http://schemas.openxmlformats.org/officeDocument/2006/relationships/chart" Target="../charts/chart38.xml"/><Relationship Id="rId22" Type="http://schemas.openxmlformats.org/officeDocument/2006/relationships/chart" Target="../charts/chart4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4" Type="http://schemas.openxmlformats.org/officeDocument/2006/relationships/chart" Target="../charts/chart5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4.xml"/><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2.xml"/><Relationship Id="rId3" Type="http://schemas.openxmlformats.org/officeDocument/2006/relationships/chart" Target="../charts/chart67.xml"/><Relationship Id="rId7" Type="http://schemas.openxmlformats.org/officeDocument/2006/relationships/chart" Target="../charts/chart71.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chart" Target="../charts/chart70.xml"/><Relationship Id="rId5" Type="http://schemas.openxmlformats.org/officeDocument/2006/relationships/chart" Target="../charts/chart69.xml"/><Relationship Id="rId4" Type="http://schemas.openxmlformats.org/officeDocument/2006/relationships/chart" Target="../charts/chart6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80.xml"/><Relationship Id="rId3" Type="http://schemas.openxmlformats.org/officeDocument/2006/relationships/chart" Target="../charts/chart75.xml"/><Relationship Id="rId7" Type="http://schemas.openxmlformats.org/officeDocument/2006/relationships/chart" Target="../charts/chart79.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chart" Target="../charts/chart78.xml"/><Relationship Id="rId5" Type="http://schemas.openxmlformats.org/officeDocument/2006/relationships/chart" Target="../charts/chart77.xml"/><Relationship Id="rId4" Type="http://schemas.openxmlformats.org/officeDocument/2006/relationships/chart" Target="../charts/chart7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8.xml"/><Relationship Id="rId3" Type="http://schemas.openxmlformats.org/officeDocument/2006/relationships/chart" Target="../charts/chart83.xml"/><Relationship Id="rId7" Type="http://schemas.openxmlformats.org/officeDocument/2006/relationships/chart" Target="../charts/chart87.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5" Type="http://schemas.openxmlformats.org/officeDocument/2006/relationships/chart" Target="../charts/chart85.xml"/><Relationship Id="rId4"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6</xdr:col>
      <xdr:colOff>827637</xdr:colOff>
      <xdr:row>6</xdr:row>
      <xdr:rowOff>48344</xdr:rowOff>
    </xdr:from>
    <xdr:to>
      <xdr:col>8</xdr:col>
      <xdr:colOff>683879</xdr:colOff>
      <xdr:row>13</xdr:row>
      <xdr:rowOff>58910</xdr:rowOff>
    </xdr:to>
    <xdr:graphicFrame macro="">
      <xdr:nvGraphicFramePr>
        <xdr:cNvPr id="2" name="Graphique 1">
          <a:extLst>
            <a:ext uri="{FF2B5EF4-FFF2-40B4-BE49-F238E27FC236}">
              <a16:creationId xmlns:a16="http://schemas.microsoft.com/office/drawing/2014/main" id="{97A57D9C-BCA1-4EB8-9409-7507E7DF1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364348</xdr:colOff>
      <xdr:row>6</xdr:row>
      <xdr:rowOff>70852</xdr:rowOff>
    </xdr:from>
    <xdr:to>
      <xdr:col>14</xdr:col>
      <xdr:colOff>65956</xdr:colOff>
      <xdr:row>13</xdr:row>
      <xdr:rowOff>47705</xdr:rowOff>
    </xdr:to>
    <xdr:graphicFrame macro="">
      <xdr:nvGraphicFramePr>
        <xdr:cNvPr id="5" name="Graphique 4">
          <a:extLst>
            <a:ext uri="{FF2B5EF4-FFF2-40B4-BE49-F238E27FC236}">
              <a16:creationId xmlns:a16="http://schemas.microsoft.com/office/drawing/2014/main" id="{3A6B4812-37C9-49CD-B502-4E4F53B52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124211</xdr:colOff>
      <xdr:row>6</xdr:row>
      <xdr:rowOff>83700</xdr:rowOff>
    </xdr:from>
    <xdr:to>
      <xdr:col>16</xdr:col>
      <xdr:colOff>576623</xdr:colOff>
      <xdr:row>13</xdr:row>
      <xdr:rowOff>58911</xdr:rowOff>
    </xdr:to>
    <xdr:graphicFrame macro="">
      <xdr:nvGraphicFramePr>
        <xdr:cNvPr id="6" name="Graphique 5">
          <a:extLst>
            <a:ext uri="{FF2B5EF4-FFF2-40B4-BE49-F238E27FC236}">
              <a16:creationId xmlns:a16="http://schemas.microsoft.com/office/drawing/2014/main" id="{4781CEE0-E88C-4DC9-A7F9-A01754B8B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691316</xdr:colOff>
      <xdr:row>6</xdr:row>
      <xdr:rowOff>61385</xdr:rowOff>
    </xdr:from>
    <xdr:to>
      <xdr:col>11</xdr:col>
      <xdr:colOff>318246</xdr:colOff>
      <xdr:row>13</xdr:row>
      <xdr:rowOff>58911</xdr:rowOff>
    </xdr:to>
    <xdr:graphicFrame macro="">
      <xdr:nvGraphicFramePr>
        <xdr:cNvPr id="7" name="Graphique 6">
          <a:extLst>
            <a:ext uri="{FF2B5EF4-FFF2-40B4-BE49-F238E27FC236}">
              <a16:creationId xmlns:a16="http://schemas.microsoft.com/office/drawing/2014/main" id="{A75EC0EA-FEA0-4F7E-9A0E-5B45ABC0B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826465</xdr:colOff>
      <xdr:row>14</xdr:row>
      <xdr:rowOff>190055</xdr:rowOff>
    </xdr:from>
    <xdr:to>
      <xdr:col>8</xdr:col>
      <xdr:colOff>661467</xdr:colOff>
      <xdr:row>22</xdr:row>
      <xdr:rowOff>81322</xdr:rowOff>
    </xdr:to>
    <xdr:graphicFrame macro="">
      <xdr:nvGraphicFramePr>
        <xdr:cNvPr id="8" name="Graphique 7">
          <a:extLst>
            <a:ext uri="{FF2B5EF4-FFF2-40B4-BE49-F238E27FC236}">
              <a16:creationId xmlns:a16="http://schemas.microsoft.com/office/drawing/2014/main" id="{667E789F-C07A-4D17-866D-0F489E713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682440</xdr:colOff>
      <xdr:row>14</xdr:row>
      <xdr:rowOff>177384</xdr:rowOff>
    </xdr:from>
    <xdr:to>
      <xdr:col>11</xdr:col>
      <xdr:colOff>396689</xdr:colOff>
      <xdr:row>22</xdr:row>
      <xdr:rowOff>70117</xdr:rowOff>
    </xdr:to>
    <xdr:graphicFrame macro="">
      <xdr:nvGraphicFramePr>
        <xdr:cNvPr id="9" name="Graphique 8">
          <a:extLst>
            <a:ext uri="{FF2B5EF4-FFF2-40B4-BE49-F238E27FC236}">
              <a16:creationId xmlns:a16="http://schemas.microsoft.com/office/drawing/2014/main" id="{97EFF0B2-9161-4EDB-AB3D-B3D02D88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316847</xdr:colOff>
      <xdr:row>14</xdr:row>
      <xdr:rowOff>186718</xdr:rowOff>
    </xdr:from>
    <xdr:to>
      <xdr:col>14</xdr:col>
      <xdr:colOff>144397</xdr:colOff>
      <xdr:row>22</xdr:row>
      <xdr:rowOff>47706</xdr:rowOff>
    </xdr:to>
    <xdr:graphicFrame macro="">
      <xdr:nvGraphicFramePr>
        <xdr:cNvPr id="10" name="Graphique 9">
          <a:extLst>
            <a:ext uri="{FF2B5EF4-FFF2-40B4-BE49-F238E27FC236}">
              <a16:creationId xmlns:a16="http://schemas.microsoft.com/office/drawing/2014/main" id="{771E3410-A710-4256-A178-A6E13D074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150288</xdr:colOff>
      <xdr:row>14</xdr:row>
      <xdr:rowOff>179753</xdr:rowOff>
    </xdr:from>
    <xdr:to>
      <xdr:col>16</xdr:col>
      <xdr:colOff>733505</xdr:colOff>
      <xdr:row>21</xdr:row>
      <xdr:rowOff>187620</xdr:rowOff>
    </xdr:to>
    <xdr:graphicFrame macro="">
      <xdr:nvGraphicFramePr>
        <xdr:cNvPr id="11" name="Graphique 10">
          <a:extLst>
            <a:ext uri="{FF2B5EF4-FFF2-40B4-BE49-F238E27FC236}">
              <a16:creationId xmlns:a16="http://schemas.microsoft.com/office/drawing/2014/main" id="{B3E34A78-A8FA-4677-8B98-E4659238F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773206</xdr:colOff>
      <xdr:row>26</xdr:row>
      <xdr:rowOff>162518</xdr:rowOff>
    </xdr:from>
    <xdr:to>
      <xdr:col>8</xdr:col>
      <xdr:colOff>640655</xdr:colOff>
      <xdr:row>34</xdr:row>
      <xdr:rowOff>135431</xdr:rowOff>
    </xdr:to>
    <xdr:graphicFrame macro="">
      <xdr:nvGraphicFramePr>
        <xdr:cNvPr id="12" name="Graphique 11">
          <a:extLst>
            <a:ext uri="{FF2B5EF4-FFF2-40B4-BE49-F238E27FC236}">
              <a16:creationId xmlns:a16="http://schemas.microsoft.com/office/drawing/2014/main" id="{CD3711F1-5A94-456D-BD94-4A89CE38C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651862</xdr:colOff>
      <xdr:row>26</xdr:row>
      <xdr:rowOff>162519</xdr:rowOff>
    </xdr:from>
    <xdr:to>
      <xdr:col>11</xdr:col>
      <xdr:colOff>436069</xdr:colOff>
      <xdr:row>34</xdr:row>
      <xdr:rowOff>113020</xdr:rowOff>
    </xdr:to>
    <xdr:graphicFrame macro="">
      <xdr:nvGraphicFramePr>
        <xdr:cNvPr id="13" name="Graphique 12">
          <a:extLst>
            <a:ext uri="{FF2B5EF4-FFF2-40B4-BE49-F238E27FC236}">
              <a16:creationId xmlns:a16="http://schemas.microsoft.com/office/drawing/2014/main" id="{4E4C9C41-26F5-49FD-85E0-C5B5213BD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424864</xdr:colOff>
      <xdr:row>26</xdr:row>
      <xdr:rowOff>162518</xdr:rowOff>
    </xdr:from>
    <xdr:to>
      <xdr:col>14</xdr:col>
      <xdr:colOff>414939</xdr:colOff>
      <xdr:row>34</xdr:row>
      <xdr:rowOff>135432</xdr:rowOff>
    </xdr:to>
    <xdr:graphicFrame macro="">
      <xdr:nvGraphicFramePr>
        <xdr:cNvPr id="14" name="Graphique 13">
          <a:extLst>
            <a:ext uri="{FF2B5EF4-FFF2-40B4-BE49-F238E27FC236}">
              <a16:creationId xmlns:a16="http://schemas.microsoft.com/office/drawing/2014/main" id="{36F49E64-9192-4646-922A-BEEF1D69A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414938</xdr:colOff>
      <xdr:row>26</xdr:row>
      <xdr:rowOff>162519</xdr:rowOff>
    </xdr:from>
    <xdr:to>
      <xdr:col>17</xdr:col>
      <xdr:colOff>175772</xdr:colOff>
      <xdr:row>34</xdr:row>
      <xdr:rowOff>101815</xdr:rowOff>
    </xdr:to>
    <xdr:graphicFrame macro="">
      <xdr:nvGraphicFramePr>
        <xdr:cNvPr id="15" name="Graphique 14">
          <a:extLst>
            <a:ext uri="{FF2B5EF4-FFF2-40B4-BE49-F238E27FC236}">
              <a16:creationId xmlns:a16="http://schemas.microsoft.com/office/drawing/2014/main" id="{E0BF0116-C5DF-4688-910A-3CA53F1B5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773206</xdr:colOff>
      <xdr:row>35</xdr:row>
      <xdr:rowOff>79402</xdr:rowOff>
    </xdr:from>
    <xdr:to>
      <xdr:col>8</xdr:col>
      <xdr:colOff>618244</xdr:colOff>
      <xdr:row>42</xdr:row>
      <xdr:rowOff>157843</xdr:rowOff>
    </xdr:to>
    <xdr:graphicFrame macro="">
      <xdr:nvGraphicFramePr>
        <xdr:cNvPr id="16" name="Graphique 15">
          <a:extLst>
            <a:ext uri="{FF2B5EF4-FFF2-40B4-BE49-F238E27FC236}">
              <a16:creationId xmlns:a16="http://schemas.microsoft.com/office/drawing/2014/main" id="{C20D6E3D-4788-45E2-9397-DD80DE593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640656</xdr:colOff>
      <xdr:row>35</xdr:row>
      <xdr:rowOff>90607</xdr:rowOff>
    </xdr:from>
    <xdr:to>
      <xdr:col>11</xdr:col>
      <xdr:colOff>424863</xdr:colOff>
      <xdr:row>42</xdr:row>
      <xdr:rowOff>163286</xdr:rowOff>
    </xdr:to>
    <xdr:graphicFrame macro="">
      <xdr:nvGraphicFramePr>
        <xdr:cNvPr id="17" name="Graphique 16">
          <a:extLst>
            <a:ext uri="{FF2B5EF4-FFF2-40B4-BE49-F238E27FC236}">
              <a16:creationId xmlns:a16="http://schemas.microsoft.com/office/drawing/2014/main" id="{E34DB4F8-B33E-4379-B699-274A92FB3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436069</xdr:colOff>
      <xdr:row>35</xdr:row>
      <xdr:rowOff>79402</xdr:rowOff>
    </xdr:from>
    <xdr:to>
      <xdr:col>14</xdr:col>
      <xdr:colOff>403732</xdr:colOff>
      <xdr:row>43</xdr:row>
      <xdr:rowOff>961</xdr:rowOff>
    </xdr:to>
    <xdr:graphicFrame macro="">
      <xdr:nvGraphicFramePr>
        <xdr:cNvPr id="18" name="Graphique 17">
          <a:extLst>
            <a:ext uri="{FF2B5EF4-FFF2-40B4-BE49-F238E27FC236}">
              <a16:creationId xmlns:a16="http://schemas.microsoft.com/office/drawing/2014/main" id="{35EFBCDB-3B5B-4378-B789-7ADAF1C05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1023258</xdr:colOff>
      <xdr:row>46</xdr:row>
      <xdr:rowOff>130628</xdr:rowOff>
    </xdr:from>
    <xdr:to>
      <xdr:col>8</xdr:col>
      <xdr:colOff>711414</xdr:colOff>
      <xdr:row>54</xdr:row>
      <xdr:rowOff>141834</xdr:rowOff>
    </xdr:to>
    <xdr:graphicFrame macro="">
      <xdr:nvGraphicFramePr>
        <xdr:cNvPr id="19" name="Graphique 18">
          <a:extLst>
            <a:ext uri="{FF2B5EF4-FFF2-40B4-BE49-F238E27FC236}">
              <a16:creationId xmlns:a16="http://schemas.microsoft.com/office/drawing/2014/main" id="{98FBC461-4F98-4125-81F6-3656C228D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599355</xdr:colOff>
      <xdr:row>46</xdr:row>
      <xdr:rowOff>125827</xdr:rowOff>
    </xdr:from>
    <xdr:to>
      <xdr:col>11</xdr:col>
      <xdr:colOff>312165</xdr:colOff>
      <xdr:row>54</xdr:row>
      <xdr:rowOff>141834</xdr:rowOff>
    </xdr:to>
    <xdr:graphicFrame macro="">
      <xdr:nvGraphicFramePr>
        <xdr:cNvPr id="21" name="Graphique 20">
          <a:extLst>
            <a:ext uri="{FF2B5EF4-FFF2-40B4-BE49-F238E27FC236}">
              <a16:creationId xmlns:a16="http://schemas.microsoft.com/office/drawing/2014/main" id="{49D563DE-D3D4-4C38-916B-B1B161BC1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1045669</xdr:colOff>
      <xdr:row>55</xdr:row>
      <xdr:rowOff>80361</xdr:rowOff>
    </xdr:from>
    <xdr:to>
      <xdr:col>8</xdr:col>
      <xdr:colOff>700208</xdr:colOff>
      <xdr:row>62</xdr:row>
      <xdr:rowOff>136391</xdr:rowOff>
    </xdr:to>
    <xdr:graphicFrame macro="">
      <xdr:nvGraphicFramePr>
        <xdr:cNvPr id="23" name="Graphique 22">
          <a:extLst>
            <a:ext uri="{FF2B5EF4-FFF2-40B4-BE49-F238E27FC236}">
              <a16:creationId xmlns:a16="http://schemas.microsoft.com/office/drawing/2014/main" id="{DFB309D7-E9AD-4722-8D23-DAAF48B73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621767</xdr:colOff>
      <xdr:row>55</xdr:row>
      <xdr:rowOff>91567</xdr:rowOff>
    </xdr:from>
    <xdr:to>
      <xdr:col>11</xdr:col>
      <xdr:colOff>323371</xdr:colOff>
      <xdr:row>62</xdr:row>
      <xdr:rowOff>130628</xdr:rowOff>
    </xdr:to>
    <xdr:graphicFrame macro="">
      <xdr:nvGraphicFramePr>
        <xdr:cNvPr id="24" name="Graphique 23">
          <a:extLst>
            <a:ext uri="{FF2B5EF4-FFF2-40B4-BE49-F238E27FC236}">
              <a16:creationId xmlns:a16="http://schemas.microsoft.com/office/drawing/2014/main" id="{C646704D-7339-4295-972B-B6F399189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244929</xdr:colOff>
      <xdr:row>55</xdr:row>
      <xdr:rowOff>102774</xdr:rowOff>
    </xdr:from>
    <xdr:to>
      <xdr:col>14</xdr:col>
      <xdr:colOff>223799</xdr:colOff>
      <xdr:row>62</xdr:row>
      <xdr:rowOff>175452</xdr:rowOff>
    </xdr:to>
    <xdr:graphicFrame macro="">
      <xdr:nvGraphicFramePr>
        <xdr:cNvPr id="25" name="Graphique 24">
          <a:extLst>
            <a:ext uri="{FF2B5EF4-FFF2-40B4-BE49-F238E27FC236}">
              <a16:creationId xmlns:a16="http://schemas.microsoft.com/office/drawing/2014/main" id="{6CA5247E-B106-419D-AEDC-FB9B0E08C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211312</xdr:colOff>
      <xdr:row>46</xdr:row>
      <xdr:rowOff>130630</xdr:rowOff>
    </xdr:from>
    <xdr:to>
      <xdr:col>14</xdr:col>
      <xdr:colOff>440873</xdr:colOff>
      <xdr:row>54</xdr:row>
      <xdr:rowOff>141836</xdr:rowOff>
    </xdr:to>
    <xdr:graphicFrame macro="">
      <xdr:nvGraphicFramePr>
        <xdr:cNvPr id="20" name="Graphique 19">
          <a:extLst>
            <a:ext uri="{FF2B5EF4-FFF2-40B4-BE49-F238E27FC236}">
              <a16:creationId xmlns:a16="http://schemas.microsoft.com/office/drawing/2014/main" id="{976E9FF0-1EC4-47F8-B57C-1B413C90E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396050</xdr:colOff>
      <xdr:row>46</xdr:row>
      <xdr:rowOff>130629</xdr:rowOff>
    </xdr:from>
    <xdr:to>
      <xdr:col>17</xdr:col>
      <xdr:colOff>479614</xdr:colOff>
      <xdr:row>54</xdr:row>
      <xdr:rowOff>164247</xdr:rowOff>
    </xdr:to>
    <xdr:graphicFrame macro="">
      <xdr:nvGraphicFramePr>
        <xdr:cNvPr id="22" name="Graphique 21">
          <a:extLst>
            <a:ext uri="{FF2B5EF4-FFF2-40B4-BE49-F238E27FC236}">
              <a16:creationId xmlns:a16="http://schemas.microsoft.com/office/drawing/2014/main" id="{D758E3ED-CB54-442E-B0CC-B1ED17422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325291</xdr:colOff>
      <xdr:row>35</xdr:row>
      <xdr:rowOff>90608</xdr:rowOff>
    </xdr:from>
    <xdr:to>
      <xdr:col>17</xdr:col>
      <xdr:colOff>229561</xdr:colOff>
      <xdr:row>43</xdr:row>
      <xdr:rowOff>113020</xdr:rowOff>
    </xdr:to>
    <xdr:graphicFrame macro="">
      <xdr:nvGraphicFramePr>
        <xdr:cNvPr id="33" name="Graphique 32">
          <a:extLst>
            <a:ext uri="{FF2B5EF4-FFF2-40B4-BE49-F238E27FC236}">
              <a16:creationId xmlns:a16="http://schemas.microsoft.com/office/drawing/2014/main" id="{279B37C2-DC44-4C50-A054-637D3C069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250373</xdr:colOff>
      <xdr:row>55</xdr:row>
      <xdr:rowOff>130628</xdr:rowOff>
    </xdr:from>
    <xdr:to>
      <xdr:col>17</xdr:col>
      <xdr:colOff>369795</xdr:colOff>
      <xdr:row>63</xdr:row>
      <xdr:rowOff>24333</xdr:rowOff>
    </xdr:to>
    <xdr:graphicFrame macro="">
      <xdr:nvGraphicFramePr>
        <xdr:cNvPr id="34" name="Graphique 33">
          <a:extLst>
            <a:ext uri="{FF2B5EF4-FFF2-40B4-BE49-F238E27FC236}">
              <a16:creationId xmlns:a16="http://schemas.microsoft.com/office/drawing/2014/main" id="{44BED870-04C9-459D-8ED8-BA9DF7EE1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3" name="Graphique 2">
          <a:extLst>
            <a:ext uri="{FF2B5EF4-FFF2-40B4-BE49-F238E27FC236}">
              <a16:creationId xmlns:a16="http://schemas.microsoft.com/office/drawing/2014/main" id="{3B57E333-DD59-D24B-B560-966DA685D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4" name="Graphique 3">
          <a:extLst>
            <a:ext uri="{FF2B5EF4-FFF2-40B4-BE49-F238E27FC236}">
              <a16:creationId xmlns:a16="http://schemas.microsoft.com/office/drawing/2014/main" id="{5B92B1C4-1908-3C4C-AFF4-FE358CEF5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5" name="Graphique 4">
          <a:extLst>
            <a:ext uri="{FF2B5EF4-FFF2-40B4-BE49-F238E27FC236}">
              <a16:creationId xmlns:a16="http://schemas.microsoft.com/office/drawing/2014/main" id="{CBBAE99F-1369-EA4D-89C7-7799D0A95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2" name="Graphique 1">
          <a:extLst>
            <a:ext uri="{FF2B5EF4-FFF2-40B4-BE49-F238E27FC236}">
              <a16:creationId xmlns:a16="http://schemas.microsoft.com/office/drawing/2014/main" id="{857D6CA7-705F-8946-A706-2EC80B473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77289118-3B8F-CF42-A0C9-26A83D9C3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99175A20-3E3B-F847-B27D-C0275256D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7EA1B6B4-9B4C-5C49-B051-119E43134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EF4FABE5-3D77-6E43-9EA2-C7F92587C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1039091</xdr:colOff>
      <xdr:row>52</xdr:row>
      <xdr:rowOff>14886</xdr:rowOff>
    </xdr:from>
    <xdr:to>
      <xdr:col>23</xdr:col>
      <xdr:colOff>923637</xdr:colOff>
      <xdr:row>72</xdr:row>
      <xdr:rowOff>60476</xdr:rowOff>
    </xdr:to>
    <xdr:graphicFrame macro="">
      <xdr:nvGraphicFramePr>
        <xdr:cNvPr id="10" name="Graphique 9">
          <a:extLst>
            <a:ext uri="{FF2B5EF4-FFF2-40B4-BE49-F238E27FC236}">
              <a16:creationId xmlns:a16="http://schemas.microsoft.com/office/drawing/2014/main" id="{62E9969A-71F7-4EFC-9BF8-776548B5C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11" name="Graphique 10">
          <a:extLst>
            <a:ext uri="{FF2B5EF4-FFF2-40B4-BE49-F238E27FC236}">
              <a16:creationId xmlns:a16="http://schemas.microsoft.com/office/drawing/2014/main" id="{F2D350CF-6B20-4A4B-A4A6-B0D44EE44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12" name="Graphique 11">
          <a:extLst>
            <a:ext uri="{FF2B5EF4-FFF2-40B4-BE49-F238E27FC236}">
              <a16:creationId xmlns:a16="http://schemas.microsoft.com/office/drawing/2014/main" id="{23B2C371-5B9D-4B55-B7C7-5C4F659F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13" name="Graphique 12">
          <a:extLst>
            <a:ext uri="{FF2B5EF4-FFF2-40B4-BE49-F238E27FC236}">
              <a16:creationId xmlns:a16="http://schemas.microsoft.com/office/drawing/2014/main" id="{F221132D-3772-43CB-9332-79B525BD7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14" name="Graphique 13">
          <a:extLst>
            <a:ext uri="{FF2B5EF4-FFF2-40B4-BE49-F238E27FC236}">
              <a16:creationId xmlns:a16="http://schemas.microsoft.com/office/drawing/2014/main" id="{D41A76B3-9A3A-4DD1-B06D-0BBF3D863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15" name="Graphique 14">
          <a:extLst>
            <a:ext uri="{FF2B5EF4-FFF2-40B4-BE49-F238E27FC236}">
              <a16:creationId xmlns:a16="http://schemas.microsoft.com/office/drawing/2014/main" id="{9F050231-3835-4EEC-947D-0A4346082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16" name="Graphique 15">
          <a:extLst>
            <a:ext uri="{FF2B5EF4-FFF2-40B4-BE49-F238E27FC236}">
              <a16:creationId xmlns:a16="http://schemas.microsoft.com/office/drawing/2014/main" id="{161E777F-2F99-49AB-B013-B2D532BA7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17" name="Graphique 16">
          <a:extLst>
            <a:ext uri="{FF2B5EF4-FFF2-40B4-BE49-F238E27FC236}">
              <a16:creationId xmlns:a16="http://schemas.microsoft.com/office/drawing/2014/main" id="{7E33AF7B-F570-46C6-B6D1-FF9DC9977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1039091</xdr:colOff>
      <xdr:row>52</xdr:row>
      <xdr:rowOff>14886</xdr:rowOff>
    </xdr:from>
    <xdr:to>
      <xdr:col>23</xdr:col>
      <xdr:colOff>923637</xdr:colOff>
      <xdr:row>72</xdr:row>
      <xdr:rowOff>60476</xdr:rowOff>
    </xdr:to>
    <xdr:graphicFrame macro="">
      <xdr:nvGraphicFramePr>
        <xdr:cNvPr id="18" name="Graphique 17">
          <a:extLst>
            <a:ext uri="{FF2B5EF4-FFF2-40B4-BE49-F238E27FC236}">
              <a16:creationId xmlns:a16="http://schemas.microsoft.com/office/drawing/2014/main" id="{F3728A50-B4C0-4E20-B168-168E33B7F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19" name="Graphique 18">
          <a:extLst>
            <a:ext uri="{FF2B5EF4-FFF2-40B4-BE49-F238E27FC236}">
              <a16:creationId xmlns:a16="http://schemas.microsoft.com/office/drawing/2014/main" id="{6D84F7C2-1212-4D6B-8D2E-B7910C0F1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20" name="Graphique 19">
          <a:extLst>
            <a:ext uri="{FF2B5EF4-FFF2-40B4-BE49-F238E27FC236}">
              <a16:creationId xmlns:a16="http://schemas.microsoft.com/office/drawing/2014/main" id="{D975E735-B49A-4C07-AE9A-E73AAC39A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21" name="Graphique 20">
          <a:extLst>
            <a:ext uri="{FF2B5EF4-FFF2-40B4-BE49-F238E27FC236}">
              <a16:creationId xmlns:a16="http://schemas.microsoft.com/office/drawing/2014/main" id="{8B0C7040-FE84-4230-9FF2-DBC9E2B78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22" name="Graphique 21">
          <a:extLst>
            <a:ext uri="{FF2B5EF4-FFF2-40B4-BE49-F238E27FC236}">
              <a16:creationId xmlns:a16="http://schemas.microsoft.com/office/drawing/2014/main" id="{0D55A40D-D0C2-4F35-BECD-75E16DB7F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23" name="Graphique 22">
          <a:extLst>
            <a:ext uri="{FF2B5EF4-FFF2-40B4-BE49-F238E27FC236}">
              <a16:creationId xmlns:a16="http://schemas.microsoft.com/office/drawing/2014/main" id="{A0B98282-B3D1-4B0C-962D-F3C8CE147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24" name="Graphique 23">
          <a:extLst>
            <a:ext uri="{FF2B5EF4-FFF2-40B4-BE49-F238E27FC236}">
              <a16:creationId xmlns:a16="http://schemas.microsoft.com/office/drawing/2014/main" id="{9E0AC0D7-3983-4E22-BE5C-CF8EAD5C8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25" name="Graphique 24">
          <a:extLst>
            <a:ext uri="{FF2B5EF4-FFF2-40B4-BE49-F238E27FC236}">
              <a16:creationId xmlns:a16="http://schemas.microsoft.com/office/drawing/2014/main" id="{15E3FB58-5DB1-4AC0-9282-93171026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9DDA57AE-C62E-5640-9CB9-D5CE42C12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7C111405-04D1-504B-ABE6-A047E0F92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04BC2E6C-E1E1-9D40-BA9F-8A03275DA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36F98980-5DA4-7849-87E2-A50D33AC5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1B9DC4B1-BBFA-D842-A30C-BB903E788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05390983-5D9B-EB4B-85B8-52D92598C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C2158EAB-B358-8441-AA36-AC768AF72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AF178C48-E9FD-2345-AAD0-C46EAA3EA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FA6632F7-F806-4E43-BE7D-96607EF44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2915660F-1E40-9746-BDA0-2E87C006D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5840F418-792C-1F4F-AAF9-86A11B54C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D2C71EE8-9A37-2C4E-BB65-E2EF45B7E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6C28FB86-9FC4-5842-8CF2-C271B3E86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B9135D88-875F-404F-82B4-7F988737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591AC9C1-EDC4-E940-A460-393D7189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CFCC4E0C-1AC0-7644-94D8-8719AF8BC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8E4FE17B-747D-2844-94CD-82F46BA78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E10D8569-083B-5D49-BEC6-C9FFD5DDF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C5FC368D-667F-C44F-AC3F-5CA382A3F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52CCDD48-0753-6E40-9EC5-54576D303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23AC0947-0082-4340-8BFD-2E67D5E10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B08302F5-5F70-FD48-B777-A34C358B1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DFCDEEFB-60B2-4D4F-A0E0-7184D6175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1DBDB992-550F-A84D-B47B-F8087BBC5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D7FBDDFA-B1C4-4610-81D9-51C92D3B5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6F107A99-C066-430F-A95A-60F994259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44716CEF-6FEC-41CE-8E5C-50E0EA8FB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79115165-058D-4545-9879-69FA9B62D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0EE6F2F1-0F6E-49EA-8657-9FF54FBA3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5EA7CF80-4B24-4256-B10F-EE9328E88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1BE89BE8-C82E-4684-8EF1-1A264ADD6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4575C820-DAC7-4083-BD64-49929A1D0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3ADC0AAF-55C5-4139-8567-64DE2F0C2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C89EBD84-DCDD-40C2-B51B-C237877D8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4CF65143-1230-4967-80F6-A173D175D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3210A7FD-4F18-4FD0-892F-DB206D9B8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1EF0C3C3-232D-4EF1-A912-3BFC79C19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29FED48D-70B5-4438-B010-94B9BBDE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7106BE90-464D-4BE1-8A3B-C2C6375CA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3286EF9A-FDD7-4E24-BDF4-1DC03441A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0B6A6-99FC-4FE5-A807-04A3A5CC3C7E}">
  <dimension ref="A1:CS272"/>
  <sheetViews>
    <sheetView tabSelected="1" zoomScale="70" zoomScaleNormal="70" workbookViewId="0">
      <selection activeCell="A5" sqref="A5"/>
    </sheetView>
  </sheetViews>
  <sheetFormatPr baseColWidth="10" defaultColWidth="11" defaultRowHeight="15.6" x14ac:dyDescent="0.3"/>
  <cols>
    <col min="1" max="1" width="31.5" customWidth="1"/>
    <col min="2" max="2" width="18.09765625" customWidth="1"/>
    <col min="3" max="3" width="20" customWidth="1"/>
    <col min="4" max="4" width="13.5" customWidth="1"/>
    <col min="5" max="5" width="18" customWidth="1"/>
    <col min="6" max="6" width="14" customWidth="1"/>
    <col min="7" max="7" width="16.59765625" customWidth="1"/>
    <col min="8" max="8" width="19.796875" customWidth="1"/>
    <col min="9" max="10" width="13.19921875" customWidth="1"/>
    <col min="11" max="11" width="18.59765625" customWidth="1"/>
    <col min="12" max="13" width="13.19921875" customWidth="1"/>
    <col min="17" max="17" width="10.3984375" customWidth="1"/>
    <col min="18" max="18" width="14" bestFit="1" customWidth="1"/>
    <col min="19" max="19" width="14.5" bestFit="1" customWidth="1"/>
    <col min="20" max="22" width="14.5" customWidth="1"/>
    <col min="27" max="27" width="13.59765625" customWidth="1"/>
    <col min="28" max="28" width="12.5" customWidth="1"/>
    <col min="29" max="29" width="13.5" customWidth="1"/>
  </cols>
  <sheetData>
    <row r="1" spans="1:30" x14ac:dyDescent="0.3">
      <c r="C1" t="s">
        <v>21</v>
      </c>
    </row>
    <row r="2" spans="1:30" ht="25.8" x14ac:dyDescent="0.5">
      <c r="A2" s="139" t="s">
        <v>34</v>
      </c>
      <c r="B2" s="139"/>
      <c r="C2" t="s">
        <v>21</v>
      </c>
      <c r="D2" s="53"/>
    </row>
    <row r="3" spans="1:30" x14ac:dyDescent="0.3">
      <c r="B3" s="81" t="s">
        <v>20</v>
      </c>
      <c r="F3" s="87" t="s">
        <v>24</v>
      </c>
      <c r="AA3" s="140" t="s">
        <v>38</v>
      </c>
      <c r="AB3" s="141"/>
      <c r="AC3" s="94" t="str">
        <f>Params!B11</f>
        <v>ngml</v>
      </c>
    </row>
    <row r="4" spans="1:30" x14ac:dyDescent="0.3">
      <c r="B4" s="81" t="s">
        <v>19</v>
      </c>
      <c r="C4" s="88" t="s">
        <v>21</v>
      </c>
      <c r="F4" s="87"/>
      <c r="AA4" s="140" t="s">
        <v>10</v>
      </c>
      <c r="AB4" s="141"/>
      <c r="AC4" s="54">
        <f>0</f>
        <v>0</v>
      </c>
      <c r="AD4" s="56" t="s">
        <v>11</v>
      </c>
    </row>
    <row r="5" spans="1:30" ht="18.600000000000001" thickBot="1" x14ac:dyDescent="0.4">
      <c r="A5" s="4"/>
      <c r="B5" s="52"/>
      <c r="C5" s="52"/>
      <c r="T5" s="97" t="s">
        <v>7</v>
      </c>
    </row>
    <row r="6" spans="1:30" ht="27.6" customHeight="1" x14ac:dyDescent="0.3">
      <c r="A6" s="129"/>
      <c r="B6" s="85" t="s">
        <v>15</v>
      </c>
      <c r="C6" s="86" t="s">
        <v>16</v>
      </c>
      <c r="D6" s="82" t="s">
        <v>69</v>
      </c>
      <c r="E6" s="90" t="s">
        <v>33</v>
      </c>
      <c r="F6" s="124"/>
      <c r="R6" s="92" t="s">
        <v>13</v>
      </c>
      <c r="S6" s="92" t="s">
        <v>14</v>
      </c>
      <c r="T6" s="3"/>
      <c r="U6" s="82" t="str">
        <f>IF(Params!$B$4="Multiplex","Valeur Limite au-dessus de LOD 2xSigma","Valeur limite au-dessous de LOD 2xSigma")</f>
        <v>Valeur limite au-dessous de LOD 2xSigma</v>
      </c>
      <c r="V6" s="82" t="str">
        <f>IF(Params!$B$4="Multiplex","Valeur Limite au-dessus de LOD 3xSigma","Valeur limite au-dessous de LOD 3xSigma")</f>
        <v>Valeur limite au-dessous de LOD 3xSigma</v>
      </c>
      <c r="W6" s="82" t="s">
        <v>25</v>
      </c>
      <c r="X6" s="82" t="s">
        <v>70</v>
      </c>
      <c r="Y6" s="82" t="str">
        <f>IF(Params!$B$4="Multiplex","Mean0 + 2xSigma","Mean0 - 2xSigma")</f>
        <v>Mean0 - 2xSigma</v>
      </c>
      <c r="Z6" s="83" t="str">
        <f>IF(Params!$B$4="Multiplex","Mean0 + 3xSigma","Mean0 - 3xSigma")</f>
        <v>Mean0 - 3xSigma</v>
      </c>
      <c r="AB6" s="93" t="s">
        <v>17</v>
      </c>
      <c r="AC6" s="93" t="s">
        <v>18</v>
      </c>
    </row>
    <row r="7" spans="1:30" x14ac:dyDescent="0.3">
      <c r="A7" s="117" t="s">
        <v>121</v>
      </c>
      <c r="B7" s="118" t="e">
        <f>IF(ABS('Spot Type 1'!$W$40)&gt;0.000000000001,IF(_xlfn.MINIFS('Spot Type 1'!$S$40:$S$49,'Spot Type 1'!$Z$40:$Z$49,"&gt;0,99")=0,"&gt;"&amp;MAX('Spot Type 1'!$S$40:$S$49),_xlfn.MINIFS('Spot Type 1'!$S$40:$S$49,'Spot Type 1'!$Z$40:$Z$49,"&gt;0,99")),"Valeurs faibles")</f>
        <v>#DIV/0!</v>
      </c>
      <c r="C7" s="119" t="e">
        <f>IF(ABS('Spot Type 1'!$X$40)&gt;0.000000000001,IF(_xlfn.MINIFS('Spot Type 1'!$S$40:$S$49,'Spot Type 1'!$AA$40:$AA$49,"&gt;0,99")=0,"&gt;"&amp;MAX('Spot Type 1'!$S$40:$S$49),_xlfn.MINIFS('Spot Type 1'!$S$40:$S$49,'Spot Type 1'!$AA$40:$AA$49,"&gt;0,99")),"Valeurs faibles")</f>
        <v>#DIV/0!</v>
      </c>
      <c r="D7" s="99">
        <v>1</v>
      </c>
      <c r="E7" s="33" t="s">
        <v>60</v>
      </c>
      <c r="F7" s="112"/>
      <c r="R7">
        <f ca="1">COUNT(OFFSET('Spot Type 1'!G6,,,COUNT('Spot Type 1'!C6:C505),1))</f>
        <v>0</v>
      </c>
      <c r="S7">
        <f>'Spot Type 1'!$O$3</f>
        <v>0</v>
      </c>
      <c r="T7" s="116" t="s">
        <v>145</v>
      </c>
      <c r="U7" s="12" t="e">
        <f>IF(Params!$B$4="Multiplex",_xlfn.MINIFS('Spot Type 1'!$T$40:$T$49,'Spot Type 1'!$T$40:$T$49,"&gt;"&amp;'Spot Type 1'!$W$40),_xlfn.MAXIFS('Spot Type 1'!$T$40:$T$49,'Spot Type 1'!$T$40:$T$49,"&lt;"&amp;'Spot Type 1'!$W$40))</f>
        <v>#DIV/0!</v>
      </c>
      <c r="V7" s="12" t="e">
        <f>IF(Params!$B$4="Multiplex",_xlfn.MINIFS('Spot Type 1'!$T$40:$T$49,'Spot Type 1'!$T$40:$T$49,"&gt;"&amp;'Spot Type 1'!$X$40),_xlfn.MAXIFS('Spot Type 1'!$T$40:$T$49,'Spot Type 1'!$T$40:$T$49,"&lt;"&amp;'Spot Type 1'!$X$40))</f>
        <v>#DIV/0!</v>
      </c>
      <c r="W7" s="12" t="e">
        <f>'Spot Type 1'!U40</f>
        <v>#DIV/0!</v>
      </c>
      <c r="X7" s="12" t="e">
        <f>'Spot Type 1'!V40</f>
        <v>#DIV/0!</v>
      </c>
      <c r="Y7" s="12" t="e">
        <f>'Spot Type 1'!W40</f>
        <v>#DIV/0!</v>
      </c>
      <c r="Z7" s="84" t="e">
        <f>'Spot Type 1'!X40</f>
        <v>#DIV/0!</v>
      </c>
      <c r="AB7" s="2" t="e">
        <f t="shared" ref="AB7:AB22" si="0">AC$4/B7</f>
        <v>#DIV/0!</v>
      </c>
      <c r="AC7" s="2" t="e">
        <f t="shared" ref="AC7:AC22" si="1">AC$4/C7</f>
        <v>#DIV/0!</v>
      </c>
    </row>
    <row r="8" spans="1:30" ht="21" customHeight="1" x14ac:dyDescent="0.45">
      <c r="A8" s="113" t="s">
        <v>122</v>
      </c>
      <c r="B8" s="114" t="e">
        <f>IF(ABS('Spot Type 1'!$AF$40)&gt;0.0000000000000001,IF(_xlfn.MINIFS('Spot Type 1'!$AB$40:$AB$49,'Spot Type 1'!$AI$40:$AI$49,"&gt;0,99")=0,"&gt;"&amp;MAX('Spot Type 1'!$S$40:$S$49),_xlfn.MINIFS('Spot Type 1'!$AB$40:$AB$49,'Spot Type 1'!$AI$40:$AI$49,"&gt;0,99")),"Valeurs faibles")</f>
        <v>#DIV/0!</v>
      </c>
      <c r="C8" s="89" t="e">
        <f>IF(ABS('Spot Type 1'!$AG$40)&gt;0.00000000000001,IF(_xlfn.MINIFS('Spot Type 1'!$AB$40:$AB$49,'Spot Type 1'!$AJ$40:$AJ$49,"&gt;0,99")=0,"&gt;"&amp;MAX('Spot Type 1'!$S$40:$S$49),_xlfn.MINIFS('Spot Type 1'!$AB$40:$AB$49,'Spot Type 1'!$AJ$40:$AJ$49,"&gt;0,99")),"Valeurs faibles")</f>
        <v>#DIV/0!</v>
      </c>
      <c r="D8" s="109">
        <v>1</v>
      </c>
      <c r="E8" s="33" t="e">
        <f>AVERAGE(AVERAGEIFS(B7:B13,D7:D13,"&gt;0,9",C7:C13,"&lt;&gt;DIV/0!"),AVERAGEIFS(C7:C13,D7:D13,"&gt;0,9",C7:C13,"&lt;&gt;DIV/0!"))</f>
        <v>#DIV/0!</v>
      </c>
      <c r="F8" s="115" t="s">
        <v>142</v>
      </c>
      <c r="R8">
        <f ca="1">COUNT(OFFSET('Spot Type 1'!H6,,,COUNT('Spot Type 1'!C6:C505),1))</f>
        <v>0</v>
      </c>
      <c r="S8">
        <f>'Spot Type 1'!$O$3</f>
        <v>0</v>
      </c>
      <c r="T8" s="116" t="s">
        <v>123</v>
      </c>
      <c r="U8" s="12" t="e">
        <f>IF(Params!$B$4="Multiplex",_xlfn.MINIFS('Spot Type 1'!$AC$40:$AC$49,'Spot Type 1'!$AC$40:$AC$49,"&gt;"&amp;'Spot Type 1'!$AF$40),_xlfn.MAXIFS('Spot Type 1'!$AC$40:$AC$49,'Spot Type 1'!$AC$40:$AC$49,"&lt;"&amp;'Spot Type 1'!$AF$40))</f>
        <v>#DIV/0!</v>
      </c>
      <c r="V8" s="12" t="e">
        <f>IF(Params!$B$4="Multiplex",_xlfn.MINIFS('Spot Type 1'!$AC$40:$AC$49,'Spot Type 1'!$AC$40:$AC$49,"&gt;"&amp;'Spot Type 1'!$AG$40),_xlfn.MAXIFS('Spot Type 1'!$AC$40:$AC$49,'Spot Type 1'!$AC$40:$AC$49,"&lt;"&amp;'Spot Type 1'!$AG$40))</f>
        <v>#DIV/0!</v>
      </c>
      <c r="W8" s="12" t="e">
        <f>'Spot Type 1'!$AD$40</f>
        <v>#DIV/0!</v>
      </c>
      <c r="X8" s="12" t="e">
        <f>'Spot Type 1'!$AE$40</f>
        <v>#DIV/0!</v>
      </c>
      <c r="Y8" s="12" t="e">
        <f>'Spot Type 1'!$AF$40</f>
        <v>#DIV/0!</v>
      </c>
      <c r="Z8" s="84" t="e">
        <f>'Spot Type 1'!$AG$40</f>
        <v>#DIV/0!</v>
      </c>
      <c r="AB8" s="2" t="e">
        <f t="shared" si="0"/>
        <v>#DIV/0!</v>
      </c>
      <c r="AC8" s="2" t="e">
        <f t="shared" si="1"/>
        <v>#DIV/0!</v>
      </c>
    </row>
    <row r="9" spans="1:30" x14ac:dyDescent="0.3">
      <c r="A9" s="113" t="s">
        <v>124</v>
      </c>
      <c r="B9" s="114" t="e">
        <f>IF(ABS('Spot Type 1'!$W$80)&gt;0.0000000000001,IF(_xlfn.MINIFS('Spot Type 1'!$S$80:$S$89,'Spot Type 1'!$Z$80:$Z$89,"&gt;0,99")=0,"&gt;"&amp;MAX('Spot Type 1'!$S$40:$S$49),_xlfn.MINIFS('Spot Type 1'!$S$80:$S$89,'Spot Type 1'!$Z$80:$Z$89,"&gt;0,99")),"Valeurs faibles")</f>
        <v>#DIV/0!</v>
      </c>
      <c r="C9" s="89" t="e">
        <f>IF(ABS('Spot Type 1'!$X$80)&gt;0.0000000000001,IF(_xlfn.MINIFS('Spot Type 1'!$S$80:$S$89,'Spot Type 1'!$AA$80:$AA$89,"&gt;0,99")=0,"&gt;"&amp;MAX('Spot Type 1'!$S$40:$S$49),_xlfn.MINIFS('Spot Type 1'!$S$80:$S$89,'Spot Type 1'!$AA$80:$AA$89,"&gt;0,99")),"Valeurs faibles")</f>
        <v>#DIV/0!</v>
      </c>
      <c r="D9" s="109">
        <v>1</v>
      </c>
      <c r="E9" s="33" t="s">
        <v>61</v>
      </c>
      <c r="F9" s="112"/>
      <c r="R9">
        <f ca="1">COUNT(OFFSET('Spot Type 1'!I6,,,COUNT('Spot Type 1'!C6:C505),1))</f>
        <v>0</v>
      </c>
      <c r="S9">
        <f>'Spot Type 1'!$O$3</f>
        <v>0</v>
      </c>
      <c r="T9" s="116" t="s">
        <v>88</v>
      </c>
      <c r="U9" s="12" t="e">
        <f>IF(Params!$B$4="Multiplex",_xlfn.MINIFS('Spot Type 1'!$T$80:$T$89,'Spot Type 1'!$T$80:$T$89,"&gt;"&amp;'Spot Type 1'!$W$80),_xlfn.MAXIFS('Spot Type 1'!$T$80:$T$89,'Spot Type 1'!$T$80:$T$89,"&lt;"&amp;'Spot Type 1'!$W$80))</f>
        <v>#DIV/0!</v>
      </c>
      <c r="V9" s="12" t="e">
        <f>IF(Params!$B$4="Multiplex",_xlfn.MINIFS('Spot Type 1'!$T$80:$T$89,'Spot Type 1'!$T$80:$T$89,"&gt;"&amp;'Spot Type 1'!$X$80),_xlfn.MAXIFS('Spot Type 1'!$T$80:$T$89,'Spot Type 1'!$T$80:$T$89,"&lt;"&amp;'Spot Type 1'!$X$80))</f>
        <v>#DIV/0!</v>
      </c>
      <c r="W9" s="12" t="e">
        <f>'Spot Type 1'!$U$80</f>
        <v>#DIV/0!</v>
      </c>
      <c r="X9" s="12" t="e">
        <f>'Spot Type 1'!$V$80</f>
        <v>#DIV/0!</v>
      </c>
      <c r="Y9" s="12" t="e">
        <f>'Spot Type 1'!$W$80</f>
        <v>#DIV/0!</v>
      </c>
      <c r="Z9" s="84" t="e">
        <f>'Spot Type 1'!$X$80</f>
        <v>#DIV/0!</v>
      </c>
      <c r="AB9" s="2" t="e">
        <f t="shared" si="0"/>
        <v>#DIV/0!</v>
      </c>
      <c r="AC9" s="2" t="e">
        <f t="shared" si="1"/>
        <v>#DIV/0!</v>
      </c>
    </row>
    <row r="10" spans="1:30" x14ac:dyDescent="0.3">
      <c r="A10" s="113" t="s">
        <v>125</v>
      </c>
      <c r="B10" s="114" t="e">
        <f>IF(ABS('Spot Type 1'!$AF$80)&gt;0.00000000001,IF(_xlfn.MINIFS('Spot Type 1'!$AB$80:$AB$89,'Spot Type 1'!$AI$80:$AI$89,"&gt;0,99")=0,"&gt;"&amp;MAX('Spot Type 1'!$S$40:$S$49),_xlfn.MINIFS('Spot Type 1'!$AB$80:$AB$89,'Spot Type 1'!$AI$80:$AI$89,"&gt;0,99")),"Valeurs faibles")</f>
        <v>#DIV/0!</v>
      </c>
      <c r="C10" s="89" t="e">
        <f>IF(ABS('Spot Type 1'!$AG$80)&gt;0.00000000001,IF(_xlfn.MINIFS('Spot Type 1'!$AB$80:$AB$89,'Spot Type 1'!$AJ$80:$AJ$89,"&gt;0,99")=0,"&gt;"&amp;MAX('Spot Type 1'!$S$40:$S$49),_xlfn.MINIFS('Spot Type 1'!$AB$80:$AB$89,'Spot Type 1'!$AJ$80:$AJ$89,"&gt;0,99")),"Valeurs faibles")</f>
        <v>#DIV/0!</v>
      </c>
      <c r="D10" s="109">
        <v>1</v>
      </c>
      <c r="E10" s="33" t="e">
        <f>AVERAGEIFS(B7:B13,D7:D13,"&gt;0,9",B7:B13,"&lt;&gt;DIV/0!")</f>
        <v>#DIV/0!</v>
      </c>
      <c r="F10" s="112"/>
      <c r="R10">
        <f ca="1">COUNT(OFFSET('Spot Type 1'!J6,,,COUNT('Spot Type 1'!C6:C505),1))</f>
        <v>0</v>
      </c>
      <c r="S10">
        <f>'Spot Type 1'!$O$3</f>
        <v>0</v>
      </c>
      <c r="T10" s="116" t="s">
        <v>89</v>
      </c>
      <c r="U10" s="12" t="e">
        <f>IF(Params!$B$4="Multiplex",_xlfn.MINIFS('Spot Type 1'!$AC$80:$AC$89,'Spot Type 1'!$AC$80:$AC$89,"&gt;"&amp;'Spot Type 1'!$AF$80),_xlfn.MAXIFS('Spot Type 1'!$AC$80:$AC$89,'Spot Type 1'!$AC$80:$AC$89,"&lt;"&amp;'Spot Type 1'!$AF$80))</f>
        <v>#DIV/0!</v>
      </c>
      <c r="V10" s="12" t="e">
        <f>IF(Params!$B$4="Multiplex",_xlfn.MINIFS('Spot Type 1'!$AC$80:$AC$89,'Spot Type 1'!$AC$80:$AC$89,"&gt;"&amp;'Spot Type 1'!$AG$80),_xlfn.MAXIFS('Spot Type 1'!$AC$80:$AC$89,'Spot Type 1'!$AC$80:$AC$89,"&lt;"&amp;'Spot Type 1'!$AG$80))</f>
        <v>#DIV/0!</v>
      </c>
      <c r="W10" s="12" t="e">
        <f>'Spot Type 1'!$AD$80</f>
        <v>#DIV/0!</v>
      </c>
      <c r="X10" s="12" t="e">
        <f>'Spot Type 1'!$AE$80</f>
        <v>#DIV/0!</v>
      </c>
      <c r="Y10" s="12" t="e">
        <f>'Spot Type 1'!$AF$80</f>
        <v>#DIV/0!</v>
      </c>
      <c r="Z10" s="84" t="e">
        <f>'Spot Type 1'!$AG$80</f>
        <v>#DIV/0!</v>
      </c>
      <c r="AB10" s="2" t="e">
        <f t="shared" si="0"/>
        <v>#DIV/0!</v>
      </c>
      <c r="AC10" s="2" t="e">
        <f t="shared" si="1"/>
        <v>#DIV/0!</v>
      </c>
    </row>
    <row r="11" spans="1:30" x14ac:dyDescent="0.3">
      <c r="A11" s="113" t="s">
        <v>126</v>
      </c>
      <c r="B11" s="114" t="e">
        <f>IF(ABS('Spot Type 1'!$W$121)&gt;0.000000000001,IF(_xlfn.MINIFS('Spot Type 1'!$S$121:$S$130,'Spot Type 1'!$Z$121:$Z$130,"&gt;0,99")=0,"&gt;"&amp;MAX('Spot Type 1'!$S$40:$S$49),_xlfn.MINIFS('Spot Type 1'!$S$121:$S$130,'Spot Type 1'!$Z$121:$Z$130,"&gt;0,99")),"Valeurs faibles")</f>
        <v>#DIV/0!</v>
      </c>
      <c r="C11" s="89" t="e">
        <f>IF(ABS('Spot Type 1'!$X$121)&gt;0.000000000001,IF(_xlfn.MINIFS('Spot Type 1'!$S$121:$S$130,'Spot Type 1'!$AA$121:$AA$130,"&gt;0,99")=0,"&gt;"&amp;MAX('Spot Type 1'!$S$40:$S$49),_xlfn.MINIFS('Spot Type 1'!$S$121:$S$130,'Spot Type 1'!$AA$121:$AA$130,"&gt;0,99")),"Valeurs faibles")</f>
        <v>#DIV/0!</v>
      </c>
      <c r="D11" s="109">
        <v>1</v>
      </c>
      <c r="E11" s="33" t="s">
        <v>74</v>
      </c>
      <c r="F11" s="112"/>
      <c r="R11">
        <f ca="1">COUNT(OFFSET('Spot Type 1'!K6,,,COUNT('Spot Type 1'!C6:C505),1))</f>
        <v>0</v>
      </c>
      <c r="S11">
        <f>'Spot Type 1'!$O$3</f>
        <v>0</v>
      </c>
      <c r="T11" s="116" t="s">
        <v>126</v>
      </c>
      <c r="U11" s="12" t="e">
        <f>IF(Params!$B$4="Multiplex",_xlfn.MINIFS('Spot Type 1'!$T$121:$T$130,'Spot Type 1'!$T$121:$T$130,"&gt;"&amp;'Spot Type 1'!$W$121),_xlfn.MAXIFS('Spot Type 1'!$T$121:$T$130,'Spot Type 1'!$T$121:$T$130,"&lt;"&amp;'Spot Type 1'!$W$121))</f>
        <v>#DIV/0!</v>
      </c>
      <c r="V11" s="12" t="e">
        <f>IF(Params!$B$4="Multiplex",_xlfn.MINIFS('Spot Type 1'!$T$121:$T$130,'Spot Type 1'!$T$121:$T$130,"&gt;"&amp;'Spot Type 1'!$X$121),_xlfn.MAXIFS('Spot Type 1'!$T$121:$T$130,'Spot Type 1'!$T$121:$T$130,"&lt;"&amp;'Spot Type 1'!$X$121))</f>
        <v>#DIV/0!</v>
      </c>
      <c r="W11" s="12" t="e">
        <f>'Spot Type 1'!$U$121</f>
        <v>#DIV/0!</v>
      </c>
      <c r="X11" s="12" t="e">
        <f>'Spot Type 1'!$V$121</f>
        <v>#DIV/0!</v>
      </c>
      <c r="Y11" s="12" t="e">
        <f>'Spot Type 1'!$W$121</f>
        <v>#DIV/0!</v>
      </c>
      <c r="Z11" s="84" t="e">
        <f>'Spot Type 1'!$X$121</f>
        <v>#DIV/0!</v>
      </c>
      <c r="AB11" s="2" t="e">
        <f t="shared" si="0"/>
        <v>#DIV/0!</v>
      </c>
      <c r="AC11" s="2" t="e">
        <f t="shared" si="1"/>
        <v>#DIV/0!</v>
      </c>
    </row>
    <row r="12" spans="1:30" x14ac:dyDescent="0.3">
      <c r="A12" s="113" t="s">
        <v>127</v>
      </c>
      <c r="B12" s="114" t="e">
        <f>IF(ABS('Spot Type 1'!$AF$121)&gt;0.00000000000001,IF(_xlfn.MINIFS('Spot Type 1'!$AB$121:$AB$130,'Spot Type 1'!$AI$121:$AI$130,"&gt;0,99")=0,"&gt;"&amp;MAX('Spot Type 1'!$S$40:$S$49),_xlfn.MINIFS('Spot Type 1'!$AB$121:$AB$130,'Spot Type 1'!$AI$121:$AI$130,"&gt;0,99")),"Valeurs faibles")</f>
        <v>#DIV/0!</v>
      </c>
      <c r="C12" s="89" t="e">
        <f>IF(ABS('Spot Type 1'!$AG$121)&gt;0.00000000000001,IF(_xlfn.MINIFS('Spot Type 1'!$AB$121:$AB$130,'Spot Type 1'!$AJ$121:$AJ$130,"&gt;0,99")=0,"&gt;"&amp;MAX('Spot Type 1'!$S$40:$S$49),_xlfn.MINIFS('Spot Type 1'!$AB$121:$AB$130,'Spot Type 1'!$AJ$121:$AJ$130,"&gt;0,99")),"Valeurs faibles")</f>
        <v>#DIV/0!</v>
      </c>
      <c r="D12" s="109">
        <v>1</v>
      </c>
      <c r="E12" s="33" t="e">
        <f>AVERAGEIFS(C7:C13,D7:D13,"&gt;0,9",C7:C13,"&lt;&gt;DIV/0!")</f>
        <v>#DIV/0!</v>
      </c>
      <c r="F12" s="112"/>
      <c r="R12">
        <f ca="1">COUNT(OFFSET('Spot Type 1'!L6,,,COUNT('Spot Type 1'!C6:C505),1))</f>
        <v>0</v>
      </c>
      <c r="S12">
        <f>'Spot Type 1'!$O$3</f>
        <v>0</v>
      </c>
      <c r="T12" s="116" t="s">
        <v>146</v>
      </c>
      <c r="U12" s="12" t="e">
        <f>IF(Params!$B$4="Multiplex",_xlfn.MINIFS('Spot Type 1'!$AC$121:$AC$130,'Spot Type 1'!$AC$121:$AC$130,"&gt;"&amp;'Spot Type 1'!$AF$121),_xlfn.MAXIFS('Spot Type 1'!$AC$121:$AC$130,'Spot Type 1'!$AC$121:$AC$130,"&lt;"&amp;'Spot Type 1'!$AF$121))</f>
        <v>#DIV/0!</v>
      </c>
      <c r="V12" s="12" t="e">
        <f>IF(Params!$B$4="Multiplex",_xlfn.MINIFS('Spot Type 1'!$AC$121:$AC$130,'Spot Type 1'!$AC$121:$AC$130,"&gt;"&amp;'Spot Type 1'!$AG$121),_xlfn.MAXIFS('Spot Type 1'!$AC$121:$AC$130,'Spot Type 1'!$AC$121:$AC$130,"&lt;"&amp;'Spot Type 1'!$AG$121))</f>
        <v>#DIV/0!</v>
      </c>
      <c r="W12" s="12" t="e">
        <f>'Spot Type 1'!$AD$121</f>
        <v>#DIV/0!</v>
      </c>
      <c r="X12" s="12" t="e">
        <f>'Spot Type 1'!$AE$121</f>
        <v>#DIV/0!</v>
      </c>
      <c r="Y12" s="12" t="e">
        <f>'Spot Type 1'!$AF$121</f>
        <v>#DIV/0!</v>
      </c>
      <c r="Z12" s="84" t="e">
        <f>'Spot Type 1'!$AG$121</f>
        <v>#DIV/0!</v>
      </c>
      <c r="AB12" s="2" t="e">
        <f t="shared" si="0"/>
        <v>#DIV/0!</v>
      </c>
      <c r="AC12" s="2" t="e">
        <f t="shared" si="1"/>
        <v>#DIV/0!</v>
      </c>
    </row>
    <row r="13" spans="1:30" x14ac:dyDescent="0.3">
      <c r="A13" s="113" t="s">
        <v>128</v>
      </c>
      <c r="B13" s="125" t="e">
        <f>IF(ABS('Spot Type 1'!$W$160)&gt;0.000000000000001,IF(_xlfn.MINIFS('Spot Type 1'!$S$160:$S$169,'Spot Type 1'!$Z$160:$Z$169,"&gt;0,99")=0,"&gt;"&amp;MAX('Spot Type 1'!$S$40:$S$49),_xlfn.MINIFS('Spot Type 1'!$S$160:$S$169,'Spot Type 1'!$Z$160:$Z$169,"&gt;0,99")),"Valeurs faibles")</f>
        <v>#DIV/0!</v>
      </c>
      <c r="C13" s="126" t="e">
        <f>IF(ABS('Spot Type 1'!$X$160)&gt;0.000000000000001,IF(_xlfn.MINIFS('Spot Type 1'!$S$160:$S$169,'Spot Type 1'!$AA$160:$AA$169,"&gt;0,99")=0,"&gt;"&amp;MAX('Spot Type 1'!$S$40:$S$49),_xlfn.MINIFS('Spot Type 1'!$S$160:$S$169,'Spot Type 1'!$AA$160:$AA$169,"&gt;0,99")),"Valeurs faibles")</f>
        <v>#DIV/0!</v>
      </c>
      <c r="D13" s="109">
        <v>1</v>
      </c>
      <c r="E13" s="33"/>
      <c r="F13" s="112"/>
      <c r="R13">
        <f ca="1">COUNT(OFFSET('Spot Type 1'!M6,,,COUNT('Spot Type 1'!C6:C505),1))</f>
        <v>0</v>
      </c>
      <c r="S13">
        <f>'Spot Type 1'!$O$3</f>
        <v>0</v>
      </c>
      <c r="T13" s="116" t="s">
        <v>129</v>
      </c>
      <c r="U13" s="12" t="e">
        <f>IF(Params!$B$4="Multiplex",_xlfn.MINIFS('Spot Type 1'!$T$160:$T$169,'Spot Type 1'!$T$160:$T$169,"&gt;"&amp;'Spot Type 1'!$W$160),_xlfn.MAXIFS('Spot Type 1'!$T$160:$T$169,'Spot Type 1'!$T$160:$T$169,"&lt;"&amp;'Spot Type 1'!$W$160))</f>
        <v>#DIV/0!</v>
      </c>
      <c r="V13" s="12" t="e">
        <f>IF(Params!$B$4="Multiplex",_xlfn.MINIFS('Spot Type 1'!$T$160:$T$169,'Spot Type 1'!$T$160:$T$169,"&gt;"&amp;'Spot Type 1'!$X$160),_xlfn.MAXIFS('Spot Type 1'!$T$160:$T$169,'Spot Type 1'!$T$160:$T$169,"&lt;"&amp;'Spot Type 1'!$X$160))</f>
        <v>#DIV/0!</v>
      </c>
      <c r="W13" s="12" t="e">
        <f>'Spot Type 1'!$U$160</f>
        <v>#DIV/0!</v>
      </c>
      <c r="X13" s="12" t="e">
        <f>'Spot Type 1'!$V$160</f>
        <v>#DIV/0!</v>
      </c>
      <c r="Y13" s="12" t="e">
        <f>'Spot Type 1'!$W$160</f>
        <v>#DIV/0!</v>
      </c>
      <c r="Z13" s="84" t="e">
        <f>'Spot Type 1'!$X$160</f>
        <v>#DIV/0!</v>
      </c>
      <c r="AB13" s="2" t="e">
        <f t="shared" si="0"/>
        <v>#DIV/0!</v>
      </c>
      <c r="AC13" s="2" t="e">
        <f t="shared" si="1"/>
        <v>#DIV/0!</v>
      </c>
    </row>
    <row r="14" spans="1:30" x14ac:dyDescent="0.3">
      <c r="A14" s="113"/>
      <c r="B14" s="127" t="e">
        <f>IF(ABS('Spot Type 1'!$AF$160)&gt;0.0000000000000001,IF(_xlfn.MINIFS('Spot Type 1'!$AB$160:$AB$169,'Spot Type 1'!$AI$160:$AI$169,"&gt;0,99")=0,"&gt;"&amp;MAX('Spot Type 1'!$S$40:$S$49),_xlfn.MINIFS('Spot Type 1'!$AB$160:$AB$169,'Spot Type 1'!$AI$160:$AI$169,"&gt;0,99")),"Valeurs faibles")</f>
        <v>#DIV/0!</v>
      </c>
      <c r="C14" s="128" t="e">
        <f>IF(ABS('Spot Type 1'!$AG$160)&gt;0.0000000000001,IF(_xlfn.MINIFS('Spot Type 1'!$AB$160:$AB$169,'Spot Type 1'!$AJ$160:$AJ$169,"&gt;0,99")=0,"&gt;"&amp;MAX('Spot Type 1'!$S$40:$S$49),_xlfn.MINIFS('Spot Type 1'!$AB$160:$AB$169,'Spot Type 1'!$AJ$160:$AJ$169,"&gt;0,99")),"Valeurs faibles")</f>
        <v>#DIV/0!</v>
      </c>
      <c r="D14" s="109">
        <v>1</v>
      </c>
      <c r="E14" s="33"/>
      <c r="F14" s="112"/>
      <c r="H14" s="91"/>
      <c r="I14" s="104"/>
      <c r="J14" s="91"/>
      <c r="K14" s="104"/>
      <c r="R14">
        <f ca="1">COUNT(OFFSET('Spot Type 1'!N6,,,COUNT('Spot Type 1'!C6:C505),1))</f>
        <v>0</v>
      </c>
      <c r="S14">
        <f>'Spot Type 1'!$O$3</f>
        <v>0</v>
      </c>
      <c r="T14" s="116" t="s">
        <v>90</v>
      </c>
      <c r="U14" s="12" t="e">
        <f>IF(Params!$B$4="Multiplex",_xlfn.MINIFS('Spot Type 1'!$AC$160:$AC$169,'Spot Type 1'!$AC$160:$AC$169,"&gt;"&amp;'Spot Type 1'!$AF$160),_xlfn.MAXIFS('Spot Type 1'!$AC$160:$AC$169,'Spot Type 1'!$AC$160:$AC$169,"&lt;"&amp;'Spot Type 1'!$AF$160))</f>
        <v>#DIV/0!</v>
      </c>
      <c r="V14" s="12" t="e">
        <f>IF(Params!$B$4="Multiplex",_xlfn.MINIFS('Spot Type 1'!$AC$160:$AC$169,'Spot Type 1'!$AC$160:$AC$169,"&gt;"&amp;'Spot Type 1'!$AG$160),_xlfn.MAXIFS('Spot Type 1'!$AC$160:$AC$169,'Spot Type 1'!$AC$160:$AC$169,"&lt;"&amp;'Spot Type 1'!$AG$160))</f>
        <v>#DIV/0!</v>
      </c>
      <c r="W14" s="12" t="e">
        <f>'Spot Type 1'!$AD$160</f>
        <v>#DIV/0!</v>
      </c>
      <c r="X14" s="12" t="e">
        <f>'Spot Type 1'!$AE$160</f>
        <v>#DIV/0!</v>
      </c>
      <c r="Y14" s="12" t="e">
        <f>'Spot Type 1'!$AF$160</f>
        <v>#DIV/0!</v>
      </c>
      <c r="Z14" s="84" t="e">
        <f>'Spot Type 1'!$AG$160</f>
        <v>#DIV/0!</v>
      </c>
      <c r="AB14" s="2" t="e">
        <f t="shared" si="0"/>
        <v>#DIV/0!</v>
      </c>
      <c r="AC14" s="2" t="e">
        <f t="shared" si="1"/>
        <v>#DIV/0!</v>
      </c>
    </row>
    <row r="15" spans="1:30" x14ac:dyDescent="0.3">
      <c r="A15" s="122"/>
      <c r="B15" s="123"/>
      <c r="C15" s="123"/>
      <c r="D15" s="121"/>
      <c r="E15" s="33"/>
      <c r="F15" s="112"/>
      <c r="R15">
        <f ca="1">COUNT(OFFSET('Spot Type 5'!G6,,,COUNT('Spot Type 5'!$C$6:$C$505),1))</f>
        <v>0</v>
      </c>
      <c r="S15">
        <f>'Spot Type 5'!$O$3</f>
        <v>0</v>
      </c>
      <c r="T15" s="116" t="s">
        <v>91</v>
      </c>
      <c r="U15" s="12" t="e">
        <f>IF(Params!$B$4="Multiplex",_xlfn.MINIFS('Spot Type 5'!$T$40:$T$49,'Spot Type 5'!$T$40:$T$49,"&gt;"&amp;'Spot Type 5'!$W$40),_xlfn.MAXIFS('Spot Type 5'!$T$40:$T$49,'Spot Type 5'!$T$40:$T$49,"&lt;"&amp;'Spot Type 5'!$W$40))</f>
        <v>#DIV/0!</v>
      </c>
      <c r="V15" s="12" t="e">
        <f>IF(Params!$B$4="Multiplex",_xlfn.MINIFS('Spot Type 5'!$T$40:$T$49,'Spot Type 5'!$T$40:$T$49,"&gt;"&amp;'Spot Type 5'!$X$40),_xlfn.MAXIFS('Spot Type 5'!$T$40:$T$49,'Spot Type 5'!$T$40:$T$49,"&lt;"&amp;'Spot Type 5'!$X$40))</f>
        <v>#DIV/0!</v>
      </c>
      <c r="W15" s="12" t="e">
        <f>'Spot Type 5'!U48</f>
        <v>#DIV/0!</v>
      </c>
      <c r="X15" s="12" t="e">
        <f>'Spot Type 5'!V48</f>
        <v>#DIV/0!</v>
      </c>
      <c r="Y15" s="12" t="e">
        <f>'Spot Type 5'!W48</f>
        <v>#DIV/0!</v>
      </c>
      <c r="Z15" s="84" t="e">
        <f>'Spot Type 5'!X48</f>
        <v>#DIV/0!</v>
      </c>
      <c r="AB15" s="2" t="e">
        <f t="shared" si="0"/>
        <v>#DIV/0!</v>
      </c>
      <c r="AC15" s="2" t="e">
        <f t="shared" si="1"/>
        <v>#DIV/0!</v>
      </c>
    </row>
    <row r="16" spans="1:30" x14ac:dyDescent="0.3">
      <c r="A16" s="111"/>
      <c r="B16" s="110"/>
      <c r="C16" s="110"/>
      <c r="D16" s="121"/>
      <c r="F16" s="112"/>
      <c r="R16">
        <f ca="1">COUNT(OFFSET('Spot Type 5'!H6,,,COUNT('Spot Type 5'!$C$6:$C$505),1))</f>
        <v>0</v>
      </c>
      <c r="S16">
        <f>'Spot Type 5'!$O$3</f>
        <v>0</v>
      </c>
      <c r="T16" s="116" t="s">
        <v>82</v>
      </c>
      <c r="U16" s="12" t="e">
        <f>IF(Params!$B$4="Multiplex",_xlfn.MINIFS('Spot Type 5'!$AC$40:$AC$49,'Spot Type 5'!$AC$40:$AC$49,"&gt;"&amp;'Spot Type 5'!$AF$40),_xlfn.MAXIFS('Spot Type 5'!$AC$40:$AC$49,'Spot Type 5'!$AC$40:$AC$49,"&lt;"&amp;'Spot Type 5'!$AF$40))</f>
        <v>#DIV/0!</v>
      </c>
      <c r="V16" s="12" t="e">
        <f>IF(Params!$B$4="Multiplex",_xlfn.MINIFS('Spot Type 5'!$AC$40:$AC$49,'Spot Type 5'!$AC$40:$AC$49,"&gt;"&amp;'Spot Type 5'!$AG$40),_xlfn.MAXIFS('Spot Type 5'!$AC$40:$AC$49,'Spot Type 5'!$AC$40:$AC$49,"&lt;"&amp;'Spot Type 5'!$AG$40))</f>
        <v>#DIV/0!</v>
      </c>
      <c r="W16" s="12" t="e">
        <f>'Spot Type 5'!$AD$40</f>
        <v>#DIV/0!</v>
      </c>
      <c r="X16" s="12" t="e">
        <f>'Spot Type 5'!$AE$40</f>
        <v>#DIV/0!</v>
      </c>
      <c r="Y16" s="12" t="e">
        <f>'Spot Type 5'!$AF$40</f>
        <v>#DIV/0!</v>
      </c>
      <c r="Z16" s="84" t="e">
        <f>'Spot Type 5'!$AG$40</f>
        <v>#DIV/0!</v>
      </c>
      <c r="AB16" s="2" t="e">
        <f t="shared" si="0"/>
        <v>#DIV/0!</v>
      </c>
      <c r="AC16" s="2" t="e">
        <f t="shared" si="1"/>
        <v>#DIV/0!</v>
      </c>
    </row>
    <row r="17" spans="1:29" x14ac:dyDescent="0.3">
      <c r="A17" s="111"/>
      <c r="B17" s="110"/>
      <c r="C17" s="110"/>
      <c r="D17" s="121"/>
      <c r="F17" s="112"/>
      <c r="R17">
        <f ca="1">COUNT(OFFSET('Spot Type 5'!I6,,,COUNT('Spot Type 5'!$C$6:$C$505),1))</f>
        <v>0</v>
      </c>
      <c r="S17">
        <f>'Spot Type 5'!$O$3</f>
        <v>0</v>
      </c>
      <c r="T17" s="116" t="s">
        <v>83</v>
      </c>
      <c r="U17" s="12" t="e">
        <f>IF(Params!$B$4="Multiplex",_xlfn.MINIFS('Spot Type 5'!$T$80:$T$89,'Spot Type 5'!$T$80:$T$89,"&gt;"&amp;'Spot Type 5'!$W$80),_xlfn.MAXIFS('Spot Type 5'!$T$80:$T$89,'Spot Type 5'!$T$80:$T$89,"&lt;"&amp;'Spot Type 5'!$W$80))</f>
        <v>#DIV/0!</v>
      </c>
      <c r="V17" s="12" t="e">
        <f>IF(Params!$B$4="Multiplex",_xlfn.MINIFS('Spot Type 5'!$T$80:$T$89,'Spot Type 5'!$T$80:$T$89,"&gt;"&amp;'Spot Type 5'!$X$80),_xlfn.MAXIFS('Spot Type 5'!$T$80:$T$89,'Spot Type 5'!$T$80:$T$89,"&lt;"&amp;'Spot Type 5'!$X$80))</f>
        <v>#DIV/0!</v>
      </c>
      <c r="W17" s="12" t="e">
        <f>'Spot Type 5'!$U$80</f>
        <v>#DIV/0!</v>
      </c>
      <c r="X17" s="12" t="e">
        <f>'Spot Type 5'!$V$80</f>
        <v>#DIV/0!</v>
      </c>
      <c r="Y17" s="12" t="e">
        <f>'Spot Type 5'!$W$80</f>
        <v>#DIV/0!</v>
      </c>
      <c r="Z17" s="84" t="e">
        <f>'Spot Type 5'!$X$80</f>
        <v>#DIV/0!</v>
      </c>
      <c r="AB17" s="2" t="e">
        <f t="shared" si="0"/>
        <v>#DIV/0!</v>
      </c>
      <c r="AC17" s="2" t="e">
        <f t="shared" si="1"/>
        <v>#DIV/0!</v>
      </c>
    </row>
    <row r="18" spans="1:29" ht="16.2" thickBot="1" x14ac:dyDescent="0.35">
      <c r="A18" s="111"/>
      <c r="B18" s="110"/>
      <c r="C18" s="110"/>
      <c r="D18" s="121"/>
      <c r="F18" s="112"/>
      <c r="R18">
        <f ca="1">COUNT(OFFSET('Spot Type 5'!J6,,,COUNT('Spot Type 5'!$C$6:$C$505),1))</f>
        <v>0</v>
      </c>
      <c r="S18">
        <f>'Spot Type 5'!$O$3</f>
        <v>0</v>
      </c>
      <c r="T18" s="116" t="s">
        <v>84</v>
      </c>
      <c r="U18" s="12" t="e">
        <f>IF(Params!$B$4="Multiplex",_xlfn.MINIFS('Spot Type 5'!$AC$80:$AC$89,'Spot Type 5'!$AC$80:$AC$89,"&gt;"&amp;'Spot Type 5'!$AF$80),_xlfn.MAXIFS('Spot Type 5'!$AC$80:$AC$89,'Spot Type 5'!$AC$80:$AC$89,"&lt;"&amp;'Spot Type 5'!$AF$80))</f>
        <v>#DIV/0!</v>
      </c>
      <c r="V18" s="12" t="e">
        <f>IF(Params!$B$4="Multiplex",_xlfn.MINIFS('Spot Type 5'!$AC$80:$AC$89,'Spot Type 5'!$AC$80:$AC$89,"&gt;"&amp;'Spot Type 5'!$AG$80),_xlfn.MAXIFS('Spot Type 5'!$AC$80:$AC$89,'Spot Type 5'!$AC$80:$AC$89,"&lt;"&amp;'Spot Type 5'!$AG$80))</f>
        <v>#DIV/0!</v>
      </c>
      <c r="W18" s="12" t="e">
        <f>'Spot Type 5'!$AD$80</f>
        <v>#DIV/0!</v>
      </c>
      <c r="X18" s="12" t="e">
        <f>'Spot Type 5'!$AE$80</f>
        <v>#DIV/0!</v>
      </c>
      <c r="Y18" s="12" t="e">
        <f>'Spot Type 5'!$AF$80</f>
        <v>#DIV/0!</v>
      </c>
      <c r="Z18" s="84" t="e">
        <f>'Spot Type 5'!$AG$80</f>
        <v>#DIV/0!</v>
      </c>
      <c r="AB18" s="2" t="e">
        <f t="shared" si="0"/>
        <v>#DIV/0!</v>
      </c>
      <c r="AC18" s="2" t="e">
        <f t="shared" si="1"/>
        <v>#DIV/0!</v>
      </c>
    </row>
    <row r="19" spans="1:29" ht="31.2" x14ac:dyDescent="0.3">
      <c r="A19" s="129"/>
      <c r="B19" s="85" t="s">
        <v>15</v>
      </c>
      <c r="C19" s="86" t="s">
        <v>16</v>
      </c>
      <c r="D19" s="108" t="s">
        <v>69</v>
      </c>
      <c r="E19" s="90" t="s">
        <v>33</v>
      </c>
      <c r="F19" s="112"/>
      <c r="R19">
        <f ca="1">COUNT(OFFSET('Spot Type 5'!K6,,,COUNT('Spot Type 5'!$C$6:$C$505),1))</f>
        <v>0</v>
      </c>
      <c r="S19">
        <f>'Spot Type 5'!$O$3</f>
        <v>0</v>
      </c>
      <c r="T19" s="116" t="s">
        <v>85</v>
      </c>
      <c r="U19" s="12" t="e">
        <f>IF(Params!$B$4="Multiplex",_xlfn.MINIFS('Spot Type 5'!$T$121:$T$130,'Spot Type 5'!$T$121:$T$130,"&gt;"&amp;'Spot Type 5'!$W$121),_xlfn.MAXIFS('Spot Type 5'!$T$121:$T$130,'Spot Type 5'!$T$121:$T$130,"&lt;"&amp;'Spot Type 5'!$W$121))</f>
        <v>#DIV/0!</v>
      </c>
      <c r="V19" s="12" t="e">
        <f>IF(Params!$B$4="Multiplex",_xlfn.MINIFS('Spot Type 5'!$T$121:$T$130,'Spot Type 5'!$T$121:$T$130,"&gt;"&amp;'Spot Type 5'!$X$121),_xlfn.MAXIFS('Spot Type 5'!$T$121:$T$130,'Spot Type 5'!$T$121:$T$130,"&lt;"&amp;'Spot Type 5'!$X$121))</f>
        <v>#DIV/0!</v>
      </c>
      <c r="W19" s="12" t="e">
        <f>'Spot Type 5'!$U$121</f>
        <v>#DIV/0!</v>
      </c>
      <c r="X19" s="12" t="e">
        <f>'Spot Type 5'!$V$121</f>
        <v>#DIV/0!</v>
      </c>
      <c r="Y19" s="12" t="e">
        <f>'Spot Type 5'!$W$121</f>
        <v>#DIV/0!</v>
      </c>
      <c r="Z19" s="84" t="e">
        <f>'Spot Type 5'!$X$121</f>
        <v>#DIV/0!</v>
      </c>
      <c r="AB19" s="2" t="e">
        <f t="shared" si="0"/>
        <v>#VALUE!</v>
      </c>
      <c r="AC19" s="2" t="e">
        <f t="shared" si="1"/>
        <v>#VALUE!</v>
      </c>
    </row>
    <row r="20" spans="1:29" x14ac:dyDescent="0.3">
      <c r="A20" s="117" t="s">
        <v>121</v>
      </c>
      <c r="B20" s="118" t="e">
        <f>IF(ABS('Spot Type 2'!$W$40)&gt;0.000000000001,IF(_xlfn.MINIFS('Spot Type 2'!$S$40:$S$49,'Spot Type 2'!$Z$40:$Z$49,"&gt;0,99")=0,"&gt;"&amp;MAX('Spot Type 2'!$S$40:$S$49),_xlfn.MINIFS('Spot Type 2'!$S$40:$S$49,'Spot Type 2'!$Z$40:$Z$49,"&gt;0,99")),"Valeurs faibles")</f>
        <v>#DIV/0!</v>
      </c>
      <c r="C20" s="119" t="e">
        <f>IF(ABS('Spot Type 2'!$X$40)&gt;0.000000000001,IF(_xlfn.MINIFS('Spot Type 2'!$S$40:$S$49,'Spot Type 2'!$AA$40:$AA$49,"&gt;0,99")=0,"&gt;"&amp;MAX('Spot Type 2'!$S$40:$S$49),_xlfn.MINIFS('Spot Type 2'!$S$40:$S$49,'Spot Type 2'!$AA$40:$AA$49,"&gt;0,99")),"Valeurs faibles")</f>
        <v>#DIV/0!</v>
      </c>
      <c r="D20" s="109">
        <v>1</v>
      </c>
      <c r="E20" s="33" t="s">
        <v>60</v>
      </c>
      <c r="F20" s="112"/>
      <c r="R20">
        <f ca="1">COUNT(OFFSET('Spot Type 5'!L6,,,COUNT('Spot Type 5'!$C$6:$C$505),1))</f>
        <v>0</v>
      </c>
      <c r="S20">
        <f>'Spot Type 5'!$O$3</f>
        <v>0</v>
      </c>
      <c r="T20" s="116" t="s">
        <v>86</v>
      </c>
      <c r="U20" s="12" t="e">
        <f>IF(Params!$B$4="Multiplex",_xlfn.MINIFS('Spot Type 5'!$AC$121:$AC$130,'Spot Type 5'!$AC$121:$AC$130,"&gt;"&amp;'Spot Type 5'!$AF$121),_xlfn.MAXIFS('Spot Type 5'!$AC$121:$AC$130,'Spot Type 5'!$AC$121:$AC$130,"&lt;"&amp;'Spot Type 5'!$AF$121))</f>
        <v>#DIV/0!</v>
      </c>
      <c r="V20" s="12" t="e">
        <f>IF(Params!$B$4="Multiplex",_xlfn.MINIFS('Spot Type 5'!$AC$121:$AC$130,'Spot Type 5'!$AC$121:$AC$130,"&gt;"&amp;'Spot Type 5'!$AG$121),_xlfn.MAXIFS('Spot Type 5'!$AC$121:$AC$130,'Spot Type 5'!$AC$121:$AC$130,"&lt;"&amp;'Spot Type 5'!$AG$121))</f>
        <v>#DIV/0!</v>
      </c>
      <c r="W20" s="12" t="e">
        <f>'Spot Type 5'!$AD$121</f>
        <v>#DIV/0!</v>
      </c>
      <c r="X20" s="12" t="e">
        <f>'Spot Type 5'!$AE$121</f>
        <v>#DIV/0!</v>
      </c>
      <c r="Y20" s="12" t="e">
        <f>'Spot Type 5'!$AF$121</f>
        <v>#DIV/0!</v>
      </c>
      <c r="Z20" s="84" t="e">
        <f>'Spot Type 5'!$AG$121</f>
        <v>#DIV/0!</v>
      </c>
      <c r="AB20" s="2" t="e">
        <f t="shared" si="0"/>
        <v>#DIV/0!</v>
      </c>
      <c r="AC20" s="2" t="e">
        <f t="shared" si="1"/>
        <v>#DIV/0!</v>
      </c>
    </row>
    <row r="21" spans="1:29" x14ac:dyDescent="0.3">
      <c r="A21" s="113" t="s">
        <v>122</v>
      </c>
      <c r="B21" s="114" t="e">
        <f>IF(ABS('Spot Type 2'!$AF$40)&gt;0.0000000000000001,IF(_xlfn.MINIFS('Spot Type 2'!$AB$40:$AB$49,'Spot Type 2'!$AI$40:$AI$49,"&gt;0,99")=0,"&gt;"&amp;MAX('Spot Type 2'!$S$40:$S$49),_xlfn.MINIFS('Spot Type 2'!$AB$40:$AB$49,'Spot Type 2'!$AI$40:$AI$49,"&gt;0,99")),"Valeurs faibles")</f>
        <v>#DIV/0!</v>
      </c>
      <c r="C21" s="89" t="e">
        <f>IF(ABS('Spot Type 2'!$AG$40)&gt;0.00000000000001,IF(_xlfn.MINIFS('Spot Type 2'!$AB$40:$AB$49,'Spot Type 2'!$AJ$40:$AJ$49,"&gt;0,99")=0,"&gt;"&amp;MAX('Spot Type 2'!$S$40:$S$49),_xlfn.MINIFS('Spot Type 2'!$AB$40:$AB$49,'Spot Type 2'!$AJ$40:$AJ$49,"&gt;0,99")),"Valeurs faibles")</f>
        <v>#DIV/0!</v>
      </c>
      <c r="D21" s="109">
        <v>1</v>
      </c>
      <c r="E21" s="33" t="e">
        <f>AVERAGE(AVERAGEIFS(B20:B26,D20:D26,"&gt;0,9",C20:C26,"&lt;&gt;DIV/0!"),AVERAGEIFS(C20:C26,D20:D26,"&gt;0,9",C20:C26,"&lt;&gt;DIV/0!"))</f>
        <v>#DIV/0!</v>
      </c>
      <c r="F21" s="112"/>
      <c r="R21">
        <f ca="1">COUNT(OFFSET('Spot Type 5'!M6,,,COUNT('Spot Type 5'!$C$6:$C$505),1))</f>
        <v>0</v>
      </c>
      <c r="S21">
        <f>'Spot Type 5'!$O$3</f>
        <v>0</v>
      </c>
      <c r="T21" s="116" t="s">
        <v>87</v>
      </c>
      <c r="U21" s="12" t="e">
        <f>IF(Params!$B$4="Multiplex",_xlfn.MINIFS('Spot Type 5'!$T$160:$T$169,'Spot Type 5'!$T$160:$T$169,"&gt;"&amp;'Spot Type 5'!$W$160),_xlfn.MAXIFS('Spot Type 5'!$T$160:$T$169,'Spot Type 5'!$T$160:$T$169,"&lt;"&amp;'Spot Type 5'!$W$160))</f>
        <v>#DIV/0!</v>
      </c>
      <c r="V21" s="12" t="e">
        <f>IF(Params!$B$4="Multiplex",_xlfn.MINIFS('Spot Type 5'!$T$160:$T$169,'Spot Type 5'!$T$160:$T$169,"&gt;"&amp;'Spot Type 5'!$X$160),_xlfn.MAXIFS('Spot Type 5'!$T$160:$T$169,'Spot Type 5'!$T$160:$T$169,"&lt;"&amp;'Spot Type 5'!$X$160))</f>
        <v>#DIV/0!</v>
      </c>
      <c r="W21" s="12" t="e">
        <f>'Spot Type 5'!$U$160</f>
        <v>#DIV/0!</v>
      </c>
      <c r="X21" s="12" t="e">
        <f>'Spot Type 5'!$V$160</f>
        <v>#DIV/0!</v>
      </c>
      <c r="Y21" s="12" t="e">
        <f>'Spot Type 5'!$W$160</f>
        <v>#DIV/0!</v>
      </c>
      <c r="Z21" s="84" t="e">
        <f>'Spot Type 5'!$X$160</f>
        <v>#DIV/0!</v>
      </c>
      <c r="AB21" s="2" t="e">
        <f t="shared" si="0"/>
        <v>#DIV/0!</v>
      </c>
      <c r="AC21" s="2" t="e">
        <f t="shared" si="1"/>
        <v>#DIV/0!</v>
      </c>
    </row>
    <row r="22" spans="1:29" x14ac:dyDescent="0.3">
      <c r="A22" s="113" t="s">
        <v>124</v>
      </c>
      <c r="B22" s="114" t="e">
        <f>IF(ABS('Spot Type 2'!$W$80)&gt;0.0000000000001,IF(_xlfn.MINIFS('Spot Type 2'!$S$80:$S$89,'Spot Type 2'!$Z$80:$Z$89,"&gt;0,99")=0,"&gt;"&amp;MAX('Spot Type 2'!$S$40:$S$49),_xlfn.MINIFS('Spot Type 2'!$S$80:$S$89,'Spot Type 2'!$Z$80:$Z$89,"&gt;0,99")),"Valeurs faibles")</f>
        <v>#DIV/0!</v>
      </c>
      <c r="C22" s="89" t="e">
        <f>IF(ABS('Spot Type 2'!$X$80)&gt;0.0000000000001,IF(_xlfn.MINIFS('Spot Type 2'!$S$80:$S$89,'Spot Type 2'!$AA$80:$AA$89,"&gt;0,99")=0,"&gt;"&amp;MAX('Spot Type 2'!$S$40:$S$49),_xlfn.MINIFS('Spot Type 2'!$S$80:$S$89,'Spot Type 2'!$AA$80:$AA$89,"&gt;0,99")),"Valeurs faibles")</f>
        <v>#DIV/0!</v>
      </c>
      <c r="D22" s="109">
        <v>1</v>
      </c>
      <c r="E22" s="33" t="s">
        <v>61</v>
      </c>
      <c r="F22" s="112"/>
      <c r="R22">
        <f ca="1">COUNT(OFFSET('Spot Type 5'!N6,,,COUNT('Spot Type 5'!$C$6:$C$505),1))</f>
        <v>0</v>
      </c>
      <c r="S22">
        <f>'Spot Type 5'!$O$3</f>
        <v>0</v>
      </c>
      <c r="T22" s="116" t="s">
        <v>72</v>
      </c>
      <c r="U22" s="12" t="e">
        <f>IF(Params!$B$4="Multiplex",_xlfn.MINIFS('Spot Type 5'!$AC$160:$AC$169,'Spot Type 5'!$AC$160:$AC$169,"&gt;"&amp;'Spot Type 5'!$AF$160),_xlfn.MAXIFS('Spot Type 5'!$AC$160:$AC$169,'Spot Type 5'!$AC$160:$AC$169,"&lt;"&amp;'Spot Type 5'!$AF$160))</f>
        <v>#DIV/0!</v>
      </c>
      <c r="V22" s="12" t="e">
        <f>IF(Params!$B$4="Multiplex",_xlfn.MINIFS('Spot Type 5'!$AC$160:$AC$169,'Spot Type 5'!$AC$160:$AC$169,"&gt;"&amp;'Spot Type 5'!$AG$160),_xlfn.MAXIFS('Spot Type 5'!$AC$160:$AC$169,'Spot Type 5'!$AC$160:$AC$169,"&lt;"&amp;'Spot Type 5'!$AG$160))</f>
        <v>#DIV/0!</v>
      </c>
      <c r="W22" s="12" t="e">
        <f>'Spot Type 5'!$AD$160</f>
        <v>#DIV/0!</v>
      </c>
      <c r="X22" s="12" t="e">
        <f>'Spot Type 5'!$AE$160</f>
        <v>#DIV/0!</v>
      </c>
      <c r="Y22" s="12" t="e">
        <f>'Spot Type 5'!$AF$160</f>
        <v>#DIV/0!</v>
      </c>
      <c r="Z22" s="84" t="e">
        <f>'Spot Type 5'!$AG$160</f>
        <v>#DIV/0!</v>
      </c>
      <c r="AB22" s="2" t="e">
        <f t="shared" si="0"/>
        <v>#DIV/0!</v>
      </c>
      <c r="AC22" s="2" t="e">
        <f t="shared" si="1"/>
        <v>#DIV/0!</v>
      </c>
    </row>
    <row r="23" spans="1:29" x14ac:dyDescent="0.3">
      <c r="A23" s="113" t="s">
        <v>125</v>
      </c>
      <c r="B23" s="114" t="e">
        <f>IF(ABS('Spot Type 2'!$AF$80)&gt;0.00000000001,IF(_xlfn.MINIFS('Spot Type 2'!$AB$80:$AB$89,'Spot Type 2'!$AI$80:$AI$89,"&gt;0,99")=0,"&gt;"&amp;MAX('Spot Type 2'!$S$40:$S$49),_xlfn.MINIFS('Spot Type 2'!$AB$80:$AB$89,'Spot Type 2'!$AI$80:$AI$89,"&gt;0,99")),"Valeurs faibles")</f>
        <v>#DIV/0!</v>
      </c>
      <c r="C23" s="89" t="e">
        <f>IF(ABS('Spot Type 2'!$AG$80)&gt;0.00000000001,IF(_xlfn.MINIFS('Spot Type 2'!$AB$80:$AB$89,'Spot Type 2'!$AJ$80:$AJ$89,"&gt;0,99")=0,"&gt;"&amp;MAX('Spot Type 2'!$S$40:$S$49),_xlfn.MINIFS('Spot Type 2'!$AB$80:$AB$89,'Spot Type 2'!$AJ$80:$AJ$89,"&gt;0,99")),"Valeurs faibles")</f>
        <v>#DIV/0!</v>
      </c>
      <c r="D23" s="109">
        <v>1</v>
      </c>
      <c r="E23" s="33" t="e">
        <f>AVERAGEIFS(B20:B26,D20:D26,"&gt;0,9",B20:B26,"&lt;&gt;DIV/0!")</f>
        <v>#DIV/0!</v>
      </c>
      <c r="F23" s="112"/>
      <c r="T23" s="98"/>
    </row>
    <row r="24" spans="1:29" x14ac:dyDescent="0.3">
      <c r="A24" s="113" t="s">
        <v>126</v>
      </c>
      <c r="B24" s="114" t="e">
        <f>IF(ABS('Spot Type 2'!$W$121)&gt;0.000000000001,IF(_xlfn.MINIFS('Spot Type 2'!$S$121:$S$130,'Spot Type 2'!$Z$121:$Z$130,"&gt;0,99")=0,"&gt;"&amp;MAX('Spot Type 2'!$S$40:$S$49),_xlfn.MINIFS('Spot Type 2'!$S$121:$S$130,'Spot Type 2'!$Z$121:$Z$130,"&gt;0,99")),"Valeurs faibles")</f>
        <v>#DIV/0!</v>
      </c>
      <c r="C24" s="89" t="e">
        <f>IF(ABS('Spot Type 2'!$X$121)&gt;0.000000000001,IF(_xlfn.MINIFS('Spot Type 2'!$S$121:$S$130,'Spot Type 2'!$AA$121:$AA$130,"&gt;0,99")=0,"&gt;"&amp;MAX('Spot Type 2'!$S$40:$S$49),_xlfn.MINIFS('Spot Type 2'!$S$121:$S$130,'Spot Type 2'!$AA$121:$AA$130,"&gt;0,99")),"Valeurs faibles")</f>
        <v>#DIV/0!</v>
      </c>
      <c r="D24" s="109">
        <v>1</v>
      </c>
      <c r="E24" s="33" t="s">
        <v>74</v>
      </c>
      <c r="F24" s="112"/>
      <c r="T24" s="98"/>
    </row>
    <row r="25" spans="1:29" ht="18" x14ac:dyDescent="0.35">
      <c r="A25" s="113" t="s">
        <v>127</v>
      </c>
      <c r="B25" s="114" t="e">
        <f>IF(ABS('Spot Type 2'!$AF$121)&gt;0.00000000000001,IF(_xlfn.MINIFS('Spot Type 2'!$AB$121:$AB$130,'Spot Type 2'!$AI$121:$AI$130,"&gt;0,99")=0,"&gt;"&amp;MAX('Spot Type 2'!$S$40:$S$49),_xlfn.MINIFS('Spot Type 2'!$AB$121:$AB$130,'Spot Type 2'!$AI$121:$AI$130,"&gt;0,99")),"Valeurs faibles")</f>
        <v>#DIV/0!</v>
      </c>
      <c r="C25" s="89" t="e">
        <f>IF(ABS('Spot Type 2'!$AG$121)&gt;0.00000000000001,IF(_xlfn.MINIFS('Spot Type 2'!$AB$121:$AB$130,'Spot Type 2'!$AJ$121:$AJ$130,"&gt;0,99")=0,"&gt;"&amp;MAX('Spot Type 2'!$S$40:$S$49),_xlfn.MINIFS('Spot Type 2'!$AB$121:$AB$130,'Spot Type 2'!$AJ$121:$AJ$130,"&gt;0,99")),"Valeurs faibles")</f>
        <v>#DIV/0!</v>
      </c>
      <c r="D25" s="109">
        <v>1</v>
      </c>
      <c r="E25" s="33" t="e">
        <f>AVERAGEIFS(C20:C26,D20:D26,"&gt;0,9",C20:C26,"&lt;&gt;DIV/0!")</f>
        <v>#DIV/0!</v>
      </c>
      <c r="F25" s="112"/>
      <c r="T25" s="97" t="s">
        <v>8</v>
      </c>
      <c r="U25" s="52"/>
      <c r="V25" s="52"/>
    </row>
    <row r="26" spans="1:29" ht="16.8" customHeight="1" x14ac:dyDescent="0.3">
      <c r="A26" s="113" t="s">
        <v>128</v>
      </c>
      <c r="B26" s="125" t="e">
        <f>IF(ABS('Spot Type 2'!$W$160)&gt;0.000000000000001,IF(_xlfn.MINIFS('Spot Type 2'!$S$160:$S$169,'Spot Type 2'!$Z$160:$Z$169,"&gt;0,99")=0,"&gt;"&amp;MAX('Spot Type 2'!$S$40:$S$49),_xlfn.MINIFS('Spot Type 2'!$S$160:$S$169,'Spot Type 2'!$Z$160:$Z$169,"&gt;0,99")),"Valeurs faibles")</f>
        <v>#DIV/0!</v>
      </c>
      <c r="C26" s="126" t="e">
        <f>IF(ABS('Spot Type 2'!$X$160)&gt;0.000000000000001,IF(_xlfn.MINIFS('Spot Type 2'!$S$160:$S$169,'Spot Type 2'!$AA$160:$AA$169,"&gt;0,99")=0,"&gt;"&amp;MAX('Spot Type 2'!$S$40:$S$49),_xlfn.MINIFS('Spot Type 2'!$S$160:$S$169,'Spot Type 2'!$AA$160:$AA$169,"&gt;0,99")),"Valeurs faibles")</f>
        <v>#DIV/0!</v>
      </c>
      <c r="D26" s="109">
        <v>1</v>
      </c>
      <c r="E26" s="33"/>
      <c r="F26" s="124"/>
      <c r="R26" s="92" t="s">
        <v>13</v>
      </c>
      <c r="S26" s="92" t="s">
        <v>14</v>
      </c>
      <c r="T26" s="3"/>
      <c r="U26" s="82" t="str">
        <f>IF(Params!$B$4="Multiplex","Valeur Limite au-dessus de LOD 2xSigma","Valeur limite au-dessous de LOD 2xSigma")</f>
        <v>Valeur limite au-dessous de LOD 2xSigma</v>
      </c>
      <c r="V26" s="82" t="str">
        <f>IF(Params!$B$4="Multiplex","Valeur Limite au-dessus de LOD 3xSigma","Valeur limite au-dessous de LOD 3xSigma")</f>
        <v>Valeur limite au-dessous de LOD 3xSigma</v>
      </c>
      <c r="W26" s="82" t="s">
        <v>25</v>
      </c>
      <c r="X26" s="82" t="s">
        <v>70</v>
      </c>
      <c r="Y26" s="82" t="str">
        <f>IF(Params!$B$4="Multiplex","Mean0 + 2xSigma","Mean0 - 2xSigma")</f>
        <v>Mean0 - 2xSigma</v>
      </c>
      <c r="Z26" s="83" t="str">
        <f>IF(Params!$B$4="Multiplex","Mean0 + 3xSigma","Mean0 - 3xSigma")</f>
        <v>Mean0 - 3xSigma</v>
      </c>
      <c r="AB26" s="93" t="s">
        <v>17</v>
      </c>
      <c r="AC26" s="93" t="s">
        <v>18</v>
      </c>
    </row>
    <row r="27" spans="1:29" x14ac:dyDescent="0.3">
      <c r="A27" s="113"/>
      <c r="B27" s="127" t="e">
        <f>IF(ABS('Spot Type 2'!$AF$160)&gt;0.0000000000000001,IF(_xlfn.MINIFS('Spot Type 2'!$AB$160:$AB$169,'Spot Type 2'!$AI$160:$AI$169,"&gt;0,99")=0,"&gt;"&amp;MAX('Spot Type 2'!$S$40:$S$49),_xlfn.MINIFS('Spot Type 2'!$AB$160:$AB$169,'Spot Type 2'!$AI$160:$AI$169,"&gt;0,99")),"Valeurs faibles")</f>
        <v>#DIV/0!</v>
      </c>
      <c r="C27" s="128" t="e">
        <f>IF(ABS('Spot Type 2'!$AG$160)&gt;0.0000000000001,IF(_xlfn.MINIFS('Spot Type 2'!$AB$160:$AB$169,'Spot Type 2'!$AJ$160:$AJ$169,"&gt;0,99")=0,"&gt;"&amp;MAX('Spot Type 2'!$S$40:$S$49),_xlfn.MINIFS('Spot Type 2'!$AB$160:$AB$169,'Spot Type 2'!$AJ$160:$AJ$169,"&gt;0,99")),"Valeurs faibles")</f>
        <v>#DIV/0!</v>
      </c>
      <c r="D27" s="109">
        <v>1</v>
      </c>
      <c r="E27" s="33"/>
      <c r="F27" s="112"/>
      <c r="R27">
        <f ca="1">COUNT(OFFSET('Spot Type 2'!G6,,,COUNT('Spot Type 2'!C6:C505),1))</f>
        <v>0</v>
      </c>
      <c r="S27">
        <f>'Spot Type 2'!$O$3</f>
        <v>0</v>
      </c>
      <c r="T27" s="116" t="s">
        <v>145</v>
      </c>
      <c r="U27" s="12" t="e">
        <f>IF('Spot Type 2'!$O$3&lt;&gt;"",IF(Params!$B$4="Multiplex",_xlfn.MINIFS('Spot Type 2'!$T$40:$T$49,'Spot Type 2'!$T$40:$T$49,"&gt;"&amp;'Spot Type 2'!$W$40),_xlfn.MAXIFS('Spot Type 2'!$T$40:$T$49,'Spot Type 2'!$T$40:$T$49,"&lt;"&amp;'Spot Type 2'!$W$40)),"")</f>
        <v>#DIV/0!</v>
      </c>
      <c r="V27" s="12" t="e">
        <f>IF('Spot Type 2'!$O$3&lt;&gt;"",IF(Params!$B$4="Multiplex",_xlfn.MINIFS('Spot Type 2'!$T$40:$T$49,'Spot Type 2'!$T$40:$T$49,"&gt;"&amp;'Spot Type 2'!$X$40),_xlfn.MAXIFS('Spot Type 2'!$T$40:$T$49,'Spot Type 2'!$T$40:$T$49,"&lt;"&amp;'Spot Type 2'!$X$40)),"")</f>
        <v>#DIV/0!</v>
      </c>
      <c r="W27" s="12" t="e">
        <f>IF('Spot Type 2'!$O$3&lt;&gt;"",'Spot Type 2'!U40,"")</f>
        <v>#DIV/0!</v>
      </c>
      <c r="X27" s="12" t="e">
        <f>IF('Spot Type 2'!$O$3&lt;&gt;"",'Spot Type 2'!V40,"")</f>
        <v>#DIV/0!</v>
      </c>
      <c r="Y27" s="12" t="e">
        <f>IF('Spot Type 2'!$O$3&lt;&gt;"",'Spot Type 2'!W40,"")</f>
        <v>#DIV/0!</v>
      </c>
      <c r="Z27" s="84" t="e">
        <f>IF('Spot Type 2'!$O$3&lt;&gt;"",'Spot Type 2'!X40,"")</f>
        <v>#DIV/0!</v>
      </c>
      <c r="AB27" s="2" t="e">
        <f>IF('Spot Type 2'!$O$3&lt;&gt;"",AC$4/$B27,"")</f>
        <v>#DIV/0!</v>
      </c>
      <c r="AC27" s="2" t="e">
        <f>IF('Spot Type 2'!$O$3&lt;&gt;"",AC$4/$C27,"")</f>
        <v>#DIV/0!</v>
      </c>
    </row>
    <row r="28" spans="1:29" x14ac:dyDescent="0.3">
      <c r="A28" s="111"/>
      <c r="B28" s="110"/>
      <c r="C28" s="110"/>
      <c r="D28" s="121"/>
      <c r="E28" s="110"/>
      <c r="F28" s="112"/>
      <c r="R28">
        <f ca="1">COUNT(OFFSET('Spot Type 2'!H6,,,COUNT('Spot Type 2'!C6:C505),1))</f>
        <v>0</v>
      </c>
      <c r="S28">
        <f>'Spot Type 2'!$O$3</f>
        <v>0</v>
      </c>
      <c r="T28" s="116" t="s">
        <v>123</v>
      </c>
      <c r="U28" s="12" t="e">
        <f>IF('Spot Type 2'!$O$3&lt;&gt;"",IF(Params!$B$4="Multiplex",_xlfn.MINIFS('Spot Type 2'!$AC$40:$AC$49,'Spot Type 2'!$AC$40:$AC$49,"&gt;"&amp;'Spot Type 2'!$AF$40),_xlfn.MAXIFS('Spot Type 2'!$AC$40:$AC$49,'Spot Type 2'!$AC$40:$AC$49,"&lt;"&amp;'Spot Type 2'!$AF$40)),"")</f>
        <v>#DIV/0!</v>
      </c>
      <c r="V28" s="12" t="e">
        <f>IF('Spot Type 2'!$O$3&lt;&gt;"",IF(Params!$B$4="Multiplex",_xlfn.MINIFS('Spot Type 2'!$AC$40:$AC$49,'Spot Type 2'!$AC$40:$AC$49,"&gt;"&amp;'Spot Type 2'!$AG$40),_xlfn.MAXIFS('Spot Type 2'!$AC$40:$AC$49,'Spot Type 2'!$AC$40:$AC$49,"&lt;"&amp;'Spot Type 2'!$AG$40)),"")</f>
        <v>#DIV/0!</v>
      </c>
      <c r="W28" s="12" t="e">
        <f>IF('Spot Type 2'!$O$3&lt;&gt;"",'Spot Type 2'!$AD$40,"")</f>
        <v>#DIV/0!</v>
      </c>
      <c r="X28" s="12" t="e">
        <f>IF('Spot Type 2'!$O$3&lt;&gt;"",'Spot Type 2'!$AE$40,"")</f>
        <v>#DIV/0!</v>
      </c>
      <c r="Y28" s="12" t="e">
        <f>IF('Spot Type 2'!$O$3&lt;&gt;"",'Spot Type 2'!$AF$40,"")</f>
        <v>#DIV/0!</v>
      </c>
      <c r="Z28" s="84" t="e">
        <f>IF('Spot Type 2'!$O$3&lt;&gt;"",'Spot Type 2'!$AG$40,"")</f>
        <v>#DIV/0!</v>
      </c>
      <c r="AB28" s="2" t="e">
        <f>IF('Spot Type 2'!$O$3&lt;&gt;"",AC$4/$B28,"")</f>
        <v>#DIV/0!</v>
      </c>
      <c r="AC28" s="2" t="e">
        <f>IF('Spot Type 2'!$O$3&lt;&gt;"",AC$4/$C28,"")</f>
        <v>#DIV/0!</v>
      </c>
    </row>
    <row r="29" spans="1:29" ht="23.4" x14ac:dyDescent="0.45">
      <c r="A29" s="111"/>
      <c r="B29" s="110"/>
      <c r="C29" s="110"/>
      <c r="D29" s="121"/>
      <c r="E29" s="110"/>
      <c r="F29" s="115" t="s">
        <v>143</v>
      </c>
      <c r="R29">
        <f ca="1">COUNT(OFFSET('Spot Type 2'!I6,,,COUNT('Spot Type 2'!C6:C505),1))</f>
        <v>0</v>
      </c>
      <c r="S29">
        <f>'Spot Type 2'!$O$3</f>
        <v>0</v>
      </c>
      <c r="T29" s="116" t="s">
        <v>88</v>
      </c>
      <c r="U29" s="12" t="e">
        <f>IF('Spot Type 2'!$O$3&lt;&gt;"",IF(Params!$B$4="Multiplex",_xlfn.MINIFS('Spot Type 2'!$T$80:$T$89,'Spot Type 2'!$T$80:$T$89,"&gt;"&amp;'Spot Type 2'!$W$80),_xlfn.MAXIFS('Spot Type 2'!$T$80:$T$89,'Spot Type 2'!$T$80:$T$89,"&lt;"&amp;'Spot Type 2'!$W$80)),"")</f>
        <v>#DIV/0!</v>
      </c>
      <c r="V29" s="12" t="e">
        <f>IF('Spot Type 2'!$O$3&lt;&gt;"",IF(Params!$B$4="Multiplex",_xlfn.MINIFS('Spot Type 2'!$T$80:$T$89,'Spot Type 2'!$T$80:$T$89,"&gt;"&amp;'Spot Type 2'!$X$80),_xlfn.MAXIFS('Spot Type 2'!$T$80:$T$89,'Spot Type 2'!$T$80:$T$89,"&lt;"&amp;'Spot Type 2'!$X$80)),"")</f>
        <v>#DIV/0!</v>
      </c>
      <c r="W29" s="12" t="e">
        <f>IF('Spot Type 2'!$O$3&lt;&gt;"",'Spot Type 2'!$U$80,"")</f>
        <v>#DIV/0!</v>
      </c>
      <c r="X29" s="12" t="e">
        <f>IF('Spot Type 2'!$O$3&lt;&gt;"",'Spot Type 2'!$V$80,"")</f>
        <v>#DIV/0!</v>
      </c>
      <c r="Y29" s="12" t="e">
        <f>IF('Spot Type 2'!$O$3&lt;&gt;"",'Spot Type 2'!$W$80,"")</f>
        <v>#DIV/0!</v>
      </c>
      <c r="Z29" s="84" t="e">
        <f>IF('Spot Type 2'!$O$3&lt;&gt;"",'Spot Type 2'!$X$80,"")</f>
        <v>#DIV/0!</v>
      </c>
      <c r="AB29" s="2" t="e">
        <f>IF('Spot Type 2'!$O$3&lt;&gt;"",AC$4/$B29,"")</f>
        <v>#DIV/0!</v>
      </c>
      <c r="AC29" s="2" t="e">
        <f>IF('Spot Type 2'!$O$3&lt;&gt;"",AC$4/$C29,"")</f>
        <v>#DIV/0!</v>
      </c>
    </row>
    <row r="30" spans="1:29" x14ac:dyDescent="0.3">
      <c r="A30" s="111"/>
      <c r="B30" s="110"/>
      <c r="C30" s="110"/>
      <c r="D30" s="121"/>
      <c r="E30" s="110"/>
      <c r="F30" s="112"/>
      <c r="R30">
        <f ca="1">COUNT(OFFSET('Spot Type 2'!J6,,,COUNT('Spot Type 2'!C6:C505),1))</f>
        <v>0</v>
      </c>
      <c r="S30">
        <f>'Spot Type 2'!$O$3</f>
        <v>0</v>
      </c>
      <c r="T30" s="116" t="s">
        <v>89</v>
      </c>
      <c r="U30" s="12" t="e">
        <f>IF('Spot Type 2'!$O$3&lt;&gt;"",IF(Params!$B$4="Multiplex",_xlfn.MINIFS('Spot Type 2'!$AC$80:$AC$89,'Spot Type 2'!$AC$80:$AC$89,"&gt;"&amp;'Spot Type 2'!$AF$80),_xlfn.MAXIFS('Spot Type 2'!$AC$80:$AC$89,'Spot Type 2'!$AC$80:$AC$89,"&lt;"&amp;'Spot Type 2'!$AF$80)),"")</f>
        <v>#DIV/0!</v>
      </c>
      <c r="V30" s="12" t="e">
        <f>IF('Spot Type 2'!$O$3&lt;&gt;"",IF(Params!$B$4="Multiplex",_xlfn.MINIFS('Spot Type 2'!$AC$80:$AC$89,'Spot Type 2'!$AC$80:$AC$89,"&gt;"&amp;'Spot Type 2'!$AG$80),_xlfn.MAXIFS('Spot Type 2'!$AC$80:$AC$89,'Spot Type 2'!$AC$80:$AC$89,"&lt;"&amp;'Spot Type 2'!$AG$80)),"")</f>
        <v>#DIV/0!</v>
      </c>
      <c r="W30" s="12" t="e">
        <f>IF('Spot Type 2'!$O$3&lt;&gt;"",'Spot Type 2'!$AD$80,"")</f>
        <v>#DIV/0!</v>
      </c>
      <c r="X30" s="12" t="e">
        <f>IF('Spot Type 2'!$O$3&lt;&gt;"",'Spot Type 2'!$AE$80,"")</f>
        <v>#DIV/0!</v>
      </c>
      <c r="Y30" s="12" t="e">
        <f>IF('Spot Type 2'!$O$3&lt;&gt;"",'Spot Type 2'!$AF$80,"")</f>
        <v>#DIV/0!</v>
      </c>
      <c r="Z30" s="84" t="e">
        <f>IF('Spot Type 2'!$O$3&lt;&gt;"",'Spot Type 2'!$AG$80,"")</f>
        <v>#DIV/0!</v>
      </c>
      <c r="AB30" s="2" t="e">
        <f>IF('Spot Type 2'!$O$3&lt;&gt;"",AC$4/$B30,"")</f>
        <v>#DIV/0!</v>
      </c>
      <c r="AC30" s="2" t="e">
        <f>IF('Spot Type 2'!$O$3&lt;&gt;"",AC$4/$C30,"")</f>
        <v>#DIV/0!</v>
      </c>
    </row>
    <row r="31" spans="1:29" ht="16.2" thickBot="1" x14ac:dyDescent="0.35">
      <c r="A31" s="111"/>
      <c r="B31" s="110"/>
      <c r="C31" s="110"/>
      <c r="D31" s="121"/>
      <c r="E31" s="110"/>
      <c r="F31" s="112"/>
      <c r="R31">
        <f ca="1">COUNT(OFFSET('Spot Type 2'!K6,,,COUNT('Spot Type 2'!C6:C505),1))</f>
        <v>0</v>
      </c>
      <c r="S31">
        <f>'Spot Type 2'!$O$3</f>
        <v>0</v>
      </c>
      <c r="T31" s="116" t="s">
        <v>126</v>
      </c>
      <c r="U31" s="12" t="e">
        <f>IF('Spot Type 2'!$O$3&lt;&gt;"",IF(Params!$B$4="Multiplex",_xlfn.MINIFS('Spot Type 2'!$T$121:$T$130,'Spot Type 2'!$T$121:$T$130,"&gt;"&amp;'Spot Type 2'!$W$121),_xlfn.MAXIFS('Spot Type 2'!$T$121:$T$130,'Spot Type 2'!$T$121:$T$130,"&lt;"&amp;'Spot Type 2'!$W$121)),"")</f>
        <v>#DIV/0!</v>
      </c>
      <c r="V31" s="12" t="e">
        <f>IF('Spot Type 2'!$O$3&lt;&gt;"",IF(Params!$B$4="Multiplex",_xlfn.MINIFS('Spot Type 2'!$T$121:$T$130,'Spot Type 2'!$T$121:$T$130,"&gt;"&amp;'Spot Type 2'!$X$121),_xlfn.MAXIFS('Spot Type 2'!$T$121:$T$130,'Spot Type 2'!$T$121:$T$130,"&lt;"&amp;'Spot Type 2'!$X$121)),"")</f>
        <v>#DIV/0!</v>
      </c>
      <c r="W31" s="12" t="e">
        <f>IF('Spot Type 2'!$O$3&lt;&gt;"",'Spot Type 2'!$U$121,"")</f>
        <v>#DIV/0!</v>
      </c>
      <c r="X31" s="12" t="e">
        <f>IF('Spot Type 2'!$O$3&lt;&gt;"",'Spot Type 2'!$V$121,"")</f>
        <v>#DIV/0!</v>
      </c>
      <c r="Y31" s="12" t="e">
        <f>IF('Spot Type 2'!$O$3&lt;&gt;"",'Spot Type 2'!$W$121,"")</f>
        <v>#DIV/0!</v>
      </c>
      <c r="Z31" s="84" t="e">
        <f>IF('Spot Type 2'!$O$3&lt;&gt;"",'Spot Type 2'!$X$121,"")</f>
        <v>#DIV/0!</v>
      </c>
      <c r="AB31" s="2" t="e">
        <f>IF('Spot Type 2'!$O$3&lt;&gt;"",AC$4/$B31,"")</f>
        <v>#DIV/0!</v>
      </c>
      <c r="AC31" s="2" t="e">
        <f>IF('Spot Type 2'!$O$3&lt;&gt;"",AC$4/$C31,"")</f>
        <v>#DIV/0!</v>
      </c>
    </row>
    <row r="32" spans="1:29" ht="31.2" x14ac:dyDescent="0.3">
      <c r="A32" s="129"/>
      <c r="B32" s="85" t="s">
        <v>15</v>
      </c>
      <c r="C32" s="86" t="s">
        <v>16</v>
      </c>
      <c r="D32" s="108" t="s">
        <v>69</v>
      </c>
      <c r="E32" s="90" t="s">
        <v>33</v>
      </c>
      <c r="F32" s="112"/>
      <c r="R32">
        <f ca="1">COUNT(OFFSET('Spot Type 2'!L6,,,COUNT('Spot Type 2'!C6:C505),1))</f>
        <v>0</v>
      </c>
      <c r="S32">
        <f>'Spot Type 2'!$O$3</f>
        <v>0</v>
      </c>
      <c r="T32" s="116" t="s">
        <v>146</v>
      </c>
      <c r="U32" s="12" t="e">
        <f>IF('Spot Type 2'!$O$3&lt;&gt;"",IF(Params!$B$4="Multiplex",_xlfn.MINIFS('Spot Type 2'!$AC$121:$AC$130,'Spot Type 2'!$AC$121:$AC$130,"&gt;"&amp;'Spot Type 2'!$AF$121),_xlfn.MAXIFS('Spot Type 2'!$AC$121:$AC$130,'Spot Type 2'!$AC$121:$AC$130,"&lt;"&amp;'Spot Type 2'!$AF$121)),"")</f>
        <v>#DIV/0!</v>
      </c>
      <c r="V32" s="12" t="e">
        <f>IF('Spot Type 2'!$O$3&lt;&gt;"",IF(Params!$B$4="Multiplex",_xlfn.MINIFS('Spot Type 2'!$AC$121:$AC$130,'Spot Type 2'!$AC$121:$AC$130,"&gt;"&amp;'Spot Type 2'!$AG$121),_xlfn.MAXIFS('Spot Type 2'!$AC$121:$AC$130,'Spot Type 2'!$AC$121:$AC$130,"&lt;"&amp;'Spot Type 2'!$AG$121)),"")</f>
        <v>#DIV/0!</v>
      </c>
      <c r="W32" s="12" t="e">
        <f>IF('Spot Type 2'!$O$3&lt;&gt;"",'Spot Type 2'!$AD$121,"")</f>
        <v>#DIV/0!</v>
      </c>
      <c r="X32" s="12" t="e">
        <f>IF('Spot Type 2'!$O$3&lt;&gt;"",'Spot Type 2'!$AE$121,"")</f>
        <v>#DIV/0!</v>
      </c>
      <c r="Y32" s="12" t="e">
        <f>IF('Spot Type 2'!$O$3&lt;&gt;"",'Spot Type 2'!$AF$121,"")</f>
        <v>#DIV/0!</v>
      </c>
      <c r="Z32" s="84" t="e">
        <f>IF('Spot Type 2'!$O$3&lt;&gt;"",'Spot Type 2'!$AG$121,"")</f>
        <v>#DIV/0!</v>
      </c>
      <c r="AB32" s="2" t="e">
        <f>IF('Spot Type 2'!$O$3&lt;&gt;"",AC$4/$B32,"")</f>
        <v>#VALUE!</v>
      </c>
      <c r="AC32" s="2" t="e">
        <f>IF('Spot Type 2'!$O$3&lt;&gt;"",AC$4/$C32,"")</f>
        <v>#VALUE!</v>
      </c>
    </row>
    <row r="33" spans="1:29" x14ac:dyDescent="0.3">
      <c r="A33" s="117" t="s">
        <v>121</v>
      </c>
      <c r="B33" s="118" t="e">
        <f>IF(ABS('Spot Type 3'!$W$40)&gt;0.000000000001,IF(_xlfn.MINIFS('Spot Type 3'!$S$40:$S$49,'Spot Type 3'!$Z$40:$Z$49,"&gt;0,99")=0,"&gt;"&amp;MAX('Spot Type 3'!$S$40:$S$49),_xlfn.MINIFS('Spot Type 3'!$S$40:$S$49,'Spot Type 3'!$Z$40:$Z$49,"&gt;0,99")),"Valeurs faibles")</f>
        <v>#DIV/0!</v>
      </c>
      <c r="C33" s="119" t="e">
        <f>IF(ABS('Spot Type 3'!$X$40)&gt;0.000000000001,IF(_xlfn.MINIFS('Spot Type 3'!$S$40:$S$49,'Spot Type 3'!$AA$40:$AA$49,"&gt;0,99")=0,"&gt;"&amp;MAX('Spot Type 3'!$S$40:$S$49),_xlfn.MINIFS('Spot Type 3'!$S$40:$S$49,'Spot Type 3'!$AA$40:$AA$49,"&gt;0,99")),"Valeurs faibles")</f>
        <v>#DIV/0!</v>
      </c>
      <c r="D33" s="109">
        <v>1</v>
      </c>
      <c r="E33" s="33" t="s">
        <v>60</v>
      </c>
      <c r="F33" s="112"/>
      <c r="R33">
        <f ca="1">COUNT(OFFSET('Spot Type 2'!M6,,,COUNT('Spot Type 2'!C6:C505),1))</f>
        <v>0</v>
      </c>
      <c r="S33">
        <f>'Spot Type 2'!$O$3</f>
        <v>0</v>
      </c>
      <c r="T33" s="116" t="s">
        <v>129</v>
      </c>
      <c r="U33" s="12" t="e">
        <f>IF('Spot Type 2'!$O$3&lt;&gt;"",IF(Params!$B$4="Multiplex",_xlfn.MINIFS('Spot Type 2'!$T$160:$T$169,'Spot Type 2'!$T$160:$T$169,"&gt;"&amp;'Spot Type 2'!$W$160),_xlfn.MAXIFS('Spot Type 2'!$T$160:$T$169,'Spot Type 2'!$T$160:$T$169,"&lt;"&amp;'Spot Type 2'!$W$160)),"")</f>
        <v>#DIV/0!</v>
      </c>
      <c r="V33" s="12" t="e">
        <f>IF('Spot Type 2'!$O$3&lt;&gt;"",IF(Params!$B$4="Multiplex",_xlfn.MINIFS('Spot Type 2'!$T$160:$T$169,'Spot Type 2'!$T$160:$T$169,"&gt;"&amp;'Spot Type 2'!$X$160),_xlfn.MAXIFS('Spot Type 2'!$T$160:$T$169,'Spot Type 2'!$T$160:$T$169,"&lt;"&amp;'Spot Type 2'!$X$160)),"")</f>
        <v>#DIV/0!</v>
      </c>
      <c r="W33" s="12" t="e">
        <f>IF('Spot Type 2'!$O$3&lt;&gt;"",'Spot Type 2'!$U$160,"")</f>
        <v>#DIV/0!</v>
      </c>
      <c r="X33" s="12" t="e">
        <f>IF('Spot Type 2'!$O$3&lt;&gt;"",'Spot Type 2'!$V$160,"")</f>
        <v>#DIV/0!</v>
      </c>
      <c r="Y33" s="12" t="e">
        <f>IF('Spot Type 2'!$O$3&lt;&gt;"",'Spot Type 2'!$W$160,"")</f>
        <v>#DIV/0!</v>
      </c>
      <c r="Z33" s="84" t="e">
        <f>IF('Spot Type 2'!$O$3&lt;&gt;"",'Spot Type 2'!$X$160,"")</f>
        <v>#DIV/0!</v>
      </c>
      <c r="AB33" s="2" t="e">
        <f>IF('Spot Type 2'!$O$3&lt;&gt;"",AC$4/$B33,"")</f>
        <v>#DIV/0!</v>
      </c>
      <c r="AC33" s="2" t="e">
        <f>IF('Spot Type 2'!$O$3&lt;&gt;"",AC$4/$C33,"")</f>
        <v>#DIV/0!</v>
      </c>
    </row>
    <row r="34" spans="1:29" x14ac:dyDescent="0.3">
      <c r="A34" s="113" t="s">
        <v>122</v>
      </c>
      <c r="B34" s="114" t="e">
        <f>IF(ABS('Spot Type 3'!$AF$40)&gt;0.0000000000000001,IF(_xlfn.MINIFS('Spot Type 3'!$AB$40:$AB$49,'Spot Type 3'!$AI$40:$AI$49,"&gt;0,99")=0,"&gt;"&amp;MAX('Spot Type 3'!$S$40:$S$49),_xlfn.MINIFS('Spot Type 3'!$AB$40:$AB$49,'Spot Type 3'!$AI$40:$AI$49,"&gt;0,99")),"Valeurs faibles")</f>
        <v>#DIV/0!</v>
      </c>
      <c r="C34" s="89" t="e">
        <f>IF(ABS('Spot Type 3'!$AG$40)&gt;0.00000000000001,IF(_xlfn.MINIFS('Spot Type 3'!$AB$40:$AB$49,'Spot Type 3'!$AJ$40:$AJ$49,"&gt;0,99")=0,"&gt;"&amp;MAX('Spot Type 3'!$S$40:$S$49),_xlfn.MINIFS('Spot Type 3'!$AB$40:$AB$49,'Spot Type 3'!$AJ$40:$AJ$49,"&gt;0,99")),"Valeurs faibles")</f>
        <v>#DIV/0!</v>
      </c>
      <c r="D34" s="109">
        <v>1</v>
      </c>
      <c r="E34" s="33" t="e">
        <f>AVERAGE(AVERAGEIFS(B33:B39,D33:D39,"&gt;0,9",C33:C39,"&lt;&gt;DIV/0!"),AVERAGEIFS(C33:C39,D33:D39,"&gt;0,9",C33:C39,"&lt;&gt;DIV/0!"))</f>
        <v>#DIV/0!</v>
      </c>
      <c r="F34" s="112"/>
      <c r="R34">
        <f ca="1">COUNT(OFFSET('Spot Type 2'!N6,,,COUNT('Spot Type 2'!C6:C505),1))</f>
        <v>0</v>
      </c>
      <c r="S34">
        <f>'Spot Type 2'!$O$3</f>
        <v>0</v>
      </c>
      <c r="T34" s="116" t="s">
        <v>90</v>
      </c>
      <c r="U34" s="12" t="e">
        <f>IF('Spot Type 2'!$O$3&lt;&gt;"",IF(Params!$B$4="Multiplex",_xlfn.MINIFS('Spot Type 2'!$AC$160:$AC$169,'Spot Type 2'!$AC$160:$AC$169,"&gt;"&amp;'Spot Type 2'!$AF$160),_xlfn.MAXIFS('Spot Type 2'!$AC$160:$AC$169,'Spot Type 2'!$AC$160:$AC$169,"&lt;"&amp;'Spot Type 2'!$AF$160)),"")</f>
        <v>#DIV/0!</v>
      </c>
      <c r="V34" s="12" t="e">
        <f>IF('Spot Type 2'!$O$3&lt;&gt;"",IF(Params!$B$4="Multiplex",_xlfn.MINIFS('Spot Type 2'!$AC$160:$AC$169,'Spot Type 2'!$AC$160:$AC$169,"&gt;"&amp;'Spot Type 2'!$AG$160),_xlfn.MAXIFS('Spot Type 2'!$AC$160:$AC$169,'Spot Type 2'!$AC$160:$AC$169,"&lt;"&amp;'Spot Type 2'!$AG$160)),"")</f>
        <v>#DIV/0!</v>
      </c>
      <c r="W34" s="12" t="e">
        <f>IF('Spot Type 2'!$O$3&lt;&gt;"",'Spot Type 2'!$AD$160,"")</f>
        <v>#DIV/0!</v>
      </c>
      <c r="X34" s="12" t="e">
        <f>IF('Spot Type 2'!$O$3&lt;&gt;"",'Spot Type 2'!$AE$160,"")</f>
        <v>#DIV/0!</v>
      </c>
      <c r="Y34" s="12" t="e">
        <f>IF('Spot Type 2'!$O$3&lt;&gt;"",'Spot Type 2'!$AF$160,"")</f>
        <v>#DIV/0!</v>
      </c>
      <c r="Z34" s="84" t="e">
        <f>IF('Spot Type 2'!$O$3&lt;&gt;"",'Spot Type 2'!$AG$160,"")</f>
        <v>#DIV/0!</v>
      </c>
      <c r="AB34" s="2" t="e">
        <f>IF('Spot Type 2'!$O$3&lt;&gt;"",AC$4/$B34,"")</f>
        <v>#DIV/0!</v>
      </c>
      <c r="AC34" s="2" t="e">
        <f>IF('Spot Type 2'!$O$3&lt;&gt;"",AC$4/$C34,"")</f>
        <v>#DIV/0!</v>
      </c>
    </row>
    <row r="35" spans="1:29" x14ac:dyDescent="0.3">
      <c r="A35" s="113" t="s">
        <v>124</v>
      </c>
      <c r="B35" s="114" t="e">
        <f>IF(ABS('Spot Type 3'!$W$80)&gt;0.0000000000001,IF(_xlfn.MINIFS('Spot Type 3'!$S$80:$S$89,'Spot Type 3'!$Z$80:$Z$89,"&gt;0,99")=0,"&gt;"&amp;MAX('Spot Type 3'!$S$40:$S$49),_xlfn.MINIFS('Spot Type 3'!$S$80:$S$89,'Spot Type 3'!$Z$80:$Z$89,"&gt;0,99")),"Valeurs faibles")</f>
        <v>#DIV/0!</v>
      </c>
      <c r="C35" s="89" t="e">
        <f>IF(ABS('Spot Type 3'!$X$80)&gt;0.0000000000001,IF(_xlfn.MINIFS('Spot Type 3'!$S$80:$S$89,'Spot Type 3'!$AA$80:$AA$89,"&gt;0,99")=0,"&gt;"&amp;MAX('Spot Type 3'!$S$40:$S$49),_xlfn.MINIFS('Spot Type 3'!$S$80:$S$89,'Spot Type 3'!$AA$80:$AA$89,"&gt;0,99")),"Valeurs faibles")</f>
        <v>#DIV/0!</v>
      </c>
      <c r="D35" s="109">
        <v>1</v>
      </c>
      <c r="E35" s="33" t="s">
        <v>61</v>
      </c>
      <c r="F35" s="112"/>
      <c r="R35">
        <f ca="1">COUNT(OFFSET('Spot Type 6'!G6,,,COUNT('Spot Type 6'!$C$6:$C$505),1))</f>
        <v>0</v>
      </c>
      <c r="S35">
        <f>'Spot Type 6'!$O$3</f>
        <v>0</v>
      </c>
      <c r="T35" s="116" t="s">
        <v>91</v>
      </c>
      <c r="U35" s="12" t="e">
        <f>IF('Spot Type 6'!$O$3&lt;&gt;"",IF(Params!$B$4="Multiplex",_xlfn.MINIFS('Spot Type 6'!$T$40:$T$49,'Spot Type 6'!$T$40:$T$49,"&gt;"&amp;'Spot Type 6'!$W$40),_xlfn.MAXIFS('Spot Type 6'!$T$40:$T$49,'Spot Type 6'!$T$40:$T$49,"&lt;"&amp;'Spot Type 6'!$W$40)),"")</f>
        <v>#DIV/0!</v>
      </c>
      <c r="V35" s="12" t="e">
        <f>IF('Spot Type 6'!$O$3&lt;&gt;"",IF(Params!$B$4="Multiplex",_xlfn.MINIFS('Spot Type 6'!$T$40:$T$49,'Spot Type 6'!$T$40:$T$49,"&gt;"&amp;'Spot Type 6'!$X$40),_xlfn.MAXIFS('Spot Type 6'!$T$40:$T$49,'Spot Type 6'!$T$40:$T$49,"&lt;"&amp;'Spot Type 6'!$X$40)),"")</f>
        <v>#DIV/0!</v>
      </c>
      <c r="W35" s="12" t="e">
        <f>IF('Spot Type 6'!$O$3&lt;&gt;"",'Spot Type 6'!U48,"")</f>
        <v>#DIV/0!</v>
      </c>
      <c r="X35" s="12" t="e">
        <f>IF('Spot Type 6'!$O$3&lt;&gt;"",'Spot Type 6'!V48,"")</f>
        <v>#DIV/0!</v>
      </c>
      <c r="Y35" s="12" t="e">
        <f>IF('Spot Type 6'!$O$3&lt;&gt;"",'Spot Type 6'!W48,"")</f>
        <v>#DIV/0!</v>
      </c>
      <c r="Z35" s="84" t="e">
        <f>IF('Spot Type 6'!$O$3&lt;&gt;"",'Spot Type 6'!X48,"")</f>
        <v>#DIV/0!</v>
      </c>
      <c r="AB35" s="2" t="e">
        <f>IF('Spot Type 6'!$O$3&lt;&gt;"",AC$4/$B35,"")</f>
        <v>#DIV/0!</v>
      </c>
      <c r="AC35" s="2" t="e">
        <f>IF('Spot Type 6'!$O$3&lt;&gt;"",AC$4/$C35,"")</f>
        <v>#DIV/0!</v>
      </c>
    </row>
    <row r="36" spans="1:29" x14ac:dyDescent="0.3">
      <c r="A36" s="113" t="s">
        <v>125</v>
      </c>
      <c r="B36" s="114" t="e">
        <f>IF(ABS('Spot Type 3'!$AF$80)&gt;0.00000000001,IF(_xlfn.MINIFS('Spot Type 3'!$AB$80:$AB$89,'Spot Type 3'!$AI$80:$AI$89,"&gt;0,99")=0,"&gt;"&amp;MAX('Spot Type 3'!$S$40:$S$49),_xlfn.MINIFS('Spot Type 3'!$AB$80:$AB$89,'Spot Type 3'!$AI$80:$AI$89,"&gt;0,99")),"Valeurs faibles")</f>
        <v>#DIV/0!</v>
      </c>
      <c r="C36" s="89" t="e">
        <f>IF(ABS('Spot Type 3'!$AG$80)&gt;0.00000000001,IF(_xlfn.MINIFS('Spot Type 3'!$AB$80:$AB$89,'Spot Type 3'!$AJ$80:$AJ$89,"&gt;0,99")=0,"&gt;"&amp;MAX('Spot Type 3'!$S$40:$S$49),_xlfn.MINIFS('Spot Type 3'!$AB$80:$AB$89,'Spot Type 3'!$AJ$80:$AJ$89,"&gt;0,99")),"Valeurs faibles")</f>
        <v>#DIV/0!</v>
      </c>
      <c r="D36" s="109">
        <v>1</v>
      </c>
      <c r="E36" s="33" t="e">
        <f>AVERAGEIFS(B33:B39,D33:D39,"&gt;0,9",B33:B39,"&lt;&gt;DIV/0!")</f>
        <v>#DIV/0!</v>
      </c>
      <c r="F36" s="112"/>
      <c r="R36">
        <f ca="1">COUNT(OFFSET('Spot Type 6'!H6,,,COUNT('Spot Type 6'!$C$6:$C$505),1))</f>
        <v>0</v>
      </c>
      <c r="S36">
        <f>'Spot Type 6'!$O$3</f>
        <v>0</v>
      </c>
      <c r="T36" s="116" t="s">
        <v>82</v>
      </c>
      <c r="U36" s="12" t="e">
        <f>IF('Spot Type 6'!$O$3&lt;&gt;"",IF(Params!$B$4="Multiplex",_xlfn.MINIFS('Spot Type 6'!$AC$40:$AC$49,'Spot Type 6'!$AC$40:$AC$49,"&gt;"&amp;'Spot Type 6'!$AF$40),_xlfn.MAXIFS('Spot Type 6'!$AC$40:$AC$49,'Spot Type 6'!$AC$40:$AC$49,"&lt;"&amp;'Spot Type 6'!$AF$40)),"")</f>
        <v>#DIV/0!</v>
      </c>
      <c r="V36" s="12" t="e">
        <f>IF('Spot Type 6'!$O$3&lt;&gt;"",IF(Params!$B$4="Multiplex",_xlfn.MINIFS('Spot Type 6'!$AC$40:$AC$49,'Spot Type 6'!$AC$40:$AC$49,"&gt;"&amp;'Spot Type 6'!$AG$40),_xlfn.MAXIFS('Spot Type 6'!$AC$40:$AC$49,'Spot Type 6'!$AC$40:$AC$49,"&lt;"&amp;'Spot Type 6'!$AG$40)),"")</f>
        <v>#DIV/0!</v>
      </c>
      <c r="W36" s="12" t="e">
        <f>IF('Spot Type 6'!$O$3&lt;&gt;"",'Spot Type 6'!$AD$40,"")</f>
        <v>#DIV/0!</v>
      </c>
      <c r="X36" s="12" t="e">
        <f>IF('Spot Type 6'!$O$3&lt;&gt;"",'Spot Type 6'!$AE$40,"")</f>
        <v>#DIV/0!</v>
      </c>
      <c r="Y36" s="12" t="e">
        <f>IF('Spot Type 6'!$O$3&lt;&gt;"",'Spot Type 6'!$AF$40,"")</f>
        <v>#DIV/0!</v>
      </c>
      <c r="Z36" s="84" t="e">
        <f>IF('Spot Type 6'!$O$3&lt;&gt;"",'Spot Type 6'!$AG$40,"")</f>
        <v>#DIV/0!</v>
      </c>
      <c r="AB36" s="2" t="e">
        <f>IF('Spot Type 6'!$O$3&lt;&gt;"",AC$4/$B36,"")</f>
        <v>#DIV/0!</v>
      </c>
      <c r="AC36" s="2" t="e">
        <f>IF('Spot Type 6'!$O$3&lt;&gt;"",AC$4/$C36,"")</f>
        <v>#DIV/0!</v>
      </c>
    </row>
    <row r="37" spans="1:29" x14ac:dyDescent="0.3">
      <c r="A37" s="113" t="s">
        <v>126</v>
      </c>
      <c r="B37" s="114" t="e">
        <f>IF(ABS('Spot Type 3'!$W$121)&gt;0.000000000001,IF(_xlfn.MINIFS('Spot Type 3'!$S$121:$S$130,'Spot Type 3'!$Z$121:$Z$130,"&gt;0,99")=0,"&gt;"&amp;MAX('Spot Type 3'!$S$40:$S$49),_xlfn.MINIFS('Spot Type 3'!$S$121:$S$130,'Spot Type 3'!$Z$121:$Z$130,"&gt;0,99")),"Valeurs faibles")</f>
        <v>#DIV/0!</v>
      </c>
      <c r="C37" s="89" t="e">
        <f>IF(ABS('Spot Type 3'!$X$121)&gt;0.000000000001,IF(_xlfn.MINIFS('Spot Type 3'!$S$121:$S$130,'Spot Type 3'!$AA$121:$AA$130,"&gt;0,99")=0,"&gt;"&amp;MAX('Spot Type 3'!$S$40:$S$49),_xlfn.MINIFS('Spot Type 3'!$S$121:$S$130,'Spot Type 3'!$AA$121:$AA$130,"&gt;0,99")),"Valeurs faibles")</f>
        <v>#DIV/0!</v>
      </c>
      <c r="D37" s="109">
        <v>1</v>
      </c>
      <c r="E37" s="33" t="s">
        <v>74</v>
      </c>
      <c r="F37" s="112"/>
      <c r="R37">
        <f ca="1">COUNT(OFFSET('Spot Type 6'!I6,,,COUNT('Spot Type 6'!$C$6:$C$505),1))</f>
        <v>0</v>
      </c>
      <c r="S37">
        <f>'Spot Type 6'!$O$3</f>
        <v>0</v>
      </c>
      <c r="T37" s="116" t="s">
        <v>83</v>
      </c>
      <c r="U37" s="12" t="e">
        <f>IF('Spot Type 6'!$O$3&lt;&gt;"",IF(Params!$B$4="Multiplex",_xlfn.MINIFS('Spot Type 6'!$T$80:$T$89,'Spot Type 6'!$T$80:$T$89,"&gt;"&amp;'Spot Type 6'!$W$80),_xlfn.MAXIFS('Spot Type 6'!$T$80:$T$89,'Spot Type 6'!$T$80:$T$89,"&lt;"&amp;'Spot Type 6'!$W$80)),"")</f>
        <v>#DIV/0!</v>
      </c>
      <c r="V37" s="12" t="e">
        <f>IF('Spot Type 6'!$O$3&lt;&gt;"",IF(Params!$B$4="Multiplex",_xlfn.MINIFS('Spot Type 6'!$T$80:$T$89,'Spot Type 6'!$T$80:$T$89,"&gt;"&amp;'Spot Type 6'!$X$80),_xlfn.MAXIFS('Spot Type 6'!$T$80:$T$89,'Spot Type 6'!$T$80:$T$89,"&lt;"&amp;'Spot Type 6'!$X$80)),"")</f>
        <v>#DIV/0!</v>
      </c>
      <c r="W37" s="12" t="e">
        <f>IF('Spot Type 6'!$O$3&lt;&gt;"",'Spot Type 6'!$U$80,"")</f>
        <v>#DIV/0!</v>
      </c>
      <c r="X37" s="12" t="e">
        <f>IF('Spot Type 6'!$O$3&lt;&gt;"",'Spot Type 6'!$V$80,"")</f>
        <v>#DIV/0!</v>
      </c>
      <c r="Y37" s="12" t="e">
        <f>IF('Spot Type 6'!$O$3&lt;&gt;"",'Spot Type 6'!$W$80,"")</f>
        <v>#DIV/0!</v>
      </c>
      <c r="Z37" s="84" t="e">
        <f>IF('Spot Type 6'!$O$3&lt;&gt;"",'Spot Type 6'!$X$80,"")</f>
        <v>#DIV/0!</v>
      </c>
      <c r="AB37" s="2" t="e">
        <f>IF('Spot Type 6'!$O$3&lt;&gt;"",AC$4/$B37,"")</f>
        <v>#DIV/0!</v>
      </c>
      <c r="AC37" s="2" t="e">
        <f>IF('Spot Type 6'!$O$3&lt;&gt;"",AC$4/$C37,"")</f>
        <v>#DIV/0!</v>
      </c>
    </row>
    <row r="38" spans="1:29" x14ac:dyDescent="0.3">
      <c r="A38" s="113" t="s">
        <v>127</v>
      </c>
      <c r="B38" s="114" t="e">
        <f>IF(ABS('Spot Type 3'!$AF$121)&gt;0.00000000000001,IF(_xlfn.MINIFS('Spot Type 3'!$AB$121:$AB$130,'Spot Type 3'!$AI$121:$AI$130,"&gt;0,99")=0,"&gt;"&amp;MAX('Spot Type 3'!$S$40:$S$49),_xlfn.MINIFS('Spot Type 3'!$AB$121:$AB$130,'Spot Type 3'!$AI$121:$AI$130,"&gt;0,99")),"Valeurs faibles")</f>
        <v>#DIV/0!</v>
      </c>
      <c r="C38" s="89" t="e">
        <f>IF(ABS('Spot Type 3'!$AG$121)&gt;0.00000000000001,IF(_xlfn.MINIFS('Spot Type 3'!$AB$121:$AB$130,'Spot Type 3'!$AJ$121:$AJ$130,"&gt;0,99")=0,"&gt;"&amp;MAX('Spot Type 3'!$S$40:$S$49),_xlfn.MINIFS('Spot Type 3'!$AB$121:$AB$130,'Spot Type 3'!$AJ$121:$AJ$130,"&gt;0,99")),"Valeurs faibles")</f>
        <v>#DIV/0!</v>
      </c>
      <c r="D38" s="109">
        <v>1</v>
      </c>
      <c r="E38" s="33" t="e">
        <f>AVERAGEIFS(C33:C39,D33:D39,"&gt;0,9",C33:C39,"&lt;&gt;DIV/0!")</f>
        <v>#DIV/0!</v>
      </c>
      <c r="F38" s="112"/>
      <c r="R38">
        <f ca="1">COUNT(OFFSET('Spot Type 6'!J6,,,COUNT('Spot Type 6'!$C$6:$C$505),1))</f>
        <v>0</v>
      </c>
      <c r="S38">
        <f>'Spot Type 6'!$O$3</f>
        <v>0</v>
      </c>
      <c r="T38" s="116" t="s">
        <v>84</v>
      </c>
      <c r="U38" s="12" t="e">
        <f>IF('Spot Type 6'!$O$3&lt;&gt;"",IF(Params!$B$4="Multiplex",_xlfn.MINIFS('Spot Type 6'!$AC$80:$AC$89,'Spot Type 6'!$AC$80:$AC$89,"&gt;"&amp;'Spot Type 6'!$AF$80),_xlfn.MAXIFS('Spot Type 6'!$AC$80:$AC$89,'Spot Type 6'!$AC$80:$AC$89,"&lt;"&amp;'Spot Type 6'!$AF$80)),"")</f>
        <v>#DIV/0!</v>
      </c>
      <c r="V38" s="12" t="e">
        <f>IF('Spot Type 6'!$O$3&lt;&gt;"",IF(Params!$B$4="Multiplex",_xlfn.MINIFS('Spot Type 6'!$AC$80:$AC$89,'Spot Type 6'!$AC$80:$AC$89,"&gt;"&amp;'Spot Type 6'!$AG$80),_xlfn.MAXIFS('Spot Type 6'!$AC$80:$AC$89,'Spot Type 6'!$AC$80:$AC$89,"&lt;"&amp;'Spot Type 6'!$AG$80)),"")</f>
        <v>#DIV/0!</v>
      </c>
      <c r="W38" s="12" t="e">
        <f>IF('Spot Type 6'!$O$3&lt;&gt;"",'Spot Type 6'!$AD$80,"")</f>
        <v>#DIV/0!</v>
      </c>
      <c r="X38" s="12" t="e">
        <f>IF('Spot Type 6'!$O$3&lt;&gt;"",'Spot Type 6'!$AE$80,"")</f>
        <v>#DIV/0!</v>
      </c>
      <c r="Y38" s="12" t="e">
        <f>IF('Spot Type 6'!$O$3&lt;&gt;"",'Spot Type 6'!$AF$80,"")</f>
        <v>#DIV/0!</v>
      </c>
      <c r="Z38" s="84" t="e">
        <f>IF('Spot Type 6'!$O$3&lt;&gt;"",'Spot Type 6'!$AG$80,"")</f>
        <v>#DIV/0!</v>
      </c>
      <c r="AB38" s="2" t="e">
        <f>IF('Spot Type 6'!$O$3&lt;&gt;"",AC$4/$B38,"")</f>
        <v>#DIV/0!</v>
      </c>
      <c r="AC38" s="2" t="e">
        <f>IF('Spot Type 6'!$O$3&lt;&gt;"",AC$4/$C38,"")</f>
        <v>#DIV/0!</v>
      </c>
    </row>
    <row r="39" spans="1:29" x14ac:dyDescent="0.3">
      <c r="A39" s="113" t="s">
        <v>128</v>
      </c>
      <c r="B39" s="125" t="e">
        <f>IF(ABS('Spot Type 3'!$W$160)&gt;0.000000000000001,IF(_xlfn.MINIFS('Spot Type 3'!$S$160:$S$169,'Spot Type 3'!$Z$160:$Z$169,"&gt;0,99")=0,"&gt;"&amp;MAX('Spot Type 3'!$S$40:$S$49),_xlfn.MINIFS('Spot Type 3'!$S$160:$S$169,'Spot Type 3'!$Z$160:$Z$169,"&gt;0,99")),"Valeurs faibles")</f>
        <v>#DIV/0!</v>
      </c>
      <c r="C39" s="126" t="e">
        <f>IF(ABS('Spot Type 3'!$X$160)&gt;0.000000000000001,IF(_xlfn.MINIFS('Spot Type 3'!$S$160:$S$169,'Spot Type 3'!$AA$160:$AA$169,"&gt;0,99")=0,"&gt;"&amp;MAX('Spot Type 3'!$S$40:$S$49),_xlfn.MINIFS('Spot Type 3'!$S$160:$S$169,'Spot Type 3'!$AA$160:$AA$169,"&gt;0,99")),"Valeurs faibles")</f>
        <v>#DIV/0!</v>
      </c>
      <c r="D39" s="109">
        <v>1</v>
      </c>
      <c r="E39" s="33"/>
      <c r="F39" s="112"/>
      <c r="R39">
        <f ca="1">COUNT(OFFSET('Spot Type 6'!K6,,,COUNT('Spot Type 6'!$C$6:$C$505),1))</f>
        <v>0</v>
      </c>
      <c r="S39">
        <f>'Spot Type 6'!$O$3</f>
        <v>0</v>
      </c>
      <c r="T39" s="116" t="s">
        <v>85</v>
      </c>
      <c r="U39" s="12" t="e">
        <f>IF('Spot Type 6'!$O$3&lt;&gt;"",IF(Params!$B$4="Multiplex",_xlfn.MINIFS('Spot Type 6'!$T$121:$T$130,'Spot Type 6'!$T$121:$T$130,"&gt;"&amp;'Spot Type 6'!$W$121),_xlfn.MAXIFS('Spot Type 6'!$T$121:$T$130,'Spot Type 6'!$T$121:$T$130,"&lt;"&amp;'Spot Type 6'!$W$121)),"")</f>
        <v>#DIV/0!</v>
      </c>
      <c r="V39" s="12" t="e">
        <f>IF('Spot Type 6'!$O$3&lt;&gt;"",IF(Params!$B$4="Multiplex",_xlfn.MINIFS('Spot Type 6'!$T$121:$T$130,'Spot Type 6'!$T$121:$T$130,"&gt;"&amp;'Spot Type 6'!$X$121),_xlfn.MAXIFS('Spot Type 6'!$T$121:$T$130,'Spot Type 6'!$T$121:$T$130,"&lt;"&amp;'Spot Type 6'!$X$121)),"")</f>
        <v>#DIV/0!</v>
      </c>
      <c r="W39" s="12" t="e">
        <f>IF('Spot Type 6'!$O$3&lt;&gt;"",'Spot Type 6'!$U$121,"")</f>
        <v>#DIV/0!</v>
      </c>
      <c r="X39" s="12" t="e">
        <f>IF('Spot Type 6'!$O$3&lt;&gt;"",'Spot Type 6'!$V$121,"")</f>
        <v>#DIV/0!</v>
      </c>
      <c r="Y39" s="12" t="e">
        <f>IF('Spot Type 6'!$O$3&lt;&gt;"",'Spot Type 6'!$W$121,"")</f>
        <v>#DIV/0!</v>
      </c>
      <c r="Z39" s="84" t="e">
        <f>IF('Spot Type 6'!$O$3&lt;&gt;"",'Spot Type 6'!$X$121,"")</f>
        <v>#DIV/0!</v>
      </c>
      <c r="AB39" s="2" t="e">
        <f>IF('Spot Type 6'!$O$3&lt;&gt;"",AC$4/$B39,"")</f>
        <v>#DIV/0!</v>
      </c>
      <c r="AC39" s="2" t="e">
        <f>IF('Spot Type 6'!$O$3&lt;&gt;"",AC$4/$C39,"")</f>
        <v>#DIV/0!</v>
      </c>
    </row>
    <row r="40" spans="1:29" x14ac:dyDescent="0.3">
      <c r="A40" s="113"/>
      <c r="B40" s="127" t="e">
        <f>IF(ABS('Spot Type 3'!$AF$160)&gt;0.0000000000000001,IF(_xlfn.MINIFS('Spot Type 3'!$AB$160:$AB$169,'Spot Type 3'!$AI$160:$AI$169,"&gt;0,99")=0,"&gt;"&amp;MAX('Spot Type 3'!$S$40:$S$49),_xlfn.MINIFS('Spot Type 3'!$AB$160:$AB$169,'Spot Type 3'!$AI$160:$AI$169,"&gt;0,99")),"Valeurs faibles")</f>
        <v>#DIV/0!</v>
      </c>
      <c r="C40" s="128" t="e">
        <f>IF(ABS('Spot Type 3'!$AG$160)&gt;0.0000000000001,IF(_xlfn.MINIFS('Spot Type 3'!$AB$160:$AB$169,'Spot Type 3'!$AJ$160:$AJ$169,"&gt;0,99")=0,"&gt;"&amp;MAX('Spot Type 3'!$S$40:$S$49),_xlfn.MINIFS('Spot Type 3'!$AB$160:$AB$169,'Spot Type 3'!$AJ$160:$AJ$169,"&gt;0,99")),"Valeurs faibles")</f>
        <v>#DIV/0!</v>
      </c>
      <c r="D40" s="109">
        <v>1</v>
      </c>
      <c r="E40" s="33"/>
      <c r="F40" s="112"/>
      <c r="R40">
        <f ca="1">COUNT(OFFSET('Spot Type 6'!L6,,,COUNT('Spot Type 6'!$C$6:$C$505),1))</f>
        <v>0</v>
      </c>
      <c r="S40">
        <f>'Spot Type 6'!$O$3</f>
        <v>0</v>
      </c>
      <c r="T40" s="116" t="s">
        <v>86</v>
      </c>
      <c r="U40" s="12" t="e">
        <f>IF('Spot Type 6'!$O$3&lt;&gt;"",IF(Params!$B$4="Multiplex",_xlfn.MINIFS('Spot Type 6'!$AC$121:$AC$130,'Spot Type 6'!$AC$121:$AC$130,"&gt;"&amp;'Spot Type 6'!$AF$121),_xlfn.MAXIFS('Spot Type 6'!$AC$121:$AC$130,'Spot Type 6'!$AC$121:$AC$130,"&lt;"&amp;'Spot Type 6'!$AF$121)),"")</f>
        <v>#DIV/0!</v>
      </c>
      <c r="V40" s="12" t="e">
        <f>IF('Spot Type 6'!$O$3&lt;&gt;"",IF(Params!$B$4="Multiplex",_xlfn.MINIFS('Spot Type 6'!$AC$121:$AC$130,'Spot Type 6'!$AC$121:$AC$130,"&gt;"&amp;'Spot Type 6'!$AG$121),_xlfn.MAXIFS('Spot Type 6'!$AC$121:$AC$130,'Spot Type 6'!$AC$121:$AC$130,"&lt;"&amp;'Spot Type 6'!$AG$121)),"")</f>
        <v>#DIV/0!</v>
      </c>
      <c r="W40" s="12" t="e">
        <f>IF('Spot Type 6'!$O$3&lt;&gt;"",'Spot Type 6'!$AD$121,"")</f>
        <v>#DIV/0!</v>
      </c>
      <c r="X40" s="12" t="e">
        <f>IF('Spot Type 6'!$O$3&lt;&gt;"",'Spot Type 6'!$AE$121,"")</f>
        <v>#DIV/0!</v>
      </c>
      <c r="Y40" s="12" t="e">
        <f>IF('Spot Type 6'!$O$3&lt;&gt;"",'Spot Type 6'!$AF$121,"")</f>
        <v>#DIV/0!</v>
      </c>
      <c r="Z40" s="84" t="e">
        <f>IF('Spot Type 6'!$O$3&lt;&gt;"",'Spot Type 6'!$AG$121,"")</f>
        <v>#DIV/0!</v>
      </c>
      <c r="AB40" s="2" t="e">
        <f>IF('Spot Type 6'!$O$3&lt;&gt;"",AC$4/$B40,"")</f>
        <v>#DIV/0!</v>
      </c>
      <c r="AC40" s="2" t="e">
        <f>IF('Spot Type 6'!$O$3&lt;&gt;"",AC$4/$C40,"")</f>
        <v>#DIV/0!</v>
      </c>
    </row>
    <row r="41" spans="1:29" x14ac:dyDescent="0.3">
      <c r="A41" s="111"/>
      <c r="B41" s="110"/>
      <c r="C41" s="110"/>
      <c r="D41" s="121"/>
      <c r="E41" s="110"/>
      <c r="F41" s="112"/>
      <c r="R41">
        <f ca="1">COUNT(OFFSET('Spot Type 6'!M6,,,COUNT('Spot Type 6'!$C$6:$C$505),1))</f>
        <v>0</v>
      </c>
      <c r="S41">
        <f>'Spot Type 6'!$O$3</f>
        <v>0</v>
      </c>
      <c r="T41" s="116" t="s">
        <v>87</v>
      </c>
      <c r="U41" s="12" t="e">
        <f>IF('Spot Type 6'!$O$3&lt;&gt;"",IF(Params!$B$4="Multiplex",_xlfn.MINIFS('Spot Type 6'!$T$160:$T$169,'Spot Type 6'!$T$160:$T$169,"&gt;"&amp;'Spot Type 6'!$W$160),_xlfn.MAXIFS('Spot Type 6'!$T$160:$T$169,'Spot Type 6'!$T$160:$T$169,"&lt;"&amp;'Spot Type 6'!$W$160)),"")</f>
        <v>#DIV/0!</v>
      </c>
      <c r="V41" s="12" t="e">
        <f>IF('Spot Type 6'!$O$3&lt;&gt;"",IF(Params!$B$4="Multiplex",_xlfn.MINIFS('Spot Type 6'!$T$160:$T$169,'Spot Type 6'!$T$160:$T$169,"&gt;"&amp;'Spot Type 6'!$X$160),_xlfn.MAXIFS('Spot Type 6'!$T$160:$T$169,'Spot Type 6'!$T$160:$T$169,"&lt;"&amp;'Spot Type 6'!$X$160)),"")</f>
        <v>#DIV/0!</v>
      </c>
      <c r="W41" s="12" t="e">
        <f>IF('Spot Type 6'!$O$3&lt;&gt;"",'Spot Type 6'!$U$160,"")</f>
        <v>#DIV/0!</v>
      </c>
      <c r="X41" s="12" t="e">
        <f>IF('Spot Type 6'!$O$3&lt;&gt;"",'Spot Type 6'!$V$160,"")</f>
        <v>#DIV/0!</v>
      </c>
      <c r="Y41" s="12" t="e">
        <f>IF('Spot Type 6'!$O$3&lt;&gt;"",'Spot Type 6'!$W$160,"")</f>
        <v>#DIV/0!</v>
      </c>
      <c r="Z41" s="84" t="e">
        <f>IF('Spot Type 6'!$O$3&lt;&gt;"",'Spot Type 6'!$X$160,"")</f>
        <v>#DIV/0!</v>
      </c>
      <c r="AB41" s="2" t="e">
        <f>IF('Spot Type 6'!$O$3&lt;&gt;"",AC$4/$B41,"")</f>
        <v>#DIV/0!</v>
      </c>
      <c r="AC41" s="2" t="e">
        <f>IF('Spot Type 6'!$O$3&lt;&gt;"",AC$4/$C41,"")</f>
        <v>#DIV/0!</v>
      </c>
    </row>
    <row r="42" spans="1:29" x14ac:dyDescent="0.3">
      <c r="A42" s="111"/>
      <c r="B42" s="110"/>
      <c r="C42" s="110"/>
      <c r="D42" s="121"/>
      <c r="E42" s="110"/>
      <c r="F42" s="112"/>
      <c r="R42">
        <f ca="1">COUNT(OFFSET('Spot Type 6'!N6,,,COUNT('Spot Type 6'!$C$6:$C$505),1))</f>
        <v>0</v>
      </c>
      <c r="S42">
        <f>'Spot Type 6'!$O$3</f>
        <v>0</v>
      </c>
      <c r="T42" s="116" t="s">
        <v>72</v>
      </c>
      <c r="U42" s="12" t="e">
        <f>IF('Spot Type 6'!$O$3&lt;&gt;"",IF(Params!$B$4="Multiplex",_xlfn.MINIFS('Spot Type 6'!$AC$160:$AC$169,'Spot Type 6'!$AC$160:$AC$169,"&gt;"&amp;'Spot Type 6'!$AF$160),_xlfn.MAXIFS('Spot Type 6'!$AC$160:$AC$169,'Spot Type 6'!$AC$160:$AC$169,"&lt;"&amp;'Spot Type 6'!$AF$160)),"")</f>
        <v>#DIV/0!</v>
      </c>
      <c r="V42" s="12" t="e">
        <f>IF('Spot Type 6'!$O$3&lt;&gt;"",IF(Params!$B$4="Multiplex",_xlfn.MINIFS('Spot Type 6'!$AC$160:$AC$169,'Spot Type 6'!$AC$160:$AC$169,"&gt;"&amp;'Spot Type 6'!$AG$160),_xlfn.MAXIFS('Spot Type 6'!$AC$160:$AC$169,'Spot Type 6'!$AC$160:$AC$169,"&lt;"&amp;'Spot Type 6'!$AG$160)),"")</f>
        <v>#DIV/0!</v>
      </c>
      <c r="W42" s="12" t="e">
        <f>IF('Spot Type 6'!$O$3&lt;&gt;"",'Spot Type 6'!$AD$160,"")</f>
        <v>#DIV/0!</v>
      </c>
      <c r="X42" s="12" t="e">
        <f>IF('Spot Type 6'!$O$3&lt;&gt;"",'Spot Type 6'!$AE$160,"")</f>
        <v>#DIV/0!</v>
      </c>
      <c r="Y42" s="12" t="e">
        <f>IF('Spot Type 6'!$O$3&lt;&gt;"",'Spot Type 6'!$AF$160,"")</f>
        <v>#DIV/0!</v>
      </c>
      <c r="Z42" s="84" t="e">
        <f>IF('Spot Type 6'!$O$3&lt;&gt;"",'Spot Type 6'!$AG$160,"")</f>
        <v>#DIV/0!</v>
      </c>
      <c r="AB42" s="2" t="e">
        <f>IF('Spot Type 6'!$O$3&lt;&gt;"",AC$4/$B42,"")</f>
        <v>#DIV/0!</v>
      </c>
      <c r="AC42" s="2" t="e">
        <f>IF('Spot Type 6'!$O$3&lt;&gt;"",AC$4/$C42,"")</f>
        <v>#DIV/0!</v>
      </c>
    </row>
    <row r="43" spans="1:29" x14ac:dyDescent="0.3">
      <c r="A43" s="111"/>
      <c r="B43" s="110"/>
      <c r="C43" s="110"/>
      <c r="D43" s="110"/>
      <c r="E43" s="110"/>
      <c r="F43" s="112"/>
      <c r="T43" s="98"/>
    </row>
    <row r="44" spans="1:29" ht="16.2" thickBot="1" x14ac:dyDescent="0.35">
      <c r="A44" s="111"/>
      <c r="B44" s="110"/>
      <c r="C44" s="110"/>
      <c r="D44" s="110"/>
      <c r="E44" s="110"/>
      <c r="F44" s="112"/>
      <c r="T44" s="98"/>
    </row>
    <row r="45" spans="1:29" ht="31.2" x14ac:dyDescent="0.35">
      <c r="A45" s="129"/>
      <c r="B45" s="85" t="s">
        <v>15</v>
      </c>
      <c r="C45" s="86" t="s">
        <v>16</v>
      </c>
      <c r="D45" s="108" t="s">
        <v>69</v>
      </c>
      <c r="E45" s="90" t="s">
        <v>33</v>
      </c>
      <c r="F45" s="112"/>
      <c r="T45" s="97" t="s">
        <v>9</v>
      </c>
      <c r="U45" s="52"/>
      <c r="V45" s="52"/>
    </row>
    <row r="46" spans="1:29" ht="19.2" customHeight="1" x14ac:dyDescent="0.3">
      <c r="A46" s="117" t="s">
        <v>121</v>
      </c>
      <c r="B46" s="118" t="e">
        <f>IF(ABS('Spot Type 4'!$W$40)&gt;0.000000000001,IF(_xlfn.MINIFS('Spot Type 4'!$S$40:$S$49,'Spot Type 4'!$Z$40:$Z$49,"&gt;0,99")=0,"&gt;"&amp;MAX('Spot Type 4'!$S$40:$S$49),_xlfn.MINIFS('Spot Type 4'!$S$40:$S$49,'Spot Type 4'!$Z$40:$Z$49,"&gt;0,99")),"Valeurs faibles")</f>
        <v>#DIV/0!</v>
      </c>
      <c r="C46" s="119" t="e">
        <f>IF(ABS('Spot Type 4'!$X$40)&gt;0.000000000001,IF(_xlfn.MINIFS('Spot Type 4'!$S$40:$S$49,'Spot Type 4'!$AA$40:$AA$49,"&gt;0,99")=0,"&gt;"&amp;MAX('Spot Type 4'!$S$40:$S$49),_xlfn.MINIFS('Spot Type 4'!$S$40:$S$49,'Spot Type 4'!$AA$40:$AA$49,"&gt;0,99")),"Valeurs faibles")</f>
        <v>#DIV/0!</v>
      </c>
      <c r="D46" s="109">
        <v>1</v>
      </c>
      <c r="E46" s="33" t="s">
        <v>60</v>
      </c>
      <c r="F46" s="124"/>
      <c r="R46" s="92" t="s">
        <v>13</v>
      </c>
      <c r="S46" s="92" t="s">
        <v>14</v>
      </c>
      <c r="T46" s="3"/>
      <c r="U46" s="82" t="str">
        <f>IF(Params!$B$4="Multiplex","Valeur Limite au-dessus de LOD 2xSigma","Valeur limite au-dessous de LOD 2xSigma")</f>
        <v>Valeur limite au-dessous de LOD 2xSigma</v>
      </c>
      <c r="V46" s="82" t="str">
        <f>IF(Params!$B$4="Multiplex","Valeur Limite au-dessus de LOD 3xSigma","Valeur limite au-dessous de LOD 3xSigma")</f>
        <v>Valeur limite au-dessous de LOD 3xSigma</v>
      </c>
      <c r="W46" s="82" t="s">
        <v>25</v>
      </c>
      <c r="X46" s="82" t="s">
        <v>70</v>
      </c>
      <c r="Y46" s="82" t="str">
        <f>IF(Params!$B$4="Multiplex","Mean0 + 2xSigma","Mean0 - 2xSigma")</f>
        <v>Mean0 - 2xSigma</v>
      </c>
      <c r="Z46" s="83" t="str">
        <f>IF(Params!$B$4="Multiplex","Mean0 + 3xSigma","Mean0 - 3xSigma")</f>
        <v>Mean0 - 3xSigma</v>
      </c>
      <c r="AB46" s="93" t="s">
        <v>17</v>
      </c>
      <c r="AC46" s="93" t="s">
        <v>18</v>
      </c>
    </row>
    <row r="47" spans="1:29" x14ac:dyDescent="0.3">
      <c r="A47" s="113" t="s">
        <v>122</v>
      </c>
      <c r="B47" s="114" t="e">
        <f>IF(ABS('Spot Type 4'!$AF$40)&gt;0.0000000000000001,IF(_xlfn.MINIFS('Spot Type 4'!$AB$40:$AB$49,'Spot Type 4'!$AI$40:$AI$49,"&gt;0,99")=0,"&gt;"&amp;MAX('Spot Type 4'!$S$40:$S$49),_xlfn.MINIFS('Spot Type 4'!$AB$40:$AB$49,'Spot Type 4'!$AI$40:$AI$49,"&gt;0,99")),"Valeurs faibles")</f>
        <v>#DIV/0!</v>
      </c>
      <c r="C47" s="89" t="e">
        <f>IF(ABS('Spot Type 4'!$AG$40)&gt;0.00000000000001,IF(_xlfn.MINIFS('Spot Type 4'!$AB$40:$AB$49,'Spot Type 4'!$AJ$40:$AJ$49,"&gt;0,99")=0,"&gt;"&amp;MAX('Spot Type 4'!$S$40:$S$49),_xlfn.MINIFS('Spot Type 4'!$AB$40:$AB$49,'Spot Type 4'!$AJ$40:$AJ$49,"&gt;0,99")),"Valeurs faibles")</f>
        <v>#DIV/0!</v>
      </c>
      <c r="D47" s="109">
        <v>1</v>
      </c>
      <c r="E47" s="33" t="e">
        <f>AVERAGE(AVERAGEIFS(B46:B52,D46:D52,"&gt;0,9",C46:C52,"&lt;&gt;DIV/0!"),AVERAGEIFS(C46:C52,D46:D52,"&gt;0,9",C46:C52,"&lt;&gt;DIV/0!"))</f>
        <v>#DIV/0!</v>
      </c>
      <c r="F47" s="112"/>
      <c r="R47">
        <f ca="1">COUNT(OFFSET('Spot Type 3'!G6,,,COUNT('Spot Type 3'!C6:C505),1))</f>
        <v>0</v>
      </c>
      <c r="S47">
        <f>'Spot Type 3'!$O$3</f>
        <v>0</v>
      </c>
      <c r="T47" s="116" t="s">
        <v>145</v>
      </c>
      <c r="U47" s="12" t="e">
        <f>IF('Spot Type 3'!$O$3&lt;&gt;"",IF(Params!$B$4="Multiplex",_xlfn.MINIFS('Spot Type 3'!$T$40:$T$49,'Spot Type 3'!$T$40:$T$49,"&gt;"&amp;'Spot Type 3'!$W$40),_xlfn.MAXIFS('Spot Type 3'!$T$40:$T$49,'Spot Type 3'!$T$40:$T$49,"&lt;"&amp;'Spot Type 3'!$W$40)),"")</f>
        <v>#DIV/0!</v>
      </c>
      <c r="V47" s="12" t="e">
        <f>IF('Spot Type 3'!$O$3&lt;&gt;"",IF(Params!$B$4="Multiplex",_xlfn.MINIFS('Spot Type 3'!$T$40:$T$49,'Spot Type 3'!$T$40:$T$49,"&gt;"&amp;'Spot Type 3'!$X$40),_xlfn.MAXIFS('Spot Type 3'!$T$40:$T$49,'Spot Type 3'!$T$40:$T$49,"&lt;"&amp;'Spot Type 3'!$X$40)),"")</f>
        <v>#DIV/0!</v>
      </c>
      <c r="W47" s="12" t="e">
        <f>IF('Spot Type 3'!$O$3&lt;&gt;"",'Spot Type 3'!U40,"")</f>
        <v>#DIV/0!</v>
      </c>
      <c r="X47" s="12" t="e">
        <f>IF('Spot Type 3'!$O$3&lt;&gt;"",'Spot Type 3'!V40,"")</f>
        <v>#DIV/0!</v>
      </c>
      <c r="Y47" s="12" t="e">
        <f>IF('Spot Type 3'!$O$3&lt;&gt;"",'Spot Type 3'!W40,"")</f>
        <v>#DIV/0!</v>
      </c>
      <c r="Z47" s="84" t="e">
        <f>IF('Spot Type 3'!$O$3&lt;&gt;"",'Spot Type 3'!X40,"")</f>
        <v>#DIV/0!</v>
      </c>
      <c r="AB47" s="2" t="e">
        <f>IF('Spot Type 3'!$O$3&lt;&gt;"",AC$4/$B47,"")</f>
        <v>#DIV/0!</v>
      </c>
      <c r="AC47" s="2" t="e">
        <f>IF('Spot Type 3'!$O$3&lt;&gt;"",AC$4/$C47,"")</f>
        <v>#DIV/0!</v>
      </c>
    </row>
    <row r="48" spans="1:29" x14ac:dyDescent="0.3">
      <c r="A48" s="113" t="s">
        <v>124</v>
      </c>
      <c r="B48" s="114" t="e">
        <f>IF(ABS('Spot Type 4'!$W$80)&gt;0.0000000000001,IF(_xlfn.MINIFS('Spot Type 4'!$S$80:$S$89,'Spot Type 4'!$Z$80:$Z$89,"&gt;0,99")=0,"&gt;"&amp;MAX('Spot Type 4'!$S$40:$S$49),_xlfn.MINIFS('Spot Type 4'!$S$80:$S$89,'Spot Type 4'!$Z$80:$Z$89,"&gt;0,99")),"Valeurs faibles")</f>
        <v>#DIV/0!</v>
      </c>
      <c r="C48" s="89" t="e">
        <f>IF(ABS('Spot Type 4'!$X$80)&gt;0.0000000000001,IF(_xlfn.MINIFS('Spot Type 4'!$S$80:$S$89,'Spot Type 4'!$AA$80:$AA$89,"&gt;0,99")=0,"&gt;"&amp;MAX('Spot Type 4'!$S$40:$S$49),_xlfn.MINIFS('Spot Type 4'!$S$80:$S$89,'Spot Type 4'!$AA$80:$AA$89,"&gt;0,99")),"Valeurs faibles")</f>
        <v>#DIV/0!</v>
      </c>
      <c r="D48" s="109">
        <v>1</v>
      </c>
      <c r="E48" s="33" t="s">
        <v>61</v>
      </c>
      <c r="F48" s="112"/>
      <c r="R48">
        <f ca="1">COUNT(OFFSET('Spot Type 3'!H6,,,COUNT('Spot Type 3'!C6:C505),1))</f>
        <v>0</v>
      </c>
      <c r="S48">
        <f>'Spot Type 3'!$O$3</f>
        <v>0</v>
      </c>
      <c r="T48" s="116" t="s">
        <v>123</v>
      </c>
      <c r="U48" s="12" t="e">
        <f>IF('Spot Type 3'!$O$3&lt;&gt;"",IF(Params!$B$4="Multiplex",_xlfn.MINIFS('Spot Type 3'!$AC$40:$AC$49,'Spot Type 3'!$AC$40:$AC$49,"&gt;"&amp;'Spot Type 3'!$AF$40),_xlfn.MAXIFS('Spot Type 3'!$AC$40:$AC$49,'Spot Type 3'!$AC$40:$AC$49,"&lt;"&amp;'Spot Type 3'!$AF$40)),"")</f>
        <v>#DIV/0!</v>
      </c>
      <c r="V48" s="12" t="e">
        <f>IF('Spot Type 3'!$O$3&lt;&gt;"",IF(Params!$B$4="Multiplex",_xlfn.MINIFS('Spot Type 3'!$AC$40:$AC$49,'Spot Type 3'!$AC$40:$AC$49,"&gt;"&amp;'Spot Type 3'!$AG$40),_xlfn.MAXIFS('Spot Type 3'!$AC$40:$AC$49,'Spot Type 3'!$AC$40:$AC$49,"&lt;"&amp;'Spot Type 3'!$AG$40)),"")</f>
        <v>#DIV/0!</v>
      </c>
      <c r="W48" s="12" t="e">
        <f>IF('Spot Type 3'!$O$3&lt;&gt;"",'Spot Type 3'!$AD$40,"")</f>
        <v>#DIV/0!</v>
      </c>
      <c r="X48" s="12" t="e">
        <f>IF('Spot Type 3'!$O$3&lt;&gt;"",'Spot Type 3'!$AE$40,"")</f>
        <v>#DIV/0!</v>
      </c>
      <c r="Y48" s="12" t="e">
        <f>IF('Spot Type 3'!$O$3&lt;&gt;"",'Spot Type 3'!$AF$40,"")</f>
        <v>#DIV/0!</v>
      </c>
      <c r="Z48" s="84" t="e">
        <f>IF('Spot Type 3'!$O$3&lt;&gt;"",'Spot Type 3'!$AG$40,"")</f>
        <v>#DIV/0!</v>
      </c>
      <c r="AB48" s="2" t="e">
        <f>IF('Spot Type 3'!$O$3&lt;&gt;"",AC$4/$B48,"")</f>
        <v>#DIV/0!</v>
      </c>
      <c r="AC48" s="2" t="e">
        <f>IF('Spot Type 3'!$O$3&lt;&gt;"",AC$4/$C48,"")</f>
        <v>#DIV/0!</v>
      </c>
    </row>
    <row r="49" spans="1:29" ht="23.4" x14ac:dyDescent="0.45">
      <c r="A49" s="113" t="s">
        <v>125</v>
      </c>
      <c r="B49" s="114" t="e">
        <f>IF(ABS('Spot Type 4'!$AF$80)&gt;0.00000000001,IF(_xlfn.MINIFS('Spot Type 4'!$AB$80:$AB$89,'Spot Type 4'!$AI$80:$AI$89,"&gt;0,99")=0,"&gt;"&amp;MAX('Spot Type 4'!$S$40:$S$49),_xlfn.MINIFS('Spot Type 4'!$AB$80:$AB$89,'Spot Type 4'!$AI$80:$AI$89,"&gt;0,99")),"Valeurs faibles")</f>
        <v>#DIV/0!</v>
      </c>
      <c r="C49" s="89" t="e">
        <f>IF(ABS('Spot Type 4'!$AG$80)&gt;0.00000000001,IF(_xlfn.MINIFS('Spot Type 4'!$AB$80:$AB$89,'Spot Type 4'!$AJ$80:$AJ$89,"&gt;0,99")=0,"&gt;"&amp;MAX('Spot Type 4'!$S$40:$S$49),_xlfn.MINIFS('Spot Type 4'!$AB$80:$AB$89,'Spot Type 4'!$AJ$80:$AJ$89,"&gt;0,99")),"Valeurs faibles")</f>
        <v>#DIV/0!</v>
      </c>
      <c r="D49" s="109">
        <v>1</v>
      </c>
      <c r="E49" s="33" t="e">
        <f>AVERAGEIFS(B46:B52,D46:D52,"&gt;0,9",B46:B52,"&lt;&gt;DIV/0!")</f>
        <v>#DIV/0!</v>
      </c>
      <c r="F49" s="115" t="s">
        <v>144</v>
      </c>
      <c r="R49">
        <f ca="1">COUNT(OFFSET('Spot Type 3'!I6,,,COUNT('Spot Type 3'!C6:C505),1))</f>
        <v>0</v>
      </c>
      <c r="S49">
        <f>'Spot Type 3'!$O$3</f>
        <v>0</v>
      </c>
      <c r="T49" s="116" t="s">
        <v>88</v>
      </c>
      <c r="U49" s="12" t="e">
        <f>IF('Spot Type 3'!$O$3&lt;&gt;"",IF(Params!$B$4="Multiplex",_xlfn.MINIFS('Spot Type 3'!$T$80:$T$89,'Spot Type 3'!$T$80:$T$89,"&gt;"&amp;'Spot Type 3'!$W$80),_xlfn.MAXIFS('Spot Type 3'!$T$80:$T$89,'Spot Type 3'!$T$80:$T$89,"&lt;"&amp;'Spot Type 3'!$W$80)),"")</f>
        <v>#DIV/0!</v>
      </c>
      <c r="V49" s="12" t="e">
        <f>IF('Spot Type 3'!$O$3&lt;&gt;"",IF(Params!$B$4="Multiplex",_xlfn.MINIFS('Spot Type 3'!$T$80:$T$89,'Spot Type 3'!$T$80:$T$89,"&gt;"&amp;'Spot Type 3'!$X$80),_xlfn.MAXIFS('Spot Type 3'!$T$80:$T$89,'Spot Type 3'!$T$80:$T$89,"&lt;"&amp;'Spot Type 3'!$X$80)),"")</f>
        <v>#DIV/0!</v>
      </c>
      <c r="W49" s="12" t="e">
        <f>IF('Spot Type 3'!$O$3&lt;&gt;"",'Spot Type 3'!$U$80,"")</f>
        <v>#DIV/0!</v>
      </c>
      <c r="X49" s="12" t="e">
        <f>IF('Spot Type 3'!$O$3&lt;&gt;"",'Spot Type 3'!$V$80,"")</f>
        <v>#DIV/0!</v>
      </c>
      <c r="Y49" s="12" t="e">
        <f>IF('Spot Type 3'!$O$3&lt;&gt;"",'Spot Type 3'!$W$80,"")</f>
        <v>#DIV/0!</v>
      </c>
      <c r="Z49" s="84" t="e">
        <f>IF('Spot Type 3'!$O$3&lt;&gt;"",'Spot Type 3'!$X$80,"")</f>
        <v>#DIV/0!</v>
      </c>
      <c r="AB49" s="2" t="e">
        <f>IF('Spot Type 3'!$O$3&lt;&gt;"",AC$4/$B49,"")</f>
        <v>#DIV/0!</v>
      </c>
      <c r="AC49" s="2" t="e">
        <f>IF('Spot Type 3'!$O$3&lt;&gt;"",AC$4/$C49,"")</f>
        <v>#DIV/0!</v>
      </c>
    </row>
    <row r="50" spans="1:29" x14ac:dyDescent="0.3">
      <c r="A50" s="113" t="s">
        <v>126</v>
      </c>
      <c r="B50" s="114" t="e">
        <f>IF(ABS('Spot Type 4'!$W$121)&gt;0.000000000001,IF(_xlfn.MINIFS('Spot Type 4'!$S$121:$S$130,'Spot Type 4'!$Z$121:$Z$130,"&gt;0,99")=0,"&gt;"&amp;MAX('Spot Type 4'!$S$40:$S$49),_xlfn.MINIFS('Spot Type 4'!$S$121:$S$130,'Spot Type 4'!$Z$121:$Z$130,"&gt;0,99")),"Valeurs faibles")</f>
        <v>#DIV/0!</v>
      </c>
      <c r="C50" s="89" t="e">
        <f>IF(ABS('Spot Type 4'!$X$121)&gt;0.000000000001,IF(_xlfn.MINIFS('Spot Type 4'!$S$121:$S$130,'Spot Type 4'!$AA$121:$AA$130,"&gt;0,99")=0,"&gt;"&amp;MAX('Spot Type 4'!$S$40:$S$49),_xlfn.MINIFS('Spot Type 4'!$S$121:$S$130,'Spot Type 4'!$AA$121:$AA$130,"&gt;0,99")),"Valeurs faibles")</f>
        <v>#DIV/0!</v>
      </c>
      <c r="D50" s="109">
        <v>1</v>
      </c>
      <c r="E50" s="33" t="s">
        <v>74</v>
      </c>
      <c r="F50" s="112"/>
      <c r="R50">
        <f ca="1">COUNT(OFFSET('Spot Type 3'!J6,,,COUNT('Spot Type 3'!C6:C505),1))</f>
        <v>0</v>
      </c>
      <c r="S50">
        <f>'Spot Type 3'!$O$3</f>
        <v>0</v>
      </c>
      <c r="T50" s="116" t="s">
        <v>89</v>
      </c>
      <c r="U50" s="12" t="e">
        <f>IF('Spot Type 3'!$O$3&lt;&gt;"",IF(Params!$B$4="Multiplex",_xlfn.MINIFS('Spot Type 3'!$AC$80:$AC$89,'Spot Type 3'!$AC$80:$AC$89,"&gt;"&amp;'Spot Type 3'!$AF$80),_xlfn.MAXIFS('Spot Type 3'!$AC$80:$AC$89,'Spot Type 3'!$AC$80:$AC$89,"&lt;"&amp;'Spot Type 3'!$AF$80)),"")</f>
        <v>#DIV/0!</v>
      </c>
      <c r="V50" s="12" t="e">
        <f>IF('Spot Type 3'!$O$3&lt;&gt;"",IF(Params!$B$4="Multiplex",_xlfn.MINIFS('Spot Type 3'!$AC$80:$AC$89,'Spot Type 3'!$AC$80:$AC$89,"&gt;"&amp;'Spot Type 3'!$AG$80),_xlfn.MAXIFS('Spot Type 3'!$AC$80:$AC$89,'Spot Type 3'!$AC$80:$AC$89,"&lt;"&amp;'Spot Type 3'!$AG$80)),"")</f>
        <v>#DIV/0!</v>
      </c>
      <c r="W50" s="12" t="e">
        <f>IF('Spot Type 3'!$O$3&lt;&gt;"",'Spot Type 3'!$AD$80,"")</f>
        <v>#DIV/0!</v>
      </c>
      <c r="X50" s="12" t="e">
        <f>IF('Spot Type 3'!$O$3&lt;&gt;"",'Spot Type 3'!$AE$80,"")</f>
        <v>#DIV/0!</v>
      </c>
      <c r="Y50" s="12" t="e">
        <f>IF('Spot Type 3'!$O$3&lt;&gt;"",'Spot Type 3'!$AF$80,"")</f>
        <v>#DIV/0!</v>
      </c>
      <c r="Z50" s="84" t="e">
        <f>IF('Spot Type 3'!$O$3&lt;&gt;"",'Spot Type 3'!$AG$80,"")</f>
        <v>#DIV/0!</v>
      </c>
      <c r="AB50" s="2" t="e">
        <f>IF('Spot Type 3'!$O$3&lt;&gt;"",AC$4/$B50,"")</f>
        <v>#DIV/0!</v>
      </c>
      <c r="AC50" s="2" t="e">
        <f>IF('Spot Type 3'!$O$3&lt;&gt;"",AC$4/$C50,"")</f>
        <v>#DIV/0!</v>
      </c>
    </row>
    <row r="51" spans="1:29" x14ac:dyDescent="0.3">
      <c r="A51" s="113" t="s">
        <v>127</v>
      </c>
      <c r="B51" s="114" t="e">
        <f>IF(ABS('Spot Type 4'!$AF$121)&gt;0.00000000000001,IF(_xlfn.MINIFS('Spot Type 4'!$AB$121:$AB$130,'Spot Type 4'!$AI$121:$AI$130,"&gt;0,99")=0,"&gt;"&amp;MAX('Spot Type 4'!$S$40:$S$49),_xlfn.MINIFS('Spot Type 4'!$AB$121:$AB$130,'Spot Type 4'!$AI$121:$AI$130,"&gt;0,99")),"Valeurs faibles")</f>
        <v>#DIV/0!</v>
      </c>
      <c r="C51" s="89" t="e">
        <f>IF(ABS('Spot Type 4'!$AG$121)&gt;0.00000000000001,IF(_xlfn.MINIFS('Spot Type 4'!$AB$121:$AB$130,'Spot Type 4'!$AJ$121:$AJ$130,"&gt;0,99")=0,"&gt;"&amp;MAX('Spot Type 4'!$S$40:$S$49),_xlfn.MINIFS('Spot Type 4'!$AB$121:$AB$130,'Spot Type 4'!$AJ$121:$AJ$130,"&gt;0,99")),"Valeurs faibles")</f>
        <v>#DIV/0!</v>
      </c>
      <c r="D51" s="109">
        <v>1</v>
      </c>
      <c r="E51" s="33" t="e">
        <f>AVERAGEIFS(C46:C52,D46:D52,"&gt;0,9",C46:C52,"&lt;&gt;DIV/0!")</f>
        <v>#DIV/0!</v>
      </c>
      <c r="F51" s="112"/>
      <c r="R51">
        <f ca="1">COUNT(OFFSET('Spot Type 3'!K6,,,COUNT('Spot Type 3'!C6:C505),1))</f>
        <v>0</v>
      </c>
      <c r="S51">
        <f>'Spot Type 3'!$O$3</f>
        <v>0</v>
      </c>
      <c r="T51" s="116" t="s">
        <v>126</v>
      </c>
      <c r="U51" s="12" t="e">
        <f>IF('Spot Type 3'!$O$3&lt;&gt;"",IF(Params!$B$4="Multiplex",_xlfn.MINIFS('Spot Type 3'!$T$121:$T$130,'Spot Type 3'!$T$121:$T$130,"&gt;"&amp;'Spot Type 3'!$W$121),_xlfn.MAXIFS('Spot Type 3'!$T$121:$T$130,'Spot Type 3'!$T$121:$T$130,"&lt;"&amp;'Spot Type 3'!$W$121)),"")</f>
        <v>#DIV/0!</v>
      </c>
      <c r="V51" s="12" t="e">
        <f>IF('Spot Type 3'!$O$3&lt;&gt;"",IF(Params!$B$4="Multiplex",_xlfn.MINIFS('Spot Type 3'!$T$121:$T$130,'Spot Type 3'!$T$121:$T$130,"&gt;"&amp;'Spot Type 3'!$X$121),_xlfn.MAXIFS('Spot Type 3'!$T$121:$T$130,'Spot Type 3'!$T$121:$T$130,"&lt;"&amp;'Spot Type 3'!$X$121)),"")</f>
        <v>#DIV/0!</v>
      </c>
      <c r="W51" s="12" t="e">
        <f>IF('Spot Type 3'!$O$3&lt;&gt;"",'Spot Type 3'!$U$121,"")</f>
        <v>#DIV/0!</v>
      </c>
      <c r="X51" s="12" t="e">
        <f>IF('Spot Type 3'!$O$3&lt;&gt;"",'Spot Type 3'!$V$121,"")</f>
        <v>#DIV/0!</v>
      </c>
      <c r="Y51" s="12" t="e">
        <f>IF('Spot Type 3'!$O$3&lt;&gt;"",'Spot Type 3'!$W$121,"")</f>
        <v>#DIV/0!</v>
      </c>
      <c r="Z51" s="84" t="e">
        <f>IF('Spot Type 3'!$O$3&lt;&gt;"",'Spot Type 3'!$X$121,"")</f>
        <v>#DIV/0!</v>
      </c>
      <c r="AB51" s="2" t="e">
        <f>IF('Spot Type 3'!$O$3&lt;&gt;"",AC$4/$B51,"")</f>
        <v>#DIV/0!</v>
      </c>
      <c r="AC51" s="2" t="e">
        <f>IF('Spot Type 3'!$O$3&lt;&gt;"",AC$4/$C51,"")</f>
        <v>#DIV/0!</v>
      </c>
    </row>
    <row r="52" spans="1:29" x14ac:dyDescent="0.3">
      <c r="A52" s="113" t="s">
        <v>128</v>
      </c>
      <c r="B52" s="125" t="e">
        <f>IF(ABS('Spot Type 4'!$W$160)&gt;0.000000000000001,IF(_xlfn.MINIFS('Spot Type 4'!$S$160:$S$169,'Spot Type 4'!$Z$160:$Z$169,"&gt;0,99")=0,"&gt;"&amp;MAX('Spot Type 4'!$S$40:$S$49),_xlfn.MINIFS('Spot Type 4'!$S$160:$S$169,'Spot Type 4'!$Z$160:$Z$169,"&gt;0,99")),"Valeurs faibles")</f>
        <v>#DIV/0!</v>
      </c>
      <c r="C52" s="126" t="e">
        <f>IF(ABS('Spot Type 4'!$X$160)&gt;0.000000000000001,IF(_xlfn.MINIFS('Spot Type 4'!$S$160:$S$169,'Spot Type 4'!$AA$160:$AA$169,"&gt;0,99")=0,"&gt;"&amp;MAX('Spot Type 4'!$S$40:$S$49),_xlfn.MINIFS('Spot Type 4'!$S$160:$S$169,'Spot Type 4'!$AA$160:$AA$169,"&gt;0,99")),"Valeurs faibles")</f>
        <v>#DIV/0!</v>
      </c>
      <c r="D52" s="109">
        <v>1</v>
      </c>
      <c r="E52" s="33"/>
      <c r="F52" s="112"/>
      <c r="R52">
        <f ca="1">COUNT(OFFSET('Spot Type 3'!L6,,,COUNT('Spot Type 3'!C6:C505),1))</f>
        <v>0</v>
      </c>
      <c r="S52">
        <f>'Spot Type 3'!$O$3</f>
        <v>0</v>
      </c>
      <c r="T52" s="116" t="s">
        <v>146</v>
      </c>
      <c r="U52" s="12" t="e">
        <f>IF('Spot Type 3'!$O$3&lt;&gt;"",IF(Params!$B$4="Multiplex",_xlfn.MINIFS('Spot Type 3'!$AC$121:$AC$130,'Spot Type 3'!$AC$121:$AC$130,"&gt;"&amp;'Spot Type 3'!$AF$121),_xlfn.MAXIFS('Spot Type 3'!$AC$121:$AC$130,'Spot Type 3'!$AC$121:$AC$130,"&lt;"&amp;'Spot Type 3'!$AF$121)),"")</f>
        <v>#DIV/0!</v>
      </c>
      <c r="V52" s="12" t="e">
        <f>IF('Spot Type 3'!$O$3&lt;&gt;"",IF(Params!$B$4="Multiplex",_xlfn.MINIFS('Spot Type 3'!$AC$121:$AC$130,'Spot Type 3'!$AC$121:$AC$130,"&gt;"&amp;'Spot Type 3'!$AG$121),_xlfn.MAXIFS('Spot Type 3'!$AC$121:$AC$130,'Spot Type 3'!$AC$121:$AC$130,"&lt;"&amp;'Spot Type 3'!$AG$121)),"")</f>
        <v>#DIV/0!</v>
      </c>
      <c r="W52" s="12" t="e">
        <f>IF('Spot Type 3'!$O$3&lt;&gt;"",'Spot Type 3'!$AD$121,"")</f>
        <v>#DIV/0!</v>
      </c>
      <c r="X52" s="12" t="e">
        <f>IF('Spot Type 3'!$O$3&lt;&gt;"",'Spot Type 3'!$AE$121,"")</f>
        <v>#DIV/0!</v>
      </c>
      <c r="Y52" s="12" t="e">
        <f>IF('Spot Type 3'!$O$3&lt;&gt;"",'Spot Type 3'!$AF$121,"")</f>
        <v>#DIV/0!</v>
      </c>
      <c r="Z52" s="84" t="e">
        <f>IF('Spot Type 3'!$O$3&lt;&gt;"",'Spot Type 3'!$AG$121,"")</f>
        <v>#DIV/0!</v>
      </c>
      <c r="AB52" s="2" t="e">
        <f>IF('Spot Type 3'!$O$3&lt;&gt;"",AC$4/$B52,"")</f>
        <v>#DIV/0!</v>
      </c>
      <c r="AC52" s="2" t="e">
        <f>IF('Spot Type 3'!$O$3&lt;&gt;"",AC$4/$C52,"")</f>
        <v>#DIV/0!</v>
      </c>
    </row>
    <row r="53" spans="1:29" x14ac:dyDescent="0.3">
      <c r="A53" s="113"/>
      <c r="B53" s="127" t="e">
        <f>IF(ABS('Spot Type 4'!$AF$160)&gt;0.0000000000000001,IF(_xlfn.MINIFS('Spot Type 4'!$AB$160:$AB$169,'Spot Type 4'!$AI$160:$AI$169,"&gt;0,99")=0,"&gt;"&amp;MAX('Spot Type 4'!$S$40:$S$49),_xlfn.MINIFS('Spot Type 4'!$AB$160:$AB$169,'Spot Type 4'!$AI$160:$AI$169,"&gt;0,99")),"Valeurs faibles")</f>
        <v>#DIV/0!</v>
      </c>
      <c r="C53" s="128" t="e">
        <f>IF(ABS('Spot Type 4'!$AG$160)&gt;0.0000000000001,IF(_xlfn.MINIFS('Spot Type 4'!$AB$160:$AB$169,'Spot Type 4'!$AJ$160:$AJ$169,"&gt;0,99")=0,"&gt;"&amp;MAX('Spot Type 4'!$S$40:$S$49),_xlfn.MINIFS('Spot Type 4'!$AB$160:$AB$169,'Spot Type 4'!$AJ$160:$AJ$169,"&gt;0,99")),"Valeurs faibles")</f>
        <v>#DIV/0!</v>
      </c>
      <c r="D53" s="109">
        <v>1</v>
      </c>
      <c r="E53" s="33"/>
      <c r="F53" s="112"/>
      <c r="R53">
        <f ca="1">COUNT(OFFSET('Spot Type 3'!M6,,,COUNT('Spot Type 3'!C6:C505),1))</f>
        <v>0</v>
      </c>
      <c r="S53">
        <f>'Spot Type 3'!$O$3</f>
        <v>0</v>
      </c>
      <c r="T53" s="116" t="s">
        <v>129</v>
      </c>
      <c r="U53" s="12" t="e">
        <f>IF('Spot Type 3'!$O$3&lt;&gt;"",IF(Params!$B$4="Multiplex",_xlfn.MINIFS('Spot Type 3'!$T$160:$T$169,'Spot Type 3'!$T$160:$T$169,"&gt;"&amp;'Spot Type 3'!$W$160),_xlfn.MAXIFS('Spot Type 3'!$T$160:$T$169,'Spot Type 3'!$T$160:$T$169,"&lt;"&amp;'Spot Type 3'!$W$160)),"")</f>
        <v>#DIV/0!</v>
      </c>
      <c r="V53" s="12" t="e">
        <f>IF('Spot Type 3'!$O$3&lt;&gt;"",IF(Params!$B$4="Multiplex",_xlfn.MINIFS('Spot Type 3'!$T$160:$T$169,'Spot Type 3'!$T$160:$T$169,"&gt;"&amp;'Spot Type 3'!$X$160),_xlfn.MAXIFS('Spot Type 3'!$T$160:$T$169,'Spot Type 3'!$T$160:$T$169,"&lt;"&amp;'Spot Type 3'!$X$160)),"")</f>
        <v>#DIV/0!</v>
      </c>
      <c r="W53" s="12" t="e">
        <f>IF('Spot Type 3'!$O$3&lt;&gt;"",'Spot Type 3'!$U$160,"")</f>
        <v>#DIV/0!</v>
      </c>
      <c r="X53" s="12" t="e">
        <f>IF('Spot Type 3'!$O$3&lt;&gt;"",'Spot Type 3'!$V$160,"")</f>
        <v>#DIV/0!</v>
      </c>
      <c r="Y53" s="12" t="e">
        <f>IF('Spot Type 3'!$O$3&lt;&gt;"",'Spot Type 3'!$W$160,"")</f>
        <v>#DIV/0!</v>
      </c>
      <c r="Z53" s="84" t="e">
        <f>IF('Spot Type 3'!$O$3&lt;&gt;"",'Spot Type 3'!$X$160,"")</f>
        <v>#DIV/0!</v>
      </c>
      <c r="AB53" s="2" t="e">
        <f>IF('Spot Type 3'!$O$3&lt;&gt;"",AC$4/$B53,"")</f>
        <v>#DIV/0!</v>
      </c>
      <c r="AC53" s="2" t="e">
        <f>IF('Spot Type 3'!$O$3&lt;&gt;"",AC$4/$C53,"")</f>
        <v>#DIV/0!</v>
      </c>
    </row>
    <row r="54" spans="1:29" x14ac:dyDescent="0.3">
      <c r="A54" s="111"/>
      <c r="B54" s="110"/>
      <c r="C54" s="110"/>
      <c r="D54" s="121"/>
      <c r="E54" s="110"/>
      <c r="F54" s="112"/>
      <c r="R54">
        <f ca="1">COUNT(OFFSET('Spot Type 3'!N6,,,COUNT('Spot Type 3'!C6:C505),1))</f>
        <v>0</v>
      </c>
      <c r="S54">
        <f>'Spot Type 3'!$O$3</f>
        <v>0</v>
      </c>
      <c r="T54" s="116" t="s">
        <v>90</v>
      </c>
      <c r="U54" s="12" t="e">
        <f>IF('Spot Type 3'!$O$3&lt;&gt;"",IF(Params!$B$4="Multiplex",_xlfn.MINIFS('Spot Type 3'!$AC$160:$AC$169,'Spot Type 3'!$AC$160:$AC$169,"&gt;"&amp;'Spot Type 3'!$AF$160),_xlfn.MAXIFS('Spot Type 3'!$AC$160:$AC$169,'Spot Type 3'!$AC$160:$AC$169,"&lt;"&amp;'Spot Type 3'!$AF$160)),"")</f>
        <v>#DIV/0!</v>
      </c>
      <c r="V54" s="12" t="e">
        <f>IF('Spot Type 3'!$O$3&lt;&gt;"",IF(Params!$B$4="Multiplex",_xlfn.MINIFS('Spot Type 3'!$AC$160:$AC$169,'Spot Type 3'!$AC$160:$AC$169,"&gt;"&amp;'Spot Type 3'!$AG$160),_xlfn.MAXIFS('Spot Type 3'!$AC$160:$AC$169,'Spot Type 3'!$AC$160:$AC$169,"&lt;"&amp;'Spot Type 3'!$AG$160)),"")</f>
        <v>#DIV/0!</v>
      </c>
      <c r="W54" s="12" t="e">
        <f>IF('Spot Type 3'!$O$3&lt;&gt;"",'Spot Type 3'!$AD$160,"")</f>
        <v>#DIV/0!</v>
      </c>
      <c r="X54" s="12" t="e">
        <f>IF('Spot Type 3'!$O$3&lt;&gt;"",'Spot Type 3'!$AE$160,"")</f>
        <v>#DIV/0!</v>
      </c>
      <c r="Y54" s="12" t="e">
        <f>IF('Spot Type 3'!$O$3&lt;&gt;"",'Spot Type 3'!$AF$160,"")</f>
        <v>#DIV/0!</v>
      </c>
      <c r="Z54" s="84" t="e">
        <f>IF('Spot Type 3'!$O$3&lt;&gt;"",'Spot Type 3'!$AG$160,"")</f>
        <v>#DIV/0!</v>
      </c>
      <c r="AB54" s="2" t="e">
        <f>IF('Spot Type 3'!$O$3&lt;&gt;"",AC$4/$B54,"")</f>
        <v>#DIV/0!</v>
      </c>
      <c r="AC54" s="2" t="e">
        <f>IF('Spot Type 3'!$O$3&lt;&gt;"",AC$4/$C54,"")</f>
        <v>#DIV/0!</v>
      </c>
    </row>
    <row r="55" spans="1:29" x14ac:dyDescent="0.3">
      <c r="A55" s="111"/>
      <c r="B55" s="110"/>
      <c r="C55" s="110"/>
      <c r="D55" s="121"/>
      <c r="E55" s="110"/>
      <c r="F55" s="112"/>
      <c r="R55">
        <f ca="1">COUNT(OFFSET(#REF!,,,COUNT(#REF!),1))</f>
        <v>0</v>
      </c>
      <c r="S55" t="e">
        <f>#REF!</f>
        <v>#REF!</v>
      </c>
      <c r="T55" s="116" t="s">
        <v>91</v>
      </c>
      <c r="U55" s="12" t="e">
        <f>IF(#REF!&lt;&gt;"",IF(Params!$B$4="Multiplex",_xlfn.MINIFS(#REF!,#REF!,"&gt;"&amp;#REF!),_xlfn.MAXIFS(#REF!,#REF!,"&lt;"&amp;#REF!)),"")</f>
        <v>#REF!</v>
      </c>
      <c r="V55" s="12" t="e">
        <f>IF(#REF!&lt;&gt;"",IF(Params!$B$4="Multiplex",_xlfn.MINIFS(#REF!,#REF!,"&gt;"&amp;#REF!),_xlfn.MAXIFS(#REF!,#REF!,"&lt;"&amp;#REF!)),"")</f>
        <v>#REF!</v>
      </c>
      <c r="W55" s="12" t="e">
        <f>IF(#REF!&lt;&gt;"",#REF!,"")</f>
        <v>#REF!</v>
      </c>
      <c r="X55" s="12" t="e">
        <f>IF(#REF!&lt;&gt;"",#REF!,"")</f>
        <v>#REF!</v>
      </c>
      <c r="Y55" s="12" t="e">
        <f>IF(#REF!&lt;&gt;"",#REF!,"")</f>
        <v>#REF!</v>
      </c>
      <c r="Z55" s="84" t="e">
        <f>IF(#REF!&lt;&gt;"",#REF!,"")</f>
        <v>#REF!</v>
      </c>
      <c r="AB55" s="2" t="e">
        <f>IF(#REF!&lt;&gt;"",AC$4/$B55,"")</f>
        <v>#REF!</v>
      </c>
      <c r="AC55" s="2" t="e">
        <f>IF(#REF!&lt;&gt;"",AC$4/$C55,"")</f>
        <v>#REF!</v>
      </c>
    </row>
    <row r="56" spans="1:29" x14ac:dyDescent="0.3">
      <c r="A56" s="111"/>
      <c r="B56" s="110"/>
      <c r="C56" s="110"/>
      <c r="D56" s="121"/>
      <c r="E56" s="110"/>
      <c r="F56" s="112"/>
      <c r="R56">
        <f ca="1">COUNT(OFFSET(#REF!,,,COUNT(#REF!),1))</f>
        <v>0</v>
      </c>
      <c r="S56" t="e">
        <f>#REF!</f>
        <v>#REF!</v>
      </c>
      <c r="T56" s="116" t="s">
        <v>82</v>
      </c>
      <c r="U56" s="12" t="e">
        <f>IF(#REF!&lt;&gt;"",IF(Params!$B$4="Multiplex",_xlfn.MINIFS(#REF!,#REF!,"&gt;"&amp;#REF!),_xlfn.MAXIFS(#REF!,#REF!,"&lt;"&amp;#REF!)),"")</f>
        <v>#REF!</v>
      </c>
      <c r="V56" s="12" t="e">
        <f>IF(#REF!&lt;&gt;"",IF(Params!$B$4="Multiplex",_xlfn.MINIFS(#REF!,#REF!,"&gt;"&amp;#REF!),_xlfn.MAXIFS(#REF!,#REF!,"&lt;"&amp;#REF!)),"")</f>
        <v>#REF!</v>
      </c>
      <c r="W56" s="12" t="e">
        <f>IF(#REF!&lt;&gt;"",#REF!,"")</f>
        <v>#REF!</v>
      </c>
      <c r="X56" s="12" t="e">
        <f>IF(#REF!&lt;&gt;"",#REF!,"")</f>
        <v>#REF!</v>
      </c>
      <c r="Y56" s="12" t="e">
        <f>IF(#REF!&lt;&gt;"",#REF!,"")</f>
        <v>#REF!</v>
      </c>
      <c r="Z56" s="84" t="e">
        <f>IF(#REF!&lt;&gt;"",#REF!,"")</f>
        <v>#REF!</v>
      </c>
      <c r="AB56" s="2" t="e">
        <f>IF(#REF!&lt;&gt;"",AC$4/$B56,"")</f>
        <v>#REF!</v>
      </c>
      <c r="AC56" s="2" t="e">
        <f>IF(#REF!&lt;&gt;"",AC$4/$C56,"")</f>
        <v>#REF!</v>
      </c>
    </row>
    <row r="57" spans="1:29" ht="16.2" thickBot="1" x14ac:dyDescent="0.35">
      <c r="A57" s="111"/>
      <c r="B57" s="110"/>
      <c r="C57" s="110"/>
      <c r="D57" s="121"/>
      <c r="E57" s="110"/>
      <c r="F57" s="112"/>
      <c r="R57">
        <f ca="1">COUNT(OFFSET(#REF!,,,COUNT(#REF!),1))</f>
        <v>0</v>
      </c>
      <c r="S57" t="e">
        <f>#REF!</f>
        <v>#REF!</v>
      </c>
      <c r="T57" s="116" t="s">
        <v>83</v>
      </c>
      <c r="U57" s="12" t="e">
        <f>IF(#REF!&lt;&gt;"",IF(Params!$B$4="Multiplex",_xlfn.MINIFS(#REF!,#REF!,"&gt;"&amp;#REF!),_xlfn.MAXIFS(#REF!,#REF!,"&lt;"&amp;#REF!)),"")</f>
        <v>#REF!</v>
      </c>
      <c r="V57" s="12" t="e">
        <f>IF(#REF!&lt;&gt;"",IF(Params!$B$4="Multiplex",_xlfn.MINIFS(#REF!,#REF!,"&gt;"&amp;#REF!),_xlfn.MAXIFS(#REF!,#REF!,"&lt;"&amp;#REF!)),"")</f>
        <v>#REF!</v>
      </c>
      <c r="W57" s="12" t="e">
        <f>IF(#REF!&lt;&gt;"",#REF!,"")</f>
        <v>#REF!</v>
      </c>
      <c r="X57" s="12" t="e">
        <f>IF(#REF!&lt;&gt;"",#REF!,"")</f>
        <v>#REF!</v>
      </c>
      <c r="Y57" s="12" t="e">
        <f>IF(#REF!&lt;&gt;"",#REF!,"")</f>
        <v>#REF!</v>
      </c>
      <c r="Z57" s="84" t="e">
        <f>IF(#REF!&lt;&gt;"",#REF!,"")</f>
        <v>#REF!</v>
      </c>
      <c r="AB57" s="2" t="e">
        <f>IF(#REF!&lt;&gt;"",AC$4/$B57,"")</f>
        <v>#REF!</v>
      </c>
      <c r="AC57" s="2" t="e">
        <f>IF(#REF!&lt;&gt;"",AC$4/$C57,"")</f>
        <v>#REF!</v>
      </c>
    </row>
    <row r="58" spans="1:29" ht="31.2" x14ac:dyDescent="0.3">
      <c r="A58" s="129"/>
      <c r="B58" s="85" t="s">
        <v>15</v>
      </c>
      <c r="C58" s="86" t="s">
        <v>16</v>
      </c>
      <c r="D58" s="108" t="s">
        <v>69</v>
      </c>
      <c r="E58" s="90" t="s">
        <v>33</v>
      </c>
      <c r="F58" s="112"/>
      <c r="R58">
        <f ca="1">COUNT(OFFSET(#REF!,,,COUNT(#REF!),1))</f>
        <v>0</v>
      </c>
      <c r="S58" t="e">
        <f>#REF!</f>
        <v>#REF!</v>
      </c>
      <c r="T58" s="116" t="s">
        <v>84</v>
      </c>
      <c r="U58" s="12" t="e">
        <f>IF(#REF!&lt;&gt;"",IF(Params!$B$4="Multiplex",_xlfn.MINIFS(#REF!,#REF!,"&gt;"&amp;#REF!),_xlfn.MAXIFS(#REF!,#REF!,"&lt;"&amp;#REF!)),"")</f>
        <v>#REF!</v>
      </c>
      <c r="V58" s="12" t="e">
        <f>IF(#REF!&lt;&gt;"",IF(Params!$B$4="Multiplex",_xlfn.MINIFS(#REF!,#REF!,"&gt;"&amp;#REF!),_xlfn.MAXIFS(#REF!,#REF!,"&lt;"&amp;#REF!)),"")</f>
        <v>#REF!</v>
      </c>
      <c r="W58" s="12" t="e">
        <f>IF(#REF!&lt;&gt;"",#REF!,"")</f>
        <v>#REF!</v>
      </c>
      <c r="X58" s="12" t="e">
        <f>IF(#REF!&lt;&gt;"",#REF!,"")</f>
        <v>#REF!</v>
      </c>
      <c r="Y58" s="12" t="e">
        <f>IF(#REF!&lt;&gt;"",#REF!,"")</f>
        <v>#REF!</v>
      </c>
      <c r="Z58" s="84" t="e">
        <f>IF(#REF!&lt;&gt;"",#REF!,"")</f>
        <v>#REF!</v>
      </c>
      <c r="AB58" s="2" t="e">
        <f>IF(#REF!&lt;&gt;"",AC$4/$B58,"")</f>
        <v>#REF!</v>
      </c>
      <c r="AC58" s="2" t="e">
        <f>IF(#REF!&lt;&gt;"",AC$4/$C58,"")</f>
        <v>#REF!</v>
      </c>
    </row>
    <row r="59" spans="1:29" x14ac:dyDescent="0.3">
      <c r="A59" s="117" t="s">
        <v>121</v>
      </c>
      <c r="B59" s="118" t="e">
        <f>IF(ABS('Spot Type 5'!$W$40)&gt;0.000000000001,IF(_xlfn.MINIFS('Spot Type 5'!$S$40:$S$49,'Spot Type 5'!$Z$40:$Z$49,"&gt;0,99")=0,"&gt;"&amp;MAX('Spot Type 5'!$S$40:$S$49),_xlfn.MINIFS('Spot Type 5'!$S$40:$S$49,'Spot Type 5'!$Z$40:$Z$49,"&gt;0,99")),"Valeurs faibles")</f>
        <v>#DIV/0!</v>
      </c>
      <c r="C59" s="119" t="e">
        <f>IF(ABS('Spot Type 5'!$X$40)&gt;0.000000000001,IF(_xlfn.MINIFS('Spot Type 5'!$S$40:$S$49,'Spot Type 5'!$AA$40:$AA$49,"&gt;0,99")=0,"&gt;"&amp;MAX('Spot Type 5'!$S$40:$S$49),_xlfn.MINIFS('Spot Type 5'!$S$40:$S$49,'Spot Type 5'!$AA$40:$AA$49,"&gt;0,99")),"Valeurs faibles")</f>
        <v>#DIV/0!</v>
      </c>
      <c r="D59" s="109">
        <v>1</v>
      </c>
      <c r="E59" s="33" t="s">
        <v>60</v>
      </c>
      <c r="F59" s="112"/>
      <c r="R59">
        <f ca="1">COUNT(OFFSET(#REF!,,,COUNT(#REF!),1))</f>
        <v>0</v>
      </c>
      <c r="S59" t="e">
        <f>#REF!</f>
        <v>#REF!</v>
      </c>
      <c r="T59" s="116" t="s">
        <v>85</v>
      </c>
      <c r="U59" s="12" t="e">
        <f>IF(#REF!&lt;&gt;"",IF(Params!$B$4="Multiplex",_xlfn.MINIFS(#REF!,#REF!,"&gt;"&amp;#REF!),_xlfn.MAXIFS(#REF!,#REF!,"&lt;"&amp;#REF!)),"")</f>
        <v>#REF!</v>
      </c>
      <c r="V59" s="12" t="e">
        <f>IF(#REF!&lt;&gt;"",IF(Params!$B$4="Multiplex",_xlfn.MINIFS(#REF!,#REF!,"&gt;"&amp;#REF!),_xlfn.MAXIFS(#REF!,#REF!,"&lt;"&amp;#REF!)),"")</f>
        <v>#REF!</v>
      </c>
      <c r="W59" s="12" t="e">
        <f>IF(#REF!&lt;&gt;"",#REF!,"")</f>
        <v>#REF!</v>
      </c>
      <c r="X59" s="12" t="e">
        <f>IF(#REF!&lt;&gt;"",#REF!,"")</f>
        <v>#REF!</v>
      </c>
      <c r="Y59" s="12" t="e">
        <f>IF(#REF!&lt;&gt;"",#REF!,"")</f>
        <v>#REF!</v>
      </c>
      <c r="Z59" s="84" t="e">
        <f>IF(#REF!&lt;&gt;"",#REF!,"")</f>
        <v>#REF!</v>
      </c>
      <c r="AB59" s="2" t="e">
        <f>IF(#REF!&lt;&gt;"",AC$4/$B59,"")</f>
        <v>#REF!</v>
      </c>
      <c r="AC59" s="2" t="e">
        <f>IF(#REF!&lt;&gt;"",AC$4/$C59,"")</f>
        <v>#REF!</v>
      </c>
    </row>
    <row r="60" spans="1:29" x14ac:dyDescent="0.3">
      <c r="A60" s="113" t="s">
        <v>122</v>
      </c>
      <c r="B60" s="114" t="e">
        <f>IF(ABS('Spot Type 5'!$AF$40)&gt;0.0000000000000001,IF(_xlfn.MINIFS('Spot Type 5'!$AB$40:$AB$49,'Spot Type 5'!$AI$40:$AI$49,"&gt;0,99")=0,"&gt;"&amp;MAX('Spot Type 5'!$S$40:$S$49),_xlfn.MINIFS('Spot Type 5'!$AB$40:$AB$49,'Spot Type 5'!$AI$40:$AI$49,"&gt;0,99")),"Valeurs faibles")</f>
        <v>#DIV/0!</v>
      </c>
      <c r="C60" s="89" t="e">
        <f>IF(ABS('Spot Type 5'!$AG$40)&gt;0.00000000000001,IF(_xlfn.MINIFS('Spot Type 5'!$AB$40:$AB$49,'Spot Type 5'!$AJ$40:$AJ$49,"&gt;0,99")=0,"&gt;"&amp;MAX('Spot Type 5'!$S$40:$S$49),_xlfn.MINIFS('Spot Type 5'!$AB$40:$AB$49,'Spot Type 5'!$AJ$40:$AJ$49,"&gt;0,99")),"Valeurs faibles")</f>
        <v>#DIV/0!</v>
      </c>
      <c r="D60" s="109">
        <v>1</v>
      </c>
      <c r="E60" s="33" t="e">
        <f>AVERAGE(AVERAGEIFS(B59:B65,D59:D65,"&gt;0,9",C59:C65,"&lt;&gt;DIV/0!"),AVERAGEIFS(C59:C65,D59:D65,"&gt;0,9",C59:C65,"&lt;&gt;DIV/0!"))</f>
        <v>#DIV/0!</v>
      </c>
      <c r="F60" s="112"/>
      <c r="R60">
        <f ca="1">COUNT(OFFSET(#REF!,,,COUNT(#REF!),1))</f>
        <v>0</v>
      </c>
      <c r="S60" t="e">
        <f>#REF!</f>
        <v>#REF!</v>
      </c>
      <c r="T60" s="116" t="s">
        <v>86</v>
      </c>
      <c r="U60" s="12" t="e">
        <f>IF(#REF!&lt;&gt;"",IF(Params!$B$4="Multiplex",_xlfn.MINIFS(#REF!,#REF!,"&gt;"&amp;#REF!),_xlfn.MAXIFS(#REF!,#REF!,"&lt;"&amp;#REF!)),"")</f>
        <v>#REF!</v>
      </c>
      <c r="V60" s="12" t="e">
        <f>IF(#REF!&lt;&gt;"",IF(Params!$B$4="Multiplex",_xlfn.MINIFS(#REF!,#REF!,"&gt;"&amp;#REF!),_xlfn.MAXIFS(#REF!,#REF!,"&lt;"&amp;#REF!)),"")</f>
        <v>#REF!</v>
      </c>
      <c r="W60" s="12" t="e">
        <f>IF(#REF!&lt;&gt;"",#REF!,"")</f>
        <v>#REF!</v>
      </c>
      <c r="X60" s="12" t="e">
        <f>IF(#REF!&lt;&gt;"",#REF!,"")</f>
        <v>#REF!</v>
      </c>
      <c r="Y60" s="12" t="e">
        <f>IF(#REF!&lt;&gt;"",#REF!,"")</f>
        <v>#REF!</v>
      </c>
      <c r="Z60" s="84" t="e">
        <f>IF(#REF!&lt;&gt;"",#REF!,"")</f>
        <v>#REF!</v>
      </c>
      <c r="AB60" s="2" t="e">
        <f>IF(#REF!&lt;&gt;"",AC$4/$B60,"")</f>
        <v>#REF!</v>
      </c>
      <c r="AC60" s="2" t="e">
        <f>IF(#REF!&lt;&gt;"",AC$4/$C60,"")</f>
        <v>#REF!</v>
      </c>
    </row>
    <row r="61" spans="1:29" x14ac:dyDescent="0.3">
      <c r="A61" s="113" t="s">
        <v>124</v>
      </c>
      <c r="B61" s="114" t="e">
        <f>IF(ABS('Spot Type 5'!$W$80)&gt;0.0000000000001,IF(_xlfn.MINIFS('Spot Type 5'!$S$80:$S$89,'Spot Type 5'!$Z$80:$Z$89,"&gt;0,99")=0,"&gt;"&amp;MAX('Spot Type 5'!$S$40:$S$49),_xlfn.MINIFS('Spot Type 5'!$S$80:$S$89,'Spot Type 5'!$Z$80:$Z$89,"&gt;0,99")),"Valeurs faibles")</f>
        <v>#DIV/0!</v>
      </c>
      <c r="C61" s="89" t="e">
        <f>IF(ABS('Spot Type 5'!$X$80)&gt;0.0000000000001,IF(_xlfn.MINIFS('Spot Type 5'!$S$80:$S$89,'Spot Type 5'!$AA$80:$AA$89,"&gt;0,99")=0,"&gt;"&amp;MAX('Spot Type 5'!$S$40:$S$49),_xlfn.MINIFS('Spot Type 5'!$S$80:$S$89,'Spot Type 5'!$AA$80:$AA$89,"&gt;0,99")),"Valeurs faibles")</f>
        <v>#DIV/0!</v>
      </c>
      <c r="D61" s="109">
        <v>1</v>
      </c>
      <c r="E61" s="33" t="s">
        <v>61</v>
      </c>
      <c r="F61" s="112"/>
      <c r="R61">
        <f ca="1">COUNT(OFFSET(#REF!,,,COUNT(#REF!),1))</f>
        <v>0</v>
      </c>
      <c r="S61" t="e">
        <f>#REF!</f>
        <v>#REF!</v>
      </c>
      <c r="T61" s="116" t="s">
        <v>87</v>
      </c>
      <c r="U61" s="12" t="e">
        <f>IF(#REF!&lt;&gt;"",IF(Params!$B$4="Multiplex",_xlfn.MINIFS(#REF!,#REF!,"&gt;"&amp;#REF!),_xlfn.MAXIFS(#REF!,#REF!,"&lt;"&amp;#REF!)),"")</f>
        <v>#REF!</v>
      </c>
      <c r="V61" s="12" t="e">
        <f>IF(#REF!&lt;&gt;"",IF(Params!$B$4="Multiplex",_xlfn.MINIFS(#REF!,#REF!,"&gt;"&amp;#REF!),_xlfn.MAXIFS(#REF!,#REF!,"&lt;"&amp;#REF!)),"")</f>
        <v>#REF!</v>
      </c>
      <c r="W61" s="12" t="e">
        <f>IF(#REF!&lt;&gt;"",#REF!,"")</f>
        <v>#REF!</v>
      </c>
      <c r="X61" s="12" t="e">
        <f>IF(#REF!&lt;&gt;"",#REF!,"")</f>
        <v>#REF!</v>
      </c>
      <c r="Y61" s="12" t="e">
        <f>IF(#REF!&lt;&gt;"",#REF!,"")</f>
        <v>#REF!</v>
      </c>
      <c r="Z61" s="84" t="e">
        <f>IF(#REF!&lt;&gt;"",#REF!,"")</f>
        <v>#REF!</v>
      </c>
      <c r="AB61" s="2" t="e">
        <f>IF(#REF!&lt;&gt;"",AC$4/$B61,"")</f>
        <v>#REF!</v>
      </c>
      <c r="AC61" s="2" t="e">
        <f>IF(#REF!&lt;&gt;"",AC$4/$C61,"")</f>
        <v>#REF!</v>
      </c>
    </row>
    <row r="62" spans="1:29" x14ac:dyDescent="0.3">
      <c r="A62" s="113" t="s">
        <v>125</v>
      </c>
      <c r="B62" s="114" t="e">
        <f>IF(ABS('Spot Type 5'!$AF$80)&gt;0.00000000001,IF(_xlfn.MINIFS('Spot Type 5'!$AB$80:$AB$89,'Spot Type 5'!$AI$80:$AI$89,"&gt;0,99")=0,"&gt;"&amp;MAX('Spot Type 5'!$S$40:$S$49),_xlfn.MINIFS('Spot Type 5'!$AB$80:$AB$89,'Spot Type 5'!$AI$80:$AI$89,"&gt;0,99")),"Valeurs faibles")</f>
        <v>#DIV/0!</v>
      </c>
      <c r="C62" s="89" t="e">
        <f>IF(ABS('Spot Type 5'!$AG$80)&gt;0.00000000001,IF(_xlfn.MINIFS('Spot Type 5'!$AB$80:$AB$89,'Spot Type 5'!$AJ$80:$AJ$89,"&gt;0,99")=0,"&gt;"&amp;MAX('Spot Type 5'!$S$40:$S$49),_xlfn.MINIFS('Spot Type 5'!$AB$80:$AB$89,'Spot Type 5'!$AJ$80:$AJ$89,"&gt;0,99")),"Valeurs faibles")</f>
        <v>#DIV/0!</v>
      </c>
      <c r="D62" s="109">
        <v>1</v>
      </c>
      <c r="E62" s="33" t="e">
        <f>AVERAGEIFS(B59:B65,D59:D65,"&gt;0,9",B59:B65,"&lt;&gt;DIV/0!")</f>
        <v>#DIV/0!</v>
      </c>
      <c r="F62" s="112"/>
      <c r="R62">
        <f ca="1">COUNT(OFFSET(#REF!,,,COUNT(#REF!),1))</f>
        <v>0</v>
      </c>
      <c r="S62" t="e">
        <f>#REF!</f>
        <v>#REF!</v>
      </c>
      <c r="T62" s="116" t="s">
        <v>72</v>
      </c>
      <c r="U62" s="12" t="e">
        <f>IF(#REF!&lt;&gt;"",IF(Params!$B$4="Multiplex",_xlfn.MINIFS(#REF!,#REF!,"&gt;"&amp;#REF!),_xlfn.MAXIFS(#REF!,#REF!,"&lt;"&amp;#REF!)),"")</f>
        <v>#REF!</v>
      </c>
      <c r="V62" s="12" t="e">
        <f>IF(#REF!&lt;&gt;"",IF(Params!$B$4="Multiplex",_xlfn.MINIFS(#REF!,#REF!,"&gt;"&amp;#REF!),_xlfn.MAXIFS(#REF!,#REF!,"&lt;"&amp;#REF!)),"")</f>
        <v>#REF!</v>
      </c>
      <c r="W62" s="12" t="e">
        <f>IF(#REF!&lt;&gt;"",#REF!,"")</f>
        <v>#REF!</v>
      </c>
      <c r="X62" s="12" t="e">
        <f>IF(#REF!&lt;&gt;"",#REF!,"")</f>
        <v>#REF!</v>
      </c>
      <c r="Y62" s="12" t="e">
        <f>IF(#REF!&lt;&gt;"",#REF!,"")</f>
        <v>#REF!</v>
      </c>
      <c r="Z62" s="84" t="e">
        <f>IF(#REF!&lt;&gt;"",#REF!,"")</f>
        <v>#REF!</v>
      </c>
      <c r="AB62" s="2" t="e">
        <f>IF(#REF!&lt;&gt;"",AC$4/$B62,"")</f>
        <v>#REF!</v>
      </c>
      <c r="AC62" s="2" t="e">
        <f>IF(#REF!&lt;&gt;"",AC$4/$C62,"")</f>
        <v>#REF!</v>
      </c>
    </row>
    <row r="63" spans="1:29" x14ac:dyDescent="0.3">
      <c r="A63" s="113" t="s">
        <v>126</v>
      </c>
      <c r="B63" s="114" t="e">
        <f>IF(ABS('Spot Type 5'!$W$121)&gt;0.000000000001,IF(_xlfn.MINIFS('Spot Type 5'!$S$121:$S$130,'Spot Type 5'!$Z$121:$Z$130,"&gt;0,99")=0,"&gt;"&amp;MAX('Spot Type 5'!$S$40:$S$49),_xlfn.MINIFS('Spot Type 5'!$S$121:$S$130,'Spot Type 5'!$Z$121:$Z$130,"&gt;0,99")),"Valeurs faibles")</f>
        <v>#DIV/0!</v>
      </c>
      <c r="C63" s="89" t="e">
        <f>IF(ABS('Spot Type 5'!$X$121)&gt;0.000000000001,IF(_xlfn.MINIFS('Spot Type 5'!$S$121:$S$130,'Spot Type 5'!$AA$121:$AA$130,"&gt;0,99")=0,"&gt;"&amp;MAX('Spot Type 5'!$S$40:$S$49),_xlfn.MINIFS('Spot Type 5'!$S$121:$S$130,'Spot Type 5'!$AA$121:$AA$130,"&gt;0,99")),"Valeurs faibles")</f>
        <v>#DIV/0!</v>
      </c>
      <c r="D63" s="109">
        <v>1</v>
      </c>
      <c r="E63" s="33" t="s">
        <v>74</v>
      </c>
      <c r="T63" s="98"/>
    </row>
    <row r="64" spans="1:29" x14ac:dyDescent="0.3">
      <c r="A64" s="113" t="s">
        <v>127</v>
      </c>
      <c r="B64" s="114" t="e">
        <f>IF(ABS('Spot Type 5'!$AF$121)&gt;0.00000000000001,IF(_xlfn.MINIFS('Spot Type 5'!$AB$121:$AB$130,'Spot Type 5'!$AI$121:$AI$130,"&gt;0,99")=0,"&gt;"&amp;MAX('Spot Type 5'!$S$40:$S$49),_xlfn.MINIFS('Spot Type 5'!$AB$121:$AB$130,'Spot Type 5'!$AI$121:$AI$130,"&gt;0,99")),"Valeurs faibles")</f>
        <v>#DIV/0!</v>
      </c>
      <c r="C64" s="89" t="e">
        <f>IF(ABS('Spot Type 5'!$AG$121)&gt;0.00000000000001,IF(_xlfn.MINIFS('Spot Type 5'!$AB$121:$AB$130,'Spot Type 5'!$AJ$121:$AJ$130,"&gt;0,99")=0,"&gt;"&amp;MAX('Spot Type 5'!$S$40:$S$49),_xlfn.MINIFS('Spot Type 5'!$AB$121:$AB$130,'Spot Type 5'!$AJ$121:$AJ$130,"&gt;0,99")),"Valeurs faibles")</f>
        <v>#DIV/0!</v>
      </c>
      <c r="D64" s="109">
        <v>1</v>
      </c>
      <c r="E64" s="33" t="e">
        <f>AVERAGEIFS(C59:C65,D59:D65,"&gt;0,9",C59:C65,"&lt;&gt;DIV/0!")</f>
        <v>#DIV/0!</v>
      </c>
      <c r="T64" s="98"/>
    </row>
    <row r="65" spans="1:97" s="112" customFormat="1" x14ac:dyDescent="0.3">
      <c r="A65" s="113" t="s">
        <v>128</v>
      </c>
      <c r="B65" s="125" t="e">
        <f>IF(ABS('Spot Type 5'!$W$160)&gt;0.000000000000001,IF(_xlfn.MINIFS('Spot Type 5'!$S$160:$S$169,'Spot Type 5'!$Z$160:$Z$169,"&gt;0,99")=0,"&gt;"&amp;MAX('Spot Type 5'!$S$40:$S$49),_xlfn.MINIFS('Spot Type 5'!$S$160:$S$169,'Spot Type 5'!$Z$160:$Z$169,"&gt;0,99")),"Valeurs faibles")</f>
        <v>#DIV/0!</v>
      </c>
      <c r="C65" s="126" t="e">
        <f>IF(ABS('Spot Type 5'!$X$160)&gt;0.000000000000001,IF(_xlfn.MINIFS('Spot Type 5'!$S$160:$S$169,'Spot Type 5'!$AA$160:$AA$169,"&gt;0,99")=0,"&gt;"&amp;MAX('Spot Type 5'!$S$40:$S$49),_xlfn.MINIFS('Spot Type 5'!$S$160:$S$169,'Spot Type 5'!$AA$160:$AA$169,"&gt;0,99")),"Valeurs faibles")</f>
        <v>#DIV/0!</v>
      </c>
      <c r="D65" s="109">
        <v>1</v>
      </c>
      <c r="E65" s="33"/>
    </row>
    <row r="66" spans="1:97" s="112" customFormat="1" x14ac:dyDescent="0.3">
      <c r="A66" s="113"/>
      <c r="B66" s="127" t="e">
        <f>IF(ABS('Spot Type 5'!$AF$160)&gt;0.0000000000000001,IF(_xlfn.MINIFS('Spot Type 5'!$AB$160:$AB$169,'Spot Type 5'!$AI$160:$AI$169,"&gt;0,99")=0,"&gt;"&amp;MAX('Spot Type 5'!$S$40:$S$49),_xlfn.MINIFS('Spot Type 5'!$AB$160:$AB$169,'Spot Type 5'!$AI$160:$AI$169,"&gt;0,99")),"Valeurs faibles")</f>
        <v>#DIV/0!</v>
      </c>
      <c r="C66" s="128" t="e">
        <f>IF(ABS('Spot Type 5'!$AG$160)&gt;0.0000000000001,IF(_xlfn.MINIFS('Spot Type 5'!$AB$160:$AB$169,'Spot Type 5'!$AJ$160:$AJ$169,"&gt;0,99")=0,"&gt;"&amp;MAX('Spot Type 5'!$S$40:$S$49),_xlfn.MINIFS('Spot Type 5'!$AB$160:$AB$169,'Spot Type 5'!$AJ$160:$AJ$169,"&gt;0,99")),"Valeurs faibles")</f>
        <v>#DIV/0!</v>
      </c>
      <c r="D66" s="109">
        <v>1</v>
      </c>
      <c r="E66" s="33"/>
    </row>
    <row r="67" spans="1:97" s="112" customFormat="1" x14ac:dyDescent="0.3">
      <c r="A67" s="120"/>
    </row>
    <row r="68" spans="1:97" s="112" customFormat="1" x14ac:dyDescent="0.3"/>
    <row r="69" spans="1:97" s="112" customFormat="1" x14ac:dyDescent="0.3"/>
    <row r="70" spans="1:97" s="112" customFormat="1" ht="16.2" thickBot="1" x14ac:dyDescent="0.35"/>
    <row r="71" spans="1:97" s="112" customFormat="1" ht="31.2" x14ac:dyDescent="0.3">
      <c r="A71" s="129"/>
      <c r="B71" s="85" t="s">
        <v>15</v>
      </c>
      <c r="C71" s="86" t="s">
        <v>16</v>
      </c>
      <c r="D71" s="108" t="s">
        <v>69</v>
      </c>
      <c r="E71" s="90" t="s">
        <v>33</v>
      </c>
    </row>
    <row r="72" spans="1:97" s="112" customFormat="1" x14ac:dyDescent="0.3">
      <c r="A72" s="117" t="s">
        <v>121</v>
      </c>
      <c r="B72" s="118" t="e">
        <f>IF(ABS('Spot Type 6'!$W$40)&gt;0.000000000001,IF(_xlfn.MINIFS('Spot Type 6'!$S$40:$S$49,'Spot Type 6'!$Z$40:$Z$49,"&gt;0,99")=0,"&gt;"&amp;MAX('Spot Type 6'!$S$40:$S$49),_xlfn.MINIFS('Spot Type 6'!$S$40:$S$49,'Spot Type 6'!$Z$40:$Z$49,"&gt;0,99")),"Valeurs faibles")</f>
        <v>#DIV/0!</v>
      </c>
      <c r="C72" s="119" t="e">
        <f>IF(ABS('Spot Type 6'!$X$40)&gt;0.000000000001,IF(_xlfn.MINIFS('Spot Type 6'!$S$40:$S$49,'Spot Type 6'!$AA$40:$AA$49,"&gt;0,99")=0,"&gt;"&amp;MAX('Spot Type 6'!$S$40:$S$49),_xlfn.MINIFS('Spot Type 6'!$S$40:$S$49,'Spot Type 6'!$AA$40:$AA$49,"&gt;0,99")),"Valeurs faibles")</f>
        <v>#DIV/0!</v>
      </c>
      <c r="D72" s="109">
        <v>1</v>
      </c>
      <c r="E72" s="33" t="s">
        <v>60</v>
      </c>
    </row>
    <row r="73" spans="1:97" s="112" customFormat="1" x14ac:dyDescent="0.3">
      <c r="A73" s="113" t="s">
        <v>122</v>
      </c>
      <c r="B73" s="114" t="e">
        <f>IF(ABS('Spot Type 6'!$AF$40)&gt;0.0000000000000001,IF(_xlfn.MINIFS('Spot Type 6'!$AB$40:$AB$49,'Spot Type 6'!$AI$40:$AI$49,"&gt;0,99")=0,"&gt;"&amp;MAX('Spot Type 6'!$S$40:$S$49),_xlfn.MINIFS('Spot Type 6'!$AB$40:$AB$49,'Spot Type 6'!$AI$40:$AI$49,"&gt;0,99")),"Valeurs faibles")</f>
        <v>#DIV/0!</v>
      </c>
      <c r="C73" s="89" t="e">
        <f>IF(ABS('Spot Type 6'!$AG$40)&gt;0.00000000000001,IF(_xlfn.MINIFS('Spot Type 6'!$AB$40:$AB$49,'Spot Type 6'!$AJ$40:$AJ$49,"&gt;0,99")=0,"&gt;"&amp;MAX('Spot Type 6'!$S$40:$S$49),_xlfn.MINIFS('Spot Type 6'!$AB$40:$AB$49,'Spot Type 6'!$AJ$40:$AJ$49,"&gt;0,99")),"Valeurs faibles")</f>
        <v>#DIV/0!</v>
      </c>
      <c r="D73" s="109">
        <v>1</v>
      </c>
      <c r="E73" s="33" t="e">
        <f>AVERAGE(AVERAGEIFS(B72:B78,D72:D78,"&gt;0,9",C72:C78,"&lt;&gt;DIV/0!"),AVERAGEIFS(C72:C78,D72:D78,"&gt;0,9",C72:C78,"&lt;&gt;DIV/0!"))</f>
        <v>#DIV/0!</v>
      </c>
    </row>
    <row r="74" spans="1:97" s="112" customFormat="1" ht="19.2" customHeight="1" x14ac:dyDescent="0.45">
      <c r="A74" s="113" t="s">
        <v>124</v>
      </c>
      <c r="B74" s="114" t="e">
        <f>IF(ABS('Spot Type 6'!$W$80)&gt;0.0000000000001,IF(_xlfn.MINIFS('Spot Type 6'!$S$80:$S$89,'Spot Type 6'!$Z$80:$Z$89,"&gt;0,99")=0,"&gt;"&amp;MAX('Spot Type 6'!$S$40:$S$49),_xlfn.MINIFS('Spot Type 6'!$S$80:$S$89,'Spot Type 6'!$Z$80:$Z$89,"&gt;0,99")),"Valeurs faibles")</f>
        <v>#DIV/0!</v>
      </c>
      <c r="C74" s="89" t="e">
        <f>IF(ABS('Spot Type 6'!$X$80)&gt;0.0000000000001,IF(_xlfn.MINIFS('Spot Type 6'!$S$80:$S$89,'Spot Type 6'!$AA$80:$AA$89,"&gt;0,99")=0,"&gt;"&amp;MAX('Spot Type 6'!$S$40:$S$49),_xlfn.MINIFS('Spot Type 6'!$S$80:$S$89,'Spot Type 6'!$AA$80:$AA$89,"&gt;0,99")),"Valeurs faibles")</f>
        <v>#DIV/0!</v>
      </c>
      <c r="D74" s="109">
        <v>1</v>
      </c>
      <c r="E74" s="33" t="s">
        <v>61</v>
      </c>
      <c r="P74" s="115"/>
      <c r="Y74" s="115"/>
      <c r="AN74" s="115"/>
      <c r="AW74" s="115"/>
      <c r="BL74" s="115"/>
      <c r="BU74" s="115"/>
      <c r="CJ74" s="115"/>
      <c r="CS74" s="115"/>
    </row>
    <row r="75" spans="1:97" s="112" customFormat="1" x14ac:dyDescent="0.3">
      <c r="A75" s="113" t="s">
        <v>125</v>
      </c>
      <c r="B75" s="114" t="e">
        <f>IF(ABS('Spot Type 6'!$AF$80)&gt;0.00000000001,IF(_xlfn.MINIFS('Spot Type 6'!$AB$80:$AB$89,'Spot Type 6'!$AI$80:$AI$89,"&gt;0,99")=0,"&gt;"&amp;MAX('Spot Type 6'!$S$40:$S$49),_xlfn.MINIFS('Spot Type 6'!$AB$80:$AB$89,'Spot Type 6'!$AI$80:$AI$89,"&gt;0,99")),"Valeurs faibles")</f>
        <v>#DIV/0!</v>
      </c>
      <c r="C75" s="89" t="e">
        <f>IF(ABS('Spot Type 6'!$AG$80)&gt;0.00000000001,IF(_xlfn.MINIFS('Spot Type 6'!$AB$80:$AB$89,'Spot Type 6'!$AJ$80:$AJ$89,"&gt;0,99")=0,"&gt;"&amp;MAX('Spot Type 6'!$S$40:$S$49),_xlfn.MINIFS('Spot Type 6'!$AB$80:$AB$89,'Spot Type 6'!$AJ$80:$AJ$89,"&gt;0,99")),"Valeurs faibles")</f>
        <v>#DIV/0!</v>
      </c>
      <c r="D75" s="109">
        <v>1</v>
      </c>
      <c r="E75" s="33" t="e">
        <f>AVERAGEIFS(B72:B78,D72:D78,"&gt;0,9",B72:B78,"&lt;&gt;DIV/0!")</f>
        <v>#DIV/0!</v>
      </c>
    </row>
    <row r="76" spans="1:97" s="112" customFormat="1" x14ac:dyDescent="0.3">
      <c r="A76" s="113" t="s">
        <v>126</v>
      </c>
      <c r="B76" s="114" t="e">
        <f>IF(ABS('Spot Type 6'!$W$121)&gt;0.000000000001,IF(_xlfn.MINIFS('Spot Type 6'!$S$121:$S$130,'Spot Type 6'!$Z$121:$Z$130,"&gt;0,99")=0,"&gt;"&amp;MAX('Spot Type 6'!$S$40:$S$49),_xlfn.MINIFS('Spot Type 6'!$S$121:$S$130,'Spot Type 6'!$Z$121:$Z$130,"&gt;0,99")),"Valeurs faibles")</f>
        <v>#DIV/0!</v>
      </c>
      <c r="C76" s="89" t="e">
        <f>IF(ABS('Spot Type 6'!$X$121)&gt;0.000000000001,IF(_xlfn.MINIFS('Spot Type 6'!$S$121:$S$130,'Spot Type 6'!$AA$121:$AA$130,"&gt;0,99")=0,"&gt;"&amp;MAX('Spot Type 6'!$S$40:$S$49),_xlfn.MINIFS('Spot Type 6'!$S$121:$S$130,'Spot Type 6'!$AA$121:$AA$130,"&gt;0,99")),"Valeurs faibles")</f>
        <v>#DIV/0!</v>
      </c>
      <c r="D76" s="109">
        <v>1</v>
      </c>
      <c r="E76" s="33" t="s">
        <v>74</v>
      </c>
    </row>
    <row r="77" spans="1:97" s="112" customFormat="1" x14ac:dyDescent="0.3">
      <c r="A77" s="113" t="s">
        <v>127</v>
      </c>
      <c r="B77" s="114" t="e">
        <f>IF(ABS('Spot Type 6'!$AF$121)&gt;0.00000000000001,IF(_xlfn.MINIFS('Spot Type 6'!$AB$121:$AB$130,'Spot Type 6'!$AI$121:$AI$130,"&gt;0,99")=0,"&gt;"&amp;MAX('Spot Type 6'!$S$40:$S$49),_xlfn.MINIFS('Spot Type 6'!$AB$121:$AB$130,'Spot Type 6'!$AI$121:$AI$130,"&gt;0,99")),"Valeurs faibles")</f>
        <v>#DIV/0!</v>
      </c>
      <c r="C77" s="89" t="e">
        <f>IF(ABS('Spot Type 6'!$AG$121)&gt;0.00000000000001,IF(_xlfn.MINIFS('Spot Type 6'!$AB$121:$AB$130,'Spot Type 6'!$AJ$121:$AJ$130,"&gt;0,99")=0,"&gt;"&amp;MAX('Spot Type 6'!$S$40:$S$49),_xlfn.MINIFS('Spot Type 6'!$AB$121:$AB$130,'Spot Type 6'!$AJ$121:$AJ$130,"&gt;0,99")),"Valeurs faibles")</f>
        <v>#DIV/0!</v>
      </c>
      <c r="D77" s="109">
        <v>1</v>
      </c>
      <c r="E77" s="33" t="e">
        <f>AVERAGEIFS(C72:C78,D72:D78,"&gt;0,9",C72:C78,"&lt;&gt;DIV/0!")</f>
        <v>#DIV/0!</v>
      </c>
    </row>
    <row r="78" spans="1:97" s="112" customFormat="1" x14ac:dyDescent="0.3">
      <c r="A78" s="113" t="s">
        <v>128</v>
      </c>
      <c r="B78" s="125" t="e">
        <f>IF(ABS('Spot Type 6'!$W$160)&gt;0.000000000000001,IF(_xlfn.MINIFS('Spot Type 6'!$S$160:$S$169,'Spot Type 6'!$Z$160:$Z$169,"&gt;0,99")=0,"&gt;"&amp;MAX('Spot Type 6'!$S$40:$S$49),_xlfn.MINIFS('Spot Type 6'!$S$160:$S$169,'Spot Type 6'!$Z$160:$Z$169,"&gt;0,99")),"Valeurs faibles")</f>
        <v>#DIV/0!</v>
      </c>
      <c r="C78" s="126" t="e">
        <f>IF(ABS('Spot Type 6'!$X$160)&gt;0.000000000000001,IF(_xlfn.MINIFS('Spot Type 6'!$S$160:$S$169,'Spot Type 6'!$AA$160:$AA$169,"&gt;0,99")=0,"&gt;"&amp;MAX('Spot Type 6'!$S$40:$S$49),_xlfn.MINIFS('Spot Type 6'!$S$160:$S$169,'Spot Type 6'!$AA$160:$AA$169,"&gt;0,99")),"Valeurs faibles")</f>
        <v>#DIV/0!</v>
      </c>
      <c r="D78" s="109">
        <v>1</v>
      </c>
      <c r="E78" s="33"/>
    </row>
    <row r="79" spans="1:97" s="112" customFormat="1" x14ac:dyDescent="0.3">
      <c r="A79" s="113"/>
      <c r="B79" s="127" t="e">
        <f>IF(ABS('Spot Type 6'!$AF$160)&gt;0.0000000000000001,IF(_xlfn.MINIFS('Spot Type 6'!$AB$160:$AB$169,'Spot Type 6'!$AI$160:$AI$169,"&gt;0,99")=0,"&gt;"&amp;MAX('Spot Type 6'!$S$40:$S$49),_xlfn.MINIFS('Spot Type 6'!$AB$160:$AB$169,'Spot Type 6'!$AI$160:$AI$169,"&gt;0,99")),"Valeurs faibles")</f>
        <v>#DIV/0!</v>
      </c>
      <c r="C79" s="128" t="e">
        <f>IF(ABS('Spot Type 6'!$AG$160)&gt;0.0000000000001,IF(_xlfn.MINIFS('Spot Type 6'!$AB$160:$AB$169,'Spot Type 6'!$AJ$160:$AJ$169,"&gt;0,99")=0,"&gt;"&amp;MAX('Spot Type 6'!$S$40:$S$49),_xlfn.MINIFS('Spot Type 6'!$AB$160:$AB$169,'Spot Type 6'!$AJ$160:$AJ$169,"&gt;0,99")),"Valeurs faibles")</f>
        <v>#DIV/0!</v>
      </c>
      <c r="D79" s="109">
        <v>1</v>
      </c>
      <c r="E79" s="33"/>
    </row>
    <row r="80" spans="1:97" s="112" customFormat="1" x14ac:dyDescent="0.3"/>
    <row r="81" s="112" customFormat="1" x14ac:dyDescent="0.3"/>
    <row r="82" s="112" customFormat="1" x14ac:dyDescent="0.3"/>
    <row r="83" s="112" customFormat="1" x14ac:dyDescent="0.3"/>
    <row r="84" s="112" customFormat="1" x14ac:dyDescent="0.3"/>
    <row r="85" s="112" customFormat="1" x14ac:dyDescent="0.3"/>
    <row r="86" s="112" customFormat="1" x14ac:dyDescent="0.3"/>
    <row r="87" s="112" customFormat="1" x14ac:dyDescent="0.3"/>
    <row r="88" s="112" customFormat="1" x14ac:dyDescent="0.3"/>
    <row r="89" s="112" customFormat="1" x14ac:dyDescent="0.3"/>
    <row r="90" s="112" customFormat="1" x14ac:dyDescent="0.3"/>
    <row r="91" s="112" customFormat="1" x14ac:dyDescent="0.3"/>
    <row r="92" s="112" customFormat="1" x14ac:dyDescent="0.3"/>
    <row r="93" s="112" customFormat="1" x14ac:dyDescent="0.3"/>
    <row r="94" s="112" customFormat="1" x14ac:dyDescent="0.3"/>
    <row r="95" s="112" customFormat="1" x14ac:dyDescent="0.3"/>
    <row r="96" s="112" customFormat="1" x14ac:dyDescent="0.3"/>
    <row r="97" s="112" customFormat="1" x14ac:dyDescent="0.3"/>
    <row r="98" s="112" customFormat="1" x14ac:dyDescent="0.3"/>
    <row r="99" s="112" customFormat="1" x14ac:dyDescent="0.3"/>
    <row r="100" s="112" customFormat="1" x14ac:dyDescent="0.3"/>
    <row r="101" s="112" customFormat="1" x14ac:dyDescent="0.3"/>
    <row r="102" s="112" customFormat="1" x14ac:dyDescent="0.3"/>
    <row r="103" s="112" customFormat="1" x14ac:dyDescent="0.3"/>
    <row r="104" s="112" customFormat="1" x14ac:dyDescent="0.3"/>
    <row r="105" s="112" customFormat="1" x14ac:dyDescent="0.3"/>
    <row r="106" s="112" customFormat="1" x14ac:dyDescent="0.3"/>
    <row r="107" s="112" customFormat="1" x14ac:dyDescent="0.3"/>
    <row r="108" s="112" customFormat="1" x14ac:dyDescent="0.3"/>
    <row r="109" s="112" customFormat="1" x14ac:dyDescent="0.3"/>
    <row r="110" s="112" customFormat="1" x14ac:dyDescent="0.3"/>
    <row r="111" s="112" customFormat="1" x14ac:dyDescent="0.3"/>
    <row r="112" s="112" customFormat="1" x14ac:dyDescent="0.3"/>
    <row r="113" spans="1:64" s="112" customFormat="1" x14ac:dyDescent="0.3"/>
    <row r="114" spans="1:64" s="112" customFormat="1" x14ac:dyDescent="0.3"/>
    <row r="115" spans="1:64" s="112" customFormat="1" x14ac:dyDescent="0.3"/>
    <row r="116" spans="1:64" s="112" customFormat="1" x14ac:dyDescent="0.3"/>
    <row r="117" spans="1:64" s="112" customFormat="1" x14ac:dyDescent="0.3"/>
    <row r="118" spans="1:64" s="112" customFormat="1" x14ac:dyDescent="0.3"/>
    <row r="119" spans="1:64" s="112" customFormat="1" x14ac:dyDescent="0.3"/>
    <row r="120" spans="1:64" s="112" customFormat="1" ht="23.4" x14ac:dyDescent="0.45">
      <c r="A120" s="115"/>
      <c r="P120" s="115"/>
      <c r="Y120" s="115"/>
      <c r="AN120" s="115"/>
      <c r="AW120" s="115"/>
      <c r="BL120" s="115"/>
    </row>
    <row r="121" spans="1:64" s="112" customFormat="1" x14ac:dyDescent="0.3"/>
    <row r="122" spans="1:64" s="112" customFormat="1" x14ac:dyDescent="0.3"/>
    <row r="123" spans="1:64" s="112" customFormat="1" x14ac:dyDescent="0.3"/>
    <row r="124" spans="1:64" s="112" customFormat="1" x14ac:dyDescent="0.3"/>
    <row r="125" spans="1:64" s="112" customFormat="1" x14ac:dyDescent="0.3"/>
    <row r="126" spans="1:64" s="112" customFormat="1" x14ac:dyDescent="0.3"/>
    <row r="127" spans="1:64" s="112" customFormat="1" x14ac:dyDescent="0.3"/>
    <row r="128" spans="1:64" s="112" customFormat="1" x14ac:dyDescent="0.3"/>
    <row r="129" s="112" customFormat="1" x14ac:dyDescent="0.3"/>
    <row r="130" s="112" customFormat="1" x14ac:dyDescent="0.3"/>
    <row r="131" s="112" customFormat="1" x14ac:dyDescent="0.3"/>
    <row r="132" s="112" customFormat="1" x14ac:dyDescent="0.3"/>
    <row r="133" s="112" customFormat="1" x14ac:dyDescent="0.3"/>
    <row r="134" s="112" customFormat="1" x14ac:dyDescent="0.3"/>
    <row r="135" s="112" customFormat="1" x14ac:dyDescent="0.3"/>
    <row r="136" s="112" customFormat="1" x14ac:dyDescent="0.3"/>
    <row r="137" s="112" customFormat="1" x14ac:dyDescent="0.3"/>
    <row r="138" s="112" customFormat="1" x14ac:dyDescent="0.3"/>
    <row r="139" s="112" customFormat="1" x14ac:dyDescent="0.3"/>
    <row r="140" s="112" customFormat="1" x14ac:dyDescent="0.3"/>
    <row r="141" s="112" customFormat="1" x14ac:dyDescent="0.3"/>
    <row r="142" s="112" customFormat="1" x14ac:dyDescent="0.3"/>
    <row r="143" s="112" customFormat="1" x14ac:dyDescent="0.3"/>
    <row r="144" s="112" customFormat="1" x14ac:dyDescent="0.3"/>
    <row r="145" s="112" customFormat="1" x14ac:dyDescent="0.3"/>
    <row r="146" s="112" customFormat="1" x14ac:dyDescent="0.3"/>
    <row r="147" s="112" customFormat="1" x14ac:dyDescent="0.3"/>
    <row r="148" s="112" customFormat="1" x14ac:dyDescent="0.3"/>
    <row r="149" s="112" customFormat="1" x14ac:dyDescent="0.3"/>
    <row r="150" s="112" customFormat="1" x14ac:dyDescent="0.3"/>
    <row r="151" s="112" customFormat="1" x14ac:dyDescent="0.3"/>
    <row r="152" s="112" customFormat="1" x14ac:dyDescent="0.3"/>
    <row r="153" s="112" customFormat="1" x14ac:dyDescent="0.3"/>
    <row r="154" s="112" customFormat="1" x14ac:dyDescent="0.3"/>
    <row r="155" s="112" customFormat="1" x14ac:dyDescent="0.3"/>
    <row r="156" s="112" customFormat="1" x14ac:dyDescent="0.3"/>
    <row r="157" s="112" customFormat="1" x14ac:dyDescent="0.3"/>
    <row r="158" s="112" customFormat="1" x14ac:dyDescent="0.3"/>
    <row r="159" s="112" customFormat="1" x14ac:dyDescent="0.3"/>
    <row r="160" s="112" customFormat="1" x14ac:dyDescent="0.3"/>
    <row r="161" s="112" customFormat="1" x14ac:dyDescent="0.3"/>
    <row r="162" s="112" customFormat="1" x14ac:dyDescent="0.3"/>
    <row r="163" s="112" customFormat="1" x14ac:dyDescent="0.3"/>
    <row r="212" spans="1:22" x14ac:dyDescent="0.3">
      <c r="A212" s="112"/>
      <c r="B212" s="112"/>
      <c r="C212" s="112"/>
      <c r="D212" s="112"/>
      <c r="E212" s="112"/>
      <c r="F212" s="112"/>
      <c r="G212" s="112"/>
      <c r="H212" s="112"/>
      <c r="I212" s="112"/>
      <c r="J212" s="112"/>
      <c r="K212" s="112"/>
      <c r="L212" s="112"/>
      <c r="M212" s="112"/>
      <c r="N212" s="112"/>
      <c r="O212" s="112"/>
      <c r="P212" s="112"/>
      <c r="Q212" s="112"/>
      <c r="R212" s="112"/>
      <c r="S212" s="112"/>
      <c r="T212" s="112"/>
      <c r="U212" s="112"/>
      <c r="V212" s="112"/>
    </row>
    <row r="271" spans="1:22" x14ac:dyDescent="0.3">
      <c r="A271" s="112"/>
      <c r="B271" s="112"/>
      <c r="C271" s="112"/>
      <c r="D271" s="112"/>
      <c r="E271" s="112"/>
      <c r="F271" s="112"/>
      <c r="G271" s="112"/>
      <c r="H271" s="112"/>
      <c r="I271" s="112"/>
      <c r="J271" s="112"/>
      <c r="K271" s="112"/>
      <c r="L271" s="112"/>
      <c r="M271" s="112"/>
      <c r="N271" s="112"/>
      <c r="O271" s="112"/>
      <c r="P271" s="112"/>
      <c r="Q271" s="112"/>
      <c r="R271" s="112"/>
      <c r="S271" s="112"/>
      <c r="T271" s="112"/>
      <c r="U271" s="112"/>
      <c r="V271" s="112"/>
    </row>
    <row r="272" spans="1:22" x14ac:dyDescent="0.3">
      <c r="A272" s="112"/>
      <c r="B272" s="112"/>
      <c r="C272" s="112"/>
      <c r="D272" s="112"/>
      <c r="E272" s="112"/>
      <c r="F272" s="112"/>
      <c r="G272" s="112"/>
      <c r="H272" s="112"/>
      <c r="I272" s="112"/>
      <c r="J272" s="112"/>
      <c r="K272" s="112"/>
      <c r="L272" s="112"/>
      <c r="M272" s="112"/>
      <c r="N272" s="112"/>
      <c r="O272" s="112"/>
      <c r="P272" s="112"/>
      <c r="Q272" s="112"/>
      <c r="R272" s="112"/>
      <c r="S272" s="112"/>
      <c r="T272" s="112"/>
      <c r="U272" s="112"/>
      <c r="V272" s="112"/>
    </row>
  </sheetData>
  <mergeCells count="3">
    <mergeCell ref="A2:B2"/>
    <mergeCell ref="AA3:AB3"/>
    <mergeCell ref="AA4:AB4"/>
  </mergeCells>
  <phoneticPr fontId="2" type="noConversion"/>
  <conditionalFormatting sqref="R7">
    <cfRule type="cellIs" dxfId="211" priority="612" operator="lessThan">
      <formula>$S$7</formula>
    </cfRule>
  </conditionalFormatting>
  <conditionalFormatting sqref="R8">
    <cfRule type="cellIs" dxfId="210" priority="611" operator="lessThan">
      <formula>$S$8</formula>
    </cfRule>
  </conditionalFormatting>
  <conditionalFormatting sqref="R9">
    <cfRule type="cellIs" dxfId="209" priority="610" operator="lessThan">
      <formula>$S$9</formula>
    </cfRule>
  </conditionalFormatting>
  <conditionalFormatting sqref="R10">
    <cfRule type="cellIs" dxfId="208" priority="609" operator="lessThan">
      <formula>$S$10</formula>
    </cfRule>
  </conditionalFormatting>
  <conditionalFormatting sqref="R11 R13 R21">
    <cfRule type="cellIs" dxfId="207" priority="608" operator="lessThan">
      <formula>$S$11</formula>
    </cfRule>
  </conditionalFormatting>
  <conditionalFormatting sqref="R12 R14:R22">
    <cfRule type="cellIs" dxfId="206" priority="607" operator="lessThan">
      <formula>$S$12</formula>
    </cfRule>
  </conditionalFormatting>
  <conditionalFormatting sqref="R27">
    <cfRule type="cellIs" dxfId="205" priority="606" operator="lessThan">
      <formula>$S$27</formula>
    </cfRule>
  </conditionalFormatting>
  <conditionalFormatting sqref="R28">
    <cfRule type="cellIs" dxfId="204" priority="605" operator="lessThan">
      <formula>$S$28</formula>
    </cfRule>
  </conditionalFormatting>
  <conditionalFormatting sqref="R29">
    <cfRule type="cellIs" dxfId="203" priority="604" operator="lessThan">
      <formula>$S$29</formula>
    </cfRule>
  </conditionalFormatting>
  <conditionalFormatting sqref="R30">
    <cfRule type="cellIs" dxfId="202" priority="603" operator="lessThan">
      <formula>$S$30</formula>
    </cfRule>
  </conditionalFormatting>
  <conditionalFormatting sqref="R31 R33">
    <cfRule type="cellIs" dxfId="201" priority="602" operator="lessThan">
      <formula>$S$31</formula>
    </cfRule>
  </conditionalFormatting>
  <conditionalFormatting sqref="R32 R34:R42">
    <cfRule type="cellIs" dxfId="200" priority="601" operator="lessThan">
      <formula>$S$32</formula>
    </cfRule>
  </conditionalFormatting>
  <conditionalFormatting sqref="R47">
    <cfRule type="cellIs" dxfId="199" priority="600" operator="lessThan">
      <formula>$S$47</formula>
    </cfRule>
  </conditionalFormatting>
  <conditionalFormatting sqref="R48">
    <cfRule type="cellIs" dxfId="198" priority="599" operator="lessThan">
      <formula>$S$48</formula>
    </cfRule>
  </conditionalFormatting>
  <conditionalFormatting sqref="R49">
    <cfRule type="cellIs" dxfId="197" priority="597" operator="lessThan">
      <formula>$S$49</formula>
    </cfRule>
    <cfRule type="cellIs" dxfId="196" priority="598" operator="lessThan">
      <formula>$S$49</formula>
    </cfRule>
  </conditionalFormatting>
  <conditionalFormatting sqref="R50">
    <cfRule type="cellIs" dxfId="195" priority="596" operator="lessThan">
      <formula>$S$50</formula>
    </cfRule>
  </conditionalFormatting>
  <conditionalFormatting sqref="R51 R53">
    <cfRule type="cellIs" dxfId="194" priority="595" operator="lessThan">
      <formula>$S$51</formula>
    </cfRule>
  </conditionalFormatting>
  <conditionalFormatting sqref="R52 R54:R62">
    <cfRule type="cellIs" dxfId="193" priority="594" operator="lessThan">
      <formula>$S$52</formula>
    </cfRule>
  </conditionalFormatting>
  <conditionalFormatting sqref="D2">
    <cfRule type="notContainsBlanks" dxfId="192" priority="587">
      <formula>LEN(TRIM(D2))&gt;0</formula>
    </cfRule>
  </conditionalFormatting>
  <conditionalFormatting sqref="A2 A1:M1 C2:M2 A3:M5 J6:M64 Q5:S64 Q1:XFD3 R4:XFD4 U5:XFD5 U6:Z64 AB6:XFD64 C43:C44 C90:M90 A212:B212 A273:M1048576 A271:B272 Q273:XFD1048576 C102:M105 C117:M118 W163:XFD272 E41:E44 E54:E55 E57 BT123:BT131 CQ74:CR75 CS75:DI75 CT74:DI74 CR123:XFD131 DK74:XFD122 F71:M75 CQ87:DI90 F76:V76 A80:M89 CQ102:DI105 CR91:DI101 CQ117:DI120 CR106:DI116 CR121:DI122 Q65:XFD73 A67:M70 A90:B119 BT153:XFD162 CR76:DI86 A28:C31 A54:C57 E28:E31 E6:E15 A6:C18 A41:C42 F65:M66 F77:M79">
    <cfRule type="cellIs" dxfId="191" priority="586" operator="equal">
      <formula>#DIV/0!</formula>
    </cfRule>
  </conditionalFormatting>
  <conditionalFormatting sqref="J7:M17 J20:M30 J33:M43 J46:M56 J59:M64 U47:Z62 AB47:AC62 U27:Z42 AB27:AC42 U7:Z22 AB7:AC22 B7:C18 B28:C31 B54:C57 E28:E31 E41:E42 E54:E55 E57 E7:E15 B41:C42">
    <cfRule type="containsErrors" dxfId="190" priority="585">
      <formula>ISERROR(B7)</formula>
    </cfRule>
  </conditionalFormatting>
  <conditionalFormatting sqref="U27">
    <cfRule type="containsErrors" dxfId="189" priority="583">
      <formula>ISERROR(U27)</formula>
    </cfRule>
  </conditionalFormatting>
  <conditionalFormatting sqref="U47">
    <cfRule type="containsErrors" dxfId="188" priority="582">
      <formula>ISERROR(U47)</formula>
    </cfRule>
  </conditionalFormatting>
  <conditionalFormatting sqref="U7:Z7 U15:Z15 J7:M7 B7:C7 J15:M15 J20:M20 J33:M33 J46:M46 J59:M59 J28:M28 J41:M41 J54:M54 B15:C15">
    <cfRule type="expression" dxfId="187" priority="580">
      <formula>"$N$7&lt;$O$7"</formula>
    </cfRule>
  </conditionalFormatting>
  <conditionalFormatting sqref="U15">
    <cfRule type="containsErrors" dxfId="186" priority="579">
      <formula>ISERROR(U15)</formula>
    </cfRule>
  </conditionalFormatting>
  <conditionalFormatting sqref="U15">
    <cfRule type="containsErrors" dxfId="185" priority="577">
      <formula>ISERROR(U15)</formula>
    </cfRule>
  </conditionalFormatting>
  <conditionalFormatting sqref="U35">
    <cfRule type="containsErrors" dxfId="184" priority="575">
      <formula>ISERROR(U35)</formula>
    </cfRule>
  </conditionalFormatting>
  <conditionalFormatting sqref="U55">
    <cfRule type="containsErrors" dxfId="183" priority="574">
      <formula>ISERROR(U55)</formula>
    </cfRule>
  </conditionalFormatting>
  <conditionalFormatting sqref="R15:R22">
    <cfRule type="cellIs" dxfId="182" priority="572" operator="lessThan">
      <formula>$S$7</formula>
    </cfRule>
  </conditionalFormatting>
  <conditionalFormatting sqref="R16">
    <cfRule type="cellIs" dxfId="181" priority="571" operator="lessThan">
      <formula>$S$8</formula>
    </cfRule>
  </conditionalFormatting>
  <conditionalFormatting sqref="R17">
    <cfRule type="cellIs" dxfId="180" priority="570" operator="lessThan">
      <formula>$S$9</formula>
    </cfRule>
  </conditionalFormatting>
  <conditionalFormatting sqref="R18">
    <cfRule type="cellIs" dxfId="179" priority="569" operator="lessThan">
      <formula>$S$10</formula>
    </cfRule>
  </conditionalFormatting>
  <conditionalFormatting sqref="R19">
    <cfRule type="cellIs" dxfId="178" priority="568" operator="lessThan">
      <formula>$S$11</formula>
    </cfRule>
  </conditionalFormatting>
  <conditionalFormatting sqref="R35:R42">
    <cfRule type="cellIs" dxfId="177" priority="567" operator="lessThan">
      <formula>$S$12</formula>
    </cfRule>
  </conditionalFormatting>
  <conditionalFormatting sqref="R35:R42">
    <cfRule type="cellIs" dxfId="176" priority="566" operator="lessThan">
      <formula>$S$7</formula>
    </cfRule>
  </conditionalFormatting>
  <conditionalFormatting sqref="R55:R62">
    <cfRule type="cellIs" dxfId="175" priority="565" operator="lessThan">
      <formula>$S$32</formula>
    </cfRule>
  </conditionalFormatting>
  <conditionalFormatting sqref="R55:R62">
    <cfRule type="cellIs" dxfId="174" priority="564" operator="lessThan">
      <formula>$S$12</formula>
    </cfRule>
  </conditionalFormatting>
  <conditionalFormatting sqref="R55:R62">
    <cfRule type="cellIs" dxfId="173" priority="563" operator="lessThan">
      <formula>$S$7</formula>
    </cfRule>
  </conditionalFormatting>
  <conditionalFormatting sqref="T5:T6 T43:T46 T23:T26 T63:T64">
    <cfRule type="cellIs" dxfId="172" priority="558" operator="equal">
      <formula>#DIV/0!</formula>
    </cfRule>
  </conditionalFormatting>
  <conditionalFormatting sqref="U7:Z12 U14:Z22 U27:Z32 U34:Z42 U47:Z52 U54:Z62">
    <cfRule type="cellIs" dxfId="171" priority="557" operator="greaterThan">
      <formula>1</formula>
    </cfRule>
  </conditionalFormatting>
  <conditionalFormatting sqref="D7:D18">
    <cfRule type="containsErrors" dxfId="170" priority="556">
      <formula>ISERROR(D7)</formula>
    </cfRule>
  </conditionalFormatting>
  <conditionalFormatting sqref="D7:D18">
    <cfRule type="cellIs" dxfId="169" priority="555" operator="equal">
      <formula>#DIV/0!</formula>
    </cfRule>
  </conditionalFormatting>
  <conditionalFormatting sqref="D7:D18">
    <cfRule type="colorScale" priority="554">
      <colorScale>
        <cfvo type="min"/>
        <cfvo type="percentile" val="50"/>
        <cfvo type="max"/>
        <color rgb="FFF8696B"/>
        <color rgb="FFFFEB84"/>
        <color rgb="FF63BE7B"/>
      </colorScale>
    </cfRule>
  </conditionalFormatting>
  <conditionalFormatting sqref="B55:C55">
    <cfRule type="expression" dxfId="168" priority="517">
      <formula>"$N$7&lt;$O$7"</formula>
    </cfRule>
  </conditionalFormatting>
  <conditionalFormatting sqref="B55:C55">
    <cfRule type="expression" dxfId="167" priority="514">
      <formula>"$N$7&lt;$O$7"</formula>
    </cfRule>
  </conditionalFormatting>
  <conditionalFormatting sqref="B55:C55">
    <cfRule type="expression" dxfId="166" priority="512">
      <formula>"$N$7&lt;$O$7"</formula>
    </cfRule>
  </conditionalFormatting>
  <conditionalFormatting sqref="B55:C55">
    <cfRule type="expression" dxfId="165" priority="511">
      <formula>"$N$7&lt;$O$7"</formula>
    </cfRule>
  </conditionalFormatting>
  <conditionalFormatting sqref="D28:D31 D41:D42">
    <cfRule type="containsErrors" dxfId="164" priority="508">
      <formula>ISERROR(D28)</formula>
    </cfRule>
  </conditionalFormatting>
  <conditionalFormatting sqref="D28:D31 D41:D42">
    <cfRule type="cellIs" dxfId="163" priority="507" operator="equal">
      <formula>#DIV/0!</formula>
    </cfRule>
  </conditionalFormatting>
  <conditionalFormatting sqref="D28:D31 D41:D42">
    <cfRule type="colorScale" priority="506">
      <colorScale>
        <cfvo type="min"/>
        <cfvo type="percentile" val="50"/>
        <cfvo type="max"/>
        <color rgb="FFF8696B"/>
        <color rgb="FFFFEB84"/>
        <color rgb="FF63BE7B"/>
      </colorScale>
    </cfRule>
  </conditionalFormatting>
  <conditionalFormatting sqref="D54:D57">
    <cfRule type="containsErrors" dxfId="162" priority="505">
      <formula>ISERROR(D54)</formula>
    </cfRule>
  </conditionalFormatting>
  <conditionalFormatting sqref="D54:D57">
    <cfRule type="cellIs" dxfId="161" priority="504" operator="equal">
      <formula>#DIV/0!</formula>
    </cfRule>
  </conditionalFormatting>
  <conditionalFormatting sqref="D54:D57">
    <cfRule type="colorScale" priority="503">
      <colorScale>
        <cfvo type="min"/>
        <cfvo type="percentile" val="50"/>
        <cfvo type="max"/>
        <color rgb="FFF8696B"/>
        <color rgb="FFFFEB84"/>
        <color rgb="FF63BE7B"/>
      </colorScale>
    </cfRule>
  </conditionalFormatting>
  <conditionalFormatting sqref="B44">
    <cfRule type="cellIs" dxfId="160" priority="498" operator="equal">
      <formula>#DIV/0!</formula>
    </cfRule>
  </conditionalFormatting>
  <conditionalFormatting sqref="A44">
    <cfRule type="cellIs" dxfId="159" priority="491" operator="equal">
      <formula>#DIV/0!</formula>
    </cfRule>
  </conditionalFormatting>
  <conditionalFormatting sqref="B43">
    <cfRule type="cellIs" dxfId="158" priority="485" operator="equal">
      <formula>#DIV/0!</formula>
    </cfRule>
  </conditionalFormatting>
  <conditionalFormatting sqref="A43">
    <cfRule type="cellIs" dxfId="157" priority="482" operator="equal">
      <formula>#DIV/0!</formula>
    </cfRule>
  </conditionalFormatting>
  <conditionalFormatting sqref="Q212:V212 C212:M212">
    <cfRule type="cellIs" dxfId="156" priority="478" operator="equal">
      <formula>#DIV/0!</formula>
    </cfRule>
  </conditionalFormatting>
  <conditionalFormatting sqref="Q271:V272 C271:M272">
    <cfRule type="cellIs" dxfId="155" priority="477" operator="equal">
      <formula>#DIV/0!</formula>
    </cfRule>
  </conditionalFormatting>
  <conditionalFormatting sqref="CS75:CX75 CS120:CX120 CT74:CX74 CS78:CX90 CS76:CT77 CS93:CX105 CS91:CT92 CS108:CX118 CS106:CT107 CS121:CT122">
    <cfRule type="cellIs" dxfId="154" priority="475" operator="equal">
      <formula>#DIV/0!</formula>
    </cfRule>
  </conditionalFormatting>
  <conditionalFormatting sqref="D80:N86 F77:N79">
    <cfRule type="colorScale" priority="474">
      <colorScale>
        <cfvo type="min"/>
        <cfvo type="percentile" val="50"/>
        <cfvo type="max"/>
        <color rgb="FF63BE7B"/>
        <color rgb="FFFFEB84"/>
        <color rgb="FFF8696B"/>
      </colorScale>
    </cfRule>
  </conditionalFormatting>
  <conditionalFormatting sqref="D107:M116 C106">
    <cfRule type="cellIs" dxfId="153" priority="379" operator="equal">
      <formula>#DIV/0!</formula>
    </cfRule>
  </conditionalFormatting>
  <conditionalFormatting sqref="P87:X90 P74:X75 R117:X118 X76:X86 X92:X101 P102:X105 P117:Q119 X107:X116">
    <cfRule type="cellIs" dxfId="152" priority="459" operator="equal">
      <formula>#DIV/0!</formula>
    </cfRule>
  </conditionalFormatting>
  <conditionalFormatting sqref="X77:X86">
    <cfRule type="colorScale" priority="458">
      <colorScale>
        <cfvo type="min"/>
        <cfvo type="percentile" val="50"/>
        <cfvo type="max"/>
        <color rgb="FF63BE7B"/>
        <color rgb="FFFFEB84"/>
        <color rgb="FFF8696B"/>
      </colorScale>
    </cfRule>
  </conditionalFormatting>
  <conditionalFormatting sqref="X92:X101">
    <cfRule type="colorScale" priority="457">
      <colorScale>
        <cfvo type="min"/>
        <cfvo type="percentile" val="50"/>
        <cfvo type="max"/>
        <color rgb="FF63BE7B"/>
        <color rgb="FFFFEB84"/>
        <color rgb="FFF8696B"/>
      </colorScale>
    </cfRule>
  </conditionalFormatting>
  <conditionalFormatting sqref="X107:X116">
    <cfRule type="colorScale" priority="456">
      <colorScale>
        <cfvo type="min"/>
        <cfvo type="percentile" val="50"/>
        <cfvo type="max"/>
        <color rgb="FF63BE7B"/>
        <color rgb="FFFFEB84"/>
        <color rgb="FFF8696B"/>
      </colorScale>
    </cfRule>
  </conditionalFormatting>
  <conditionalFormatting sqref="X91">
    <cfRule type="cellIs" dxfId="151" priority="454" operator="equal">
      <formula>#DIV/0!</formula>
    </cfRule>
  </conditionalFormatting>
  <conditionalFormatting sqref="X106">
    <cfRule type="cellIs" dxfId="150" priority="453" operator="equal">
      <formula>#DIV/0!</formula>
    </cfRule>
  </conditionalFormatting>
  <conditionalFormatting sqref="AU90 AU74:AV75 AV90:AV118 AU87:AV89 AV76:AV86 AU102:AU105 AU117:AU119">
    <cfRule type="cellIs" dxfId="149" priority="443" operator="equal">
      <formula>#DIV/0!</formula>
    </cfRule>
  </conditionalFormatting>
  <conditionalFormatting sqref="CU107:DD107 CU106:DB106">
    <cfRule type="cellIs" dxfId="148" priority="405" operator="equal">
      <formula>#DIV/0!</formula>
    </cfRule>
  </conditionalFormatting>
  <conditionalFormatting sqref="DE106:DG106">
    <cfRule type="cellIs" dxfId="147" priority="404" operator="equal">
      <formula>#DIV/0!</formula>
    </cfRule>
  </conditionalFormatting>
  <conditionalFormatting sqref="CS74">
    <cfRule type="cellIs" dxfId="146" priority="435" operator="equal">
      <formula>#DIV/0!</formula>
    </cfRule>
  </conditionalFormatting>
  <conditionalFormatting sqref="CU77:DD77">
    <cfRule type="colorScale" priority="618">
      <colorScale>
        <cfvo type="min"/>
        <cfvo type="percentile" val="50"/>
        <cfvo type="max"/>
        <color rgb="FF63BE7B"/>
        <color rgb="FFFFEB84"/>
        <color rgb="FFF8696B"/>
      </colorScale>
    </cfRule>
  </conditionalFormatting>
  <conditionalFormatting sqref="CU77:DD77">
    <cfRule type="colorScale" priority="621">
      <colorScale>
        <cfvo type="min"/>
        <cfvo type="percentile" val="50"/>
        <cfvo type="max"/>
        <color rgb="FF63BE7B"/>
        <color rgb="FFFFEB84"/>
        <color rgb="FFF8696B"/>
      </colorScale>
    </cfRule>
  </conditionalFormatting>
  <conditionalFormatting sqref="DE76:DG76">
    <cfRule type="cellIs" dxfId="145" priority="418" operator="equal">
      <formula>#DIV/0!</formula>
    </cfRule>
  </conditionalFormatting>
  <conditionalFormatting sqref="DE77:DI77">
    <cfRule type="cellIs" dxfId="144" priority="415" operator="equal">
      <formula>#DIV/0!</formula>
    </cfRule>
  </conditionalFormatting>
  <conditionalFormatting sqref="DE77:DI77">
    <cfRule type="colorScale" priority="416">
      <colorScale>
        <cfvo type="min"/>
        <cfvo type="percentile" val="50"/>
        <cfvo type="max"/>
        <color rgb="FF63BE7B"/>
        <color rgb="FFFFEB84"/>
        <color rgb="FFF8696B"/>
      </colorScale>
    </cfRule>
  </conditionalFormatting>
  <conditionalFormatting sqref="DE77:DI77">
    <cfRule type="colorScale" priority="417">
      <colorScale>
        <cfvo type="min"/>
        <cfvo type="percentile" val="50"/>
        <cfvo type="max"/>
        <color rgb="FF63BE7B"/>
        <color rgb="FFFFEB84"/>
        <color rgb="FFF8696B"/>
      </colorScale>
    </cfRule>
  </conditionalFormatting>
  <conditionalFormatting sqref="CU92:DD92 CU91:DI91">
    <cfRule type="cellIs" dxfId="143" priority="412" operator="equal">
      <formula>#DIV/0!</formula>
    </cfRule>
  </conditionalFormatting>
  <conditionalFormatting sqref="CU92:DD92">
    <cfRule type="colorScale" priority="413">
      <colorScale>
        <cfvo type="min"/>
        <cfvo type="percentile" val="50"/>
        <cfvo type="max"/>
        <color rgb="FF63BE7B"/>
        <color rgb="FFFFEB84"/>
        <color rgb="FFF8696B"/>
      </colorScale>
    </cfRule>
  </conditionalFormatting>
  <conditionalFormatting sqref="CU92:DD92">
    <cfRule type="colorScale" priority="414">
      <colorScale>
        <cfvo type="min"/>
        <cfvo type="percentile" val="50"/>
        <cfvo type="max"/>
        <color rgb="FF63BE7B"/>
        <color rgb="FFFFEB84"/>
        <color rgb="FFF8696B"/>
      </colorScale>
    </cfRule>
  </conditionalFormatting>
  <conditionalFormatting sqref="DE91:DG91">
    <cfRule type="cellIs" dxfId="142" priority="411" operator="equal">
      <formula>#DIV/0!</formula>
    </cfRule>
  </conditionalFormatting>
  <conditionalFormatting sqref="DE92:DI92">
    <cfRule type="cellIs" dxfId="141" priority="408" operator="equal">
      <formula>#DIV/0!</formula>
    </cfRule>
  </conditionalFormatting>
  <conditionalFormatting sqref="DE92:DI92">
    <cfRule type="colorScale" priority="409">
      <colorScale>
        <cfvo type="min"/>
        <cfvo type="percentile" val="50"/>
        <cfvo type="max"/>
        <color rgb="FF63BE7B"/>
        <color rgb="FFFFEB84"/>
        <color rgb="FFF8696B"/>
      </colorScale>
    </cfRule>
  </conditionalFormatting>
  <conditionalFormatting sqref="DE92:DI92">
    <cfRule type="colorScale" priority="410">
      <colorScale>
        <cfvo type="min"/>
        <cfvo type="percentile" val="50"/>
        <cfvo type="max"/>
        <color rgb="FF63BE7B"/>
        <color rgb="FFFFEB84"/>
        <color rgb="FFF8696B"/>
      </colorScale>
    </cfRule>
  </conditionalFormatting>
  <conditionalFormatting sqref="CU107:DD107">
    <cfRule type="colorScale" priority="406">
      <colorScale>
        <cfvo type="min"/>
        <cfvo type="percentile" val="50"/>
        <cfvo type="max"/>
        <color rgb="FF63BE7B"/>
        <color rgb="FFFFEB84"/>
        <color rgb="FFF8696B"/>
      </colorScale>
    </cfRule>
  </conditionalFormatting>
  <conditionalFormatting sqref="CU107:DD107">
    <cfRule type="colorScale" priority="407">
      <colorScale>
        <cfvo type="min"/>
        <cfvo type="percentile" val="50"/>
        <cfvo type="max"/>
        <color rgb="FF63BE7B"/>
        <color rgb="FFFFEB84"/>
        <color rgb="FFF8696B"/>
      </colorScale>
    </cfRule>
  </conditionalFormatting>
  <conditionalFormatting sqref="DE107:DI107">
    <cfRule type="cellIs" dxfId="140" priority="401" operator="equal">
      <formula>#DIV/0!</formula>
    </cfRule>
  </conditionalFormatting>
  <conditionalFormatting sqref="DE107:DI107">
    <cfRule type="colorScale" priority="402">
      <colorScale>
        <cfvo type="min"/>
        <cfvo type="percentile" val="50"/>
        <cfvo type="max"/>
        <color rgb="FF63BE7B"/>
        <color rgb="FFFFEB84"/>
        <color rgb="FFF8696B"/>
      </colorScale>
    </cfRule>
  </conditionalFormatting>
  <conditionalFormatting sqref="DE107:DI107">
    <cfRule type="colorScale" priority="403">
      <colorScale>
        <cfvo type="min"/>
        <cfvo type="percentile" val="50"/>
        <cfvo type="max"/>
        <color rgb="FF63BE7B"/>
        <color rgb="FFFFEB84"/>
        <color rgb="FFF8696B"/>
      </colorScale>
    </cfRule>
  </conditionalFormatting>
  <conditionalFormatting sqref="CU122:DD122 CU121:DB121">
    <cfRule type="cellIs" dxfId="139" priority="398" operator="equal">
      <formula>#DIV/0!</formula>
    </cfRule>
  </conditionalFormatting>
  <conditionalFormatting sqref="CU122:DD122">
    <cfRule type="colorScale" priority="399">
      <colorScale>
        <cfvo type="min"/>
        <cfvo type="percentile" val="50"/>
        <cfvo type="max"/>
        <color rgb="FF63BE7B"/>
        <color rgb="FFFFEB84"/>
        <color rgb="FFF8696B"/>
      </colorScale>
    </cfRule>
  </conditionalFormatting>
  <conditionalFormatting sqref="CU122:DD122">
    <cfRule type="colorScale" priority="400">
      <colorScale>
        <cfvo type="min"/>
        <cfvo type="percentile" val="50"/>
        <cfvo type="max"/>
        <color rgb="FF63BE7B"/>
        <color rgb="FFFFEB84"/>
        <color rgb="FFF8696B"/>
      </colorScale>
    </cfRule>
  </conditionalFormatting>
  <conditionalFormatting sqref="DE121:DG121">
    <cfRule type="cellIs" dxfId="138" priority="397" operator="equal">
      <formula>#DIV/0!</formula>
    </cfRule>
  </conditionalFormatting>
  <conditionalFormatting sqref="DE122:DI122">
    <cfRule type="cellIs" dxfId="137" priority="394" operator="equal">
      <formula>#DIV/0!</formula>
    </cfRule>
  </conditionalFormatting>
  <conditionalFormatting sqref="DE122:DI122">
    <cfRule type="colorScale" priority="395">
      <colorScale>
        <cfvo type="min"/>
        <cfvo type="percentile" val="50"/>
        <cfvo type="max"/>
        <color rgb="FF63BE7B"/>
        <color rgb="FFFFEB84"/>
        <color rgb="FFF8696B"/>
      </colorScale>
    </cfRule>
  </conditionalFormatting>
  <conditionalFormatting sqref="DE122:DI122">
    <cfRule type="colorScale" priority="396">
      <colorScale>
        <cfvo type="min"/>
        <cfvo type="percentile" val="50"/>
        <cfvo type="max"/>
        <color rgb="FF63BE7B"/>
        <color rgb="FFFFEB84"/>
        <color rgb="FFF8696B"/>
      </colorScale>
    </cfRule>
  </conditionalFormatting>
  <conditionalFormatting sqref="CU92:DI92 D80:N86 X107:X116 X92:X101 X77:X86 CU77:DI77 CU107:DI107 CU122:DI122 F77:N79">
    <cfRule type="colorScale" priority="393">
      <colorScale>
        <cfvo type="min"/>
        <cfvo type="percentile" val="50"/>
        <cfvo type="max"/>
        <color rgb="FF63BE7B"/>
        <color rgb="FFFFEB84"/>
        <color rgb="FFF8696B"/>
      </colorScale>
    </cfRule>
  </conditionalFormatting>
  <conditionalFormatting sqref="CS78:CX86 CS77:CT77">
    <cfRule type="colorScale" priority="645">
      <colorScale>
        <cfvo type="min"/>
        <cfvo type="percentile" val="50"/>
        <cfvo type="max"/>
        <color rgb="FF63BE7B"/>
        <color rgb="FFFFEB84"/>
        <color rgb="FFF8696B"/>
      </colorScale>
    </cfRule>
  </conditionalFormatting>
  <conditionalFormatting sqref="CS93:CX101 CS92:CT92">
    <cfRule type="colorScale" priority="649">
      <colorScale>
        <cfvo type="min"/>
        <cfvo type="percentile" val="50"/>
        <cfvo type="max"/>
        <color rgb="FF63BE7B"/>
        <color rgb="FFFFEB84"/>
        <color rgb="FFF8696B"/>
      </colorScale>
    </cfRule>
  </conditionalFormatting>
  <conditionalFormatting sqref="CS108:CX116 CS107:CT107">
    <cfRule type="colorScale" priority="653">
      <colorScale>
        <cfvo type="min"/>
        <cfvo type="percentile" val="50"/>
        <cfvo type="max"/>
        <color rgb="FF63BE7B"/>
        <color rgb="FFFFEB84"/>
        <color rgb="FFF8696B"/>
      </colorScale>
    </cfRule>
  </conditionalFormatting>
  <conditionalFormatting sqref="CS122:CT122">
    <cfRule type="colorScale" priority="657">
      <colorScale>
        <cfvo type="min"/>
        <cfvo type="percentile" val="50"/>
        <cfvo type="max"/>
        <color rgb="FF63BE7B"/>
        <color rgb="FFFFEB84"/>
        <color rgb="FFF8696B"/>
      </colorScale>
    </cfRule>
  </conditionalFormatting>
  <conditionalFormatting sqref="O77:T86">
    <cfRule type="cellIs" dxfId="136" priority="392" operator="equal">
      <formula>#DIV/0!</formula>
    </cfRule>
  </conditionalFormatting>
  <conditionalFormatting sqref="O77:U86">
    <cfRule type="colorScale" priority="391">
      <colorScale>
        <cfvo type="min"/>
        <cfvo type="percentile" val="50"/>
        <cfvo type="max"/>
        <color rgb="FF63BE7B"/>
        <color rgb="FFFFEB84"/>
        <color rgb="FFF8696B"/>
      </colorScale>
    </cfRule>
  </conditionalFormatting>
  <conditionalFormatting sqref="O77:U86">
    <cfRule type="colorScale" priority="390">
      <colorScale>
        <cfvo type="min"/>
        <cfvo type="percentile" val="50"/>
        <cfvo type="max"/>
        <color rgb="FF63BE7B"/>
        <color rgb="FFFFEB84"/>
        <color rgb="FFF8696B"/>
      </colorScale>
    </cfRule>
  </conditionalFormatting>
  <conditionalFormatting sqref="V77:V86">
    <cfRule type="colorScale" priority="389">
      <colorScale>
        <cfvo type="min"/>
        <cfvo type="percentile" val="50"/>
        <cfvo type="max"/>
        <color rgb="FF63BE7B"/>
        <color rgb="FFFFEB84"/>
        <color rgb="FFF8696B"/>
      </colorScale>
    </cfRule>
  </conditionalFormatting>
  <conditionalFormatting sqref="V77:V86">
    <cfRule type="colorScale" priority="388">
      <colorScale>
        <cfvo type="min"/>
        <cfvo type="percentile" val="50"/>
        <cfvo type="max"/>
        <color rgb="FF63BE7B"/>
        <color rgb="FFFFEB84"/>
        <color rgb="FFF8696B"/>
      </colorScale>
    </cfRule>
  </conditionalFormatting>
  <conditionalFormatting sqref="C91:V91 C92:M101">
    <cfRule type="cellIs" dxfId="135" priority="387" operator="equal">
      <formula>#DIV/0!</formula>
    </cfRule>
  </conditionalFormatting>
  <conditionalFormatting sqref="D92:N101">
    <cfRule type="colorScale" priority="386">
      <colorScale>
        <cfvo type="min"/>
        <cfvo type="percentile" val="50"/>
        <cfvo type="max"/>
        <color rgb="FF63BE7B"/>
        <color rgb="FFFFEB84"/>
        <color rgb="FFF8696B"/>
      </colorScale>
    </cfRule>
  </conditionalFormatting>
  <conditionalFormatting sqref="D92:N101">
    <cfRule type="colorScale" priority="385">
      <colorScale>
        <cfvo type="min"/>
        <cfvo type="percentile" val="50"/>
        <cfvo type="max"/>
        <color rgb="FF63BE7B"/>
        <color rgb="FFFFEB84"/>
        <color rgb="FFF8696B"/>
      </colorScale>
    </cfRule>
  </conditionalFormatting>
  <conditionalFormatting sqref="O92:T101">
    <cfRule type="cellIs" dxfId="134" priority="384" operator="equal">
      <formula>#DIV/0!</formula>
    </cfRule>
  </conditionalFormatting>
  <conditionalFormatting sqref="O92:U101">
    <cfRule type="colorScale" priority="383">
      <colorScale>
        <cfvo type="min"/>
        <cfvo type="percentile" val="50"/>
        <cfvo type="max"/>
        <color rgb="FF63BE7B"/>
        <color rgb="FFFFEB84"/>
        <color rgb="FFF8696B"/>
      </colorScale>
    </cfRule>
  </conditionalFormatting>
  <conditionalFormatting sqref="O92:U101">
    <cfRule type="colorScale" priority="382">
      <colorScale>
        <cfvo type="min"/>
        <cfvo type="percentile" val="50"/>
        <cfvo type="max"/>
        <color rgb="FF63BE7B"/>
        <color rgb="FFFFEB84"/>
        <color rgb="FFF8696B"/>
      </colorScale>
    </cfRule>
  </conditionalFormatting>
  <conditionalFormatting sqref="V92:V101">
    <cfRule type="colorScale" priority="381">
      <colorScale>
        <cfvo type="min"/>
        <cfvo type="percentile" val="50"/>
        <cfvo type="max"/>
        <color rgb="FF63BE7B"/>
        <color rgb="FFFFEB84"/>
        <color rgb="FFF8696B"/>
      </colorScale>
    </cfRule>
  </conditionalFormatting>
  <conditionalFormatting sqref="V92:V101">
    <cfRule type="colorScale" priority="380">
      <colorScale>
        <cfvo type="min"/>
        <cfvo type="percentile" val="50"/>
        <cfvo type="max"/>
        <color rgb="FF63BE7B"/>
        <color rgb="FFFFEB84"/>
        <color rgb="FFF8696B"/>
      </colorScale>
    </cfRule>
  </conditionalFormatting>
  <conditionalFormatting sqref="D107:N116">
    <cfRule type="colorScale" priority="378">
      <colorScale>
        <cfvo type="min"/>
        <cfvo type="percentile" val="50"/>
        <cfvo type="max"/>
        <color rgb="FF63BE7B"/>
        <color rgb="FFFFEB84"/>
        <color rgb="FFF8696B"/>
      </colorScale>
    </cfRule>
  </conditionalFormatting>
  <conditionalFormatting sqref="D107:N116">
    <cfRule type="colorScale" priority="377">
      <colorScale>
        <cfvo type="min"/>
        <cfvo type="percentile" val="50"/>
        <cfvo type="max"/>
        <color rgb="FF63BE7B"/>
        <color rgb="FFFFEB84"/>
        <color rgb="FFF8696B"/>
      </colorScale>
    </cfRule>
  </conditionalFormatting>
  <conditionalFormatting sqref="O107:T116">
    <cfRule type="cellIs" dxfId="133" priority="376" operator="equal">
      <formula>#DIV/0!</formula>
    </cfRule>
  </conditionalFormatting>
  <conditionalFormatting sqref="O107:U116">
    <cfRule type="colorScale" priority="375">
      <colorScale>
        <cfvo type="min"/>
        <cfvo type="percentile" val="50"/>
        <cfvo type="max"/>
        <color rgb="FF63BE7B"/>
        <color rgb="FFFFEB84"/>
        <color rgb="FFF8696B"/>
      </colorScale>
    </cfRule>
  </conditionalFormatting>
  <conditionalFormatting sqref="O107:U116">
    <cfRule type="colorScale" priority="374">
      <colorScale>
        <cfvo type="min"/>
        <cfvo type="percentile" val="50"/>
        <cfvo type="max"/>
        <color rgb="FF63BE7B"/>
        <color rgb="FFFFEB84"/>
        <color rgb="FFF8696B"/>
      </colorScale>
    </cfRule>
  </conditionalFormatting>
  <conditionalFormatting sqref="V107:V116">
    <cfRule type="colorScale" priority="373">
      <colorScale>
        <cfvo type="min"/>
        <cfvo type="percentile" val="50"/>
        <cfvo type="max"/>
        <color rgb="FF63BE7B"/>
        <color rgb="FFFFEB84"/>
        <color rgb="FFF8696B"/>
      </colorScale>
    </cfRule>
  </conditionalFormatting>
  <conditionalFormatting sqref="V107:V116">
    <cfRule type="colorScale" priority="372">
      <colorScale>
        <cfvo type="min"/>
        <cfvo type="percentile" val="50"/>
        <cfvo type="max"/>
        <color rgb="FF63BE7B"/>
        <color rgb="FFFFEB84"/>
        <color rgb="FFF8696B"/>
      </colorScale>
    </cfRule>
  </conditionalFormatting>
  <conditionalFormatting sqref="Y90:Z119 AA90:AK90 Y74:AK75 AA102:AK105 AA117:AK118 Y76:AT76 Y77:AK89">
    <cfRule type="cellIs" dxfId="132" priority="363" operator="equal">
      <formula>#DIV/0!</formula>
    </cfRule>
  </conditionalFormatting>
  <conditionalFormatting sqref="AB77:AL86">
    <cfRule type="colorScale" priority="362">
      <colorScale>
        <cfvo type="min"/>
        <cfvo type="percentile" val="50"/>
        <cfvo type="max"/>
        <color rgb="FF63BE7B"/>
        <color rgb="FFFFEB84"/>
        <color rgb="FFF8696B"/>
      </colorScale>
    </cfRule>
  </conditionalFormatting>
  <conditionalFormatting sqref="AN87:AT90 AN74:AT75 AP117:AT118 AN102:AT105 AN117:AO119">
    <cfRule type="cellIs" dxfId="131" priority="361" operator="equal">
      <formula>#DIV/0!</formula>
    </cfRule>
  </conditionalFormatting>
  <conditionalFormatting sqref="AB77:AL86">
    <cfRule type="colorScale" priority="360">
      <colorScale>
        <cfvo type="min"/>
        <cfvo type="percentile" val="50"/>
        <cfvo type="max"/>
        <color rgb="FF63BE7B"/>
        <color rgb="FFFFEB84"/>
        <color rgb="FFF8696B"/>
      </colorScale>
    </cfRule>
  </conditionalFormatting>
  <conditionalFormatting sqref="AM77:AR86">
    <cfRule type="cellIs" dxfId="130" priority="359" operator="equal">
      <formula>#DIV/0!</formula>
    </cfRule>
  </conditionalFormatting>
  <conditionalFormatting sqref="AM77:AS86">
    <cfRule type="colorScale" priority="358">
      <colorScale>
        <cfvo type="min"/>
        <cfvo type="percentile" val="50"/>
        <cfvo type="max"/>
        <color rgb="FF63BE7B"/>
        <color rgb="FFFFEB84"/>
        <color rgb="FFF8696B"/>
      </colorScale>
    </cfRule>
  </conditionalFormatting>
  <conditionalFormatting sqref="AM77:AS86">
    <cfRule type="colorScale" priority="357">
      <colorScale>
        <cfvo type="min"/>
        <cfvo type="percentile" val="50"/>
        <cfvo type="max"/>
        <color rgb="FF63BE7B"/>
        <color rgb="FFFFEB84"/>
        <color rgb="FFF8696B"/>
      </colorScale>
    </cfRule>
  </conditionalFormatting>
  <conditionalFormatting sqref="AT77:AT86">
    <cfRule type="colorScale" priority="356">
      <colorScale>
        <cfvo type="min"/>
        <cfvo type="percentile" val="50"/>
        <cfvo type="max"/>
        <color rgb="FF63BE7B"/>
        <color rgb="FFFFEB84"/>
        <color rgb="FFF8696B"/>
      </colorScale>
    </cfRule>
  </conditionalFormatting>
  <conditionalFormatting sqref="AT77:AT86">
    <cfRule type="colorScale" priority="355">
      <colorScale>
        <cfvo type="min"/>
        <cfvo type="percentile" val="50"/>
        <cfvo type="max"/>
        <color rgb="FF63BE7B"/>
        <color rgb="FFFFEB84"/>
        <color rgb="FFF8696B"/>
      </colorScale>
    </cfRule>
  </conditionalFormatting>
  <conditionalFormatting sqref="AB92:AK101 AA91">
    <cfRule type="cellIs" dxfId="129" priority="354" operator="equal">
      <formula>#DIV/0!</formula>
    </cfRule>
  </conditionalFormatting>
  <conditionalFormatting sqref="AB92:AL101">
    <cfRule type="colorScale" priority="353">
      <colorScale>
        <cfvo type="min"/>
        <cfvo type="percentile" val="50"/>
        <cfvo type="max"/>
        <color rgb="FF63BE7B"/>
        <color rgb="FFFFEB84"/>
        <color rgb="FFF8696B"/>
      </colorScale>
    </cfRule>
  </conditionalFormatting>
  <conditionalFormatting sqref="AB92:AL101">
    <cfRule type="colorScale" priority="352">
      <colorScale>
        <cfvo type="min"/>
        <cfvo type="percentile" val="50"/>
        <cfvo type="max"/>
        <color rgb="FF63BE7B"/>
        <color rgb="FFFFEB84"/>
        <color rgb="FFF8696B"/>
      </colorScale>
    </cfRule>
  </conditionalFormatting>
  <conditionalFormatting sqref="AM92:AR101">
    <cfRule type="cellIs" dxfId="128" priority="351" operator="equal">
      <formula>#DIV/0!</formula>
    </cfRule>
  </conditionalFormatting>
  <conditionalFormatting sqref="AM92:AS101">
    <cfRule type="colorScale" priority="350">
      <colorScale>
        <cfvo type="min"/>
        <cfvo type="percentile" val="50"/>
        <cfvo type="max"/>
        <color rgb="FF63BE7B"/>
        <color rgb="FFFFEB84"/>
        <color rgb="FFF8696B"/>
      </colorScale>
    </cfRule>
  </conditionalFormatting>
  <conditionalFormatting sqref="AM92:AS101">
    <cfRule type="colorScale" priority="349">
      <colorScale>
        <cfvo type="min"/>
        <cfvo type="percentile" val="50"/>
        <cfvo type="max"/>
        <color rgb="FF63BE7B"/>
        <color rgb="FFFFEB84"/>
        <color rgb="FFF8696B"/>
      </colorScale>
    </cfRule>
  </conditionalFormatting>
  <conditionalFormatting sqref="AT92:AT101">
    <cfRule type="colorScale" priority="348">
      <colorScale>
        <cfvo type="min"/>
        <cfvo type="percentile" val="50"/>
        <cfvo type="max"/>
        <color rgb="FF63BE7B"/>
        <color rgb="FFFFEB84"/>
        <color rgb="FFF8696B"/>
      </colorScale>
    </cfRule>
  </conditionalFormatting>
  <conditionalFormatting sqref="AT92:AT101">
    <cfRule type="colorScale" priority="347">
      <colorScale>
        <cfvo type="min"/>
        <cfvo type="percentile" val="50"/>
        <cfvo type="max"/>
        <color rgb="FF63BE7B"/>
        <color rgb="FFFFEB84"/>
        <color rgb="FFF8696B"/>
      </colorScale>
    </cfRule>
  </conditionalFormatting>
  <conditionalFormatting sqref="AB107:AK116 AA106">
    <cfRule type="cellIs" dxfId="127" priority="346" operator="equal">
      <formula>#DIV/0!</formula>
    </cfRule>
  </conditionalFormatting>
  <conditionalFormatting sqref="AB107:AL116">
    <cfRule type="colorScale" priority="345">
      <colorScale>
        <cfvo type="min"/>
        <cfvo type="percentile" val="50"/>
        <cfvo type="max"/>
        <color rgb="FF63BE7B"/>
        <color rgb="FFFFEB84"/>
        <color rgb="FFF8696B"/>
      </colorScale>
    </cfRule>
  </conditionalFormatting>
  <conditionalFormatting sqref="AB107:AL116">
    <cfRule type="colorScale" priority="344">
      <colorScale>
        <cfvo type="min"/>
        <cfvo type="percentile" val="50"/>
        <cfvo type="max"/>
        <color rgb="FF63BE7B"/>
        <color rgb="FFFFEB84"/>
        <color rgb="FFF8696B"/>
      </colorScale>
    </cfRule>
  </conditionalFormatting>
  <conditionalFormatting sqref="AM107:AR116">
    <cfRule type="cellIs" dxfId="126" priority="343" operator="equal">
      <formula>#DIV/0!</formula>
    </cfRule>
  </conditionalFormatting>
  <conditionalFormatting sqref="AM107:AS116">
    <cfRule type="colorScale" priority="342">
      <colorScale>
        <cfvo type="min"/>
        <cfvo type="percentile" val="50"/>
        <cfvo type="max"/>
        <color rgb="FF63BE7B"/>
        <color rgb="FFFFEB84"/>
        <color rgb="FFF8696B"/>
      </colorScale>
    </cfRule>
  </conditionalFormatting>
  <conditionalFormatting sqref="AM107:AS116">
    <cfRule type="colorScale" priority="341">
      <colorScale>
        <cfvo type="min"/>
        <cfvo type="percentile" val="50"/>
        <cfvo type="max"/>
        <color rgb="FF63BE7B"/>
        <color rgb="FFFFEB84"/>
        <color rgb="FFF8696B"/>
      </colorScale>
    </cfRule>
  </conditionalFormatting>
  <conditionalFormatting sqref="AT107:AT116">
    <cfRule type="colorScale" priority="340">
      <colorScale>
        <cfvo type="min"/>
        <cfvo type="percentile" val="50"/>
        <cfvo type="max"/>
        <color rgb="FF63BE7B"/>
        <color rgb="FFFFEB84"/>
        <color rgb="FFF8696B"/>
      </colorScale>
    </cfRule>
  </conditionalFormatting>
  <conditionalFormatting sqref="AT107:AT116">
    <cfRule type="colorScale" priority="339">
      <colorScale>
        <cfvo type="min"/>
        <cfvo type="percentile" val="50"/>
        <cfvo type="max"/>
        <color rgb="FF63BE7B"/>
        <color rgb="FFFFEB84"/>
        <color rgb="FFF8696B"/>
      </colorScale>
    </cfRule>
  </conditionalFormatting>
  <conditionalFormatting sqref="AW90:AX119 AY90:BI90 AW74:BI75 AW87:BI89 AW76:AY76 AY102:BI105 AY117:BI118 AW77:AX86 AZ77:BI86">
    <cfRule type="cellIs" dxfId="125" priority="330" operator="equal">
      <formula>#DIV/0!</formula>
    </cfRule>
  </conditionalFormatting>
  <conditionalFormatting sqref="AZ77:BJ86">
    <cfRule type="colorScale" priority="329">
      <colorScale>
        <cfvo type="min"/>
        <cfvo type="percentile" val="50"/>
        <cfvo type="max"/>
        <color rgb="FF63BE7B"/>
        <color rgb="FFFFEB84"/>
        <color rgb="FFF8696B"/>
      </colorScale>
    </cfRule>
  </conditionalFormatting>
  <conditionalFormatting sqref="BL87:BR90 BL74:BR75 BN117:BR118 BL102:BR105 BL117:BM119">
    <cfRule type="cellIs" dxfId="124" priority="328" operator="equal">
      <formula>#DIV/0!</formula>
    </cfRule>
  </conditionalFormatting>
  <conditionalFormatting sqref="AZ77:BJ86">
    <cfRule type="colorScale" priority="327">
      <colorScale>
        <cfvo type="min"/>
        <cfvo type="percentile" val="50"/>
        <cfvo type="max"/>
        <color rgb="FF63BE7B"/>
        <color rgb="FFFFEB84"/>
        <color rgb="FFF8696B"/>
      </colorScale>
    </cfRule>
  </conditionalFormatting>
  <conditionalFormatting sqref="BK77:BP86">
    <cfRule type="cellIs" dxfId="123" priority="326" operator="equal">
      <formula>#DIV/0!</formula>
    </cfRule>
  </conditionalFormatting>
  <conditionalFormatting sqref="BK77:BQ86">
    <cfRule type="colorScale" priority="325">
      <colorScale>
        <cfvo type="min"/>
        <cfvo type="percentile" val="50"/>
        <cfvo type="max"/>
        <color rgb="FF63BE7B"/>
        <color rgb="FFFFEB84"/>
        <color rgb="FFF8696B"/>
      </colorScale>
    </cfRule>
  </conditionalFormatting>
  <conditionalFormatting sqref="BK77:BQ86">
    <cfRule type="colorScale" priority="324">
      <colorScale>
        <cfvo type="min"/>
        <cfvo type="percentile" val="50"/>
        <cfvo type="max"/>
        <color rgb="FF63BE7B"/>
        <color rgb="FFFFEB84"/>
        <color rgb="FFF8696B"/>
      </colorScale>
    </cfRule>
  </conditionalFormatting>
  <conditionalFormatting sqref="BR77:BR86">
    <cfRule type="colorScale" priority="323">
      <colorScale>
        <cfvo type="min"/>
        <cfvo type="percentile" val="50"/>
        <cfvo type="max"/>
        <color rgb="FF63BE7B"/>
        <color rgb="FFFFEB84"/>
        <color rgb="FFF8696B"/>
      </colorScale>
    </cfRule>
  </conditionalFormatting>
  <conditionalFormatting sqref="BR77:BR86">
    <cfRule type="colorScale" priority="322">
      <colorScale>
        <cfvo type="min"/>
        <cfvo type="percentile" val="50"/>
        <cfvo type="max"/>
        <color rgb="FF63BE7B"/>
        <color rgb="FFFFEB84"/>
        <color rgb="FFF8696B"/>
      </colorScale>
    </cfRule>
  </conditionalFormatting>
  <conditionalFormatting sqref="AZ92:BI101 AY91">
    <cfRule type="cellIs" dxfId="122" priority="321" operator="equal">
      <formula>#DIV/0!</formula>
    </cfRule>
  </conditionalFormatting>
  <conditionalFormatting sqref="AZ92:BJ101">
    <cfRule type="colorScale" priority="320">
      <colorScale>
        <cfvo type="min"/>
        <cfvo type="percentile" val="50"/>
        <cfvo type="max"/>
        <color rgb="FF63BE7B"/>
        <color rgb="FFFFEB84"/>
        <color rgb="FFF8696B"/>
      </colorScale>
    </cfRule>
  </conditionalFormatting>
  <conditionalFormatting sqref="AZ92:BJ101">
    <cfRule type="colorScale" priority="319">
      <colorScale>
        <cfvo type="min"/>
        <cfvo type="percentile" val="50"/>
        <cfvo type="max"/>
        <color rgb="FF63BE7B"/>
        <color rgb="FFFFEB84"/>
        <color rgb="FFF8696B"/>
      </colorScale>
    </cfRule>
  </conditionalFormatting>
  <conditionalFormatting sqref="BK92:BP101">
    <cfRule type="cellIs" dxfId="121" priority="318" operator="equal">
      <formula>#DIV/0!</formula>
    </cfRule>
  </conditionalFormatting>
  <conditionalFormatting sqref="BK92:BQ101">
    <cfRule type="colorScale" priority="317">
      <colorScale>
        <cfvo type="min"/>
        <cfvo type="percentile" val="50"/>
        <cfvo type="max"/>
        <color rgb="FF63BE7B"/>
        <color rgb="FFFFEB84"/>
        <color rgb="FFF8696B"/>
      </colorScale>
    </cfRule>
  </conditionalFormatting>
  <conditionalFormatting sqref="BK92:BQ101">
    <cfRule type="colorScale" priority="316">
      <colorScale>
        <cfvo type="min"/>
        <cfvo type="percentile" val="50"/>
        <cfvo type="max"/>
        <color rgb="FF63BE7B"/>
        <color rgb="FFFFEB84"/>
        <color rgb="FFF8696B"/>
      </colorScale>
    </cfRule>
  </conditionalFormatting>
  <conditionalFormatting sqref="BR92:BR101">
    <cfRule type="colorScale" priority="315">
      <colorScale>
        <cfvo type="min"/>
        <cfvo type="percentile" val="50"/>
        <cfvo type="max"/>
        <color rgb="FF63BE7B"/>
        <color rgb="FFFFEB84"/>
        <color rgb="FFF8696B"/>
      </colorScale>
    </cfRule>
  </conditionalFormatting>
  <conditionalFormatting sqref="BR92:BR101">
    <cfRule type="colorScale" priority="314">
      <colorScale>
        <cfvo type="min"/>
        <cfvo type="percentile" val="50"/>
        <cfvo type="max"/>
        <color rgb="FF63BE7B"/>
        <color rgb="FFFFEB84"/>
        <color rgb="FFF8696B"/>
      </colorScale>
    </cfRule>
  </conditionalFormatting>
  <conditionalFormatting sqref="AZ107:BI116 AY106">
    <cfRule type="cellIs" dxfId="120" priority="313" operator="equal">
      <formula>#DIV/0!</formula>
    </cfRule>
  </conditionalFormatting>
  <conditionalFormatting sqref="AZ107:BJ116">
    <cfRule type="colorScale" priority="312">
      <colorScale>
        <cfvo type="min"/>
        <cfvo type="percentile" val="50"/>
        <cfvo type="max"/>
        <color rgb="FF63BE7B"/>
        <color rgb="FFFFEB84"/>
        <color rgb="FFF8696B"/>
      </colorScale>
    </cfRule>
  </conditionalFormatting>
  <conditionalFormatting sqref="AZ107:BJ116">
    <cfRule type="colorScale" priority="311">
      <colorScale>
        <cfvo type="min"/>
        <cfvo type="percentile" val="50"/>
        <cfvo type="max"/>
        <color rgb="FF63BE7B"/>
        <color rgb="FFFFEB84"/>
        <color rgb="FFF8696B"/>
      </colorScale>
    </cfRule>
  </conditionalFormatting>
  <conditionalFormatting sqref="BK107:BP116">
    <cfRule type="cellIs" dxfId="119" priority="310" operator="equal">
      <formula>#DIV/0!</formula>
    </cfRule>
  </conditionalFormatting>
  <conditionalFormatting sqref="BK107:BQ116">
    <cfRule type="colorScale" priority="309">
      <colorScale>
        <cfvo type="min"/>
        <cfvo type="percentile" val="50"/>
        <cfvo type="max"/>
        <color rgb="FF63BE7B"/>
        <color rgb="FFFFEB84"/>
        <color rgb="FFF8696B"/>
      </colorScale>
    </cfRule>
  </conditionalFormatting>
  <conditionalFormatting sqref="BK107:BQ116">
    <cfRule type="colorScale" priority="308">
      <colorScale>
        <cfvo type="min"/>
        <cfvo type="percentile" val="50"/>
        <cfvo type="max"/>
        <color rgb="FF63BE7B"/>
        <color rgb="FFFFEB84"/>
        <color rgb="FFF8696B"/>
      </colorScale>
    </cfRule>
  </conditionalFormatting>
  <conditionalFormatting sqref="BR107:BR116">
    <cfRule type="colorScale" priority="307">
      <colorScale>
        <cfvo type="min"/>
        <cfvo type="percentile" val="50"/>
        <cfvo type="max"/>
        <color rgb="FF63BE7B"/>
        <color rgb="FFFFEB84"/>
        <color rgb="FFF8696B"/>
      </colorScale>
    </cfRule>
  </conditionalFormatting>
  <conditionalFormatting sqref="BR107:BR116">
    <cfRule type="colorScale" priority="306">
      <colorScale>
        <cfvo type="min"/>
        <cfvo type="percentile" val="50"/>
        <cfvo type="max"/>
        <color rgb="FF63BE7B"/>
        <color rgb="FFFFEB84"/>
        <color rgb="FFF8696B"/>
      </colorScale>
    </cfRule>
  </conditionalFormatting>
  <conditionalFormatting sqref="BU90:BV131 BW90:CG90 BW120:CG120 BU74:CG75 BU87:CG89 BU76:BW76 BW102:CG105 BW117:CG118 BU77:BV86 BX77:CG86">
    <cfRule type="cellIs" dxfId="118" priority="297" operator="equal">
      <formula>#DIV/0!</formula>
    </cfRule>
  </conditionalFormatting>
  <conditionalFormatting sqref="BX77:CH86">
    <cfRule type="colorScale" priority="296">
      <colorScale>
        <cfvo type="min"/>
        <cfvo type="percentile" val="50"/>
        <cfvo type="max"/>
        <color rgb="FF63BE7B"/>
        <color rgb="FFFFEB84"/>
        <color rgb="FFF8696B"/>
      </colorScale>
    </cfRule>
  </conditionalFormatting>
  <conditionalFormatting sqref="CJ87:CP90 CL120:CP120 CJ74:CP75 CL117:CP118 CJ102:CP105 CJ117:CK120">
    <cfRule type="cellIs" dxfId="117" priority="295" operator="equal">
      <formula>#DIV/0!</formula>
    </cfRule>
  </conditionalFormatting>
  <conditionalFormatting sqref="BX77:CH86">
    <cfRule type="colorScale" priority="294">
      <colorScale>
        <cfvo type="min"/>
        <cfvo type="percentile" val="50"/>
        <cfvo type="max"/>
        <color rgb="FF63BE7B"/>
        <color rgb="FFFFEB84"/>
        <color rgb="FFF8696B"/>
      </colorScale>
    </cfRule>
  </conditionalFormatting>
  <conditionalFormatting sqref="CI77:CN86">
    <cfRule type="cellIs" dxfId="116" priority="293" operator="equal">
      <formula>#DIV/0!</formula>
    </cfRule>
  </conditionalFormatting>
  <conditionalFormatting sqref="CI77:CO86">
    <cfRule type="colorScale" priority="292">
      <colorScale>
        <cfvo type="min"/>
        <cfvo type="percentile" val="50"/>
        <cfvo type="max"/>
        <color rgb="FF63BE7B"/>
        <color rgb="FFFFEB84"/>
        <color rgb="FFF8696B"/>
      </colorScale>
    </cfRule>
  </conditionalFormatting>
  <conditionalFormatting sqref="CI77:CO86">
    <cfRule type="colorScale" priority="291">
      <colorScale>
        <cfvo type="min"/>
        <cfvo type="percentile" val="50"/>
        <cfvo type="max"/>
        <color rgb="FF63BE7B"/>
        <color rgb="FFFFEB84"/>
        <color rgb="FFF8696B"/>
      </colorScale>
    </cfRule>
  </conditionalFormatting>
  <conditionalFormatting sqref="CP77:CP86">
    <cfRule type="colorScale" priority="290">
      <colorScale>
        <cfvo type="min"/>
        <cfvo type="percentile" val="50"/>
        <cfvo type="max"/>
        <color rgb="FF63BE7B"/>
        <color rgb="FFFFEB84"/>
        <color rgb="FFF8696B"/>
      </colorScale>
    </cfRule>
  </conditionalFormatting>
  <conditionalFormatting sqref="CP77:CP86">
    <cfRule type="colorScale" priority="289">
      <colorScale>
        <cfvo type="min"/>
        <cfvo type="percentile" val="50"/>
        <cfvo type="max"/>
        <color rgb="FF63BE7B"/>
        <color rgb="FFFFEB84"/>
        <color rgb="FFF8696B"/>
      </colorScale>
    </cfRule>
  </conditionalFormatting>
  <conditionalFormatting sqref="BX92:CG101 BW91">
    <cfRule type="cellIs" dxfId="115" priority="288" operator="equal">
      <formula>#DIV/0!</formula>
    </cfRule>
  </conditionalFormatting>
  <conditionalFormatting sqref="BX92:CH101">
    <cfRule type="colorScale" priority="287">
      <colorScale>
        <cfvo type="min"/>
        <cfvo type="percentile" val="50"/>
        <cfvo type="max"/>
        <color rgb="FF63BE7B"/>
        <color rgb="FFFFEB84"/>
        <color rgb="FFF8696B"/>
      </colorScale>
    </cfRule>
  </conditionalFormatting>
  <conditionalFormatting sqref="BX92:CH101">
    <cfRule type="colorScale" priority="286">
      <colorScale>
        <cfvo type="min"/>
        <cfvo type="percentile" val="50"/>
        <cfvo type="max"/>
        <color rgb="FF63BE7B"/>
        <color rgb="FFFFEB84"/>
        <color rgb="FFF8696B"/>
      </colorScale>
    </cfRule>
  </conditionalFormatting>
  <conditionalFormatting sqref="CI92:CN101">
    <cfRule type="cellIs" dxfId="114" priority="285" operator="equal">
      <formula>#DIV/0!</formula>
    </cfRule>
  </conditionalFormatting>
  <conditionalFormatting sqref="CI92:CO101">
    <cfRule type="colorScale" priority="284">
      <colorScale>
        <cfvo type="min"/>
        <cfvo type="percentile" val="50"/>
        <cfvo type="max"/>
        <color rgb="FF63BE7B"/>
        <color rgb="FFFFEB84"/>
        <color rgb="FFF8696B"/>
      </colorScale>
    </cfRule>
  </conditionalFormatting>
  <conditionalFormatting sqref="CI92:CO101">
    <cfRule type="colorScale" priority="283">
      <colorScale>
        <cfvo type="min"/>
        <cfvo type="percentile" val="50"/>
        <cfvo type="max"/>
        <color rgb="FF63BE7B"/>
        <color rgb="FFFFEB84"/>
        <color rgb="FFF8696B"/>
      </colorScale>
    </cfRule>
  </conditionalFormatting>
  <conditionalFormatting sqref="CP92:CP101">
    <cfRule type="colorScale" priority="282">
      <colorScale>
        <cfvo type="min"/>
        <cfvo type="percentile" val="50"/>
        <cfvo type="max"/>
        <color rgb="FF63BE7B"/>
        <color rgb="FFFFEB84"/>
        <color rgb="FFF8696B"/>
      </colorScale>
    </cfRule>
  </conditionalFormatting>
  <conditionalFormatting sqref="CP92:CP101">
    <cfRule type="colorScale" priority="281">
      <colorScale>
        <cfvo type="min"/>
        <cfvo type="percentile" val="50"/>
        <cfvo type="max"/>
        <color rgb="FF63BE7B"/>
        <color rgb="FFFFEB84"/>
        <color rgb="FFF8696B"/>
      </colorScale>
    </cfRule>
  </conditionalFormatting>
  <conditionalFormatting sqref="BX107:CG116 BW106">
    <cfRule type="cellIs" dxfId="113" priority="280" operator="equal">
      <formula>#DIV/0!</formula>
    </cfRule>
  </conditionalFormatting>
  <conditionalFormatting sqref="BX107:CH116">
    <cfRule type="colorScale" priority="279">
      <colorScale>
        <cfvo type="min"/>
        <cfvo type="percentile" val="50"/>
        <cfvo type="max"/>
        <color rgb="FF63BE7B"/>
        <color rgb="FFFFEB84"/>
        <color rgb="FFF8696B"/>
      </colorScale>
    </cfRule>
  </conditionalFormatting>
  <conditionalFormatting sqref="BX107:CH116">
    <cfRule type="colorScale" priority="278">
      <colorScale>
        <cfvo type="min"/>
        <cfvo type="percentile" val="50"/>
        <cfvo type="max"/>
        <color rgb="FF63BE7B"/>
        <color rgb="FFFFEB84"/>
        <color rgb="FFF8696B"/>
      </colorScale>
    </cfRule>
  </conditionalFormatting>
  <conditionalFormatting sqref="CI107:CN116">
    <cfRule type="cellIs" dxfId="112" priority="277" operator="equal">
      <formula>#DIV/0!</formula>
    </cfRule>
  </conditionalFormatting>
  <conditionalFormatting sqref="CI107:CO116">
    <cfRule type="colorScale" priority="276">
      <colorScale>
        <cfvo type="min"/>
        <cfvo type="percentile" val="50"/>
        <cfvo type="max"/>
        <color rgb="FF63BE7B"/>
        <color rgb="FFFFEB84"/>
        <color rgb="FFF8696B"/>
      </colorScale>
    </cfRule>
  </conditionalFormatting>
  <conditionalFormatting sqref="CI107:CO116">
    <cfRule type="colorScale" priority="275">
      <colorScale>
        <cfvo type="min"/>
        <cfvo type="percentile" val="50"/>
        <cfvo type="max"/>
        <color rgb="FF63BE7B"/>
        <color rgb="FFFFEB84"/>
        <color rgb="FFF8696B"/>
      </colorScale>
    </cfRule>
  </conditionalFormatting>
  <conditionalFormatting sqref="CP107:CP116">
    <cfRule type="colorScale" priority="274">
      <colorScale>
        <cfvo type="min"/>
        <cfvo type="percentile" val="50"/>
        <cfvo type="max"/>
        <color rgb="FF63BE7B"/>
        <color rgb="FFFFEB84"/>
        <color rgb="FFF8696B"/>
      </colorScale>
    </cfRule>
  </conditionalFormatting>
  <conditionalFormatting sqref="CP107:CP116">
    <cfRule type="colorScale" priority="273">
      <colorScale>
        <cfvo type="min"/>
        <cfvo type="percentile" val="50"/>
        <cfvo type="max"/>
        <color rgb="FF63BE7B"/>
        <color rgb="FFFFEB84"/>
        <color rgb="FFF8696B"/>
      </colorScale>
    </cfRule>
  </conditionalFormatting>
  <conditionalFormatting sqref="BX122:CG131 BW121">
    <cfRule type="cellIs" dxfId="111" priority="272" operator="equal">
      <formula>#DIV/0!</formula>
    </cfRule>
  </conditionalFormatting>
  <conditionalFormatting sqref="BX122:CH131">
    <cfRule type="colorScale" priority="271">
      <colorScale>
        <cfvo type="min"/>
        <cfvo type="percentile" val="50"/>
        <cfvo type="max"/>
        <color rgb="FF63BE7B"/>
        <color rgb="FFFFEB84"/>
        <color rgb="FFF8696B"/>
      </colorScale>
    </cfRule>
  </conditionalFormatting>
  <conditionalFormatting sqref="BX122:CH131">
    <cfRule type="colorScale" priority="270">
      <colorScale>
        <cfvo type="min"/>
        <cfvo type="percentile" val="50"/>
        <cfvo type="max"/>
        <color rgb="FF63BE7B"/>
        <color rgb="FFFFEB84"/>
        <color rgb="FFF8696B"/>
      </colorScale>
    </cfRule>
  </conditionalFormatting>
  <conditionalFormatting sqref="CI122:CN131">
    <cfRule type="cellIs" dxfId="110" priority="269" operator="equal">
      <formula>#DIV/0!</formula>
    </cfRule>
  </conditionalFormatting>
  <conditionalFormatting sqref="CI122:CO131">
    <cfRule type="colorScale" priority="268">
      <colorScale>
        <cfvo type="min"/>
        <cfvo type="percentile" val="50"/>
        <cfvo type="max"/>
        <color rgb="FF63BE7B"/>
        <color rgb="FFFFEB84"/>
        <color rgb="FFF8696B"/>
      </colorScale>
    </cfRule>
  </conditionalFormatting>
  <conditionalFormatting sqref="CI122:CO131">
    <cfRule type="colorScale" priority="267">
      <colorScale>
        <cfvo type="min"/>
        <cfvo type="percentile" val="50"/>
        <cfvo type="max"/>
        <color rgb="FF63BE7B"/>
        <color rgb="FFFFEB84"/>
        <color rgb="FFF8696B"/>
      </colorScale>
    </cfRule>
  </conditionalFormatting>
  <conditionalFormatting sqref="CP122:CP131">
    <cfRule type="colorScale" priority="266">
      <colorScale>
        <cfvo type="min"/>
        <cfvo type="percentile" val="50"/>
        <cfvo type="max"/>
        <color rgb="FF63BE7B"/>
        <color rgb="FFFFEB84"/>
        <color rgb="FFF8696B"/>
      </colorScale>
    </cfRule>
  </conditionalFormatting>
  <conditionalFormatting sqref="CP122:CP131">
    <cfRule type="colorScale" priority="265">
      <colorScale>
        <cfvo type="min"/>
        <cfvo type="percentile" val="50"/>
        <cfvo type="max"/>
        <color rgb="FF63BE7B"/>
        <color rgb="FFFFEB84"/>
        <color rgb="FFF8696B"/>
      </colorScale>
    </cfRule>
  </conditionalFormatting>
  <conditionalFormatting sqref="D80:V86 D92:V101 D107:V116 AB77:AT86 AB92:AT101 AB107:AT116 AZ77:BR86 AZ92:BR101 AZ107:BR116 BX77:CP86 BX92:CP101 BX107:CP116 BX122:CP131 CU77:DI77 CU92:DI92 CU107:DI107 CU122:DI122 F77:V79">
    <cfRule type="colorScale" priority="264">
      <colorScale>
        <cfvo type="min"/>
        <cfvo type="percentile" val="50"/>
        <cfvo type="max"/>
        <color rgb="FF63BE7B"/>
        <color rgb="FFFFEB84"/>
        <color rgb="FFF8696B"/>
      </colorScale>
    </cfRule>
  </conditionalFormatting>
  <conditionalFormatting sqref="T27:T42">
    <cfRule type="cellIs" dxfId="109" priority="263" operator="equal">
      <formula>#DIV/0!</formula>
    </cfRule>
  </conditionalFormatting>
  <conditionalFormatting sqref="T7:T22">
    <cfRule type="cellIs" dxfId="108" priority="262" operator="equal">
      <formula>#DIV/0!</formula>
    </cfRule>
  </conditionalFormatting>
  <conditionalFormatting sqref="T47:T62">
    <cfRule type="cellIs" dxfId="107" priority="261" operator="equal">
      <formula>#DIV/0!</formula>
    </cfRule>
  </conditionalFormatting>
  <conditionalFormatting sqref="D106:V106">
    <cfRule type="cellIs" dxfId="106" priority="259" operator="equal">
      <formula>#DIV/0!</formula>
    </cfRule>
  </conditionalFormatting>
  <conditionalFormatting sqref="C107:C116">
    <cfRule type="cellIs" dxfId="105" priority="257" operator="equal">
      <formula>#DIV/0!</formula>
    </cfRule>
  </conditionalFormatting>
  <conditionalFormatting sqref="AB91:AT91">
    <cfRule type="cellIs" dxfId="104" priority="255" operator="equal">
      <formula>#DIV/0!</formula>
    </cfRule>
  </conditionalFormatting>
  <conditionalFormatting sqref="AA92:AA101">
    <cfRule type="cellIs" dxfId="103" priority="254" operator="equal">
      <formula>#DIV/0!</formula>
    </cfRule>
  </conditionalFormatting>
  <conditionalFormatting sqref="AA107:AA116">
    <cfRule type="cellIs" dxfId="102" priority="253" operator="equal">
      <formula>#DIV/0!</formula>
    </cfRule>
  </conditionalFormatting>
  <conditionalFormatting sqref="AB106:AT106">
    <cfRule type="cellIs" dxfId="101" priority="251" operator="equal">
      <formula>#DIV/0!</formula>
    </cfRule>
  </conditionalFormatting>
  <conditionalFormatting sqref="AZ76:BR76">
    <cfRule type="cellIs" dxfId="100" priority="249" operator="equal">
      <formula>#DIV/0!</formula>
    </cfRule>
  </conditionalFormatting>
  <conditionalFormatting sqref="AZ91:BR91">
    <cfRule type="cellIs" dxfId="99" priority="248" operator="equal">
      <formula>#DIV/0!</formula>
    </cfRule>
  </conditionalFormatting>
  <conditionalFormatting sqref="AZ106:BR106">
    <cfRule type="cellIs" dxfId="98" priority="247" operator="equal">
      <formula>#DIV/0!</formula>
    </cfRule>
  </conditionalFormatting>
  <conditionalFormatting sqref="BX121:CP121">
    <cfRule type="cellIs" dxfId="97" priority="245" operator="equal">
      <formula>#DIV/0!</formula>
    </cfRule>
  </conditionalFormatting>
  <conditionalFormatting sqref="BX106:CP106">
    <cfRule type="cellIs" dxfId="96" priority="244" operator="equal">
      <formula>#DIV/0!</formula>
    </cfRule>
  </conditionalFormatting>
  <conditionalFormatting sqref="BX91:CP91">
    <cfRule type="cellIs" dxfId="95" priority="243" operator="equal">
      <formula>#DIV/0!</formula>
    </cfRule>
  </conditionalFormatting>
  <conditionalFormatting sqref="BX76:CP76">
    <cfRule type="cellIs" dxfId="94" priority="242" operator="equal">
      <formula>#DIV/0!</formula>
    </cfRule>
  </conditionalFormatting>
  <conditionalFormatting sqref="AY77:AY86">
    <cfRule type="cellIs" dxfId="93" priority="241" operator="equal">
      <formula>#DIV/0!</formula>
    </cfRule>
  </conditionalFormatting>
  <conditionalFormatting sqref="AY92:AY101">
    <cfRule type="cellIs" dxfId="92" priority="240" operator="equal">
      <formula>#DIV/0!</formula>
    </cfRule>
  </conditionalFormatting>
  <conditionalFormatting sqref="AY107:AY116">
    <cfRule type="cellIs" dxfId="91" priority="239" operator="equal">
      <formula>#DIV/0!</formula>
    </cfRule>
  </conditionalFormatting>
  <conditionalFormatting sqref="BW77:BW86">
    <cfRule type="cellIs" dxfId="90" priority="237" operator="equal">
      <formula>#DIV/0!</formula>
    </cfRule>
  </conditionalFormatting>
  <conditionalFormatting sqref="BW92:BW101">
    <cfRule type="cellIs" dxfId="89" priority="236" operator="equal">
      <formula>#DIV/0!</formula>
    </cfRule>
  </conditionalFormatting>
  <conditionalFormatting sqref="BW107:BW116">
    <cfRule type="cellIs" dxfId="88" priority="235" operator="equal">
      <formula>#DIV/0!</formula>
    </cfRule>
  </conditionalFormatting>
  <conditionalFormatting sqref="BW122:BW131">
    <cfRule type="cellIs" dxfId="87" priority="234" operator="equal">
      <formula>#DIV/0!</formula>
    </cfRule>
  </conditionalFormatting>
  <conditionalFormatting sqref="CU106:DI106">
    <cfRule type="cellIs" dxfId="86" priority="233" operator="equal">
      <formula>#DIV/0!</formula>
    </cfRule>
  </conditionalFormatting>
  <conditionalFormatting sqref="DE106:DG106">
    <cfRule type="cellIs" dxfId="85" priority="232" operator="equal">
      <formula>#DIV/0!</formula>
    </cfRule>
  </conditionalFormatting>
  <conditionalFormatting sqref="CU121:DI121">
    <cfRule type="cellIs" dxfId="84" priority="231" operator="equal">
      <formula>#DIV/0!</formula>
    </cfRule>
  </conditionalFormatting>
  <conditionalFormatting sqref="DE121:DG121">
    <cfRule type="cellIs" dxfId="83" priority="230" operator="equal">
      <formula>#DIV/0!</formula>
    </cfRule>
  </conditionalFormatting>
  <conditionalFormatting sqref="W76">
    <cfRule type="cellIs" dxfId="82" priority="229" operator="equal">
      <formula>#DIV/0!</formula>
    </cfRule>
  </conditionalFormatting>
  <conditionalFormatting sqref="W77:W86">
    <cfRule type="colorScale" priority="228">
      <colorScale>
        <cfvo type="min"/>
        <cfvo type="percentile" val="50"/>
        <cfvo type="max"/>
        <color rgb="FF63BE7B"/>
        <color rgb="FFFFEB84"/>
        <color rgb="FFF8696B"/>
      </colorScale>
    </cfRule>
  </conditionalFormatting>
  <conditionalFormatting sqref="W77:W86">
    <cfRule type="colorScale" priority="227">
      <colorScale>
        <cfvo type="min"/>
        <cfvo type="percentile" val="50"/>
        <cfvo type="max"/>
        <color rgb="FF63BE7B"/>
        <color rgb="FFFFEB84"/>
        <color rgb="FFF8696B"/>
      </colorScale>
    </cfRule>
  </conditionalFormatting>
  <conditionalFormatting sqref="W77:W86">
    <cfRule type="colorScale" priority="226">
      <colorScale>
        <cfvo type="min"/>
        <cfvo type="percentile" val="50"/>
        <cfvo type="max"/>
        <color rgb="FF63BE7B"/>
        <color rgb="FFFFEB84"/>
        <color rgb="FFF8696B"/>
      </colorScale>
    </cfRule>
  </conditionalFormatting>
  <conditionalFormatting sqref="W91">
    <cfRule type="cellIs" dxfId="81" priority="225" operator="equal">
      <formula>#DIV/0!</formula>
    </cfRule>
  </conditionalFormatting>
  <conditionalFormatting sqref="W92:W101">
    <cfRule type="colorScale" priority="224">
      <colorScale>
        <cfvo type="min"/>
        <cfvo type="percentile" val="50"/>
        <cfvo type="max"/>
        <color rgb="FF63BE7B"/>
        <color rgb="FFFFEB84"/>
        <color rgb="FFF8696B"/>
      </colorScale>
    </cfRule>
  </conditionalFormatting>
  <conditionalFormatting sqref="W92:W101">
    <cfRule type="colorScale" priority="223">
      <colorScale>
        <cfvo type="min"/>
        <cfvo type="percentile" val="50"/>
        <cfvo type="max"/>
        <color rgb="FF63BE7B"/>
        <color rgb="FFFFEB84"/>
        <color rgb="FFF8696B"/>
      </colorScale>
    </cfRule>
  </conditionalFormatting>
  <conditionalFormatting sqref="W92:W101">
    <cfRule type="colorScale" priority="222">
      <colorScale>
        <cfvo type="min"/>
        <cfvo type="percentile" val="50"/>
        <cfvo type="max"/>
        <color rgb="FF63BE7B"/>
        <color rgb="FFFFEB84"/>
        <color rgb="FFF8696B"/>
      </colorScale>
    </cfRule>
  </conditionalFormatting>
  <conditionalFormatting sqref="W106">
    <cfRule type="cellIs" dxfId="80" priority="221" operator="equal">
      <formula>#DIV/0!</formula>
    </cfRule>
  </conditionalFormatting>
  <conditionalFormatting sqref="W107:W116">
    <cfRule type="colorScale" priority="220">
      <colorScale>
        <cfvo type="min"/>
        <cfvo type="percentile" val="50"/>
        <cfvo type="max"/>
        <color rgb="FF63BE7B"/>
        <color rgb="FFFFEB84"/>
        <color rgb="FFF8696B"/>
      </colorScale>
    </cfRule>
  </conditionalFormatting>
  <conditionalFormatting sqref="W107:W116">
    <cfRule type="colorScale" priority="219">
      <colorScale>
        <cfvo type="min"/>
        <cfvo type="percentile" val="50"/>
        <cfvo type="max"/>
        <color rgb="FF63BE7B"/>
        <color rgb="FFFFEB84"/>
        <color rgb="FFF8696B"/>
      </colorScale>
    </cfRule>
  </conditionalFormatting>
  <conditionalFormatting sqref="W107:W116">
    <cfRule type="colorScale" priority="218">
      <colorScale>
        <cfvo type="min"/>
        <cfvo type="percentile" val="50"/>
        <cfvo type="max"/>
        <color rgb="FF63BE7B"/>
        <color rgb="FFFFEB84"/>
        <color rgb="FFF8696B"/>
      </colorScale>
    </cfRule>
  </conditionalFormatting>
  <conditionalFormatting sqref="AU76">
    <cfRule type="cellIs" dxfId="79" priority="213" operator="equal">
      <formula>#DIV/0!</formula>
    </cfRule>
  </conditionalFormatting>
  <conditionalFormatting sqref="AU77:AU86">
    <cfRule type="colorScale" priority="212">
      <colorScale>
        <cfvo type="min"/>
        <cfvo type="percentile" val="50"/>
        <cfvo type="max"/>
        <color rgb="FF63BE7B"/>
        <color rgb="FFFFEB84"/>
        <color rgb="FFF8696B"/>
      </colorScale>
    </cfRule>
  </conditionalFormatting>
  <conditionalFormatting sqref="AU77:AU86">
    <cfRule type="colorScale" priority="211">
      <colorScale>
        <cfvo type="min"/>
        <cfvo type="percentile" val="50"/>
        <cfvo type="max"/>
        <color rgb="FF63BE7B"/>
        <color rgb="FFFFEB84"/>
        <color rgb="FFF8696B"/>
      </colorScale>
    </cfRule>
  </conditionalFormatting>
  <conditionalFormatting sqref="AU77:AU86">
    <cfRule type="colorScale" priority="210">
      <colorScale>
        <cfvo type="min"/>
        <cfvo type="percentile" val="50"/>
        <cfvo type="max"/>
        <color rgb="FF63BE7B"/>
        <color rgb="FFFFEB84"/>
        <color rgb="FFF8696B"/>
      </colorScale>
    </cfRule>
  </conditionalFormatting>
  <conditionalFormatting sqref="AU91">
    <cfRule type="cellIs" dxfId="78" priority="209" operator="equal">
      <formula>#DIV/0!</formula>
    </cfRule>
  </conditionalFormatting>
  <conditionalFormatting sqref="AU92:AU101">
    <cfRule type="colorScale" priority="208">
      <colorScale>
        <cfvo type="min"/>
        <cfvo type="percentile" val="50"/>
        <cfvo type="max"/>
        <color rgb="FF63BE7B"/>
        <color rgb="FFFFEB84"/>
        <color rgb="FFF8696B"/>
      </colorScale>
    </cfRule>
  </conditionalFormatting>
  <conditionalFormatting sqref="AU92:AU101">
    <cfRule type="colorScale" priority="207">
      <colorScale>
        <cfvo type="min"/>
        <cfvo type="percentile" val="50"/>
        <cfvo type="max"/>
        <color rgb="FF63BE7B"/>
        <color rgb="FFFFEB84"/>
        <color rgb="FFF8696B"/>
      </colorScale>
    </cfRule>
  </conditionalFormatting>
  <conditionalFormatting sqref="AU92:AU101">
    <cfRule type="colorScale" priority="206">
      <colorScale>
        <cfvo type="min"/>
        <cfvo type="percentile" val="50"/>
        <cfvo type="max"/>
        <color rgb="FF63BE7B"/>
        <color rgb="FFFFEB84"/>
        <color rgb="FFF8696B"/>
      </colorScale>
    </cfRule>
  </conditionalFormatting>
  <conditionalFormatting sqref="AU106">
    <cfRule type="cellIs" dxfId="77" priority="205" operator="equal">
      <formula>#DIV/0!</formula>
    </cfRule>
  </conditionalFormatting>
  <conditionalFormatting sqref="AU107:AU116">
    <cfRule type="colorScale" priority="204">
      <colorScale>
        <cfvo type="min"/>
        <cfvo type="percentile" val="50"/>
        <cfvo type="max"/>
        <color rgb="FF63BE7B"/>
        <color rgb="FFFFEB84"/>
        <color rgb="FFF8696B"/>
      </colorScale>
    </cfRule>
  </conditionalFormatting>
  <conditionalFormatting sqref="AU107:AU116">
    <cfRule type="colorScale" priority="203">
      <colorScale>
        <cfvo type="min"/>
        <cfvo type="percentile" val="50"/>
        <cfvo type="max"/>
        <color rgb="FF63BE7B"/>
        <color rgb="FFFFEB84"/>
        <color rgb="FFF8696B"/>
      </colorScale>
    </cfRule>
  </conditionalFormatting>
  <conditionalFormatting sqref="AU107:AU116">
    <cfRule type="colorScale" priority="202">
      <colorScale>
        <cfvo type="min"/>
        <cfvo type="percentile" val="50"/>
        <cfvo type="max"/>
        <color rgb="FF63BE7B"/>
        <color rgb="FFFFEB84"/>
        <color rgb="FFF8696B"/>
      </colorScale>
    </cfRule>
  </conditionalFormatting>
  <conditionalFormatting sqref="BS76">
    <cfRule type="cellIs" dxfId="76" priority="197" operator="equal">
      <formula>#DIV/0!</formula>
    </cfRule>
  </conditionalFormatting>
  <conditionalFormatting sqref="BS77:BS86">
    <cfRule type="colorScale" priority="196">
      <colorScale>
        <cfvo type="min"/>
        <cfvo type="percentile" val="50"/>
        <cfvo type="max"/>
        <color rgb="FF63BE7B"/>
        <color rgb="FFFFEB84"/>
        <color rgb="FFF8696B"/>
      </colorScale>
    </cfRule>
  </conditionalFormatting>
  <conditionalFormatting sqref="BS77:BS86">
    <cfRule type="colorScale" priority="195">
      <colorScale>
        <cfvo type="min"/>
        <cfvo type="percentile" val="50"/>
        <cfvo type="max"/>
        <color rgb="FF63BE7B"/>
        <color rgb="FFFFEB84"/>
        <color rgb="FFF8696B"/>
      </colorScale>
    </cfRule>
  </conditionalFormatting>
  <conditionalFormatting sqref="BS77:BS86">
    <cfRule type="colorScale" priority="194">
      <colorScale>
        <cfvo type="min"/>
        <cfvo type="percentile" val="50"/>
        <cfvo type="max"/>
        <color rgb="FF63BE7B"/>
        <color rgb="FFFFEB84"/>
        <color rgb="FFF8696B"/>
      </colorScale>
    </cfRule>
  </conditionalFormatting>
  <conditionalFormatting sqref="BS91">
    <cfRule type="cellIs" dxfId="75" priority="193" operator="equal">
      <formula>#DIV/0!</formula>
    </cfRule>
  </conditionalFormatting>
  <conditionalFormatting sqref="BS92:BS101">
    <cfRule type="colorScale" priority="192">
      <colorScale>
        <cfvo type="min"/>
        <cfvo type="percentile" val="50"/>
        <cfvo type="max"/>
        <color rgb="FF63BE7B"/>
        <color rgb="FFFFEB84"/>
        <color rgb="FFF8696B"/>
      </colorScale>
    </cfRule>
  </conditionalFormatting>
  <conditionalFormatting sqref="BS92:BS101">
    <cfRule type="colorScale" priority="191">
      <colorScale>
        <cfvo type="min"/>
        <cfvo type="percentile" val="50"/>
        <cfvo type="max"/>
        <color rgb="FF63BE7B"/>
        <color rgb="FFFFEB84"/>
        <color rgb="FFF8696B"/>
      </colorScale>
    </cfRule>
  </conditionalFormatting>
  <conditionalFormatting sqref="BS92:BS101">
    <cfRule type="colorScale" priority="190">
      <colorScale>
        <cfvo type="min"/>
        <cfvo type="percentile" val="50"/>
        <cfvo type="max"/>
        <color rgb="FF63BE7B"/>
        <color rgb="FFFFEB84"/>
        <color rgb="FFF8696B"/>
      </colorScale>
    </cfRule>
  </conditionalFormatting>
  <conditionalFormatting sqref="BS106">
    <cfRule type="cellIs" dxfId="74" priority="189" operator="equal">
      <formula>#DIV/0!</formula>
    </cfRule>
  </conditionalFormatting>
  <conditionalFormatting sqref="BS107:BS116">
    <cfRule type="colorScale" priority="188">
      <colorScale>
        <cfvo type="min"/>
        <cfvo type="percentile" val="50"/>
        <cfvo type="max"/>
        <color rgb="FF63BE7B"/>
        <color rgb="FFFFEB84"/>
        <color rgb="FFF8696B"/>
      </colorScale>
    </cfRule>
  </conditionalFormatting>
  <conditionalFormatting sqref="BS107:BS116">
    <cfRule type="colorScale" priority="187">
      <colorScale>
        <cfvo type="min"/>
        <cfvo type="percentile" val="50"/>
        <cfvo type="max"/>
        <color rgb="FF63BE7B"/>
        <color rgb="FFFFEB84"/>
        <color rgb="FFF8696B"/>
      </colorScale>
    </cfRule>
  </conditionalFormatting>
  <conditionalFormatting sqref="BS107:BS116">
    <cfRule type="colorScale" priority="186">
      <colorScale>
        <cfvo type="min"/>
        <cfvo type="percentile" val="50"/>
        <cfvo type="max"/>
        <color rgb="FF63BE7B"/>
        <color rgb="FFFFEB84"/>
        <color rgb="FFF8696B"/>
      </colorScale>
    </cfRule>
  </conditionalFormatting>
  <conditionalFormatting sqref="CQ76">
    <cfRule type="cellIs" dxfId="73" priority="181" operator="equal">
      <formula>#DIV/0!</formula>
    </cfRule>
  </conditionalFormatting>
  <conditionalFormatting sqref="CQ77:CQ86">
    <cfRule type="colorScale" priority="180">
      <colorScale>
        <cfvo type="min"/>
        <cfvo type="percentile" val="50"/>
        <cfvo type="max"/>
        <color rgb="FF63BE7B"/>
        <color rgb="FFFFEB84"/>
        <color rgb="FFF8696B"/>
      </colorScale>
    </cfRule>
  </conditionalFormatting>
  <conditionalFormatting sqref="CQ77:CQ86">
    <cfRule type="colorScale" priority="179">
      <colorScale>
        <cfvo type="min"/>
        <cfvo type="percentile" val="50"/>
        <cfvo type="max"/>
        <color rgb="FF63BE7B"/>
        <color rgb="FFFFEB84"/>
        <color rgb="FFF8696B"/>
      </colorScale>
    </cfRule>
  </conditionalFormatting>
  <conditionalFormatting sqref="CQ77:CQ86">
    <cfRule type="colorScale" priority="178">
      <colorScale>
        <cfvo type="min"/>
        <cfvo type="percentile" val="50"/>
        <cfvo type="max"/>
        <color rgb="FF63BE7B"/>
        <color rgb="FFFFEB84"/>
        <color rgb="FFF8696B"/>
      </colorScale>
    </cfRule>
  </conditionalFormatting>
  <conditionalFormatting sqref="CQ91">
    <cfRule type="cellIs" dxfId="72" priority="177" operator="equal">
      <formula>#DIV/0!</formula>
    </cfRule>
  </conditionalFormatting>
  <conditionalFormatting sqref="CQ92:CQ101">
    <cfRule type="colorScale" priority="176">
      <colorScale>
        <cfvo type="min"/>
        <cfvo type="percentile" val="50"/>
        <cfvo type="max"/>
        <color rgb="FF63BE7B"/>
        <color rgb="FFFFEB84"/>
        <color rgb="FFF8696B"/>
      </colorScale>
    </cfRule>
  </conditionalFormatting>
  <conditionalFormatting sqref="CQ92:CQ101">
    <cfRule type="colorScale" priority="175">
      <colorScale>
        <cfvo type="min"/>
        <cfvo type="percentile" val="50"/>
        <cfvo type="max"/>
        <color rgb="FF63BE7B"/>
        <color rgb="FFFFEB84"/>
        <color rgb="FFF8696B"/>
      </colorScale>
    </cfRule>
  </conditionalFormatting>
  <conditionalFormatting sqref="CQ92:CQ101">
    <cfRule type="colorScale" priority="174">
      <colorScale>
        <cfvo type="min"/>
        <cfvo type="percentile" val="50"/>
        <cfvo type="max"/>
        <color rgb="FF63BE7B"/>
        <color rgb="FFFFEB84"/>
        <color rgb="FFF8696B"/>
      </colorScale>
    </cfRule>
  </conditionalFormatting>
  <conditionalFormatting sqref="CQ106">
    <cfRule type="cellIs" dxfId="71" priority="173" operator="equal">
      <formula>#DIV/0!</formula>
    </cfRule>
  </conditionalFormatting>
  <conditionalFormatting sqref="CQ107:CQ116">
    <cfRule type="colorScale" priority="172">
      <colorScale>
        <cfvo type="min"/>
        <cfvo type="percentile" val="50"/>
        <cfvo type="max"/>
        <color rgb="FF63BE7B"/>
        <color rgb="FFFFEB84"/>
        <color rgb="FFF8696B"/>
      </colorScale>
    </cfRule>
  </conditionalFormatting>
  <conditionalFormatting sqref="CQ107:CQ116">
    <cfRule type="colorScale" priority="171">
      <colorScale>
        <cfvo type="min"/>
        <cfvo type="percentile" val="50"/>
        <cfvo type="max"/>
        <color rgb="FF63BE7B"/>
        <color rgb="FFFFEB84"/>
        <color rgb="FFF8696B"/>
      </colorScale>
    </cfRule>
  </conditionalFormatting>
  <conditionalFormatting sqref="CQ107:CQ116">
    <cfRule type="colorScale" priority="170">
      <colorScale>
        <cfvo type="min"/>
        <cfvo type="percentile" val="50"/>
        <cfvo type="max"/>
        <color rgb="FF63BE7B"/>
        <color rgb="FFFFEB84"/>
        <color rgb="FFF8696B"/>
      </colorScale>
    </cfRule>
  </conditionalFormatting>
  <conditionalFormatting sqref="CQ121">
    <cfRule type="cellIs" dxfId="70" priority="169" operator="equal">
      <formula>#DIV/0!</formula>
    </cfRule>
  </conditionalFormatting>
  <conditionalFormatting sqref="CQ122:CQ131">
    <cfRule type="colorScale" priority="168">
      <colorScale>
        <cfvo type="min"/>
        <cfvo type="percentile" val="50"/>
        <cfvo type="max"/>
        <color rgb="FF63BE7B"/>
        <color rgb="FFFFEB84"/>
        <color rgb="FFF8696B"/>
      </colorScale>
    </cfRule>
  </conditionalFormatting>
  <conditionalFormatting sqref="CQ122:CQ131">
    <cfRule type="colorScale" priority="167">
      <colorScale>
        <cfvo type="min"/>
        <cfvo type="percentile" val="50"/>
        <cfvo type="max"/>
        <color rgb="FF63BE7B"/>
        <color rgb="FFFFEB84"/>
        <color rgb="FFF8696B"/>
      </colorScale>
    </cfRule>
  </conditionalFormatting>
  <conditionalFormatting sqref="CQ122:CQ131">
    <cfRule type="colorScale" priority="166">
      <colorScale>
        <cfvo type="min"/>
        <cfvo type="percentile" val="50"/>
        <cfvo type="max"/>
        <color rgb="FF63BE7B"/>
        <color rgb="FFFFEB84"/>
        <color rgb="FFF8696B"/>
      </colorScale>
    </cfRule>
  </conditionalFormatting>
  <conditionalFormatting sqref="D80:W86 D92:W101 D107:W116 AB77:AU86 AB92:AU101 AB107:AU116 AZ77:BS86 AZ92:BS101 AZ107:BS116 BX77:CQ86 BX92:CQ101 BX107:CQ116 BX122:CQ131 CU77:DI77 CU92:DI92 CU107:DI107 CU122:DI122 F77:W79">
    <cfRule type="colorScale" priority="165">
      <colorScale>
        <cfvo type="min"/>
        <cfvo type="percentile" val="50"/>
        <cfvo type="max"/>
        <color rgb="FF63BE7B"/>
        <color rgb="FFFFEB84"/>
        <color rgb="FFF8696B"/>
      </colorScale>
    </cfRule>
  </conditionalFormatting>
  <conditionalFormatting sqref="C136:M136 C148:M151 A120:M121 A122:V122 A123:M135 A136:B162">
    <cfRule type="cellIs" dxfId="69" priority="164" operator="equal">
      <formula>#DIV/0!</formula>
    </cfRule>
  </conditionalFormatting>
  <conditionalFormatting sqref="D123:N132">
    <cfRule type="colorScale" priority="163">
      <colorScale>
        <cfvo type="min"/>
        <cfvo type="percentile" val="50"/>
        <cfvo type="max"/>
        <color rgb="FF63BE7B"/>
        <color rgb="FFFFEB84"/>
        <color rgb="FFF8696B"/>
      </colorScale>
    </cfRule>
  </conditionalFormatting>
  <conditionalFormatting sqref="D153:M162 C152">
    <cfRule type="cellIs" dxfId="68" priority="141" operator="equal">
      <formula>#DIV/0!</formula>
    </cfRule>
  </conditionalFormatting>
  <conditionalFormatting sqref="P133:X136 P120:X121 X122:X132 X138:X147 P148:X151 X153:X162">
    <cfRule type="cellIs" dxfId="67" priority="162" operator="equal">
      <formula>#DIV/0!</formula>
    </cfRule>
  </conditionalFormatting>
  <conditionalFormatting sqref="X123:X132">
    <cfRule type="colorScale" priority="161">
      <colorScale>
        <cfvo type="min"/>
        <cfvo type="percentile" val="50"/>
        <cfvo type="max"/>
        <color rgb="FF63BE7B"/>
        <color rgb="FFFFEB84"/>
        <color rgb="FFF8696B"/>
      </colorScale>
    </cfRule>
  </conditionalFormatting>
  <conditionalFormatting sqref="X138:X147">
    <cfRule type="colorScale" priority="160">
      <colorScale>
        <cfvo type="min"/>
        <cfvo type="percentile" val="50"/>
        <cfvo type="max"/>
        <color rgb="FF63BE7B"/>
        <color rgb="FFFFEB84"/>
        <color rgb="FFF8696B"/>
      </colorScale>
    </cfRule>
  </conditionalFormatting>
  <conditionalFormatting sqref="X153:X162">
    <cfRule type="colorScale" priority="159">
      <colorScale>
        <cfvo type="min"/>
        <cfvo type="percentile" val="50"/>
        <cfvo type="max"/>
        <color rgb="FF63BE7B"/>
        <color rgb="FFFFEB84"/>
        <color rgb="FFF8696B"/>
      </colorScale>
    </cfRule>
  </conditionalFormatting>
  <conditionalFormatting sqref="X137">
    <cfRule type="cellIs" dxfId="66" priority="158" operator="equal">
      <formula>#DIV/0!</formula>
    </cfRule>
  </conditionalFormatting>
  <conditionalFormatting sqref="X152">
    <cfRule type="cellIs" dxfId="65" priority="157" operator="equal">
      <formula>#DIV/0!</formula>
    </cfRule>
  </conditionalFormatting>
  <conditionalFormatting sqref="AU136 AU120:AV121 AV136:AV162 AU133:AV135 AV122:AV132 AU148:AU151">
    <cfRule type="cellIs" dxfId="64" priority="156" operator="equal">
      <formula>#DIV/0!</formula>
    </cfRule>
  </conditionalFormatting>
  <conditionalFormatting sqref="D123:N132 X153:X162 X138:X147 X123:X132">
    <cfRule type="colorScale" priority="155">
      <colorScale>
        <cfvo type="min"/>
        <cfvo type="percentile" val="50"/>
        <cfvo type="max"/>
        <color rgb="FF63BE7B"/>
        <color rgb="FFFFEB84"/>
        <color rgb="FFF8696B"/>
      </colorScale>
    </cfRule>
  </conditionalFormatting>
  <conditionalFormatting sqref="O123:T132">
    <cfRule type="cellIs" dxfId="63" priority="154" operator="equal">
      <formula>#DIV/0!</formula>
    </cfRule>
  </conditionalFormatting>
  <conditionalFormatting sqref="O123:U132">
    <cfRule type="colorScale" priority="153">
      <colorScale>
        <cfvo type="min"/>
        <cfvo type="percentile" val="50"/>
        <cfvo type="max"/>
        <color rgb="FF63BE7B"/>
        <color rgb="FFFFEB84"/>
        <color rgb="FFF8696B"/>
      </colorScale>
    </cfRule>
  </conditionalFormatting>
  <conditionalFormatting sqref="O123:U132">
    <cfRule type="colorScale" priority="152">
      <colorScale>
        <cfvo type="min"/>
        <cfvo type="percentile" val="50"/>
        <cfvo type="max"/>
        <color rgb="FF63BE7B"/>
        <color rgb="FFFFEB84"/>
        <color rgb="FFF8696B"/>
      </colorScale>
    </cfRule>
  </conditionalFormatting>
  <conditionalFormatting sqref="V123:V132">
    <cfRule type="colorScale" priority="151">
      <colorScale>
        <cfvo type="min"/>
        <cfvo type="percentile" val="50"/>
        <cfvo type="max"/>
        <color rgb="FF63BE7B"/>
        <color rgb="FFFFEB84"/>
        <color rgb="FFF8696B"/>
      </colorScale>
    </cfRule>
  </conditionalFormatting>
  <conditionalFormatting sqref="V123:V132">
    <cfRule type="colorScale" priority="150">
      <colorScale>
        <cfvo type="min"/>
        <cfvo type="percentile" val="50"/>
        <cfvo type="max"/>
        <color rgb="FF63BE7B"/>
        <color rgb="FFFFEB84"/>
        <color rgb="FFF8696B"/>
      </colorScale>
    </cfRule>
  </conditionalFormatting>
  <conditionalFormatting sqref="C137:V137 C138:M147">
    <cfRule type="cellIs" dxfId="62" priority="149" operator="equal">
      <formula>#DIV/0!</formula>
    </cfRule>
  </conditionalFormatting>
  <conditionalFormatting sqref="D138:N147">
    <cfRule type="colorScale" priority="148">
      <colorScale>
        <cfvo type="min"/>
        <cfvo type="percentile" val="50"/>
        <cfvo type="max"/>
        <color rgb="FF63BE7B"/>
        <color rgb="FFFFEB84"/>
        <color rgb="FFF8696B"/>
      </colorScale>
    </cfRule>
  </conditionalFormatting>
  <conditionalFormatting sqref="D138:N147">
    <cfRule type="colorScale" priority="147">
      <colorScale>
        <cfvo type="min"/>
        <cfvo type="percentile" val="50"/>
        <cfvo type="max"/>
        <color rgb="FF63BE7B"/>
        <color rgb="FFFFEB84"/>
        <color rgb="FFF8696B"/>
      </colorScale>
    </cfRule>
  </conditionalFormatting>
  <conditionalFormatting sqref="O138:T147">
    <cfRule type="cellIs" dxfId="61" priority="146" operator="equal">
      <formula>#DIV/0!</formula>
    </cfRule>
  </conditionalFormatting>
  <conditionalFormatting sqref="O138:U147">
    <cfRule type="colorScale" priority="145">
      <colorScale>
        <cfvo type="min"/>
        <cfvo type="percentile" val="50"/>
        <cfvo type="max"/>
        <color rgb="FF63BE7B"/>
        <color rgb="FFFFEB84"/>
        <color rgb="FFF8696B"/>
      </colorScale>
    </cfRule>
  </conditionalFormatting>
  <conditionalFormatting sqref="O138:U147">
    <cfRule type="colorScale" priority="144">
      <colorScale>
        <cfvo type="min"/>
        <cfvo type="percentile" val="50"/>
        <cfvo type="max"/>
        <color rgb="FF63BE7B"/>
        <color rgb="FFFFEB84"/>
        <color rgb="FFF8696B"/>
      </colorScale>
    </cfRule>
  </conditionalFormatting>
  <conditionalFormatting sqref="V138:V147">
    <cfRule type="colorScale" priority="143">
      <colorScale>
        <cfvo type="min"/>
        <cfvo type="percentile" val="50"/>
        <cfvo type="max"/>
        <color rgb="FF63BE7B"/>
        <color rgb="FFFFEB84"/>
        <color rgb="FFF8696B"/>
      </colorScale>
    </cfRule>
  </conditionalFormatting>
  <conditionalFormatting sqref="V138:V147">
    <cfRule type="colorScale" priority="142">
      <colorScale>
        <cfvo type="min"/>
        <cfvo type="percentile" val="50"/>
        <cfvo type="max"/>
        <color rgb="FF63BE7B"/>
        <color rgb="FFFFEB84"/>
        <color rgb="FFF8696B"/>
      </colorScale>
    </cfRule>
  </conditionalFormatting>
  <conditionalFormatting sqref="D153:N162">
    <cfRule type="colorScale" priority="140">
      <colorScale>
        <cfvo type="min"/>
        <cfvo type="percentile" val="50"/>
        <cfvo type="max"/>
        <color rgb="FF63BE7B"/>
        <color rgb="FFFFEB84"/>
        <color rgb="FFF8696B"/>
      </colorScale>
    </cfRule>
  </conditionalFormatting>
  <conditionalFormatting sqref="D153:N162">
    <cfRule type="colorScale" priority="139">
      <colorScale>
        <cfvo type="min"/>
        <cfvo type="percentile" val="50"/>
        <cfvo type="max"/>
        <color rgb="FF63BE7B"/>
        <color rgb="FFFFEB84"/>
        <color rgb="FFF8696B"/>
      </colorScale>
    </cfRule>
  </conditionalFormatting>
  <conditionalFormatting sqref="O153:T162">
    <cfRule type="cellIs" dxfId="60" priority="138" operator="equal">
      <formula>#DIV/0!</formula>
    </cfRule>
  </conditionalFormatting>
  <conditionalFormatting sqref="O153:U162">
    <cfRule type="colorScale" priority="137">
      <colorScale>
        <cfvo type="min"/>
        <cfvo type="percentile" val="50"/>
        <cfvo type="max"/>
        <color rgb="FF63BE7B"/>
        <color rgb="FFFFEB84"/>
        <color rgb="FFF8696B"/>
      </colorScale>
    </cfRule>
  </conditionalFormatting>
  <conditionalFormatting sqref="O153:U162">
    <cfRule type="colorScale" priority="136">
      <colorScale>
        <cfvo type="min"/>
        <cfvo type="percentile" val="50"/>
        <cfvo type="max"/>
        <color rgb="FF63BE7B"/>
        <color rgb="FFFFEB84"/>
        <color rgb="FFF8696B"/>
      </colorScale>
    </cfRule>
  </conditionalFormatting>
  <conditionalFormatting sqref="V153:V162">
    <cfRule type="colorScale" priority="135">
      <colorScale>
        <cfvo type="min"/>
        <cfvo type="percentile" val="50"/>
        <cfvo type="max"/>
        <color rgb="FF63BE7B"/>
        <color rgb="FFFFEB84"/>
        <color rgb="FFF8696B"/>
      </colorScale>
    </cfRule>
  </conditionalFormatting>
  <conditionalFormatting sqref="V153:V162">
    <cfRule type="colorScale" priority="134">
      <colorScale>
        <cfvo type="min"/>
        <cfvo type="percentile" val="50"/>
        <cfvo type="max"/>
        <color rgb="FF63BE7B"/>
        <color rgb="FFFFEB84"/>
        <color rgb="FFF8696B"/>
      </colorScale>
    </cfRule>
  </conditionalFormatting>
  <conditionalFormatting sqref="Y136:Z162 AA136:AK136 Y120:AK121 AA148:AK151 Y122:AT122 Y123:AK135">
    <cfRule type="cellIs" dxfId="59" priority="133" operator="equal">
      <formula>#DIV/0!</formula>
    </cfRule>
  </conditionalFormatting>
  <conditionalFormatting sqref="AB123:AL132">
    <cfRule type="colorScale" priority="132">
      <colorScale>
        <cfvo type="min"/>
        <cfvo type="percentile" val="50"/>
        <cfvo type="max"/>
        <color rgb="FF63BE7B"/>
        <color rgb="FFFFEB84"/>
        <color rgb="FFF8696B"/>
      </colorScale>
    </cfRule>
  </conditionalFormatting>
  <conditionalFormatting sqref="AN133:AT136 AN120:AT121 AN148:AT151">
    <cfRule type="cellIs" dxfId="58" priority="131" operator="equal">
      <formula>#DIV/0!</formula>
    </cfRule>
  </conditionalFormatting>
  <conditionalFormatting sqref="AB123:AL132">
    <cfRule type="colorScale" priority="130">
      <colorScale>
        <cfvo type="min"/>
        <cfvo type="percentile" val="50"/>
        <cfvo type="max"/>
        <color rgb="FF63BE7B"/>
        <color rgb="FFFFEB84"/>
        <color rgb="FFF8696B"/>
      </colorScale>
    </cfRule>
  </conditionalFormatting>
  <conditionalFormatting sqref="AM123:AR132">
    <cfRule type="cellIs" dxfId="57" priority="129" operator="equal">
      <formula>#DIV/0!</formula>
    </cfRule>
  </conditionalFormatting>
  <conditionalFormatting sqref="AM123:AS132">
    <cfRule type="colorScale" priority="128">
      <colorScale>
        <cfvo type="min"/>
        <cfvo type="percentile" val="50"/>
        <cfvo type="max"/>
        <color rgb="FF63BE7B"/>
        <color rgb="FFFFEB84"/>
        <color rgb="FFF8696B"/>
      </colorScale>
    </cfRule>
  </conditionalFormatting>
  <conditionalFormatting sqref="AM123:AS132">
    <cfRule type="colorScale" priority="127">
      <colorScale>
        <cfvo type="min"/>
        <cfvo type="percentile" val="50"/>
        <cfvo type="max"/>
        <color rgb="FF63BE7B"/>
        <color rgb="FFFFEB84"/>
        <color rgb="FFF8696B"/>
      </colorScale>
    </cfRule>
  </conditionalFormatting>
  <conditionalFormatting sqref="AT123:AT132">
    <cfRule type="colorScale" priority="126">
      <colorScale>
        <cfvo type="min"/>
        <cfvo type="percentile" val="50"/>
        <cfvo type="max"/>
        <color rgb="FF63BE7B"/>
        <color rgb="FFFFEB84"/>
        <color rgb="FFF8696B"/>
      </colorScale>
    </cfRule>
  </conditionalFormatting>
  <conditionalFormatting sqref="AT123:AT132">
    <cfRule type="colorScale" priority="125">
      <colorScale>
        <cfvo type="min"/>
        <cfvo type="percentile" val="50"/>
        <cfvo type="max"/>
        <color rgb="FF63BE7B"/>
        <color rgb="FFFFEB84"/>
        <color rgb="FFF8696B"/>
      </colorScale>
    </cfRule>
  </conditionalFormatting>
  <conditionalFormatting sqref="AB138:AK147 AA137">
    <cfRule type="cellIs" dxfId="56" priority="124" operator="equal">
      <formula>#DIV/0!</formula>
    </cfRule>
  </conditionalFormatting>
  <conditionalFormatting sqref="AB138:AL147">
    <cfRule type="colorScale" priority="123">
      <colorScale>
        <cfvo type="min"/>
        <cfvo type="percentile" val="50"/>
        <cfvo type="max"/>
        <color rgb="FF63BE7B"/>
        <color rgb="FFFFEB84"/>
        <color rgb="FFF8696B"/>
      </colorScale>
    </cfRule>
  </conditionalFormatting>
  <conditionalFormatting sqref="AB138:AL147">
    <cfRule type="colorScale" priority="122">
      <colorScale>
        <cfvo type="min"/>
        <cfvo type="percentile" val="50"/>
        <cfvo type="max"/>
        <color rgb="FF63BE7B"/>
        <color rgb="FFFFEB84"/>
        <color rgb="FFF8696B"/>
      </colorScale>
    </cfRule>
  </conditionalFormatting>
  <conditionalFormatting sqref="AM138:AR147">
    <cfRule type="cellIs" dxfId="55" priority="121" operator="equal">
      <formula>#DIV/0!</formula>
    </cfRule>
  </conditionalFormatting>
  <conditionalFormatting sqref="AM138:AS147">
    <cfRule type="colorScale" priority="120">
      <colorScale>
        <cfvo type="min"/>
        <cfvo type="percentile" val="50"/>
        <cfvo type="max"/>
        <color rgb="FF63BE7B"/>
        <color rgb="FFFFEB84"/>
        <color rgb="FFF8696B"/>
      </colorScale>
    </cfRule>
  </conditionalFormatting>
  <conditionalFormatting sqref="AM138:AS147">
    <cfRule type="colorScale" priority="119">
      <colorScale>
        <cfvo type="min"/>
        <cfvo type="percentile" val="50"/>
        <cfvo type="max"/>
        <color rgb="FF63BE7B"/>
        <color rgb="FFFFEB84"/>
        <color rgb="FFF8696B"/>
      </colorScale>
    </cfRule>
  </conditionalFormatting>
  <conditionalFormatting sqref="AT138:AT147">
    <cfRule type="colorScale" priority="118">
      <colorScale>
        <cfvo type="min"/>
        <cfvo type="percentile" val="50"/>
        <cfvo type="max"/>
        <color rgb="FF63BE7B"/>
        <color rgb="FFFFEB84"/>
        <color rgb="FFF8696B"/>
      </colorScale>
    </cfRule>
  </conditionalFormatting>
  <conditionalFormatting sqref="AT138:AT147">
    <cfRule type="colorScale" priority="117">
      <colorScale>
        <cfvo type="min"/>
        <cfvo type="percentile" val="50"/>
        <cfvo type="max"/>
        <color rgb="FF63BE7B"/>
        <color rgb="FFFFEB84"/>
        <color rgb="FFF8696B"/>
      </colorScale>
    </cfRule>
  </conditionalFormatting>
  <conditionalFormatting sqref="AB153:AK162 AA152">
    <cfRule type="cellIs" dxfId="54" priority="116" operator="equal">
      <formula>#DIV/0!</formula>
    </cfRule>
  </conditionalFormatting>
  <conditionalFormatting sqref="AB153:AL162">
    <cfRule type="colorScale" priority="115">
      <colorScale>
        <cfvo type="min"/>
        <cfvo type="percentile" val="50"/>
        <cfvo type="max"/>
        <color rgb="FF63BE7B"/>
        <color rgb="FFFFEB84"/>
        <color rgb="FFF8696B"/>
      </colorScale>
    </cfRule>
  </conditionalFormatting>
  <conditionalFormatting sqref="AB153:AL162">
    <cfRule type="colorScale" priority="114">
      <colorScale>
        <cfvo type="min"/>
        <cfvo type="percentile" val="50"/>
        <cfvo type="max"/>
        <color rgb="FF63BE7B"/>
        <color rgb="FFFFEB84"/>
        <color rgb="FFF8696B"/>
      </colorScale>
    </cfRule>
  </conditionalFormatting>
  <conditionalFormatting sqref="AM153:AR162">
    <cfRule type="cellIs" dxfId="53" priority="113" operator="equal">
      <formula>#DIV/0!</formula>
    </cfRule>
  </conditionalFormatting>
  <conditionalFormatting sqref="AM153:AS162">
    <cfRule type="colorScale" priority="112">
      <colorScale>
        <cfvo type="min"/>
        <cfvo type="percentile" val="50"/>
        <cfvo type="max"/>
        <color rgb="FF63BE7B"/>
        <color rgb="FFFFEB84"/>
        <color rgb="FFF8696B"/>
      </colorScale>
    </cfRule>
  </conditionalFormatting>
  <conditionalFormatting sqref="AM153:AS162">
    <cfRule type="colorScale" priority="111">
      <colorScale>
        <cfvo type="min"/>
        <cfvo type="percentile" val="50"/>
        <cfvo type="max"/>
        <color rgb="FF63BE7B"/>
        <color rgb="FFFFEB84"/>
        <color rgb="FFF8696B"/>
      </colorScale>
    </cfRule>
  </conditionalFormatting>
  <conditionalFormatting sqref="AT153:AT162">
    <cfRule type="colorScale" priority="110">
      <colorScale>
        <cfvo type="min"/>
        <cfvo type="percentile" val="50"/>
        <cfvo type="max"/>
        <color rgb="FF63BE7B"/>
        <color rgb="FFFFEB84"/>
        <color rgb="FFF8696B"/>
      </colorScale>
    </cfRule>
  </conditionalFormatting>
  <conditionalFormatting sqref="AT153:AT162">
    <cfRule type="colorScale" priority="109">
      <colorScale>
        <cfvo type="min"/>
        <cfvo type="percentile" val="50"/>
        <cfvo type="max"/>
        <color rgb="FF63BE7B"/>
        <color rgb="FFFFEB84"/>
        <color rgb="FFF8696B"/>
      </colorScale>
    </cfRule>
  </conditionalFormatting>
  <conditionalFormatting sqref="AW136:AX162 AY136:BI136 AW120:BI121 AW133:BI135 AW122:AY122 AY148:BI151 AW123:AX132 AZ123:BI132">
    <cfRule type="cellIs" dxfId="52" priority="108" operator="equal">
      <formula>#DIV/0!</formula>
    </cfRule>
  </conditionalFormatting>
  <conditionalFormatting sqref="AZ123:BJ132">
    <cfRule type="colorScale" priority="107">
      <colorScale>
        <cfvo type="min"/>
        <cfvo type="percentile" val="50"/>
        <cfvo type="max"/>
        <color rgb="FF63BE7B"/>
        <color rgb="FFFFEB84"/>
        <color rgb="FFF8696B"/>
      </colorScale>
    </cfRule>
  </conditionalFormatting>
  <conditionalFormatting sqref="BL133:BR136 BL120:BR121 BL148:BR151">
    <cfRule type="cellIs" dxfId="51" priority="106" operator="equal">
      <formula>#DIV/0!</formula>
    </cfRule>
  </conditionalFormatting>
  <conditionalFormatting sqref="AZ123:BJ132">
    <cfRule type="colorScale" priority="105">
      <colorScale>
        <cfvo type="min"/>
        <cfvo type="percentile" val="50"/>
        <cfvo type="max"/>
        <color rgb="FF63BE7B"/>
        <color rgb="FFFFEB84"/>
        <color rgb="FFF8696B"/>
      </colorScale>
    </cfRule>
  </conditionalFormatting>
  <conditionalFormatting sqref="BK123:BP132">
    <cfRule type="cellIs" dxfId="50" priority="104" operator="equal">
      <formula>#DIV/0!</formula>
    </cfRule>
  </conditionalFormatting>
  <conditionalFormatting sqref="BK123:BQ132">
    <cfRule type="colorScale" priority="103">
      <colorScale>
        <cfvo type="min"/>
        <cfvo type="percentile" val="50"/>
        <cfvo type="max"/>
        <color rgb="FF63BE7B"/>
        <color rgb="FFFFEB84"/>
        <color rgb="FFF8696B"/>
      </colorScale>
    </cfRule>
  </conditionalFormatting>
  <conditionalFormatting sqref="BK123:BQ132">
    <cfRule type="colorScale" priority="102">
      <colorScale>
        <cfvo type="min"/>
        <cfvo type="percentile" val="50"/>
        <cfvo type="max"/>
        <color rgb="FF63BE7B"/>
        <color rgb="FFFFEB84"/>
        <color rgb="FFF8696B"/>
      </colorScale>
    </cfRule>
  </conditionalFormatting>
  <conditionalFormatting sqref="BR123:BR132">
    <cfRule type="colorScale" priority="101">
      <colorScale>
        <cfvo type="min"/>
        <cfvo type="percentile" val="50"/>
        <cfvo type="max"/>
        <color rgb="FF63BE7B"/>
        <color rgb="FFFFEB84"/>
        <color rgb="FFF8696B"/>
      </colorScale>
    </cfRule>
  </conditionalFormatting>
  <conditionalFormatting sqref="BR123:BR132">
    <cfRule type="colorScale" priority="100">
      <colorScale>
        <cfvo type="min"/>
        <cfvo type="percentile" val="50"/>
        <cfvo type="max"/>
        <color rgb="FF63BE7B"/>
        <color rgb="FFFFEB84"/>
        <color rgb="FFF8696B"/>
      </colorScale>
    </cfRule>
  </conditionalFormatting>
  <conditionalFormatting sqref="AZ138:BI147 AY137">
    <cfRule type="cellIs" dxfId="49" priority="99" operator="equal">
      <formula>#DIV/0!</formula>
    </cfRule>
  </conditionalFormatting>
  <conditionalFormatting sqref="AZ138:BJ147">
    <cfRule type="colorScale" priority="98">
      <colorScale>
        <cfvo type="min"/>
        <cfvo type="percentile" val="50"/>
        <cfvo type="max"/>
        <color rgb="FF63BE7B"/>
        <color rgb="FFFFEB84"/>
        <color rgb="FFF8696B"/>
      </colorScale>
    </cfRule>
  </conditionalFormatting>
  <conditionalFormatting sqref="AZ138:BJ147">
    <cfRule type="colorScale" priority="97">
      <colorScale>
        <cfvo type="min"/>
        <cfvo type="percentile" val="50"/>
        <cfvo type="max"/>
        <color rgb="FF63BE7B"/>
        <color rgb="FFFFEB84"/>
        <color rgb="FFF8696B"/>
      </colorScale>
    </cfRule>
  </conditionalFormatting>
  <conditionalFormatting sqref="BK138:BP147">
    <cfRule type="cellIs" dxfId="48" priority="96" operator="equal">
      <formula>#DIV/0!</formula>
    </cfRule>
  </conditionalFormatting>
  <conditionalFormatting sqref="BK138:BQ147">
    <cfRule type="colorScale" priority="95">
      <colorScale>
        <cfvo type="min"/>
        <cfvo type="percentile" val="50"/>
        <cfvo type="max"/>
        <color rgb="FF63BE7B"/>
        <color rgb="FFFFEB84"/>
        <color rgb="FFF8696B"/>
      </colorScale>
    </cfRule>
  </conditionalFormatting>
  <conditionalFormatting sqref="BK138:BQ147">
    <cfRule type="colorScale" priority="94">
      <colorScale>
        <cfvo type="min"/>
        <cfvo type="percentile" val="50"/>
        <cfvo type="max"/>
        <color rgb="FF63BE7B"/>
        <color rgb="FFFFEB84"/>
        <color rgb="FFF8696B"/>
      </colorScale>
    </cfRule>
  </conditionalFormatting>
  <conditionalFormatting sqref="BR138:BR147">
    <cfRule type="colorScale" priority="93">
      <colorScale>
        <cfvo type="min"/>
        <cfvo type="percentile" val="50"/>
        <cfvo type="max"/>
        <color rgb="FF63BE7B"/>
        <color rgb="FFFFEB84"/>
        <color rgb="FFF8696B"/>
      </colorScale>
    </cfRule>
  </conditionalFormatting>
  <conditionalFormatting sqref="BR138:BR147">
    <cfRule type="colorScale" priority="92">
      <colorScale>
        <cfvo type="min"/>
        <cfvo type="percentile" val="50"/>
        <cfvo type="max"/>
        <color rgb="FF63BE7B"/>
        <color rgb="FFFFEB84"/>
        <color rgb="FFF8696B"/>
      </colorScale>
    </cfRule>
  </conditionalFormatting>
  <conditionalFormatting sqref="AZ153:BI162 AY152">
    <cfRule type="cellIs" dxfId="47" priority="91" operator="equal">
      <formula>#DIV/0!</formula>
    </cfRule>
  </conditionalFormatting>
  <conditionalFormatting sqref="AZ153:BJ162">
    <cfRule type="colorScale" priority="90">
      <colorScale>
        <cfvo type="min"/>
        <cfvo type="percentile" val="50"/>
        <cfvo type="max"/>
        <color rgb="FF63BE7B"/>
        <color rgb="FFFFEB84"/>
        <color rgb="FFF8696B"/>
      </colorScale>
    </cfRule>
  </conditionalFormatting>
  <conditionalFormatting sqref="AZ153:BJ162">
    <cfRule type="colorScale" priority="89">
      <colorScale>
        <cfvo type="min"/>
        <cfvo type="percentile" val="50"/>
        <cfvo type="max"/>
        <color rgb="FF63BE7B"/>
        <color rgb="FFFFEB84"/>
        <color rgb="FFF8696B"/>
      </colorScale>
    </cfRule>
  </conditionalFormatting>
  <conditionalFormatting sqref="BK153:BP162">
    <cfRule type="cellIs" dxfId="46" priority="88" operator="equal">
      <formula>#DIV/0!</formula>
    </cfRule>
  </conditionalFormatting>
  <conditionalFormatting sqref="BK153:BQ162">
    <cfRule type="colorScale" priority="87">
      <colorScale>
        <cfvo type="min"/>
        <cfvo type="percentile" val="50"/>
        <cfvo type="max"/>
        <color rgb="FF63BE7B"/>
        <color rgb="FFFFEB84"/>
        <color rgb="FFF8696B"/>
      </colorScale>
    </cfRule>
  </conditionalFormatting>
  <conditionalFormatting sqref="BK153:BQ162">
    <cfRule type="colorScale" priority="86">
      <colorScale>
        <cfvo type="min"/>
        <cfvo type="percentile" val="50"/>
        <cfvo type="max"/>
        <color rgb="FF63BE7B"/>
        <color rgb="FFFFEB84"/>
        <color rgb="FFF8696B"/>
      </colorScale>
    </cfRule>
  </conditionalFormatting>
  <conditionalFormatting sqref="BR153:BR162">
    <cfRule type="colorScale" priority="85">
      <colorScale>
        <cfvo type="min"/>
        <cfvo type="percentile" val="50"/>
        <cfvo type="max"/>
        <color rgb="FF63BE7B"/>
        <color rgb="FFFFEB84"/>
        <color rgb="FFF8696B"/>
      </colorScale>
    </cfRule>
  </conditionalFormatting>
  <conditionalFormatting sqref="BR153:BR162">
    <cfRule type="colorScale" priority="84">
      <colorScale>
        <cfvo type="min"/>
        <cfvo type="percentile" val="50"/>
        <cfvo type="max"/>
        <color rgb="FF63BE7B"/>
        <color rgb="FFFFEB84"/>
        <color rgb="FFF8696B"/>
      </colorScale>
    </cfRule>
  </conditionalFormatting>
  <conditionalFormatting sqref="D123:V132 D138:V147 D153:V162 AB123:AT132 AB138:AT147 AB153:AT162 AZ123:BR132 AZ138:BR147 AZ153:BR162">
    <cfRule type="colorScale" priority="83">
      <colorScale>
        <cfvo type="min"/>
        <cfvo type="percentile" val="50"/>
        <cfvo type="max"/>
        <color rgb="FF63BE7B"/>
        <color rgb="FFFFEB84"/>
        <color rgb="FFF8696B"/>
      </colorScale>
    </cfRule>
  </conditionalFormatting>
  <conditionalFormatting sqref="D152:V152">
    <cfRule type="cellIs" dxfId="45" priority="82" operator="equal">
      <formula>#DIV/0!</formula>
    </cfRule>
  </conditionalFormatting>
  <conditionalFormatting sqref="C153:C162">
    <cfRule type="cellIs" dxfId="44" priority="81" operator="equal">
      <formula>#DIV/0!</formula>
    </cfRule>
  </conditionalFormatting>
  <conditionalFormatting sqref="AB137:AT137">
    <cfRule type="cellIs" dxfId="43" priority="80" operator="equal">
      <formula>#DIV/0!</formula>
    </cfRule>
  </conditionalFormatting>
  <conditionalFormatting sqref="AA138:AA147">
    <cfRule type="cellIs" dxfId="42" priority="79" operator="equal">
      <formula>#DIV/0!</formula>
    </cfRule>
  </conditionalFormatting>
  <conditionalFormatting sqref="AA153:AA162">
    <cfRule type="cellIs" dxfId="41" priority="78" operator="equal">
      <formula>#DIV/0!</formula>
    </cfRule>
  </conditionalFormatting>
  <conditionalFormatting sqref="AB152:AT152">
    <cfRule type="cellIs" dxfId="40" priority="77" operator="equal">
      <formula>#DIV/0!</formula>
    </cfRule>
  </conditionalFormatting>
  <conditionalFormatting sqref="AZ122:BR122">
    <cfRule type="cellIs" dxfId="39" priority="76" operator="equal">
      <formula>#DIV/0!</formula>
    </cfRule>
  </conditionalFormatting>
  <conditionalFormatting sqref="AZ137:BR137">
    <cfRule type="cellIs" dxfId="38" priority="75" operator="equal">
      <formula>#DIV/0!</formula>
    </cfRule>
  </conditionalFormatting>
  <conditionalFormatting sqref="AZ152:BR152">
    <cfRule type="cellIs" dxfId="37" priority="74" operator="equal">
      <formula>#DIV/0!</formula>
    </cfRule>
  </conditionalFormatting>
  <conditionalFormatting sqref="AY123:AY132">
    <cfRule type="cellIs" dxfId="36" priority="73" operator="equal">
      <formula>#DIV/0!</formula>
    </cfRule>
  </conditionalFormatting>
  <conditionalFormatting sqref="AY138:AY147">
    <cfRule type="cellIs" dxfId="35" priority="72" operator="equal">
      <formula>#DIV/0!</formula>
    </cfRule>
  </conditionalFormatting>
  <conditionalFormatting sqref="AY153:AY162">
    <cfRule type="cellIs" dxfId="34" priority="71" operator="equal">
      <formula>#DIV/0!</formula>
    </cfRule>
  </conditionalFormatting>
  <conditionalFormatting sqref="W122">
    <cfRule type="cellIs" dxfId="33" priority="70" operator="equal">
      <formula>#DIV/0!</formula>
    </cfRule>
  </conditionalFormatting>
  <conditionalFormatting sqref="W123:W132">
    <cfRule type="colorScale" priority="69">
      <colorScale>
        <cfvo type="min"/>
        <cfvo type="percentile" val="50"/>
        <cfvo type="max"/>
        <color rgb="FF63BE7B"/>
        <color rgb="FFFFEB84"/>
        <color rgb="FFF8696B"/>
      </colorScale>
    </cfRule>
  </conditionalFormatting>
  <conditionalFormatting sqref="W123:W132">
    <cfRule type="colorScale" priority="68">
      <colorScale>
        <cfvo type="min"/>
        <cfvo type="percentile" val="50"/>
        <cfvo type="max"/>
        <color rgb="FF63BE7B"/>
        <color rgb="FFFFEB84"/>
        <color rgb="FFF8696B"/>
      </colorScale>
    </cfRule>
  </conditionalFormatting>
  <conditionalFormatting sqref="W123:W132">
    <cfRule type="colorScale" priority="67">
      <colorScale>
        <cfvo type="min"/>
        <cfvo type="percentile" val="50"/>
        <cfvo type="max"/>
        <color rgb="FF63BE7B"/>
        <color rgb="FFFFEB84"/>
        <color rgb="FFF8696B"/>
      </colorScale>
    </cfRule>
  </conditionalFormatting>
  <conditionalFormatting sqref="W137">
    <cfRule type="cellIs" dxfId="32" priority="66" operator="equal">
      <formula>#DIV/0!</formula>
    </cfRule>
  </conditionalFormatting>
  <conditionalFormatting sqref="W138:W147">
    <cfRule type="colorScale" priority="65">
      <colorScale>
        <cfvo type="min"/>
        <cfvo type="percentile" val="50"/>
        <cfvo type="max"/>
        <color rgb="FF63BE7B"/>
        <color rgb="FFFFEB84"/>
        <color rgb="FFF8696B"/>
      </colorScale>
    </cfRule>
  </conditionalFormatting>
  <conditionalFormatting sqref="W138:W147">
    <cfRule type="colorScale" priority="64">
      <colorScale>
        <cfvo type="min"/>
        <cfvo type="percentile" val="50"/>
        <cfvo type="max"/>
        <color rgb="FF63BE7B"/>
        <color rgb="FFFFEB84"/>
        <color rgb="FFF8696B"/>
      </colorScale>
    </cfRule>
  </conditionalFormatting>
  <conditionalFormatting sqref="W138:W147">
    <cfRule type="colorScale" priority="63">
      <colorScale>
        <cfvo type="min"/>
        <cfvo type="percentile" val="50"/>
        <cfvo type="max"/>
        <color rgb="FF63BE7B"/>
        <color rgb="FFFFEB84"/>
        <color rgb="FFF8696B"/>
      </colorScale>
    </cfRule>
  </conditionalFormatting>
  <conditionalFormatting sqref="W152">
    <cfRule type="cellIs" dxfId="31" priority="62" operator="equal">
      <formula>#DIV/0!</formula>
    </cfRule>
  </conditionalFormatting>
  <conditionalFormatting sqref="W153:W162">
    <cfRule type="colorScale" priority="61">
      <colorScale>
        <cfvo type="min"/>
        <cfvo type="percentile" val="50"/>
        <cfvo type="max"/>
        <color rgb="FF63BE7B"/>
        <color rgb="FFFFEB84"/>
        <color rgb="FFF8696B"/>
      </colorScale>
    </cfRule>
  </conditionalFormatting>
  <conditionalFormatting sqref="W153:W162">
    <cfRule type="colorScale" priority="60">
      <colorScale>
        <cfvo type="min"/>
        <cfvo type="percentile" val="50"/>
        <cfvo type="max"/>
        <color rgb="FF63BE7B"/>
        <color rgb="FFFFEB84"/>
        <color rgb="FFF8696B"/>
      </colorScale>
    </cfRule>
  </conditionalFormatting>
  <conditionalFormatting sqref="W153:W162">
    <cfRule type="colorScale" priority="59">
      <colorScale>
        <cfvo type="min"/>
        <cfvo type="percentile" val="50"/>
        <cfvo type="max"/>
        <color rgb="FF63BE7B"/>
        <color rgb="FFFFEB84"/>
        <color rgb="FFF8696B"/>
      </colorScale>
    </cfRule>
  </conditionalFormatting>
  <conditionalFormatting sqref="AU122">
    <cfRule type="cellIs" dxfId="30" priority="58" operator="equal">
      <formula>#DIV/0!</formula>
    </cfRule>
  </conditionalFormatting>
  <conditionalFormatting sqref="AU123:AU132">
    <cfRule type="colorScale" priority="57">
      <colorScale>
        <cfvo type="min"/>
        <cfvo type="percentile" val="50"/>
        <cfvo type="max"/>
        <color rgb="FF63BE7B"/>
        <color rgb="FFFFEB84"/>
        <color rgb="FFF8696B"/>
      </colorScale>
    </cfRule>
  </conditionalFormatting>
  <conditionalFormatting sqref="AU123:AU132">
    <cfRule type="colorScale" priority="56">
      <colorScale>
        <cfvo type="min"/>
        <cfvo type="percentile" val="50"/>
        <cfvo type="max"/>
        <color rgb="FF63BE7B"/>
        <color rgb="FFFFEB84"/>
        <color rgb="FFF8696B"/>
      </colorScale>
    </cfRule>
  </conditionalFormatting>
  <conditionalFormatting sqref="AU123:AU132">
    <cfRule type="colorScale" priority="55">
      <colorScale>
        <cfvo type="min"/>
        <cfvo type="percentile" val="50"/>
        <cfvo type="max"/>
        <color rgb="FF63BE7B"/>
        <color rgb="FFFFEB84"/>
        <color rgb="FFF8696B"/>
      </colorScale>
    </cfRule>
  </conditionalFormatting>
  <conditionalFormatting sqref="AU137">
    <cfRule type="cellIs" dxfId="29" priority="54" operator="equal">
      <formula>#DIV/0!</formula>
    </cfRule>
  </conditionalFormatting>
  <conditionalFormatting sqref="AU138:AU147">
    <cfRule type="colorScale" priority="53">
      <colorScale>
        <cfvo type="min"/>
        <cfvo type="percentile" val="50"/>
        <cfvo type="max"/>
        <color rgb="FF63BE7B"/>
        <color rgb="FFFFEB84"/>
        <color rgb="FFF8696B"/>
      </colorScale>
    </cfRule>
  </conditionalFormatting>
  <conditionalFormatting sqref="AU138:AU147">
    <cfRule type="colorScale" priority="52">
      <colorScale>
        <cfvo type="min"/>
        <cfvo type="percentile" val="50"/>
        <cfvo type="max"/>
        <color rgb="FF63BE7B"/>
        <color rgb="FFFFEB84"/>
        <color rgb="FFF8696B"/>
      </colorScale>
    </cfRule>
  </conditionalFormatting>
  <conditionalFormatting sqref="AU138:AU147">
    <cfRule type="colorScale" priority="51">
      <colorScale>
        <cfvo type="min"/>
        <cfvo type="percentile" val="50"/>
        <cfvo type="max"/>
        <color rgb="FF63BE7B"/>
        <color rgb="FFFFEB84"/>
        <color rgb="FFF8696B"/>
      </colorScale>
    </cfRule>
  </conditionalFormatting>
  <conditionalFormatting sqref="AU152">
    <cfRule type="cellIs" dxfId="28" priority="50" operator="equal">
      <formula>#DIV/0!</formula>
    </cfRule>
  </conditionalFormatting>
  <conditionalFormatting sqref="AU153:AU162">
    <cfRule type="colorScale" priority="49">
      <colorScale>
        <cfvo type="min"/>
        <cfvo type="percentile" val="50"/>
        <cfvo type="max"/>
        <color rgb="FF63BE7B"/>
        <color rgb="FFFFEB84"/>
        <color rgb="FFF8696B"/>
      </colorScale>
    </cfRule>
  </conditionalFormatting>
  <conditionalFormatting sqref="AU153:AU162">
    <cfRule type="colorScale" priority="48">
      <colorScale>
        <cfvo type="min"/>
        <cfvo type="percentile" val="50"/>
        <cfvo type="max"/>
        <color rgb="FF63BE7B"/>
        <color rgb="FFFFEB84"/>
        <color rgb="FFF8696B"/>
      </colorScale>
    </cfRule>
  </conditionalFormatting>
  <conditionalFormatting sqref="AU153:AU162">
    <cfRule type="colorScale" priority="47">
      <colorScale>
        <cfvo type="min"/>
        <cfvo type="percentile" val="50"/>
        <cfvo type="max"/>
        <color rgb="FF63BE7B"/>
        <color rgb="FFFFEB84"/>
        <color rgb="FFF8696B"/>
      </colorScale>
    </cfRule>
  </conditionalFormatting>
  <conditionalFormatting sqref="BS122">
    <cfRule type="cellIs" dxfId="27" priority="46" operator="equal">
      <formula>#DIV/0!</formula>
    </cfRule>
  </conditionalFormatting>
  <conditionalFormatting sqref="BS123:BS132">
    <cfRule type="colorScale" priority="45">
      <colorScale>
        <cfvo type="min"/>
        <cfvo type="percentile" val="50"/>
        <cfvo type="max"/>
        <color rgb="FF63BE7B"/>
        <color rgb="FFFFEB84"/>
        <color rgb="FFF8696B"/>
      </colorScale>
    </cfRule>
  </conditionalFormatting>
  <conditionalFormatting sqref="BS123:BS132">
    <cfRule type="colorScale" priority="44">
      <colorScale>
        <cfvo type="min"/>
        <cfvo type="percentile" val="50"/>
        <cfvo type="max"/>
        <color rgb="FF63BE7B"/>
        <color rgb="FFFFEB84"/>
        <color rgb="FFF8696B"/>
      </colorScale>
    </cfRule>
  </conditionalFormatting>
  <conditionalFormatting sqref="BS123:BS132">
    <cfRule type="colorScale" priority="43">
      <colorScale>
        <cfvo type="min"/>
        <cfvo type="percentile" val="50"/>
        <cfvo type="max"/>
        <color rgb="FF63BE7B"/>
        <color rgb="FFFFEB84"/>
        <color rgb="FFF8696B"/>
      </colorScale>
    </cfRule>
  </conditionalFormatting>
  <conditionalFormatting sqref="BS137">
    <cfRule type="cellIs" dxfId="26" priority="42" operator="equal">
      <formula>#DIV/0!</formula>
    </cfRule>
  </conditionalFormatting>
  <conditionalFormatting sqref="BS138:BS147">
    <cfRule type="colorScale" priority="41">
      <colorScale>
        <cfvo type="min"/>
        <cfvo type="percentile" val="50"/>
        <cfvo type="max"/>
        <color rgb="FF63BE7B"/>
        <color rgb="FFFFEB84"/>
        <color rgb="FFF8696B"/>
      </colorScale>
    </cfRule>
  </conditionalFormatting>
  <conditionalFormatting sqref="BS138:BS147">
    <cfRule type="colorScale" priority="40">
      <colorScale>
        <cfvo type="min"/>
        <cfvo type="percentile" val="50"/>
        <cfvo type="max"/>
        <color rgb="FF63BE7B"/>
        <color rgb="FFFFEB84"/>
        <color rgb="FFF8696B"/>
      </colorScale>
    </cfRule>
  </conditionalFormatting>
  <conditionalFormatting sqref="BS138:BS147">
    <cfRule type="colorScale" priority="39">
      <colorScale>
        <cfvo type="min"/>
        <cfvo type="percentile" val="50"/>
        <cfvo type="max"/>
        <color rgb="FF63BE7B"/>
        <color rgb="FFFFEB84"/>
        <color rgb="FFF8696B"/>
      </colorScale>
    </cfRule>
  </conditionalFormatting>
  <conditionalFormatting sqref="BS152">
    <cfRule type="cellIs" dxfId="25" priority="38" operator="equal">
      <formula>#DIV/0!</formula>
    </cfRule>
  </conditionalFormatting>
  <conditionalFormatting sqref="BS153:BS162">
    <cfRule type="colorScale" priority="37">
      <colorScale>
        <cfvo type="min"/>
        <cfvo type="percentile" val="50"/>
        <cfvo type="max"/>
        <color rgb="FF63BE7B"/>
        <color rgb="FFFFEB84"/>
        <color rgb="FFF8696B"/>
      </colorScale>
    </cfRule>
  </conditionalFormatting>
  <conditionalFormatting sqref="BS153:BS162">
    <cfRule type="colorScale" priority="36">
      <colorScale>
        <cfvo type="min"/>
        <cfvo type="percentile" val="50"/>
        <cfvo type="max"/>
        <color rgb="FF63BE7B"/>
        <color rgb="FFFFEB84"/>
        <color rgb="FFF8696B"/>
      </colorScale>
    </cfRule>
  </conditionalFormatting>
  <conditionalFormatting sqref="BS153:BS162">
    <cfRule type="colorScale" priority="35">
      <colorScale>
        <cfvo type="min"/>
        <cfvo type="percentile" val="50"/>
        <cfvo type="max"/>
        <color rgb="FF63BE7B"/>
        <color rgb="FFFFEB84"/>
        <color rgb="FFF8696B"/>
      </colorScale>
    </cfRule>
  </conditionalFormatting>
  <conditionalFormatting sqref="D123:W132 D138:W147 D153:W162 AB123:AU132 AB138:AU147 AB153:AU162 AZ123:BS132 AZ138:BS147 AZ153:BS162">
    <cfRule type="colorScale" priority="34">
      <colorScale>
        <cfvo type="min"/>
        <cfvo type="percentile" val="50"/>
        <cfvo type="max"/>
        <color rgb="FF63BE7B"/>
        <color rgb="FFFFEB84"/>
        <color rgb="FFF8696B"/>
      </colorScale>
    </cfRule>
  </conditionalFormatting>
  <conditionalFormatting sqref="D80:W86 AB77:AU86 AZ77:BS86 BX77:CQ86 CU77:DI77 CU92:DI92 BX92:CQ101 AZ92:BS101 AB92:AU101 AB107:AU116 D92:W101 D107:W116 AZ107:BS116 BX107:CQ116 AZ123:BS132 AZ138:BS147 AZ153:BS162 AB153:AU162 AB138:AU147 AB123:AU132 F77:W79">
    <cfRule type="colorScale" priority="31">
      <colorScale>
        <cfvo type="min"/>
        <cfvo type="percentile" val="50"/>
        <cfvo type="max"/>
        <color rgb="FF63BE7B"/>
        <color rgb="FFFFEB84"/>
        <color rgb="FFF8696B"/>
      </colorScale>
    </cfRule>
  </conditionalFormatting>
  <conditionalFormatting sqref="E19:E27 A19:C27">
    <cfRule type="cellIs" dxfId="24" priority="30" operator="equal">
      <formula>#DIV/0!</formula>
    </cfRule>
  </conditionalFormatting>
  <conditionalFormatting sqref="B20:C27 E20:E27">
    <cfRule type="containsErrors" dxfId="23" priority="29">
      <formula>ISERROR(B20)</formula>
    </cfRule>
  </conditionalFormatting>
  <conditionalFormatting sqref="B20:C20">
    <cfRule type="expression" dxfId="22" priority="28">
      <formula>"$N$7&lt;$O$7"</formula>
    </cfRule>
  </conditionalFormatting>
  <conditionalFormatting sqref="D20:D27">
    <cfRule type="containsErrors" dxfId="21" priority="27">
      <formula>ISERROR(D20)</formula>
    </cfRule>
  </conditionalFormatting>
  <conditionalFormatting sqref="D20:D27">
    <cfRule type="cellIs" dxfId="20" priority="26" operator="equal">
      <formula>#DIV/0!</formula>
    </cfRule>
  </conditionalFormatting>
  <conditionalFormatting sqref="D20:D27">
    <cfRule type="colorScale" priority="25">
      <colorScale>
        <cfvo type="min"/>
        <cfvo type="percentile" val="50"/>
        <cfvo type="max"/>
        <color rgb="FFF8696B"/>
        <color rgb="FFFFEB84"/>
        <color rgb="FF63BE7B"/>
      </colorScale>
    </cfRule>
  </conditionalFormatting>
  <conditionalFormatting sqref="E32:E40 A32:C40">
    <cfRule type="cellIs" dxfId="19" priority="24" operator="equal">
      <formula>#DIV/0!</formula>
    </cfRule>
  </conditionalFormatting>
  <conditionalFormatting sqref="B33:C40 E33:E40">
    <cfRule type="containsErrors" dxfId="18" priority="23">
      <formula>ISERROR(B33)</formula>
    </cfRule>
  </conditionalFormatting>
  <conditionalFormatting sqref="B33:C33">
    <cfRule type="expression" dxfId="17" priority="22">
      <formula>"$N$7&lt;$O$7"</formula>
    </cfRule>
  </conditionalFormatting>
  <conditionalFormatting sqref="D33:D40">
    <cfRule type="containsErrors" dxfId="16" priority="21">
      <formula>ISERROR(D33)</formula>
    </cfRule>
  </conditionalFormatting>
  <conditionalFormatting sqref="D33:D40">
    <cfRule type="cellIs" dxfId="15" priority="20" operator="equal">
      <formula>#DIV/0!</formula>
    </cfRule>
  </conditionalFormatting>
  <conditionalFormatting sqref="D33:D40">
    <cfRule type="colorScale" priority="19">
      <colorScale>
        <cfvo type="min"/>
        <cfvo type="percentile" val="50"/>
        <cfvo type="max"/>
        <color rgb="FFF8696B"/>
        <color rgb="FFFFEB84"/>
        <color rgb="FF63BE7B"/>
      </colorScale>
    </cfRule>
  </conditionalFormatting>
  <conditionalFormatting sqref="E45:E53 A45:C53">
    <cfRule type="cellIs" dxfId="14" priority="18" operator="equal">
      <formula>#DIV/0!</formula>
    </cfRule>
  </conditionalFormatting>
  <conditionalFormatting sqref="B46:C53 E46:E53">
    <cfRule type="containsErrors" dxfId="13" priority="17">
      <formula>ISERROR(B46)</formula>
    </cfRule>
  </conditionalFormatting>
  <conditionalFormatting sqref="B46:C46">
    <cfRule type="expression" dxfId="12" priority="16">
      <formula>"$N$7&lt;$O$7"</formula>
    </cfRule>
  </conditionalFormatting>
  <conditionalFormatting sqref="D46:D53">
    <cfRule type="containsErrors" dxfId="11" priority="15">
      <formula>ISERROR(D46)</formula>
    </cfRule>
  </conditionalFormatting>
  <conditionalFormatting sqref="D46:D53">
    <cfRule type="cellIs" dxfId="10" priority="14" operator="equal">
      <formula>#DIV/0!</formula>
    </cfRule>
  </conditionalFormatting>
  <conditionalFormatting sqref="D46:D53">
    <cfRule type="colorScale" priority="13">
      <colorScale>
        <cfvo type="min"/>
        <cfvo type="percentile" val="50"/>
        <cfvo type="max"/>
        <color rgb="FFF8696B"/>
        <color rgb="FFFFEB84"/>
        <color rgb="FF63BE7B"/>
      </colorScale>
    </cfRule>
  </conditionalFormatting>
  <conditionalFormatting sqref="E58:E66 A58:C66">
    <cfRule type="cellIs" dxfId="9" priority="12" operator="equal">
      <formula>#DIV/0!</formula>
    </cfRule>
  </conditionalFormatting>
  <conditionalFormatting sqref="B59:C66 E59:E66">
    <cfRule type="containsErrors" dxfId="8" priority="11">
      <formula>ISERROR(B59)</formula>
    </cfRule>
  </conditionalFormatting>
  <conditionalFormatting sqref="B59:C59">
    <cfRule type="expression" dxfId="7" priority="10">
      <formula>"$N$7&lt;$O$7"</formula>
    </cfRule>
  </conditionalFormatting>
  <conditionalFormatting sqref="D59:D66">
    <cfRule type="containsErrors" dxfId="6" priority="9">
      <formula>ISERROR(D59)</formula>
    </cfRule>
  </conditionalFormatting>
  <conditionalFormatting sqref="D59:D66">
    <cfRule type="cellIs" dxfId="5" priority="8" operator="equal">
      <formula>#DIV/0!</formula>
    </cfRule>
  </conditionalFormatting>
  <conditionalFormatting sqref="D59:D66">
    <cfRule type="colorScale" priority="7">
      <colorScale>
        <cfvo type="min"/>
        <cfvo type="percentile" val="50"/>
        <cfvo type="max"/>
        <color rgb="FFF8696B"/>
        <color rgb="FFFFEB84"/>
        <color rgb="FF63BE7B"/>
      </colorScale>
    </cfRule>
  </conditionalFormatting>
  <conditionalFormatting sqref="E71:E79 A71:C79">
    <cfRule type="cellIs" dxfId="4" priority="6" operator="equal">
      <formula>#DIV/0!</formula>
    </cfRule>
  </conditionalFormatting>
  <conditionalFormatting sqref="B72:C79 E72:E79">
    <cfRule type="containsErrors" dxfId="3" priority="5">
      <formula>ISERROR(B72)</formula>
    </cfRule>
  </conditionalFormatting>
  <conditionalFormatting sqref="B72:C72">
    <cfRule type="expression" dxfId="2" priority="4">
      <formula>"$N$7&lt;$O$7"</formula>
    </cfRule>
  </conditionalFormatting>
  <conditionalFormatting sqref="D72:D79">
    <cfRule type="containsErrors" dxfId="1" priority="3">
      <formula>ISERROR(D72)</formula>
    </cfRule>
  </conditionalFormatting>
  <conditionalFormatting sqref="D72:D79">
    <cfRule type="cellIs" dxfId="0" priority="2" operator="equal">
      <formula>#DIV/0!</formula>
    </cfRule>
  </conditionalFormatting>
  <conditionalFormatting sqref="D72:D7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9297F-4EBB-1F48-A0B6-4DCF55F156A3}">
  <dimension ref="A1:AJ1019"/>
  <sheetViews>
    <sheetView zoomScale="70" zoomScaleNormal="70" workbookViewId="0">
      <selection activeCell="AE19" sqref="T19:AE19"/>
    </sheetView>
  </sheetViews>
  <sheetFormatPr baseColWidth="10" defaultColWidth="11" defaultRowHeight="15.6" x14ac:dyDescent="0.3"/>
  <cols>
    <col min="1" max="1" width="11" style="106"/>
    <col min="2" max="3" width="13.69921875" style="106" customWidth="1"/>
    <col min="4" max="4" width="24.796875" style="106" customWidth="1"/>
    <col min="5" max="5" width="13.69921875" style="106" customWidth="1"/>
    <col min="6" max="6" width="16.09765625" style="106" customWidth="1"/>
    <col min="7" max="7" width="25" style="106" customWidth="1"/>
    <col min="8" max="8" width="22.59765625" style="106" customWidth="1"/>
    <col min="9" max="9" width="19.69921875" style="106" customWidth="1"/>
    <col min="10" max="10" width="22.796875" style="106" customWidth="1"/>
    <col min="11" max="11" width="21" style="106" customWidth="1"/>
    <col min="12" max="12" width="19.8984375" style="106" customWidth="1"/>
    <col min="13" max="13" width="21.19921875" style="106" customWidth="1"/>
    <col min="14" max="14" width="13.69921875" style="106" customWidth="1"/>
    <col min="15" max="18" width="11" style="106"/>
    <col min="19" max="31" width="28.19921875" style="106" customWidth="1"/>
    <col min="32" max="16384" width="11" style="106"/>
  </cols>
  <sheetData>
    <row r="1" spans="1:31" x14ac:dyDescent="0.3">
      <c r="B1" s="21"/>
      <c r="C1" s="19"/>
      <c r="D1" s="19"/>
      <c r="E1" s="19"/>
      <c r="F1" s="19"/>
      <c r="G1" s="19"/>
      <c r="H1" s="19"/>
      <c r="I1" s="19"/>
      <c r="J1" s="19"/>
      <c r="K1" s="33"/>
      <c r="L1" s="33"/>
      <c r="M1" s="33"/>
      <c r="N1" s="33"/>
      <c r="V1" s="5"/>
      <c r="Y1" s="5"/>
    </row>
    <row r="2" spans="1:31" ht="18" x14ac:dyDescent="0.35">
      <c r="A2" s="4"/>
      <c r="B2" s="21"/>
      <c r="C2" s="19"/>
      <c r="D2" s="19"/>
      <c r="E2" s="19"/>
      <c r="F2" s="19"/>
      <c r="G2" s="19"/>
      <c r="H2" s="19"/>
      <c r="I2" s="19"/>
      <c r="J2" s="19"/>
      <c r="K2" s="33"/>
      <c r="L2" s="33"/>
      <c r="M2" s="33"/>
      <c r="N2" s="33"/>
      <c r="V2" s="5"/>
      <c r="Y2" s="5"/>
    </row>
    <row r="3" spans="1:31" x14ac:dyDescent="0.3">
      <c r="B3" s="21"/>
      <c r="C3" s="19"/>
      <c r="D3" s="19"/>
      <c r="E3" s="19"/>
      <c r="F3" s="19"/>
      <c r="G3" s="19"/>
      <c r="H3" s="19"/>
      <c r="I3" s="19"/>
      <c r="J3" s="19"/>
      <c r="K3" s="33"/>
      <c r="L3" s="33"/>
      <c r="M3" s="33"/>
      <c r="N3" s="55" t="s">
        <v>12</v>
      </c>
      <c r="O3" s="106">
        <f>COUNT(C6:C1019)</f>
        <v>0</v>
      </c>
      <c r="V3" s="5"/>
      <c r="Y3" s="5"/>
    </row>
    <row r="4" spans="1:31" ht="16.2" thickBot="1" x14ac:dyDescent="0.35">
      <c r="B4" s="21"/>
      <c r="C4" s="19"/>
      <c r="D4" s="19"/>
      <c r="E4" s="19"/>
      <c r="F4" s="19"/>
      <c r="G4" s="19"/>
      <c r="H4" s="19"/>
      <c r="I4" s="19"/>
      <c r="J4" s="19"/>
      <c r="K4" s="33"/>
      <c r="L4" s="33"/>
      <c r="M4" s="33"/>
      <c r="N4" s="33"/>
      <c r="V4" s="5"/>
      <c r="Y4" s="5"/>
    </row>
    <row r="5" spans="1:31" x14ac:dyDescent="0.3">
      <c r="B5" s="22" t="s">
        <v>0</v>
      </c>
      <c r="C5" s="107" t="s">
        <v>35</v>
      </c>
      <c r="D5" s="107"/>
      <c r="E5" s="107"/>
      <c r="F5" s="107"/>
      <c r="G5" s="107" t="s">
        <v>121</v>
      </c>
      <c r="H5" s="107" t="s">
        <v>122</v>
      </c>
      <c r="I5" s="107" t="s">
        <v>124</v>
      </c>
      <c r="J5" s="107" t="s">
        <v>125</v>
      </c>
      <c r="K5" s="107" t="s">
        <v>126</v>
      </c>
      <c r="L5" s="107" t="s">
        <v>127</v>
      </c>
      <c r="M5" s="107" t="s">
        <v>128</v>
      </c>
      <c r="N5" s="107"/>
      <c r="S5" s="35" t="s">
        <v>35</v>
      </c>
      <c r="T5" s="57" t="s">
        <v>147</v>
      </c>
      <c r="U5" s="57" t="s">
        <v>148</v>
      </c>
      <c r="V5" s="57" t="s">
        <v>149</v>
      </c>
      <c r="W5" s="58" t="s">
        <v>159</v>
      </c>
      <c r="X5" s="58" t="s">
        <v>160</v>
      </c>
      <c r="Y5" s="58" t="s">
        <v>161</v>
      </c>
      <c r="Z5" s="59" t="s">
        <v>163</v>
      </c>
      <c r="AA5" s="59" t="s">
        <v>164</v>
      </c>
      <c r="AB5" s="59" t="s">
        <v>165</v>
      </c>
      <c r="AC5" s="60" t="s">
        <v>166</v>
      </c>
      <c r="AD5" s="60" t="s">
        <v>167</v>
      </c>
      <c r="AE5" s="61" t="s">
        <v>168</v>
      </c>
    </row>
    <row r="6" spans="1:31" x14ac:dyDescent="0.3">
      <c r="B6" s="23"/>
      <c r="C6" s="20" t="s">
        <v>116</v>
      </c>
      <c r="D6" s="20"/>
      <c r="E6" s="20"/>
      <c r="F6" s="20"/>
      <c r="G6" s="20"/>
      <c r="H6" s="20"/>
      <c r="I6" s="20"/>
      <c r="J6" s="31"/>
      <c r="K6" s="32"/>
      <c r="L6" s="32"/>
      <c r="M6" s="32"/>
      <c r="N6" s="46"/>
      <c r="S6" s="36" t="s">
        <v>117</v>
      </c>
      <c r="T6" s="2" t="e">
        <f>AVERAGEIF(C:C,S6,G:G)</f>
        <v>#DIV/0!</v>
      </c>
      <c r="U6" s="2" t="e" cm="1">
        <f t="array" ref="U6">STDEV(IF(C$6:C$1000=S6,G$6:G$1000))</f>
        <v>#DIV/0!</v>
      </c>
      <c r="V6" s="6" t="e">
        <f>U6/T6</f>
        <v>#DIV/0!</v>
      </c>
      <c r="W6" s="2" t="e">
        <f>AVERAGEIF(C:C,S6,H:H)</f>
        <v>#DIV/0!</v>
      </c>
      <c r="X6" s="2" t="e" cm="1">
        <f t="array" ref="X6">STDEV(IF(C$6:C$1000=S6,H$6:H$1000))</f>
        <v>#DIV/0!</v>
      </c>
      <c r="Y6" s="6" t="e">
        <f>X6/W6</f>
        <v>#DIV/0!</v>
      </c>
      <c r="Z6" s="2" t="e">
        <f>AVERAGEIF(C:C,S6,I:I)</f>
        <v>#DIV/0!</v>
      </c>
      <c r="AA6" s="2" t="e" cm="1">
        <f t="array" ref="AA6">STDEV(IF(C$6:C$1000=S6,I$6:I$1000))</f>
        <v>#DIV/0!</v>
      </c>
      <c r="AB6" s="6" t="e">
        <f>AA6/Z6</f>
        <v>#DIV/0!</v>
      </c>
      <c r="AC6" s="2" t="e">
        <f>AVERAGEIF(C:C,S6,J:J)</f>
        <v>#DIV/0!</v>
      </c>
      <c r="AD6" s="2" t="e" cm="1">
        <f t="array" ref="AD6">STDEV(IF(C$6:C$1000=S6,J$6:J$1000))</f>
        <v>#DIV/0!</v>
      </c>
      <c r="AE6" s="37" t="e">
        <f>AD6/AC6</f>
        <v>#DIV/0!</v>
      </c>
    </row>
    <row r="7" spans="1:31" x14ac:dyDescent="0.3">
      <c r="B7" s="23"/>
      <c r="C7" s="20" t="s">
        <v>116</v>
      </c>
      <c r="D7" s="20"/>
      <c r="E7" s="20"/>
      <c r="F7" s="20"/>
      <c r="G7" s="20"/>
      <c r="H7" s="20"/>
      <c r="I7" s="20"/>
      <c r="J7" s="31"/>
      <c r="K7" s="32"/>
      <c r="L7" s="32"/>
      <c r="M7" s="32"/>
      <c r="N7" s="46"/>
      <c r="S7" s="36" t="s">
        <v>117</v>
      </c>
      <c r="T7" s="2" t="e">
        <f t="shared" ref="T7:T15" si="0">AVERAGEIF(C:C,S7,G:G)</f>
        <v>#DIV/0!</v>
      </c>
      <c r="U7" s="2" t="e" cm="1">
        <f t="array" ref="U7">STDEV(IF(C$6:C$1000=S7,G$6:G$1000))</f>
        <v>#DIV/0!</v>
      </c>
      <c r="V7" s="6" t="e">
        <f t="shared" ref="V7:V11" si="1">U7/T7</f>
        <v>#DIV/0!</v>
      </c>
      <c r="W7" s="2" t="e">
        <f t="shared" ref="W7:W15" si="2">AVERAGEIF(C:C,S7,H:H)</f>
        <v>#DIV/0!</v>
      </c>
      <c r="X7" s="2" t="e" cm="1">
        <f t="array" ref="X7">STDEV(IF(C$6:C$1000=S7,H$6:H$1000))</f>
        <v>#DIV/0!</v>
      </c>
      <c r="Y7" s="6" t="e">
        <f t="shared" ref="Y7:Y15" si="3">X7/W7</f>
        <v>#DIV/0!</v>
      </c>
      <c r="Z7" s="2" t="e">
        <f t="shared" ref="Z7:Z15" si="4">AVERAGEIF(C:C,S7,I:I)</f>
        <v>#DIV/0!</v>
      </c>
      <c r="AA7" s="2" t="e" cm="1">
        <f t="array" ref="AA7">STDEV(IF(C$6:C$1000=S7,I$6:I$1000))</f>
        <v>#DIV/0!</v>
      </c>
      <c r="AB7" s="6" t="e">
        <f t="shared" ref="AB7:AB15" si="5">AA7/Z7</f>
        <v>#DIV/0!</v>
      </c>
      <c r="AC7" s="2" t="e">
        <f t="shared" ref="AC7:AC15" si="6">AVERAGEIF(C:C,S7,J:J)</f>
        <v>#DIV/0!</v>
      </c>
      <c r="AD7" s="2" t="e" cm="1">
        <f t="array" ref="AD7">STDEV(IF(C$6:C$1000=S7,J$6:J$1000))</f>
        <v>#DIV/0!</v>
      </c>
      <c r="AE7" s="37" t="e">
        <f t="shared" ref="AE7:AE15" si="7">AD7/AC7</f>
        <v>#DIV/0!</v>
      </c>
    </row>
    <row r="8" spans="1:31" x14ac:dyDescent="0.3">
      <c r="B8" s="23"/>
      <c r="C8" s="20" t="s">
        <v>116</v>
      </c>
      <c r="D8" s="20"/>
      <c r="E8" s="20"/>
      <c r="F8" s="20"/>
      <c r="G8" s="20"/>
      <c r="H8" s="20"/>
      <c r="I8" s="20"/>
      <c r="J8" s="31"/>
      <c r="K8" s="32"/>
      <c r="L8" s="32"/>
      <c r="M8" s="32"/>
      <c r="N8" s="46"/>
      <c r="S8" s="36" t="s">
        <v>117</v>
      </c>
      <c r="T8" s="2" t="e">
        <f t="shared" si="0"/>
        <v>#DIV/0!</v>
      </c>
      <c r="U8" s="2" t="e" cm="1">
        <f t="array" ref="U8">STDEV(IF(C$6:C$1000=S8,G$6:G$1000))</f>
        <v>#DIV/0!</v>
      </c>
      <c r="V8" s="6" t="e">
        <f t="shared" si="1"/>
        <v>#DIV/0!</v>
      </c>
      <c r="W8" s="2" t="e">
        <f t="shared" si="2"/>
        <v>#DIV/0!</v>
      </c>
      <c r="X8" s="2" t="e" cm="1">
        <f t="array" ref="X8">STDEV(IF(C$6:C$1000=S8,H$6:H$1000))</f>
        <v>#DIV/0!</v>
      </c>
      <c r="Y8" s="6" t="e">
        <f t="shared" si="3"/>
        <v>#DIV/0!</v>
      </c>
      <c r="Z8" s="2" t="e">
        <f t="shared" si="4"/>
        <v>#DIV/0!</v>
      </c>
      <c r="AA8" s="2" t="e" cm="1">
        <f t="array" ref="AA8">STDEV(IF(C$6:C$1000=S8,I$6:I$1000))</f>
        <v>#DIV/0!</v>
      </c>
      <c r="AB8" s="6" t="e">
        <f t="shared" si="5"/>
        <v>#DIV/0!</v>
      </c>
      <c r="AC8" s="2" t="e">
        <f t="shared" si="6"/>
        <v>#DIV/0!</v>
      </c>
      <c r="AD8" s="2" t="e" cm="1">
        <f t="array" ref="AD8">STDEV(IF(C$6:C$1000=S8,J$6:J$1000))</f>
        <v>#DIV/0!</v>
      </c>
      <c r="AE8" s="37" t="e">
        <f t="shared" si="7"/>
        <v>#DIV/0!</v>
      </c>
    </row>
    <row r="9" spans="1:31" x14ac:dyDescent="0.3">
      <c r="B9" s="23"/>
      <c r="C9" s="20" t="s">
        <v>116</v>
      </c>
      <c r="D9" s="20"/>
      <c r="E9" s="20"/>
      <c r="F9" s="20"/>
      <c r="G9" s="20"/>
      <c r="H9" s="20"/>
      <c r="I9" s="20"/>
      <c r="J9" s="31"/>
      <c r="K9" s="32"/>
      <c r="L9" s="32"/>
      <c r="M9" s="32"/>
      <c r="N9" s="46"/>
      <c r="S9" s="36" t="s">
        <v>117</v>
      </c>
      <c r="T9" s="2" t="e">
        <f t="shared" si="0"/>
        <v>#DIV/0!</v>
      </c>
      <c r="U9" s="2" t="e" cm="1">
        <f t="array" ref="U9">STDEV(IF(C$6:C$1000=S9,G$6:G$1000))</f>
        <v>#DIV/0!</v>
      </c>
      <c r="V9" s="6" t="e">
        <f t="shared" si="1"/>
        <v>#DIV/0!</v>
      </c>
      <c r="W9" s="2" t="e">
        <f t="shared" si="2"/>
        <v>#DIV/0!</v>
      </c>
      <c r="X9" s="2" t="e" cm="1">
        <f t="array" ref="X9">STDEV(IF(C$6:C$1000=S9,H$6:H$1000))</f>
        <v>#DIV/0!</v>
      </c>
      <c r="Y9" s="6" t="e">
        <f t="shared" si="3"/>
        <v>#DIV/0!</v>
      </c>
      <c r="Z9" s="2" t="e">
        <f t="shared" si="4"/>
        <v>#DIV/0!</v>
      </c>
      <c r="AA9" s="2" t="e" cm="1">
        <f t="array" ref="AA9">STDEV(IF(C$6:C$1000=S9,I$6:I$1000))</f>
        <v>#DIV/0!</v>
      </c>
      <c r="AB9" s="6" t="e">
        <f t="shared" si="5"/>
        <v>#DIV/0!</v>
      </c>
      <c r="AC9" s="2" t="e">
        <f t="shared" si="6"/>
        <v>#DIV/0!</v>
      </c>
      <c r="AD9" s="2" t="e" cm="1">
        <f t="array" ref="AD9">STDEV(IF(C$6:C$1000=S9,J$6:J$1000))</f>
        <v>#DIV/0!</v>
      </c>
      <c r="AE9" s="37" t="e">
        <f t="shared" si="7"/>
        <v>#DIV/0!</v>
      </c>
    </row>
    <row r="10" spans="1:31" x14ac:dyDescent="0.3">
      <c r="B10" s="23"/>
      <c r="C10" s="20" t="s">
        <v>116</v>
      </c>
      <c r="D10" s="20"/>
      <c r="E10" s="20"/>
      <c r="F10" s="20"/>
      <c r="G10" s="20"/>
      <c r="H10" s="20"/>
      <c r="I10" s="20"/>
      <c r="J10" s="31"/>
      <c r="K10" s="32"/>
      <c r="L10" s="32"/>
      <c r="M10" s="32"/>
      <c r="N10" s="46"/>
      <c r="S10" s="36" t="s">
        <v>117</v>
      </c>
      <c r="T10" s="2" t="e">
        <f t="shared" si="0"/>
        <v>#DIV/0!</v>
      </c>
      <c r="U10" s="2" t="e" cm="1">
        <f t="array" ref="U10">STDEV(IF(C$6:C$1000=S10,G$6:G$1000))</f>
        <v>#DIV/0!</v>
      </c>
      <c r="V10" s="6" t="e">
        <f t="shared" si="1"/>
        <v>#DIV/0!</v>
      </c>
      <c r="W10" s="2" t="e">
        <f t="shared" si="2"/>
        <v>#DIV/0!</v>
      </c>
      <c r="X10" s="2" t="e" cm="1">
        <f t="array" ref="X10">STDEV(IF(C$6:C$1000=S10,H$6:H$1000))</f>
        <v>#DIV/0!</v>
      </c>
      <c r="Y10" s="6" t="e">
        <f t="shared" si="3"/>
        <v>#DIV/0!</v>
      </c>
      <c r="Z10" s="2" t="e">
        <f t="shared" si="4"/>
        <v>#DIV/0!</v>
      </c>
      <c r="AA10" s="2" t="e" cm="1">
        <f t="array" ref="AA10">STDEV(IF(C$6:C$1000=S10,I$6:I$1000))</f>
        <v>#DIV/0!</v>
      </c>
      <c r="AB10" s="6" t="e">
        <f t="shared" si="5"/>
        <v>#DIV/0!</v>
      </c>
      <c r="AC10" s="2" t="e">
        <f t="shared" si="6"/>
        <v>#DIV/0!</v>
      </c>
      <c r="AD10" s="2" t="e" cm="1">
        <f t="array" ref="AD10">STDEV(IF(C$6:C$1000=S10,J$6:J$1000))</f>
        <v>#DIV/0!</v>
      </c>
      <c r="AE10" s="37" t="e">
        <f t="shared" si="7"/>
        <v>#DIV/0!</v>
      </c>
    </row>
    <row r="11" spans="1:31" x14ac:dyDescent="0.3">
      <c r="B11" s="23"/>
      <c r="C11" s="20" t="s">
        <v>116</v>
      </c>
      <c r="D11" s="20"/>
      <c r="E11" s="20"/>
      <c r="F11" s="20"/>
      <c r="G11" s="20"/>
      <c r="H11" s="20"/>
      <c r="I11" s="20"/>
      <c r="J11" s="31"/>
      <c r="K11" s="32"/>
      <c r="L11" s="32"/>
      <c r="M11" s="32"/>
      <c r="N11" s="46"/>
      <c r="S11" s="36" t="s">
        <v>117</v>
      </c>
      <c r="T11" s="2" t="e">
        <f t="shared" si="0"/>
        <v>#DIV/0!</v>
      </c>
      <c r="U11" s="2" t="e" cm="1">
        <f t="array" ref="U11">STDEV(IF(C$6:C$1000=S11,G$6:G$1000))</f>
        <v>#DIV/0!</v>
      </c>
      <c r="V11" s="6" t="e">
        <f t="shared" si="1"/>
        <v>#DIV/0!</v>
      </c>
      <c r="W11" s="2" t="e">
        <f t="shared" si="2"/>
        <v>#DIV/0!</v>
      </c>
      <c r="X11" s="2" t="e" cm="1">
        <f t="array" ref="X11">STDEV(IF(C$6:C$1000=S11,H$6:H$1000))</f>
        <v>#DIV/0!</v>
      </c>
      <c r="Y11" s="6" t="e">
        <f t="shared" si="3"/>
        <v>#DIV/0!</v>
      </c>
      <c r="Z11" s="2" t="e">
        <f t="shared" si="4"/>
        <v>#DIV/0!</v>
      </c>
      <c r="AA11" s="2" t="e" cm="1">
        <f t="array" ref="AA11">STDEV(IF(C$6:C$1000=S11,I$6:I$1000))</f>
        <v>#DIV/0!</v>
      </c>
      <c r="AB11" s="6" t="e">
        <f t="shared" si="5"/>
        <v>#DIV/0!</v>
      </c>
      <c r="AC11" s="2" t="e">
        <f t="shared" si="6"/>
        <v>#DIV/0!</v>
      </c>
      <c r="AD11" s="2" t="e" cm="1">
        <f t="array" ref="AD11">STDEV(IF(C$6:C$1000=S11,J$6:J$1000))</f>
        <v>#DIV/0!</v>
      </c>
      <c r="AE11" s="37" t="e">
        <f t="shared" si="7"/>
        <v>#DIV/0!</v>
      </c>
    </row>
    <row r="12" spans="1:31" x14ac:dyDescent="0.3">
      <c r="B12" s="23"/>
      <c r="C12" s="20" t="s">
        <v>116</v>
      </c>
      <c r="D12" s="20"/>
      <c r="E12" s="20"/>
      <c r="F12" s="20"/>
      <c r="G12" s="20"/>
      <c r="H12" s="20"/>
      <c r="I12" s="20"/>
      <c r="J12" s="31"/>
      <c r="K12" s="32"/>
      <c r="L12" s="32"/>
      <c r="M12" s="32"/>
      <c r="N12" s="46"/>
      <c r="S12" s="36" t="s">
        <v>117</v>
      </c>
      <c r="T12" s="2" t="e">
        <f t="shared" si="0"/>
        <v>#DIV/0!</v>
      </c>
      <c r="U12" s="2" t="e" cm="1">
        <f t="array" ref="U12">STDEV(IF(C$6:C$1000=S12,G$6:G$1000))</f>
        <v>#DIV/0!</v>
      </c>
      <c r="V12" s="6" t="e">
        <f>U12/T12</f>
        <v>#DIV/0!</v>
      </c>
      <c r="W12" s="2" t="e">
        <f t="shared" si="2"/>
        <v>#DIV/0!</v>
      </c>
      <c r="X12" s="2" t="e" cm="1">
        <f t="array" ref="X12">STDEV(IF(C$6:C$1000=S12,H$6:H$1000))</f>
        <v>#DIV/0!</v>
      </c>
      <c r="Y12" s="6" t="e">
        <f t="shared" si="3"/>
        <v>#DIV/0!</v>
      </c>
      <c r="Z12" s="2" t="e">
        <f t="shared" si="4"/>
        <v>#DIV/0!</v>
      </c>
      <c r="AA12" s="2" t="e" cm="1">
        <f t="array" ref="AA12">STDEV(IF(C$6:C$1000=S12,I$6:I$1000))</f>
        <v>#DIV/0!</v>
      </c>
      <c r="AB12" s="6" t="e">
        <f t="shared" si="5"/>
        <v>#DIV/0!</v>
      </c>
      <c r="AC12" s="2" t="e">
        <f t="shared" si="6"/>
        <v>#DIV/0!</v>
      </c>
      <c r="AD12" s="2" t="e" cm="1">
        <f t="array" ref="AD12">STDEV(IF(C$6:C$1000=S12,J$6:J$1000))</f>
        <v>#DIV/0!</v>
      </c>
      <c r="AE12" s="37" t="e">
        <f t="shared" si="7"/>
        <v>#DIV/0!</v>
      </c>
    </row>
    <row r="13" spans="1:31" x14ac:dyDescent="0.3">
      <c r="B13" s="23"/>
      <c r="C13" s="20" t="s">
        <v>116</v>
      </c>
      <c r="D13" s="20"/>
      <c r="E13" s="20"/>
      <c r="F13" s="20"/>
      <c r="G13" s="20"/>
      <c r="H13" s="20"/>
      <c r="I13" s="20"/>
      <c r="J13" s="31"/>
      <c r="K13" s="32"/>
      <c r="L13" s="32"/>
      <c r="M13" s="32"/>
      <c r="N13" s="46"/>
      <c r="S13" s="36" t="s">
        <v>117</v>
      </c>
      <c r="T13" s="2" t="e">
        <f t="shared" si="0"/>
        <v>#DIV/0!</v>
      </c>
      <c r="U13" s="2" t="e" cm="1">
        <f t="array" ref="U13">STDEV(IF(C$6:C$1000=S13,G$6:G$1000))</f>
        <v>#DIV/0!</v>
      </c>
      <c r="V13" s="6" t="e">
        <f t="shared" ref="V13:V15" si="8">U13/T13</f>
        <v>#DIV/0!</v>
      </c>
      <c r="W13" s="2" t="e">
        <f t="shared" si="2"/>
        <v>#DIV/0!</v>
      </c>
      <c r="X13" s="2" t="e" cm="1">
        <f t="array" ref="X13">STDEV(IF(C$6:C$1000=S13,H$6:H$1000))</f>
        <v>#DIV/0!</v>
      </c>
      <c r="Y13" s="6" t="e">
        <f t="shared" si="3"/>
        <v>#DIV/0!</v>
      </c>
      <c r="Z13" s="2" t="e">
        <f t="shared" si="4"/>
        <v>#DIV/0!</v>
      </c>
      <c r="AA13" s="2" t="e" cm="1">
        <f t="array" ref="AA13">STDEV(IF(C$6:C$1000=S13,I$6:I$1000))</f>
        <v>#DIV/0!</v>
      </c>
      <c r="AB13" s="6" t="e">
        <f t="shared" si="5"/>
        <v>#DIV/0!</v>
      </c>
      <c r="AC13" s="2" t="e">
        <f t="shared" si="6"/>
        <v>#DIV/0!</v>
      </c>
      <c r="AD13" s="2" t="e" cm="1">
        <f t="array" ref="AD13">STDEV(IF(C$6:C$1000=S13,J$6:J$1000))</f>
        <v>#DIV/0!</v>
      </c>
      <c r="AE13" s="37" t="e">
        <f t="shared" si="7"/>
        <v>#DIV/0!</v>
      </c>
    </row>
    <row r="14" spans="1:31" x14ac:dyDescent="0.3">
      <c r="B14" s="23"/>
      <c r="C14" s="20" t="s">
        <v>116</v>
      </c>
      <c r="D14" s="20"/>
      <c r="E14" s="20"/>
      <c r="F14" s="20"/>
      <c r="G14" s="20"/>
      <c r="H14" s="20"/>
      <c r="I14" s="20"/>
      <c r="J14" s="31"/>
      <c r="K14" s="32"/>
      <c r="L14" s="32"/>
      <c r="M14" s="32"/>
      <c r="N14" s="46"/>
      <c r="S14" s="36" t="s">
        <v>117</v>
      </c>
      <c r="T14" s="2" t="e">
        <f t="shared" si="0"/>
        <v>#DIV/0!</v>
      </c>
      <c r="U14" s="2" t="e" cm="1">
        <f t="array" ref="U14">STDEV(IF(C$6:C$1000=S14,G$6:G$1000))</f>
        <v>#DIV/0!</v>
      </c>
      <c r="V14" s="6" t="e">
        <f t="shared" si="8"/>
        <v>#DIV/0!</v>
      </c>
      <c r="W14" s="2" t="e">
        <f t="shared" si="2"/>
        <v>#DIV/0!</v>
      </c>
      <c r="X14" s="2" t="e" cm="1">
        <f t="array" ref="X14">STDEV(IF(C$6:C$1000=S14,H$6:H$1000))</f>
        <v>#DIV/0!</v>
      </c>
      <c r="Y14" s="6" t="e">
        <f t="shared" si="3"/>
        <v>#DIV/0!</v>
      </c>
      <c r="Z14" s="2" t="e">
        <f t="shared" si="4"/>
        <v>#DIV/0!</v>
      </c>
      <c r="AA14" s="2" t="e" cm="1">
        <f t="array" ref="AA14">STDEV(IF(C$6:C$1000=S14,I$6:I$1000))</f>
        <v>#DIV/0!</v>
      </c>
      <c r="AB14" s="6" t="e">
        <f t="shared" si="5"/>
        <v>#DIV/0!</v>
      </c>
      <c r="AC14" s="2" t="e">
        <f t="shared" si="6"/>
        <v>#DIV/0!</v>
      </c>
      <c r="AD14" s="2" t="e" cm="1">
        <f t="array" ref="AD14">STDEV(IF(C$6:C$1000=S14,J$6:J$1000))</f>
        <v>#DIV/0!</v>
      </c>
      <c r="AE14" s="37" t="e">
        <f t="shared" si="7"/>
        <v>#DIV/0!</v>
      </c>
    </row>
    <row r="15" spans="1:31" ht="16.2" thickBot="1" x14ac:dyDescent="0.35">
      <c r="B15" s="23"/>
      <c r="C15" s="20" t="s">
        <v>116</v>
      </c>
      <c r="D15" s="20"/>
      <c r="E15" s="20"/>
      <c r="F15" s="20"/>
      <c r="G15" s="20"/>
      <c r="H15" s="20"/>
      <c r="I15" s="20"/>
      <c r="J15" s="31"/>
      <c r="K15" s="32"/>
      <c r="L15" s="32"/>
      <c r="M15" s="32"/>
      <c r="N15" s="46"/>
      <c r="S15" s="36" t="s">
        <v>117</v>
      </c>
      <c r="T15" s="2" t="e">
        <f t="shared" si="0"/>
        <v>#DIV/0!</v>
      </c>
      <c r="U15" s="2" t="e" cm="1">
        <f t="array" ref="U15">STDEV(IF(C$6:C$1000=S15,G$6:G$1000))</f>
        <v>#DIV/0!</v>
      </c>
      <c r="V15" s="40" t="e">
        <f t="shared" si="8"/>
        <v>#DIV/0!</v>
      </c>
      <c r="W15" s="2" t="e">
        <f t="shared" si="2"/>
        <v>#DIV/0!</v>
      </c>
      <c r="X15" s="2" t="e" cm="1">
        <f t="array" ref="X15">STDEV(IF(C$6:C$1000=S15,H$6:H$1000))</f>
        <v>#DIV/0!</v>
      </c>
      <c r="Y15" s="40" t="e">
        <f t="shared" si="3"/>
        <v>#DIV/0!</v>
      </c>
      <c r="Z15" s="2" t="e">
        <f t="shared" si="4"/>
        <v>#DIV/0!</v>
      </c>
      <c r="AA15" s="2" t="e" cm="1">
        <f t="array" ref="AA15">STDEV(IF(C$6:C$1000=S15,I$6:I$1000))</f>
        <v>#DIV/0!</v>
      </c>
      <c r="AB15" s="40" t="e">
        <f t="shared" si="5"/>
        <v>#DIV/0!</v>
      </c>
      <c r="AC15" s="2" t="e">
        <f t="shared" si="6"/>
        <v>#DIV/0!</v>
      </c>
      <c r="AD15" s="2" t="e" cm="1">
        <f t="array" ref="AD15">STDEV(IF(C$6:C$1000=S15,J$6:J$1000))</f>
        <v>#DIV/0!</v>
      </c>
      <c r="AE15" s="41" t="e">
        <f t="shared" si="7"/>
        <v>#DIV/0!</v>
      </c>
    </row>
    <row r="16" spans="1:31" x14ac:dyDescent="0.3">
      <c r="B16" s="23"/>
      <c r="C16" s="20" t="s">
        <v>116</v>
      </c>
      <c r="D16" s="20"/>
      <c r="E16" s="20"/>
      <c r="F16" s="20"/>
      <c r="G16" s="20"/>
      <c r="H16" s="20"/>
      <c r="I16" s="20"/>
      <c r="J16" s="31"/>
      <c r="K16" s="32"/>
      <c r="L16" s="32"/>
      <c r="M16" s="32"/>
      <c r="N16" s="46"/>
      <c r="V16" s="5"/>
      <c r="Y16" s="5"/>
    </row>
    <row r="17" spans="2:31" x14ac:dyDescent="0.3">
      <c r="B17" s="23"/>
      <c r="C17" s="20" t="s">
        <v>116</v>
      </c>
      <c r="D17" s="20"/>
      <c r="E17" s="20"/>
      <c r="F17" s="20"/>
      <c r="G17" s="20"/>
      <c r="H17" s="20"/>
      <c r="I17" s="20"/>
      <c r="J17" s="31"/>
      <c r="K17" s="32"/>
      <c r="L17" s="32"/>
      <c r="M17" s="32"/>
      <c r="N17" s="46"/>
      <c r="V17" s="5"/>
      <c r="Y17" s="5"/>
    </row>
    <row r="18" spans="2:31" ht="16.2" thickBot="1" x14ac:dyDescent="0.35">
      <c r="B18" s="23"/>
      <c r="C18" s="20" t="s">
        <v>116</v>
      </c>
      <c r="D18" s="20"/>
      <c r="E18" s="20"/>
      <c r="F18" s="20"/>
      <c r="G18" s="20"/>
      <c r="H18" s="20"/>
      <c r="I18" s="20"/>
      <c r="J18" s="31"/>
      <c r="K18" s="32"/>
      <c r="L18" s="32"/>
      <c r="M18" s="32"/>
      <c r="N18" s="46"/>
      <c r="V18" s="5"/>
      <c r="Y18" s="5"/>
    </row>
    <row r="19" spans="2:31" x14ac:dyDescent="0.3">
      <c r="B19" s="23"/>
      <c r="C19" s="20" t="s">
        <v>116</v>
      </c>
      <c r="D19" s="20"/>
      <c r="E19" s="20"/>
      <c r="F19" s="20"/>
      <c r="G19" s="20"/>
      <c r="H19" s="20"/>
      <c r="I19" s="20"/>
      <c r="J19" s="31"/>
      <c r="K19" s="32"/>
      <c r="L19" s="32"/>
      <c r="M19" s="32"/>
      <c r="N19" s="46"/>
      <c r="S19" s="35" t="s">
        <v>35</v>
      </c>
      <c r="T19" s="62" t="s">
        <v>182</v>
      </c>
      <c r="U19" s="62" t="s">
        <v>186</v>
      </c>
      <c r="V19" s="62" t="s">
        <v>187</v>
      </c>
      <c r="W19" s="71" t="s">
        <v>185</v>
      </c>
      <c r="X19" s="71" t="s">
        <v>183</v>
      </c>
      <c r="Y19" s="71" t="s">
        <v>184</v>
      </c>
      <c r="Z19" s="130" t="s">
        <v>188</v>
      </c>
      <c r="AA19" s="130" t="s">
        <v>189</v>
      </c>
      <c r="AB19" s="130" t="s">
        <v>190</v>
      </c>
      <c r="AC19" s="79" t="s">
        <v>94</v>
      </c>
      <c r="AD19" s="79" t="s">
        <v>95</v>
      </c>
      <c r="AE19" s="80" t="s">
        <v>96</v>
      </c>
    </row>
    <row r="20" spans="2:31" x14ac:dyDescent="0.3">
      <c r="B20" s="23"/>
      <c r="C20" s="20" t="s">
        <v>116</v>
      </c>
      <c r="D20" s="20"/>
      <c r="E20" s="20"/>
      <c r="F20" s="20"/>
      <c r="G20" s="20"/>
      <c r="H20" s="20"/>
      <c r="I20" s="20"/>
      <c r="J20" s="31"/>
      <c r="K20" s="32"/>
      <c r="L20" s="32"/>
      <c r="M20" s="32"/>
      <c r="N20" s="46"/>
      <c r="S20" s="36" t="str">
        <f>S6</f>
        <v>//</v>
      </c>
      <c r="T20" s="2" t="e">
        <f>AVERAGEIF(C:C,S20,K:K)</f>
        <v>#DIV/0!</v>
      </c>
      <c r="U20" s="2" t="e" cm="1">
        <f t="array" ref="U20">STDEV(IF(C$6:C$1000=S20,K$6:K$1000))</f>
        <v>#DIV/0!</v>
      </c>
      <c r="V20" s="6" t="e">
        <f>U20/T20</f>
        <v>#DIV/0!</v>
      </c>
      <c r="W20" s="2" t="e">
        <f>AVERAGEIF(C:C,S20,L:L)</f>
        <v>#DIV/0!</v>
      </c>
      <c r="X20" s="2" t="e" cm="1">
        <f t="array" ref="X20">STDEV(IF(C$6:C$1000=S20,L$6:L$1000))</f>
        <v>#DIV/0!</v>
      </c>
      <c r="Y20" s="6" t="e">
        <f>X20/W20</f>
        <v>#DIV/0!</v>
      </c>
      <c r="Z20" s="2" t="e">
        <f t="shared" ref="Z20:Z29" si="9">AVERAGEIF(C:C,S20,M:M)</f>
        <v>#DIV/0!</v>
      </c>
      <c r="AA20" s="2" t="e" cm="1">
        <f t="array" ref="AA20">STDEV(IF(C$6:C$1000=$S20,M$6:M$1000))</f>
        <v>#DIV/0!</v>
      </c>
      <c r="AB20" s="6" t="e">
        <f>AA20/Z20</f>
        <v>#DIV/0!</v>
      </c>
      <c r="AC20" s="2" t="e">
        <f t="shared" ref="AC20:AC29" si="10">AVERAGEIF(C:C,S20,N:N)</f>
        <v>#DIV/0!</v>
      </c>
      <c r="AD20" s="2" t="e" cm="1">
        <f t="array" ref="AD20">STDEV(IF(C$6:C$1000=$S20,N$6:N$1000))</f>
        <v>#DIV/0!</v>
      </c>
      <c r="AE20" s="37" t="e">
        <f>AD20/AC20</f>
        <v>#DIV/0!</v>
      </c>
    </row>
    <row r="21" spans="2:31" x14ac:dyDescent="0.3">
      <c r="B21" s="23"/>
      <c r="C21" s="20" t="s">
        <v>116</v>
      </c>
      <c r="D21" s="20"/>
      <c r="E21" s="20"/>
      <c r="F21" s="20"/>
      <c r="G21" s="20"/>
      <c r="H21" s="20"/>
      <c r="I21" s="20"/>
      <c r="J21" s="31"/>
      <c r="K21" s="32"/>
      <c r="L21" s="32"/>
      <c r="M21" s="32"/>
      <c r="N21" s="46"/>
      <c r="S21" s="36" t="str">
        <f t="shared" ref="S21:S29" si="11">S7</f>
        <v>//</v>
      </c>
      <c r="T21" s="2" t="e">
        <f t="shared" ref="T21:T29" si="12">AVERAGEIF(C:C,S21,K:K)</f>
        <v>#DIV/0!</v>
      </c>
      <c r="U21" s="2" t="e" cm="1">
        <f t="array" ref="U21">STDEV(IF(C$6:C$1000=S21,K$6:K$1000))</f>
        <v>#DIV/0!</v>
      </c>
      <c r="V21" s="6" t="e">
        <f t="shared" ref="V21:V29" si="13">U21/T21</f>
        <v>#DIV/0!</v>
      </c>
      <c r="W21" s="2" t="e">
        <f t="shared" ref="W21:W29" si="14">AVERAGEIF(C:C,S21,L:L)</f>
        <v>#DIV/0!</v>
      </c>
      <c r="X21" s="2" t="e" cm="1">
        <f t="array" ref="X21">STDEV(IF(C$6:C$1000=S21,L$6:L$1000))</f>
        <v>#DIV/0!</v>
      </c>
      <c r="Y21" s="6" t="e">
        <f t="shared" ref="Y21:Y29" si="15">X21/W21</f>
        <v>#DIV/0!</v>
      </c>
      <c r="Z21" s="2" t="e">
        <f t="shared" si="9"/>
        <v>#DIV/0!</v>
      </c>
      <c r="AA21" s="2" t="e" cm="1">
        <f t="array" ref="AA21">STDEV(IF(C$6:C$1000=$S21,M$6:M$1000))</f>
        <v>#DIV/0!</v>
      </c>
      <c r="AB21" s="6" t="e">
        <f t="shared" ref="AB21:AB29" si="16">AA21/Z21</f>
        <v>#DIV/0!</v>
      </c>
      <c r="AC21" s="2" t="e">
        <f t="shared" si="10"/>
        <v>#DIV/0!</v>
      </c>
      <c r="AD21" s="2" t="e" cm="1">
        <f t="array" ref="AD21">STDEV(IF(C$6:C$1000=$S21,N$6:N$1000))</f>
        <v>#DIV/0!</v>
      </c>
      <c r="AE21" s="37" t="e">
        <f t="shared" ref="AE21:AE29" si="17">AD21/AC21</f>
        <v>#DIV/0!</v>
      </c>
    </row>
    <row r="22" spans="2:31" x14ac:dyDescent="0.3">
      <c r="B22" s="23"/>
      <c r="C22" s="20" t="s">
        <v>116</v>
      </c>
      <c r="D22" s="20"/>
      <c r="E22" s="20"/>
      <c r="F22" s="20"/>
      <c r="G22" s="20"/>
      <c r="H22" s="20"/>
      <c r="I22" s="20"/>
      <c r="J22" s="31"/>
      <c r="K22" s="32"/>
      <c r="L22" s="32"/>
      <c r="M22" s="32"/>
      <c r="N22" s="46"/>
      <c r="S22" s="36" t="str">
        <f t="shared" si="11"/>
        <v>//</v>
      </c>
      <c r="T22" s="2" t="e">
        <f t="shared" si="12"/>
        <v>#DIV/0!</v>
      </c>
      <c r="U22" s="2" t="e" cm="1">
        <f t="array" ref="U22">STDEV(IF(C$6:C$1000=S22,K$6:K$1000))</f>
        <v>#DIV/0!</v>
      </c>
      <c r="V22" s="6" t="e">
        <f t="shared" si="13"/>
        <v>#DIV/0!</v>
      </c>
      <c r="W22" s="2" t="e">
        <f t="shared" si="14"/>
        <v>#DIV/0!</v>
      </c>
      <c r="X22" s="2" t="e" cm="1">
        <f t="array" ref="X22">STDEV(IF(C$6:C$1000=S22,L$6:L$1000))</f>
        <v>#DIV/0!</v>
      </c>
      <c r="Y22" s="6" t="e">
        <f t="shared" si="15"/>
        <v>#DIV/0!</v>
      </c>
      <c r="Z22" s="2" t="e">
        <f t="shared" si="9"/>
        <v>#DIV/0!</v>
      </c>
      <c r="AA22" s="2" t="e" cm="1">
        <f t="array" ref="AA22">STDEV(IF(C$6:C$1000=$S22,M$6:M$1000))</f>
        <v>#DIV/0!</v>
      </c>
      <c r="AB22" s="6" t="e">
        <f t="shared" si="16"/>
        <v>#DIV/0!</v>
      </c>
      <c r="AC22" s="2" t="e">
        <f t="shared" si="10"/>
        <v>#DIV/0!</v>
      </c>
      <c r="AD22" s="2" t="e" cm="1">
        <f t="array" ref="AD22">STDEV(IF(C$6:C$1000=$S22,N$6:N$1000))</f>
        <v>#DIV/0!</v>
      </c>
      <c r="AE22" s="37" t="e">
        <f t="shared" si="17"/>
        <v>#DIV/0!</v>
      </c>
    </row>
    <row r="23" spans="2:31" x14ac:dyDescent="0.3">
      <c r="B23" s="23"/>
      <c r="C23" s="20" t="s">
        <v>116</v>
      </c>
      <c r="D23" s="20"/>
      <c r="E23" s="20"/>
      <c r="F23" s="20"/>
      <c r="G23" s="20"/>
      <c r="H23" s="20"/>
      <c r="I23" s="20"/>
      <c r="J23" s="31"/>
      <c r="K23" s="32"/>
      <c r="L23" s="32"/>
      <c r="M23" s="32"/>
      <c r="N23" s="46"/>
      <c r="S23" s="36" t="str">
        <f t="shared" si="11"/>
        <v>//</v>
      </c>
      <c r="T23" s="2" t="e">
        <f t="shared" si="12"/>
        <v>#DIV/0!</v>
      </c>
      <c r="U23" s="2" t="e" cm="1">
        <f t="array" ref="U23">STDEV(IF(C$6:C$1000=S23,K$6:K$1000))</f>
        <v>#DIV/0!</v>
      </c>
      <c r="V23" s="6" t="e">
        <f t="shared" si="13"/>
        <v>#DIV/0!</v>
      </c>
      <c r="W23" s="2" t="e">
        <f t="shared" si="14"/>
        <v>#DIV/0!</v>
      </c>
      <c r="X23" s="2" t="e" cm="1">
        <f t="array" ref="X23">STDEV(IF(C$6:C$1000=S23,L$6:L$1000))</f>
        <v>#DIV/0!</v>
      </c>
      <c r="Y23" s="6" t="e">
        <f t="shared" si="15"/>
        <v>#DIV/0!</v>
      </c>
      <c r="Z23" s="2" t="e">
        <f t="shared" si="9"/>
        <v>#DIV/0!</v>
      </c>
      <c r="AA23" s="2" t="e" cm="1">
        <f t="array" ref="AA23">STDEV(IF(C$6:C$1000=$S23,M$6:M$1000))</f>
        <v>#DIV/0!</v>
      </c>
      <c r="AB23" s="6" t="e">
        <f t="shared" si="16"/>
        <v>#DIV/0!</v>
      </c>
      <c r="AC23" s="2" t="e">
        <f t="shared" si="10"/>
        <v>#DIV/0!</v>
      </c>
      <c r="AD23" s="2" t="e" cm="1">
        <f t="array" ref="AD23">STDEV(IF(C$6:C$1000=$S23,N$6:N$1000))</f>
        <v>#DIV/0!</v>
      </c>
      <c r="AE23" s="37" t="e">
        <f t="shared" si="17"/>
        <v>#DIV/0!</v>
      </c>
    </row>
    <row r="24" spans="2:31" x14ac:dyDescent="0.3">
      <c r="B24" s="23"/>
      <c r="C24" s="20" t="s">
        <v>116</v>
      </c>
      <c r="D24" s="20"/>
      <c r="E24" s="20"/>
      <c r="F24" s="20"/>
      <c r="G24" s="20"/>
      <c r="H24" s="20"/>
      <c r="I24" s="20"/>
      <c r="J24" s="31"/>
      <c r="K24" s="32"/>
      <c r="L24" s="32"/>
      <c r="M24" s="32"/>
      <c r="N24" s="46"/>
      <c r="S24" s="36" t="str">
        <f t="shared" si="11"/>
        <v>//</v>
      </c>
      <c r="T24" s="2" t="e">
        <f t="shared" si="12"/>
        <v>#DIV/0!</v>
      </c>
      <c r="U24" s="2" t="e" cm="1">
        <f t="array" ref="U24">STDEV(IF(C$6:C$1000=S24,K$6:K$1000))</f>
        <v>#DIV/0!</v>
      </c>
      <c r="V24" s="6" t="e">
        <f t="shared" si="13"/>
        <v>#DIV/0!</v>
      </c>
      <c r="W24" s="2" t="e">
        <f t="shared" si="14"/>
        <v>#DIV/0!</v>
      </c>
      <c r="X24" s="2" t="e" cm="1">
        <f t="array" ref="X24">STDEV(IF(C$6:C$1000=S24,L$6:L$1000))</f>
        <v>#DIV/0!</v>
      </c>
      <c r="Y24" s="6" t="e">
        <f t="shared" si="15"/>
        <v>#DIV/0!</v>
      </c>
      <c r="Z24" s="2" t="e">
        <f t="shared" si="9"/>
        <v>#DIV/0!</v>
      </c>
      <c r="AA24" s="2" t="e" cm="1">
        <f t="array" ref="AA24">STDEV(IF(C$6:C$1000=$S24,M$6:M$1000))</f>
        <v>#DIV/0!</v>
      </c>
      <c r="AB24" s="6" t="e">
        <f t="shared" si="16"/>
        <v>#DIV/0!</v>
      </c>
      <c r="AC24" s="2" t="e">
        <f t="shared" si="10"/>
        <v>#DIV/0!</v>
      </c>
      <c r="AD24" s="2" t="e" cm="1">
        <f t="array" ref="AD24">STDEV(IF(C$6:C$1000=$S24,N$6:N$1000))</f>
        <v>#DIV/0!</v>
      </c>
      <c r="AE24" s="37" t="e">
        <f t="shared" si="17"/>
        <v>#DIV/0!</v>
      </c>
    </row>
    <row r="25" spans="2:31" x14ac:dyDescent="0.3">
      <c r="B25" s="23"/>
      <c r="C25" s="20" t="s">
        <v>116</v>
      </c>
      <c r="D25" s="20"/>
      <c r="E25" s="20"/>
      <c r="F25" s="20"/>
      <c r="G25" s="20"/>
      <c r="H25" s="20"/>
      <c r="I25" s="20"/>
      <c r="J25" s="31"/>
      <c r="K25" s="32"/>
      <c r="L25" s="32"/>
      <c r="M25" s="32"/>
      <c r="N25" s="46"/>
      <c r="S25" s="36" t="str">
        <f t="shared" si="11"/>
        <v>//</v>
      </c>
      <c r="T25" s="2" t="e">
        <f t="shared" si="12"/>
        <v>#DIV/0!</v>
      </c>
      <c r="U25" s="2" t="e" cm="1">
        <f t="array" ref="U25">STDEV(IF(C$6:C$1000=S25,K$6:K$1000))</f>
        <v>#DIV/0!</v>
      </c>
      <c r="V25" s="6" t="e">
        <f t="shared" si="13"/>
        <v>#DIV/0!</v>
      </c>
      <c r="W25" s="2" t="e">
        <f t="shared" si="14"/>
        <v>#DIV/0!</v>
      </c>
      <c r="X25" s="2" t="e" cm="1">
        <f t="array" ref="X25">STDEV(IF(C$6:C$1000=S25,L$6:L$1000))</f>
        <v>#DIV/0!</v>
      </c>
      <c r="Y25" s="6" t="e">
        <f t="shared" si="15"/>
        <v>#DIV/0!</v>
      </c>
      <c r="Z25" s="2" t="e">
        <f t="shared" si="9"/>
        <v>#DIV/0!</v>
      </c>
      <c r="AA25" s="2" t="e" cm="1">
        <f t="array" ref="AA25">STDEV(IF(C$6:C$1000=$S25,M$6:M$1000))</f>
        <v>#DIV/0!</v>
      </c>
      <c r="AB25" s="6" t="e">
        <f t="shared" si="16"/>
        <v>#DIV/0!</v>
      </c>
      <c r="AC25" s="2" t="e">
        <f t="shared" si="10"/>
        <v>#DIV/0!</v>
      </c>
      <c r="AD25" s="2" t="e" cm="1">
        <f t="array" ref="AD25">STDEV(IF(C$6:C$1000=$S25,N$6:N$1000))</f>
        <v>#DIV/0!</v>
      </c>
      <c r="AE25" s="37" t="e">
        <f t="shared" si="17"/>
        <v>#DIV/0!</v>
      </c>
    </row>
    <row r="26" spans="2:31" x14ac:dyDescent="0.3">
      <c r="B26" s="23"/>
      <c r="C26" s="20" t="s">
        <v>116</v>
      </c>
      <c r="D26" s="20"/>
      <c r="E26" s="20"/>
      <c r="F26" s="20"/>
      <c r="G26" s="20"/>
      <c r="H26" s="20"/>
      <c r="I26" s="20"/>
      <c r="J26" s="31"/>
      <c r="K26" s="32"/>
      <c r="L26" s="32"/>
      <c r="M26" s="32"/>
      <c r="N26" s="46"/>
      <c r="S26" s="36" t="str">
        <f t="shared" si="11"/>
        <v>//</v>
      </c>
      <c r="T26" s="2" t="e">
        <f t="shared" si="12"/>
        <v>#DIV/0!</v>
      </c>
      <c r="U26" s="2" t="e" cm="1">
        <f t="array" ref="U26">STDEV(IF(C$6:C$1000=S26,K$6:K$1000))</f>
        <v>#DIV/0!</v>
      </c>
      <c r="V26" s="6" t="e">
        <f t="shared" si="13"/>
        <v>#DIV/0!</v>
      </c>
      <c r="W26" s="2" t="e">
        <f t="shared" si="14"/>
        <v>#DIV/0!</v>
      </c>
      <c r="X26" s="2" t="e" cm="1">
        <f t="array" ref="X26">STDEV(IF(C$6:C$1000=S26,L$6:L$1000))</f>
        <v>#DIV/0!</v>
      </c>
      <c r="Y26" s="6" t="e">
        <f t="shared" si="15"/>
        <v>#DIV/0!</v>
      </c>
      <c r="Z26" s="2" t="e">
        <f t="shared" si="9"/>
        <v>#DIV/0!</v>
      </c>
      <c r="AA26" s="2" t="e" cm="1">
        <f t="array" ref="AA26">STDEV(IF(C$6:C$1000=$S26,M$6:M$1000))</f>
        <v>#DIV/0!</v>
      </c>
      <c r="AB26" s="6" t="e">
        <f t="shared" si="16"/>
        <v>#DIV/0!</v>
      </c>
      <c r="AC26" s="2" t="e">
        <f t="shared" si="10"/>
        <v>#DIV/0!</v>
      </c>
      <c r="AD26" s="2" t="e" cm="1">
        <f t="array" ref="AD26">STDEV(IF(C$6:C$1000=$S26,N$6:N$1000))</f>
        <v>#DIV/0!</v>
      </c>
      <c r="AE26" s="37" t="e">
        <f t="shared" si="17"/>
        <v>#DIV/0!</v>
      </c>
    </row>
    <row r="27" spans="2:31" x14ac:dyDescent="0.3">
      <c r="B27" s="23"/>
      <c r="C27" s="20" t="s">
        <v>116</v>
      </c>
      <c r="D27" s="20"/>
      <c r="E27" s="20"/>
      <c r="F27" s="20"/>
      <c r="G27" s="20"/>
      <c r="H27" s="20"/>
      <c r="I27" s="20"/>
      <c r="J27" s="31"/>
      <c r="K27" s="32"/>
      <c r="L27" s="32"/>
      <c r="M27" s="32"/>
      <c r="N27" s="46"/>
      <c r="S27" s="36" t="str">
        <f t="shared" si="11"/>
        <v>//</v>
      </c>
      <c r="T27" s="2" t="e">
        <f t="shared" si="12"/>
        <v>#DIV/0!</v>
      </c>
      <c r="U27" s="2" t="e" cm="1">
        <f t="array" ref="U27">STDEV(IF(C$6:C$1000=S27,K$6:K$1000))</f>
        <v>#DIV/0!</v>
      </c>
      <c r="V27" s="6" t="e">
        <f t="shared" si="13"/>
        <v>#DIV/0!</v>
      </c>
      <c r="W27" s="2" t="e">
        <f t="shared" si="14"/>
        <v>#DIV/0!</v>
      </c>
      <c r="X27" s="2" t="e" cm="1">
        <f t="array" ref="X27">STDEV(IF(C$6:C$1000=S27,L$6:L$1000))</f>
        <v>#DIV/0!</v>
      </c>
      <c r="Y27" s="6" t="e">
        <f t="shared" si="15"/>
        <v>#DIV/0!</v>
      </c>
      <c r="Z27" s="2" t="e">
        <f t="shared" si="9"/>
        <v>#DIV/0!</v>
      </c>
      <c r="AA27" s="2" t="e" cm="1">
        <f t="array" ref="AA27">STDEV(IF(C$6:C$1000=$S27,M$6:M$1000))</f>
        <v>#DIV/0!</v>
      </c>
      <c r="AB27" s="6" t="e">
        <f t="shared" si="16"/>
        <v>#DIV/0!</v>
      </c>
      <c r="AC27" s="2" t="e">
        <f t="shared" si="10"/>
        <v>#DIV/0!</v>
      </c>
      <c r="AD27" s="2" t="e" cm="1">
        <f t="array" ref="AD27">STDEV(IF(C$6:C$1000=$S27,N$6:N$1000))</f>
        <v>#DIV/0!</v>
      </c>
      <c r="AE27" s="37" t="e">
        <f t="shared" si="17"/>
        <v>#DIV/0!</v>
      </c>
    </row>
    <row r="28" spans="2:31" x14ac:dyDescent="0.3">
      <c r="B28" s="23"/>
      <c r="C28" s="20" t="s">
        <v>116</v>
      </c>
      <c r="D28" s="20"/>
      <c r="E28" s="20"/>
      <c r="F28" s="20"/>
      <c r="G28" s="20"/>
      <c r="H28" s="20"/>
      <c r="I28" s="20"/>
      <c r="J28" s="31"/>
      <c r="K28" s="32"/>
      <c r="L28" s="32"/>
      <c r="M28" s="32"/>
      <c r="N28" s="46"/>
      <c r="S28" s="36" t="str">
        <f t="shared" si="11"/>
        <v>//</v>
      </c>
      <c r="T28" s="2" t="e">
        <f t="shared" si="12"/>
        <v>#DIV/0!</v>
      </c>
      <c r="U28" s="2" t="e" cm="1">
        <f t="array" ref="U28">STDEV(IF(C$6:C$1000=S28,K$6:K$1000))</f>
        <v>#DIV/0!</v>
      </c>
      <c r="V28" s="6" t="e">
        <f t="shared" si="13"/>
        <v>#DIV/0!</v>
      </c>
      <c r="W28" s="2" t="e">
        <f t="shared" si="14"/>
        <v>#DIV/0!</v>
      </c>
      <c r="X28" s="2" t="e" cm="1">
        <f t="array" ref="X28">STDEV(IF(C$6:C$1000=S28,L$6:L$1000))</f>
        <v>#DIV/0!</v>
      </c>
      <c r="Y28" s="6" t="e">
        <f t="shared" si="15"/>
        <v>#DIV/0!</v>
      </c>
      <c r="Z28" s="2" t="e">
        <f t="shared" si="9"/>
        <v>#DIV/0!</v>
      </c>
      <c r="AA28" s="2" t="e" cm="1">
        <f t="array" ref="AA28">STDEV(IF(C$6:C$1000=$S28,M$6:M$1000))</f>
        <v>#DIV/0!</v>
      </c>
      <c r="AB28" s="6" t="e">
        <f t="shared" si="16"/>
        <v>#DIV/0!</v>
      </c>
      <c r="AC28" s="2" t="e">
        <f t="shared" si="10"/>
        <v>#DIV/0!</v>
      </c>
      <c r="AD28" s="2" t="e" cm="1">
        <f t="array" ref="AD28">STDEV(IF(C$6:C$1000=$S28,N$6:N$1000))</f>
        <v>#DIV/0!</v>
      </c>
      <c r="AE28" s="37" t="e">
        <f t="shared" si="17"/>
        <v>#DIV/0!</v>
      </c>
    </row>
    <row r="29" spans="2:31" ht="16.2" thickBot="1" x14ac:dyDescent="0.35">
      <c r="B29" s="23"/>
      <c r="C29" s="20" t="s">
        <v>116</v>
      </c>
      <c r="D29" s="20"/>
      <c r="E29" s="20"/>
      <c r="F29" s="20"/>
      <c r="G29" s="20"/>
      <c r="H29" s="20"/>
      <c r="I29" s="20"/>
      <c r="J29" s="31"/>
      <c r="K29" s="32"/>
      <c r="L29" s="32"/>
      <c r="M29" s="32"/>
      <c r="N29" s="46"/>
      <c r="S29" s="38" t="str">
        <f t="shared" si="11"/>
        <v>//</v>
      </c>
      <c r="T29" s="2" t="e">
        <f t="shared" si="12"/>
        <v>#DIV/0!</v>
      </c>
      <c r="U29" s="2" t="e" cm="1">
        <f t="array" ref="U29">STDEV(IF(C$6:C$1000=S29,K$6:K$1000))</f>
        <v>#DIV/0!</v>
      </c>
      <c r="V29" s="40" t="e">
        <f t="shared" si="13"/>
        <v>#DIV/0!</v>
      </c>
      <c r="W29" s="2" t="e">
        <f t="shared" si="14"/>
        <v>#DIV/0!</v>
      </c>
      <c r="X29" s="2" t="e" cm="1">
        <f t="array" ref="X29">STDEV(IF(C$6:C$1000=S29,L$6:L$1000))</f>
        <v>#DIV/0!</v>
      </c>
      <c r="Y29" s="40" t="e">
        <f t="shared" si="15"/>
        <v>#DIV/0!</v>
      </c>
      <c r="Z29" s="2" t="e">
        <f t="shared" si="9"/>
        <v>#DIV/0!</v>
      </c>
      <c r="AA29" s="2" t="e" cm="1">
        <f t="array" ref="AA29">STDEV(IF(C$6:C$1000=$S29,M$6:M$1000))</f>
        <v>#DIV/0!</v>
      </c>
      <c r="AB29" s="6" t="e">
        <f t="shared" si="16"/>
        <v>#DIV/0!</v>
      </c>
      <c r="AC29" s="2" t="e">
        <f t="shared" si="10"/>
        <v>#DIV/0!</v>
      </c>
      <c r="AD29" s="2" t="e" cm="1">
        <f t="array" ref="AD29">STDEV(IF(C$6:C$1000=$S29,N$6:N$1000))</f>
        <v>#DIV/0!</v>
      </c>
      <c r="AE29" s="37" t="e">
        <f t="shared" si="17"/>
        <v>#DIV/0!</v>
      </c>
    </row>
    <row r="30" spans="2:31" x14ac:dyDescent="0.3">
      <c r="B30" s="23"/>
      <c r="C30" s="20" t="s">
        <v>116</v>
      </c>
      <c r="D30" s="20"/>
      <c r="E30" s="20"/>
      <c r="F30" s="20"/>
      <c r="G30" s="20"/>
      <c r="H30" s="20"/>
      <c r="I30" s="20"/>
      <c r="J30" s="31"/>
      <c r="K30" s="32"/>
      <c r="L30" s="32"/>
      <c r="M30" s="32"/>
      <c r="N30" s="46"/>
      <c r="V30" s="5"/>
      <c r="Y30" s="5"/>
    </row>
    <row r="31" spans="2:31" x14ac:dyDescent="0.3">
      <c r="B31" s="23"/>
      <c r="C31" s="20" t="s">
        <v>116</v>
      </c>
      <c r="D31" s="20"/>
      <c r="E31" s="20"/>
      <c r="F31" s="20"/>
      <c r="G31" s="20"/>
      <c r="H31" s="20"/>
      <c r="I31" s="20"/>
      <c r="J31" s="31"/>
      <c r="K31" s="32"/>
      <c r="L31" s="32"/>
      <c r="M31" s="32"/>
      <c r="N31" s="46"/>
      <c r="V31" s="5"/>
      <c r="Y31" s="5"/>
    </row>
    <row r="32" spans="2:31" x14ac:dyDescent="0.3">
      <c r="B32" s="23"/>
      <c r="C32" s="20" t="s">
        <v>116</v>
      </c>
      <c r="D32" s="20"/>
      <c r="E32" s="20"/>
      <c r="F32" s="20"/>
      <c r="G32" s="20"/>
      <c r="H32" s="20"/>
      <c r="I32" s="20"/>
      <c r="J32" s="31"/>
      <c r="K32" s="32"/>
      <c r="L32" s="32"/>
      <c r="M32" s="32"/>
      <c r="N32" s="46"/>
      <c r="V32" s="5"/>
      <c r="Y32" s="5"/>
    </row>
    <row r="33" spans="2:36" ht="16.2" thickBot="1" x14ac:dyDescent="0.35">
      <c r="B33" s="23"/>
      <c r="C33" s="20" t="s">
        <v>116</v>
      </c>
      <c r="D33" s="20"/>
      <c r="E33" s="20"/>
      <c r="F33" s="20"/>
      <c r="G33" s="20"/>
      <c r="H33" s="20"/>
      <c r="I33" s="20"/>
      <c r="J33" s="31"/>
      <c r="K33" s="32"/>
      <c r="L33" s="32"/>
      <c r="M33" s="32"/>
      <c r="N33" s="46"/>
      <c r="V33" s="5"/>
      <c r="Y33" s="5"/>
    </row>
    <row r="34" spans="2:36" ht="16.2" thickBot="1" x14ac:dyDescent="0.35">
      <c r="B34" s="23"/>
      <c r="C34" s="20" t="s">
        <v>116</v>
      </c>
      <c r="D34" s="20"/>
      <c r="E34" s="20"/>
      <c r="F34" s="20"/>
      <c r="G34" s="20"/>
      <c r="H34" s="20"/>
      <c r="I34" s="20"/>
      <c r="J34" s="31"/>
      <c r="K34" s="32"/>
      <c r="L34" s="32"/>
      <c r="M34" s="32"/>
      <c r="N34" s="46"/>
      <c r="S34" s="142"/>
      <c r="T34" s="143"/>
      <c r="U34" s="143"/>
      <c r="V34" s="143"/>
      <c r="W34" s="143"/>
      <c r="X34" s="143"/>
      <c r="Y34" s="143"/>
      <c r="Z34" s="143"/>
      <c r="AA34" s="143"/>
      <c r="AB34" s="143"/>
      <c r="AC34" s="143"/>
      <c r="AD34" s="143"/>
      <c r="AE34" s="144"/>
    </row>
    <row r="35" spans="2:36" x14ac:dyDescent="0.3">
      <c r="B35" s="23"/>
      <c r="C35" s="20" t="s">
        <v>116</v>
      </c>
      <c r="D35" s="20"/>
      <c r="E35" s="20"/>
      <c r="F35" s="20"/>
      <c r="G35" s="20"/>
      <c r="H35" s="20"/>
      <c r="I35" s="20"/>
      <c r="J35" s="31"/>
      <c r="K35" s="32"/>
      <c r="L35" s="32"/>
      <c r="M35" s="32"/>
      <c r="N35" s="46"/>
      <c r="V35" s="5"/>
      <c r="Y35" s="5"/>
    </row>
    <row r="36" spans="2:36" x14ac:dyDescent="0.3">
      <c r="B36" s="23"/>
      <c r="C36" s="20" t="s">
        <v>116</v>
      </c>
      <c r="D36" s="20"/>
      <c r="E36" s="20"/>
      <c r="F36" s="20"/>
      <c r="G36" s="20"/>
      <c r="H36" s="20"/>
      <c r="I36" s="20"/>
      <c r="J36" s="31"/>
      <c r="K36" s="32"/>
      <c r="L36" s="32"/>
      <c r="M36" s="32"/>
      <c r="N36" s="46"/>
      <c r="V36" s="5"/>
      <c r="Y36" s="5"/>
    </row>
    <row r="37" spans="2:36" x14ac:dyDescent="0.3">
      <c r="B37" s="23"/>
      <c r="C37" s="20" t="s">
        <v>116</v>
      </c>
      <c r="D37" s="20"/>
      <c r="E37" s="20"/>
      <c r="F37" s="20"/>
      <c r="G37" s="20"/>
      <c r="H37" s="20"/>
      <c r="I37" s="20"/>
      <c r="J37" s="31"/>
      <c r="K37" s="32"/>
      <c r="L37" s="32"/>
      <c r="M37" s="32"/>
      <c r="N37" s="46"/>
      <c r="V37" s="5"/>
      <c r="Y37" s="5"/>
    </row>
    <row r="38" spans="2:36" ht="16.2" thickBot="1" x14ac:dyDescent="0.35">
      <c r="B38" s="23"/>
      <c r="C38" s="20" t="s">
        <v>116</v>
      </c>
      <c r="D38" s="20"/>
      <c r="E38" s="20"/>
      <c r="F38" s="20"/>
      <c r="G38" s="20"/>
      <c r="H38" s="20"/>
      <c r="I38" s="20"/>
      <c r="J38" s="31"/>
      <c r="K38" s="32"/>
      <c r="L38" s="32"/>
      <c r="M38" s="32"/>
      <c r="N38" s="46"/>
      <c r="S38" s="7" t="s">
        <v>2</v>
      </c>
      <c r="U38" s="7" t="s">
        <v>38</v>
      </c>
      <c r="V38" s="106">
        <v>0</v>
      </c>
      <c r="X38" s="8" t="s">
        <v>150</v>
      </c>
      <c r="Y38" s="5"/>
      <c r="AB38" s="50" t="s">
        <v>2</v>
      </c>
      <c r="AC38" s="33"/>
      <c r="AD38" s="7" t="s">
        <v>38</v>
      </c>
      <c r="AE38" s="106">
        <v>0</v>
      </c>
      <c r="AF38" s="33"/>
      <c r="AG38" s="51" t="s">
        <v>122</v>
      </c>
    </row>
    <row r="39" spans="2:36" ht="130.19999999999999" thickBot="1" x14ac:dyDescent="0.35">
      <c r="B39" s="23"/>
      <c r="C39" s="20" t="s">
        <v>116</v>
      </c>
      <c r="D39" s="20"/>
      <c r="E39" s="20"/>
      <c r="F39" s="20"/>
      <c r="G39" s="20"/>
      <c r="H39" s="20"/>
      <c r="I39" s="20"/>
      <c r="J39" s="31"/>
      <c r="K39" s="32"/>
      <c r="L39" s="32"/>
      <c r="M39" s="32"/>
      <c r="N39" s="46"/>
      <c r="S39" s="27" t="s">
        <v>1</v>
      </c>
      <c r="T39" s="28" t="s">
        <v>173</v>
      </c>
      <c r="U39" s="29" t="s">
        <v>3</v>
      </c>
      <c r="V39" s="29" t="s">
        <v>71</v>
      </c>
      <c r="W39" s="29" t="str">
        <f>IF(Params!$B$4="Multiplex","Mean0 + 2xSigma","Mean0 - 2xSigma")</f>
        <v>Mean0 - 2xSigma</v>
      </c>
      <c r="X39" s="30" t="str">
        <f>IF(Params!$B$4="Multiplex","Mean0 + 3xSigma","Mean0 - 3xSigma")</f>
        <v>Mean0 - 3xSigma</v>
      </c>
      <c r="Y39" s="101" t="s">
        <v>151</v>
      </c>
      <c r="Z39" s="105" t="s">
        <v>67</v>
      </c>
      <c r="AA39" s="105" t="s">
        <v>68</v>
      </c>
      <c r="AB39" s="27" t="s">
        <v>1</v>
      </c>
      <c r="AC39" s="28" t="s">
        <v>159</v>
      </c>
      <c r="AD39" s="29" t="s">
        <v>3</v>
      </c>
      <c r="AE39" s="29" t="s">
        <v>71</v>
      </c>
      <c r="AF39" s="29" t="str">
        <f>IF(Params!$B$4="Multiplex","Mean0 + 2xSigma","Mean0 - 2xSigma")</f>
        <v>Mean0 - 2xSigma</v>
      </c>
      <c r="AG39" s="30" t="str">
        <f>IF(Params!$B$4="Multiplex","Mean0 + 3xSigma","Mean0 - 3xSigma")</f>
        <v>Mean0 - 3xSigma</v>
      </c>
      <c r="AH39" s="101" t="s">
        <v>162</v>
      </c>
      <c r="AI39" s="105" t="s">
        <v>67</v>
      </c>
      <c r="AJ39" s="105" t="s">
        <v>68</v>
      </c>
    </row>
    <row r="40" spans="2:36" ht="16.2" thickTop="1" x14ac:dyDescent="0.3">
      <c r="B40" s="23"/>
      <c r="C40" s="20" t="s">
        <v>116</v>
      </c>
      <c r="D40" s="20"/>
      <c r="E40" s="20"/>
      <c r="F40" s="20"/>
      <c r="G40" s="20"/>
      <c r="H40" s="20"/>
      <c r="I40" s="20"/>
      <c r="J40" s="31"/>
      <c r="K40" s="32"/>
      <c r="L40" s="32"/>
      <c r="M40" s="32"/>
      <c r="N40" s="46"/>
      <c r="S40" s="9">
        <f>MIN(S7:S15)/100</f>
        <v>0</v>
      </c>
      <c r="T40" s="48" t="e">
        <f>T6</f>
        <v>#DIV/0!</v>
      </c>
      <c r="U40" s="10" t="e">
        <f>U6</f>
        <v>#DIV/0!</v>
      </c>
      <c r="V40" s="10" t="e">
        <f>T$40</f>
        <v>#DIV/0!</v>
      </c>
      <c r="W40" s="10" t="e">
        <f>IF(Params!$B$4="Multiplex",T$40+2*U$40,T$40-2*U$40)</f>
        <v>#DIV/0!</v>
      </c>
      <c r="X40" s="11" t="e">
        <f>IF(Params!$B$4="Multiplex",T$40+3*U$40,T$40-3*U$40)</f>
        <v>#DIV/0!</v>
      </c>
      <c r="Y40" s="102" t="e">
        <f t="shared" ref="Y40:Y47" si="18">T41-T40</f>
        <v>#DIV/0!</v>
      </c>
      <c r="Z40" s="106" t="e">
        <f>IF(Params!$B$4="Multiplex",IF($T40&gt;W40,1,0),IF($T40&lt;W40,1,0))*IF($S41="//",1,Z41)</f>
        <v>#DIV/0!</v>
      </c>
      <c r="AA40" s="106" t="e">
        <f>IF(Params!$B$4="Multiplex",IF($T40&gt;X40,1,0),IF($T40&lt;X40,1,0))*IF($S41="//",1,AA41)</f>
        <v>#DIV/0!</v>
      </c>
      <c r="AB40" s="9">
        <f>MIN(S7:S15)/100</f>
        <v>0</v>
      </c>
      <c r="AC40" s="34" t="e">
        <f t="shared" ref="AC40:AD49" si="19">W6</f>
        <v>#DIV/0!</v>
      </c>
      <c r="AD40" s="10" t="e">
        <f t="shared" si="19"/>
        <v>#DIV/0!</v>
      </c>
      <c r="AE40" s="10" t="e">
        <f>AC$40</f>
        <v>#DIV/0!</v>
      </c>
      <c r="AF40" s="10" t="e">
        <f>IF(Params!$B$4="Multiplex",AC$40+2*AD$40,AC$40-2*AD$40)</f>
        <v>#DIV/0!</v>
      </c>
      <c r="AG40" s="11" t="e">
        <f>IF(Params!$B$4="Multiplex",AC$40+3*AD$40,AC$40-3*AD$40)</f>
        <v>#DIV/0!</v>
      </c>
      <c r="AH40" s="102" t="e">
        <f t="shared" ref="AH40:AH47" si="20">AC41-AC40</f>
        <v>#DIV/0!</v>
      </c>
      <c r="AI40" s="106" t="e">
        <f>IF(Params!$B$4="Multiplex",IF($AC40&gt;AF40,1,0),IF($AC40&lt;AF40,1,0))*IF($S41="//",1,AI41)</f>
        <v>#DIV/0!</v>
      </c>
      <c r="AJ40" s="106" t="e">
        <f>IF(Params!$B$4="Multiplex",IF($AC40&gt;AG40,1,0),IF($AC40&lt;AG40,1,0))*IF($S41="//",1,AJ41)</f>
        <v>#DIV/0!</v>
      </c>
    </row>
    <row r="41" spans="2:36" x14ac:dyDescent="0.3">
      <c r="B41" s="23"/>
      <c r="C41" s="20" t="s">
        <v>116</v>
      </c>
      <c r="D41" s="20"/>
      <c r="E41" s="20"/>
      <c r="F41" s="20"/>
      <c r="G41" s="20"/>
      <c r="H41" s="20"/>
      <c r="I41" s="20"/>
      <c r="J41" s="31"/>
      <c r="K41" s="32"/>
      <c r="L41" s="32"/>
      <c r="M41" s="32"/>
      <c r="N41" s="46"/>
      <c r="S41" s="9" t="str">
        <f>S7</f>
        <v>//</v>
      </c>
      <c r="T41" s="48" t="e">
        <f>T7</f>
        <v>#DIV/0!</v>
      </c>
      <c r="U41" s="10" t="e">
        <f t="shared" ref="U41:U49" si="21">U7</f>
        <v>#DIV/0!</v>
      </c>
      <c r="V41" s="10" t="e">
        <f t="shared" ref="V41:V49" si="22">T$40</f>
        <v>#DIV/0!</v>
      </c>
      <c r="W41" s="10" t="e">
        <f>IF(Params!$B$4="Multiplex",T$40+2*U$40,T$40-2*U$40)</f>
        <v>#DIV/0!</v>
      </c>
      <c r="X41" s="11" t="e">
        <f>IF(Params!$B$4="Multiplex",T$40+3*U$40,T$40-3*U$40)</f>
        <v>#DIV/0!</v>
      </c>
      <c r="Y41" s="102" t="e">
        <f t="shared" si="18"/>
        <v>#DIV/0!</v>
      </c>
      <c r="Z41" s="106" t="e">
        <f>IF(Params!$B$4="Multiplex",IF($T41&gt;W41,1,0),IF($T41&lt;W41,1,0))*IF($S42="//",1,Z42)</f>
        <v>#DIV/0!</v>
      </c>
      <c r="AA41" s="106" t="e">
        <f>IF(Params!$B$4="Multiplex",IF($T41&gt;X41,1,0),IF($T41&lt;X41,1,0))*IF($S42="//",1,AA42)</f>
        <v>#DIV/0!</v>
      </c>
      <c r="AB41" s="9" t="str">
        <f t="shared" ref="AB41:AB49" si="23">S7</f>
        <v>//</v>
      </c>
      <c r="AC41" s="34" t="e">
        <f t="shared" si="19"/>
        <v>#DIV/0!</v>
      </c>
      <c r="AD41" s="10" t="e">
        <f t="shared" si="19"/>
        <v>#DIV/0!</v>
      </c>
      <c r="AE41" s="10" t="e">
        <f t="shared" ref="AE41:AE49" si="24">AC$40</f>
        <v>#DIV/0!</v>
      </c>
      <c r="AF41" s="10" t="e">
        <f>IF(Params!$B$4="Multiplex",AC$40+2*AD$40,AC$40-2*AD$40)</f>
        <v>#DIV/0!</v>
      </c>
      <c r="AG41" s="11" t="e">
        <f>IF(Params!$B$4="Multiplex",AC$40+3*AD$40,AC$40-3*AD$40)</f>
        <v>#DIV/0!</v>
      </c>
      <c r="AH41" s="102" t="e">
        <f t="shared" si="20"/>
        <v>#DIV/0!</v>
      </c>
      <c r="AI41" s="106" t="e">
        <f>IF(Params!$B$4="Multiplex",IF($AC41&gt;AF41,1,0),IF($AC41&lt;AF41,1,0))*IF($S42="//",1,AI42)</f>
        <v>#DIV/0!</v>
      </c>
      <c r="AJ41" s="106" t="e">
        <f>IF(Params!$B$4="Multiplex",IF($AC41&gt;AG41,1,0),IF($AC41&lt;AG41,1,0))*IF($S42="//",1,AJ42)</f>
        <v>#DIV/0!</v>
      </c>
    </row>
    <row r="42" spans="2:36" x14ac:dyDescent="0.3">
      <c r="B42" s="23"/>
      <c r="C42" s="20" t="s">
        <v>116</v>
      </c>
      <c r="D42" s="20"/>
      <c r="E42" s="20"/>
      <c r="F42" s="20"/>
      <c r="G42" s="20"/>
      <c r="H42" s="20"/>
      <c r="I42" s="20"/>
      <c r="J42" s="31"/>
      <c r="K42" s="32"/>
      <c r="L42" s="32"/>
      <c r="M42" s="32"/>
      <c r="N42" s="46"/>
      <c r="S42" s="9" t="str">
        <f>S8</f>
        <v>//</v>
      </c>
      <c r="T42" s="48" t="e">
        <f>T8</f>
        <v>#DIV/0!</v>
      </c>
      <c r="U42" s="10" t="e">
        <f t="shared" si="21"/>
        <v>#DIV/0!</v>
      </c>
      <c r="V42" s="10" t="e">
        <f t="shared" si="22"/>
        <v>#DIV/0!</v>
      </c>
      <c r="W42" s="10" t="e">
        <f>IF(Params!$B$4="Multiplex",T$40+2*U$40,T$40-2*U$40)</f>
        <v>#DIV/0!</v>
      </c>
      <c r="X42" s="11" t="e">
        <f>IF(Params!$B$4="Multiplex",T$40+3*U$40,T$40-3*U$40)</f>
        <v>#DIV/0!</v>
      </c>
      <c r="Y42" s="102" t="e">
        <f t="shared" si="18"/>
        <v>#DIV/0!</v>
      </c>
      <c r="Z42" s="106" t="e">
        <f>IF(Params!$B$4="Multiplex",IF($T42&gt;W42,1,0),IF($T42&lt;W42,1,0))*IF($S43="//",1,Z43)</f>
        <v>#DIV/0!</v>
      </c>
      <c r="AA42" s="106" t="e">
        <f>IF(Params!$B$4="Multiplex",IF($T42&gt;X42,1,0),IF($T42&lt;X42,1,0))*IF($S43="//",1,AA43)</f>
        <v>#DIV/0!</v>
      </c>
      <c r="AB42" s="9" t="str">
        <f t="shared" si="23"/>
        <v>//</v>
      </c>
      <c r="AC42" s="34" t="e">
        <f t="shared" si="19"/>
        <v>#DIV/0!</v>
      </c>
      <c r="AD42" s="10" t="e">
        <f t="shared" si="19"/>
        <v>#DIV/0!</v>
      </c>
      <c r="AE42" s="10" t="e">
        <f t="shared" si="24"/>
        <v>#DIV/0!</v>
      </c>
      <c r="AF42" s="10" t="e">
        <f>IF(Params!$B$4="Multiplex",AC$40+2*AD$40,AC$40-2*AD$40)</f>
        <v>#DIV/0!</v>
      </c>
      <c r="AG42" s="11" t="e">
        <f>IF(Params!$B$4="Multiplex",AC$40+3*AD$40,AC$40-3*AD$40)</f>
        <v>#DIV/0!</v>
      </c>
      <c r="AH42" s="102" t="e">
        <f t="shared" si="20"/>
        <v>#DIV/0!</v>
      </c>
      <c r="AI42" s="106" t="e">
        <f>IF(Params!$B$4="Multiplex",IF($AC42&gt;AF42,1,0),IF($AC42&lt;AF42,1,0))*IF($S43="//",1,AI43)</f>
        <v>#DIV/0!</v>
      </c>
      <c r="AJ42" s="106" t="e">
        <f>IF(Params!$B$4="Multiplex",IF($AC42&gt;AG42,1,0),IF($AC42&lt;AG42,1,0))*IF($S43="//",1,AJ43)</f>
        <v>#DIV/0!</v>
      </c>
    </row>
    <row r="43" spans="2:36" x14ac:dyDescent="0.3">
      <c r="B43" s="23"/>
      <c r="C43" s="20" t="s">
        <v>116</v>
      </c>
      <c r="D43" s="20"/>
      <c r="E43" s="20"/>
      <c r="F43" s="20"/>
      <c r="G43" s="20"/>
      <c r="H43" s="20"/>
      <c r="I43" s="20"/>
      <c r="J43" s="31"/>
      <c r="K43" s="32"/>
      <c r="L43" s="32"/>
      <c r="M43" s="32"/>
      <c r="N43" s="46"/>
      <c r="S43" s="9" t="str">
        <f>S9</f>
        <v>//</v>
      </c>
      <c r="T43" s="48" t="e">
        <f t="shared" ref="T43:T49" si="25">T9</f>
        <v>#DIV/0!</v>
      </c>
      <c r="U43" s="10" t="e">
        <f t="shared" si="21"/>
        <v>#DIV/0!</v>
      </c>
      <c r="V43" s="10" t="e">
        <f t="shared" si="22"/>
        <v>#DIV/0!</v>
      </c>
      <c r="W43" s="10" t="e">
        <f>IF(Params!$B$4="Multiplex",T$40+2*U$40,T$40-2*U$40)</f>
        <v>#DIV/0!</v>
      </c>
      <c r="X43" s="11" t="e">
        <f>IF(Params!$B$4="Multiplex",T$40+3*U$40,T$40-3*U$40)</f>
        <v>#DIV/0!</v>
      </c>
      <c r="Y43" s="102" t="e">
        <f t="shared" si="18"/>
        <v>#DIV/0!</v>
      </c>
      <c r="Z43" s="106" t="e">
        <f>IF(Params!$B$4="Multiplex",IF($T43&gt;W43,1,0),IF($T43&lt;W43,1,0))*IF($S44="//",1,Z44)</f>
        <v>#DIV/0!</v>
      </c>
      <c r="AA43" s="106" t="e">
        <f>IF(Params!$B$4="Multiplex",IF($T43&gt;X43,1,0),IF($T43&lt;X43,1,0))*IF($S44="//",1,AA44)</f>
        <v>#DIV/0!</v>
      </c>
      <c r="AB43" s="9" t="str">
        <f t="shared" si="23"/>
        <v>//</v>
      </c>
      <c r="AC43" s="34" t="e">
        <f t="shared" si="19"/>
        <v>#DIV/0!</v>
      </c>
      <c r="AD43" s="10" t="e">
        <f t="shared" si="19"/>
        <v>#DIV/0!</v>
      </c>
      <c r="AE43" s="10" t="e">
        <f t="shared" si="24"/>
        <v>#DIV/0!</v>
      </c>
      <c r="AF43" s="10" t="e">
        <f>IF(Params!$B$4="Multiplex",AC$40+2*AD$40,AC$40-2*AD$40)</f>
        <v>#DIV/0!</v>
      </c>
      <c r="AG43" s="11" t="e">
        <f>IF(Params!$B$4="Multiplex",AC$40+3*AD$40,AC$40-3*AD$40)</f>
        <v>#DIV/0!</v>
      </c>
      <c r="AH43" s="102" t="e">
        <f t="shared" si="20"/>
        <v>#DIV/0!</v>
      </c>
      <c r="AI43" s="106" t="e">
        <f>IF(Params!$B$4="Multiplex",IF($AC43&gt;AF43,1,0),IF($AC43&lt;AF43,1,0))*IF($S44="//",1,AI44)</f>
        <v>#DIV/0!</v>
      </c>
      <c r="AJ43" s="106" t="e">
        <f>IF(Params!$B$4="Multiplex",IF($AC43&gt;AG43,1,0),IF($AC43&lt;AG43,1,0))*IF($S44="//",1,AJ44)</f>
        <v>#DIV/0!</v>
      </c>
    </row>
    <row r="44" spans="2:36" x14ac:dyDescent="0.3">
      <c r="B44" s="23"/>
      <c r="C44" s="20" t="s">
        <v>116</v>
      </c>
      <c r="D44" s="20"/>
      <c r="E44" s="20"/>
      <c r="F44" s="20"/>
      <c r="G44" s="20"/>
      <c r="H44" s="20"/>
      <c r="I44" s="20"/>
      <c r="J44" s="31"/>
      <c r="K44" s="32"/>
      <c r="L44" s="32"/>
      <c r="M44" s="32"/>
      <c r="N44" s="46"/>
      <c r="S44" s="9" t="str">
        <f t="shared" ref="S44:S49" si="26">S10</f>
        <v>//</v>
      </c>
      <c r="T44" s="48" t="e">
        <f t="shared" si="25"/>
        <v>#DIV/0!</v>
      </c>
      <c r="U44" s="10" t="e">
        <f t="shared" si="21"/>
        <v>#DIV/0!</v>
      </c>
      <c r="V44" s="10" t="e">
        <f t="shared" si="22"/>
        <v>#DIV/0!</v>
      </c>
      <c r="W44" s="10" t="e">
        <f>IF(Params!$B$4="Multiplex",T$40+2*U$40,T$40-2*U$40)</f>
        <v>#DIV/0!</v>
      </c>
      <c r="X44" s="11" t="e">
        <f>IF(Params!$B$4="Multiplex",T$40+3*U$40,T$40-3*U$40)</f>
        <v>#DIV/0!</v>
      </c>
      <c r="Y44" s="102" t="e">
        <f t="shared" si="18"/>
        <v>#DIV/0!</v>
      </c>
      <c r="Z44" s="106" t="e">
        <f>IF(Params!$B$4="Multiplex",IF($T44&gt;W44,1,0),IF($T44&lt;W44,1,0))*IF($S45="//",1,Z45)</f>
        <v>#DIV/0!</v>
      </c>
      <c r="AA44" s="106" t="e">
        <f>IF(Params!$B$4="Multiplex",IF($T44&gt;X44,1,0),IF($T44&lt;X44,1,0))*IF($S45="//",1,AA45)</f>
        <v>#DIV/0!</v>
      </c>
      <c r="AB44" s="9" t="str">
        <f t="shared" si="23"/>
        <v>//</v>
      </c>
      <c r="AC44" s="34" t="e">
        <f t="shared" si="19"/>
        <v>#DIV/0!</v>
      </c>
      <c r="AD44" s="10" t="e">
        <f t="shared" si="19"/>
        <v>#DIV/0!</v>
      </c>
      <c r="AE44" s="10" t="e">
        <f t="shared" si="24"/>
        <v>#DIV/0!</v>
      </c>
      <c r="AF44" s="10" t="e">
        <f>IF(Params!$B$4="Multiplex",AC$40+2*AD$40,AC$40-2*AD$40)</f>
        <v>#DIV/0!</v>
      </c>
      <c r="AG44" s="11" t="e">
        <f>IF(Params!$B$4="Multiplex",AC$40+3*AD$40,AC$40-3*AD$40)</f>
        <v>#DIV/0!</v>
      </c>
      <c r="AH44" s="102" t="e">
        <f t="shared" si="20"/>
        <v>#DIV/0!</v>
      </c>
      <c r="AI44" s="106" t="e">
        <f>IF(Params!$B$4="Multiplex",IF($AC44&gt;AF44,1,0),IF($AC44&lt;AF44,1,0))*IF($S45="//",1,AI45)</f>
        <v>#DIV/0!</v>
      </c>
      <c r="AJ44" s="106" t="e">
        <f>IF(Params!$B$4="Multiplex",IF($AC44&gt;AG44,1,0),IF($AC44&lt;AG44,1,0))*IF($S45="//",1,AJ45)</f>
        <v>#DIV/0!</v>
      </c>
    </row>
    <row r="45" spans="2:36" x14ac:dyDescent="0.3">
      <c r="B45" s="23"/>
      <c r="C45" s="20" t="s">
        <v>116</v>
      </c>
      <c r="D45" s="20"/>
      <c r="E45" s="20"/>
      <c r="F45" s="20"/>
      <c r="G45" s="20"/>
      <c r="H45" s="20"/>
      <c r="I45" s="20"/>
      <c r="J45" s="31"/>
      <c r="K45" s="32"/>
      <c r="L45" s="32"/>
      <c r="M45" s="32"/>
      <c r="N45" s="46"/>
      <c r="S45" s="9" t="str">
        <f t="shared" si="26"/>
        <v>//</v>
      </c>
      <c r="T45" s="48" t="e">
        <f t="shared" si="25"/>
        <v>#DIV/0!</v>
      </c>
      <c r="U45" s="10" t="e">
        <f t="shared" si="21"/>
        <v>#DIV/0!</v>
      </c>
      <c r="V45" s="10" t="e">
        <f t="shared" si="22"/>
        <v>#DIV/0!</v>
      </c>
      <c r="W45" s="10" t="e">
        <f>IF(Params!$B$4="Multiplex",T$40+2*U$40,T$40-2*U$40)</f>
        <v>#DIV/0!</v>
      </c>
      <c r="X45" s="11" t="e">
        <f>IF(Params!$B$4="Multiplex",T$40+3*U$40,T$40-3*U$40)</f>
        <v>#DIV/0!</v>
      </c>
      <c r="Y45" s="102" t="e">
        <f t="shared" si="18"/>
        <v>#DIV/0!</v>
      </c>
      <c r="Z45" s="106" t="e">
        <f>IF(Params!$B$4="Multiplex",IF($T45&gt;W45,1,0),IF($T45&lt;W45,1,0))*IF($S46="//",1,Z46)</f>
        <v>#DIV/0!</v>
      </c>
      <c r="AA45" s="106" t="e">
        <f>IF(Params!$B$4="Multiplex",IF($T45&gt;X45,1,0),IF($T45&lt;X45,1,0))*IF($S46="//",1,AA46)</f>
        <v>#DIV/0!</v>
      </c>
      <c r="AB45" s="9" t="str">
        <f t="shared" si="23"/>
        <v>//</v>
      </c>
      <c r="AC45" s="34" t="e">
        <f t="shared" si="19"/>
        <v>#DIV/0!</v>
      </c>
      <c r="AD45" s="10" t="e">
        <f t="shared" si="19"/>
        <v>#DIV/0!</v>
      </c>
      <c r="AE45" s="10" t="e">
        <f t="shared" si="24"/>
        <v>#DIV/0!</v>
      </c>
      <c r="AF45" s="10" t="e">
        <f>IF(Params!$B$4="Multiplex",AC$40+2*AD$40,AC$40-2*AD$40)</f>
        <v>#DIV/0!</v>
      </c>
      <c r="AG45" s="11" t="e">
        <f>IF(Params!$B$4="Multiplex",AC$40+3*AD$40,AC$40-3*AD$40)</f>
        <v>#DIV/0!</v>
      </c>
      <c r="AH45" s="102" t="e">
        <f t="shared" si="20"/>
        <v>#DIV/0!</v>
      </c>
      <c r="AI45" s="106" t="e">
        <f>IF(Params!$B$4="Multiplex",IF($AC45&gt;AF45,1,0),IF($AC45&lt;AF45,1,0))*IF($S46="//",1,AI46)</f>
        <v>#DIV/0!</v>
      </c>
      <c r="AJ45" s="106" t="e">
        <f>IF(Params!$B$4="Multiplex",IF($AC45&gt;AG45,1,0),IF($AC45&lt;AG45,1,0))*IF($S46="//",1,AJ46)</f>
        <v>#DIV/0!</v>
      </c>
    </row>
    <row r="46" spans="2:36" x14ac:dyDescent="0.3">
      <c r="B46" s="23"/>
      <c r="C46" s="20" t="s">
        <v>116</v>
      </c>
      <c r="D46" s="20"/>
      <c r="E46" s="20"/>
      <c r="F46" s="20"/>
      <c r="G46" s="20"/>
      <c r="H46" s="20"/>
      <c r="I46" s="20"/>
      <c r="J46" s="31"/>
      <c r="K46" s="32"/>
      <c r="L46" s="32"/>
      <c r="M46" s="32"/>
      <c r="N46" s="46"/>
      <c r="S46" s="9" t="str">
        <f t="shared" si="26"/>
        <v>//</v>
      </c>
      <c r="T46" s="48" t="e">
        <f t="shared" si="25"/>
        <v>#DIV/0!</v>
      </c>
      <c r="U46" s="10" t="e">
        <f t="shared" si="21"/>
        <v>#DIV/0!</v>
      </c>
      <c r="V46" s="10" t="e">
        <f t="shared" si="22"/>
        <v>#DIV/0!</v>
      </c>
      <c r="W46" s="10" t="e">
        <f>IF(Params!$B$4="Multiplex",T$40+2*U$40,T$40-2*U$40)</f>
        <v>#DIV/0!</v>
      </c>
      <c r="X46" s="11" t="e">
        <f>IF(Params!$B$4="Multiplex",T$40+3*U$40,T$40-3*U$40)</f>
        <v>#DIV/0!</v>
      </c>
      <c r="Y46" s="102" t="e">
        <f t="shared" si="18"/>
        <v>#DIV/0!</v>
      </c>
      <c r="Z46" s="106" t="e">
        <f>IF(Params!$B$4="Multiplex",IF($T46&gt;W46,1,0),IF($T46&lt;W46,1,0))*IF($S47="//",1,Z47)</f>
        <v>#DIV/0!</v>
      </c>
      <c r="AA46" s="106" t="e">
        <f>IF(Params!$B$4="Multiplex",IF($T46&gt;X46,1,0),IF($T46&lt;X46,1,0))*IF($S47="//",1,AA47)</f>
        <v>#DIV/0!</v>
      </c>
      <c r="AB46" s="9" t="str">
        <f t="shared" si="23"/>
        <v>//</v>
      </c>
      <c r="AC46" s="34" t="e">
        <f t="shared" si="19"/>
        <v>#DIV/0!</v>
      </c>
      <c r="AD46" s="10" t="e">
        <f t="shared" si="19"/>
        <v>#DIV/0!</v>
      </c>
      <c r="AE46" s="10" t="e">
        <f t="shared" si="24"/>
        <v>#DIV/0!</v>
      </c>
      <c r="AF46" s="10" t="e">
        <f>IF(Params!$B$4="Multiplex",AC$40+2*AD$40,AC$40-2*AD$40)</f>
        <v>#DIV/0!</v>
      </c>
      <c r="AG46" s="11" t="e">
        <f>IF(Params!$B$4="Multiplex",AC$40+3*AD$40,AC$40-3*AD$40)</f>
        <v>#DIV/0!</v>
      </c>
      <c r="AH46" s="102" t="e">
        <f t="shared" si="20"/>
        <v>#DIV/0!</v>
      </c>
      <c r="AI46" s="106" t="e">
        <f>IF(Params!$B$4="Multiplex",IF($AC46&gt;AF46,1,0),IF($AC46&lt;AF46,1,0))*IF($S47="//",1,AI47)</f>
        <v>#DIV/0!</v>
      </c>
      <c r="AJ46" s="106" t="e">
        <f>IF(Params!$B$4="Multiplex",IF($AC46&gt;AG46,1,0),IF($AC46&lt;AG46,1,0))*IF($S47="//",1,AJ47)</f>
        <v>#DIV/0!</v>
      </c>
    </row>
    <row r="47" spans="2:36" x14ac:dyDescent="0.3">
      <c r="B47" s="23"/>
      <c r="C47" s="20" t="s">
        <v>116</v>
      </c>
      <c r="D47" s="20"/>
      <c r="E47" s="20"/>
      <c r="F47" s="20"/>
      <c r="G47" s="20"/>
      <c r="H47" s="20"/>
      <c r="I47" s="20"/>
      <c r="J47" s="31"/>
      <c r="K47" s="32"/>
      <c r="L47" s="32"/>
      <c r="M47" s="32"/>
      <c r="N47" s="46"/>
      <c r="S47" s="9" t="str">
        <f t="shared" si="26"/>
        <v>//</v>
      </c>
      <c r="T47" s="48" t="e">
        <f t="shared" si="25"/>
        <v>#DIV/0!</v>
      </c>
      <c r="U47" s="10" t="e">
        <f>U13</f>
        <v>#DIV/0!</v>
      </c>
      <c r="V47" s="10" t="e">
        <f t="shared" si="22"/>
        <v>#DIV/0!</v>
      </c>
      <c r="W47" s="10" t="e">
        <f>IF(Params!$B$4="Multiplex",T$40+2*U$40,T$40-2*U$40)</f>
        <v>#DIV/0!</v>
      </c>
      <c r="X47" s="11" t="e">
        <f>IF(Params!$B$4="Multiplex",T$40+3*U$40,T$40-3*U$40)</f>
        <v>#DIV/0!</v>
      </c>
      <c r="Y47" s="102" t="e">
        <f t="shared" si="18"/>
        <v>#DIV/0!</v>
      </c>
      <c r="Z47" s="106" t="e">
        <f>IF(Params!$B$4="Multiplex",IF($T47&gt;W47,1,0),IF($T47&lt;W47,1,0))*IF($S48="//",1,Z48)</f>
        <v>#DIV/0!</v>
      </c>
      <c r="AA47" s="106" t="e">
        <f>IF(Params!$B$4="Multiplex",IF($T47&gt;X47,1,0),IF($T47&lt;X47,1,0))*IF($S48="//",1,AA48)</f>
        <v>#DIV/0!</v>
      </c>
      <c r="AB47" s="9" t="str">
        <f t="shared" si="23"/>
        <v>//</v>
      </c>
      <c r="AC47" s="34" t="e">
        <f t="shared" si="19"/>
        <v>#DIV/0!</v>
      </c>
      <c r="AD47" s="10" t="e">
        <f t="shared" si="19"/>
        <v>#DIV/0!</v>
      </c>
      <c r="AE47" s="10" t="e">
        <f t="shared" si="24"/>
        <v>#DIV/0!</v>
      </c>
      <c r="AF47" s="10" t="e">
        <f>IF(Params!$B$4="Multiplex",AC$40+2*AD$40,AC$40-2*AD$40)</f>
        <v>#DIV/0!</v>
      </c>
      <c r="AG47" s="11" t="e">
        <f>IF(Params!$B$4="Multiplex",AC$40+3*AD$40,AC$40-3*AD$40)</f>
        <v>#DIV/0!</v>
      </c>
      <c r="AH47" s="102" t="e">
        <f t="shared" si="20"/>
        <v>#DIV/0!</v>
      </c>
      <c r="AI47" s="106" t="e">
        <f>IF(Params!$B$4="Multiplex",IF($AC47&gt;AF47,1,0),IF($AC47&lt;AF47,1,0))*IF($S48="//",1,AI48)</f>
        <v>#DIV/0!</v>
      </c>
      <c r="AJ47" s="106" t="e">
        <f>IF(Params!$B$4="Multiplex",IF($AC47&gt;AG47,1,0),IF($AC47&lt;AG47,1,0))*IF($S48="//",1,AJ48)</f>
        <v>#DIV/0!</v>
      </c>
    </row>
    <row r="48" spans="2:36" x14ac:dyDescent="0.3">
      <c r="B48" s="23"/>
      <c r="C48" s="20" t="s">
        <v>116</v>
      </c>
      <c r="D48" s="20"/>
      <c r="E48" s="20"/>
      <c r="F48" s="20"/>
      <c r="G48" s="20"/>
      <c r="H48" s="20"/>
      <c r="I48" s="20"/>
      <c r="J48" s="31"/>
      <c r="K48" s="32"/>
      <c r="L48" s="32"/>
      <c r="M48" s="32"/>
      <c r="N48" s="46"/>
      <c r="S48" s="9" t="str">
        <f t="shared" si="26"/>
        <v>//</v>
      </c>
      <c r="T48" s="48" t="e">
        <f t="shared" si="25"/>
        <v>#DIV/0!</v>
      </c>
      <c r="U48" s="10" t="e">
        <f t="shared" si="21"/>
        <v>#DIV/0!</v>
      </c>
      <c r="V48" s="10" t="e">
        <f t="shared" si="22"/>
        <v>#DIV/0!</v>
      </c>
      <c r="W48" s="10" t="e">
        <f>IF(Params!$B$4="Multiplex",T$40+2*U$40,T$40-2*U$40)</f>
        <v>#DIV/0!</v>
      </c>
      <c r="X48" s="11" t="e">
        <f>IF(Params!$B$4="Multiplex",T$40+3*U$40,T$40-3*U$40)</f>
        <v>#DIV/0!</v>
      </c>
      <c r="Y48" s="102" t="e">
        <f>T49-T48</f>
        <v>#DIV/0!</v>
      </c>
      <c r="Z48" s="106" t="e">
        <f>IF(Params!$B$4="Multiplex",IF($T48&gt;W48,1,0),IF($T48&lt;W48,1,0))*IF($S49="//",1,Z49)</f>
        <v>#DIV/0!</v>
      </c>
      <c r="AA48" s="106" t="e">
        <f>IF(Params!$B$4="Multiplex",IF($T48&gt;X48,1,0),IF($T48&lt;X48,1,0))*IF($S49="//",1,AA49)</f>
        <v>#DIV/0!</v>
      </c>
      <c r="AB48" s="44" t="str">
        <f t="shared" si="23"/>
        <v>//</v>
      </c>
      <c r="AC48" s="34" t="e">
        <f t="shared" si="19"/>
        <v>#DIV/0!</v>
      </c>
      <c r="AD48" s="10" t="e">
        <f t="shared" si="19"/>
        <v>#DIV/0!</v>
      </c>
      <c r="AE48" s="10" t="e">
        <f t="shared" si="24"/>
        <v>#DIV/0!</v>
      </c>
      <c r="AF48" s="10" t="e">
        <f>IF(Params!$B$4="Multiplex",AC$40+2*AD$40,AC$40-2*AD$40)</f>
        <v>#DIV/0!</v>
      </c>
      <c r="AG48" s="11" t="e">
        <f>IF(Params!$B$4="Multiplex",AC$40+3*AD$40,AC$40-3*AD$40)</f>
        <v>#DIV/0!</v>
      </c>
      <c r="AH48" s="102" t="e">
        <f>AC49-AC48</f>
        <v>#DIV/0!</v>
      </c>
      <c r="AI48" s="106" t="e">
        <f>IF(Params!$B$4="Multiplex",IF($AC48&gt;AF48,1,0),IF($AC48&lt;AF48,1,0))*IF($S49="//",1,AI49)</f>
        <v>#DIV/0!</v>
      </c>
      <c r="AJ48" s="106" t="e">
        <f>IF(Params!$B$4="Multiplex",IF($AC48&gt;AG48,1,0),IF($AC48&lt;AG48,1,0))*IF($S49="//",1,AJ49)</f>
        <v>#DIV/0!</v>
      </c>
    </row>
    <row r="49" spans="2:36" ht="16.2" thickBot="1" x14ac:dyDescent="0.35">
      <c r="B49" s="23"/>
      <c r="C49" s="20" t="s">
        <v>116</v>
      </c>
      <c r="D49" s="20"/>
      <c r="E49" s="20"/>
      <c r="F49" s="20"/>
      <c r="G49" s="20"/>
      <c r="H49" s="20"/>
      <c r="I49" s="20"/>
      <c r="J49" s="31"/>
      <c r="K49" s="32"/>
      <c r="L49" s="32"/>
      <c r="M49" s="32"/>
      <c r="N49" s="46"/>
      <c r="S49" s="24" t="str">
        <f t="shared" si="26"/>
        <v>//</v>
      </c>
      <c r="T49" s="49" t="e">
        <f t="shared" si="25"/>
        <v>#DIV/0!</v>
      </c>
      <c r="U49" s="18" t="e">
        <f t="shared" si="21"/>
        <v>#DIV/0!</v>
      </c>
      <c r="V49" s="10" t="e">
        <f t="shared" si="22"/>
        <v>#DIV/0!</v>
      </c>
      <c r="W49" s="10" t="e">
        <f>IF(Params!$B$4="Multiplex",T$40+2*U$40,T$40-2*U$40)</f>
        <v>#DIV/0!</v>
      </c>
      <c r="X49" s="11" t="e">
        <f>IF(Params!$B$4="Multiplex",T$40+3*U$40,T$40-3*U$40)</f>
        <v>#DIV/0!</v>
      </c>
      <c r="Z49" s="106" t="e">
        <f>IF(Params!$B$4="Multiplex",IF($T49&gt;W49,1,0),IF($T49&lt;W49,1,0))</f>
        <v>#DIV/0!</v>
      </c>
      <c r="AA49" s="106" t="e">
        <f>IF(Params!$B$4="Multiplex",IF($T49&gt;X49,1,0),IF($T49&lt;X49,1,0))</f>
        <v>#DIV/0!</v>
      </c>
      <c r="AB49" s="45" t="str">
        <f t="shared" si="23"/>
        <v>//</v>
      </c>
      <c r="AC49" s="47" t="e">
        <f t="shared" si="19"/>
        <v>#DIV/0!</v>
      </c>
      <c r="AD49" s="18" t="e">
        <f t="shared" si="19"/>
        <v>#DIV/0!</v>
      </c>
      <c r="AE49" s="10" t="e">
        <f t="shared" si="24"/>
        <v>#DIV/0!</v>
      </c>
      <c r="AF49" s="10" t="e">
        <f>IF(Params!$B$4="Multiplex",AC$40+2*AD$40,AC$40-2*AD$40)</f>
        <v>#DIV/0!</v>
      </c>
      <c r="AG49" s="11" t="e">
        <f>IF(Params!$B$4="Multiplex",AC$40+3*AD$40,AC$40-3*AD$40)</f>
        <v>#DIV/0!</v>
      </c>
      <c r="AI49" s="106" t="e">
        <f>IF(Params!$B$4="Multiplex",IF($AC49&gt;AF49,1,0),IF($AC49&lt;AF49,1,0))</f>
        <v>#DIV/0!</v>
      </c>
      <c r="AJ49" s="106" t="e">
        <f>IF(Params!$B$4="Multiplex",IF($AC49&gt;AG49,1,0),IF($AC49&lt;AG49,1,0))</f>
        <v>#DIV/0!</v>
      </c>
    </row>
    <row r="50" spans="2:36" x14ac:dyDescent="0.3">
      <c r="B50" s="23"/>
      <c r="C50" s="20" t="s">
        <v>116</v>
      </c>
      <c r="D50" s="20"/>
      <c r="E50" s="20"/>
      <c r="F50" s="20"/>
      <c r="G50" s="20"/>
      <c r="H50" s="20"/>
      <c r="I50" s="20"/>
      <c r="J50" s="31"/>
      <c r="K50" s="32"/>
      <c r="L50" s="32"/>
      <c r="M50" s="32"/>
      <c r="N50" s="46"/>
      <c r="V50" s="5"/>
    </row>
    <row r="51" spans="2:36" x14ac:dyDescent="0.3">
      <c r="B51" s="23"/>
      <c r="C51" s="20" t="s">
        <v>116</v>
      </c>
      <c r="D51" s="20"/>
      <c r="E51" s="20"/>
      <c r="F51" s="20"/>
      <c r="G51" s="20"/>
      <c r="H51" s="20"/>
      <c r="I51" s="20"/>
      <c r="J51" s="31"/>
      <c r="K51" s="32"/>
      <c r="L51" s="32"/>
      <c r="M51" s="32"/>
      <c r="N51" s="46"/>
      <c r="V51" s="5"/>
    </row>
    <row r="52" spans="2:36" x14ac:dyDescent="0.3">
      <c r="B52" s="23"/>
      <c r="C52" s="20" t="s">
        <v>116</v>
      </c>
      <c r="D52" s="20"/>
      <c r="E52" s="20"/>
      <c r="F52" s="20"/>
      <c r="G52" s="20"/>
      <c r="H52" s="20"/>
      <c r="I52" s="20"/>
      <c r="J52" s="31"/>
      <c r="K52" s="32"/>
      <c r="L52" s="32"/>
      <c r="M52" s="32"/>
      <c r="N52" s="46"/>
      <c r="V52" s="5"/>
    </row>
    <row r="53" spans="2:36" x14ac:dyDescent="0.3">
      <c r="B53" s="23"/>
      <c r="C53" s="20" t="s">
        <v>116</v>
      </c>
      <c r="D53" s="20"/>
      <c r="E53" s="20"/>
      <c r="F53" s="20"/>
      <c r="G53" s="20"/>
      <c r="H53" s="20"/>
      <c r="I53" s="20"/>
      <c r="J53" s="31"/>
      <c r="K53" s="32"/>
      <c r="L53" s="32"/>
      <c r="M53" s="32"/>
      <c r="N53" s="46"/>
      <c r="V53" s="5"/>
    </row>
    <row r="54" spans="2:36" x14ac:dyDescent="0.3">
      <c r="B54" s="23"/>
      <c r="C54" s="20" t="s">
        <v>116</v>
      </c>
      <c r="D54" s="20"/>
      <c r="E54" s="20"/>
      <c r="F54" s="20"/>
      <c r="G54" s="20"/>
      <c r="H54" s="20"/>
      <c r="I54" s="20"/>
      <c r="J54" s="31"/>
      <c r="K54" s="32"/>
      <c r="L54" s="32"/>
      <c r="M54" s="32"/>
      <c r="N54" s="46"/>
      <c r="V54" s="5"/>
    </row>
    <row r="55" spans="2:36" x14ac:dyDescent="0.3">
      <c r="B55" s="23"/>
      <c r="C55" s="20" t="s">
        <v>116</v>
      </c>
      <c r="D55" s="20"/>
      <c r="E55" s="20"/>
      <c r="F55" s="20"/>
      <c r="G55" s="20"/>
      <c r="H55" s="20"/>
      <c r="I55" s="20"/>
      <c r="J55" s="31"/>
      <c r="K55" s="32"/>
      <c r="L55" s="32"/>
      <c r="M55" s="32"/>
      <c r="N55" s="46"/>
      <c r="V55" s="5"/>
    </row>
    <row r="56" spans="2:36" x14ac:dyDescent="0.3">
      <c r="B56" s="23"/>
      <c r="C56" s="20" t="s">
        <v>116</v>
      </c>
      <c r="D56" s="20"/>
      <c r="E56" s="20"/>
      <c r="F56" s="20"/>
      <c r="G56" s="20"/>
      <c r="H56" s="20"/>
      <c r="I56" s="20"/>
      <c r="J56" s="31"/>
      <c r="K56" s="32"/>
      <c r="L56" s="32"/>
      <c r="M56" s="32"/>
      <c r="N56" s="46"/>
      <c r="V56" s="5"/>
    </row>
    <row r="57" spans="2:36" x14ac:dyDescent="0.3">
      <c r="B57" s="23"/>
      <c r="C57" s="20" t="s">
        <v>116</v>
      </c>
      <c r="D57" s="20"/>
      <c r="E57" s="20"/>
      <c r="F57" s="20"/>
      <c r="G57" s="20"/>
      <c r="H57" s="20"/>
      <c r="I57" s="20"/>
      <c r="J57" s="31"/>
      <c r="K57" s="32"/>
      <c r="L57" s="32"/>
      <c r="M57" s="32"/>
      <c r="N57" s="46"/>
      <c r="V57" s="5"/>
    </row>
    <row r="58" spans="2:36" x14ac:dyDescent="0.3">
      <c r="B58" s="23"/>
      <c r="C58" s="20" t="s">
        <v>116</v>
      </c>
      <c r="D58" s="20"/>
      <c r="E58" s="20"/>
      <c r="F58" s="20"/>
      <c r="G58" s="20"/>
      <c r="H58" s="20"/>
      <c r="I58" s="20"/>
      <c r="J58" s="31"/>
      <c r="K58" s="32"/>
      <c r="L58" s="32"/>
      <c r="M58" s="32"/>
      <c r="N58" s="46"/>
      <c r="V58" s="5"/>
    </row>
    <row r="59" spans="2:36" x14ac:dyDescent="0.3">
      <c r="B59" s="23"/>
      <c r="C59" s="20" t="s">
        <v>116</v>
      </c>
      <c r="D59" s="20"/>
      <c r="E59" s="20"/>
      <c r="F59" s="20"/>
      <c r="G59" s="20"/>
      <c r="H59" s="20"/>
      <c r="I59" s="20"/>
      <c r="J59" s="31"/>
      <c r="K59" s="32"/>
      <c r="L59" s="32"/>
      <c r="M59" s="32"/>
      <c r="N59" s="46"/>
      <c r="V59" s="5"/>
    </row>
    <row r="60" spans="2:36" x14ac:dyDescent="0.3">
      <c r="B60" s="23"/>
      <c r="C60" s="20" t="s">
        <v>116</v>
      </c>
      <c r="D60" s="20"/>
      <c r="E60" s="20"/>
      <c r="F60" s="20"/>
      <c r="G60" s="20"/>
      <c r="H60" s="20"/>
      <c r="I60" s="20"/>
      <c r="J60" s="31"/>
      <c r="K60" s="32"/>
      <c r="L60" s="32"/>
      <c r="M60" s="32"/>
      <c r="N60" s="46"/>
      <c r="V60" s="5"/>
    </row>
    <row r="61" spans="2:36" x14ac:dyDescent="0.3">
      <c r="B61" s="23"/>
      <c r="C61" s="20" t="s">
        <v>116</v>
      </c>
      <c r="D61" s="20"/>
      <c r="E61" s="20"/>
      <c r="F61" s="20"/>
      <c r="G61" s="20"/>
      <c r="H61" s="20"/>
      <c r="I61" s="20"/>
      <c r="J61" s="31"/>
      <c r="K61" s="32"/>
      <c r="L61" s="32"/>
      <c r="M61" s="32"/>
      <c r="N61" s="46"/>
      <c r="V61" s="5"/>
    </row>
    <row r="62" spans="2:36" x14ac:dyDescent="0.3">
      <c r="B62" s="23"/>
      <c r="C62" s="20" t="s">
        <v>116</v>
      </c>
      <c r="D62" s="20"/>
      <c r="E62" s="20"/>
      <c r="F62" s="20"/>
      <c r="G62" s="20"/>
      <c r="H62" s="20"/>
      <c r="I62" s="20"/>
      <c r="J62" s="31"/>
      <c r="K62" s="32"/>
      <c r="L62" s="32"/>
      <c r="M62" s="32"/>
      <c r="N62" s="46"/>
      <c r="V62" s="5"/>
    </row>
    <row r="63" spans="2:36" x14ac:dyDescent="0.3">
      <c r="B63" s="23"/>
      <c r="C63" s="20" t="s">
        <v>116</v>
      </c>
      <c r="D63" s="20"/>
      <c r="E63" s="20"/>
      <c r="F63" s="20"/>
      <c r="G63" s="20"/>
      <c r="H63" s="20"/>
      <c r="I63" s="20"/>
      <c r="J63" s="31"/>
      <c r="K63" s="32"/>
      <c r="L63" s="32"/>
      <c r="M63" s="32"/>
      <c r="N63" s="46"/>
      <c r="V63" s="5"/>
    </row>
    <row r="64" spans="2:36" x14ac:dyDescent="0.3">
      <c r="B64" s="23"/>
      <c r="C64" s="20" t="s">
        <v>116</v>
      </c>
      <c r="D64" s="20"/>
      <c r="E64" s="20"/>
      <c r="F64" s="20"/>
      <c r="G64" s="20"/>
      <c r="H64" s="20"/>
      <c r="I64" s="20"/>
      <c r="J64" s="31"/>
      <c r="K64" s="32"/>
      <c r="L64" s="32"/>
      <c r="M64" s="32"/>
      <c r="N64" s="46"/>
      <c r="V64" s="5"/>
    </row>
    <row r="65" spans="2:36" x14ac:dyDescent="0.3">
      <c r="B65" s="23"/>
      <c r="C65" s="20" t="s">
        <v>116</v>
      </c>
      <c r="D65" s="20"/>
      <c r="E65" s="20"/>
      <c r="F65" s="20"/>
      <c r="G65" s="20"/>
      <c r="H65" s="20"/>
      <c r="I65" s="20"/>
      <c r="J65" s="31"/>
      <c r="K65" s="32"/>
      <c r="L65" s="32"/>
      <c r="M65" s="32"/>
      <c r="N65" s="46"/>
      <c r="V65" s="5"/>
    </row>
    <row r="66" spans="2:36" x14ac:dyDescent="0.3">
      <c r="B66" s="23"/>
      <c r="C66" s="20" t="s">
        <v>116</v>
      </c>
      <c r="D66" s="20"/>
      <c r="E66" s="20"/>
      <c r="F66" s="20"/>
      <c r="G66" s="20"/>
      <c r="H66" s="20"/>
      <c r="I66" s="20"/>
      <c r="J66" s="31"/>
      <c r="K66" s="32"/>
      <c r="L66" s="32"/>
      <c r="M66" s="32"/>
      <c r="N66" s="46"/>
      <c r="V66" s="5"/>
    </row>
    <row r="67" spans="2:36" x14ac:dyDescent="0.3">
      <c r="B67" s="23"/>
      <c r="C67" s="20" t="s">
        <v>116</v>
      </c>
      <c r="D67" s="20"/>
      <c r="E67" s="20"/>
      <c r="F67" s="20"/>
      <c r="G67" s="20"/>
      <c r="H67" s="20"/>
      <c r="I67" s="20"/>
      <c r="J67" s="31"/>
      <c r="K67" s="32"/>
      <c r="L67" s="32"/>
      <c r="M67" s="32"/>
      <c r="N67" s="46"/>
      <c r="V67" s="5"/>
    </row>
    <row r="68" spans="2:36" x14ac:dyDescent="0.3">
      <c r="B68" s="23"/>
      <c r="C68" s="20" t="s">
        <v>116</v>
      </c>
      <c r="D68" s="20"/>
      <c r="E68" s="20"/>
      <c r="F68" s="20"/>
      <c r="G68" s="20"/>
      <c r="H68" s="20"/>
      <c r="I68" s="20"/>
      <c r="J68" s="31"/>
      <c r="K68" s="32"/>
      <c r="L68" s="32"/>
      <c r="M68" s="32"/>
      <c r="N68" s="46"/>
      <c r="V68" s="5"/>
    </row>
    <row r="69" spans="2:36" x14ac:dyDescent="0.3">
      <c r="B69" s="23"/>
      <c r="C69" s="20" t="s">
        <v>116</v>
      </c>
      <c r="D69" s="20"/>
      <c r="E69" s="20"/>
      <c r="F69" s="20"/>
      <c r="G69" s="20"/>
      <c r="H69" s="20"/>
      <c r="I69" s="20"/>
      <c r="J69" s="31"/>
      <c r="K69" s="32"/>
      <c r="L69" s="32"/>
      <c r="M69" s="32"/>
      <c r="N69" s="46"/>
      <c r="V69" s="5"/>
    </row>
    <row r="70" spans="2:36" x14ac:dyDescent="0.3">
      <c r="B70" s="23"/>
      <c r="C70" s="20" t="s">
        <v>116</v>
      </c>
      <c r="D70" s="20"/>
      <c r="E70" s="20"/>
      <c r="F70" s="20"/>
      <c r="G70" s="20"/>
      <c r="H70" s="20"/>
      <c r="I70" s="20"/>
      <c r="J70" s="31"/>
      <c r="K70" s="32"/>
      <c r="L70" s="32"/>
      <c r="M70" s="32"/>
      <c r="N70" s="46"/>
      <c r="V70" s="5"/>
    </row>
    <row r="71" spans="2:36" x14ac:dyDescent="0.3">
      <c r="B71" s="23"/>
      <c r="C71" s="20" t="s">
        <v>116</v>
      </c>
      <c r="D71" s="20"/>
      <c r="E71" s="20"/>
      <c r="F71" s="20"/>
      <c r="G71" s="20"/>
      <c r="H71" s="20"/>
      <c r="I71" s="20"/>
      <c r="J71" s="31"/>
      <c r="K71" s="32"/>
      <c r="L71" s="32"/>
      <c r="M71" s="32"/>
      <c r="N71" s="46"/>
      <c r="V71" s="5"/>
    </row>
    <row r="72" spans="2:36" x14ac:dyDescent="0.3">
      <c r="B72" s="23"/>
      <c r="C72" s="20" t="s">
        <v>116</v>
      </c>
      <c r="D72" s="20"/>
      <c r="E72" s="20"/>
      <c r="F72" s="20"/>
      <c r="G72" s="20"/>
      <c r="H72" s="20"/>
      <c r="I72" s="20"/>
      <c r="J72" s="31"/>
      <c r="K72" s="32"/>
      <c r="L72" s="32"/>
      <c r="M72" s="32"/>
      <c r="N72" s="46"/>
      <c r="V72" s="5"/>
    </row>
    <row r="73" spans="2:36" x14ac:dyDescent="0.3">
      <c r="B73" s="23"/>
      <c r="C73" s="20" t="s">
        <v>116</v>
      </c>
      <c r="D73" s="20"/>
      <c r="E73" s="20"/>
      <c r="F73" s="20"/>
      <c r="G73" s="20"/>
      <c r="H73" s="20"/>
      <c r="I73" s="20"/>
      <c r="J73" s="31"/>
      <c r="K73" s="32"/>
      <c r="L73" s="32"/>
      <c r="M73" s="32"/>
      <c r="N73" s="46"/>
      <c r="V73" s="5"/>
    </row>
    <row r="74" spans="2:36" x14ac:dyDescent="0.3">
      <c r="B74" s="23"/>
      <c r="C74" s="20" t="s">
        <v>116</v>
      </c>
      <c r="D74" s="20"/>
      <c r="E74" s="20"/>
      <c r="F74" s="20"/>
      <c r="G74" s="20"/>
      <c r="H74" s="20"/>
      <c r="I74" s="20"/>
      <c r="J74" s="31"/>
      <c r="K74" s="32"/>
      <c r="L74" s="32"/>
      <c r="M74" s="32"/>
      <c r="N74" s="46"/>
      <c r="V74" s="5"/>
    </row>
    <row r="75" spans="2:36" x14ac:dyDescent="0.3">
      <c r="B75" s="23"/>
      <c r="C75" s="20" t="s">
        <v>116</v>
      </c>
      <c r="D75" s="20"/>
      <c r="E75" s="20"/>
      <c r="F75" s="20"/>
      <c r="G75" s="20"/>
      <c r="H75" s="20"/>
      <c r="I75" s="20"/>
      <c r="J75" s="31"/>
      <c r="K75" s="32"/>
      <c r="L75" s="32"/>
      <c r="M75" s="32"/>
      <c r="N75" s="46"/>
      <c r="V75" s="5"/>
    </row>
    <row r="76" spans="2:36" x14ac:dyDescent="0.3">
      <c r="B76" s="23"/>
      <c r="C76" s="20" t="s">
        <v>116</v>
      </c>
      <c r="D76" s="20"/>
      <c r="E76" s="20"/>
      <c r="F76" s="20"/>
      <c r="G76" s="20"/>
      <c r="H76" s="20"/>
      <c r="I76" s="20"/>
      <c r="J76" s="31"/>
      <c r="K76" s="32"/>
      <c r="L76" s="32"/>
      <c r="M76" s="32"/>
      <c r="N76" s="46"/>
      <c r="V76" s="5"/>
    </row>
    <row r="77" spans="2:36" x14ac:dyDescent="0.3">
      <c r="B77" s="23"/>
      <c r="C77" s="20" t="s">
        <v>116</v>
      </c>
      <c r="D77" s="20"/>
      <c r="E77" s="20"/>
      <c r="F77" s="20"/>
      <c r="G77" s="20"/>
      <c r="H77" s="20"/>
      <c r="I77" s="20"/>
      <c r="J77" s="31"/>
      <c r="K77" s="32"/>
      <c r="L77" s="32"/>
      <c r="M77" s="32"/>
      <c r="N77" s="46"/>
      <c r="V77" s="5"/>
    </row>
    <row r="78" spans="2:36" ht="16.2" thickBot="1" x14ac:dyDescent="0.35">
      <c r="B78" s="23"/>
      <c r="C78" s="20" t="s">
        <v>116</v>
      </c>
      <c r="D78" s="20"/>
      <c r="E78" s="20"/>
      <c r="F78" s="20"/>
      <c r="G78" s="20"/>
      <c r="H78" s="20"/>
      <c r="I78" s="20"/>
      <c r="J78" s="31"/>
      <c r="K78" s="32"/>
      <c r="L78" s="32"/>
      <c r="M78" s="32"/>
      <c r="N78" s="46"/>
      <c r="S78" s="7" t="s">
        <v>2</v>
      </c>
      <c r="U78" s="7" t="s">
        <v>38</v>
      </c>
      <c r="V78" s="106">
        <v>0</v>
      </c>
      <c r="X78" s="14" t="s">
        <v>75</v>
      </c>
      <c r="AB78" s="7" t="s">
        <v>2</v>
      </c>
      <c r="AD78" s="7" t="s">
        <v>38</v>
      </c>
      <c r="AE78" s="106">
        <v>0</v>
      </c>
      <c r="AG78" s="16" t="s">
        <v>5</v>
      </c>
    </row>
    <row r="79" spans="2:36" ht="130.19999999999999" thickBot="1" x14ac:dyDescent="0.35">
      <c r="B79" s="23"/>
      <c r="C79" s="20" t="s">
        <v>116</v>
      </c>
      <c r="D79" s="20"/>
      <c r="E79" s="20"/>
      <c r="F79" s="20"/>
      <c r="G79" s="20"/>
      <c r="H79" s="20"/>
      <c r="I79" s="20"/>
      <c r="J79" s="31"/>
      <c r="K79" s="32"/>
      <c r="L79" s="32"/>
      <c r="M79" s="32"/>
      <c r="N79" s="46"/>
      <c r="S79" s="27" t="s">
        <v>1</v>
      </c>
      <c r="T79" s="28" t="s">
        <v>147</v>
      </c>
      <c r="U79" s="29" t="s">
        <v>3</v>
      </c>
      <c r="V79" s="29" t="s">
        <v>71</v>
      </c>
      <c r="W79" s="29" t="str">
        <f>IF(Params!$B$4="Multiplex","Mean0 + 2xSigma","Mean0 - 2xSigma")</f>
        <v>Mean0 - 2xSigma</v>
      </c>
      <c r="X79" s="30" t="str">
        <f>IF(Params!$B$4="Multiplex","Mean0 + 3xSigma","Mean0 - 3xSigma")</f>
        <v>Mean0 - 3xSigma</v>
      </c>
      <c r="Y79" s="103" t="s">
        <v>77</v>
      </c>
      <c r="Z79" s="105" t="s">
        <v>67</v>
      </c>
      <c r="AA79" s="105" t="s">
        <v>68</v>
      </c>
      <c r="AB79" s="27" t="s">
        <v>1</v>
      </c>
      <c r="AC79" s="28" t="s">
        <v>147</v>
      </c>
      <c r="AD79" s="29" t="s">
        <v>3</v>
      </c>
      <c r="AE79" s="29" t="s">
        <v>71</v>
      </c>
      <c r="AF79" s="29" t="str">
        <f>IF(Params!$B$4="Multiplex","Mean0 + 2xSigma","Mean0 - 2xSigma")</f>
        <v>Mean0 - 2xSigma</v>
      </c>
      <c r="AG79" s="30" t="str">
        <f>IF(Params!$B$4="Multiplex","Mean0 + 3xSigma","Mean0 - 3xSigma")</f>
        <v>Mean0 - 3xSigma</v>
      </c>
      <c r="AH79" s="103" t="s">
        <v>64</v>
      </c>
      <c r="AI79" s="105" t="s">
        <v>67</v>
      </c>
      <c r="AJ79" s="105" t="s">
        <v>68</v>
      </c>
    </row>
    <row r="80" spans="2:36" ht="16.2" thickTop="1" x14ac:dyDescent="0.3">
      <c r="B80" s="23"/>
      <c r="C80" s="20" t="s">
        <v>116</v>
      </c>
      <c r="D80" s="20"/>
      <c r="E80" s="20"/>
      <c r="F80" s="20"/>
      <c r="G80" s="20"/>
      <c r="H80" s="20"/>
      <c r="I80" s="20"/>
      <c r="J80" s="31"/>
      <c r="K80" s="32"/>
      <c r="L80" s="32"/>
      <c r="M80" s="32"/>
      <c r="N80" s="46"/>
      <c r="S80" s="9">
        <f>MIN(S7:S15)/100</f>
        <v>0</v>
      </c>
      <c r="T80" s="15" t="e">
        <f>Z6</f>
        <v>#DIV/0!</v>
      </c>
      <c r="U80" s="10" t="e">
        <f>AA6</f>
        <v>#DIV/0!</v>
      </c>
      <c r="V80" s="10" t="e">
        <f>T$80</f>
        <v>#DIV/0!</v>
      </c>
      <c r="W80" s="10" t="e">
        <f>IF(Params!$B$4="Multiplex",T$80+2*U$80,T$80-2*U$80)</f>
        <v>#DIV/0!</v>
      </c>
      <c r="X80" s="11" t="e">
        <f>IF(Params!$B$4="Multiplex",T$80+3*U$80,T$80-3*U$80)</f>
        <v>#DIV/0!</v>
      </c>
      <c r="Y80" s="102" t="e">
        <f t="shared" ref="Y80:Y87" si="27">T81-T80</f>
        <v>#DIV/0!</v>
      </c>
      <c r="Z80" s="106" t="e">
        <f>IF(Params!$B$4="Multiplex",IF($T80&gt;W80,1,0),IF($T80&lt;W80,1,0))*IF($S81="//",1,Z81)</f>
        <v>#DIV/0!</v>
      </c>
      <c r="AA80" s="106" t="e">
        <f>IF(Params!$B$4="Multiplex",IF($T80&gt;X80,1,0),IF($T80&lt;X80,1,0))*IF($S81="//",1,AA81)</f>
        <v>#DIV/0!</v>
      </c>
      <c r="AB80" s="9">
        <f>MIN(S7:S15)/100</f>
        <v>0</v>
      </c>
      <c r="AC80" s="17" t="e">
        <f t="shared" ref="AC80:AD89" si="28">AC6</f>
        <v>#DIV/0!</v>
      </c>
      <c r="AD80" s="10" t="e">
        <f t="shared" si="28"/>
        <v>#DIV/0!</v>
      </c>
      <c r="AE80" s="10" t="e">
        <f>AC$80</f>
        <v>#DIV/0!</v>
      </c>
      <c r="AF80" s="10" t="e">
        <f>IF(Params!$B$4="Multiplex",AC$80+2*AD$80,AC$80-2*AD$80)</f>
        <v>#DIV/0!</v>
      </c>
      <c r="AG80" s="11" t="e">
        <f>IF(Params!$B$4="Multiplex",AC$80+3*AD$80,AC$80-3*AD$80)</f>
        <v>#DIV/0!</v>
      </c>
      <c r="AH80" s="102" t="e">
        <f t="shared" ref="AH80:AH87" si="29">AC81-AC80</f>
        <v>#DIV/0!</v>
      </c>
      <c r="AI80" s="106" t="e">
        <f>IF(Params!$B$4="Multiplex",IF($AC80&gt;AF80,1,0),IF($AC80&lt;AF80,1,0))*IF($S81="//",1,AI81)</f>
        <v>#DIV/0!</v>
      </c>
      <c r="AJ80" s="106" t="e">
        <f>IF(Params!$B$4="Multiplex",IF($AC80&gt;AG80,1,0),IF($AC80&lt;AG80,1,0))*IF($S81="//",1,AJ81)</f>
        <v>#DIV/0!</v>
      </c>
    </row>
    <row r="81" spans="2:36" x14ac:dyDescent="0.3">
      <c r="B81" s="23"/>
      <c r="C81" s="20" t="s">
        <v>116</v>
      </c>
      <c r="D81" s="20"/>
      <c r="E81" s="20"/>
      <c r="F81" s="20"/>
      <c r="G81" s="20"/>
      <c r="H81" s="20"/>
      <c r="I81" s="20"/>
      <c r="J81" s="31"/>
      <c r="K81" s="32"/>
      <c r="L81" s="32"/>
      <c r="M81" s="32"/>
      <c r="N81" s="46"/>
      <c r="S81" s="9" t="str">
        <f t="shared" ref="S81:S89" si="30">S7</f>
        <v>//</v>
      </c>
      <c r="T81" s="15" t="e">
        <f t="shared" ref="T81:U89" si="31">Z7</f>
        <v>#DIV/0!</v>
      </c>
      <c r="U81" s="10" t="e">
        <f t="shared" si="31"/>
        <v>#DIV/0!</v>
      </c>
      <c r="V81" s="10" t="e">
        <f t="shared" ref="V81:V89" si="32">T$80</f>
        <v>#DIV/0!</v>
      </c>
      <c r="W81" s="10" t="e">
        <f>IF(Params!$B$4="Multiplex",T$80+2*U$80,T$40-2*U$80)</f>
        <v>#DIV/0!</v>
      </c>
      <c r="X81" s="11" t="e">
        <f>IF(Params!$B$4="Multiplex",T$80+3*U$80,T$80-3*U$80)</f>
        <v>#DIV/0!</v>
      </c>
      <c r="Y81" s="102" t="e">
        <f t="shared" si="27"/>
        <v>#DIV/0!</v>
      </c>
      <c r="Z81" s="106" t="e">
        <f>IF(Params!$B$4="Multiplex",IF($T81&gt;W81,1,0),IF($T81&lt;W81,1,0))*IF($S82="//",1,Z82)</f>
        <v>#DIV/0!</v>
      </c>
      <c r="AA81" s="106" t="e">
        <f>IF(Params!$B$4="Multiplex",IF($T81&gt;X81,1,0),IF($T81&lt;X81,1,0))*IF($S82="//",1,AA82)</f>
        <v>#DIV/0!</v>
      </c>
      <c r="AB81" s="9" t="str">
        <f t="shared" ref="AB81:AB89" si="33">S7</f>
        <v>//</v>
      </c>
      <c r="AC81" s="17" t="e">
        <f t="shared" si="28"/>
        <v>#DIV/0!</v>
      </c>
      <c r="AD81" s="10" t="e">
        <f t="shared" si="28"/>
        <v>#DIV/0!</v>
      </c>
      <c r="AE81" s="10" t="e">
        <f t="shared" ref="AE81:AE89" si="34">AC$80</f>
        <v>#DIV/0!</v>
      </c>
      <c r="AF81" s="10" t="e">
        <f>IF(Params!$B$4="Multiplex",AC$80+2*AD$80,AC$40-2*AD$80)</f>
        <v>#DIV/0!</v>
      </c>
      <c r="AG81" s="11" t="e">
        <f>IF(Params!$B$4="Multiplex",AC$80+3*AD$80,AC$80-3*AD$80)</f>
        <v>#DIV/0!</v>
      </c>
      <c r="AH81" s="102" t="e">
        <f t="shared" si="29"/>
        <v>#DIV/0!</v>
      </c>
      <c r="AI81" s="106" t="e">
        <f>IF(Params!$B$4="Multiplex",IF($AC81&gt;AF81,1,0),IF($AC81&lt;AF81,1,0))*IF($S82="//",1,AI82)</f>
        <v>#DIV/0!</v>
      </c>
      <c r="AJ81" s="106" t="e">
        <f>IF(Params!$B$4="Multiplex",IF($AC81&gt;AG81,1,0),IF($AC81&lt;AG81,1,0))*IF($S82="//",1,AJ82)</f>
        <v>#DIV/0!</v>
      </c>
    </row>
    <row r="82" spans="2:36" x14ac:dyDescent="0.3">
      <c r="B82" s="23"/>
      <c r="C82" s="20" t="s">
        <v>116</v>
      </c>
      <c r="D82" s="20"/>
      <c r="E82" s="20"/>
      <c r="F82" s="20"/>
      <c r="G82" s="20"/>
      <c r="H82" s="20"/>
      <c r="I82" s="20"/>
      <c r="J82" s="31"/>
      <c r="K82" s="32"/>
      <c r="L82" s="32"/>
      <c r="M82" s="32"/>
      <c r="N82" s="46"/>
      <c r="S82" s="9" t="str">
        <f t="shared" si="30"/>
        <v>//</v>
      </c>
      <c r="T82" s="15" t="e">
        <f t="shared" si="31"/>
        <v>#DIV/0!</v>
      </c>
      <c r="U82" s="10" t="e">
        <f t="shared" si="31"/>
        <v>#DIV/0!</v>
      </c>
      <c r="V82" s="10" t="e">
        <f t="shared" si="32"/>
        <v>#DIV/0!</v>
      </c>
      <c r="W82" s="10" t="e">
        <f>IF(Params!$B$4="Multiplex",T$80+2*U$80,T$40-2*U$80)</f>
        <v>#DIV/0!</v>
      </c>
      <c r="X82" s="11" t="e">
        <f>IF(Params!$B$4="Multiplex",T$80+3*U$80,T$80-3*U$80)</f>
        <v>#DIV/0!</v>
      </c>
      <c r="Y82" s="102" t="e">
        <f t="shared" si="27"/>
        <v>#DIV/0!</v>
      </c>
      <c r="Z82" s="106" t="e">
        <f>IF(Params!$B$4="Multiplex",IF($T82&gt;W82,1,0),IF($T82&lt;W82,1,0))*IF($S83="//",1,Z83)</f>
        <v>#DIV/0!</v>
      </c>
      <c r="AA82" s="106" t="e">
        <f>IF(Params!$B$4="Multiplex",IF($T82&gt;X82,1,0),IF($T82&lt;X82,1,0))*IF($S83="//",1,AA83)</f>
        <v>#DIV/0!</v>
      </c>
      <c r="AB82" s="9" t="str">
        <f t="shared" si="33"/>
        <v>//</v>
      </c>
      <c r="AC82" s="17" t="e">
        <f t="shared" si="28"/>
        <v>#DIV/0!</v>
      </c>
      <c r="AD82" s="10" t="e">
        <f t="shared" si="28"/>
        <v>#DIV/0!</v>
      </c>
      <c r="AE82" s="10" t="e">
        <f t="shared" si="34"/>
        <v>#DIV/0!</v>
      </c>
      <c r="AF82" s="10" t="e">
        <f>IF(Params!$B$4="Multiplex",AC$80+2*AD$80,AC$40-2*AD$80)</f>
        <v>#DIV/0!</v>
      </c>
      <c r="AG82" s="11" t="e">
        <f>IF(Params!$B$4="Multiplex",AC$80+3*AD$80,AC$80-3*AD$80)</f>
        <v>#DIV/0!</v>
      </c>
      <c r="AH82" s="102" t="e">
        <f t="shared" si="29"/>
        <v>#DIV/0!</v>
      </c>
      <c r="AI82" s="106" t="e">
        <f>IF(Params!$B$4="Multiplex",IF($AC82&gt;AF82,1,0),IF($AC82&lt;AF82,1,0))*IF($S83="//",1,AI83)</f>
        <v>#DIV/0!</v>
      </c>
      <c r="AJ82" s="106" t="e">
        <f>IF(Params!$B$4="Multiplex",IF($AC82&gt;AG82,1,0),IF($AC82&lt;AG82,1,0))*IF($S83="//",1,AJ83)</f>
        <v>#DIV/0!</v>
      </c>
    </row>
    <row r="83" spans="2:36" x14ac:dyDescent="0.3">
      <c r="B83" s="23"/>
      <c r="C83" s="20" t="s">
        <v>116</v>
      </c>
      <c r="D83" s="20"/>
      <c r="E83" s="20"/>
      <c r="F83" s="20"/>
      <c r="G83" s="20"/>
      <c r="H83" s="20"/>
      <c r="I83" s="20"/>
      <c r="J83" s="31"/>
      <c r="K83" s="32"/>
      <c r="L83" s="32"/>
      <c r="M83" s="32"/>
      <c r="N83" s="46"/>
      <c r="S83" s="9" t="str">
        <f t="shared" si="30"/>
        <v>//</v>
      </c>
      <c r="T83" s="15" t="e">
        <f t="shared" si="31"/>
        <v>#DIV/0!</v>
      </c>
      <c r="U83" s="10" t="e">
        <f t="shared" si="31"/>
        <v>#DIV/0!</v>
      </c>
      <c r="V83" s="10" t="e">
        <f t="shared" si="32"/>
        <v>#DIV/0!</v>
      </c>
      <c r="W83" s="10" t="e">
        <f>IF(Params!$B$4="Multiplex",T$80+2*U$80,T$40-2*U$80)</f>
        <v>#DIV/0!</v>
      </c>
      <c r="X83" s="11" t="e">
        <f>IF(Params!$B$4="Multiplex",T$80+3*U$80,T$80-3*U$80)</f>
        <v>#DIV/0!</v>
      </c>
      <c r="Y83" s="102" t="e">
        <f t="shared" si="27"/>
        <v>#DIV/0!</v>
      </c>
      <c r="Z83" s="106" t="e">
        <f>IF(Params!$B$4="Multiplex",IF($T83&gt;W83,1,0),IF($T83&lt;W83,1,0))*IF($S84="//",1,Z84)</f>
        <v>#DIV/0!</v>
      </c>
      <c r="AA83" s="106" t="e">
        <f>IF(Params!$B$4="Multiplex",IF($T83&gt;X83,1,0),IF($T83&lt;X83,1,0))*IF($S84="//",1,AA84)</f>
        <v>#DIV/0!</v>
      </c>
      <c r="AB83" s="9" t="str">
        <f t="shared" si="33"/>
        <v>//</v>
      </c>
      <c r="AC83" s="17" t="e">
        <f t="shared" si="28"/>
        <v>#DIV/0!</v>
      </c>
      <c r="AD83" s="10" t="e">
        <f t="shared" si="28"/>
        <v>#DIV/0!</v>
      </c>
      <c r="AE83" s="10" t="e">
        <f t="shared" si="34"/>
        <v>#DIV/0!</v>
      </c>
      <c r="AF83" s="10" t="e">
        <f>IF(Params!$B$4="Multiplex",AC$80+2*AD$80,AC$40-2*AD$80)</f>
        <v>#DIV/0!</v>
      </c>
      <c r="AG83" s="11" t="e">
        <f>IF(Params!$B$4="Multiplex",AC$80+3*AD$80,AC$80-3*AD$80)</f>
        <v>#DIV/0!</v>
      </c>
      <c r="AH83" s="102" t="e">
        <f t="shared" si="29"/>
        <v>#DIV/0!</v>
      </c>
      <c r="AI83" s="106" t="e">
        <f>IF(Params!$B$4="Multiplex",IF($AC83&gt;AF83,1,0),IF($AC83&lt;AF83,1,0))*IF($S84="//",1,AI84)</f>
        <v>#DIV/0!</v>
      </c>
      <c r="AJ83" s="106" t="e">
        <f>IF(Params!$B$4="Multiplex",IF($AC83&gt;AG83,1,0),IF($AC83&lt;AG83,1,0))*IF($S84="//",1,AJ84)</f>
        <v>#DIV/0!</v>
      </c>
    </row>
    <row r="84" spans="2:36" x14ac:dyDescent="0.3">
      <c r="B84" s="23"/>
      <c r="C84" s="20" t="s">
        <v>116</v>
      </c>
      <c r="D84" s="20"/>
      <c r="E84" s="20"/>
      <c r="F84" s="20"/>
      <c r="G84" s="20"/>
      <c r="H84" s="20"/>
      <c r="I84" s="20"/>
      <c r="J84" s="31"/>
      <c r="K84" s="32"/>
      <c r="L84" s="32"/>
      <c r="M84" s="32"/>
      <c r="N84" s="46"/>
      <c r="S84" s="9" t="str">
        <f t="shared" si="30"/>
        <v>//</v>
      </c>
      <c r="T84" s="15" t="e">
        <f>Z10</f>
        <v>#DIV/0!</v>
      </c>
      <c r="U84" s="10" t="e">
        <f t="shared" si="31"/>
        <v>#DIV/0!</v>
      </c>
      <c r="V84" s="10" t="e">
        <f t="shared" si="32"/>
        <v>#DIV/0!</v>
      </c>
      <c r="W84" s="10" t="e">
        <f>IF(Params!$B$4="Multiplex",T$80+2*U$80,T$40-2*U$80)</f>
        <v>#DIV/0!</v>
      </c>
      <c r="X84" s="11" t="e">
        <f>IF(Params!$B$4="Multiplex",T$80+3*U$80,T$80-3*U$80)</f>
        <v>#DIV/0!</v>
      </c>
      <c r="Y84" s="102" t="e">
        <f t="shared" si="27"/>
        <v>#DIV/0!</v>
      </c>
      <c r="Z84" s="106" t="e">
        <f>IF(Params!$B$4="Multiplex",IF($T84&gt;W84,1,0),IF($T84&lt;W84,1,0))*IF($S85="//",1,Z85)</f>
        <v>#DIV/0!</v>
      </c>
      <c r="AA84" s="106" t="e">
        <f>IF(Params!$B$4="Multiplex",IF($T84&gt;X84,1,0),IF($T84&lt;X84,1,0))*IF($S85="//",1,AA85)</f>
        <v>#DIV/0!</v>
      </c>
      <c r="AB84" s="9" t="str">
        <f t="shared" si="33"/>
        <v>//</v>
      </c>
      <c r="AC84" s="17" t="e">
        <f t="shared" si="28"/>
        <v>#DIV/0!</v>
      </c>
      <c r="AD84" s="10" t="e">
        <f t="shared" si="28"/>
        <v>#DIV/0!</v>
      </c>
      <c r="AE84" s="10" t="e">
        <f t="shared" si="34"/>
        <v>#DIV/0!</v>
      </c>
      <c r="AF84" s="10" t="e">
        <f>IF(Params!$B$4="Multiplex",AC$80+2*AD$80,AC$40-2*AD$80)</f>
        <v>#DIV/0!</v>
      </c>
      <c r="AG84" s="11" t="e">
        <f>IF(Params!$B$4="Multiplex",AC$80+3*AD$80,AC$80-3*AD$80)</f>
        <v>#DIV/0!</v>
      </c>
      <c r="AH84" s="102" t="e">
        <f t="shared" si="29"/>
        <v>#DIV/0!</v>
      </c>
      <c r="AI84" s="106" t="e">
        <f>IF(Params!$B$4="Multiplex",IF($AC84&gt;AF84,1,0),IF($AC84&lt;AF84,1,0))*IF($S85="//",1,AI85)</f>
        <v>#DIV/0!</v>
      </c>
      <c r="AJ84" s="106" t="e">
        <f>IF(Params!$B$4="Multiplex",IF($AC84&gt;AG84,1,0),IF($AC84&lt;AG84,1,0))*IF($S85="//",1,AJ85)</f>
        <v>#DIV/0!</v>
      </c>
    </row>
    <row r="85" spans="2:36" x14ac:dyDescent="0.3">
      <c r="B85" s="23"/>
      <c r="C85" s="20" t="s">
        <v>116</v>
      </c>
      <c r="D85" s="20"/>
      <c r="E85" s="20"/>
      <c r="F85" s="20"/>
      <c r="G85" s="20"/>
      <c r="H85" s="20"/>
      <c r="I85" s="20"/>
      <c r="J85" s="31"/>
      <c r="K85" s="32"/>
      <c r="L85" s="32"/>
      <c r="M85" s="32"/>
      <c r="N85" s="46"/>
      <c r="S85" s="9" t="str">
        <f t="shared" si="30"/>
        <v>//</v>
      </c>
      <c r="T85" s="15" t="e">
        <f t="shared" si="31"/>
        <v>#DIV/0!</v>
      </c>
      <c r="U85" s="10" t="e">
        <f t="shared" si="31"/>
        <v>#DIV/0!</v>
      </c>
      <c r="V85" s="10" t="e">
        <f t="shared" si="32"/>
        <v>#DIV/0!</v>
      </c>
      <c r="W85" s="10" t="e">
        <f>IF(Params!$B$4="Multiplex",T$80+2*U$80,T$40-2*U$80)</f>
        <v>#DIV/0!</v>
      </c>
      <c r="X85" s="11" t="e">
        <f>IF(Params!$B$4="Multiplex",T$80+3*U$80,T$80-3*U$80)</f>
        <v>#DIV/0!</v>
      </c>
      <c r="Y85" s="102" t="e">
        <f t="shared" si="27"/>
        <v>#DIV/0!</v>
      </c>
      <c r="Z85" s="106" t="e">
        <f>IF(Params!$B$4="Multiplex",IF($T85&gt;W85,1,0),IF($T85&lt;W85,1,0))*IF($S86="//",1,Z86)</f>
        <v>#DIV/0!</v>
      </c>
      <c r="AA85" s="106" t="e">
        <f>IF(Params!$B$4="Multiplex",IF($T85&gt;X85,1,0),IF($T85&lt;X85,1,0))*IF($S86="//",1,AA86)</f>
        <v>#DIV/0!</v>
      </c>
      <c r="AB85" s="9" t="str">
        <f t="shared" si="33"/>
        <v>//</v>
      </c>
      <c r="AC85" s="17" t="e">
        <f t="shared" si="28"/>
        <v>#DIV/0!</v>
      </c>
      <c r="AD85" s="10" t="e">
        <f t="shared" si="28"/>
        <v>#DIV/0!</v>
      </c>
      <c r="AE85" s="10" t="e">
        <f t="shared" si="34"/>
        <v>#DIV/0!</v>
      </c>
      <c r="AF85" s="10" t="e">
        <f>IF(Params!$B$4="Multiplex",AC$80+2*AD$80,AC$40-2*AD$80)</f>
        <v>#DIV/0!</v>
      </c>
      <c r="AG85" s="11" t="e">
        <f>IF(Params!$B$4="Multiplex",AC$80+3*AD$80,AC$80-3*AD$80)</f>
        <v>#DIV/0!</v>
      </c>
      <c r="AH85" s="102" t="e">
        <f t="shared" si="29"/>
        <v>#DIV/0!</v>
      </c>
      <c r="AI85" s="106" t="e">
        <f>IF(Params!$B$4="Multiplex",IF($AC85&gt;AF85,1,0),IF($AC85&lt;AF85,1,0))*IF($S86="//",1,AI86)</f>
        <v>#DIV/0!</v>
      </c>
      <c r="AJ85" s="106" t="e">
        <f>IF(Params!$B$4="Multiplex",IF($AC85&gt;AG85,1,0),IF($AC85&lt;AG85,1,0))*IF($S86="//",1,AJ86)</f>
        <v>#DIV/0!</v>
      </c>
    </row>
    <row r="86" spans="2:36" x14ac:dyDescent="0.3">
      <c r="B86" s="23"/>
      <c r="C86" s="20" t="s">
        <v>116</v>
      </c>
      <c r="D86" s="20"/>
      <c r="E86" s="20"/>
      <c r="F86" s="20"/>
      <c r="G86" s="20"/>
      <c r="H86" s="20"/>
      <c r="I86" s="20"/>
      <c r="J86" s="31"/>
      <c r="K86" s="32"/>
      <c r="L86" s="32"/>
      <c r="M86" s="32"/>
      <c r="N86" s="46"/>
      <c r="S86" s="9" t="str">
        <f t="shared" si="30"/>
        <v>//</v>
      </c>
      <c r="T86" s="15" t="e">
        <f t="shared" si="31"/>
        <v>#DIV/0!</v>
      </c>
      <c r="U86" s="10" t="e">
        <f t="shared" si="31"/>
        <v>#DIV/0!</v>
      </c>
      <c r="V86" s="10" t="e">
        <f t="shared" si="32"/>
        <v>#DIV/0!</v>
      </c>
      <c r="W86" s="10" t="e">
        <f>IF(Params!$B$4="Multiplex",T$80+2*U$80,T$40-2*U$80)</f>
        <v>#DIV/0!</v>
      </c>
      <c r="X86" s="11" t="e">
        <f>IF(Params!$B$4="Multiplex",T$80+3*U$80,T$80-3*U$80)</f>
        <v>#DIV/0!</v>
      </c>
      <c r="Y86" s="102" t="e">
        <f t="shared" si="27"/>
        <v>#DIV/0!</v>
      </c>
      <c r="Z86" s="106" t="e">
        <f>IF(Params!$B$4="Multiplex",IF($T86&gt;W86,1,0),IF($T86&lt;W86,1,0))*IF($S87="//",1,Z87)</f>
        <v>#DIV/0!</v>
      </c>
      <c r="AA86" s="106" t="e">
        <f>IF(Params!$B$4="Multiplex",IF($T86&gt;X86,1,0),IF($T86&lt;X86,1,0))*IF($S87="//",1,AA87)</f>
        <v>#DIV/0!</v>
      </c>
      <c r="AB86" s="42" t="str">
        <f t="shared" si="33"/>
        <v>//</v>
      </c>
      <c r="AC86" s="17" t="e">
        <f t="shared" si="28"/>
        <v>#DIV/0!</v>
      </c>
      <c r="AD86" s="10" t="e">
        <f t="shared" si="28"/>
        <v>#DIV/0!</v>
      </c>
      <c r="AE86" s="10" t="e">
        <f t="shared" si="34"/>
        <v>#DIV/0!</v>
      </c>
      <c r="AF86" s="10" t="e">
        <f>IF(Params!$B$4="Multiplex",AC$80+2*AD$80,AC$40-2*AD$80)</f>
        <v>#DIV/0!</v>
      </c>
      <c r="AG86" s="11" t="e">
        <f>IF(Params!$B$4="Multiplex",AC$80+3*AD$80,AC$80-3*AD$80)</f>
        <v>#DIV/0!</v>
      </c>
      <c r="AH86" s="102" t="e">
        <f t="shared" si="29"/>
        <v>#DIV/0!</v>
      </c>
      <c r="AI86" s="106" t="e">
        <f>IF(Params!$B$4="Multiplex",IF($AC86&gt;AF86,1,0),IF($AC86&lt;AF86,1,0))*IF($S87="//",1,AI87)</f>
        <v>#DIV/0!</v>
      </c>
      <c r="AJ86" s="106" t="e">
        <f>IF(Params!$B$4="Multiplex",IF($AC86&gt;AG86,1,0),IF($AC86&lt;AG86,1,0))*IF($S87="//",1,AJ87)</f>
        <v>#DIV/0!</v>
      </c>
    </row>
    <row r="87" spans="2:36" x14ac:dyDescent="0.3">
      <c r="B87" s="23"/>
      <c r="C87" s="20" t="s">
        <v>116</v>
      </c>
      <c r="D87" s="20"/>
      <c r="E87" s="20"/>
      <c r="F87" s="20"/>
      <c r="G87" s="20"/>
      <c r="H87" s="20"/>
      <c r="I87" s="20"/>
      <c r="J87" s="31"/>
      <c r="K87" s="32"/>
      <c r="L87" s="32"/>
      <c r="M87" s="32"/>
      <c r="N87" s="46"/>
      <c r="S87" s="9" t="str">
        <f t="shared" si="30"/>
        <v>//</v>
      </c>
      <c r="T87" s="15" t="e">
        <f t="shared" si="31"/>
        <v>#DIV/0!</v>
      </c>
      <c r="U87" s="10" t="e">
        <f t="shared" si="31"/>
        <v>#DIV/0!</v>
      </c>
      <c r="V87" s="10" t="e">
        <f t="shared" si="32"/>
        <v>#DIV/0!</v>
      </c>
      <c r="W87" s="10" t="e">
        <f>IF(Params!$B$4="Multiplex",T$80+2*U$80,T$40-2*U$80)</f>
        <v>#DIV/0!</v>
      </c>
      <c r="X87" s="11" t="e">
        <f>IF(Params!$B$4="Multiplex",T$80+3*U$80,T$80-3*U$80)</f>
        <v>#DIV/0!</v>
      </c>
      <c r="Y87" s="102" t="e">
        <f t="shared" si="27"/>
        <v>#DIV/0!</v>
      </c>
      <c r="Z87" s="106" t="e">
        <f>IF(Params!$B$4="Multiplex",IF($T87&gt;W87,1,0),IF($T87&lt;W87,1,0))*IF($S88="//",1,Z88)</f>
        <v>#DIV/0!</v>
      </c>
      <c r="AA87" s="106" t="e">
        <f>IF(Params!$B$4="Multiplex",IF($T87&gt;X87,1,0),IF($T87&lt;X87,1,0))*IF($S88="//",1,AA88)</f>
        <v>#DIV/0!</v>
      </c>
      <c r="AB87" s="44" t="str">
        <f t="shared" si="33"/>
        <v>//</v>
      </c>
      <c r="AC87" s="17" t="e">
        <f t="shared" si="28"/>
        <v>#DIV/0!</v>
      </c>
      <c r="AD87" s="10" t="e">
        <f t="shared" si="28"/>
        <v>#DIV/0!</v>
      </c>
      <c r="AE87" s="10" t="e">
        <f t="shared" si="34"/>
        <v>#DIV/0!</v>
      </c>
      <c r="AF87" s="10" t="e">
        <f>IF(Params!$B$4="Multiplex",AC$80+2*AD$80,AC$40-2*AD$80)</f>
        <v>#DIV/0!</v>
      </c>
      <c r="AG87" s="11" t="e">
        <f>IF(Params!$B$4="Multiplex",AC$80+3*AD$80,AC$80-3*AD$80)</f>
        <v>#DIV/0!</v>
      </c>
      <c r="AH87" s="102" t="e">
        <f t="shared" si="29"/>
        <v>#DIV/0!</v>
      </c>
      <c r="AI87" s="106" t="e">
        <f>IF(Params!$B$4="Multiplex",IF($AC87&gt;AF87,1,0),IF($AC87&lt;AF87,1,0))*IF($S88="//",1,AI88)</f>
        <v>#DIV/0!</v>
      </c>
      <c r="AJ87" s="106" t="e">
        <f>IF(Params!$B$4="Multiplex",IF($AC87&gt;AG87,1,0),IF($AC87&lt;AG87,1,0))*IF($S88="//",1,AJ88)</f>
        <v>#DIV/0!</v>
      </c>
    </row>
    <row r="88" spans="2:36" x14ac:dyDescent="0.3">
      <c r="B88" s="23"/>
      <c r="C88" s="20" t="s">
        <v>116</v>
      </c>
      <c r="D88" s="20"/>
      <c r="E88" s="20"/>
      <c r="F88" s="20"/>
      <c r="G88" s="20"/>
      <c r="H88" s="20"/>
      <c r="I88" s="20"/>
      <c r="J88" s="31"/>
      <c r="K88" s="32"/>
      <c r="L88" s="32"/>
      <c r="M88" s="32"/>
      <c r="N88" s="46"/>
      <c r="S88" s="9" t="str">
        <f t="shared" si="30"/>
        <v>//</v>
      </c>
      <c r="T88" s="15" t="e">
        <f t="shared" si="31"/>
        <v>#DIV/0!</v>
      </c>
      <c r="U88" s="10" t="e">
        <f t="shared" si="31"/>
        <v>#DIV/0!</v>
      </c>
      <c r="V88" s="10" t="e">
        <f t="shared" si="32"/>
        <v>#DIV/0!</v>
      </c>
      <c r="W88" s="10" t="e">
        <f>IF(Params!$B$4="Multiplex",T$80+2*U$80,T$40-2*U$80)</f>
        <v>#DIV/0!</v>
      </c>
      <c r="X88" s="11" t="e">
        <f>IF(Params!$B$4="Multiplex",T$80+3*U$80,T$80-3*U$80)</f>
        <v>#DIV/0!</v>
      </c>
      <c r="Y88" s="102" t="e">
        <f>T89-T88</f>
        <v>#DIV/0!</v>
      </c>
      <c r="Z88" s="106" t="e">
        <f>IF(Params!$B$4="Multiplex",IF($T88&gt;W88,1,0),IF($T88&lt;W88,1,0))*IF($S89="//",1,Z89)</f>
        <v>#DIV/0!</v>
      </c>
      <c r="AA88" s="106" t="e">
        <f>IF(Params!$B$4="Multiplex",IF($T88&gt;X88,1,0),IF($T88&lt;X88,1,0))*IF($S89="//",1,AA89)</f>
        <v>#DIV/0!</v>
      </c>
      <c r="AB88" s="44" t="str">
        <f t="shared" si="33"/>
        <v>//</v>
      </c>
      <c r="AC88" s="17" t="e">
        <f t="shared" si="28"/>
        <v>#DIV/0!</v>
      </c>
      <c r="AD88" s="10" t="e">
        <f t="shared" si="28"/>
        <v>#DIV/0!</v>
      </c>
      <c r="AE88" s="10" t="e">
        <f t="shared" si="34"/>
        <v>#DIV/0!</v>
      </c>
      <c r="AF88" s="10" t="e">
        <f>IF(Params!$B$4="Multiplex",AC$80+2*AD$80,AC$40-2*AD$80)</f>
        <v>#DIV/0!</v>
      </c>
      <c r="AG88" s="11" t="e">
        <f>IF(Params!$B$4="Multiplex",AC$80+3*AD$80,AC$80-3*AD$80)</f>
        <v>#DIV/0!</v>
      </c>
      <c r="AH88" s="102" t="e">
        <f>AC89-AC88</f>
        <v>#DIV/0!</v>
      </c>
      <c r="AI88" s="106" t="e">
        <f>IF(Params!$B$4="Multiplex",IF($AC88&gt;AF88,1,0),IF($AC88&lt;AF88,1,0))*IF($S89="//",1,AI89)</f>
        <v>#DIV/0!</v>
      </c>
      <c r="AJ88" s="106" t="e">
        <f>IF(Params!$B$4="Multiplex",IF($AC88&gt;AG88,1,0),IF($AC88&lt;AG88,1,0))*IF($S89="//",1,AJ89)</f>
        <v>#DIV/0!</v>
      </c>
    </row>
    <row r="89" spans="2:36" ht="16.2" thickBot="1" x14ac:dyDescent="0.35">
      <c r="B89" s="23"/>
      <c r="C89" s="20" t="s">
        <v>116</v>
      </c>
      <c r="D89" s="20"/>
      <c r="E89" s="20"/>
      <c r="F89" s="20"/>
      <c r="G89" s="20"/>
      <c r="H89" s="20"/>
      <c r="I89" s="20"/>
      <c r="J89" s="31"/>
      <c r="K89" s="32"/>
      <c r="L89" s="32"/>
      <c r="M89" s="32"/>
      <c r="N89" s="46"/>
      <c r="S89" s="24" t="str">
        <f t="shared" si="30"/>
        <v>//</v>
      </c>
      <c r="T89" s="25" t="e">
        <f t="shared" si="31"/>
        <v>#DIV/0!</v>
      </c>
      <c r="U89" s="18" t="e">
        <f t="shared" si="31"/>
        <v>#DIV/0!</v>
      </c>
      <c r="V89" s="10" t="e">
        <f t="shared" si="32"/>
        <v>#DIV/0!</v>
      </c>
      <c r="W89" s="10" t="e">
        <f>IF(Params!$B$4="Multiplex",T$80+2*U$80,T$40-2*U$80)</f>
        <v>#DIV/0!</v>
      </c>
      <c r="X89" s="11" t="e">
        <f>IF(Params!$B$4="Multiplex",T$80+3*U$80,T$80-3*U$80)</f>
        <v>#DIV/0!</v>
      </c>
      <c r="Z89" s="106" t="e">
        <f>IF(Params!$B$4="Multiplex",IF($T89&gt;W89,1,0),IF($T89&lt;W89,1,0))</f>
        <v>#DIV/0!</v>
      </c>
      <c r="AA89" s="106" t="e">
        <f>IF(Params!$B$4="Multiplex",IF($T89&gt;X89,1,0),IF($T89&lt;X89,1,0))</f>
        <v>#DIV/0!</v>
      </c>
      <c r="AB89" s="24" t="str">
        <f t="shared" si="33"/>
        <v>//</v>
      </c>
      <c r="AC89" s="26" t="e">
        <f t="shared" si="28"/>
        <v>#DIV/0!</v>
      </c>
      <c r="AD89" s="18" t="e">
        <f t="shared" si="28"/>
        <v>#DIV/0!</v>
      </c>
      <c r="AE89" s="10" t="e">
        <f t="shared" si="34"/>
        <v>#DIV/0!</v>
      </c>
      <c r="AF89" s="10" t="e">
        <f>IF(Params!$B$4="Multiplex",AC$80+2*AD$80,AC$40-2*AD$80)</f>
        <v>#DIV/0!</v>
      </c>
      <c r="AG89" s="11" t="e">
        <f>IF(Params!$B$4="Multiplex",AC$80+3*AD$80,AC$80-3*AD$80)</f>
        <v>#DIV/0!</v>
      </c>
      <c r="AI89" s="106" t="e">
        <f>IF(Params!$B$4="Multiplex",IF($AC89&gt;AF89,1,0),IF($AC89&lt;AF89,1,0))</f>
        <v>#DIV/0!</v>
      </c>
      <c r="AJ89" s="106" t="e">
        <f>IF(Params!$B$4="Multiplex",IF($AC89&gt;AG89,1,0),IF($AC89&lt;AG89,1,0))</f>
        <v>#DIV/0!</v>
      </c>
    </row>
    <row r="90" spans="2:36" x14ac:dyDescent="0.3">
      <c r="B90" s="23"/>
      <c r="C90" s="20" t="s">
        <v>116</v>
      </c>
      <c r="D90" s="20"/>
      <c r="E90" s="20"/>
      <c r="F90" s="20"/>
      <c r="G90" s="20"/>
      <c r="H90" s="20"/>
      <c r="I90" s="20"/>
      <c r="J90" s="31"/>
      <c r="K90" s="32"/>
      <c r="L90" s="32"/>
      <c r="M90" s="32"/>
      <c r="N90" s="46"/>
    </row>
    <row r="91" spans="2:36" x14ac:dyDescent="0.3">
      <c r="B91" s="23"/>
      <c r="C91" s="20" t="s">
        <v>116</v>
      </c>
      <c r="D91" s="20"/>
      <c r="E91" s="20"/>
      <c r="F91" s="20"/>
      <c r="G91" s="20"/>
      <c r="H91" s="20"/>
      <c r="I91" s="20"/>
      <c r="J91" s="31"/>
      <c r="K91" s="32"/>
      <c r="L91" s="32"/>
      <c r="M91" s="32"/>
      <c r="N91" s="46"/>
    </row>
    <row r="92" spans="2:36" x14ac:dyDescent="0.3">
      <c r="B92" s="23"/>
      <c r="C92" s="20" t="s">
        <v>116</v>
      </c>
      <c r="D92" s="20"/>
      <c r="E92" s="20"/>
      <c r="F92" s="20"/>
      <c r="G92" s="20"/>
      <c r="H92" s="20"/>
      <c r="I92" s="20"/>
      <c r="J92" s="31"/>
      <c r="K92" s="32"/>
      <c r="L92" s="32"/>
      <c r="M92" s="32"/>
      <c r="N92" s="46"/>
    </row>
    <row r="93" spans="2:36" x14ac:dyDescent="0.3">
      <c r="B93" s="23"/>
      <c r="C93" s="20" t="s">
        <v>116</v>
      </c>
      <c r="D93" s="20"/>
      <c r="E93" s="20"/>
      <c r="F93" s="20"/>
      <c r="G93" s="20"/>
      <c r="H93" s="20"/>
      <c r="I93" s="20"/>
      <c r="J93" s="31"/>
      <c r="K93" s="32"/>
      <c r="L93" s="32"/>
      <c r="M93" s="32"/>
      <c r="N93" s="46"/>
    </row>
    <row r="94" spans="2:36" x14ac:dyDescent="0.3">
      <c r="B94" s="23"/>
      <c r="C94" s="20" t="s">
        <v>116</v>
      </c>
      <c r="D94" s="20"/>
      <c r="E94" s="20"/>
      <c r="F94" s="20"/>
      <c r="G94" s="20"/>
      <c r="H94" s="20"/>
      <c r="I94" s="20"/>
      <c r="J94" s="31"/>
      <c r="K94" s="32"/>
      <c r="L94" s="32"/>
      <c r="M94" s="32"/>
      <c r="N94" s="46"/>
    </row>
    <row r="95" spans="2:36" x14ac:dyDescent="0.3">
      <c r="B95" s="23"/>
      <c r="C95" s="20" t="s">
        <v>116</v>
      </c>
      <c r="D95" s="20"/>
      <c r="E95" s="20"/>
      <c r="F95" s="20"/>
      <c r="G95" s="20"/>
      <c r="H95" s="20"/>
      <c r="I95" s="20"/>
      <c r="J95" s="31"/>
      <c r="K95" s="32"/>
      <c r="L95" s="32"/>
      <c r="M95" s="32"/>
      <c r="N95" s="46"/>
    </row>
    <row r="96" spans="2:36" x14ac:dyDescent="0.3">
      <c r="B96" s="23"/>
      <c r="C96" s="20" t="s">
        <v>116</v>
      </c>
      <c r="D96" s="20"/>
      <c r="E96" s="20"/>
      <c r="F96" s="20"/>
      <c r="G96" s="20"/>
      <c r="H96" s="20"/>
      <c r="I96" s="20"/>
      <c r="J96" s="31"/>
      <c r="K96" s="32"/>
      <c r="L96" s="32"/>
      <c r="M96" s="32"/>
      <c r="N96" s="46"/>
    </row>
    <row r="97" spans="2:14" x14ac:dyDescent="0.3">
      <c r="B97" s="23"/>
      <c r="C97" s="20" t="s">
        <v>116</v>
      </c>
      <c r="D97" s="20"/>
      <c r="E97" s="20"/>
      <c r="F97" s="20"/>
      <c r="G97" s="20"/>
      <c r="H97" s="20"/>
      <c r="I97" s="20"/>
      <c r="J97" s="31"/>
      <c r="K97" s="32"/>
      <c r="L97" s="32"/>
      <c r="M97" s="32"/>
      <c r="N97" s="46"/>
    </row>
    <row r="98" spans="2:14" x14ac:dyDescent="0.3">
      <c r="B98" s="23"/>
      <c r="C98" s="20" t="s">
        <v>116</v>
      </c>
      <c r="D98" s="20"/>
      <c r="E98" s="20"/>
      <c r="F98" s="20"/>
      <c r="G98" s="20"/>
      <c r="H98" s="20"/>
      <c r="I98" s="20"/>
      <c r="J98" s="31"/>
      <c r="K98" s="32"/>
      <c r="L98" s="32"/>
      <c r="M98" s="32"/>
      <c r="N98" s="46"/>
    </row>
    <row r="99" spans="2:14" x14ac:dyDescent="0.3">
      <c r="B99" s="23"/>
      <c r="C99" s="20" t="s">
        <v>116</v>
      </c>
      <c r="D99" s="20"/>
      <c r="E99" s="20"/>
      <c r="F99" s="20"/>
      <c r="G99" s="20"/>
      <c r="H99" s="20"/>
      <c r="I99" s="20"/>
      <c r="J99" s="31"/>
      <c r="K99" s="32"/>
      <c r="L99" s="32"/>
      <c r="M99" s="32"/>
      <c r="N99" s="46"/>
    </row>
    <row r="100" spans="2:14" x14ac:dyDescent="0.3">
      <c r="B100" s="23"/>
      <c r="C100" s="20" t="s">
        <v>116</v>
      </c>
      <c r="D100" s="20"/>
      <c r="E100" s="20"/>
      <c r="F100" s="20"/>
      <c r="G100" s="20"/>
      <c r="H100" s="20"/>
      <c r="I100" s="20"/>
      <c r="J100" s="31"/>
      <c r="K100" s="32"/>
      <c r="L100" s="32"/>
      <c r="M100" s="32"/>
      <c r="N100" s="46"/>
    </row>
    <row r="101" spans="2:14" x14ac:dyDescent="0.3">
      <c r="B101" s="23"/>
      <c r="C101" s="20" t="s">
        <v>116</v>
      </c>
      <c r="D101" s="20"/>
      <c r="E101" s="20"/>
      <c r="F101" s="20"/>
      <c r="G101" s="20"/>
      <c r="H101" s="20"/>
      <c r="I101" s="20"/>
      <c r="J101" s="31"/>
      <c r="K101" s="32"/>
      <c r="L101" s="32"/>
      <c r="M101" s="32"/>
      <c r="N101" s="46"/>
    </row>
    <row r="102" spans="2:14" x14ac:dyDescent="0.3">
      <c r="B102" s="23"/>
      <c r="C102" s="20" t="s">
        <v>116</v>
      </c>
      <c r="D102" s="20"/>
      <c r="E102" s="20"/>
      <c r="F102" s="20"/>
      <c r="G102" s="20"/>
      <c r="H102" s="20"/>
      <c r="I102" s="20"/>
      <c r="J102" s="31"/>
      <c r="K102" s="32"/>
      <c r="L102" s="32"/>
      <c r="M102" s="32"/>
      <c r="N102" s="46"/>
    </row>
    <row r="103" spans="2:14" x14ac:dyDescent="0.3">
      <c r="B103" s="23"/>
      <c r="C103" s="20" t="s">
        <v>116</v>
      </c>
      <c r="D103" s="20"/>
      <c r="E103" s="20"/>
      <c r="F103" s="20"/>
      <c r="G103" s="20"/>
      <c r="H103" s="20"/>
      <c r="I103" s="20"/>
      <c r="J103" s="31"/>
      <c r="K103" s="32"/>
      <c r="L103" s="32"/>
      <c r="M103" s="32"/>
      <c r="N103" s="46"/>
    </row>
    <row r="104" spans="2:14" x14ac:dyDescent="0.3">
      <c r="B104" s="23"/>
      <c r="C104" s="20" t="s">
        <v>116</v>
      </c>
      <c r="D104" s="20"/>
      <c r="E104" s="20"/>
      <c r="F104" s="20"/>
      <c r="G104" s="20"/>
      <c r="H104" s="20"/>
      <c r="I104" s="20"/>
      <c r="J104" s="31"/>
      <c r="K104" s="32"/>
      <c r="L104" s="32"/>
      <c r="M104" s="32"/>
      <c r="N104" s="46"/>
    </row>
    <row r="105" spans="2:14" x14ac:dyDescent="0.3">
      <c r="B105" s="23"/>
      <c r="C105" s="20" t="s">
        <v>116</v>
      </c>
      <c r="D105" s="20"/>
      <c r="E105" s="20"/>
      <c r="F105" s="20"/>
      <c r="G105" s="20"/>
      <c r="H105" s="20"/>
      <c r="I105" s="20"/>
      <c r="J105" s="31"/>
      <c r="K105" s="32"/>
      <c r="L105" s="32"/>
      <c r="M105" s="32"/>
      <c r="N105" s="46"/>
    </row>
    <row r="106" spans="2:14" x14ac:dyDescent="0.3">
      <c r="B106" s="23"/>
      <c r="C106" s="20" t="s">
        <v>116</v>
      </c>
      <c r="D106" s="20"/>
      <c r="E106" s="20"/>
      <c r="F106" s="20"/>
      <c r="G106" s="20"/>
      <c r="H106" s="20"/>
      <c r="I106" s="20"/>
      <c r="J106" s="31"/>
      <c r="K106" s="32"/>
      <c r="L106" s="32"/>
      <c r="M106" s="32"/>
      <c r="N106" s="46"/>
    </row>
    <row r="107" spans="2:14" x14ac:dyDescent="0.3">
      <c r="B107" s="23"/>
      <c r="C107" s="20" t="s">
        <v>116</v>
      </c>
      <c r="D107" s="20"/>
      <c r="E107" s="20"/>
      <c r="F107" s="20"/>
      <c r="G107" s="20"/>
      <c r="H107" s="20"/>
      <c r="I107" s="20"/>
      <c r="J107" s="31"/>
      <c r="K107" s="32"/>
      <c r="L107" s="32"/>
      <c r="M107" s="32"/>
      <c r="N107" s="46"/>
    </row>
    <row r="108" spans="2:14" x14ac:dyDescent="0.3">
      <c r="B108" s="23"/>
      <c r="C108" s="20" t="s">
        <v>116</v>
      </c>
      <c r="D108" s="20"/>
      <c r="E108" s="20"/>
      <c r="F108" s="20"/>
      <c r="G108" s="20"/>
      <c r="H108" s="20"/>
      <c r="I108" s="20"/>
      <c r="J108" s="31"/>
      <c r="K108" s="32"/>
      <c r="L108" s="32"/>
      <c r="M108" s="32"/>
      <c r="N108" s="46"/>
    </row>
    <row r="109" spans="2:14" x14ac:dyDescent="0.3">
      <c r="B109" s="23"/>
      <c r="C109" s="20" t="s">
        <v>116</v>
      </c>
      <c r="D109" s="20"/>
      <c r="E109" s="20"/>
      <c r="F109" s="20"/>
      <c r="G109" s="20"/>
      <c r="H109" s="20"/>
      <c r="I109" s="20"/>
      <c r="J109" s="31"/>
      <c r="K109" s="32"/>
      <c r="L109" s="32"/>
      <c r="M109" s="32"/>
      <c r="N109" s="46"/>
    </row>
    <row r="110" spans="2:14" x14ac:dyDescent="0.3">
      <c r="B110" s="23"/>
      <c r="C110" s="20" t="s">
        <v>116</v>
      </c>
      <c r="D110" s="20"/>
      <c r="E110" s="20"/>
      <c r="F110" s="20"/>
      <c r="G110" s="20"/>
      <c r="H110" s="20"/>
      <c r="I110" s="20"/>
      <c r="J110" s="31"/>
      <c r="K110" s="32"/>
      <c r="L110" s="32"/>
      <c r="M110" s="32"/>
      <c r="N110" s="46"/>
    </row>
    <row r="111" spans="2:14" x14ac:dyDescent="0.3">
      <c r="B111" s="23"/>
      <c r="C111" s="20" t="s">
        <v>116</v>
      </c>
      <c r="D111" s="20"/>
      <c r="E111" s="20"/>
      <c r="F111" s="20"/>
      <c r="G111" s="20"/>
      <c r="H111" s="20"/>
      <c r="I111" s="20"/>
      <c r="J111" s="31"/>
      <c r="K111" s="32"/>
      <c r="L111" s="32"/>
      <c r="M111" s="32"/>
      <c r="N111" s="46"/>
    </row>
    <row r="112" spans="2:14" x14ac:dyDescent="0.3">
      <c r="B112" s="23"/>
      <c r="C112" s="20" t="s">
        <v>116</v>
      </c>
      <c r="D112" s="20"/>
      <c r="E112" s="20"/>
      <c r="F112" s="20"/>
      <c r="G112" s="20"/>
      <c r="H112" s="20"/>
      <c r="I112" s="20"/>
      <c r="J112" s="31"/>
      <c r="K112" s="32"/>
      <c r="L112" s="32"/>
      <c r="M112" s="32"/>
      <c r="N112" s="46"/>
    </row>
    <row r="113" spans="2:36" x14ac:dyDescent="0.3">
      <c r="B113" s="23"/>
      <c r="C113" s="20" t="s">
        <v>116</v>
      </c>
      <c r="D113" s="20"/>
      <c r="E113" s="20"/>
      <c r="F113" s="20"/>
      <c r="G113" s="20"/>
      <c r="H113" s="20"/>
      <c r="I113" s="20"/>
      <c r="J113" s="31"/>
      <c r="K113" s="32"/>
      <c r="L113" s="32"/>
      <c r="M113" s="32"/>
      <c r="N113" s="46"/>
    </row>
    <row r="114" spans="2:36" x14ac:dyDescent="0.3">
      <c r="B114" s="23"/>
      <c r="C114" s="20" t="s">
        <v>116</v>
      </c>
      <c r="D114" s="20"/>
      <c r="E114" s="20"/>
      <c r="F114" s="20"/>
      <c r="G114" s="20"/>
      <c r="H114" s="20"/>
      <c r="I114" s="20"/>
      <c r="J114" s="31"/>
      <c r="K114" s="32"/>
      <c r="L114" s="32"/>
      <c r="M114" s="32"/>
      <c r="N114" s="46"/>
      <c r="V114" s="5"/>
    </row>
    <row r="115" spans="2:36" x14ac:dyDescent="0.3">
      <c r="B115" s="23"/>
      <c r="C115" s="20" t="s">
        <v>116</v>
      </c>
      <c r="D115" s="20"/>
      <c r="E115" s="20"/>
      <c r="F115" s="20"/>
      <c r="G115" s="20"/>
      <c r="H115" s="20"/>
      <c r="I115" s="20"/>
      <c r="J115" s="31"/>
      <c r="K115" s="32"/>
      <c r="L115" s="32"/>
      <c r="M115" s="32"/>
      <c r="N115" s="46"/>
      <c r="V115" s="5"/>
    </row>
    <row r="116" spans="2:36" x14ac:dyDescent="0.3">
      <c r="B116" s="23"/>
      <c r="C116" s="20" t="s">
        <v>116</v>
      </c>
      <c r="D116" s="20"/>
      <c r="E116" s="20"/>
      <c r="F116" s="20"/>
      <c r="G116" s="20"/>
      <c r="H116" s="20"/>
      <c r="I116" s="20"/>
      <c r="J116" s="31"/>
      <c r="K116" s="32"/>
      <c r="L116" s="32"/>
      <c r="M116" s="32"/>
      <c r="N116" s="46"/>
      <c r="V116" s="5"/>
    </row>
    <row r="117" spans="2:36" x14ac:dyDescent="0.3">
      <c r="B117" s="23"/>
      <c r="C117" s="20" t="s">
        <v>116</v>
      </c>
      <c r="D117" s="20"/>
      <c r="E117" s="20"/>
      <c r="F117" s="20"/>
      <c r="G117" s="20"/>
      <c r="H117" s="20"/>
      <c r="I117" s="20"/>
      <c r="J117" s="31"/>
      <c r="K117" s="32"/>
      <c r="L117" s="32"/>
      <c r="M117" s="32"/>
      <c r="N117" s="46"/>
      <c r="V117" s="5"/>
    </row>
    <row r="118" spans="2:36" x14ac:dyDescent="0.3">
      <c r="B118" s="23"/>
      <c r="C118" s="20" t="s">
        <v>116</v>
      </c>
      <c r="D118" s="20"/>
      <c r="E118" s="20"/>
      <c r="F118" s="20"/>
      <c r="G118" s="20"/>
      <c r="H118" s="20"/>
      <c r="I118" s="20"/>
      <c r="J118" s="31"/>
      <c r="K118" s="32"/>
      <c r="L118" s="32"/>
      <c r="M118" s="32"/>
      <c r="N118" s="46"/>
      <c r="V118" s="5"/>
    </row>
    <row r="119" spans="2:36" ht="16.2" thickBot="1" x14ac:dyDescent="0.35">
      <c r="B119" s="23"/>
      <c r="C119" s="20" t="s">
        <v>116</v>
      </c>
      <c r="D119" s="20"/>
      <c r="E119" s="20"/>
      <c r="F119" s="20"/>
      <c r="G119" s="20"/>
      <c r="H119" s="20"/>
      <c r="I119" s="20"/>
      <c r="J119" s="31"/>
      <c r="K119" s="32"/>
      <c r="L119" s="32"/>
      <c r="M119" s="32"/>
      <c r="N119" s="46"/>
      <c r="S119" s="7" t="s">
        <v>2</v>
      </c>
      <c r="U119" s="7" t="s">
        <v>38</v>
      </c>
      <c r="V119" s="106">
        <v>0</v>
      </c>
      <c r="X119" s="63" t="s">
        <v>4</v>
      </c>
      <c r="AB119" s="7" t="s">
        <v>2</v>
      </c>
      <c r="AD119" s="7" t="s">
        <v>38</v>
      </c>
      <c r="AE119" s="106">
        <v>0</v>
      </c>
      <c r="AG119" s="66" t="s">
        <v>6</v>
      </c>
    </row>
    <row r="120" spans="2:36" ht="130.19999999999999" thickBot="1" x14ac:dyDescent="0.35">
      <c r="B120" s="23"/>
      <c r="C120" s="20" t="s">
        <v>116</v>
      </c>
      <c r="D120" s="20"/>
      <c r="E120" s="20"/>
      <c r="F120" s="20"/>
      <c r="G120" s="20"/>
      <c r="H120" s="20"/>
      <c r="I120" s="20"/>
      <c r="J120" s="31"/>
      <c r="K120" s="32"/>
      <c r="L120" s="32"/>
      <c r="M120" s="32"/>
      <c r="N120" s="46"/>
      <c r="S120" s="27" t="s">
        <v>1</v>
      </c>
      <c r="T120" s="28" t="s">
        <v>147</v>
      </c>
      <c r="U120" s="29" t="s">
        <v>3</v>
      </c>
      <c r="V120" s="29" t="s">
        <v>71</v>
      </c>
      <c r="W120" s="29" t="str">
        <f>IF(Params!$B$4="Multiplex","Mean0 + 2xSigma","Mean0 - 2xSigma")</f>
        <v>Mean0 - 2xSigma</v>
      </c>
      <c r="X120" s="30" t="str">
        <f>IF(Params!$B$4="Multiplex","Mean0 + 3xSigma","Mean0 - 3xSigma")</f>
        <v>Mean0 - 3xSigma</v>
      </c>
      <c r="Y120" s="103" t="s">
        <v>62</v>
      </c>
      <c r="Z120" s="105" t="s">
        <v>67</v>
      </c>
      <c r="AA120" s="105" t="s">
        <v>68</v>
      </c>
      <c r="AB120" s="27" t="s">
        <v>1</v>
      </c>
      <c r="AC120" s="28" t="s">
        <v>147</v>
      </c>
      <c r="AD120" s="29" t="s">
        <v>3</v>
      </c>
      <c r="AE120" s="29" t="s">
        <v>71</v>
      </c>
      <c r="AF120" s="29" t="str">
        <f>IF(Params!$B$4="Multiplex","Mean0 + 2xSigma","Mean0 - 2xSigma")</f>
        <v>Mean0 - 2xSigma</v>
      </c>
      <c r="AG120" s="30" t="str">
        <f>IF(Params!$B$4="Multiplex","Mean0 + 3xSigma","Mean0 - 3xSigma")</f>
        <v>Mean0 - 3xSigma</v>
      </c>
      <c r="AH120" s="103" t="s">
        <v>65</v>
      </c>
      <c r="AI120" s="105" t="s">
        <v>67</v>
      </c>
      <c r="AJ120" s="105" t="s">
        <v>68</v>
      </c>
    </row>
    <row r="121" spans="2:36" ht="16.2" thickTop="1" x14ac:dyDescent="0.3">
      <c r="B121" s="23"/>
      <c r="C121" s="20" t="s">
        <v>116</v>
      </c>
      <c r="D121" s="20"/>
      <c r="E121" s="20"/>
      <c r="F121" s="20"/>
      <c r="G121" s="20"/>
      <c r="H121" s="20"/>
      <c r="I121" s="20"/>
      <c r="J121" s="31"/>
      <c r="K121" s="32"/>
      <c r="L121" s="32"/>
      <c r="M121" s="32"/>
      <c r="N121" s="46"/>
      <c r="S121" s="9">
        <f>MIN(S7:S15)/100</f>
        <v>0</v>
      </c>
      <c r="T121" s="64" t="e">
        <f>T20</f>
        <v>#DIV/0!</v>
      </c>
      <c r="U121" s="10" t="e">
        <f>U20</f>
        <v>#DIV/0!</v>
      </c>
      <c r="V121" s="10" t="e">
        <f>T$121</f>
        <v>#DIV/0!</v>
      </c>
      <c r="W121" s="10" t="e">
        <f>IF(Params!$B$4="Multiplex",T$121+2*U$121,T$121-2*U$121)</f>
        <v>#DIV/0!</v>
      </c>
      <c r="X121" s="11" t="e">
        <f>IF(Params!$B$4="Multiplex",T$121+3*U$121,T$121-3*U$121)</f>
        <v>#DIV/0!</v>
      </c>
      <c r="Y121" s="102" t="e">
        <f t="shared" ref="Y121:Y128" si="35">T122-T121</f>
        <v>#DIV/0!</v>
      </c>
      <c r="Z121" s="106" t="e">
        <f>IF(Params!$B$4="Multiplex",IF($T121&gt;W121,1,0),IF($T121&lt;W121,1,0))*IF($S122="//",1,Z122)</f>
        <v>#DIV/0!</v>
      </c>
      <c r="AA121" s="106" t="e">
        <f>IF(Params!$B$4="Multiplex",IF($T121&gt;X121,1,0),IF($T121&lt;X121,1,0))*IF($S122="//",1,AA122)</f>
        <v>#DIV/0!</v>
      </c>
      <c r="AB121" s="9">
        <f>MIN(S7:S15)/100</f>
        <v>0</v>
      </c>
      <c r="AC121" s="67" t="e">
        <f t="shared" ref="AC121:AD130" si="36">W20</f>
        <v>#DIV/0!</v>
      </c>
      <c r="AD121" s="10" t="e">
        <f t="shared" si="36"/>
        <v>#DIV/0!</v>
      </c>
      <c r="AE121" s="10" t="e">
        <f>AC$121</f>
        <v>#DIV/0!</v>
      </c>
      <c r="AF121" s="10" t="e">
        <f>IF(Params!$B$4="Multiplex",AC$121+2*AD$121,AC$121-2*AD$121)</f>
        <v>#DIV/0!</v>
      </c>
      <c r="AG121" s="11" t="e">
        <f>IF(Params!$B$4="Multiplex",AC$121+3*AD$121,AC$121-3*AD$121)</f>
        <v>#DIV/0!</v>
      </c>
      <c r="AH121" s="102" t="e">
        <f t="shared" ref="AH121:AH128" si="37">AC122-AC121</f>
        <v>#DIV/0!</v>
      </c>
      <c r="AI121" s="106" t="e">
        <f>IF(Params!$B$4="Multiplex",IF($AC121&gt;AF121,1,0),IF($AC121&lt;AF121,1,0))*IF($S122="//",1,AI122)</f>
        <v>#DIV/0!</v>
      </c>
      <c r="AJ121" s="106" t="e">
        <f>IF(Params!$B$4="Multiplex",IF($AC121&gt;AG121,1,0),IF($AC121&lt;AG121,1,0))*IF($S122="//",1,AJ122)</f>
        <v>#DIV/0!</v>
      </c>
    </row>
    <row r="122" spans="2:36" x14ac:dyDescent="0.3">
      <c r="B122" s="23"/>
      <c r="C122" s="20" t="s">
        <v>116</v>
      </c>
      <c r="D122" s="20"/>
      <c r="E122" s="20"/>
      <c r="F122" s="20"/>
      <c r="G122" s="20"/>
      <c r="H122" s="20"/>
      <c r="I122" s="20"/>
      <c r="J122" s="31"/>
      <c r="K122" s="32"/>
      <c r="L122" s="32"/>
      <c r="M122" s="32"/>
      <c r="N122" s="46"/>
      <c r="S122" s="9" t="str">
        <f>S7</f>
        <v>//</v>
      </c>
      <c r="T122" s="64" t="e">
        <f t="shared" ref="T122:U130" si="38">T21</f>
        <v>#DIV/0!</v>
      </c>
      <c r="U122" s="10" t="e">
        <f t="shared" si="38"/>
        <v>#DIV/0!</v>
      </c>
      <c r="V122" s="10" t="e">
        <f t="shared" ref="V122:V130" si="39">T$121</f>
        <v>#DIV/0!</v>
      </c>
      <c r="W122" s="10" t="e">
        <f>IF(Params!$B$4="Multiplex",T$121+2*U$121,T$121-2*U$121)</f>
        <v>#DIV/0!</v>
      </c>
      <c r="X122" s="11" t="e">
        <f>IF(Params!$B$4="Multiplex",T$121+3*U$121,T$121-3*U$121)</f>
        <v>#DIV/0!</v>
      </c>
      <c r="Y122" s="102" t="e">
        <f t="shared" si="35"/>
        <v>#DIV/0!</v>
      </c>
      <c r="Z122" s="106" t="e">
        <f>IF(Params!$B$4="Multiplex",IF($T122&gt;W122,1,0),IF($T122&lt;W122,1,0))*IF($S123="//",1,Z123)</f>
        <v>#DIV/0!</v>
      </c>
      <c r="AA122" s="106" t="e">
        <f>IF(Params!$B$4="Multiplex",IF($T122&gt;X122,1,0),IF($T122&lt;X122,1,0))*IF($S123="//",1,AA123)</f>
        <v>#DIV/0!</v>
      </c>
      <c r="AB122" s="9" t="str">
        <f t="shared" ref="AB122:AB130" si="40">S7</f>
        <v>//</v>
      </c>
      <c r="AC122" s="67" t="e">
        <f t="shared" si="36"/>
        <v>#DIV/0!</v>
      </c>
      <c r="AD122" s="10" t="e">
        <f t="shared" si="36"/>
        <v>#DIV/0!</v>
      </c>
      <c r="AE122" s="10" t="e">
        <f t="shared" ref="AE122:AE130" si="41">AC$121</f>
        <v>#DIV/0!</v>
      </c>
      <c r="AF122" s="10" t="e">
        <f>IF(Params!$B$4="Multiplex",AC$121+2*AD$121,AC$121-2*AD$121)</f>
        <v>#DIV/0!</v>
      </c>
      <c r="AG122" s="11" t="e">
        <f>IF(Params!$B$4="Multiplex",AC$121+3*AD$121,AC$121-3*AD$121)</f>
        <v>#DIV/0!</v>
      </c>
      <c r="AH122" s="102" t="e">
        <f t="shared" si="37"/>
        <v>#DIV/0!</v>
      </c>
      <c r="AI122" s="106" t="e">
        <f>IF(Params!$B$4="Multiplex",IF($AC122&gt;AF122,1,0),IF($AC122&lt;AF122,1,0))*IF($S123="//",1,AI123)</f>
        <v>#DIV/0!</v>
      </c>
      <c r="AJ122" s="106" t="e">
        <f>IF(Params!$B$4="Multiplex",IF($AC122&gt;AG122,1,0),IF($AC122&lt;AG122,1,0))*IF($S123="//",1,AJ123)</f>
        <v>#DIV/0!</v>
      </c>
    </row>
    <row r="123" spans="2:36" x14ac:dyDescent="0.3">
      <c r="B123" s="23"/>
      <c r="C123" s="20" t="s">
        <v>116</v>
      </c>
      <c r="D123" s="20"/>
      <c r="E123" s="20"/>
      <c r="F123" s="20"/>
      <c r="G123" s="20"/>
      <c r="H123" s="20"/>
      <c r="I123" s="20"/>
      <c r="J123" s="31"/>
      <c r="K123" s="32"/>
      <c r="L123" s="32"/>
      <c r="M123" s="32"/>
      <c r="N123" s="46"/>
      <c r="S123" s="9" t="str">
        <f t="shared" ref="S123:S130" si="42">S8</f>
        <v>//</v>
      </c>
      <c r="T123" s="64" t="e">
        <f t="shared" si="38"/>
        <v>#DIV/0!</v>
      </c>
      <c r="U123" s="10" t="e">
        <f t="shared" si="38"/>
        <v>#DIV/0!</v>
      </c>
      <c r="V123" s="10" t="e">
        <f t="shared" si="39"/>
        <v>#DIV/0!</v>
      </c>
      <c r="W123" s="10" t="e">
        <f>IF(Params!$B$4="Multiplex",T$121+2*U$121,T$121-2*U$121)</f>
        <v>#DIV/0!</v>
      </c>
      <c r="X123" s="11" t="e">
        <f>IF(Params!$B$4="Multiplex",T$121+3*U$121,T$121-3*U$121)</f>
        <v>#DIV/0!</v>
      </c>
      <c r="Y123" s="102" t="e">
        <f t="shared" si="35"/>
        <v>#DIV/0!</v>
      </c>
      <c r="Z123" s="106" t="e">
        <f>IF(Params!$B$4="Multiplex",IF($T123&gt;W123,1,0),IF($T123&lt;W123,1,0))*IF($S124="//",1,Z124)</f>
        <v>#DIV/0!</v>
      </c>
      <c r="AA123" s="106" t="e">
        <f>IF(Params!$B$4="Multiplex",IF($T123&gt;X123,1,0),IF($T123&lt;X123,1,0))*IF($S124="//",1,AA124)</f>
        <v>#DIV/0!</v>
      </c>
      <c r="AB123" s="9" t="str">
        <f t="shared" si="40"/>
        <v>//</v>
      </c>
      <c r="AC123" s="67" t="e">
        <f t="shared" si="36"/>
        <v>#DIV/0!</v>
      </c>
      <c r="AD123" s="10" t="e">
        <f t="shared" si="36"/>
        <v>#DIV/0!</v>
      </c>
      <c r="AE123" s="10" t="e">
        <f t="shared" si="41"/>
        <v>#DIV/0!</v>
      </c>
      <c r="AF123" s="10" t="e">
        <f>IF(Params!$B$4="Multiplex",AC$121+2*AD$121,AC$121-2*AD$121)</f>
        <v>#DIV/0!</v>
      </c>
      <c r="AG123" s="11" t="e">
        <f>IF(Params!$B$4="Multiplex",AC$121+3*AD$121,AC$121-3*AD$121)</f>
        <v>#DIV/0!</v>
      </c>
      <c r="AH123" s="102" t="e">
        <f t="shared" si="37"/>
        <v>#DIV/0!</v>
      </c>
      <c r="AI123" s="106" t="e">
        <f>IF(Params!$B$4="Multiplex",IF($AC123&gt;AF123,1,0),IF($AC123&lt;AF123,1,0))*IF($S124="//",1,AI124)</f>
        <v>#DIV/0!</v>
      </c>
      <c r="AJ123" s="106" t="e">
        <f>IF(Params!$B$4="Multiplex",IF($AC123&gt;AG123,1,0),IF($AC123&lt;AG123,1,0))*IF($S124="//",1,AJ124)</f>
        <v>#DIV/0!</v>
      </c>
    </row>
    <row r="124" spans="2:36" x14ac:dyDescent="0.3">
      <c r="B124" s="23"/>
      <c r="C124" s="20" t="s">
        <v>116</v>
      </c>
      <c r="D124" s="20"/>
      <c r="E124" s="20"/>
      <c r="F124" s="20"/>
      <c r="G124" s="20"/>
      <c r="H124" s="20"/>
      <c r="I124" s="20"/>
      <c r="J124" s="31"/>
      <c r="K124" s="32"/>
      <c r="L124" s="32"/>
      <c r="M124" s="32"/>
      <c r="N124" s="46"/>
      <c r="S124" s="9" t="str">
        <f t="shared" si="42"/>
        <v>//</v>
      </c>
      <c r="T124" s="64" t="e">
        <f t="shared" si="38"/>
        <v>#DIV/0!</v>
      </c>
      <c r="U124" s="10" t="e">
        <f t="shared" si="38"/>
        <v>#DIV/0!</v>
      </c>
      <c r="V124" s="10" t="e">
        <f t="shared" si="39"/>
        <v>#DIV/0!</v>
      </c>
      <c r="W124" s="10" t="e">
        <f>IF(Params!$B$4="Multiplex",T$121+2*U$121,T$121-2*U$121)</f>
        <v>#DIV/0!</v>
      </c>
      <c r="X124" s="11" t="e">
        <f>IF(Params!$B$4="Multiplex",T$121+3*U$121,T$121-3*U$121)</f>
        <v>#DIV/0!</v>
      </c>
      <c r="Y124" s="102" t="e">
        <f t="shared" si="35"/>
        <v>#DIV/0!</v>
      </c>
      <c r="Z124" s="106" t="e">
        <f>IF(Params!$B$4="Multiplex",IF($T124&gt;W124,1,0),IF($T124&lt;W124,1,0))*IF($S125="//",1,Z125)</f>
        <v>#DIV/0!</v>
      </c>
      <c r="AA124" s="106" t="e">
        <f>IF(Params!$B$4="Multiplex",IF($T124&gt;X124,1,0),IF($T124&lt;X124,1,0))*IF($S125="//",1,AA125)</f>
        <v>#DIV/0!</v>
      </c>
      <c r="AB124" s="9" t="str">
        <f t="shared" si="40"/>
        <v>//</v>
      </c>
      <c r="AC124" s="67" t="e">
        <f t="shared" si="36"/>
        <v>#DIV/0!</v>
      </c>
      <c r="AD124" s="10" t="e">
        <f t="shared" si="36"/>
        <v>#DIV/0!</v>
      </c>
      <c r="AE124" s="10" t="e">
        <f t="shared" si="41"/>
        <v>#DIV/0!</v>
      </c>
      <c r="AF124" s="10" t="e">
        <f>IF(Params!$B$4="Multiplex",AC$121+2*AD$121,AC$121-2*AD$121)</f>
        <v>#DIV/0!</v>
      </c>
      <c r="AG124" s="11" t="e">
        <f>IF(Params!$B$4="Multiplex",AC$121+3*AD$121,AC$121-3*AD$121)</f>
        <v>#DIV/0!</v>
      </c>
      <c r="AH124" s="102" t="e">
        <f t="shared" si="37"/>
        <v>#DIV/0!</v>
      </c>
      <c r="AI124" s="106" t="e">
        <f>IF(Params!$B$4="Multiplex",IF($AC124&gt;AF124,1,0),IF($AC124&lt;AF124,1,0))*IF($S125="//",1,AI125)</f>
        <v>#DIV/0!</v>
      </c>
      <c r="AJ124" s="106" t="e">
        <f>IF(Params!$B$4="Multiplex",IF($AC124&gt;AG124,1,0),IF($AC124&lt;AG124,1,0))*IF($S125="//",1,AJ125)</f>
        <v>#DIV/0!</v>
      </c>
    </row>
    <row r="125" spans="2:36" x14ac:dyDescent="0.3">
      <c r="B125" s="23"/>
      <c r="C125" s="20" t="s">
        <v>116</v>
      </c>
      <c r="D125" s="20"/>
      <c r="E125" s="20"/>
      <c r="F125" s="20"/>
      <c r="G125" s="20"/>
      <c r="H125" s="20"/>
      <c r="I125" s="20"/>
      <c r="J125" s="31"/>
      <c r="K125" s="32"/>
      <c r="L125" s="32"/>
      <c r="M125" s="32"/>
      <c r="N125" s="46"/>
      <c r="S125" s="9" t="str">
        <f t="shared" si="42"/>
        <v>//</v>
      </c>
      <c r="T125" s="64" t="e">
        <f t="shared" si="38"/>
        <v>#DIV/0!</v>
      </c>
      <c r="U125" s="10" t="e">
        <f t="shared" si="38"/>
        <v>#DIV/0!</v>
      </c>
      <c r="V125" s="10" t="e">
        <f t="shared" si="39"/>
        <v>#DIV/0!</v>
      </c>
      <c r="W125" s="10" t="e">
        <f>IF(Params!$B$4="Multiplex",T$121+2*U$121,T$121-2*U$121)</f>
        <v>#DIV/0!</v>
      </c>
      <c r="X125" s="11" t="e">
        <f>IF(Params!$B$4="Multiplex",T$121+3*U$121,T$121-3*U$121)</f>
        <v>#DIV/0!</v>
      </c>
      <c r="Y125" s="102" t="e">
        <f t="shared" si="35"/>
        <v>#DIV/0!</v>
      </c>
      <c r="Z125" s="106" t="e">
        <f>IF(Params!$B$4="Multiplex",IF($T125&gt;W125,1,0),IF($T125&lt;W125,1,0))*IF($S126="//",1,Z126)</f>
        <v>#DIV/0!</v>
      </c>
      <c r="AA125" s="106" t="e">
        <f>IF(Params!$B$4="Multiplex",IF($T125&gt;X125,1,0),IF($T125&lt;X125,1,0))*IF($S126="//",1,AA126)</f>
        <v>#DIV/0!</v>
      </c>
      <c r="AB125" s="9" t="str">
        <f t="shared" si="40"/>
        <v>//</v>
      </c>
      <c r="AC125" s="67" t="e">
        <f t="shared" si="36"/>
        <v>#DIV/0!</v>
      </c>
      <c r="AD125" s="10" t="e">
        <f t="shared" si="36"/>
        <v>#DIV/0!</v>
      </c>
      <c r="AE125" s="10" t="e">
        <f t="shared" si="41"/>
        <v>#DIV/0!</v>
      </c>
      <c r="AF125" s="10" t="e">
        <f>IF(Params!$B$4="Multiplex",AC$121+2*AD$121,AC$121-2*AD$121)</f>
        <v>#DIV/0!</v>
      </c>
      <c r="AG125" s="11" t="e">
        <f>IF(Params!$B$4="Multiplex",AC$121+3*AD$121,AC$121-3*AD$121)</f>
        <v>#DIV/0!</v>
      </c>
      <c r="AH125" s="102" t="e">
        <f t="shared" si="37"/>
        <v>#DIV/0!</v>
      </c>
      <c r="AI125" s="106" t="e">
        <f>IF(Params!$B$4="Multiplex",IF($AC125&gt;AF125,1,0),IF($AC125&lt;AF125,1,0))*IF($S126="//",1,AI126)</f>
        <v>#DIV/0!</v>
      </c>
      <c r="AJ125" s="106" t="e">
        <f>IF(Params!$B$4="Multiplex",IF($AC125&gt;AG125,1,0),IF($AC125&lt;AG125,1,0))*IF($S126="//",1,AJ126)</f>
        <v>#DIV/0!</v>
      </c>
    </row>
    <row r="126" spans="2:36" x14ac:dyDescent="0.3">
      <c r="B126" s="23"/>
      <c r="C126" s="20" t="s">
        <v>116</v>
      </c>
      <c r="D126" s="20"/>
      <c r="E126" s="20"/>
      <c r="F126" s="20"/>
      <c r="G126" s="20"/>
      <c r="H126" s="20"/>
      <c r="I126" s="20"/>
      <c r="J126" s="31"/>
      <c r="K126" s="32"/>
      <c r="L126" s="32"/>
      <c r="M126" s="32"/>
      <c r="N126" s="46"/>
      <c r="S126" s="9" t="str">
        <f t="shared" si="42"/>
        <v>//</v>
      </c>
      <c r="T126" s="64" t="e">
        <f t="shared" si="38"/>
        <v>#DIV/0!</v>
      </c>
      <c r="U126" s="10" t="e">
        <f t="shared" si="38"/>
        <v>#DIV/0!</v>
      </c>
      <c r="V126" s="10" t="e">
        <f t="shared" si="39"/>
        <v>#DIV/0!</v>
      </c>
      <c r="W126" s="10" t="e">
        <f>IF(Params!$B$4="Multiplex",T$121+2*U$121,T$121-2*U$121)</f>
        <v>#DIV/0!</v>
      </c>
      <c r="X126" s="11" t="e">
        <f>IF(Params!$B$4="Multiplex",T$121+3*U$121,T$121-3*U$121)</f>
        <v>#DIV/0!</v>
      </c>
      <c r="Y126" s="102" t="e">
        <f t="shared" si="35"/>
        <v>#DIV/0!</v>
      </c>
      <c r="Z126" s="106" t="e">
        <f>IF(Params!$B$4="Multiplex",IF($T126&gt;W126,1,0),IF($T126&lt;W126,1,0))*IF($S127="//",1,Z127)</f>
        <v>#DIV/0!</v>
      </c>
      <c r="AA126" s="106" t="e">
        <f>IF(Params!$B$4="Multiplex",IF($T126&gt;X126,1,0),IF($T126&lt;X126,1,0))*IF($S127="//",1,AA127)</f>
        <v>#DIV/0!</v>
      </c>
      <c r="AB126" s="42" t="str">
        <f t="shared" si="40"/>
        <v>//</v>
      </c>
      <c r="AC126" s="68" t="e">
        <f t="shared" si="36"/>
        <v>#DIV/0!</v>
      </c>
      <c r="AD126" s="43" t="e">
        <f t="shared" si="36"/>
        <v>#DIV/0!</v>
      </c>
      <c r="AE126" s="10" t="e">
        <f t="shared" si="41"/>
        <v>#DIV/0!</v>
      </c>
      <c r="AF126" s="10" t="e">
        <f>IF(Params!$B$4="Multiplex",AC$121+2*AD$121,AC$121-2*AD$121)</f>
        <v>#DIV/0!</v>
      </c>
      <c r="AG126" s="11" t="e">
        <f>IF(Params!$B$4="Multiplex",AC$121+3*AD$121,AC$121-3*AD$121)</f>
        <v>#DIV/0!</v>
      </c>
      <c r="AH126" s="102" t="e">
        <f t="shared" si="37"/>
        <v>#DIV/0!</v>
      </c>
      <c r="AI126" s="106" t="e">
        <f>IF(Params!$B$4="Multiplex",IF($AC126&gt;AF126,1,0),IF($AC126&lt;AF126,1,0))*IF($S127="//",1,AI127)</f>
        <v>#DIV/0!</v>
      </c>
      <c r="AJ126" s="106" t="e">
        <f>IF(Params!$B$4="Multiplex",IF($AC126&gt;AG126,1,0),IF($AC126&lt;AG126,1,0))*IF($S127="//",1,AJ127)</f>
        <v>#DIV/0!</v>
      </c>
    </row>
    <row r="127" spans="2:36" x14ac:dyDescent="0.3">
      <c r="B127" s="23"/>
      <c r="C127" s="20" t="s">
        <v>116</v>
      </c>
      <c r="D127" s="20"/>
      <c r="E127" s="20"/>
      <c r="F127" s="20"/>
      <c r="G127" s="20"/>
      <c r="H127" s="20"/>
      <c r="I127" s="20"/>
      <c r="J127" s="31"/>
      <c r="K127" s="32"/>
      <c r="L127" s="32"/>
      <c r="M127" s="32"/>
      <c r="N127" s="46"/>
      <c r="S127" s="9" t="str">
        <f t="shared" si="42"/>
        <v>//</v>
      </c>
      <c r="T127" s="64" t="e">
        <f t="shared" si="38"/>
        <v>#DIV/0!</v>
      </c>
      <c r="U127" s="10" t="e">
        <f t="shared" si="38"/>
        <v>#DIV/0!</v>
      </c>
      <c r="V127" s="10" t="e">
        <f t="shared" si="39"/>
        <v>#DIV/0!</v>
      </c>
      <c r="W127" s="10" t="e">
        <f>IF(Params!$B$4="Multiplex",T$121+2*U$121,T$121-2*U$121)</f>
        <v>#DIV/0!</v>
      </c>
      <c r="X127" s="11" t="e">
        <f>IF(Params!$B$4="Multiplex",T$121+3*U$121,T$121-3*U$121)</f>
        <v>#DIV/0!</v>
      </c>
      <c r="Y127" s="102" t="e">
        <f t="shared" si="35"/>
        <v>#DIV/0!</v>
      </c>
      <c r="Z127" s="106" t="e">
        <f>IF(Params!$B$4="Multiplex",IF($T127&gt;W127,1,0),IF($T127&lt;W127,1,0))*IF($S128="//",1,Z128)</f>
        <v>#DIV/0!</v>
      </c>
      <c r="AA127" s="106" t="e">
        <f>IF(Params!$B$4="Multiplex",IF($T127&gt;X127,1,0),IF($T127&lt;X127,1,0))*IF($S128="//",1,AA128)</f>
        <v>#DIV/0!</v>
      </c>
      <c r="AB127" s="44" t="str">
        <f t="shared" si="40"/>
        <v>//</v>
      </c>
      <c r="AC127" s="69" t="e">
        <f t="shared" si="36"/>
        <v>#DIV/0!</v>
      </c>
      <c r="AD127" s="12" t="e">
        <f t="shared" si="36"/>
        <v>#DIV/0!</v>
      </c>
      <c r="AE127" s="10" t="e">
        <f t="shared" si="41"/>
        <v>#DIV/0!</v>
      </c>
      <c r="AF127" s="10" t="e">
        <f>IF(Params!$B$4="Multiplex",AC$121+2*AD$121,AC$121-2*AD$121)</f>
        <v>#DIV/0!</v>
      </c>
      <c r="AG127" s="11" t="e">
        <f>IF(Params!$B$4="Multiplex",AC$121+3*AD$121,AC$121-3*AD$121)</f>
        <v>#DIV/0!</v>
      </c>
      <c r="AH127" s="102" t="e">
        <f t="shared" si="37"/>
        <v>#DIV/0!</v>
      </c>
      <c r="AI127" s="106" t="e">
        <f>IF(Params!$B$4="Multiplex",IF($AC127&gt;AF127,1,0),IF($AC127&lt;AF127,1,0))*IF($S128="//",1,AI128)</f>
        <v>#DIV/0!</v>
      </c>
      <c r="AJ127" s="106" t="e">
        <f>IF(Params!$B$4="Multiplex",IF($AC127&gt;AG127,1,0),IF($AC127&lt;AG127,1,0))*IF($S128="//",1,AJ128)</f>
        <v>#DIV/0!</v>
      </c>
    </row>
    <row r="128" spans="2:36" x14ac:dyDescent="0.3">
      <c r="B128" s="23"/>
      <c r="C128" s="20" t="s">
        <v>116</v>
      </c>
      <c r="D128" s="20"/>
      <c r="E128" s="20"/>
      <c r="F128" s="20"/>
      <c r="G128" s="20"/>
      <c r="H128" s="20"/>
      <c r="I128" s="20"/>
      <c r="J128" s="31"/>
      <c r="K128" s="32"/>
      <c r="L128" s="32"/>
      <c r="M128" s="32"/>
      <c r="N128" s="46"/>
      <c r="S128" s="9" t="str">
        <f t="shared" si="42"/>
        <v>//</v>
      </c>
      <c r="T128" s="64" t="e">
        <f t="shared" si="38"/>
        <v>#DIV/0!</v>
      </c>
      <c r="U128" s="10" t="e">
        <f t="shared" si="38"/>
        <v>#DIV/0!</v>
      </c>
      <c r="V128" s="10" t="e">
        <f t="shared" si="39"/>
        <v>#DIV/0!</v>
      </c>
      <c r="W128" s="10" t="e">
        <f>IF(Params!$B$4="Multiplex",T$121+2*U$121,T$121-2*U$121)</f>
        <v>#DIV/0!</v>
      </c>
      <c r="X128" s="11" t="e">
        <f>IF(Params!$B$4="Multiplex",T$121+3*U$121,T$121-3*U$121)</f>
        <v>#DIV/0!</v>
      </c>
      <c r="Y128" s="102" t="e">
        <f t="shared" si="35"/>
        <v>#DIV/0!</v>
      </c>
      <c r="Z128" s="106" t="e">
        <f>IF(Params!$B$4="Multiplex",IF($T128&gt;W128,1,0),IF($T128&lt;W128,1,0))*IF($S129="//",1,Z129)</f>
        <v>#DIV/0!</v>
      </c>
      <c r="AA128" s="106" t="e">
        <f>IF(Params!$B$4="Multiplex",IF($T128&gt;X128,1,0),IF($T128&lt;X128,1,0))*IF($S129="//",1,AA129)</f>
        <v>#DIV/0!</v>
      </c>
      <c r="AB128" s="44" t="str">
        <f t="shared" si="40"/>
        <v>//</v>
      </c>
      <c r="AC128" s="69" t="e">
        <f t="shared" si="36"/>
        <v>#DIV/0!</v>
      </c>
      <c r="AD128" s="12" t="e">
        <f t="shared" si="36"/>
        <v>#DIV/0!</v>
      </c>
      <c r="AE128" s="10" t="e">
        <f t="shared" si="41"/>
        <v>#DIV/0!</v>
      </c>
      <c r="AF128" s="10" t="e">
        <f>IF(Params!$B$4="Multiplex",AC$121+2*AD$121,AC$121-2*AD$121)</f>
        <v>#DIV/0!</v>
      </c>
      <c r="AG128" s="11" t="e">
        <f>IF(Params!$B$4="Multiplex",AC$121+3*AD$121,AC$121-3*AD$121)</f>
        <v>#DIV/0!</v>
      </c>
      <c r="AH128" s="102" t="e">
        <f t="shared" si="37"/>
        <v>#DIV/0!</v>
      </c>
      <c r="AI128" s="106" t="e">
        <f>IF(Params!$B$4="Multiplex",IF($AC128&gt;AF128,1,0),IF($AC128&lt;AF128,1,0))*IF($S129="//",1,AI129)</f>
        <v>#DIV/0!</v>
      </c>
      <c r="AJ128" s="106" t="e">
        <f>IF(Params!$B$4="Multiplex",IF($AC128&gt;AG128,1,0),IF($AC128&lt;AG128,1,0))*IF($S129="//",1,AJ129)</f>
        <v>#DIV/0!</v>
      </c>
    </row>
    <row r="129" spans="2:36" x14ac:dyDescent="0.3">
      <c r="B129" s="23"/>
      <c r="C129" s="20" t="s">
        <v>116</v>
      </c>
      <c r="D129" s="20"/>
      <c r="E129" s="20"/>
      <c r="F129" s="20"/>
      <c r="G129" s="20"/>
      <c r="H129" s="20"/>
      <c r="I129" s="20"/>
      <c r="J129" s="31"/>
      <c r="K129" s="32"/>
      <c r="L129" s="32"/>
      <c r="M129" s="32"/>
      <c r="N129" s="46"/>
      <c r="S129" s="9" t="str">
        <f t="shared" si="42"/>
        <v>//</v>
      </c>
      <c r="T129" s="64" t="e">
        <f t="shared" si="38"/>
        <v>#DIV/0!</v>
      </c>
      <c r="U129" s="10" t="e">
        <f t="shared" si="38"/>
        <v>#DIV/0!</v>
      </c>
      <c r="V129" s="10" t="e">
        <f t="shared" si="39"/>
        <v>#DIV/0!</v>
      </c>
      <c r="W129" s="10" t="e">
        <f>IF(Params!$B$4="Multiplex",T$121+2*U$121,T$121-2*U$121)</f>
        <v>#DIV/0!</v>
      </c>
      <c r="X129" s="11" t="e">
        <f>IF(Params!$B$4="Multiplex",T$121+3*U$121,T$121-3*U$121)</f>
        <v>#DIV/0!</v>
      </c>
      <c r="Y129" s="102" t="e">
        <f>T130-T129</f>
        <v>#DIV/0!</v>
      </c>
      <c r="Z129" s="106" t="e">
        <f>IF(Params!$B$4="Multiplex",IF($T129&gt;W129,1,0),IF($T129&lt;W129,1,0))*IF($S130="//",1,Z130)</f>
        <v>#DIV/0!</v>
      </c>
      <c r="AA129" s="106" t="e">
        <f>IF(Params!$B$4="Multiplex",IF($T129&gt;X129,1,0),IF($T129&lt;X129,1,0))*IF($S130="//",1,AA130)</f>
        <v>#DIV/0!</v>
      </c>
      <c r="AB129" s="44" t="str">
        <f t="shared" si="40"/>
        <v>//</v>
      </c>
      <c r="AC129" s="69" t="e">
        <f t="shared" si="36"/>
        <v>#DIV/0!</v>
      </c>
      <c r="AD129" s="12" t="e">
        <f t="shared" si="36"/>
        <v>#DIV/0!</v>
      </c>
      <c r="AE129" s="10" t="e">
        <f t="shared" si="41"/>
        <v>#DIV/0!</v>
      </c>
      <c r="AF129" s="10" t="e">
        <f>IF(Params!$B$4="Multiplex",AC$121+2*AD$121,AC$121-2*AD$121)</f>
        <v>#DIV/0!</v>
      </c>
      <c r="AG129" s="11" t="e">
        <f>IF(Params!$B$4="Multiplex",AC$121+3*AD$121,AC$121-3*AD$121)</f>
        <v>#DIV/0!</v>
      </c>
      <c r="AH129" s="102" t="e">
        <f>AC130-AC129</f>
        <v>#DIV/0!</v>
      </c>
      <c r="AI129" s="106" t="e">
        <f>IF(Params!$B$4="Multiplex",IF($AC129&gt;AF129,1,0),IF($AC129&lt;AF129,1,0))*IF($S130="//",1,AI130)</f>
        <v>#DIV/0!</v>
      </c>
      <c r="AJ129" s="106" t="e">
        <f>IF(Params!$B$4="Multiplex",IF($AC129&gt;AG129,1,0),IF($AC129&lt;AG129,1,0))*IF($S130="//",1,AJ130)</f>
        <v>#DIV/0!</v>
      </c>
    </row>
    <row r="130" spans="2:36" ht="16.2" thickBot="1" x14ac:dyDescent="0.35">
      <c r="B130" s="23"/>
      <c r="C130" s="20" t="s">
        <v>116</v>
      </c>
      <c r="D130" s="20"/>
      <c r="E130" s="20"/>
      <c r="F130" s="20"/>
      <c r="G130" s="20"/>
      <c r="H130" s="20"/>
      <c r="I130" s="20"/>
      <c r="J130" s="31"/>
      <c r="K130" s="32"/>
      <c r="L130" s="32"/>
      <c r="M130" s="32"/>
      <c r="N130" s="46"/>
      <c r="S130" s="24" t="str">
        <f t="shared" si="42"/>
        <v>//</v>
      </c>
      <c r="T130" s="65" t="e">
        <f t="shared" si="38"/>
        <v>#DIV/0!</v>
      </c>
      <c r="U130" s="18" t="e">
        <f t="shared" si="38"/>
        <v>#DIV/0!</v>
      </c>
      <c r="V130" s="10" t="e">
        <f t="shared" si="39"/>
        <v>#DIV/0!</v>
      </c>
      <c r="W130" s="10" t="e">
        <f>IF(Params!$B$4="Multiplex",T$121+2*U$121,T$121-2*U$121)</f>
        <v>#DIV/0!</v>
      </c>
      <c r="X130" s="11" t="e">
        <f>IF(Params!$B$4="Multiplex",T$121+3*U$121,T$121-3*U$121)</f>
        <v>#DIV/0!</v>
      </c>
      <c r="Z130" s="106" t="e">
        <f>IF(Params!$B$4="Multiplex",IF($T130&gt;W130,1,0),IF($T130&lt;W130,1,0))</f>
        <v>#DIV/0!</v>
      </c>
      <c r="AA130" s="106" t="e">
        <f>IF(Params!$B$4="Multiplex",IF($T130&gt;X130,1,0),IF($T130&lt;X130,1,0))</f>
        <v>#DIV/0!</v>
      </c>
      <c r="AB130" s="45" t="str">
        <f t="shared" si="40"/>
        <v>//</v>
      </c>
      <c r="AC130" s="70" t="e">
        <f t="shared" si="36"/>
        <v>#DIV/0!</v>
      </c>
      <c r="AD130" s="13" t="e">
        <f t="shared" si="36"/>
        <v>#DIV/0!</v>
      </c>
      <c r="AE130" s="10" t="e">
        <f t="shared" si="41"/>
        <v>#DIV/0!</v>
      </c>
      <c r="AF130" s="10" t="e">
        <f>IF(Params!$B$4="Multiplex",AC$121+2*AD$121,AC$121-2*AD$121)</f>
        <v>#DIV/0!</v>
      </c>
      <c r="AG130" s="11" t="e">
        <f>IF(Params!$B$4="Multiplex",AC$121+3*AD$121,AC$121-3*AD$121)</f>
        <v>#DIV/0!</v>
      </c>
      <c r="AI130" s="106" t="e">
        <f>IF(Params!$B$4="Multiplex",IF($AC130&gt;AF130,1,0),IF($AC130&lt;AF130,1,0))</f>
        <v>#DIV/0!</v>
      </c>
      <c r="AJ130" s="106" t="e">
        <f>IF(Params!$B$4="Multiplex",IF($AC130&gt;AG130,1,0),IF($AC130&lt;AG130,1,0))</f>
        <v>#DIV/0!</v>
      </c>
    </row>
    <row r="131" spans="2:36" x14ac:dyDescent="0.3">
      <c r="B131" s="23"/>
      <c r="C131" s="20" t="s">
        <v>116</v>
      </c>
      <c r="D131" s="20"/>
      <c r="E131" s="20"/>
      <c r="F131" s="20"/>
      <c r="G131" s="20"/>
      <c r="H131" s="20"/>
      <c r="I131" s="20"/>
      <c r="J131" s="31"/>
      <c r="K131" s="32"/>
      <c r="L131" s="32"/>
      <c r="M131" s="32"/>
      <c r="N131" s="46"/>
    </row>
    <row r="132" spans="2:36" x14ac:dyDescent="0.3">
      <c r="B132" s="23"/>
      <c r="C132" s="20" t="s">
        <v>116</v>
      </c>
      <c r="D132" s="20"/>
      <c r="E132" s="20"/>
      <c r="F132" s="20"/>
      <c r="G132" s="20"/>
      <c r="H132" s="20"/>
      <c r="I132" s="20"/>
      <c r="J132" s="31"/>
      <c r="K132" s="32"/>
      <c r="L132" s="32"/>
      <c r="M132" s="32"/>
      <c r="N132" s="46"/>
    </row>
    <row r="133" spans="2:36" x14ac:dyDescent="0.3">
      <c r="B133" s="23"/>
      <c r="C133" s="20" t="s">
        <v>116</v>
      </c>
      <c r="D133" s="20"/>
      <c r="E133" s="20"/>
      <c r="F133" s="20"/>
      <c r="G133" s="20"/>
      <c r="H133" s="20"/>
      <c r="I133" s="20"/>
      <c r="J133" s="31"/>
      <c r="K133" s="32"/>
      <c r="L133" s="32"/>
      <c r="M133" s="32"/>
      <c r="N133" s="46"/>
    </row>
    <row r="134" spans="2:36" x14ac:dyDescent="0.3">
      <c r="B134" s="23"/>
      <c r="C134" s="20" t="s">
        <v>116</v>
      </c>
      <c r="D134" s="20"/>
      <c r="E134" s="20"/>
      <c r="F134" s="20"/>
      <c r="G134" s="20"/>
      <c r="H134" s="20"/>
      <c r="I134" s="20"/>
      <c r="J134" s="31"/>
      <c r="K134" s="32"/>
      <c r="L134" s="32"/>
      <c r="M134" s="32"/>
      <c r="N134" s="46"/>
    </row>
    <row r="135" spans="2:36" x14ac:dyDescent="0.3">
      <c r="B135" s="23"/>
      <c r="C135" s="20" t="s">
        <v>116</v>
      </c>
      <c r="D135" s="20"/>
      <c r="E135" s="20"/>
      <c r="F135" s="20"/>
      <c r="G135" s="20"/>
      <c r="H135" s="20"/>
      <c r="I135" s="20"/>
      <c r="J135" s="31"/>
      <c r="K135" s="32"/>
      <c r="L135" s="32"/>
      <c r="M135" s="32"/>
      <c r="N135" s="46"/>
    </row>
    <row r="136" spans="2:36" x14ac:dyDescent="0.3">
      <c r="B136" s="23"/>
      <c r="C136" s="20" t="s">
        <v>116</v>
      </c>
      <c r="D136" s="20"/>
      <c r="E136" s="20"/>
      <c r="F136" s="20"/>
      <c r="G136" s="20"/>
      <c r="H136" s="20"/>
      <c r="I136" s="20"/>
      <c r="J136" s="31"/>
      <c r="K136" s="32"/>
      <c r="L136" s="32"/>
      <c r="M136" s="32"/>
      <c r="N136" s="46"/>
    </row>
    <row r="137" spans="2:36" x14ac:dyDescent="0.3">
      <c r="B137" s="23"/>
      <c r="C137" s="20" t="s">
        <v>116</v>
      </c>
      <c r="D137" s="20"/>
      <c r="E137" s="20"/>
      <c r="F137" s="20"/>
      <c r="G137" s="20"/>
      <c r="H137" s="20"/>
      <c r="I137" s="20"/>
      <c r="J137" s="31"/>
      <c r="K137" s="32"/>
      <c r="L137" s="32"/>
      <c r="M137" s="32"/>
      <c r="N137" s="46"/>
    </row>
    <row r="138" spans="2:36" x14ac:dyDescent="0.3">
      <c r="B138" s="23"/>
      <c r="C138" s="20" t="s">
        <v>116</v>
      </c>
      <c r="D138" s="20"/>
      <c r="E138" s="20"/>
      <c r="F138" s="20"/>
      <c r="G138" s="20"/>
      <c r="H138" s="20"/>
      <c r="I138" s="20"/>
      <c r="J138" s="31"/>
      <c r="K138" s="32"/>
      <c r="L138" s="32"/>
      <c r="M138" s="32"/>
      <c r="N138" s="46"/>
    </row>
    <row r="139" spans="2:36" x14ac:dyDescent="0.3">
      <c r="B139" s="23"/>
      <c r="C139" s="20" t="s">
        <v>116</v>
      </c>
      <c r="D139" s="20"/>
      <c r="E139" s="20"/>
      <c r="F139" s="20"/>
      <c r="G139" s="20"/>
      <c r="H139" s="20"/>
      <c r="I139" s="20"/>
      <c r="J139" s="31"/>
      <c r="K139" s="32"/>
      <c r="L139" s="32"/>
      <c r="M139" s="32"/>
      <c r="N139" s="46"/>
    </row>
    <row r="140" spans="2:36" x14ac:dyDescent="0.3">
      <c r="B140" s="23"/>
      <c r="C140" s="20" t="s">
        <v>116</v>
      </c>
      <c r="D140" s="20"/>
      <c r="E140" s="20"/>
      <c r="F140" s="20"/>
      <c r="G140" s="20"/>
      <c r="H140" s="20"/>
      <c r="I140" s="20"/>
      <c r="J140" s="31"/>
      <c r="K140" s="32"/>
      <c r="L140" s="32"/>
      <c r="M140" s="32"/>
      <c r="N140" s="46"/>
    </row>
    <row r="141" spans="2:36" x14ac:dyDescent="0.3">
      <c r="B141" s="23"/>
      <c r="C141" s="20" t="s">
        <v>116</v>
      </c>
      <c r="D141" s="20"/>
      <c r="E141" s="20"/>
      <c r="F141" s="20"/>
      <c r="G141" s="20"/>
      <c r="H141" s="20"/>
      <c r="I141" s="20"/>
      <c r="J141" s="31"/>
      <c r="K141" s="32"/>
      <c r="L141" s="32"/>
      <c r="M141" s="32"/>
      <c r="N141" s="46"/>
    </row>
    <row r="142" spans="2:36" x14ac:dyDescent="0.3">
      <c r="B142" s="23"/>
      <c r="C142" s="20" t="s">
        <v>116</v>
      </c>
      <c r="D142" s="20"/>
      <c r="E142" s="20"/>
      <c r="F142" s="20"/>
      <c r="G142" s="20"/>
      <c r="H142" s="20"/>
      <c r="I142" s="20"/>
      <c r="J142" s="31"/>
      <c r="K142" s="32"/>
      <c r="L142" s="32"/>
      <c r="M142" s="32"/>
      <c r="N142" s="46"/>
    </row>
    <row r="143" spans="2:36" x14ac:dyDescent="0.3">
      <c r="B143" s="23"/>
      <c r="C143" s="20" t="s">
        <v>116</v>
      </c>
      <c r="D143" s="20"/>
      <c r="E143" s="20"/>
      <c r="F143" s="20"/>
      <c r="G143" s="20"/>
      <c r="H143" s="20"/>
      <c r="I143" s="20"/>
      <c r="J143" s="31"/>
      <c r="K143" s="32"/>
      <c r="L143" s="32"/>
      <c r="M143" s="32"/>
      <c r="N143" s="46"/>
    </row>
    <row r="144" spans="2:36" x14ac:dyDescent="0.3">
      <c r="B144" s="23"/>
      <c r="C144" s="20" t="s">
        <v>116</v>
      </c>
      <c r="D144" s="20"/>
      <c r="E144" s="20"/>
      <c r="F144" s="20"/>
      <c r="G144" s="20"/>
      <c r="H144" s="20"/>
      <c r="I144" s="20"/>
      <c r="J144" s="31"/>
      <c r="K144" s="32"/>
      <c r="L144" s="32"/>
      <c r="M144" s="32"/>
      <c r="N144" s="46"/>
    </row>
    <row r="145" spans="2:36" x14ac:dyDescent="0.3">
      <c r="B145" s="23"/>
      <c r="C145" s="20" t="s">
        <v>116</v>
      </c>
      <c r="D145" s="20"/>
      <c r="E145" s="20"/>
      <c r="F145" s="20"/>
      <c r="G145" s="20"/>
      <c r="H145" s="20"/>
      <c r="I145" s="20"/>
      <c r="J145" s="31"/>
      <c r="K145" s="32"/>
      <c r="L145" s="32"/>
      <c r="M145" s="32"/>
      <c r="N145" s="46"/>
    </row>
    <row r="146" spans="2:36" x14ac:dyDescent="0.3">
      <c r="B146" s="23"/>
      <c r="C146" s="20" t="s">
        <v>116</v>
      </c>
      <c r="D146" s="20"/>
      <c r="E146" s="20"/>
      <c r="F146" s="20"/>
      <c r="G146" s="20"/>
      <c r="H146" s="20"/>
      <c r="I146" s="20"/>
      <c r="J146" s="31"/>
      <c r="K146" s="32"/>
      <c r="L146" s="32"/>
      <c r="M146" s="32"/>
      <c r="N146" s="46"/>
    </row>
    <row r="147" spans="2:36" x14ac:dyDescent="0.3">
      <c r="B147" s="23"/>
      <c r="C147" s="20" t="s">
        <v>116</v>
      </c>
      <c r="D147" s="20"/>
      <c r="E147" s="20"/>
      <c r="F147" s="20"/>
      <c r="G147" s="20"/>
      <c r="H147" s="20"/>
      <c r="I147" s="20"/>
      <c r="J147" s="31"/>
      <c r="K147" s="32"/>
      <c r="L147" s="32"/>
      <c r="M147" s="32"/>
      <c r="N147" s="46"/>
    </row>
    <row r="148" spans="2:36" x14ac:dyDescent="0.3">
      <c r="B148" s="23"/>
      <c r="C148" s="20" t="s">
        <v>116</v>
      </c>
      <c r="D148" s="20"/>
      <c r="E148" s="20"/>
      <c r="F148" s="20"/>
      <c r="G148" s="20"/>
      <c r="H148" s="20"/>
      <c r="I148" s="20"/>
      <c r="J148" s="31"/>
      <c r="K148" s="32"/>
      <c r="L148" s="32"/>
      <c r="M148" s="32"/>
      <c r="N148" s="46"/>
    </row>
    <row r="149" spans="2:36" x14ac:dyDescent="0.3">
      <c r="B149" s="23"/>
      <c r="C149" s="20" t="s">
        <v>116</v>
      </c>
      <c r="D149" s="20"/>
      <c r="E149" s="20"/>
      <c r="F149" s="20"/>
      <c r="G149" s="20"/>
      <c r="H149" s="20"/>
      <c r="I149" s="20"/>
      <c r="J149" s="31"/>
      <c r="K149" s="32"/>
      <c r="L149" s="32"/>
      <c r="M149" s="32"/>
      <c r="N149" s="46"/>
    </row>
    <row r="150" spans="2:36" x14ac:dyDescent="0.3">
      <c r="B150" s="23"/>
      <c r="C150" s="20" t="s">
        <v>116</v>
      </c>
      <c r="D150" s="20"/>
      <c r="E150" s="20"/>
      <c r="F150" s="20"/>
      <c r="G150" s="20"/>
      <c r="H150" s="20"/>
      <c r="I150" s="20"/>
      <c r="J150" s="31"/>
      <c r="K150" s="32"/>
      <c r="L150" s="32"/>
      <c r="M150" s="32"/>
      <c r="N150" s="46"/>
    </row>
    <row r="151" spans="2:36" x14ac:dyDescent="0.3">
      <c r="B151" s="23"/>
      <c r="C151" s="20" t="s">
        <v>116</v>
      </c>
      <c r="D151" s="20"/>
      <c r="E151" s="20"/>
      <c r="F151" s="20"/>
      <c r="G151" s="20"/>
      <c r="H151" s="20"/>
      <c r="I151" s="20"/>
      <c r="J151" s="31"/>
      <c r="K151" s="32"/>
      <c r="L151" s="32"/>
      <c r="M151" s="32"/>
      <c r="N151" s="46"/>
    </row>
    <row r="152" spans="2:36" x14ac:dyDescent="0.3">
      <c r="B152" s="23"/>
      <c r="C152" s="20" t="s">
        <v>116</v>
      </c>
      <c r="D152" s="20"/>
      <c r="E152" s="20"/>
      <c r="F152" s="20"/>
      <c r="G152" s="20"/>
      <c r="H152" s="20"/>
      <c r="I152" s="20"/>
      <c r="J152" s="31"/>
      <c r="K152" s="32"/>
      <c r="L152" s="32"/>
      <c r="M152" s="32"/>
      <c r="N152" s="46"/>
    </row>
    <row r="153" spans="2:36" x14ac:dyDescent="0.3">
      <c r="B153" s="23"/>
      <c r="C153" s="20" t="s">
        <v>116</v>
      </c>
      <c r="D153" s="20"/>
      <c r="E153" s="20"/>
      <c r="F153" s="20"/>
      <c r="G153" s="20"/>
      <c r="H153" s="20"/>
      <c r="I153" s="20"/>
      <c r="J153" s="31"/>
      <c r="K153" s="32"/>
      <c r="L153" s="32"/>
      <c r="M153" s="32"/>
      <c r="N153" s="46"/>
    </row>
    <row r="154" spans="2:36" x14ac:dyDescent="0.3">
      <c r="B154" s="23"/>
      <c r="C154" s="20" t="s">
        <v>116</v>
      </c>
      <c r="D154" s="20"/>
      <c r="E154" s="20"/>
      <c r="F154" s="20"/>
      <c r="G154" s="20"/>
      <c r="H154" s="20"/>
      <c r="I154" s="20"/>
      <c r="J154" s="31"/>
      <c r="K154" s="32"/>
      <c r="L154" s="32"/>
      <c r="M154" s="32"/>
      <c r="N154" s="46"/>
    </row>
    <row r="155" spans="2:36" x14ac:dyDescent="0.3">
      <c r="B155" s="23"/>
      <c r="C155" s="20" t="s">
        <v>116</v>
      </c>
      <c r="D155" s="20"/>
      <c r="E155" s="20"/>
      <c r="F155" s="20"/>
      <c r="G155" s="20"/>
      <c r="H155" s="20"/>
      <c r="I155" s="20"/>
      <c r="J155" s="31"/>
      <c r="K155" s="32"/>
      <c r="L155" s="32"/>
      <c r="M155" s="32"/>
      <c r="N155" s="46"/>
      <c r="V155" s="5"/>
    </row>
    <row r="156" spans="2:36" x14ac:dyDescent="0.3">
      <c r="B156" s="23"/>
      <c r="C156" s="20" t="s">
        <v>116</v>
      </c>
      <c r="D156" s="20"/>
      <c r="E156" s="20"/>
      <c r="F156" s="20"/>
      <c r="G156" s="20"/>
      <c r="H156" s="20"/>
      <c r="I156" s="20"/>
      <c r="J156" s="31"/>
      <c r="K156" s="32"/>
      <c r="L156" s="32"/>
      <c r="M156" s="32"/>
      <c r="N156" s="46"/>
      <c r="V156" s="5"/>
    </row>
    <row r="157" spans="2:36" x14ac:dyDescent="0.3">
      <c r="B157" s="23"/>
      <c r="C157" s="20" t="s">
        <v>116</v>
      </c>
      <c r="D157" s="20"/>
      <c r="E157" s="20"/>
      <c r="F157" s="20"/>
      <c r="G157" s="20"/>
      <c r="H157" s="20"/>
      <c r="I157" s="20"/>
      <c r="J157" s="31"/>
      <c r="K157" s="32"/>
      <c r="L157" s="32"/>
      <c r="M157" s="32"/>
      <c r="N157" s="46"/>
      <c r="V157" s="5"/>
    </row>
    <row r="158" spans="2:36" ht="16.2" thickBot="1" x14ac:dyDescent="0.35">
      <c r="B158" s="23"/>
      <c r="C158" s="20" t="s">
        <v>116</v>
      </c>
      <c r="D158" s="20"/>
      <c r="E158" s="20"/>
      <c r="F158" s="20"/>
      <c r="G158" s="20"/>
      <c r="H158" s="20"/>
      <c r="I158" s="20"/>
      <c r="J158" s="31"/>
      <c r="K158" s="32"/>
      <c r="L158" s="32"/>
      <c r="M158" s="32"/>
      <c r="N158" s="46"/>
      <c r="S158" s="7" t="s">
        <v>2</v>
      </c>
      <c r="U158" s="7" t="s">
        <v>38</v>
      </c>
      <c r="V158" s="106">
        <v>0</v>
      </c>
      <c r="X158" s="72" t="s">
        <v>23</v>
      </c>
      <c r="AB158" s="7" t="s">
        <v>2</v>
      </c>
      <c r="AD158" s="7" t="s">
        <v>38</v>
      </c>
      <c r="AE158" s="106">
        <v>0</v>
      </c>
      <c r="AG158" s="75" t="s">
        <v>81</v>
      </c>
    </row>
    <row r="159" spans="2:36" ht="130.19999999999999" thickBot="1" x14ac:dyDescent="0.35">
      <c r="B159" s="23"/>
      <c r="C159" s="20" t="s">
        <v>116</v>
      </c>
      <c r="D159" s="20"/>
      <c r="E159" s="20"/>
      <c r="F159" s="20"/>
      <c r="G159" s="20"/>
      <c r="H159" s="20"/>
      <c r="I159" s="20"/>
      <c r="J159" s="31"/>
      <c r="K159" s="32"/>
      <c r="L159" s="32"/>
      <c r="M159" s="32"/>
      <c r="N159" s="46"/>
      <c r="S159" s="27" t="s">
        <v>1</v>
      </c>
      <c r="T159" s="28" t="s">
        <v>147</v>
      </c>
      <c r="U159" s="29" t="s">
        <v>3</v>
      </c>
      <c r="V159" s="29" t="s">
        <v>71</v>
      </c>
      <c r="W159" s="29" t="str">
        <f>IF(Params!$B$4="Multiplex","Mean0 + 2xSigma","Mean0 - 2xSigma")</f>
        <v>Mean0 - 2xSigma</v>
      </c>
      <c r="X159" s="30" t="str">
        <f>IF(Params!$B$4="Multiplex","Mean0 + 3xSigma","Mean0 - 3xSigma")</f>
        <v>Mean0 - 3xSigma</v>
      </c>
      <c r="Y159" s="103" t="s">
        <v>63</v>
      </c>
      <c r="Z159" s="105" t="s">
        <v>67</v>
      </c>
      <c r="AA159" s="105" t="s">
        <v>68</v>
      </c>
      <c r="AB159" s="27" t="s">
        <v>1</v>
      </c>
      <c r="AC159" s="28" t="s">
        <v>147</v>
      </c>
      <c r="AD159" s="29" t="s">
        <v>3</v>
      </c>
      <c r="AE159" s="29" t="s">
        <v>71</v>
      </c>
      <c r="AF159" s="29" t="str">
        <f>IF(Params!$B$4="Multiplex","Mean0 + 2xSigma","Mean0 - 2xSigma")</f>
        <v>Mean0 - 2xSigma</v>
      </c>
      <c r="AG159" s="30" t="str">
        <f>IF(Params!$B$4="Multiplex","Mean0 + 3xSigma","Mean0 - 3xSigma")</f>
        <v>Mean0 - 3xSigma</v>
      </c>
      <c r="AH159" s="103" t="s">
        <v>66</v>
      </c>
      <c r="AI159" s="105" t="s">
        <v>67</v>
      </c>
      <c r="AJ159" s="105" t="s">
        <v>68</v>
      </c>
    </row>
    <row r="160" spans="2:36" ht="16.2" thickTop="1" x14ac:dyDescent="0.3">
      <c r="B160" s="23"/>
      <c r="C160" s="20" t="s">
        <v>116</v>
      </c>
      <c r="D160" s="20"/>
      <c r="E160" s="20"/>
      <c r="F160" s="20"/>
      <c r="G160" s="20"/>
      <c r="H160" s="20"/>
      <c r="I160" s="20"/>
      <c r="J160" s="31"/>
      <c r="K160" s="32"/>
      <c r="L160" s="32"/>
      <c r="M160" s="32"/>
      <c r="N160" s="46"/>
      <c r="S160" s="9">
        <f>MIN(S7:S15)/100</f>
        <v>0</v>
      </c>
      <c r="T160" s="73" t="e">
        <f>Z20</f>
        <v>#DIV/0!</v>
      </c>
      <c r="U160" s="10" t="e">
        <f>AA20</f>
        <v>#DIV/0!</v>
      </c>
      <c r="V160" s="10" t="e">
        <f>$Z$20</f>
        <v>#DIV/0!</v>
      </c>
      <c r="W160" s="10" t="e">
        <f>IF(Params!$B$4="Multiplex",T$160+2*U$160,T$160-2*U$160)</f>
        <v>#DIV/0!</v>
      </c>
      <c r="X160" s="11" t="e">
        <f>IF(Params!$B$4="Multiplex",T$160+3*U$160,T$160-3*U$160)</f>
        <v>#DIV/0!</v>
      </c>
      <c r="Y160" s="102" t="e">
        <f t="shared" ref="Y160:Y167" si="43">T161-T160</f>
        <v>#DIV/0!</v>
      </c>
      <c r="Z160" s="106" t="e">
        <f>IF(Params!$B$4="Multiplex",IF($T160&gt;W160,1,0),IF($T160&lt;W160,1,0))*IF($S161="//",1,161)</f>
        <v>#DIV/0!</v>
      </c>
      <c r="AA160" s="106" t="e">
        <f>IF(Params!$B$4="Multiplex",IF($T160&gt;X160,1,0),IF($T160&lt;X160,1,0))*IF($S161="//",1,161)</f>
        <v>#DIV/0!</v>
      </c>
      <c r="AB160" s="9">
        <f>MIN(S7:S15)/100</f>
        <v>0</v>
      </c>
      <c r="AC160" s="76" t="e">
        <f t="shared" ref="AC160:AD169" si="44">AC20</f>
        <v>#DIV/0!</v>
      </c>
      <c r="AD160" s="10" t="e">
        <f t="shared" si="44"/>
        <v>#DIV/0!</v>
      </c>
      <c r="AE160" s="10" t="e">
        <f>$AC$20</f>
        <v>#DIV/0!</v>
      </c>
      <c r="AF160" s="10" t="e">
        <f>IF(Params!$B$4="Multiplex",AC$160+2*AD$160,AC$160-2*AD$160)</f>
        <v>#DIV/0!</v>
      </c>
      <c r="AG160" s="11" t="e">
        <f>IF(Params!$B$4="Multiplex",AC$160+3*AD$160,AC$160-3*AD$160)</f>
        <v>#DIV/0!</v>
      </c>
      <c r="AH160" s="102" t="e">
        <f t="shared" ref="AH160:AH167" si="45">AC161-AC160</f>
        <v>#DIV/0!</v>
      </c>
      <c r="AI160" s="106" t="e">
        <f>IF(Params!$B$4="Multiplex",IF($AC160&gt;AF160,1,0),IF($AC160&lt;AF160,1,0))*IF($S161="//",1,AI161)</f>
        <v>#DIV/0!</v>
      </c>
      <c r="AJ160" s="106" t="e">
        <f>IF(Params!$B$4="Multiplex",IF($AC160&gt;AG160,1,0),IF($AC160&lt;AG160,1,0))*IF($S161="//",1,AJ161)</f>
        <v>#DIV/0!</v>
      </c>
    </row>
    <row r="161" spans="2:36" x14ac:dyDescent="0.3">
      <c r="B161" s="23"/>
      <c r="C161" s="20" t="s">
        <v>116</v>
      </c>
      <c r="D161" s="20"/>
      <c r="E161" s="20"/>
      <c r="F161" s="20"/>
      <c r="G161" s="20"/>
      <c r="H161" s="20"/>
      <c r="I161" s="20"/>
      <c r="J161" s="31"/>
      <c r="K161" s="32"/>
      <c r="L161" s="32"/>
      <c r="M161" s="32"/>
      <c r="N161" s="46"/>
      <c r="S161" s="9" t="str">
        <f>S7</f>
        <v>//</v>
      </c>
      <c r="T161" s="73" t="e">
        <f t="shared" ref="T161:U169" si="46">Z21</f>
        <v>#DIV/0!</v>
      </c>
      <c r="U161" s="10" t="e">
        <f t="shared" si="46"/>
        <v>#DIV/0!</v>
      </c>
      <c r="V161" s="10" t="e">
        <f t="shared" ref="V161:V169" si="47">$Z$20</f>
        <v>#DIV/0!</v>
      </c>
      <c r="W161" s="10" t="e">
        <f>IF(Params!$B$4="Multiplex",T$160+2*U$160,T$160-2*U$160)</f>
        <v>#DIV/0!</v>
      </c>
      <c r="X161" s="11" t="e">
        <f>IF(Params!$B$4="Multiplex",T$160+3*U$160,T$160-3*U$160)</f>
        <v>#DIV/0!</v>
      </c>
      <c r="Y161" s="102" t="e">
        <f t="shared" si="43"/>
        <v>#DIV/0!</v>
      </c>
      <c r="Z161" s="106" t="e">
        <f>IF(Params!$B$4="Multiplex",IF($T161&gt;W161,1,0),IF($T161&lt;W161,1,0))*IF($S162="//",1,161)</f>
        <v>#DIV/0!</v>
      </c>
      <c r="AA161" s="106" t="e">
        <f>IF(Params!$B$4="Multiplex",IF($T161&gt;X161,1,0),IF($T161&lt;X161,1,0))*IF($S162="//",1,161)</f>
        <v>#DIV/0!</v>
      </c>
      <c r="AB161" s="9" t="str">
        <f>S7</f>
        <v>//</v>
      </c>
      <c r="AC161" s="76" t="e">
        <f t="shared" si="44"/>
        <v>#DIV/0!</v>
      </c>
      <c r="AD161" s="10" t="e">
        <f t="shared" si="44"/>
        <v>#DIV/0!</v>
      </c>
      <c r="AE161" s="10" t="e">
        <f t="shared" ref="AE161:AE169" si="48">$AC$20</f>
        <v>#DIV/0!</v>
      </c>
      <c r="AF161" s="10" t="e">
        <f>IF(Params!$B$4="Multiplex",AC$160+2*AD$160,AC$160-2*AD$160)</f>
        <v>#DIV/0!</v>
      </c>
      <c r="AG161" s="11" t="e">
        <f>IF(Params!$B$4="Multiplex",AC$160+3*AD$160,AC$160-3*AD$160)</f>
        <v>#DIV/0!</v>
      </c>
      <c r="AH161" s="102" t="e">
        <f t="shared" si="45"/>
        <v>#DIV/0!</v>
      </c>
      <c r="AI161" s="106" t="e">
        <f>IF(Params!$B$4="Multiplex",IF($AC161&gt;AF161,1,0),IF($AC161&lt;AF161,1,0))*IF($S162="//",1,AI162)</f>
        <v>#DIV/0!</v>
      </c>
      <c r="AJ161" s="106" t="e">
        <f>IF(Params!$B$4="Multiplex",IF($AC161&gt;AG161,1,0),IF($AC161&lt;AG161,1,0))*IF($S162="//",1,AJ162)</f>
        <v>#DIV/0!</v>
      </c>
    </row>
    <row r="162" spans="2:36" x14ac:dyDescent="0.3">
      <c r="B162" s="23"/>
      <c r="C162" s="20" t="s">
        <v>116</v>
      </c>
      <c r="D162" s="20"/>
      <c r="E162" s="20"/>
      <c r="F162" s="20"/>
      <c r="G162" s="20"/>
      <c r="H162" s="20"/>
      <c r="I162" s="20"/>
      <c r="J162" s="31"/>
      <c r="K162" s="32"/>
      <c r="L162" s="32"/>
      <c r="M162" s="32"/>
      <c r="N162" s="46"/>
      <c r="S162" s="9" t="str">
        <f t="shared" ref="S162:S169" si="49">S8</f>
        <v>//</v>
      </c>
      <c r="T162" s="73" t="e">
        <f t="shared" si="46"/>
        <v>#DIV/0!</v>
      </c>
      <c r="U162" s="10" t="e">
        <f t="shared" si="46"/>
        <v>#DIV/0!</v>
      </c>
      <c r="V162" s="10" t="e">
        <f t="shared" si="47"/>
        <v>#DIV/0!</v>
      </c>
      <c r="W162" s="10" t="e">
        <f>IF(Params!$B$4="Multiplex",T$160+2*U$160,T$160-2*U$160)</f>
        <v>#DIV/0!</v>
      </c>
      <c r="X162" s="11" t="e">
        <f>IF(Params!$B$4="Multiplex",T$160+3*U$160,T$160-3*U$160)</f>
        <v>#DIV/0!</v>
      </c>
      <c r="Y162" s="102" t="e">
        <f t="shared" si="43"/>
        <v>#DIV/0!</v>
      </c>
      <c r="Z162" s="106" t="e">
        <f>IF(Params!$B$4="Multiplex",IF($T162&gt;W162,1,0),IF($T162&lt;W162,1,0))*IF($S163="//",1,161)</f>
        <v>#DIV/0!</v>
      </c>
      <c r="AA162" s="106" t="e">
        <f>IF(Params!$B$4="Multiplex",IF($T162&gt;X162,1,0),IF($T162&lt;X162,1,0))*IF($S163="//",1,161)</f>
        <v>#DIV/0!</v>
      </c>
      <c r="AB162" s="9" t="str">
        <f t="shared" ref="AB162:AB169" si="50">S8</f>
        <v>//</v>
      </c>
      <c r="AC162" s="76" t="e">
        <f t="shared" si="44"/>
        <v>#DIV/0!</v>
      </c>
      <c r="AD162" s="10" t="e">
        <f t="shared" si="44"/>
        <v>#DIV/0!</v>
      </c>
      <c r="AE162" s="10" t="e">
        <f t="shared" si="48"/>
        <v>#DIV/0!</v>
      </c>
      <c r="AF162" s="10" t="e">
        <f>IF(Params!$B$4="Multiplex",AC$160+2*AD$160,AC$160-2*AD$160)</f>
        <v>#DIV/0!</v>
      </c>
      <c r="AG162" s="11" t="e">
        <f>IF(Params!$B$4="Multiplex",AC$160+3*AD$160,AC$160-3*AD$160)</f>
        <v>#DIV/0!</v>
      </c>
      <c r="AH162" s="102" t="e">
        <f t="shared" si="45"/>
        <v>#DIV/0!</v>
      </c>
      <c r="AI162" s="106" t="e">
        <f>IF(Params!$B$4="Multiplex",IF($AC162&gt;AF162,1,0),IF($AC162&lt;AF162,1,0))*IF($S163="//",1,AI163)</f>
        <v>#DIV/0!</v>
      </c>
      <c r="AJ162" s="106" t="e">
        <f>IF(Params!$B$4="Multiplex",IF($AC162&gt;AG162,1,0),IF($AC162&lt;AG162,1,0))*IF($S163="//",1,AJ163)</f>
        <v>#DIV/0!</v>
      </c>
    </row>
    <row r="163" spans="2:36" x14ac:dyDescent="0.3">
      <c r="B163" s="23"/>
      <c r="C163" s="20" t="s">
        <v>116</v>
      </c>
      <c r="D163" s="20"/>
      <c r="E163" s="20"/>
      <c r="F163" s="20"/>
      <c r="G163" s="20"/>
      <c r="H163" s="20"/>
      <c r="I163" s="20"/>
      <c r="J163" s="31"/>
      <c r="K163" s="32"/>
      <c r="L163" s="32"/>
      <c r="M163" s="32"/>
      <c r="N163" s="46"/>
      <c r="S163" s="9" t="str">
        <f t="shared" si="49"/>
        <v>//</v>
      </c>
      <c r="T163" s="73" t="e">
        <f t="shared" si="46"/>
        <v>#DIV/0!</v>
      </c>
      <c r="U163" s="10" t="e">
        <f t="shared" si="46"/>
        <v>#DIV/0!</v>
      </c>
      <c r="V163" s="10" t="e">
        <f t="shared" si="47"/>
        <v>#DIV/0!</v>
      </c>
      <c r="W163" s="10" t="e">
        <f>IF(Params!$B$4="Multiplex",T$160+2*U$160,T$160-2*U$160)</f>
        <v>#DIV/0!</v>
      </c>
      <c r="X163" s="11" t="e">
        <f>IF(Params!$B$4="Multiplex",T$160+3*U$160,T$160-3*U$160)</f>
        <v>#DIV/0!</v>
      </c>
      <c r="Y163" s="102" t="e">
        <f t="shared" si="43"/>
        <v>#DIV/0!</v>
      </c>
      <c r="Z163" s="106" t="e">
        <f>IF(Params!$B$4="Multiplex",IF($T163&gt;W163,1,0),IF($T163&lt;W163,1,0))*IF($S164="//",1,161)</f>
        <v>#DIV/0!</v>
      </c>
      <c r="AA163" s="106" t="e">
        <f>IF(Params!$B$4="Multiplex",IF($T163&gt;X163,1,0),IF($T163&lt;X163,1,0))*IF($S164="//",1,161)</f>
        <v>#DIV/0!</v>
      </c>
      <c r="AB163" s="9" t="str">
        <f t="shared" si="50"/>
        <v>//</v>
      </c>
      <c r="AC163" s="76" t="e">
        <f t="shared" si="44"/>
        <v>#DIV/0!</v>
      </c>
      <c r="AD163" s="10" t="e">
        <f t="shared" si="44"/>
        <v>#DIV/0!</v>
      </c>
      <c r="AE163" s="10" t="e">
        <f t="shared" si="48"/>
        <v>#DIV/0!</v>
      </c>
      <c r="AF163" s="10" t="e">
        <f>IF(Params!$B$4="Multiplex",AC$160+2*AD$160,AC$160-2*AD$160)</f>
        <v>#DIV/0!</v>
      </c>
      <c r="AG163" s="11" t="e">
        <f>IF(Params!$B$4="Multiplex",AC$160+3*AD$160,AC$160-3*AD$160)</f>
        <v>#DIV/0!</v>
      </c>
      <c r="AH163" s="102" t="e">
        <f t="shared" si="45"/>
        <v>#DIV/0!</v>
      </c>
      <c r="AI163" s="106" t="e">
        <f>IF(Params!$B$4="Multiplex",IF($AC163&gt;AF163,1,0),IF($AC163&lt;AF163,1,0))*IF($S164="//",1,AI164)</f>
        <v>#DIV/0!</v>
      </c>
      <c r="AJ163" s="106" t="e">
        <f>IF(Params!$B$4="Multiplex",IF($AC163&gt;AG163,1,0),IF($AC163&lt;AG163,1,0))*IF($S164="//",1,AJ164)</f>
        <v>#DIV/0!</v>
      </c>
    </row>
    <row r="164" spans="2:36" x14ac:dyDescent="0.3">
      <c r="B164" s="23"/>
      <c r="C164" s="20" t="s">
        <v>116</v>
      </c>
      <c r="D164" s="20"/>
      <c r="E164" s="20"/>
      <c r="F164" s="20"/>
      <c r="G164" s="20"/>
      <c r="H164" s="20"/>
      <c r="I164" s="20"/>
      <c r="J164" s="31"/>
      <c r="K164" s="32"/>
      <c r="L164" s="32"/>
      <c r="M164" s="32"/>
      <c r="N164" s="46"/>
      <c r="S164" s="9" t="str">
        <f t="shared" si="49"/>
        <v>//</v>
      </c>
      <c r="T164" s="73" t="e">
        <f t="shared" si="46"/>
        <v>#DIV/0!</v>
      </c>
      <c r="U164" s="10" t="e">
        <f t="shared" si="46"/>
        <v>#DIV/0!</v>
      </c>
      <c r="V164" s="10" t="e">
        <f t="shared" si="47"/>
        <v>#DIV/0!</v>
      </c>
      <c r="W164" s="10" t="e">
        <f>IF(Params!$B$4="Multiplex",T$160+2*U$160,T$160-2*U$160)</f>
        <v>#DIV/0!</v>
      </c>
      <c r="X164" s="11" t="e">
        <f>IF(Params!$B$4="Multiplex",T$160+3*U$160,T$160-3*U$160)</f>
        <v>#DIV/0!</v>
      </c>
      <c r="Y164" s="102" t="e">
        <f t="shared" si="43"/>
        <v>#DIV/0!</v>
      </c>
      <c r="Z164" s="106" t="e">
        <f>IF(Params!$B$4="Multiplex",IF($T164&gt;W164,1,0),IF($T164&lt;W164,1,0))*IF($S165="//",1,161)</f>
        <v>#DIV/0!</v>
      </c>
      <c r="AA164" s="106" t="e">
        <f>IF(Params!$B$4="Multiplex",IF($T164&gt;X164,1,0),IF($T164&lt;X164,1,0))*IF($S165="//",1,161)</f>
        <v>#DIV/0!</v>
      </c>
      <c r="AB164" s="9" t="str">
        <f t="shared" si="50"/>
        <v>//</v>
      </c>
      <c r="AC164" s="76" t="e">
        <f t="shared" si="44"/>
        <v>#DIV/0!</v>
      </c>
      <c r="AD164" s="10" t="e">
        <f t="shared" si="44"/>
        <v>#DIV/0!</v>
      </c>
      <c r="AE164" s="10" t="e">
        <f t="shared" si="48"/>
        <v>#DIV/0!</v>
      </c>
      <c r="AF164" s="10" t="e">
        <f>IF(Params!$B$4="Multiplex",AC$160+2*AD$160,AC$160-2*AD$160)</f>
        <v>#DIV/0!</v>
      </c>
      <c r="AG164" s="11" t="e">
        <f>IF(Params!$B$4="Multiplex",AC$160+3*AD$160,AC$160-3*AD$160)</f>
        <v>#DIV/0!</v>
      </c>
      <c r="AH164" s="102" t="e">
        <f t="shared" si="45"/>
        <v>#DIV/0!</v>
      </c>
      <c r="AI164" s="106" t="e">
        <f>IF(Params!$B$4="Multiplex",IF($AC164&gt;AF164,1,0),IF($AC164&lt;AF164,1,0))*IF($S165="//",1,AI165)</f>
        <v>#DIV/0!</v>
      </c>
      <c r="AJ164" s="106" t="e">
        <f>IF(Params!$B$4="Multiplex",IF($AC164&gt;AG164,1,0),IF($AC164&lt;AG164,1,0))*IF($S165="//",1,AJ165)</f>
        <v>#DIV/0!</v>
      </c>
    </row>
    <row r="165" spans="2:36" x14ac:dyDescent="0.3">
      <c r="B165" s="23"/>
      <c r="C165" s="20" t="s">
        <v>116</v>
      </c>
      <c r="D165" s="20"/>
      <c r="E165" s="20"/>
      <c r="F165" s="20"/>
      <c r="G165" s="20"/>
      <c r="H165" s="20"/>
      <c r="I165" s="20"/>
      <c r="J165" s="31"/>
      <c r="K165" s="32"/>
      <c r="L165" s="32"/>
      <c r="M165" s="32"/>
      <c r="N165" s="46"/>
      <c r="S165" s="9" t="str">
        <f t="shared" si="49"/>
        <v>//</v>
      </c>
      <c r="T165" s="73" t="e">
        <f t="shared" si="46"/>
        <v>#DIV/0!</v>
      </c>
      <c r="U165" s="10" t="e">
        <f t="shared" si="46"/>
        <v>#DIV/0!</v>
      </c>
      <c r="V165" s="10" t="e">
        <f t="shared" si="47"/>
        <v>#DIV/0!</v>
      </c>
      <c r="W165" s="10" t="e">
        <f>IF(Params!$B$4="Multiplex",T$160+2*U$160,T$160-2*U$160)</f>
        <v>#DIV/0!</v>
      </c>
      <c r="X165" s="11" t="e">
        <f>IF(Params!$B$4="Multiplex",T$160+3*U$160,T$160-3*U$160)</f>
        <v>#DIV/0!</v>
      </c>
      <c r="Y165" s="102" t="e">
        <f t="shared" si="43"/>
        <v>#DIV/0!</v>
      </c>
      <c r="Z165" s="106" t="e">
        <f>IF(Params!$B$4="Multiplex",IF($T165&gt;W165,1,0),IF($T165&lt;W165,1,0))*IF($S166="//",1,161)</f>
        <v>#DIV/0!</v>
      </c>
      <c r="AA165" s="106" t="e">
        <f>IF(Params!$B$4="Multiplex",IF($T165&gt;X165,1,0),IF($T165&lt;X165,1,0))*IF($S166="//",1,161)</f>
        <v>#DIV/0!</v>
      </c>
      <c r="AB165" s="9" t="str">
        <f t="shared" si="50"/>
        <v>//</v>
      </c>
      <c r="AC165" s="76" t="e">
        <f t="shared" si="44"/>
        <v>#DIV/0!</v>
      </c>
      <c r="AD165" s="10" t="e">
        <f t="shared" si="44"/>
        <v>#DIV/0!</v>
      </c>
      <c r="AE165" s="10" t="e">
        <f t="shared" si="48"/>
        <v>#DIV/0!</v>
      </c>
      <c r="AF165" s="10" t="e">
        <f>IF(Params!$B$4="Multiplex",AC$160+2*AD$160,AC$160-2*AD$160)</f>
        <v>#DIV/0!</v>
      </c>
      <c r="AG165" s="11" t="e">
        <f>IF(Params!$B$4="Multiplex",AC$160+3*AD$160,AC$160-3*AD$160)</f>
        <v>#DIV/0!</v>
      </c>
      <c r="AH165" s="102" t="e">
        <f t="shared" si="45"/>
        <v>#DIV/0!</v>
      </c>
      <c r="AI165" s="106" t="e">
        <f>IF(Params!$B$4="Multiplex",IF($AC165&gt;AF165,1,0),IF($AC165&lt;AF165,1,0))*IF($S166="//",1,AI166)</f>
        <v>#DIV/0!</v>
      </c>
      <c r="AJ165" s="106" t="e">
        <f>IF(Params!$B$4="Multiplex",IF($AC165&gt;AG165,1,0),IF($AC165&lt;AG165,1,0))*IF($S166="//",1,AJ166)</f>
        <v>#DIV/0!</v>
      </c>
    </row>
    <row r="166" spans="2:36" x14ac:dyDescent="0.3">
      <c r="B166" s="23"/>
      <c r="C166" s="20" t="s">
        <v>116</v>
      </c>
      <c r="D166" s="20"/>
      <c r="E166" s="20"/>
      <c r="F166" s="20"/>
      <c r="G166" s="20"/>
      <c r="H166" s="20"/>
      <c r="I166" s="20"/>
      <c r="J166" s="31"/>
      <c r="K166" s="32"/>
      <c r="L166" s="32"/>
      <c r="M166" s="32"/>
      <c r="N166" s="46"/>
      <c r="S166" s="9" t="str">
        <f t="shared" si="49"/>
        <v>//</v>
      </c>
      <c r="T166" s="73" t="e">
        <f t="shared" si="46"/>
        <v>#DIV/0!</v>
      </c>
      <c r="U166" s="10" t="e">
        <f t="shared" si="46"/>
        <v>#DIV/0!</v>
      </c>
      <c r="V166" s="10" t="e">
        <f>$Z$20</f>
        <v>#DIV/0!</v>
      </c>
      <c r="W166" s="10" t="e">
        <f>IF(Params!$B$4="Multiplex",T$160+2*U$160,T$160-2*U$160)</f>
        <v>#DIV/0!</v>
      </c>
      <c r="X166" s="11" t="e">
        <f>IF(Params!$B$4="Multiplex",T$160+3*U$160,T$160-3*U$160)</f>
        <v>#DIV/0!</v>
      </c>
      <c r="Y166" s="102" t="e">
        <f t="shared" si="43"/>
        <v>#DIV/0!</v>
      </c>
      <c r="Z166" s="106" t="e">
        <f>IF(Params!$B$4="Multiplex",IF($T166&gt;W166,1,0),IF($T166&lt;W166,1,0))*IF($S167="//",1,161)</f>
        <v>#DIV/0!</v>
      </c>
      <c r="AA166" s="106" t="e">
        <f>IF(Params!$B$4="Multiplex",IF($T166&gt;X166,1,0),IF($T166&lt;X166,1,0))*IF($S167="//",1,161)</f>
        <v>#DIV/0!</v>
      </c>
      <c r="AB166" s="9" t="str">
        <f t="shared" si="50"/>
        <v>//</v>
      </c>
      <c r="AC166" s="76" t="e">
        <f t="shared" si="44"/>
        <v>#DIV/0!</v>
      </c>
      <c r="AD166" s="10" t="e">
        <f t="shared" si="44"/>
        <v>#DIV/0!</v>
      </c>
      <c r="AE166" s="10" t="e">
        <f t="shared" si="48"/>
        <v>#DIV/0!</v>
      </c>
      <c r="AF166" s="10" t="e">
        <f>IF(Params!$B$4="Multiplex",AC$160+2*AD$160,AC$160-2*AD$160)</f>
        <v>#DIV/0!</v>
      </c>
      <c r="AG166" s="11" t="e">
        <f>IF(Params!$B$4="Multiplex",AC$160+3*AD$160,AC$160-3*AD$160)</f>
        <v>#DIV/0!</v>
      </c>
      <c r="AH166" s="102" t="e">
        <f t="shared" si="45"/>
        <v>#DIV/0!</v>
      </c>
      <c r="AI166" s="106" t="e">
        <f>IF(Params!$B$4="Multiplex",IF($AC166&gt;AF166,1,0),IF($AC166&lt;AF166,1,0))*IF($S167="//",1,AI167)</f>
        <v>#DIV/0!</v>
      </c>
      <c r="AJ166" s="106" t="e">
        <f>IF(Params!$B$4="Multiplex",IF($AC166&gt;AG166,1,0),IF($AC166&lt;AG166,1,0))*IF($S167="//",1,AJ167)</f>
        <v>#DIV/0!</v>
      </c>
    </row>
    <row r="167" spans="2:36" x14ac:dyDescent="0.3">
      <c r="B167" s="23"/>
      <c r="C167" s="20" t="s">
        <v>116</v>
      </c>
      <c r="D167" s="20"/>
      <c r="E167" s="20"/>
      <c r="F167" s="20"/>
      <c r="G167" s="20"/>
      <c r="H167" s="20"/>
      <c r="I167" s="20"/>
      <c r="J167" s="31"/>
      <c r="K167" s="32"/>
      <c r="L167" s="32"/>
      <c r="M167" s="32"/>
      <c r="N167" s="46"/>
      <c r="S167" s="9" t="str">
        <f t="shared" si="49"/>
        <v>//</v>
      </c>
      <c r="T167" s="73" t="e">
        <f t="shared" si="46"/>
        <v>#DIV/0!</v>
      </c>
      <c r="U167" s="10" t="e">
        <f t="shared" si="46"/>
        <v>#DIV/0!</v>
      </c>
      <c r="V167" s="10" t="e">
        <f t="shared" si="47"/>
        <v>#DIV/0!</v>
      </c>
      <c r="W167" s="10" t="e">
        <f>IF(Params!$B$4="Multiplex",T$160+2*U$160,T$160-2*U$160)</f>
        <v>#DIV/0!</v>
      </c>
      <c r="X167" s="11" t="e">
        <f>IF(Params!$B$4="Multiplex",T$160+3*U$160,T$160-3*U$160)</f>
        <v>#DIV/0!</v>
      </c>
      <c r="Y167" s="102" t="e">
        <f t="shared" si="43"/>
        <v>#DIV/0!</v>
      </c>
      <c r="Z167" s="106" t="e">
        <f>IF(Params!$B$4="Multiplex",IF($T167&gt;W167,1,0),IF($T167&lt;W167,1,0))*IF($S168="//",1,161)</f>
        <v>#DIV/0!</v>
      </c>
      <c r="AA167" s="106" t="e">
        <f>IF(Params!$B$4="Multiplex",IF($T167&gt;X167,1,0),IF($T167&lt;X167,1,0))*IF($S168="//",1,161)</f>
        <v>#DIV/0!</v>
      </c>
      <c r="AB167" s="9" t="str">
        <f t="shared" si="50"/>
        <v>//</v>
      </c>
      <c r="AC167" s="76" t="e">
        <f t="shared" si="44"/>
        <v>#DIV/0!</v>
      </c>
      <c r="AD167" s="10" t="e">
        <f t="shared" si="44"/>
        <v>#DIV/0!</v>
      </c>
      <c r="AE167" s="10" t="e">
        <f t="shared" si="48"/>
        <v>#DIV/0!</v>
      </c>
      <c r="AF167" s="10" t="e">
        <f>IF(Params!$B$4="Multiplex",AC$160+2*AD$160,AC$160-2*AD$160)</f>
        <v>#DIV/0!</v>
      </c>
      <c r="AG167" s="11" t="e">
        <f>IF(Params!$B$4="Multiplex",AC$160+3*AD$160,AC$160-3*AD$160)</f>
        <v>#DIV/0!</v>
      </c>
      <c r="AH167" s="102" t="e">
        <f t="shared" si="45"/>
        <v>#DIV/0!</v>
      </c>
      <c r="AI167" s="106" t="e">
        <f>IF(Params!$B$4="Multiplex",IF($AC167&gt;AF167,1,0),IF($AC167&lt;AF167,1,0))*IF($S168="//",1,AI168)</f>
        <v>#DIV/0!</v>
      </c>
      <c r="AJ167" s="106" t="e">
        <f>IF(Params!$B$4="Multiplex",IF($AC167&gt;AG167,1,0),IF($AC167&lt;AG167,1,0))*IF($S168="//",1,AJ168)</f>
        <v>#DIV/0!</v>
      </c>
    </row>
    <row r="168" spans="2:36" x14ac:dyDescent="0.3">
      <c r="B168" s="23"/>
      <c r="C168" s="20" t="s">
        <v>116</v>
      </c>
      <c r="D168" s="20"/>
      <c r="E168" s="20"/>
      <c r="F168" s="20"/>
      <c r="G168" s="20"/>
      <c r="H168" s="20"/>
      <c r="I168" s="20"/>
      <c r="J168" s="31"/>
      <c r="K168" s="32"/>
      <c r="L168" s="32"/>
      <c r="M168" s="32"/>
      <c r="N168" s="46"/>
      <c r="S168" s="9" t="str">
        <f t="shared" si="49"/>
        <v>//</v>
      </c>
      <c r="T168" s="73" t="e">
        <f t="shared" si="46"/>
        <v>#DIV/0!</v>
      </c>
      <c r="U168" s="10" t="e">
        <f t="shared" si="46"/>
        <v>#DIV/0!</v>
      </c>
      <c r="V168" s="10" t="e">
        <f t="shared" si="47"/>
        <v>#DIV/0!</v>
      </c>
      <c r="W168" s="10" t="e">
        <f>IF(Params!$B$4="Multiplex",T$160+2*U$160,T$160-2*U$160)</f>
        <v>#DIV/0!</v>
      </c>
      <c r="X168" s="11" t="e">
        <f>IF(Params!$B$4="Multiplex",T$160+3*U$160,T$160-3*U$160)</f>
        <v>#DIV/0!</v>
      </c>
      <c r="Y168" s="102" t="e">
        <f>T169-T168</f>
        <v>#DIV/0!</v>
      </c>
      <c r="Z168" s="106" t="e">
        <f>IF(Params!$B$4="Multiplex",IF($T168&gt;W168,1,0),IF($T168&lt;W168,1,0))*IF($S169="//",1,161)</f>
        <v>#DIV/0!</v>
      </c>
      <c r="AA168" s="106" t="e">
        <f>IF(Params!$B$4="Multiplex",IF($T168&gt;X168,1,0),IF($T168&lt;X168,1,0))*IF($S169="//",1,161)</f>
        <v>#DIV/0!</v>
      </c>
      <c r="AB168" s="44" t="str">
        <f t="shared" si="50"/>
        <v>//</v>
      </c>
      <c r="AC168" s="77" t="e">
        <f t="shared" si="44"/>
        <v>#DIV/0!</v>
      </c>
      <c r="AD168" s="12" t="e">
        <f t="shared" si="44"/>
        <v>#DIV/0!</v>
      </c>
      <c r="AE168" s="10" t="e">
        <f t="shared" si="48"/>
        <v>#DIV/0!</v>
      </c>
      <c r="AF168" s="10" t="e">
        <f>IF(Params!$B$4="Multiplex",AC$160+2*AD$160,AC$160-2*AD$160)</f>
        <v>#DIV/0!</v>
      </c>
      <c r="AG168" s="11" t="e">
        <f>IF(Params!$B$4="Multiplex",AC$160+3*AD$160,AC$160-3*AD$160)</f>
        <v>#DIV/0!</v>
      </c>
      <c r="AH168" s="102" t="e">
        <f>AC169-AC168</f>
        <v>#DIV/0!</v>
      </c>
      <c r="AI168" s="106" t="e">
        <f>IF(Params!$B$4="Multiplex",IF($AC168&gt;AF168,1,0),IF($AC168&lt;AF168,1,0))*IF($S169="//",1,AI169)</f>
        <v>#DIV/0!</v>
      </c>
      <c r="AJ168" s="106" t="e">
        <f>IF(Params!$B$4="Multiplex",IF($AC168&gt;AG168,1,0),IF($AC168&lt;AG168,1,0))*IF($S169="//",1,AJ169)</f>
        <v>#DIV/0!</v>
      </c>
    </row>
    <row r="169" spans="2:36" ht="16.2" thickBot="1" x14ac:dyDescent="0.35">
      <c r="B169" s="23"/>
      <c r="C169" s="20" t="s">
        <v>116</v>
      </c>
      <c r="D169" s="20"/>
      <c r="E169" s="20"/>
      <c r="F169" s="20"/>
      <c r="G169" s="20"/>
      <c r="H169" s="20"/>
      <c r="I169" s="20"/>
      <c r="J169" s="31"/>
      <c r="K169" s="32"/>
      <c r="L169" s="32"/>
      <c r="M169" s="32"/>
      <c r="N169" s="46"/>
      <c r="S169" s="24" t="str">
        <f t="shared" si="49"/>
        <v>//</v>
      </c>
      <c r="T169" s="74" t="e">
        <f t="shared" si="46"/>
        <v>#DIV/0!</v>
      </c>
      <c r="U169" s="18" t="e">
        <f t="shared" si="46"/>
        <v>#DIV/0!</v>
      </c>
      <c r="V169" s="10" t="e">
        <f t="shared" si="47"/>
        <v>#DIV/0!</v>
      </c>
      <c r="W169" s="10" t="e">
        <f>IF(Params!$B$4="Multiplex",T$160+2*U$160,T$160-2*U$160)</f>
        <v>#DIV/0!</v>
      </c>
      <c r="X169" s="11" t="e">
        <f>IF(Params!$B$4="Multiplex",T$160+3*U$160,T$160-3*U$160)</f>
        <v>#DIV/0!</v>
      </c>
      <c r="Z169" s="106" t="e">
        <f>IF(Params!$B$4="Multiplex",IF($T169&gt;W169,1,0),IF($T169&lt;W169,1,0))</f>
        <v>#DIV/0!</v>
      </c>
      <c r="AA169" s="106" t="e">
        <f>IF(Params!$B$4="Multiplex",IF($T169&gt;X169,1,0),IF($T169&lt;X169,1,0))</f>
        <v>#DIV/0!</v>
      </c>
      <c r="AB169" s="45" t="str">
        <f t="shared" si="50"/>
        <v>//</v>
      </c>
      <c r="AC169" s="78" t="e">
        <f t="shared" si="44"/>
        <v>#DIV/0!</v>
      </c>
      <c r="AD169" s="13" t="e">
        <f t="shared" si="44"/>
        <v>#DIV/0!</v>
      </c>
      <c r="AE169" s="10" t="e">
        <f t="shared" si="48"/>
        <v>#DIV/0!</v>
      </c>
      <c r="AF169" s="10" t="e">
        <f>IF(Params!$B$4="Multiplex",AC$160+2*AD$160,AC$160-2*AD$160)</f>
        <v>#DIV/0!</v>
      </c>
      <c r="AG169" s="11" t="e">
        <f>IF(Params!$B$4="Multiplex",AC$160+3*AD$160,AC$160-3*AD$160)</f>
        <v>#DIV/0!</v>
      </c>
      <c r="AI169" s="106" t="e">
        <f>IF(Params!$B$4="Multiplex",IF($AC169&gt;AF169,1,0),IF($AC169&lt;AF169,1,0))</f>
        <v>#DIV/0!</v>
      </c>
      <c r="AJ169" s="106" t="e">
        <f>IF(Params!$B$4="Multiplex",IF($AC169&gt;AG169,1,0),IF($AC169&lt;AG169,1,0))</f>
        <v>#DIV/0!</v>
      </c>
    </row>
    <row r="170" spans="2:36" x14ac:dyDescent="0.3">
      <c r="B170" s="23"/>
      <c r="C170" s="20" t="s">
        <v>116</v>
      </c>
      <c r="D170" s="20"/>
      <c r="E170" s="20"/>
      <c r="F170" s="20"/>
      <c r="G170" s="20"/>
      <c r="H170" s="20"/>
      <c r="I170" s="20"/>
      <c r="J170" s="31"/>
      <c r="K170" s="32"/>
      <c r="L170" s="32"/>
      <c r="M170" s="32"/>
      <c r="N170" s="46"/>
    </row>
    <row r="171" spans="2:36" x14ac:dyDescent="0.3">
      <c r="B171" s="23"/>
      <c r="C171" s="20" t="s">
        <v>116</v>
      </c>
      <c r="D171" s="20"/>
      <c r="E171" s="20"/>
      <c r="F171" s="20"/>
      <c r="G171" s="20"/>
      <c r="H171" s="20"/>
      <c r="I171" s="20"/>
      <c r="J171" s="31"/>
      <c r="K171" s="32"/>
      <c r="L171" s="32"/>
      <c r="M171" s="32"/>
      <c r="N171" s="46"/>
    </row>
    <row r="172" spans="2:36" x14ac:dyDescent="0.3">
      <c r="B172" s="23"/>
      <c r="C172" s="20" t="s">
        <v>116</v>
      </c>
      <c r="D172" s="20"/>
      <c r="E172" s="20"/>
      <c r="F172" s="20"/>
      <c r="G172" s="20"/>
      <c r="H172" s="20"/>
      <c r="I172" s="20"/>
      <c r="J172" s="31"/>
      <c r="K172" s="32"/>
      <c r="L172" s="32"/>
      <c r="M172" s="32"/>
      <c r="N172" s="46"/>
    </row>
    <row r="173" spans="2:36" x14ac:dyDescent="0.3">
      <c r="B173" s="23"/>
      <c r="C173" s="20" t="s">
        <v>116</v>
      </c>
      <c r="D173" s="20"/>
      <c r="E173" s="20"/>
      <c r="F173" s="20"/>
      <c r="G173" s="20"/>
      <c r="H173" s="20"/>
      <c r="I173" s="20"/>
      <c r="J173" s="31"/>
      <c r="K173" s="32"/>
      <c r="L173" s="32"/>
      <c r="M173" s="32"/>
      <c r="N173" s="46"/>
    </row>
    <row r="174" spans="2:36" x14ac:dyDescent="0.3">
      <c r="B174" s="23"/>
      <c r="C174" s="20" t="s">
        <v>116</v>
      </c>
      <c r="D174" s="20"/>
      <c r="E174" s="20"/>
      <c r="F174" s="20"/>
      <c r="G174" s="20"/>
      <c r="H174" s="20"/>
      <c r="I174" s="20"/>
      <c r="J174" s="31"/>
      <c r="K174" s="32"/>
      <c r="L174" s="32"/>
      <c r="M174" s="32"/>
      <c r="N174" s="46"/>
    </row>
    <row r="175" spans="2:36" x14ac:dyDescent="0.3">
      <c r="B175" s="23"/>
      <c r="C175" s="20" t="s">
        <v>116</v>
      </c>
      <c r="D175" s="20"/>
      <c r="E175" s="20"/>
      <c r="F175" s="20"/>
      <c r="G175" s="20"/>
      <c r="H175" s="20"/>
      <c r="I175" s="20"/>
      <c r="J175" s="31"/>
      <c r="K175" s="32"/>
      <c r="L175" s="32"/>
      <c r="M175" s="32"/>
      <c r="N175" s="46"/>
    </row>
    <row r="176" spans="2:36" x14ac:dyDescent="0.3">
      <c r="B176" s="23"/>
      <c r="C176" s="20" t="s">
        <v>116</v>
      </c>
      <c r="D176" s="20"/>
      <c r="E176" s="20"/>
      <c r="F176" s="20"/>
      <c r="G176" s="20"/>
      <c r="H176" s="20"/>
      <c r="I176" s="20"/>
      <c r="J176" s="31"/>
      <c r="K176" s="32"/>
      <c r="L176" s="32"/>
      <c r="M176" s="32"/>
      <c r="N176" s="46"/>
    </row>
    <row r="177" spans="2:14" x14ac:dyDescent="0.3">
      <c r="B177" s="23"/>
      <c r="C177" s="20" t="s">
        <v>116</v>
      </c>
      <c r="D177" s="20"/>
      <c r="E177" s="20"/>
      <c r="F177" s="20"/>
      <c r="G177" s="20"/>
      <c r="H177" s="20"/>
      <c r="I177" s="20"/>
      <c r="J177" s="31"/>
      <c r="K177" s="32"/>
      <c r="L177" s="32"/>
      <c r="M177" s="32"/>
      <c r="N177" s="46"/>
    </row>
    <row r="178" spans="2:14" x14ac:dyDescent="0.3">
      <c r="B178" s="23"/>
      <c r="C178" s="20" t="s">
        <v>116</v>
      </c>
      <c r="D178" s="20"/>
      <c r="E178" s="20"/>
      <c r="F178" s="20"/>
      <c r="G178" s="20"/>
      <c r="H178" s="20"/>
      <c r="I178" s="20"/>
      <c r="J178" s="31"/>
      <c r="K178" s="32"/>
      <c r="L178" s="32"/>
      <c r="M178" s="32"/>
      <c r="N178" s="46"/>
    </row>
    <row r="179" spans="2:14" x14ac:dyDescent="0.3">
      <c r="B179" s="23"/>
      <c r="C179" s="20" t="s">
        <v>116</v>
      </c>
      <c r="D179" s="20"/>
      <c r="E179" s="20"/>
      <c r="F179" s="20"/>
      <c r="G179" s="20"/>
      <c r="H179" s="20"/>
      <c r="I179" s="20"/>
      <c r="J179" s="31"/>
      <c r="K179" s="32"/>
      <c r="L179" s="32"/>
      <c r="M179" s="32"/>
      <c r="N179" s="46"/>
    </row>
    <row r="180" spans="2:14" x14ac:dyDescent="0.3">
      <c r="B180" s="23"/>
      <c r="C180" s="20" t="s">
        <v>116</v>
      </c>
      <c r="D180" s="20"/>
      <c r="E180" s="20"/>
      <c r="F180" s="20"/>
      <c r="G180" s="20"/>
      <c r="H180" s="20"/>
      <c r="I180" s="20"/>
      <c r="J180" s="31"/>
      <c r="K180" s="32"/>
      <c r="L180" s="32"/>
      <c r="M180" s="32"/>
      <c r="N180" s="46"/>
    </row>
    <row r="181" spans="2:14" x14ac:dyDescent="0.3">
      <c r="B181" s="23"/>
      <c r="C181" s="20" t="s">
        <v>116</v>
      </c>
      <c r="D181" s="20"/>
      <c r="E181" s="20"/>
      <c r="F181" s="20"/>
      <c r="G181" s="20"/>
      <c r="H181" s="20"/>
      <c r="I181" s="20"/>
      <c r="J181" s="31"/>
      <c r="K181" s="32"/>
      <c r="L181" s="32"/>
      <c r="M181" s="32"/>
      <c r="N181" s="46"/>
    </row>
    <row r="182" spans="2:14" x14ac:dyDescent="0.3">
      <c r="B182" s="23"/>
      <c r="C182" s="20" t="s">
        <v>116</v>
      </c>
      <c r="D182" s="20"/>
      <c r="E182" s="20"/>
      <c r="F182" s="20"/>
      <c r="G182" s="20"/>
      <c r="H182" s="20"/>
      <c r="I182" s="20"/>
      <c r="J182" s="31"/>
      <c r="K182" s="32"/>
      <c r="L182" s="32"/>
      <c r="M182" s="32"/>
      <c r="N182" s="46"/>
    </row>
    <row r="183" spans="2:14" x14ac:dyDescent="0.3">
      <c r="B183" s="23"/>
      <c r="C183" s="20" t="s">
        <v>116</v>
      </c>
      <c r="D183" s="20"/>
      <c r="E183" s="20"/>
      <c r="F183" s="20"/>
      <c r="G183" s="20"/>
      <c r="H183" s="20"/>
      <c r="I183" s="20"/>
      <c r="J183" s="31"/>
      <c r="K183" s="32"/>
      <c r="L183" s="32"/>
      <c r="M183" s="32"/>
      <c r="N183" s="46"/>
    </row>
    <row r="184" spans="2:14" x14ac:dyDescent="0.3">
      <c r="B184" s="23"/>
      <c r="C184" s="20" t="s">
        <v>116</v>
      </c>
      <c r="D184" s="20"/>
      <c r="E184" s="20"/>
      <c r="F184" s="20"/>
      <c r="G184" s="20"/>
      <c r="H184" s="20"/>
      <c r="I184" s="20"/>
      <c r="J184" s="31"/>
      <c r="K184" s="32"/>
      <c r="L184" s="32"/>
      <c r="M184" s="32"/>
      <c r="N184" s="46"/>
    </row>
    <row r="185" spans="2:14" x14ac:dyDescent="0.3">
      <c r="B185" s="23"/>
      <c r="C185" s="20" t="s">
        <v>116</v>
      </c>
      <c r="D185" s="20"/>
      <c r="E185" s="20"/>
      <c r="F185" s="20"/>
      <c r="G185" s="20"/>
      <c r="H185" s="20"/>
      <c r="I185" s="20"/>
      <c r="J185" s="31"/>
      <c r="K185" s="32"/>
      <c r="L185" s="32"/>
      <c r="M185" s="32"/>
      <c r="N185" s="46"/>
    </row>
    <row r="186" spans="2:14" x14ac:dyDescent="0.3">
      <c r="B186" s="23"/>
      <c r="C186" s="20" t="s">
        <v>116</v>
      </c>
      <c r="D186" s="20"/>
      <c r="E186" s="20"/>
      <c r="F186" s="20"/>
      <c r="G186" s="20"/>
      <c r="H186" s="20"/>
      <c r="I186" s="20"/>
      <c r="J186" s="31"/>
      <c r="K186" s="32"/>
      <c r="L186" s="32"/>
      <c r="M186" s="32"/>
      <c r="N186" s="46"/>
    </row>
    <row r="187" spans="2:14" x14ac:dyDescent="0.3">
      <c r="B187" s="23"/>
      <c r="C187" s="20" t="s">
        <v>116</v>
      </c>
      <c r="D187" s="20"/>
      <c r="E187" s="20"/>
      <c r="F187" s="20"/>
      <c r="G187" s="20"/>
      <c r="H187" s="20"/>
      <c r="I187" s="20"/>
      <c r="J187" s="31"/>
      <c r="K187" s="32"/>
      <c r="L187" s="32"/>
      <c r="M187" s="32"/>
      <c r="N187" s="46"/>
    </row>
    <row r="188" spans="2:14" x14ac:dyDescent="0.3">
      <c r="B188" s="23"/>
      <c r="C188" s="20" t="s">
        <v>116</v>
      </c>
      <c r="D188" s="20"/>
      <c r="E188" s="20"/>
      <c r="F188" s="20"/>
      <c r="G188" s="20"/>
      <c r="H188" s="20"/>
      <c r="I188" s="20"/>
      <c r="J188" s="31"/>
      <c r="K188" s="32"/>
      <c r="L188" s="32"/>
      <c r="M188" s="32"/>
      <c r="N188" s="46"/>
    </row>
    <row r="189" spans="2:14" x14ac:dyDescent="0.3">
      <c r="B189" s="23"/>
      <c r="C189" s="20" t="s">
        <v>116</v>
      </c>
      <c r="D189" s="20"/>
      <c r="E189" s="20"/>
      <c r="F189" s="20"/>
      <c r="G189" s="20"/>
      <c r="H189" s="20"/>
      <c r="I189" s="20"/>
      <c r="J189" s="31"/>
      <c r="K189" s="32"/>
      <c r="L189" s="32"/>
      <c r="M189" s="32"/>
      <c r="N189" s="46"/>
    </row>
    <row r="190" spans="2:14" x14ac:dyDescent="0.3">
      <c r="B190" s="23"/>
      <c r="C190" s="20" t="s">
        <v>116</v>
      </c>
      <c r="D190" s="20"/>
      <c r="E190" s="20"/>
      <c r="F190" s="20"/>
      <c r="G190" s="20"/>
      <c r="H190" s="20"/>
      <c r="I190" s="20"/>
      <c r="J190" s="31"/>
      <c r="K190" s="32"/>
      <c r="L190" s="32"/>
      <c r="M190" s="32"/>
      <c r="N190" s="46"/>
    </row>
    <row r="191" spans="2:14" x14ac:dyDescent="0.3">
      <c r="B191" s="23"/>
      <c r="C191" s="20" t="s">
        <v>116</v>
      </c>
      <c r="D191" s="20"/>
      <c r="E191" s="20"/>
      <c r="F191" s="20"/>
      <c r="G191" s="20"/>
      <c r="H191" s="20"/>
      <c r="I191" s="20"/>
      <c r="J191" s="31"/>
      <c r="K191" s="32"/>
      <c r="L191" s="32"/>
      <c r="M191" s="32"/>
      <c r="N191" s="46"/>
    </row>
    <row r="192" spans="2:14" x14ac:dyDescent="0.3">
      <c r="B192" s="23"/>
      <c r="C192" s="20" t="s">
        <v>116</v>
      </c>
      <c r="D192" s="20"/>
      <c r="E192" s="20"/>
      <c r="F192" s="20"/>
      <c r="G192" s="20"/>
      <c r="H192" s="20"/>
      <c r="I192" s="20"/>
      <c r="J192" s="31"/>
      <c r="K192" s="32"/>
      <c r="L192" s="32"/>
      <c r="M192" s="32"/>
      <c r="N192" s="46"/>
    </row>
    <row r="193" spans="2:25" x14ac:dyDescent="0.3">
      <c r="B193" s="23"/>
      <c r="C193" s="20" t="s">
        <v>116</v>
      </c>
      <c r="D193" s="20"/>
      <c r="E193" s="20"/>
      <c r="F193" s="20"/>
      <c r="G193" s="20"/>
      <c r="H193" s="20"/>
      <c r="I193" s="20"/>
      <c r="J193" s="31"/>
      <c r="K193" s="32"/>
      <c r="L193" s="32"/>
      <c r="M193" s="32"/>
      <c r="N193" s="46"/>
    </row>
    <row r="194" spans="2:25" x14ac:dyDescent="0.3">
      <c r="B194" s="23"/>
      <c r="C194" s="20" t="s">
        <v>116</v>
      </c>
      <c r="D194" s="20"/>
      <c r="E194" s="20"/>
      <c r="F194" s="20"/>
      <c r="G194" s="20"/>
      <c r="H194" s="20"/>
      <c r="I194" s="20"/>
      <c r="J194" s="31"/>
      <c r="K194" s="32"/>
      <c r="L194" s="32"/>
      <c r="M194" s="32"/>
      <c r="N194" s="46"/>
      <c r="V194" s="5"/>
      <c r="Y194" s="5"/>
    </row>
    <row r="195" spans="2:25" x14ac:dyDescent="0.3">
      <c r="B195" s="23"/>
      <c r="C195" s="20" t="s">
        <v>116</v>
      </c>
      <c r="D195" s="20"/>
      <c r="E195" s="20"/>
      <c r="F195" s="20"/>
      <c r="G195" s="20"/>
      <c r="H195" s="20"/>
      <c r="I195" s="20"/>
      <c r="J195" s="31"/>
      <c r="K195" s="32"/>
      <c r="L195" s="32"/>
      <c r="M195" s="32"/>
      <c r="N195" s="46"/>
      <c r="V195" s="5"/>
      <c r="Y195" s="5"/>
    </row>
    <row r="196" spans="2:25" x14ac:dyDescent="0.3">
      <c r="B196" s="23"/>
      <c r="C196" s="20" t="s">
        <v>116</v>
      </c>
      <c r="D196" s="20"/>
      <c r="E196" s="20"/>
      <c r="F196" s="20"/>
      <c r="G196" s="20"/>
      <c r="H196" s="20"/>
      <c r="I196" s="20"/>
      <c r="J196" s="31"/>
      <c r="K196" s="32"/>
      <c r="L196" s="32"/>
      <c r="M196" s="32"/>
      <c r="N196" s="46"/>
      <c r="V196" s="5"/>
      <c r="Y196" s="5"/>
    </row>
    <row r="197" spans="2:25" x14ac:dyDescent="0.3">
      <c r="B197" s="23"/>
      <c r="C197" s="20" t="s">
        <v>116</v>
      </c>
      <c r="D197" s="20"/>
      <c r="E197" s="20"/>
      <c r="F197" s="20"/>
      <c r="G197" s="20"/>
      <c r="H197" s="20"/>
      <c r="I197" s="20"/>
      <c r="J197" s="31"/>
      <c r="K197" s="32"/>
      <c r="L197" s="32"/>
      <c r="M197" s="32"/>
      <c r="N197" s="46"/>
      <c r="V197" s="5"/>
      <c r="Y197" s="5"/>
    </row>
    <row r="198" spans="2:25" x14ac:dyDescent="0.3">
      <c r="B198" s="23"/>
      <c r="C198" s="20" t="s">
        <v>116</v>
      </c>
      <c r="D198" s="20"/>
      <c r="E198" s="20"/>
      <c r="F198" s="20"/>
      <c r="G198" s="20"/>
      <c r="H198" s="20"/>
      <c r="I198" s="20"/>
      <c r="J198" s="31"/>
      <c r="K198" s="32"/>
      <c r="L198" s="32"/>
      <c r="M198" s="32"/>
      <c r="N198" s="46"/>
      <c r="V198" s="5"/>
      <c r="Y198" s="5"/>
    </row>
    <row r="199" spans="2:25" x14ac:dyDescent="0.3">
      <c r="B199" s="23"/>
      <c r="C199" s="20" t="s">
        <v>116</v>
      </c>
      <c r="D199" s="20"/>
      <c r="E199" s="20"/>
      <c r="F199" s="20"/>
      <c r="G199" s="20"/>
      <c r="H199" s="20"/>
      <c r="I199" s="20"/>
      <c r="J199" s="31"/>
      <c r="K199" s="32"/>
      <c r="L199" s="32"/>
      <c r="M199" s="32"/>
      <c r="N199" s="46"/>
      <c r="V199" s="5"/>
      <c r="Y199" s="5"/>
    </row>
    <row r="200" spans="2:25" x14ac:dyDescent="0.3">
      <c r="B200" s="23"/>
      <c r="C200" s="20" t="s">
        <v>116</v>
      </c>
      <c r="D200" s="20"/>
      <c r="E200" s="20"/>
      <c r="F200" s="20"/>
      <c r="G200" s="20"/>
      <c r="H200" s="20"/>
      <c r="I200" s="20"/>
      <c r="J200" s="31"/>
      <c r="K200" s="32"/>
      <c r="L200" s="32"/>
      <c r="M200" s="32"/>
      <c r="N200" s="46"/>
      <c r="V200" s="5"/>
      <c r="Y200" s="5"/>
    </row>
    <row r="201" spans="2:25" x14ac:dyDescent="0.3">
      <c r="B201" s="23"/>
      <c r="C201" s="20" t="s">
        <v>116</v>
      </c>
      <c r="D201" s="20"/>
      <c r="E201" s="20"/>
      <c r="F201" s="20"/>
      <c r="G201" s="20"/>
      <c r="H201" s="20"/>
      <c r="I201" s="20"/>
      <c r="J201" s="31"/>
      <c r="K201" s="32"/>
      <c r="L201" s="32"/>
      <c r="M201" s="32"/>
      <c r="N201" s="46"/>
      <c r="V201" s="5"/>
      <c r="Y201" s="5"/>
    </row>
    <row r="202" spans="2:25" x14ac:dyDescent="0.3">
      <c r="B202" s="23"/>
      <c r="C202" s="20" t="s">
        <v>116</v>
      </c>
      <c r="D202" s="20"/>
      <c r="E202" s="20"/>
      <c r="F202" s="20"/>
      <c r="G202" s="20"/>
      <c r="H202" s="20"/>
      <c r="I202" s="20"/>
      <c r="J202" s="31"/>
      <c r="K202" s="32"/>
      <c r="L202" s="32"/>
      <c r="M202" s="32"/>
      <c r="N202" s="46"/>
      <c r="V202" s="5"/>
      <c r="Y202" s="5"/>
    </row>
    <row r="203" spans="2:25" x14ac:dyDescent="0.3">
      <c r="B203" s="23"/>
      <c r="C203" s="20" t="s">
        <v>116</v>
      </c>
      <c r="D203" s="20"/>
      <c r="E203" s="20"/>
      <c r="F203" s="20"/>
      <c r="G203" s="20"/>
      <c r="H203" s="20"/>
      <c r="I203" s="20"/>
      <c r="J203" s="31"/>
      <c r="K203" s="32"/>
      <c r="L203" s="32"/>
      <c r="M203" s="32"/>
      <c r="N203" s="46"/>
      <c r="V203" s="5"/>
      <c r="Y203" s="5"/>
    </row>
    <row r="204" spans="2:25" x14ac:dyDescent="0.3">
      <c r="B204" s="23"/>
      <c r="C204" s="20" t="s">
        <v>116</v>
      </c>
      <c r="D204" s="20"/>
      <c r="E204" s="20"/>
      <c r="F204" s="20"/>
      <c r="G204" s="20"/>
      <c r="H204" s="20"/>
      <c r="I204" s="20"/>
      <c r="J204" s="31"/>
      <c r="K204" s="32"/>
      <c r="L204" s="32"/>
      <c r="M204" s="32"/>
      <c r="N204" s="46"/>
      <c r="V204" s="5"/>
      <c r="Y204" s="5"/>
    </row>
    <row r="205" spans="2:25" x14ac:dyDescent="0.3">
      <c r="B205" s="23"/>
      <c r="C205" s="20" t="s">
        <v>116</v>
      </c>
      <c r="D205" s="20"/>
      <c r="E205" s="20"/>
      <c r="F205" s="20"/>
      <c r="G205" s="20"/>
      <c r="H205" s="20"/>
      <c r="I205" s="20"/>
      <c r="J205" s="31"/>
      <c r="K205" s="32"/>
      <c r="L205" s="32"/>
      <c r="M205" s="32"/>
      <c r="N205" s="46"/>
      <c r="V205" s="5"/>
      <c r="Y205" s="5"/>
    </row>
    <row r="206" spans="2:25" x14ac:dyDescent="0.3">
      <c r="B206" s="23"/>
      <c r="C206" s="20" t="s">
        <v>116</v>
      </c>
      <c r="D206" s="20"/>
      <c r="E206" s="20"/>
      <c r="F206" s="20"/>
      <c r="G206" s="20"/>
      <c r="H206" s="20"/>
      <c r="I206" s="20"/>
      <c r="J206" s="31"/>
      <c r="K206" s="32"/>
      <c r="L206" s="32"/>
      <c r="M206" s="32"/>
      <c r="N206" s="46"/>
      <c r="V206" s="5"/>
      <c r="Y206" s="5"/>
    </row>
    <row r="207" spans="2:25" x14ac:dyDescent="0.3">
      <c r="B207" s="23"/>
      <c r="C207" s="20" t="s">
        <v>116</v>
      </c>
      <c r="D207" s="20"/>
      <c r="E207" s="20"/>
      <c r="F207" s="20"/>
      <c r="G207" s="20"/>
      <c r="H207" s="20"/>
      <c r="I207" s="20"/>
      <c r="J207" s="31"/>
      <c r="K207" s="32"/>
      <c r="L207" s="32"/>
      <c r="M207" s="32"/>
      <c r="N207" s="46"/>
      <c r="V207" s="5"/>
      <c r="Y207" s="5"/>
    </row>
    <row r="208" spans="2:25" x14ac:dyDescent="0.3">
      <c r="B208" s="23"/>
      <c r="C208" s="20" t="s">
        <v>116</v>
      </c>
      <c r="D208" s="20"/>
      <c r="E208" s="20"/>
      <c r="F208" s="20"/>
      <c r="G208" s="20"/>
      <c r="H208" s="20"/>
      <c r="I208" s="20"/>
      <c r="J208" s="31"/>
      <c r="K208" s="32"/>
      <c r="L208" s="32"/>
      <c r="M208" s="32"/>
      <c r="N208" s="46"/>
      <c r="V208" s="5"/>
      <c r="Y208" s="5"/>
    </row>
    <row r="209" spans="2:25" x14ac:dyDescent="0.3">
      <c r="B209" s="23"/>
      <c r="C209" s="20" t="s">
        <v>116</v>
      </c>
      <c r="D209" s="20"/>
      <c r="E209" s="20"/>
      <c r="F209" s="20"/>
      <c r="G209" s="20"/>
      <c r="H209" s="20"/>
      <c r="I209" s="20"/>
      <c r="J209" s="31"/>
      <c r="K209" s="32"/>
      <c r="L209" s="32"/>
      <c r="M209" s="32"/>
      <c r="N209" s="46"/>
      <c r="V209" s="5"/>
      <c r="Y209" s="5"/>
    </row>
    <row r="210" spans="2:25" x14ac:dyDescent="0.3">
      <c r="B210" s="23"/>
      <c r="C210" s="20" t="s">
        <v>116</v>
      </c>
      <c r="D210" s="20"/>
      <c r="E210" s="20"/>
      <c r="F210" s="20"/>
      <c r="G210" s="20"/>
      <c r="H210" s="20"/>
      <c r="I210" s="20"/>
      <c r="J210" s="31"/>
      <c r="K210" s="32"/>
      <c r="L210" s="32"/>
      <c r="M210" s="32"/>
      <c r="N210" s="46"/>
      <c r="V210" s="5"/>
      <c r="Y210" s="5"/>
    </row>
    <row r="211" spans="2:25" x14ac:dyDescent="0.3">
      <c r="B211" s="23"/>
      <c r="C211" s="20" t="s">
        <v>116</v>
      </c>
      <c r="D211" s="20"/>
      <c r="E211" s="20"/>
      <c r="F211" s="20"/>
      <c r="G211" s="20"/>
      <c r="H211" s="20"/>
      <c r="I211" s="20"/>
      <c r="J211" s="31"/>
      <c r="K211" s="32"/>
      <c r="L211" s="32"/>
      <c r="M211" s="32"/>
      <c r="N211" s="46"/>
      <c r="V211" s="5"/>
      <c r="Y211" s="5"/>
    </row>
    <row r="212" spans="2:25" x14ac:dyDescent="0.3">
      <c r="B212" s="23"/>
      <c r="C212" s="20" t="s">
        <v>116</v>
      </c>
      <c r="D212" s="20"/>
      <c r="E212" s="20"/>
      <c r="F212" s="20"/>
      <c r="G212" s="20"/>
      <c r="H212" s="20"/>
      <c r="I212" s="20"/>
      <c r="J212" s="31"/>
      <c r="K212" s="32"/>
      <c r="L212" s="32"/>
      <c r="M212" s="32"/>
      <c r="N212" s="46"/>
      <c r="V212" s="5"/>
      <c r="Y212" s="5"/>
    </row>
    <row r="213" spans="2:25" x14ac:dyDescent="0.3">
      <c r="B213" s="23"/>
      <c r="C213" s="20" t="s">
        <v>116</v>
      </c>
      <c r="D213" s="20"/>
      <c r="E213" s="20"/>
      <c r="F213" s="20"/>
      <c r="G213" s="20"/>
      <c r="H213" s="20"/>
      <c r="I213" s="20"/>
      <c r="J213" s="31"/>
      <c r="K213" s="32"/>
      <c r="L213" s="32"/>
      <c r="M213" s="32"/>
      <c r="N213" s="46"/>
      <c r="V213" s="5"/>
      <c r="Y213" s="5"/>
    </row>
    <row r="214" spans="2:25" x14ac:dyDescent="0.3">
      <c r="B214" s="23"/>
      <c r="C214" s="20" t="s">
        <v>116</v>
      </c>
      <c r="D214" s="20"/>
      <c r="E214" s="20"/>
      <c r="F214" s="20"/>
      <c r="G214" s="20"/>
      <c r="H214" s="20"/>
      <c r="I214" s="20"/>
      <c r="J214" s="31"/>
      <c r="K214" s="32"/>
      <c r="L214" s="32"/>
      <c r="M214" s="32"/>
      <c r="N214" s="46"/>
      <c r="V214" s="5"/>
      <c r="Y214" s="5"/>
    </row>
    <row r="215" spans="2:25" x14ac:dyDescent="0.3">
      <c r="B215" s="23"/>
      <c r="C215" s="20" t="s">
        <v>116</v>
      </c>
      <c r="D215" s="20"/>
      <c r="E215" s="20"/>
      <c r="F215" s="20"/>
      <c r="G215" s="20"/>
      <c r="H215" s="20"/>
      <c r="I215" s="20"/>
      <c r="J215" s="31"/>
      <c r="K215" s="32"/>
      <c r="L215" s="32"/>
      <c r="M215" s="32"/>
      <c r="N215" s="46"/>
      <c r="V215" s="5"/>
      <c r="Y215" s="5"/>
    </row>
    <row r="216" spans="2:25" x14ac:dyDescent="0.3">
      <c r="B216" s="23"/>
      <c r="C216" s="20" t="s">
        <v>116</v>
      </c>
      <c r="D216" s="20"/>
      <c r="E216" s="20"/>
      <c r="F216" s="20"/>
      <c r="G216" s="20"/>
      <c r="H216" s="20"/>
      <c r="I216" s="20"/>
      <c r="J216" s="31"/>
      <c r="K216" s="32"/>
      <c r="L216" s="32"/>
      <c r="M216" s="32"/>
      <c r="N216" s="46"/>
      <c r="V216" s="5"/>
      <c r="Y216" s="5"/>
    </row>
    <row r="217" spans="2:25" x14ac:dyDescent="0.3">
      <c r="B217" s="23"/>
      <c r="C217" s="20" t="s">
        <v>116</v>
      </c>
      <c r="D217" s="20"/>
      <c r="E217" s="20"/>
      <c r="F217" s="20"/>
      <c r="G217" s="20"/>
      <c r="H217" s="20"/>
      <c r="I217" s="20"/>
      <c r="J217" s="31"/>
      <c r="K217" s="32"/>
      <c r="L217" s="32"/>
      <c r="M217" s="32"/>
      <c r="N217" s="46"/>
      <c r="V217" s="5"/>
      <c r="Y217" s="5"/>
    </row>
    <row r="218" spans="2:25" x14ac:dyDescent="0.3">
      <c r="B218" s="23"/>
      <c r="C218" s="20" t="s">
        <v>116</v>
      </c>
      <c r="D218" s="20"/>
      <c r="E218" s="20"/>
      <c r="F218" s="20"/>
      <c r="G218" s="20"/>
      <c r="H218" s="20"/>
      <c r="I218" s="20"/>
      <c r="J218" s="31"/>
      <c r="K218" s="32"/>
      <c r="L218" s="32"/>
      <c r="M218" s="32"/>
      <c r="N218" s="46"/>
      <c r="V218" s="5"/>
      <c r="Y218" s="5"/>
    </row>
    <row r="219" spans="2:25" x14ac:dyDescent="0.3">
      <c r="B219" s="23"/>
      <c r="C219" s="20" t="s">
        <v>116</v>
      </c>
      <c r="D219" s="20"/>
      <c r="E219" s="20"/>
      <c r="F219" s="20"/>
      <c r="G219" s="20"/>
      <c r="H219" s="20"/>
      <c r="I219" s="20"/>
      <c r="J219" s="31"/>
      <c r="K219" s="32"/>
      <c r="L219" s="32"/>
      <c r="M219" s="32"/>
      <c r="N219" s="46"/>
      <c r="V219" s="5"/>
      <c r="Y219" s="5"/>
    </row>
    <row r="220" spans="2:25" x14ac:dyDescent="0.3">
      <c r="B220" s="23"/>
      <c r="C220" s="20" t="s">
        <v>116</v>
      </c>
      <c r="D220" s="20"/>
      <c r="E220" s="20"/>
      <c r="F220" s="20"/>
      <c r="G220" s="20"/>
      <c r="H220" s="20"/>
      <c r="I220" s="20"/>
      <c r="J220" s="31"/>
      <c r="K220" s="32"/>
      <c r="L220" s="32"/>
      <c r="M220" s="32"/>
      <c r="N220" s="46"/>
      <c r="V220" s="5"/>
      <c r="Y220" s="5"/>
    </row>
    <row r="221" spans="2:25" x14ac:dyDescent="0.3">
      <c r="B221" s="23"/>
      <c r="C221" s="20" t="s">
        <v>116</v>
      </c>
      <c r="D221" s="20"/>
      <c r="E221" s="20"/>
      <c r="F221" s="20"/>
      <c r="G221" s="20"/>
      <c r="H221" s="20"/>
      <c r="I221" s="20"/>
      <c r="J221" s="31"/>
      <c r="K221" s="32"/>
      <c r="L221" s="32"/>
      <c r="M221" s="32"/>
      <c r="N221" s="46"/>
      <c r="V221" s="5"/>
      <c r="Y221" s="5"/>
    </row>
    <row r="222" spans="2:25" x14ac:dyDescent="0.3">
      <c r="B222" s="23"/>
      <c r="C222" s="20" t="s">
        <v>116</v>
      </c>
      <c r="D222" s="20"/>
      <c r="E222" s="20"/>
      <c r="F222" s="20"/>
      <c r="G222" s="20"/>
      <c r="H222" s="20"/>
      <c r="I222" s="20"/>
      <c r="J222" s="31"/>
      <c r="K222" s="32"/>
      <c r="L222" s="32"/>
      <c r="M222" s="32"/>
      <c r="N222" s="46"/>
      <c r="V222" s="5"/>
      <c r="Y222" s="5"/>
    </row>
    <row r="223" spans="2:25" x14ac:dyDescent="0.3">
      <c r="B223" s="23"/>
      <c r="C223" s="20" t="s">
        <v>116</v>
      </c>
      <c r="D223" s="20"/>
      <c r="E223" s="20"/>
      <c r="F223" s="20"/>
      <c r="G223" s="20"/>
      <c r="H223" s="20"/>
      <c r="I223" s="20"/>
      <c r="J223" s="31"/>
      <c r="K223" s="32"/>
      <c r="L223" s="32"/>
      <c r="M223" s="32"/>
      <c r="N223" s="46"/>
      <c r="V223" s="5"/>
      <c r="Y223" s="5"/>
    </row>
    <row r="224" spans="2:25" x14ac:dyDescent="0.3">
      <c r="B224" s="23"/>
      <c r="C224" s="20" t="s">
        <v>116</v>
      </c>
      <c r="D224" s="20"/>
      <c r="E224" s="20"/>
      <c r="F224" s="20"/>
      <c r="G224" s="20"/>
      <c r="H224" s="20"/>
      <c r="I224" s="20"/>
      <c r="J224" s="31"/>
      <c r="K224" s="32"/>
      <c r="L224" s="32"/>
      <c r="M224" s="32"/>
      <c r="N224" s="46"/>
      <c r="V224" s="5"/>
      <c r="Y224" s="5"/>
    </row>
    <row r="225" spans="2:25" x14ac:dyDescent="0.3">
      <c r="B225" s="23"/>
      <c r="C225" s="20" t="s">
        <v>116</v>
      </c>
      <c r="D225" s="20"/>
      <c r="E225" s="20"/>
      <c r="F225" s="20"/>
      <c r="G225" s="20"/>
      <c r="H225" s="20"/>
      <c r="I225" s="20"/>
      <c r="J225" s="31"/>
      <c r="K225" s="32"/>
      <c r="L225" s="32"/>
      <c r="M225" s="32"/>
      <c r="N225" s="46"/>
      <c r="V225" s="5"/>
      <c r="Y225" s="5"/>
    </row>
    <row r="226" spans="2:25" x14ac:dyDescent="0.3">
      <c r="B226" s="23"/>
      <c r="C226" s="20" t="s">
        <v>116</v>
      </c>
      <c r="D226" s="20"/>
      <c r="E226" s="20"/>
      <c r="F226" s="20"/>
      <c r="G226" s="20"/>
      <c r="H226" s="20"/>
      <c r="I226" s="20"/>
      <c r="J226" s="31"/>
      <c r="K226" s="32"/>
      <c r="L226" s="32"/>
      <c r="M226" s="32"/>
      <c r="N226" s="46"/>
      <c r="V226" s="5"/>
      <c r="Y226" s="5"/>
    </row>
    <row r="227" spans="2:25" x14ac:dyDescent="0.3">
      <c r="B227" s="23"/>
      <c r="C227" s="20" t="s">
        <v>116</v>
      </c>
      <c r="D227" s="20"/>
      <c r="E227" s="20"/>
      <c r="F227" s="20"/>
      <c r="G227" s="20"/>
      <c r="H227" s="20"/>
      <c r="I227" s="20"/>
      <c r="J227" s="31"/>
      <c r="K227" s="32"/>
      <c r="L227" s="32"/>
      <c r="M227" s="32"/>
      <c r="N227" s="46"/>
      <c r="V227" s="5"/>
      <c r="Y227" s="5"/>
    </row>
    <row r="228" spans="2:25" x14ac:dyDescent="0.3">
      <c r="B228" s="23"/>
      <c r="C228" s="20" t="s">
        <v>116</v>
      </c>
      <c r="D228" s="20"/>
      <c r="E228" s="20"/>
      <c r="F228" s="20"/>
      <c r="G228" s="20"/>
      <c r="H228" s="20"/>
      <c r="I228" s="20"/>
      <c r="J228" s="31"/>
      <c r="K228" s="32"/>
      <c r="L228" s="32"/>
      <c r="M228" s="32"/>
      <c r="N228" s="46"/>
      <c r="V228" s="5"/>
      <c r="Y228" s="5"/>
    </row>
    <row r="229" spans="2:25" x14ac:dyDescent="0.3">
      <c r="B229" s="23"/>
      <c r="C229" s="20" t="s">
        <v>116</v>
      </c>
      <c r="D229" s="20"/>
      <c r="E229" s="20"/>
      <c r="F229" s="20"/>
      <c r="G229" s="20"/>
      <c r="H229" s="20"/>
      <c r="I229" s="20"/>
      <c r="J229" s="31"/>
      <c r="K229" s="32"/>
      <c r="L229" s="32"/>
      <c r="M229" s="32"/>
      <c r="N229" s="46"/>
      <c r="V229" s="5"/>
      <c r="Y229" s="5"/>
    </row>
    <row r="230" spans="2:25" x14ac:dyDescent="0.3">
      <c r="B230" s="23"/>
      <c r="C230" s="20" t="s">
        <v>116</v>
      </c>
      <c r="D230" s="20"/>
      <c r="E230" s="20"/>
      <c r="F230" s="20"/>
      <c r="G230" s="20"/>
      <c r="H230" s="20"/>
      <c r="I230" s="20"/>
      <c r="J230" s="31"/>
      <c r="K230" s="32"/>
      <c r="L230" s="32"/>
      <c r="M230" s="32"/>
      <c r="N230" s="46"/>
      <c r="V230" s="5"/>
      <c r="Y230" s="5"/>
    </row>
    <row r="231" spans="2:25" x14ac:dyDescent="0.3">
      <c r="B231" s="23"/>
      <c r="C231" s="20" t="s">
        <v>116</v>
      </c>
      <c r="D231" s="20"/>
      <c r="E231" s="20"/>
      <c r="F231" s="20"/>
      <c r="G231" s="20"/>
      <c r="H231" s="20"/>
      <c r="I231" s="20"/>
      <c r="J231" s="31"/>
      <c r="K231" s="32"/>
      <c r="L231" s="32"/>
      <c r="M231" s="32"/>
      <c r="N231" s="46"/>
      <c r="V231" s="5"/>
      <c r="Y231" s="5"/>
    </row>
    <row r="232" spans="2:25" x14ac:dyDescent="0.3">
      <c r="B232" s="23"/>
      <c r="C232" s="20" t="s">
        <v>116</v>
      </c>
      <c r="D232" s="20"/>
      <c r="E232" s="20"/>
      <c r="F232" s="20"/>
      <c r="G232" s="20"/>
      <c r="H232" s="20"/>
      <c r="I232" s="20"/>
      <c r="J232" s="31"/>
      <c r="K232" s="32"/>
      <c r="L232" s="32"/>
      <c r="M232" s="32"/>
      <c r="N232" s="46"/>
      <c r="V232" s="5"/>
      <c r="Y232" s="5"/>
    </row>
    <row r="233" spans="2:25" x14ac:dyDescent="0.3">
      <c r="B233" s="23"/>
      <c r="C233" s="20" t="s">
        <v>116</v>
      </c>
      <c r="D233" s="20"/>
      <c r="E233" s="20"/>
      <c r="F233" s="20"/>
      <c r="G233" s="20"/>
      <c r="H233" s="20"/>
      <c r="I233" s="20"/>
      <c r="J233" s="31"/>
      <c r="K233" s="32"/>
      <c r="L233" s="32"/>
      <c r="M233" s="32"/>
      <c r="N233" s="46"/>
      <c r="V233" s="5"/>
      <c r="Y233" s="5"/>
    </row>
    <row r="234" spans="2:25" x14ac:dyDescent="0.3">
      <c r="B234" s="23"/>
      <c r="C234" s="20" t="s">
        <v>116</v>
      </c>
      <c r="D234" s="20"/>
      <c r="E234" s="20"/>
      <c r="F234" s="20"/>
      <c r="G234" s="20"/>
      <c r="H234" s="20"/>
      <c r="I234" s="20"/>
      <c r="J234" s="31"/>
      <c r="K234" s="32"/>
      <c r="L234" s="32"/>
      <c r="M234" s="32"/>
      <c r="N234" s="46"/>
      <c r="V234" s="5"/>
      <c r="Y234" s="5"/>
    </row>
    <row r="235" spans="2:25" x14ac:dyDescent="0.3">
      <c r="B235" s="23"/>
      <c r="C235" s="20" t="s">
        <v>116</v>
      </c>
      <c r="D235" s="20"/>
      <c r="E235" s="20"/>
      <c r="F235" s="20"/>
      <c r="G235" s="20"/>
      <c r="H235" s="20"/>
      <c r="I235" s="20"/>
      <c r="J235" s="31"/>
      <c r="K235" s="32"/>
      <c r="L235" s="32"/>
      <c r="M235" s="32"/>
      <c r="N235" s="46"/>
      <c r="V235" s="5"/>
      <c r="Y235" s="5"/>
    </row>
    <row r="236" spans="2:25" x14ac:dyDescent="0.3">
      <c r="B236" s="23"/>
      <c r="C236" s="20" t="s">
        <v>116</v>
      </c>
      <c r="D236" s="20"/>
      <c r="E236" s="20"/>
      <c r="F236" s="20"/>
      <c r="G236" s="20"/>
      <c r="H236" s="20"/>
      <c r="I236" s="20"/>
      <c r="J236" s="31"/>
      <c r="K236" s="32"/>
      <c r="L236" s="32"/>
      <c r="M236" s="32"/>
      <c r="N236" s="46"/>
      <c r="V236" s="5"/>
      <c r="Y236" s="5"/>
    </row>
    <row r="237" spans="2:25" x14ac:dyDescent="0.3">
      <c r="B237" s="23"/>
      <c r="C237" s="20" t="s">
        <v>116</v>
      </c>
      <c r="D237" s="20"/>
      <c r="E237" s="20"/>
      <c r="F237" s="20"/>
      <c r="G237" s="20"/>
      <c r="H237" s="20"/>
      <c r="I237" s="20"/>
      <c r="J237" s="31"/>
      <c r="K237" s="32"/>
      <c r="L237" s="32"/>
      <c r="M237" s="32"/>
      <c r="N237" s="46"/>
      <c r="V237" s="5"/>
      <c r="Y237" s="5"/>
    </row>
    <row r="238" spans="2:25" x14ac:dyDescent="0.3">
      <c r="B238" s="23"/>
      <c r="C238" s="20" t="s">
        <v>116</v>
      </c>
      <c r="D238" s="20"/>
      <c r="E238" s="20"/>
      <c r="F238" s="20"/>
      <c r="G238" s="20"/>
      <c r="H238" s="20"/>
      <c r="I238" s="20"/>
      <c r="J238" s="31"/>
      <c r="K238" s="32"/>
      <c r="L238" s="32"/>
      <c r="M238" s="32"/>
      <c r="N238" s="46"/>
      <c r="V238" s="5"/>
      <c r="Y238" s="5"/>
    </row>
    <row r="239" spans="2:25" x14ac:dyDescent="0.3">
      <c r="B239" s="23"/>
      <c r="C239" s="20" t="s">
        <v>116</v>
      </c>
      <c r="D239" s="20"/>
      <c r="E239" s="20"/>
      <c r="F239" s="20"/>
      <c r="G239" s="20"/>
      <c r="H239" s="20"/>
      <c r="I239" s="20"/>
      <c r="J239" s="31"/>
      <c r="K239" s="32"/>
      <c r="L239" s="32"/>
      <c r="M239" s="32"/>
      <c r="N239" s="46"/>
      <c r="V239" s="5"/>
      <c r="Y239" s="5"/>
    </row>
    <row r="240" spans="2:25" x14ac:dyDescent="0.3">
      <c r="B240" s="23"/>
      <c r="C240" s="20" t="s">
        <v>116</v>
      </c>
      <c r="D240" s="20"/>
      <c r="E240" s="20"/>
      <c r="F240" s="20"/>
      <c r="G240" s="20"/>
      <c r="H240" s="20"/>
      <c r="I240" s="20"/>
      <c r="J240" s="31"/>
      <c r="K240" s="32"/>
      <c r="L240" s="32"/>
      <c r="M240" s="32"/>
      <c r="N240" s="46"/>
      <c r="V240" s="5"/>
      <c r="Y240" s="5"/>
    </row>
    <row r="241" spans="2:25" x14ac:dyDescent="0.3">
      <c r="B241" s="23"/>
      <c r="C241" s="20" t="s">
        <v>116</v>
      </c>
      <c r="D241" s="20"/>
      <c r="E241" s="20"/>
      <c r="F241" s="20"/>
      <c r="G241" s="20"/>
      <c r="H241" s="20"/>
      <c r="I241" s="20"/>
      <c r="J241" s="31"/>
      <c r="K241" s="32"/>
      <c r="L241" s="32"/>
      <c r="M241" s="32"/>
      <c r="N241" s="46"/>
      <c r="V241" s="5"/>
      <c r="Y241" s="5"/>
    </row>
    <row r="242" spans="2:25" x14ac:dyDescent="0.3">
      <c r="B242" s="23"/>
      <c r="C242" s="20" t="s">
        <v>116</v>
      </c>
      <c r="D242" s="20"/>
      <c r="E242" s="20"/>
      <c r="F242" s="20"/>
      <c r="G242" s="20"/>
      <c r="H242" s="20"/>
      <c r="I242" s="20"/>
      <c r="J242" s="31"/>
      <c r="K242" s="32"/>
      <c r="L242" s="32"/>
      <c r="M242" s="32"/>
      <c r="N242" s="46"/>
      <c r="V242" s="5"/>
      <c r="Y242" s="5"/>
    </row>
    <row r="243" spans="2:25" x14ac:dyDescent="0.3">
      <c r="B243" s="23"/>
      <c r="C243" s="20" t="s">
        <v>116</v>
      </c>
      <c r="D243" s="20"/>
      <c r="E243" s="20"/>
      <c r="F243" s="20"/>
      <c r="G243" s="20"/>
      <c r="H243" s="20"/>
      <c r="I243" s="20"/>
      <c r="J243" s="31"/>
      <c r="K243" s="32"/>
      <c r="L243" s="32"/>
      <c r="M243" s="32"/>
      <c r="N243" s="46"/>
      <c r="V243" s="5"/>
      <c r="Y243" s="5"/>
    </row>
    <row r="244" spans="2:25" x14ac:dyDescent="0.3">
      <c r="B244" s="23"/>
      <c r="C244" s="20" t="s">
        <v>116</v>
      </c>
      <c r="D244" s="20"/>
      <c r="E244" s="20"/>
      <c r="F244" s="20"/>
      <c r="G244" s="20"/>
      <c r="H244" s="20"/>
      <c r="I244" s="20"/>
      <c r="J244" s="31"/>
      <c r="K244" s="32"/>
      <c r="L244" s="32"/>
      <c r="M244" s="32"/>
      <c r="N244" s="46"/>
      <c r="V244" s="5"/>
      <c r="Y244" s="5"/>
    </row>
    <row r="245" spans="2:25" x14ac:dyDescent="0.3">
      <c r="B245" s="23"/>
      <c r="C245" s="20" t="s">
        <v>116</v>
      </c>
      <c r="D245" s="20"/>
      <c r="E245" s="20"/>
      <c r="F245" s="20"/>
      <c r="G245" s="20"/>
      <c r="H245" s="20"/>
      <c r="I245" s="20"/>
      <c r="J245" s="31"/>
      <c r="K245" s="32"/>
      <c r="L245" s="32"/>
      <c r="M245" s="32"/>
      <c r="N245" s="46"/>
      <c r="V245" s="5"/>
      <c r="Y245" s="5"/>
    </row>
    <row r="246" spans="2:25" x14ac:dyDescent="0.3">
      <c r="B246" s="23"/>
      <c r="C246" s="20" t="s">
        <v>116</v>
      </c>
      <c r="D246" s="20"/>
      <c r="E246" s="20"/>
      <c r="F246" s="20"/>
      <c r="G246" s="20"/>
      <c r="H246" s="20"/>
      <c r="I246" s="20"/>
      <c r="J246" s="31"/>
      <c r="K246" s="32"/>
      <c r="L246" s="32"/>
      <c r="M246" s="32"/>
      <c r="N246" s="46"/>
      <c r="V246" s="5"/>
      <c r="Y246" s="5"/>
    </row>
    <row r="247" spans="2:25" x14ac:dyDescent="0.3">
      <c r="B247" s="23"/>
      <c r="C247" s="20" t="s">
        <v>116</v>
      </c>
      <c r="D247" s="20"/>
      <c r="E247" s="20"/>
      <c r="F247" s="20"/>
      <c r="G247" s="20"/>
      <c r="H247" s="20"/>
      <c r="I247" s="20"/>
      <c r="J247" s="31"/>
      <c r="K247" s="32"/>
      <c r="L247" s="32"/>
      <c r="M247" s="32"/>
      <c r="N247" s="46"/>
      <c r="V247" s="5"/>
      <c r="Y247" s="5"/>
    </row>
    <row r="248" spans="2:25" x14ac:dyDescent="0.3">
      <c r="B248" s="23"/>
      <c r="C248" s="20" t="s">
        <v>116</v>
      </c>
      <c r="D248" s="20"/>
      <c r="E248" s="20"/>
      <c r="F248" s="20"/>
      <c r="G248" s="20"/>
      <c r="H248" s="20"/>
      <c r="I248" s="20"/>
      <c r="J248" s="31"/>
      <c r="K248" s="32"/>
      <c r="L248" s="32"/>
      <c r="M248" s="32"/>
      <c r="N248" s="46"/>
      <c r="V248" s="5"/>
      <c r="Y248" s="5"/>
    </row>
    <row r="249" spans="2:25" x14ac:dyDescent="0.3">
      <c r="B249" s="23"/>
      <c r="C249" s="20" t="s">
        <v>116</v>
      </c>
      <c r="D249" s="20"/>
      <c r="E249" s="20"/>
      <c r="F249" s="20"/>
      <c r="G249" s="20"/>
      <c r="H249" s="20"/>
      <c r="I249" s="20"/>
      <c r="J249" s="31"/>
      <c r="K249" s="32"/>
      <c r="L249" s="32"/>
      <c r="M249" s="32"/>
      <c r="N249" s="46"/>
      <c r="V249" s="5"/>
      <c r="Y249" s="5"/>
    </row>
    <row r="250" spans="2:25" x14ac:dyDescent="0.3">
      <c r="B250" s="23"/>
      <c r="C250" s="20" t="s">
        <v>116</v>
      </c>
      <c r="D250" s="20"/>
      <c r="E250" s="20"/>
      <c r="F250" s="20"/>
      <c r="G250" s="20"/>
      <c r="H250" s="20"/>
      <c r="I250" s="20"/>
      <c r="J250" s="31"/>
      <c r="K250" s="32"/>
      <c r="L250" s="32"/>
      <c r="M250" s="32"/>
      <c r="N250" s="46"/>
      <c r="V250" s="5"/>
      <c r="Y250" s="5"/>
    </row>
    <row r="251" spans="2:25" x14ac:dyDescent="0.3">
      <c r="B251" s="23"/>
      <c r="C251" s="20" t="s">
        <v>116</v>
      </c>
      <c r="D251" s="20"/>
      <c r="E251" s="20"/>
      <c r="F251" s="20"/>
      <c r="G251" s="20"/>
      <c r="H251" s="20"/>
      <c r="I251" s="20"/>
      <c r="J251" s="31"/>
      <c r="K251" s="32"/>
      <c r="L251" s="32"/>
      <c r="M251" s="32"/>
      <c r="N251" s="46"/>
      <c r="V251" s="5"/>
      <c r="Y251" s="5"/>
    </row>
    <row r="252" spans="2:25" x14ac:dyDescent="0.3">
      <c r="B252" s="23"/>
      <c r="C252" s="20" t="s">
        <v>116</v>
      </c>
      <c r="D252" s="20"/>
      <c r="E252" s="20"/>
      <c r="F252" s="20"/>
      <c r="G252" s="20"/>
      <c r="H252" s="20"/>
      <c r="I252" s="20"/>
      <c r="J252" s="31"/>
      <c r="K252" s="32"/>
      <c r="L252" s="32"/>
      <c r="M252" s="32"/>
      <c r="N252" s="46"/>
      <c r="V252" s="5"/>
      <c r="Y252" s="5"/>
    </row>
    <row r="253" spans="2:25" x14ac:dyDescent="0.3">
      <c r="B253" s="23"/>
      <c r="C253" s="20" t="s">
        <v>116</v>
      </c>
      <c r="D253" s="20"/>
      <c r="E253" s="20"/>
      <c r="F253" s="20"/>
      <c r="G253" s="20"/>
      <c r="H253" s="20"/>
      <c r="I253" s="20"/>
      <c r="J253" s="31"/>
      <c r="K253" s="32"/>
      <c r="L253" s="32"/>
      <c r="M253" s="32"/>
      <c r="N253" s="46"/>
      <c r="V253" s="5"/>
      <c r="Y253" s="5"/>
    </row>
    <row r="254" spans="2:25" x14ac:dyDescent="0.3">
      <c r="B254" s="23"/>
      <c r="C254" s="20" t="s">
        <v>116</v>
      </c>
      <c r="D254" s="20"/>
      <c r="E254" s="20"/>
      <c r="F254" s="20"/>
      <c r="G254" s="20"/>
      <c r="H254" s="20"/>
      <c r="I254" s="20"/>
      <c r="J254" s="31"/>
      <c r="K254" s="32"/>
      <c r="L254" s="32"/>
      <c r="M254" s="32"/>
      <c r="N254" s="46"/>
      <c r="V254" s="5"/>
      <c r="Y254" s="5"/>
    </row>
    <row r="255" spans="2:25" x14ac:dyDescent="0.3">
      <c r="B255" s="23"/>
      <c r="C255" s="20" t="s">
        <v>116</v>
      </c>
      <c r="D255" s="20"/>
      <c r="E255" s="20"/>
      <c r="F255" s="20"/>
      <c r="G255" s="20"/>
      <c r="H255" s="20"/>
      <c r="I255" s="20"/>
      <c r="J255" s="31"/>
      <c r="K255" s="32"/>
      <c r="L255" s="32"/>
      <c r="M255" s="32"/>
      <c r="N255" s="46"/>
      <c r="V255" s="5"/>
      <c r="Y255" s="5"/>
    </row>
    <row r="256" spans="2:25" x14ac:dyDescent="0.3">
      <c r="B256" s="23"/>
      <c r="C256" s="20" t="s">
        <v>116</v>
      </c>
      <c r="D256" s="20"/>
      <c r="E256" s="20"/>
      <c r="F256" s="20"/>
      <c r="G256" s="20"/>
      <c r="H256" s="20"/>
      <c r="I256" s="20"/>
      <c r="J256" s="31"/>
      <c r="K256" s="32"/>
      <c r="L256" s="32"/>
      <c r="M256" s="32"/>
      <c r="N256" s="46"/>
      <c r="V256" s="5"/>
      <c r="Y256" s="5"/>
    </row>
    <row r="257" spans="2:25" x14ac:dyDescent="0.3">
      <c r="B257" s="23"/>
      <c r="C257" s="20" t="s">
        <v>116</v>
      </c>
      <c r="D257" s="20"/>
      <c r="E257" s="20"/>
      <c r="F257" s="20"/>
      <c r="G257" s="20"/>
      <c r="H257" s="20"/>
      <c r="I257" s="20"/>
      <c r="J257" s="31"/>
      <c r="K257" s="32"/>
      <c r="L257" s="32"/>
      <c r="M257" s="32"/>
      <c r="N257" s="46"/>
      <c r="V257" s="5"/>
      <c r="Y257" s="5"/>
    </row>
    <row r="258" spans="2:25" x14ac:dyDescent="0.3">
      <c r="B258" s="23"/>
      <c r="C258" s="20" t="s">
        <v>116</v>
      </c>
      <c r="D258" s="20"/>
      <c r="E258" s="20"/>
      <c r="F258" s="20"/>
      <c r="G258" s="20"/>
      <c r="H258" s="20"/>
      <c r="I258" s="20"/>
      <c r="J258" s="31"/>
      <c r="K258" s="32"/>
      <c r="L258" s="32"/>
      <c r="M258" s="32"/>
      <c r="N258" s="46"/>
      <c r="V258" s="5"/>
      <c r="Y258" s="5"/>
    </row>
    <row r="259" spans="2:25" x14ac:dyDescent="0.3">
      <c r="B259" s="23"/>
      <c r="C259" s="20" t="s">
        <v>116</v>
      </c>
      <c r="D259" s="20"/>
      <c r="E259" s="20"/>
      <c r="F259" s="20"/>
      <c r="G259" s="20"/>
      <c r="H259" s="20"/>
      <c r="I259" s="20"/>
      <c r="J259" s="31"/>
      <c r="K259" s="32"/>
      <c r="L259" s="32"/>
      <c r="M259" s="32"/>
      <c r="N259" s="46"/>
      <c r="V259" s="5"/>
      <c r="Y259" s="5"/>
    </row>
    <row r="260" spans="2:25" x14ac:dyDescent="0.3">
      <c r="B260" s="23"/>
      <c r="C260" s="20" t="s">
        <v>116</v>
      </c>
      <c r="D260" s="20"/>
      <c r="E260" s="20"/>
      <c r="F260" s="20"/>
      <c r="G260" s="20"/>
      <c r="H260" s="20"/>
      <c r="I260" s="20"/>
      <c r="J260" s="31"/>
      <c r="K260" s="32"/>
      <c r="L260" s="32"/>
      <c r="M260" s="32"/>
      <c r="N260" s="46"/>
      <c r="V260" s="5"/>
      <c r="Y260" s="5"/>
    </row>
    <row r="261" spans="2:25" x14ac:dyDescent="0.3">
      <c r="B261" s="23"/>
      <c r="C261" s="20" t="s">
        <v>116</v>
      </c>
      <c r="D261" s="20"/>
      <c r="E261" s="20"/>
      <c r="F261" s="20"/>
      <c r="G261" s="20"/>
      <c r="H261" s="20"/>
      <c r="I261" s="20"/>
      <c r="J261" s="31"/>
      <c r="K261" s="32"/>
      <c r="L261" s="32"/>
      <c r="M261" s="32"/>
      <c r="N261" s="46"/>
      <c r="V261" s="5"/>
      <c r="Y261" s="5"/>
    </row>
    <row r="262" spans="2:25" x14ac:dyDescent="0.3">
      <c r="B262" s="23"/>
      <c r="C262" s="20" t="s">
        <v>116</v>
      </c>
      <c r="D262" s="20"/>
      <c r="E262" s="20"/>
      <c r="F262" s="20"/>
      <c r="G262" s="20"/>
      <c r="H262" s="20"/>
      <c r="I262" s="20"/>
      <c r="J262" s="31"/>
      <c r="K262" s="32"/>
      <c r="L262" s="32"/>
      <c r="M262" s="32"/>
      <c r="N262" s="46"/>
      <c r="V262" s="5"/>
      <c r="Y262" s="5"/>
    </row>
    <row r="263" spans="2:25" x14ac:dyDescent="0.3">
      <c r="B263" s="23"/>
      <c r="C263" s="20" t="s">
        <v>116</v>
      </c>
      <c r="D263" s="20"/>
      <c r="E263" s="20"/>
      <c r="F263" s="20"/>
      <c r="G263" s="20"/>
      <c r="H263" s="20"/>
      <c r="I263" s="20"/>
      <c r="J263" s="31"/>
      <c r="K263" s="32"/>
      <c r="L263" s="32"/>
      <c r="M263" s="32"/>
      <c r="N263" s="46"/>
      <c r="V263" s="5"/>
      <c r="Y263" s="5"/>
    </row>
    <row r="264" spans="2:25" x14ac:dyDescent="0.3">
      <c r="B264" s="23"/>
      <c r="C264" s="20" t="s">
        <v>116</v>
      </c>
      <c r="D264" s="20"/>
      <c r="E264" s="20"/>
      <c r="F264" s="20"/>
      <c r="G264" s="20"/>
      <c r="H264" s="20"/>
      <c r="I264" s="20"/>
      <c r="J264" s="31"/>
      <c r="K264" s="32"/>
      <c r="L264" s="32"/>
      <c r="M264" s="32"/>
      <c r="N264" s="46"/>
      <c r="V264" s="5"/>
      <c r="Y264" s="5"/>
    </row>
    <row r="265" spans="2:25" x14ac:dyDescent="0.3">
      <c r="B265" s="23"/>
      <c r="C265" s="20" t="s">
        <v>116</v>
      </c>
      <c r="D265" s="20"/>
      <c r="E265" s="20"/>
      <c r="F265" s="20"/>
      <c r="G265" s="20"/>
      <c r="H265" s="20"/>
      <c r="I265" s="20"/>
      <c r="J265" s="31"/>
      <c r="K265" s="32"/>
      <c r="L265" s="32"/>
      <c r="M265" s="32"/>
      <c r="N265" s="46"/>
      <c r="V265" s="5"/>
      <c r="Y265" s="5"/>
    </row>
    <row r="266" spans="2:25" x14ac:dyDescent="0.3">
      <c r="B266" s="23"/>
      <c r="C266" s="20" t="s">
        <v>116</v>
      </c>
      <c r="D266" s="20"/>
      <c r="E266" s="20"/>
      <c r="F266" s="20"/>
      <c r="G266" s="20"/>
      <c r="H266" s="20"/>
      <c r="I266" s="20"/>
      <c r="J266" s="31"/>
      <c r="K266" s="32"/>
      <c r="L266" s="32"/>
      <c r="M266" s="32"/>
      <c r="N266" s="46"/>
      <c r="V266" s="5"/>
      <c r="Y266" s="5"/>
    </row>
    <row r="267" spans="2:25" x14ac:dyDescent="0.3">
      <c r="B267" s="23"/>
      <c r="C267" s="20" t="s">
        <v>116</v>
      </c>
      <c r="D267" s="20"/>
      <c r="E267" s="20"/>
      <c r="F267" s="20"/>
      <c r="G267" s="20"/>
      <c r="H267" s="20"/>
      <c r="I267" s="20"/>
      <c r="J267" s="31"/>
      <c r="K267" s="32"/>
      <c r="L267" s="32"/>
      <c r="M267" s="32"/>
      <c r="N267" s="46"/>
      <c r="V267" s="5"/>
      <c r="Y267" s="5"/>
    </row>
    <row r="268" spans="2:25" x14ac:dyDescent="0.3">
      <c r="B268" s="23"/>
      <c r="C268" s="20" t="s">
        <v>116</v>
      </c>
      <c r="D268" s="20"/>
      <c r="E268" s="20"/>
      <c r="F268" s="20"/>
      <c r="G268" s="20"/>
      <c r="H268" s="20"/>
      <c r="I268" s="20"/>
      <c r="J268" s="31"/>
      <c r="K268" s="32"/>
      <c r="L268" s="32"/>
      <c r="M268" s="32"/>
      <c r="N268" s="46"/>
      <c r="V268" s="5"/>
      <c r="Y268" s="5"/>
    </row>
    <row r="269" spans="2:25" x14ac:dyDescent="0.3">
      <c r="B269" s="23"/>
      <c r="C269" s="20" t="s">
        <v>116</v>
      </c>
      <c r="D269" s="20"/>
      <c r="E269" s="20"/>
      <c r="F269" s="20"/>
      <c r="G269" s="20"/>
      <c r="H269" s="20"/>
      <c r="I269" s="20"/>
      <c r="J269" s="31"/>
      <c r="K269" s="32"/>
      <c r="L269" s="32"/>
      <c r="M269" s="32"/>
      <c r="N269" s="46"/>
      <c r="V269" s="5"/>
      <c r="Y269" s="5"/>
    </row>
    <row r="270" spans="2:25" x14ac:dyDescent="0.3">
      <c r="B270" s="23"/>
      <c r="C270" s="20" t="s">
        <v>116</v>
      </c>
      <c r="D270" s="20"/>
      <c r="E270" s="20"/>
      <c r="F270" s="20"/>
      <c r="G270" s="20"/>
      <c r="H270" s="20"/>
      <c r="I270" s="20"/>
      <c r="J270" s="31"/>
      <c r="K270" s="32"/>
      <c r="L270" s="32"/>
      <c r="M270" s="32"/>
      <c r="N270" s="46"/>
      <c r="V270" s="5"/>
      <c r="Y270" s="5"/>
    </row>
    <row r="271" spans="2:25" x14ac:dyDescent="0.3">
      <c r="B271" s="23"/>
      <c r="C271" s="20" t="s">
        <v>116</v>
      </c>
      <c r="D271" s="20"/>
      <c r="E271" s="20"/>
      <c r="F271" s="20"/>
      <c r="G271" s="20"/>
      <c r="H271" s="20"/>
      <c r="I271" s="20"/>
      <c r="J271" s="31"/>
      <c r="K271" s="32"/>
      <c r="L271" s="32"/>
      <c r="M271" s="32"/>
      <c r="N271" s="46"/>
      <c r="V271" s="5"/>
      <c r="Y271" s="5"/>
    </row>
    <row r="272" spans="2:25" x14ac:dyDescent="0.3">
      <c r="B272" s="23"/>
      <c r="C272" s="20" t="s">
        <v>116</v>
      </c>
      <c r="D272" s="20"/>
      <c r="E272" s="20"/>
      <c r="F272" s="20"/>
      <c r="G272" s="20"/>
      <c r="H272" s="20"/>
      <c r="I272" s="20"/>
      <c r="J272" s="31"/>
      <c r="K272" s="32"/>
      <c r="L272" s="32"/>
      <c r="M272" s="32"/>
      <c r="N272" s="46"/>
      <c r="V272" s="5"/>
      <c r="Y272" s="5"/>
    </row>
    <row r="273" spans="2:25" x14ac:dyDescent="0.3">
      <c r="B273" s="23"/>
      <c r="C273" s="20" t="s">
        <v>116</v>
      </c>
      <c r="D273" s="20"/>
      <c r="E273" s="20"/>
      <c r="F273" s="20"/>
      <c r="G273" s="20"/>
      <c r="H273" s="20"/>
      <c r="I273" s="20"/>
      <c r="J273" s="31"/>
      <c r="K273" s="32"/>
      <c r="L273" s="32"/>
      <c r="M273" s="32"/>
      <c r="N273" s="46"/>
      <c r="V273" s="5"/>
      <c r="Y273" s="5"/>
    </row>
    <row r="274" spans="2:25" x14ac:dyDescent="0.3">
      <c r="B274" s="23"/>
      <c r="C274" s="20" t="s">
        <v>116</v>
      </c>
      <c r="D274" s="20"/>
      <c r="E274" s="20"/>
      <c r="F274" s="20"/>
      <c r="G274" s="20"/>
      <c r="H274" s="20"/>
      <c r="I274" s="20"/>
      <c r="J274" s="31"/>
      <c r="K274" s="32"/>
      <c r="L274" s="32"/>
      <c r="M274" s="32"/>
      <c r="N274" s="46"/>
      <c r="V274" s="5"/>
      <c r="Y274" s="5"/>
    </row>
    <row r="275" spans="2:25" x14ac:dyDescent="0.3">
      <c r="B275" s="23"/>
      <c r="C275" s="20" t="s">
        <v>116</v>
      </c>
      <c r="D275" s="20"/>
      <c r="E275" s="20"/>
      <c r="F275" s="20"/>
      <c r="G275" s="20"/>
      <c r="H275" s="20"/>
      <c r="I275" s="20"/>
      <c r="J275" s="31"/>
      <c r="K275" s="32"/>
      <c r="L275" s="32"/>
      <c r="M275" s="32"/>
      <c r="N275" s="46"/>
      <c r="V275" s="5"/>
      <c r="Y275" s="5"/>
    </row>
    <row r="276" spans="2:25" x14ac:dyDescent="0.3">
      <c r="B276" s="23"/>
      <c r="C276" s="20" t="s">
        <v>116</v>
      </c>
      <c r="D276" s="20"/>
      <c r="E276" s="20"/>
      <c r="F276" s="20"/>
      <c r="G276" s="20"/>
      <c r="H276" s="20"/>
      <c r="I276" s="20"/>
      <c r="J276" s="31"/>
      <c r="K276" s="32"/>
      <c r="L276" s="32"/>
      <c r="M276" s="32"/>
      <c r="N276" s="46"/>
      <c r="V276" s="5"/>
      <c r="Y276" s="5"/>
    </row>
    <row r="277" spans="2:25" x14ac:dyDescent="0.3">
      <c r="B277" s="23"/>
      <c r="C277" s="20" t="s">
        <v>116</v>
      </c>
      <c r="D277" s="20"/>
      <c r="E277" s="20"/>
      <c r="F277" s="20"/>
      <c r="G277" s="20"/>
      <c r="H277" s="20"/>
      <c r="I277" s="20"/>
      <c r="J277" s="31"/>
      <c r="K277" s="32"/>
      <c r="L277" s="32"/>
      <c r="M277" s="32"/>
      <c r="N277" s="46"/>
      <c r="V277" s="5"/>
      <c r="Y277" s="5"/>
    </row>
    <row r="278" spans="2:25" x14ac:dyDescent="0.3">
      <c r="B278" s="23"/>
      <c r="C278" s="20" t="s">
        <v>116</v>
      </c>
      <c r="D278" s="20"/>
      <c r="E278" s="20"/>
      <c r="F278" s="20"/>
      <c r="G278" s="20"/>
      <c r="H278" s="20"/>
      <c r="I278" s="20"/>
      <c r="J278" s="31"/>
      <c r="K278" s="32"/>
      <c r="L278" s="32"/>
      <c r="M278" s="32"/>
      <c r="N278" s="46"/>
      <c r="V278" s="5"/>
      <c r="Y278" s="5"/>
    </row>
    <row r="279" spans="2:25" x14ac:dyDescent="0.3">
      <c r="B279" s="23"/>
      <c r="C279" s="20" t="s">
        <v>116</v>
      </c>
      <c r="D279" s="20"/>
      <c r="E279" s="20"/>
      <c r="F279" s="20"/>
      <c r="G279" s="20"/>
      <c r="H279" s="20"/>
      <c r="I279" s="20"/>
      <c r="J279" s="31"/>
      <c r="K279" s="32"/>
      <c r="L279" s="32"/>
      <c r="M279" s="32"/>
      <c r="N279" s="46"/>
      <c r="V279" s="5"/>
      <c r="Y279" s="5"/>
    </row>
    <row r="280" spans="2:25" x14ac:dyDescent="0.3">
      <c r="B280" s="23"/>
      <c r="C280" s="20" t="s">
        <v>116</v>
      </c>
      <c r="D280" s="20"/>
      <c r="E280" s="20"/>
      <c r="F280" s="20"/>
      <c r="G280" s="20"/>
      <c r="H280" s="20"/>
      <c r="I280" s="20"/>
      <c r="J280" s="31"/>
      <c r="K280" s="32"/>
      <c r="L280" s="32"/>
      <c r="M280" s="32"/>
      <c r="N280" s="46"/>
      <c r="V280" s="5"/>
      <c r="Y280" s="5"/>
    </row>
    <row r="281" spans="2:25" x14ac:dyDescent="0.3">
      <c r="B281" s="23"/>
      <c r="C281" s="20" t="s">
        <v>116</v>
      </c>
      <c r="D281" s="20"/>
      <c r="E281" s="20"/>
      <c r="F281" s="20"/>
      <c r="G281" s="20"/>
      <c r="H281" s="20"/>
      <c r="I281" s="20"/>
      <c r="J281" s="31"/>
      <c r="K281" s="32"/>
      <c r="L281" s="32"/>
      <c r="M281" s="32"/>
      <c r="N281" s="46"/>
      <c r="V281" s="5"/>
      <c r="Y281" s="5"/>
    </row>
    <row r="282" spans="2:25" x14ac:dyDescent="0.3">
      <c r="B282" s="23"/>
      <c r="C282" s="20" t="s">
        <v>116</v>
      </c>
      <c r="D282" s="20"/>
      <c r="E282" s="20"/>
      <c r="F282" s="20"/>
      <c r="G282" s="20"/>
      <c r="H282" s="20"/>
      <c r="I282" s="20"/>
      <c r="J282" s="31"/>
      <c r="K282" s="32"/>
      <c r="L282" s="32"/>
      <c r="M282" s="32"/>
      <c r="N282" s="46"/>
      <c r="V282" s="5"/>
      <c r="Y282" s="5"/>
    </row>
    <row r="283" spans="2:25" x14ac:dyDescent="0.3">
      <c r="B283" s="23"/>
      <c r="C283" s="20" t="s">
        <v>116</v>
      </c>
      <c r="D283" s="20"/>
      <c r="E283" s="20"/>
      <c r="F283" s="20"/>
      <c r="G283" s="20"/>
      <c r="H283" s="20"/>
      <c r="I283" s="20"/>
      <c r="J283" s="31"/>
      <c r="K283" s="32"/>
      <c r="L283" s="32"/>
      <c r="M283" s="32"/>
      <c r="N283" s="46"/>
      <c r="V283" s="5"/>
      <c r="Y283" s="5"/>
    </row>
    <row r="284" spans="2:25" x14ac:dyDescent="0.3">
      <c r="B284" s="23"/>
      <c r="C284" s="20" t="s">
        <v>116</v>
      </c>
      <c r="D284" s="20"/>
      <c r="E284" s="20"/>
      <c r="F284" s="20"/>
      <c r="G284" s="20"/>
      <c r="H284" s="20"/>
      <c r="I284" s="20"/>
      <c r="J284" s="31"/>
      <c r="K284" s="32"/>
      <c r="L284" s="32"/>
      <c r="M284" s="32"/>
      <c r="N284" s="46"/>
      <c r="V284" s="5"/>
      <c r="Y284" s="5"/>
    </row>
    <row r="285" spans="2:25" x14ac:dyDescent="0.3">
      <c r="B285" s="23"/>
      <c r="C285" s="20" t="s">
        <v>116</v>
      </c>
      <c r="D285" s="20"/>
      <c r="E285" s="20"/>
      <c r="F285" s="20"/>
      <c r="G285" s="20"/>
      <c r="H285" s="20"/>
      <c r="I285" s="20"/>
      <c r="J285" s="31"/>
      <c r="K285" s="32"/>
      <c r="L285" s="32"/>
      <c r="M285" s="32"/>
      <c r="N285" s="46"/>
      <c r="V285" s="5"/>
      <c r="Y285" s="5"/>
    </row>
    <row r="286" spans="2:25" x14ac:dyDescent="0.3">
      <c r="B286" s="23"/>
      <c r="C286" s="20" t="s">
        <v>116</v>
      </c>
      <c r="D286" s="20"/>
      <c r="E286" s="20"/>
      <c r="F286" s="20"/>
      <c r="G286" s="20"/>
      <c r="H286" s="20"/>
      <c r="I286" s="20"/>
      <c r="J286" s="31"/>
      <c r="K286" s="32"/>
      <c r="L286" s="32"/>
      <c r="M286" s="32"/>
      <c r="N286" s="46"/>
      <c r="V286" s="5"/>
      <c r="Y286" s="5"/>
    </row>
    <row r="287" spans="2:25" x14ac:dyDescent="0.3">
      <c r="B287" s="23"/>
      <c r="C287" s="20" t="s">
        <v>116</v>
      </c>
      <c r="D287" s="20"/>
      <c r="E287" s="20"/>
      <c r="F287" s="20"/>
      <c r="G287" s="20"/>
      <c r="H287" s="20"/>
      <c r="I287" s="20"/>
      <c r="J287" s="31"/>
      <c r="K287" s="32"/>
      <c r="L287" s="32"/>
      <c r="M287" s="32"/>
      <c r="N287" s="46"/>
      <c r="V287" s="5"/>
      <c r="Y287" s="5"/>
    </row>
    <row r="288" spans="2:25" x14ac:dyDescent="0.3">
      <c r="B288" s="23"/>
      <c r="C288" s="20" t="s">
        <v>116</v>
      </c>
      <c r="D288" s="20"/>
      <c r="E288" s="20"/>
      <c r="F288" s="20"/>
      <c r="G288" s="20"/>
      <c r="H288" s="20"/>
      <c r="I288" s="20"/>
      <c r="J288" s="31"/>
      <c r="K288" s="32"/>
      <c r="L288" s="32"/>
      <c r="M288" s="32"/>
      <c r="N288" s="46"/>
      <c r="V288" s="5"/>
      <c r="Y288" s="5"/>
    </row>
    <row r="289" spans="2:25" x14ac:dyDescent="0.3">
      <c r="B289" s="23"/>
      <c r="C289" s="20" t="s">
        <v>116</v>
      </c>
      <c r="D289" s="20"/>
      <c r="E289" s="20"/>
      <c r="F289" s="20"/>
      <c r="G289" s="20"/>
      <c r="H289" s="20"/>
      <c r="I289" s="20"/>
      <c r="J289" s="31"/>
      <c r="K289" s="32"/>
      <c r="L289" s="32"/>
      <c r="M289" s="32"/>
      <c r="N289" s="46"/>
      <c r="V289" s="5"/>
      <c r="Y289" s="5"/>
    </row>
    <row r="290" spans="2:25" x14ac:dyDescent="0.3">
      <c r="B290" s="23"/>
      <c r="C290" s="20" t="s">
        <v>116</v>
      </c>
      <c r="D290" s="20"/>
      <c r="E290" s="20"/>
      <c r="F290" s="20"/>
      <c r="G290" s="20"/>
      <c r="H290" s="20"/>
      <c r="I290" s="20"/>
      <c r="J290" s="31"/>
      <c r="K290" s="32"/>
      <c r="L290" s="32"/>
      <c r="M290" s="32"/>
      <c r="N290" s="46"/>
      <c r="V290" s="5"/>
      <c r="Y290" s="5"/>
    </row>
    <row r="291" spans="2:25" x14ac:dyDescent="0.3">
      <c r="B291" s="23"/>
      <c r="C291" s="20" t="s">
        <v>116</v>
      </c>
      <c r="D291" s="20"/>
      <c r="E291" s="20"/>
      <c r="F291" s="20"/>
      <c r="G291" s="20"/>
      <c r="H291" s="20"/>
      <c r="I291" s="20"/>
      <c r="J291" s="31"/>
      <c r="K291" s="32"/>
      <c r="L291" s="32"/>
      <c r="M291" s="32"/>
      <c r="N291" s="46"/>
      <c r="V291" s="5"/>
      <c r="Y291" s="5"/>
    </row>
    <row r="292" spans="2:25" x14ac:dyDescent="0.3">
      <c r="B292" s="23"/>
      <c r="C292" s="20" t="s">
        <v>116</v>
      </c>
      <c r="D292" s="20"/>
      <c r="E292" s="20"/>
      <c r="F292" s="20"/>
      <c r="G292" s="20"/>
      <c r="H292" s="20"/>
      <c r="I292" s="20"/>
      <c r="J292" s="31"/>
      <c r="K292" s="32"/>
      <c r="L292" s="32"/>
      <c r="M292" s="32"/>
      <c r="N292" s="46"/>
      <c r="V292" s="5"/>
      <c r="Y292" s="5"/>
    </row>
    <row r="293" spans="2:25" x14ac:dyDescent="0.3">
      <c r="B293" s="23"/>
      <c r="C293" s="20" t="s">
        <v>116</v>
      </c>
      <c r="D293" s="20"/>
      <c r="E293" s="20"/>
      <c r="F293" s="20"/>
      <c r="G293" s="20"/>
      <c r="H293" s="20"/>
      <c r="I293" s="20"/>
      <c r="J293" s="31"/>
      <c r="K293" s="32"/>
      <c r="L293" s="32"/>
      <c r="M293" s="32"/>
      <c r="N293" s="46"/>
      <c r="V293" s="5"/>
      <c r="Y293" s="5"/>
    </row>
    <row r="294" spans="2:25" x14ac:dyDescent="0.3">
      <c r="B294" s="23"/>
      <c r="C294" s="20" t="s">
        <v>116</v>
      </c>
      <c r="D294" s="20"/>
      <c r="E294" s="20"/>
      <c r="F294" s="20"/>
      <c r="G294" s="20"/>
      <c r="H294" s="20"/>
      <c r="I294" s="20"/>
      <c r="J294" s="31"/>
      <c r="K294" s="32"/>
      <c r="L294" s="32"/>
      <c r="M294" s="32"/>
      <c r="N294" s="46"/>
      <c r="V294" s="5"/>
      <c r="Y294" s="5"/>
    </row>
    <row r="295" spans="2:25" x14ac:dyDescent="0.3">
      <c r="B295" s="23"/>
      <c r="C295" s="20" t="s">
        <v>116</v>
      </c>
      <c r="D295" s="20"/>
      <c r="E295" s="20"/>
      <c r="F295" s="20"/>
      <c r="G295" s="20"/>
      <c r="H295" s="20"/>
      <c r="I295" s="20"/>
      <c r="J295" s="31"/>
      <c r="K295" s="32"/>
      <c r="L295" s="32"/>
      <c r="M295" s="32"/>
      <c r="N295" s="46"/>
      <c r="V295" s="5"/>
      <c r="Y295" s="5"/>
    </row>
    <row r="296" spans="2:25" x14ac:dyDescent="0.3">
      <c r="B296" s="23"/>
      <c r="C296" s="20" t="s">
        <v>116</v>
      </c>
      <c r="D296" s="20"/>
      <c r="E296" s="20"/>
      <c r="F296" s="20"/>
      <c r="G296" s="20"/>
      <c r="H296" s="20"/>
      <c r="I296" s="20"/>
      <c r="J296" s="31"/>
      <c r="K296" s="32"/>
      <c r="L296" s="32"/>
      <c r="M296" s="32"/>
      <c r="N296" s="46"/>
      <c r="V296" s="5"/>
      <c r="Y296" s="5"/>
    </row>
    <row r="297" spans="2:25" x14ac:dyDescent="0.3">
      <c r="B297" s="23"/>
      <c r="C297" s="20" t="s">
        <v>116</v>
      </c>
      <c r="D297" s="20"/>
      <c r="E297" s="20"/>
      <c r="F297" s="20"/>
      <c r="G297" s="20"/>
      <c r="H297" s="20"/>
      <c r="I297" s="20"/>
      <c r="J297" s="31"/>
      <c r="K297" s="32"/>
      <c r="L297" s="32"/>
      <c r="M297" s="32"/>
      <c r="N297" s="46"/>
      <c r="V297" s="5"/>
      <c r="Y297" s="5"/>
    </row>
    <row r="298" spans="2:25" x14ac:dyDescent="0.3">
      <c r="B298" s="23"/>
      <c r="C298" s="20" t="s">
        <v>116</v>
      </c>
      <c r="D298" s="20"/>
      <c r="E298" s="20"/>
      <c r="F298" s="20"/>
      <c r="G298" s="20"/>
      <c r="H298" s="20"/>
      <c r="I298" s="20"/>
      <c r="J298" s="31"/>
      <c r="K298" s="32"/>
      <c r="L298" s="32"/>
      <c r="M298" s="32"/>
      <c r="N298" s="46"/>
      <c r="V298" s="5"/>
      <c r="Y298" s="5"/>
    </row>
    <row r="299" spans="2:25" x14ac:dyDescent="0.3">
      <c r="B299" s="23"/>
      <c r="C299" s="20" t="s">
        <v>116</v>
      </c>
      <c r="D299" s="20"/>
      <c r="E299" s="20"/>
      <c r="F299" s="20"/>
      <c r="G299" s="20"/>
      <c r="H299" s="20"/>
      <c r="I299" s="20"/>
      <c r="J299" s="31"/>
      <c r="K299" s="32"/>
      <c r="L299" s="32"/>
      <c r="M299" s="32"/>
      <c r="N299" s="46"/>
      <c r="V299" s="5"/>
      <c r="Y299" s="5"/>
    </row>
    <row r="300" spans="2:25" x14ac:dyDescent="0.3">
      <c r="B300" s="23"/>
      <c r="C300" s="20" t="s">
        <v>116</v>
      </c>
      <c r="D300" s="20"/>
      <c r="E300" s="20"/>
      <c r="F300" s="20"/>
      <c r="G300" s="20"/>
      <c r="H300" s="20"/>
      <c r="I300" s="20"/>
      <c r="J300" s="31"/>
      <c r="K300" s="32"/>
      <c r="L300" s="32"/>
      <c r="M300" s="32"/>
      <c r="N300" s="46"/>
      <c r="V300" s="5"/>
      <c r="Y300" s="5"/>
    </row>
    <row r="301" spans="2:25" x14ac:dyDescent="0.3">
      <c r="B301" s="23"/>
      <c r="C301" s="20" t="s">
        <v>116</v>
      </c>
      <c r="D301" s="20"/>
      <c r="E301" s="20"/>
      <c r="F301" s="20"/>
      <c r="G301" s="20"/>
      <c r="H301" s="20"/>
      <c r="I301" s="20"/>
      <c r="J301" s="31"/>
      <c r="K301" s="32"/>
      <c r="L301" s="32"/>
      <c r="M301" s="32"/>
      <c r="N301" s="46"/>
      <c r="V301" s="5"/>
      <c r="Y301" s="5"/>
    </row>
    <row r="302" spans="2:25" x14ac:dyDescent="0.3">
      <c r="B302" s="23"/>
      <c r="C302" s="20" t="s">
        <v>116</v>
      </c>
      <c r="D302" s="20"/>
      <c r="E302" s="20"/>
      <c r="F302" s="20"/>
      <c r="G302" s="20"/>
      <c r="H302" s="20"/>
      <c r="I302" s="20"/>
      <c r="J302" s="31"/>
      <c r="K302" s="32"/>
      <c r="L302" s="32"/>
      <c r="M302" s="32"/>
      <c r="N302" s="46"/>
      <c r="V302" s="5"/>
      <c r="Y302" s="5"/>
    </row>
    <row r="303" spans="2:25" x14ac:dyDescent="0.3">
      <c r="B303" s="23"/>
      <c r="C303" s="20" t="s">
        <v>116</v>
      </c>
      <c r="D303" s="20"/>
      <c r="E303" s="20"/>
      <c r="F303" s="20"/>
      <c r="G303" s="20"/>
      <c r="H303" s="20"/>
      <c r="I303" s="20"/>
      <c r="J303" s="31"/>
      <c r="K303" s="32"/>
      <c r="L303" s="32"/>
      <c r="M303" s="32"/>
      <c r="N303" s="46"/>
      <c r="V303" s="5"/>
      <c r="Y303" s="5"/>
    </row>
    <row r="304" spans="2:25" x14ac:dyDescent="0.3">
      <c r="B304" s="23"/>
      <c r="C304" s="20" t="s">
        <v>116</v>
      </c>
      <c r="D304" s="20"/>
      <c r="E304" s="20"/>
      <c r="F304" s="20"/>
      <c r="G304" s="20"/>
      <c r="H304" s="20"/>
      <c r="I304" s="20"/>
      <c r="J304" s="31"/>
      <c r="K304" s="32"/>
      <c r="L304" s="32"/>
      <c r="M304" s="32"/>
      <c r="N304" s="46"/>
      <c r="V304" s="5"/>
      <c r="Y304" s="5"/>
    </row>
    <row r="305" spans="2:25" x14ac:dyDescent="0.3">
      <c r="B305" s="23"/>
      <c r="C305" s="20" t="s">
        <v>116</v>
      </c>
      <c r="D305" s="20"/>
      <c r="E305" s="20"/>
      <c r="F305" s="20"/>
      <c r="G305" s="20"/>
      <c r="H305" s="20"/>
      <c r="I305" s="20"/>
      <c r="J305" s="31"/>
      <c r="K305" s="32"/>
      <c r="L305" s="32"/>
      <c r="M305" s="32"/>
      <c r="N305" s="46"/>
      <c r="V305" s="5"/>
      <c r="Y305" s="5"/>
    </row>
    <row r="306" spans="2:25" x14ac:dyDescent="0.3">
      <c r="B306" s="23"/>
      <c r="C306" s="20" t="s">
        <v>116</v>
      </c>
      <c r="D306" s="20"/>
      <c r="E306" s="20"/>
      <c r="F306" s="20"/>
      <c r="G306" s="20"/>
      <c r="H306" s="20"/>
      <c r="I306" s="20"/>
      <c r="J306" s="31"/>
      <c r="K306" s="32"/>
      <c r="L306" s="32"/>
      <c r="M306" s="32"/>
      <c r="N306" s="46"/>
      <c r="V306" s="5"/>
      <c r="Y306" s="5"/>
    </row>
    <row r="307" spans="2:25" x14ac:dyDescent="0.3">
      <c r="B307" s="23"/>
      <c r="C307" s="20" t="s">
        <v>116</v>
      </c>
      <c r="D307" s="20"/>
      <c r="E307" s="20"/>
      <c r="F307" s="20"/>
      <c r="G307" s="20"/>
      <c r="H307" s="20"/>
      <c r="I307" s="20"/>
      <c r="J307" s="31"/>
      <c r="K307" s="32"/>
      <c r="L307" s="32"/>
      <c r="M307" s="32"/>
      <c r="N307" s="46"/>
      <c r="V307" s="5"/>
      <c r="Y307" s="5"/>
    </row>
    <row r="308" spans="2:25" x14ac:dyDescent="0.3">
      <c r="B308" s="23"/>
      <c r="C308" s="20" t="s">
        <v>116</v>
      </c>
      <c r="D308" s="20"/>
      <c r="E308" s="20"/>
      <c r="F308" s="20"/>
      <c r="G308" s="20"/>
      <c r="H308" s="20"/>
      <c r="I308" s="20"/>
      <c r="J308" s="31"/>
      <c r="K308" s="32"/>
      <c r="L308" s="32"/>
      <c r="M308" s="32"/>
      <c r="N308" s="46"/>
      <c r="V308" s="5"/>
      <c r="Y308" s="5"/>
    </row>
    <row r="309" spans="2:25" x14ac:dyDescent="0.3">
      <c r="B309" s="23"/>
      <c r="C309" s="20" t="s">
        <v>116</v>
      </c>
      <c r="D309" s="20"/>
      <c r="E309" s="20"/>
      <c r="F309" s="20"/>
      <c r="G309" s="20"/>
      <c r="H309" s="20"/>
      <c r="I309" s="20"/>
      <c r="J309" s="31"/>
      <c r="K309" s="32"/>
      <c r="L309" s="32"/>
      <c r="M309" s="32"/>
      <c r="N309" s="46"/>
      <c r="V309" s="5"/>
      <c r="Y309" s="5"/>
    </row>
    <row r="310" spans="2:25" x14ac:dyDescent="0.3">
      <c r="B310" s="23"/>
      <c r="C310" s="20" t="s">
        <v>116</v>
      </c>
      <c r="D310" s="20"/>
      <c r="E310" s="20"/>
      <c r="F310" s="20"/>
      <c r="G310" s="20"/>
      <c r="H310" s="20"/>
      <c r="I310" s="20"/>
      <c r="J310" s="31"/>
      <c r="K310" s="32"/>
      <c r="L310" s="32"/>
      <c r="M310" s="32"/>
      <c r="N310" s="46"/>
      <c r="V310" s="5"/>
      <c r="Y310" s="5"/>
    </row>
    <row r="311" spans="2:25" x14ac:dyDescent="0.3">
      <c r="B311" s="23"/>
      <c r="C311" s="20" t="s">
        <v>116</v>
      </c>
      <c r="D311" s="20"/>
      <c r="E311" s="20"/>
      <c r="F311" s="20"/>
      <c r="G311" s="20"/>
      <c r="H311" s="20"/>
      <c r="I311" s="20"/>
      <c r="J311" s="31"/>
      <c r="K311" s="32"/>
      <c r="L311" s="32"/>
      <c r="M311" s="32"/>
      <c r="N311" s="46"/>
      <c r="V311" s="5"/>
      <c r="Y311" s="5"/>
    </row>
    <row r="312" spans="2:25" x14ac:dyDescent="0.3">
      <c r="B312" s="23"/>
      <c r="C312" s="20" t="s">
        <v>116</v>
      </c>
      <c r="D312" s="20"/>
      <c r="E312" s="20"/>
      <c r="F312" s="20"/>
      <c r="G312" s="20"/>
      <c r="H312" s="20"/>
      <c r="I312" s="20"/>
      <c r="J312" s="31"/>
      <c r="K312" s="32"/>
      <c r="L312" s="32"/>
      <c r="M312" s="32"/>
      <c r="N312" s="46"/>
      <c r="V312" s="5"/>
      <c r="Y312" s="5"/>
    </row>
    <row r="313" spans="2:25" x14ac:dyDescent="0.3">
      <c r="B313" s="23"/>
      <c r="C313" s="20" t="s">
        <v>116</v>
      </c>
      <c r="D313" s="20"/>
      <c r="E313" s="20"/>
      <c r="F313" s="20"/>
      <c r="G313" s="20"/>
      <c r="H313" s="20"/>
      <c r="I313" s="20"/>
      <c r="J313" s="31"/>
      <c r="K313" s="32"/>
      <c r="L313" s="32"/>
      <c r="M313" s="32"/>
      <c r="N313" s="46"/>
      <c r="V313" s="5"/>
      <c r="Y313" s="5"/>
    </row>
    <row r="314" spans="2:25" x14ac:dyDescent="0.3">
      <c r="B314" s="23"/>
      <c r="C314" s="20" t="s">
        <v>116</v>
      </c>
      <c r="D314" s="20"/>
      <c r="E314" s="20"/>
      <c r="F314" s="20"/>
      <c r="G314" s="20"/>
      <c r="H314" s="20"/>
      <c r="I314" s="20"/>
      <c r="J314" s="31"/>
      <c r="K314" s="32"/>
      <c r="L314" s="32"/>
      <c r="M314" s="32"/>
      <c r="N314" s="46"/>
      <c r="V314" s="5"/>
      <c r="Y314" s="5"/>
    </row>
    <row r="315" spans="2:25" x14ac:dyDescent="0.3">
      <c r="B315" s="23"/>
      <c r="C315" s="20" t="s">
        <v>116</v>
      </c>
      <c r="D315" s="20"/>
      <c r="E315" s="20"/>
      <c r="F315" s="20"/>
      <c r="G315" s="20"/>
      <c r="H315" s="20"/>
      <c r="I315" s="20"/>
      <c r="J315" s="31"/>
      <c r="K315" s="32"/>
      <c r="L315" s="32"/>
      <c r="M315" s="32"/>
      <c r="N315" s="46"/>
      <c r="V315" s="5"/>
      <c r="Y315" s="5"/>
    </row>
    <row r="316" spans="2:25" x14ac:dyDescent="0.3">
      <c r="B316" s="23"/>
      <c r="C316" s="20" t="s">
        <v>116</v>
      </c>
      <c r="D316" s="20"/>
      <c r="E316" s="20"/>
      <c r="F316" s="20"/>
      <c r="G316" s="20"/>
      <c r="H316" s="20"/>
      <c r="I316" s="20"/>
      <c r="J316" s="31"/>
      <c r="K316" s="32"/>
      <c r="L316" s="32"/>
      <c r="M316" s="32"/>
      <c r="N316" s="46"/>
      <c r="V316" s="5"/>
      <c r="Y316" s="5"/>
    </row>
    <row r="317" spans="2:25" x14ac:dyDescent="0.3">
      <c r="B317" s="23"/>
      <c r="C317" s="20" t="s">
        <v>116</v>
      </c>
      <c r="D317" s="20"/>
      <c r="E317" s="20"/>
      <c r="F317" s="20"/>
      <c r="G317" s="20"/>
      <c r="H317" s="20"/>
      <c r="I317" s="20"/>
      <c r="J317" s="31"/>
      <c r="K317" s="32"/>
      <c r="L317" s="32"/>
      <c r="M317" s="32"/>
      <c r="N317" s="46"/>
      <c r="V317" s="5"/>
      <c r="Y317" s="5"/>
    </row>
    <row r="318" spans="2:25" x14ac:dyDescent="0.3">
      <c r="B318" s="23"/>
      <c r="C318" s="20" t="s">
        <v>116</v>
      </c>
      <c r="D318" s="20"/>
      <c r="E318" s="20"/>
      <c r="F318" s="20"/>
      <c r="G318" s="20"/>
      <c r="H318" s="20"/>
      <c r="I318" s="20"/>
      <c r="J318" s="31"/>
      <c r="K318" s="32"/>
      <c r="L318" s="32"/>
      <c r="M318" s="32"/>
      <c r="N318" s="46"/>
      <c r="V318" s="5"/>
      <c r="Y318" s="5"/>
    </row>
    <row r="319" spans="2:25" x14ac:dyDescent="0.3">
      <c r="B319" s="23"/>
      <c r="C319" s="20" t="s">
        <v>116</v>
      </c>
      <c r="D319" s="20"/>
      <c r="E319" s="20"/>
      <c r="F319" s="20"/>
      <c r="G319" s="20"/>
      <c r="H319" s="20"/>
      <c r="I319" s="20"/>
      <c r="J319" s="31"/>
      <c r="K319" s="32"/>
      <c r="L319" s="32"/>
      <c r="M319" s="32"/>
      <c r="N319" s="46"/>
      <c r="V319" s="5"/>
      <c r="Y319" s="5"/>
    </row>
    <row r="320" spans="2:25" x14ac:dyDescent="0.3">
      <c r="B320" s="23"/>
      <c r="C320" s="20" t="s">
        <v>116</v>
      </c>
      <c r="D320" s="20"/>
      <c r="E320" s="20"/>
      <c r="F320" s="20"/>
      <c r="G320" s="20"/>
      <c r="H320" s="20"/>
      <c r="I320" s="20"/>
      <c r="J320" s="31"/>
      <c r="K320" s="32"/>
      <c r="L320" s="32"/>
      <c r="M320" s="32"/>
      <c r="N320" s="46"/>
      <c r="V320" s="5"/>
      <c r="Y320" s="5"/>
    </row>
    <row r="321" spans="2:25" x14ac:dyDescent="0.3">
      <c r="B321" s="23"/>
      <c r="C321" s="20" t="s">
        <v>116</v>
      </c>
      <c r="D321" s="20"/>
      <c r="E321" s="20"/>
      <c r="F321" s="20"/>
      <c r="G321" s="20"/>
      <c r="H321" s="20"/>
      <c r="I321" s="20"/>
      <c r="J321" s="31"/>
      <c r="K321" s="32"/>
      <c r="L321" s="32"/>
      <c r="M321" s="32"/>
      <c r="N321" s="46"/>
      <c r="V321" s="5"/>
      <c r="Y321" s="5"/>
    </row>
    <row r="322" spans="2:25" x14ac:dyDescent="0.3">
      <c r="B322" s="23"/>
      <c r="C322" s="20" t="s">
        <v>116</v>
      </c>
      <c r="D322" s="20"/>
      <c r="E322" s="20"/>
      <c r="F322" s="20"/>
      <c r="G322" s="20"/>
      <c r="H322" s="20"/>
      <c r="I322" s="20"/>
      <c r="J322" s="31"/>
      <c r="K322" s="32"/>
      <c r="L322" s="32"/>
      <c r="M322" s="32"/>
      <c r="N322" s="46"/>
      <c r="V322" s="5"/>
      <c r="Y322" s="5"/>
    </row>
    <row r="323" spans="2:25" x14ac:dyDescent="0.3">
      <c r="B323" s="23"/>
      <c r="C323" s="20" t="s">
        <v>116</v>
      </c>
      <c r="D323" s="20"/>
      <c r="E323" s="20"/>
      <c r="F323" s="20"/>
      <c r="G323" s="20"/>
      <c r="H323" s="20"/>
      <c r="I323" s="20"/>
      <c r="J323" s="31"/>
      <c r="K323" s="32"/>
      <c r="L323" s="32"/>
      <c r="M323" s="32"/>
      <c r="N323" s="46"/>
      <c r="V323" s="5"/>
      <c r="Y323" s="5"/>
    </row>
    <row r="324" spans="2:25" x14ac:dyDescent="0.3">
      <c r="B324" s="23"/>
      <c r="C324" s="20" t="s">
        <v>116</v>
      </c>
      <c r="D324" s="20"/>
      <c r="E324" s="20"/>
      <c r="F324" s="20"/>
      <c r="G324" s="20"/>
      <c r="H324" s="20"/>
      <c r="I324" s="20"/>
      <c r="J324" s="31"/>
      <c r="K324" s="32"/>
      <c r="L324" s="32"/>
      <c r="M324" s="32"/>
      <c r="N324" s="46"/>
      <c r="V324" s="5"/>
      <c r="Y324" s="5"/>
    </row>
    <row r="325" spans="2:25" x14ac:dyDescent="0.3">
      <c r="B325" s="23"/>
      <c r="C325" s="20" t="s">
        <v>116</v>
      </c>
      <c r="D325" s="20"/>
      <c r="E325" s="20"/>
      <c r="F325" s="20"/>
      <c r="G325" s="20"/>
      <c r="H325" s="20"/>
      <c r="I325" s="20"/>
      <c r="J325" s="31"/>
      <c r="K325" s="32"/>
      <c r="L325" s="32"/>
      <c r="M325" s="32"/>
      <c r="N325" s="46"/>
      <c r="V325" s="5"/>
      <c r="Y325" s="5"/>
    </row>
    <row r="326" spans="2:25" x14ac:dyDescent="0.3">
      <c r="B326" s="23"/>
      <c r="C326" s="20" t="s">
        <v>116</v>
      </c>
      <c r="D326" s="20"/>
      <c r="E326" s="20"/>
      <c r="F326" s="20"/>
      <c r="G326" s="20"/>
      <c r="H326" s="20"/>
      <c r="I326" s="20"/>
      <c r="J326" s="31"/>
      <c r="K326" s="32"/>
      <c r="L326" s="32"/>
      <c r="M326" s="32"/>
      <c r="N326" s="46"/>
      <c r="V326" s="5"/>
      <c r="Y326" s="5"/>
    </row>
    <row r="327" spans="2:25" x14ac:dyDescent="0.3">
      <c r="B327" s="23"/>
      <c r="C327" s="20" t="s">
        <v>116</v>
      </c>
      <c r="D327" s="20"/>
      <c r="E327" s="20"/>
      <c r="F327" s="20"/>
      <c r="G327" s="20"/>
      <c r="H327" s="20"/>
      <c r="I327" s="20"/>
      <c r="J327" s="31"/>
      <c r="K327" s="32"/>
      <c r="L327" s="32"/>
      <c r="M327" s="32"/>
      <c r="N327" s="46"/>
      <c r="V327" s="5"/>
      <c r="Y327" s="5"/>
    </row>
    <row r="328" spans="2:25" x14ac:dyDescent="0.3">
      <c r="B328" s="23"/>
      <c r="C328" s="20" t="s">
        <v>116</v>
      </c>
      <c r="D328" s="20"/>
      <c r="E328" s="20"/>
      <c r="F328" s="20"/>
      <c r="G328" s="20"/>
      <c r="H328" s="20"/>
      <c r="I328" s="20"/>
      <c r="J328" s="31"/>
      <c r="K328" s="32"/>
      <c r="L328" s="32"/>
      <c r="M328" s="32"/>
      <c r="N328" s="46"/>
      <c r="V328" s="5"/>
      <c r="Y328" s="5"/>
    </row>
    <row r="329" spans="2:25" x14ac:dyDescent="0.3">
      <c r="B329" s="23"/>
      <c r="C329" s="20" t="s">
        <v>116</v>
      </c>
      <c r="D329" s="20"/>
      <c r="E329" s="20"/>
      <c r="F329" s="20"/>
      <c r="G329" s="20"/>
      <c r="H329" s="20"/>
      <c r="I329" s="20"/>
      <c r="J329" s="31"/>
      <c r="K329" s="32"/>
      <c r="L329" s="32"/>
      <c r="M329" s="32"/>
      <c r="N329" s="46"/>
      <c r="V329" s="5"/>
      <c r="Y329" s="5"/>
    </row>
    <row r="330" spans="2:25" x14ac:dyDescent="0.3">
      <c r="B330" s="23"/>
      <c r="C330" s="20" t="s">
        <v>116</v>
      </c>
      <c r="D330" s="20"/>
      <c r="E330" s="20"/>
      <c r="F330" s="20"/>
      <c r="G330" s="20"/>
      <c r="H330" s="20"/>
      <c r="I330" s="20"/>
      <c r="J330" s="31"/>
      <c r="K330" s="32"/>
      <c r="L330" s="32"/>
      <c r="M330" s="32"/>
      <c r="N330" s="46"/>
      <c r="V330" s="5"/>
      <c r="Y330" s="5"/>
    </row>
    <row r="331" spans="2:25" x14ac:dyDescent="0.3">
      <c r="B331" s="23"/>
      <c r="C331" s="20" t="s">
        <v>116</v>
      </c>
      <c r="D331" s="20"/>
      <c r="E331" s="20"/>
      <c r="F331" s="20"/>
      <c r="G331" s="20"/>
      <c r="H331" s="20"/>
      <c r="I331" s="20"/>
      <c r="J331" s="31"/>
      <c r="K331" s="32"/>
      <c r="L331" s="32"/>
      <c r="M331" s="32"/>
      <c r="N331" s="46"/>
      <c r="V331" s="5"/>
      <c r="Y331" s="5"/>
    </row>
    <row r="332" spans="2:25" x14ac:dyDescent="0.3">
      <c r="B332" s="23"/>
      <c r="C332" s="20" t="s">
        <v>116</v>
      </c>
      <c r="D332" s="20"/>
      <c r="E332" s="20"/>
      <c r="F332" s="20"/>
      <c r="G332" s="20"/>
      <c r="H332" s="20"/>
      <c r="I332" s="20"/>
      <c r="J332" s="31"/>
      <c r="K332" s="32"/>
      <c r="L332" s="32"/>
      <c r="M332" s="32"/>
      <c r="N332" s="46"/>
      <c r="V332" s="5"/>
      <c r="Y332" s="5"/>
    </row>
    <row r="333" spans="2:25" x14ac:dyDescent="0.3">
      <c r="B333" s="23"/>
      <c r="C333" s="20" t="s">
        <v>116</v>
      </c>
      <c r="D333" s="20"/>
      <c r="E333" s="20"/>
      <c r="F333" s="20"/>
      <c r="G333" s="20"/>
      <c r="H333" s="20"/>
      <c r="I333" s="20"/>
      <c r="J333" s="31"/>
      <c r="K333" s="32"/>
      <c r="L333" s="32"/>
      <c r="M333" s="32"/>
      <c r="N333" s="46"/>
      <c r="V333" s="5"/>
      <c r="Y333" s="5"/>
    </row>
    <row r="334" spans="2:25" x14ac:dyDescent="0.3">
      <c r="B334" s="23"/>
      <c r="C334" s="20" t="s">
        <v>116</v>
      </c>
      <c r="D334" s="20"/>
      <c r="E334" s="20"/>
      <c r="F334" s="20"/>
      <c r="G334" s="20"/>
      <c r="H334" s="20"/>
      <c r="I334" s="20"/>
      <c r="J334" s="31"/>
      <c r="K334" s="32"/>
      <c r="L334" s="32"/>
      <c r="M334" s="32"/>
      <c r="N334" s="46"/>
      <c r="V334" s="5"/>
      <c r="Y334" s="5"/>
    </row>
    <row r="335" spans="2:25" x14ac:dyDescent="0.3">
      <c r="B335" s="23"/>
      <c r="C335" s="20" t="s">
        <v>116</v>
      </c>
      <c r="D335" s="20"/>
      <c r="E335" s="20"/>
      <c r="F335" s="20"/>
      <c r="G335" s="20"/>
      <c r="H335" s="20"/>
      <c r="I335" s="20"/>
      <c r="J335" s="31"/>
      <c r="K335" s="32"/>
      <c r="L335" s="32"/>
      <c r="M335" s="32"/>
      <c r="N335" s="46"/>
      <c r="V335" s="5"/>
      <c r="Y335" s="5"/>
    </row>
    <row r="336" spans="2:25" x14ac:dyDescent="0.3">
      <c r="B336" s="23"/>
      <c r="C336" s="20" t="s">
        <v>116</v>
      </c>
      <c r="D336" s="20"/>
      <c r="E336" s="20"/>
      <c r="F336" s="20"/>
      <c r="G336" s="20"/>
      <c r="H336" s="20"/>
      <c r="I336" s="20"/>
      <c r="J336" s="31"/>
      <c r="K336" s="32"/>
      <c r="L336" s="32"/>
      <c r="M336" s="32"/>
      <c r="N336" s="46"/>
      <c r="V336" s="5"/>
      <c r="Y336" s="5"/>
    </row>
    <row r="337" spans="2:25" x14ac:dyDescent="0.3">
      <c r="B337" s="23"/>
      <c r="C337" s="20" t="s">
        <v>116</v>
      </c>
      <c r="D337" s="20"/>
      <c r="E337" s="20"/>
      <c r="F337" s="20"/>
      <c r="G337" s="20"/>
      <c r="H337" s="20"/>
      <c r="I337" s="20"/>
      <c r="J337" s="31"/>
      <c r="K337" s="32"/>
      <c r="L337" s="32"/>
      <c r="M337" s="32"/>
      <c r="N337" s="46"/>
      <c r="V337" s="5"/>
      <c r="Y337" s="5"/>
    </row>
    <row r="338" spans="2:25" x14ac:dyDescent="0.3">
      <c r="B338" s="23"/>
      <c r="C338" s="20" t="s">
        <v>116</v>
      </c>
      <c r="D338" s="20"/>
      <c r="E338" s="20"/>
      <c r="F338" s="20"/>
      <c r="G338" s="20"/>
      <c r="H338" s="20"/>
      <c r="I338" s="20"/>
      <c r="J338" s="31"/>
      <c r="K338" s="32"/>
      <c r="L338" s="32"/>
      <c r="M338" s="32"/>
      <c r="N338" s="46"/>
      <c r="V338" s="5"/>
      <c r="Y338" s="5"/>
    </row>
    <row r="339" spans="2:25" x14ac:dyDescent="0.3">
      <c r="B339" s="23"/>
      <c r="C339" s="20" t="s">
        <v>116</v>
      </c>
      <c r="D339" s="20"/>
      <c r="E339" s="20"/>
      <c r="F339" s="20"/>
      <c r="G339" s="20"/>
      <c r="H339" s="20"/>
      <c r="I339" s="20"/>
      <c r="J339" s="31"/>
      <c r="K339" s="32"/>
      <c r="L339" s="32"/>
      <c r="M339" s="32"/>
      <c r="N339" s="46"/>
      <c r="V339" s="5"/>
      <c r="Y339" s="5"/>
    </row>
    <row r="340" spans="2:25" x14ac:dyDescent="0.3">
      <c r="B340" s="23"/>
      <c r="C340" s="20" t="s">
        <v>116</v>
      </c>
      <c r="D340" s="20"/>
      <c r="E340" s="20"/>
      <c r="F340" s="20"/>
      <c r="G340" s="20"/>
      <c r="H340" s="20"/>
      <c r="I340" s="20"/>
      <c r="J340" s="31"/>
      <c r="K340" s="32"/>
      <c r="L340" s="32"/>
      <c r="M340" s="32"/>
      <c r="N340" s="46"/>
      <c r="V340" s="5"/>
      <c r="Y340" s="5"/>
    </row>
    <row r="341" spans="2:25" x14ac:dyDescent="0.3">
      <c r="B341" s="23"/>
      <c r="C341" s="20" t="s">
        <v>116</v>
      </c>
      <c r="D341" s="20"/>
      <c r="E341" s="20"/>
      <c r="F341" s="20"/>
      <c r="G341" s="20"/>
      <c r="H341" s="20"/>
      <c r="I341" s="20"/>
      <c r="J341" s="31"/>
      <c r="K341" s="32"/>
      <c r="L341" s="32"/>
      <c r="M341" s="32"/>
      <c r="N341" s="46"/>
      <c r="V341" s="5"/>
      <c r="Y341" s="5"/>
    </row>
    <row r="342" spans="2:25" x14ac:dyDescent="0.3">
      <c r="B342" s="23"/>
      <c r="C342" s="20" t="s">
        <v>116</v>
      </c>
      <c r="D342" s="20"/>
      <c r="E342" s="20"/>
      <c r="F342" s="20"/>
      <c r="G342" s="20"/>
      <c r="H342" s="20"/>
      <c r="I342" s="20"/>
      <c r="J342" s="31"/>
      <c r="K342" s="32"/>
      <c r="L342" s="32"/>
      <c r="M342" s="32"/>
      <c r="N342" s="46"/>
      <c r="V342" s="5"/>
      <c r="Y342" s="5"/>
    </row>
    <row r="343" spans="2:25" x14ac:dyDescent="0.3">
      <c r="B343" s="23"/>
      <c r="C343" s="20" t="s">
        <v>116</v>
      </c>
      <c r="D343" s="20"/>
      <c r="E343" s="20"/>
      <c r="F343" s="20"/>
      <c r="G343" s="20"/>
      <c r="H343" s="20"/>
      <c r="I343" s="20"/>
      <c r="J343" s="31"/>
      <c r="K343" s="32"/>
      <c r="L343" s="32"/>
      <c r="M343" s="32"/>
      <c r="N343" s="46"/>
      <c r="V343" s="5"/>
      <c r="Y343" s="5"/>
    </row>
    <row r="344" spans="2:25" x14ac:dyDescent="0.3">
      <c r="B344" s="23"/>
      <c r="C344" s="20" t="s">
        <v>116</v>
      </c>
      <c r="D344" s="20"/>
      <c r="E344" s="20"/>
      <c r="F344" s="20"/>
      <c r="G344" s="20"/>
      <c r="H344" s="20"/>
      <c r="I344" s="20"/>
      <c r="J344" s="31"/>
      <c r="K344" s="32"/>
      <c r="L344" s="32"/>
      <c r="M344" s="32"/>
      <c r="N344" s="46"/>
      <c r="V344" s="5"/>
      <c r="Y344" s="5"/>
    </row>
    <row r="345" spans="2:25" x14ac:dyDescent="0.3">
      <c r="B345" s="23"/>
      <c r="C345" s="20" t="s">
        <v>116</v>
      </c>
      <c r="D345" s="20"/>
      <c r="E345" s="20"/>
      <c r="F345" s="20"/>
      <c r="G345" s="20"/>
      <c r="H345" s="20"/>
      <c r="I345" s="20"/>
      <c r="J345" s="31"/>
      <c r="K345" s="32"/>
      <c r="L345" s="32"/>
      <c r="M345" s="32"/>
      <c r="N345" s="46"/>
      <c r="V345" s="5"/>
      <c r="Y345" s="5"/>
    </row>
    <row r="346" spans="2:25" x14ac:dyDescent="0.3">
      <c r="B346" s="23"/>
      <c r="C346" s="20" t="s">
        <v>116</v>
      </c>
      <c r="D346" s="20"/>
      <c r="E346" s="20"/>
      <c r="F346" s="20"/>
      <c r="G346" s="20"/>
      <c r="H346" s="20"/>
      <c r="I346" s="20"/>
      <c r="J346" s="31"/>
      <c r="K346" s="32"/>
      <c r="L346" s="32"/>
      <c r="M346" s="32"/>
      <c r="N346" s="46"/>
      <c r="V346" s="5"/>
      <c r="Y346" s="5"/>
    </row>
    <row r="347" spans="2:25" x14ac:dyDescent="0.3">
      <c r="B347" s="23"/>
      <c r="C347" s="20" t="s">
        <v>116</v>
      </c>
      <c r="D347" s="20"/>
      <c r="E347" s="20"/>
      <c r="F347" s="20"/>
      <c r="G347" s="20"/>
      <c r="H347" s="20"/>
      <c r="I347" s="20"/>
      <c r="J347" s="31"/>
      <c r="K347" s="32"/>
      <c r="L347" s="32"/>
      <c r="M347" s="32"/>
      <c r="N347" s="46"/>
      <c r="V347" s="5"/>
      <c r="Y347" s="5"/>
    </row>
    <row r="348" spans="2:25" x14ac:dyDescent="0.3">
      <c r="B348" s="23"/>
      <c r="C348" s="20" t="s">
        <v>116</v>
      </c>
      <c r="D348" s="20"/>
      <c r="E348" s="20"/>
      <c r="F348" s="20"/>
      <c r="G348" s="20"/>
      <c r="H348" s="20"/>
      <c r="I348" s="20"/>
      <c r="J348" s="31"/>
      <c r="K348" s="32"/>
      <c r="L348" s="32"/>
      <c r="M348" s="32"/>
      <c r="N348" s="46"/>
      <c r="V348" s="5"/>
      <c r="Y348" s="5"/>
    </row>
    <row r="349" spans="2:25" x14ac:dyDescent="0.3">
      <c r="B349" s="23"/>
      <c r="C349" s="20" t="s">
        <v>116</v>
      </c>
      <c r="D349" s="20"/>
      <c r="E349" s="20"/>
      <c r="F349" s="20"/>
      <c r="G349" s="20"/>
      <c r="H349" s="20"/>
      <c r="I349" s="20"/>
      <c r="J349" s="31"/>
      <c r="K349" s="32"/>
      <c r="L349" s="32"/>
      <c r="M349" s="32"/>
      <c r="N349" s="46"/>
      <c r="V349" s="5"/>
      <c r="Y349" s="5"/>
    </row>
    <row r="350" spans="2:25" x14ac:dyDescent="0.3">
      <c r="B350" s="23"/>
      <c r="C350" s="20" t="s">
        <v>116</v>
      </c>
      <c r="D350" s="20"/>
      <c r="E350" s="20"/>
      <c r="F350" s="20"/>
      <c r="G350" s="20"/>
      <c r="H350" s="20"/>
      <c r="I350" s="20"/>
      <c r="J350" s="31"/>
      <c r="K350" s="32"/>
      <c r="L350" s="32"/>
      <c r="M350" s="32"/>
      <c r="N350" s="46"/>
      <c r="V350" s="5"/>
      <c r="Y350" s="5"/>
    </row>
    <row r="351" spans="2:25" x14ac:dyDescent="0.3">
      <c r="B351" s="23"/>
      <c r="C351" s="20" t="s">
        <v>116</v>
      </c>
      <c r="D351" s="20"/>
      <c r="E351" s="20"/>
      <c r="F351" s="20"/>
      <c r="G351" s="20"/>
      <c r="H351" s="20"/>
      <c r="I351" s="20"/>
      <c r="J351" s="31"/>
      <c r="K351" s="32"/>
      <c r="L351" s="32"/>
      <c r="M351" s="32"/>
      <c r="N351" s="46"/>
      <c r="V351" s="5"/>
      <c r="Y351" s="5"/>
    </row>
    <row r="352" spans="2:25" x14ac:dyDescent="0.3">
      <c r="B352" s="23"/>
      <c r="C352" s="20" t="s">
        <v>116</v>
      </c>
      <c r="D352" s="20"/>
      <c r="E352" s="20"/>
      <c r="F352" s="20"/>
      <c r="G352" s="20"/>
      <c r="H352" s="20"/>
      <c r="I352" s="20"/>
      <c r="J352" s="31"/>
      <c r="K352" s="32"/>
      <c r="L352" s="32"/>
      <c r="M352" s="32"/>
      <c r="N352" s="46"/>
      <c r="V352" s="5"/>
      <c r="Y352" s="5"/>
    </row>
    <row r="353" spans="2:25" x14ac:dyDescent="0.3">
      <c r="B353" s="23"/>
      <c r="C353" s="20" t="s">
        <v>116</v>
      </c>
      <c r="D353" s="20"/>
      <c r="E353" s="20"/>
      <c r="F353" s="20"/>
      <c r="G353" s="20"/>
      <c r="H353" s="20"/>
      <c r="I353" s="20"/>
      <c r="J353" s="31"/>
      <c r="K353" s="32"/>
      <c r="L353" s="32"/>
      <c r="M353" s="32"/>
      <c r="N353" s="46"/>
      <c r="V353" s="5"/>
      <c r="Y353" s="5"/>
    </row>
    <row r="354" spans="2:25" x14ac:dyDescent="0.3">
      <c r="B354" s="23"/>
      <c r="C354" s="20" t="s">
        <v>116</v>
      </c>
      <c r="D354" s="20"/>
      <c r="E354" s="20"/>
      <c r="F354" s="20"/>
      <c r="G354" s="20"/>
      <c r="H354" s="20"/>
      <c r="I354" s="20"/>
      <c r="J354" s="31"/>
      <c r="K354" s="32"/>
      <c r="L354" s="32"/>
      <c r="M354" s="32"/>
      <c r="N354" s="46"/>
      <c r="V354" s="5"/>
      <c r="Y354" s="5"/>
    </row>
    <row r="355" spans="2:25" x14ac:dyDescent="0.3">
      <c r="B355" s="23"/>
      <c r="C355" s="20" t="s">
        <v>116</v>
      </c>
      <c r="D355" s="20"/>
      <c r="E355" s="20"/>
      <c r="F355" s="20"/>
      <c r="G355" s="20"/>
      <c r="H355" s="20"/>
      <c r="I355" s="20"/>
      <c r="J355" s="31"/>
      <c r="K355" s="32"/>
      <c r="L355" s="32"/>
      <c r="M355" s="32"/>
      <c r="N355" s="46"/>
      <c r="V355" s="5"/>
      <c r="Y355" s="5"/>
    </row>
    <row r="356" spans="2:25" x14ac:dyDescent="0.3">
      <c r="B356" s="23"/>
      <c r="C356" s="20" t="s">
        <v>116</v>
      </c>
      <c r="D356" s="20"/>
      <c r="E356" s="20"/>
      <c r="F356" s="20"/>
      <c r="G356" s="20"/>
      <c r="H356" s="20"/>
      <c r="I356" s="20"/>
      <c r="J356" s="31"/>
      <c r="K356" s="32"/>
      <c r="L356" s="32"/>
      <c r="M356" s="32"/>
      <c r="N356" s="46"/>
      <c r="V356" s="5"/>
      <c r="Y356" s="5"/>
    </row>
    <row r="357" spans="2:25" x14ac:dyDescent="0.3">
      <c r="B357" s="23"/>
      <c r="C357" s="20" t="s">
        <v>116</v>
      </c>
      <c r="D357" s="20"/>
      <c r="E357" s="20"/>
      <c r="F357" s="20"/>
      <c r="G357" s="20"/>
      <c r="H357" s="20"/>
      <c r="I357" s="20"/>
      <c r="J357" s="31"/>
      <c r="K357" s="32"/>
      <c r="L357" s="32"/>
      <c r="M357" s="32"/>
      <c r="N357" s="46"/>
      <c r="V357" s="5"/>
      <c r="Y357" s="5"/>
    </row>
    <row r="358" spans="2:25" x14ac:dyDescent="0.3">
      <c r="B358" s="23"/>
      <c r="C358" s="20" t="s">
        <v>116</v>
      </c>
      <c r="D358" s="20"/>
      <c r="E358" s="20"/>
      <c r="F358" s="20"/>
      <c r="G358" s="20"/>
      <c r="H358" s="20"/>
      <c r="I358" s="20"/>
      <c r="J358" s="31"/>
      <c r="K358" s="32"/>
      <c r="L358" s="32"/>
      <c r="M358" s="32"/>
      <c r="N358" s="46"/>
      <c r="V358" s="5"/>
      <c r="Y358" s="5"/>
    </row>
    <row r="359" spans="2:25" x14ac:dyDescent="0.3">
      <c r="B359" s="23"/>
      <c r="C359" s="20" t="s">
        <v>116</v>
      </c>
      <c r="D359" s="20"/>
      <c r="E359" s="20"/>
      <c r="F359" s="20"/>
      <c r="G359" s="20"/>
      <c r="H359" s="20"/>
      <c r="I359" s="20"/>
      <c r="J359" s="31"/>
      <c r="K359" s="32"/>
      <c r="L359" s="32"/>
      <c r="M359" s="32"/>
      <c r="N359" s="46"/>
      <c r="V359" s="5"/>
      <c r="Y359" s="5"/>
    </row>
    <row r="360" spans="2:25" x14ac:dyDescent="0.3">
      <c r="B360" s="23"/>
      <c r="C360" s="20" t="s">
        <v>116</v>
      </c>
      <c r="D360" s="20"/>
      <c r="E360" s="20"/>
      <c r="F360" s="20"/>
      <c r="G360" s="20"/>
      <c r="H360" s="20"/>
      <c r="I360" s="20"/>
      <c r="J360" s="31"/>
      <c r="K360" s="32"/>
      <c r="L360" s="32"/>
      <c r="M360" s="32"/>
      <c r="N360" s="46"/>
      <c r="V360" s="5"/>
      <c r="Y360" s="5"/>
    </row>
    <row r="361" spans="2:25" x14ac:dyDescent="0.3">
      <c r="B361" s="23"/>
      <c r="C361" s="20" t="s">
        <v>116</v>
      </c>
      <c r="D361" s="20"/>
      <c r="E361" s="20"/>
      <c r="F361" s="20"/>
      <c r="G361" s="20"/>
      <c r="H361" s="20"/>
      <c r="I361" s="20"/>
      <c r="J361" s="31"/>
      <c r="K361" s="32"/>
      <c r="L361" s="32"/>
      <c r="M361" s="32"/>
      <c r="N361" s="46"/>
      <c r="V361" s="5"/>
      <c r="Y361" s="5"/>
    </row>
    <row r="362" spans="2:25" x14ac:dyDescent="0.3">
      <c r="B362" s="23"/>
      <c r="C362" s="20" t="s">
        <v>116</v>
      </c>
      <c r="D362" s="20"/>
      <c r="E362" s="20"/>
      <c r="F362" s="20"/>
      <c r="G362" s="20"/>
      <c r="H362" s="20"/>
      <c r="I362" s="20"/>
      <c r="J362" s="31"/>
      <c r="K362" s="32"/>
      <c r="L362" s="32"/>
      <c r="M362" s="32"/>
      <c r="N362" s="46"/>
      <c r="V362" s="5"/>
      <c r="Y362" s="5"/>
    </row>
    <row r="363" spans="2:25" x14ac:dyDescent="0.3">
      <c r="B363" s="23"/>
      <c r="C363" s="20" t="s">
        <v>116</v>
      </c>
      <c r="D363" s="20"/>
      <c r="E363" s="20"/>
      <c r="F363" s="20"/>
      <c r="G363" s="20"/>
      <c r="H363" s="20"/>
      <c r="I363" s="20"/>
      <c r="J363" s="31"/>
      <c r="K363" s="32"/>
      <c r="L363" s="32"/>
      <c r="M363" s="32"/>
      <c r="N363" s="46"/>
      <c r="V363" s="5"/>
      <c r="Y363" s="5"/>
    </row>
    <row r="364" spans="2:25" x14ac:dyDescent="0.3">
      <c r="B364" s="23"/>
      <c r="C364" s="20" t="s">
        <v>116</v>
      </c>
      <c r="D364" s="20"/>
      <c r="E364" s="20"/>
      <c r="F364" s="20"/>
      <c r="G364" s="20"/>
      <c r="H364" s="20"/>
      <c r="I364" s="20"/>
      <c r="J364" s="31"/>
      <c r="K364" s="32"/>
      <c r="L364" s="32"/>
      <c r="M364" s="32"/>
      <c r="N364" s="46"/>
      <c r="V364" s="5"/>
      <c r="Y364" s="5"/>
    </row>
    <row r="365" spans="2:25" x14ac:dyDescent="0.3">
      <c r="B365" s="23"/>
      <c r="C365" s="20" t="s">
        <v>116</v>
      </c>
      <c r="D365" s="20"/>
      <c r="E365" s="20"/>
      <c r="F365" s="20"/>
      <c r="G365" s="20"/>
      <c r="H365" s="20"/>
      <c r="I365" s="20"/>
      <c r="J365" s="31"/>
      <c r="K365" s="32"/>
      <c r="L365" s="32"/>
      <c r="M365" s="32"/>
      <c r="N365" s="46"/>
      <c r="V365" s="5"/>
      <c r="Y365" s="5"/>
    </row>
    <row r="366" spans="2:25" x14ac:dyDescent="0.3">
      <c r="B366" s="23"/>
      <c r="C366" s="20" t="s">
        <v>116</v>
      </c>
      <c r="D366" s="20"/>
      <c r="E366" s="20"/>
      <c r="F366" s="20"/>
      <c r="G366" s="20"/>
      <c r="H366" s="20"/>
      <c r="I366" s="20"/>
      <c r="J366" s="31"/>
      <c r="K366" s="32"/>
      <c r="L366" s="32"/>
      <c r="M366" s="32"/>
      <c r="N366" s="46"/>
      <c r="V366" s="5"/>
      <c r="Y366" s="5"/>
    </row>
    <row r="367" spans="2:25" x14ac:dyDescent="0.3">
      <c r="B367" s="23"/>
      <c r="C367" s="20" t="s">
        <v>116</v>
      </c>
      <c r="D367" s="20"/>
      <c r="E367" s="20"/>
      <c r="F367" s="20"/>
      <c r="G367" s="20"/>
      <c r="H367" s="20"/>
      <c r="I367" s="20"/>
      <c r="J367" s="31"/>
      <c r="K367" s="32"/>
      <c r="L367" s="32"/>
      <c r="M367" s="32"/>
      <c r="N367" s="46"/>
      <c r="V367" s="5"/>
      <c r="Y367" s="5"/>
    </row>
    <row r="368" spans="2:25" x14ac:dyDescent="0.3">
      <c r="B368" s="23"/>
      <c r="C368" s="20" t="s">
        <v>116</v>
      </c>
      <c r="D368" s="20"/>
      <c r="E368" s="20"/>
      <c r="F368" s="20"/>
      <c r="G368" s="20"/>
      <c r="H368" s="20"/>
      <c r="I368" s="20"/>
      <c r="J368" s="31"/>
      <c r="K368" s="32"/>
      <c r="L368" s="32"/>
      <c r="M368" s="32"/>
      <c r="N368" s="46"/>
      <c r="V368" s="5"/>
      <c r="Y368" s="5"/>
    </row>
    <row r="369" spans="2:25" x14ac:dyDescent="0.3">
      <c r="B369" s="23"/>
      <c r="C369" s="20" t="s">
        <v>116</v>
      </c>
      <c r="D369" s="20"/>
      <c r="E369" s="20"/>
      <c r="F369" s="20"/>
      <c r="G369" s="20"/>
      <c r="H369" s="20"/>
      <c r="I369" s="20"/>
      <c r="J369" s="31"/>
      <c r="K369" s="32"/>
      <c r="L369" s="32"/>
      <c r="M369" s="32"/>
      <c r="N369" s="46"/>
      <c r="V369" s="5"/>
      <c r="Y369" s="5"/>
    </row>
    <row r="370" spans="2:25" x14ac:dyDescent="0.3">
      <c r="B370" s="23"/>
      <c r="C370" s="20" t="s">
        <v>116</v>
      </c>
      <c r="D370" s="20"/>
      <c r="E370" s="20"/>
      <c r="F370" s="20"/>
      <c r="G370" s="20"/>
      <c r="H370" s="20"/>
      <c r="I370" s="20"/>
      <c r="J370" s="31"/>
      <c r="K370" s="32"/>
      <c r="L370" s="32"/>
      <c r="M370" s="32"/>
      <c r="N370" s="46"/>
      <c r="V370" s="5"/>
      <c r="Y370" s="5"/>
    </row>
    <row r="371" spans="2:25" x14ac:dyDescent="0.3">
      <c r="B371" s="23"/>
      <c r="C371" s="20" t="s">
        <v>116</v>
      </c>
      <c r="D371" s="20"/>
      <c r="E371" s="20"/>
      <c r="F371" s="20"/>
      <c r="G371" s="20"/>
      <c r="H371" s="20"/>
      <c r="I371" s="20"/>
      <c r="J371" s="31"/>
      <c r="K371" s="32"/>
      <c r="L371" s="32"/>
      <c r="M371" s="32"/>
      <c r="N371" s="46"/>
      <c r="V371" s="5"/>
      <c r="Y371" s="5"/>
    </row>
    <row r="372" spans="2:25" x14ac:dyDescent="0.3">
      <c r="B372" s="23"/>
      <c r="C372" s="20" t="s">
        <v>116</v>
      </c>
      <c r="D372" s="20"/>
      <c r="E372" s="20"/>
      <c r="F372" s="20"/>
      <c r="G372" s="20"/>
      <c r="H372" s="20"/>
      <c r="I372" s="20"/>
      <c r="J372" s="31"/>
      <c r="K372" s="32"/>
      <c r="L372" s="32"/>
      <c r="M372" s="32"/>
      <c r="N372" s="46"/>
      <c r="V372" s="5"/>
      <c r="Y372" s="5"/>
    </row>
    <row r="373" spans="2:25" x14ac:dyDescent="0.3">
      <c r="B373" s="23"/>
      <c r="C373" s="20" t="s">
        <v>116</v>
      </c>
      <c r="D373" s="20"/>
      <c r="E373" s="20"/>
      <c r="F373" s="20"/>
      <c r="G373" s="20"/>
      <c r="H373" s="20"/>
      <c r="I373" s="20"/>
      <c r="J373" s="31"/>
      <c r="K373" s="32"/>
      <c r="L373" s="32"/>
      <c r="M373" s="32"/>
      <c r="N373" s="46"/>
      <c r="V373" s="5"/>
      <c r="Y373" s="5"/>
    </row>
    <row r="374" spans="2:25" x14ac:dyDescent="0.3">
      <c r="B374" s="23"/>
      <c r="C374" s="20" t="s">
        <v>116</v>
      </c>
      <c r="D374" s="20"/>
      <c r="E374" s="20"/>
      <c r="F374" s="20"/>
      <c r="G374" s="20"/>
      <c r="H374" s="20"/>
      <c r="I374" s="20"/>
      <c r="J374" s="31"/>
      <c r="K374" s="32"/>
      <c r="L374" s="32"/>
      <c r="M374" s="32"/>
      <c r="N374" s="46"/>
      <c r="V374" s="5"/>
      <c r="Y374" s="5"/>
    </row>
    <row r="375" spans="2:25" x14ac:dyDescent="0.3">
      <c r="B375" s="23"/>
      <c r="C375" s="20" t="s">
        <v>116</v>
      </c>
      <c r="D375" s="20"/>
      <c r="E375" s="20"/>
      <c r="F375" s="20"/>
      <c r="G375" s="20"/>
      <c r="H375" s="20"/>
      <c r="I375" s="20"/>
      <c r="J375" s="31"/>
      <c r="K375" s="32"/>
      <c r="L375" s="32"/>
      <c r="M375" s="32"/>
      <c r="N375" s="46"/>
      <c r="V375" s="5"/>
      <c r="Y375" s="5"/>
    </row>
    <row r="376" spans="2:25" x14ac:dyDescent="0.3">
      <c r="B376" s="23"/>
      <c r="C376" s="20" t="s">
        <v>116</v>
      </c>
      <c r="D376" s="20"/>
      <c r="E376" s="20"/>
      <c r="F376" s="20"/>
      <c r="G376" s="20"/>
      <c r="H376" s="20"/>
      <c r="I376" s="20"/>
      <c r="J376" s="31"/>
      <c r="K376" s="32"/>
      <c r="L376" s="32"/>
      <c r="M376" s="32"/>
      <c r="N376" s="46"/>
      <c r="V376" s="5"/>
      <c r="Y376" s="5"/>
    </row>
    <row r="377" spans="2:25" x14ac:dyDescent="0.3">
      <c r="B377" s="23"/>
      <c r="C377" s="20" t="s">
        <v>116</v>
      </c>
      <c r="D377" s="20"/>
      <c r="E377" s="20"/>
      <c r="F377" s="20"/>
      <c r="G377" s="20"/>
      <c r="H377" s="20"/>
      <c r="I377" s="20"/>
      <c r="J377" s="31"/>
      <c r="K377" s="32"/>
      <c r="L377" s="32"/>
      <c r="M377" s="32"/>
      <c r="N377" s="46"/>
      <c r="V377" s="5"/>
      <c r="Y377" s="5"/>
    </row>
    <row r="378" spans="2:25" x14ac:dyDescent="0.3">
      <c r="B378" s="23"/>
      <c r="C378" s="20" t="s">
        <v>116</v>
      </c>
      <c r="D378" s="20"/>
      <c r="E378" s="20"/>
      <c r="F378" s="20"/>
      <c r="G378" s="20"/>
      <c r="H378" s="20"/>
      <c r="I378" s="20"/>
      <c r="J378" s="31"/>
      <c r="K378" s="32"/>
      <c r="L378" s="32"/>
      <c r="M378" s="32"/>
      <c r="N378" s="46"/>
      <c r="V378" s="5"/>
      <c r="Y378" s="5"/>
    </row>
    <row r="379" spans="2:25" x14ac:dyDescent="0.3">
      <c r="B379" s="23"/>
      <c r="C379" s="20" t="s">
        <v>116</v>
      </c>
      <c r="D379" s="20"/>
      <c r="E379" s="20"/>
      <c r="F379" s="20"/>
      <c r="G379" s="20"/>
      <c r="H379" s="20"/>
      <c r="I379" s="20"/>
      <c r="J379" s="31"/>
      <c r="K379" s="32"/>
      <c r="L379" s="32"/>
      <c r="M379" s="32"/>
      <c r="N379" s="46"/>
      <c r="V379" s="5"/>
      <c r="Y379" s="5"/>
    </row>
    <row r="380" spans="2:25" x14ac:dyDescent="0.3">
      <c r="B380" s="23"/>
      <c r="C380" s="20" t="s">
        <v>116</v>
      </c>
      <c r="D380" s="20"/>
      <c r="E380" s="20"/>
      <c r="F380" s="20"/>
      <c r="G380" s="20"/>
      <c r="H380" s="20"/>
      <c r="I380" s="20"/>
      <c r="J380" s="31"/>
      <c r="K380" s="32"/>
      <c r="L380" s="32"/>
      <c r="M380" s="32"/>
      <c r="N380" s="46"/>
      <c r="V380" s="5"/>
      <c r="Y380" s="5"/>
    </row>
    <row r="381" spans="2:25" x14ac:dyDescent="0.3">
      <c r="B381" s="23"/>
      <c r="C381" s="20" t="s">
        <v>116</v>
      </c>
      <c r="D381" s="20"/>
      <c r="E381" s="20"/>
      <c r="F381" s="20"/>
      <c r="G381" s="20"/>
      <c r="H381" s="20"/>
      <c r="I381" s="20"/>
      <c r="J381" s="31"/>
      <c r="K381" s="32"/>
      <c r="L381" s="32"/>
      <c r="M381" s="32"/>
      <c r="N381" s="46"/>
      <c r="V381" s="5"/>
      <c r="Y381" s="5"/>
    </row>
    <row r="382" spans="2:25" x14ac:dyDescent="0.3">
      <c r="B382" s="23"/>
      <c r="C382" s="20" t="s">
        <v>116</v>
      </c>
      <c r="D382" s="20"/>
      <c r="E382" s="20"/>
      <c r="F382" s="20"/>
      <c r="G382" s="20"/>
      <c r="H382" s="20"/>
      <c r="I382" s="20"/>
      <c r="J382" s="31"/>
      <c r="K382" s="32"/>
      <c r="L382" s="32"/>
      <c r="M382" s="32"/>
      <c r="N382" s="46"/>
      <c r="V382" s="5"/>
      <c r="Y382" s="5"/>
    </row>
    <row r="383" spans="2:25" x14ac:dyDescent="0.3">
      <c r="B383" s="23"/>
      <c r="C383" s="20" t="s">
        <v>116</v>
      </c>
      <c r="D383" s="20"/>
      <c r="E383" s="20"/>
      <c r="F383" s="20"/>
      <c r="G383" s="20"/>
      <c r="H383" s="20"/>
      <c r="I383" s="20"/>
      <c r="J383" s="31"/>
      <c r="K383" s="32"/>
      <c r="L383" s="32"/>
      <c r="M383" s="32"/>
      <c r="N383" s="46"/>
      <c r="V383" s="5"/>
      <c r="Y383" s="5"/>
    </row>
    <row r="384" spans="2:25" x14ac:dyDescent="0.3">
      <c r="B384" s="23"/>
      <c r="C384" s="20" t="s">
        <v>116</v>
      </c>
      <c r="D384" s="20"/>
      <c r="E384" s="20"/>
      <c r="F384" s="20"/>
      <c r="G384" s="20"/>
      <c r="H384" s="20"/>
      <c r="I384" s="20"/>
      <c r="J384" s="31"/>
      <c r="K384" s="32"/>
      <c r="L384" s="32"/>
      <c r="M384" s="32"/>
      <c r="N384" s="46"/>
      <c r="V384" s="5"/>
      <c r="Y384" s="5"/>
    </row>
    <row r="385" spans="2:25" x14ac:dyDescent="0.3">
      <c r="B385" s="23"/>
      <c r="C385" s="20" t="s">
        <v>116</v>
      </c>
      <c r="D385" s="20"/>
      <c r="E385" s="20"/>
      <c r="F385" s="20"/>
      <c r="G385" s="20"/>
      <c r="H385" s="20"/>
      <c r="I385" s="20"/>
      <c r="J385" s="31"/>
      <c r="K385" s="32"/>
      <c r="L385" s="32"/>
      <c r="M385" s="32"/>
      <c r="N385" s="46"/>
      <c r="V385" s="5"/>
      <c r="Y385" s="5"/>
    </row>
    <row r="386" spans="2:25" x14ac:dyDescent="0.3">
      <c r="B386" s="23"/>
      <c r="C386" s="20" t="s">
        <v>116</v>
      </c>
      <c r="D386" s="20"/>
      <c r="E386" s="20"/>
      <c r="F386" s="20"/>
      <c r="G386" s="20"/>
      <c r="H386" s="20"/>
      <c r="I386" s="20"/>
      <c r="J386" s="31"/>
      <c r="K386" s="32"/>
      <c r="L386" s="32"/>
      <c r="M386" s="32"/>
      <c r="N386" s="46"/>
      <c r="V386" s="5"/>
      <c r="Y386" s="5"/>
    </row>
    <row r="387" spans="2:25" x14ac:dyDescent="0.3">
      <c r="B387" s="23"/>
      <c r="C387" s="20" t="s">
        <v>116</v>
      </c>
      <c r="D387" s="20"/>
      <c r="E387" s="20"/>
      <c r="F387" s="20"/>
      <c r="G387" s="20"/>
      <c r="H387" s="20"/>
      <c r="I387" s="20"/>
      <c r="J387" s="31"/>
      <c r="K387" s="32"/>
      <c r="L387" s="32"/>
      <c r="M387" s="32"/>
      <c r="N387" s="46"/>
      <c r="V387" s="5"/>
      <c r="Y387" s="5"/>
    </row>
    <row r="388" spans="2:25" x14ac:dyDescent="0.3">
      <c r="B388" s="23"/>
      <c r="C388" s="20" t="s">
        <v>116</v>
      </c>
      <c r="D388" s="20"/>
      <c r="E388" s="20"/>
      <c r="F388" s="20"/>
      <c r="G388" s="20"/>
      <c r="H388" s="20"/>
      <c r="I388" s="20"/>
      <c r="J388" s="31"/>
      <c r="K388" s="32"/>
      <c r="L388" s="32"/>
      <c r="M388" s="32"/>
      <c r="N388" s="46"/>
      <c r="V388" s="5"/>
      <c r="Y388" s="5"/>
    </row>
    <row r="389" spans="2:25" x14ac:dyDescent="0.3">
      <c r="B389" s="23"/>
      <c r="C389" s="20" t="s">
        <v>116</v>
      </c>
      <c r="D389" s="20"/>
      <c r="E389" s="20"/>
      <c r="F389" s="20"/>
      <c r="G389" s="20"/>
      <c r="H389" s="20"/>
      <c r="I389" s="20"/>
      <c r="J389" s="31"/>
      <c r="K389" s="32"/>
      <c r="L389" s="32"/>
      <c r="M389" s="32"/>
      <c r="N389" s="46"/>
      <c r="V389" s="5"/>
      <c r="Y389" s="5"/>
    </row>
    <row r="390" spans="2:25" x14ac:dyDescent="0.3">
      <c r="B390" s="23"/>
      <c r="C390" s="20" t="s">
        <v>116</v>
      </c>
      <c r="D390" s="20"/>
      <c r="E390" s="20"/>
      <c r="F390" s="20"/>
      <c r="G390" s="20"/>
      <c r="H390" s="20"/>
      <c r="I390" s="20"/>
      <c r="J390" s="31"/>
      <c r="K390" s="32"/>
      <c r="L390" s="32"/>
      <c r="M390" s="32"/>
      <c r="N390" s="46"/>
      <c r="V390" s="5"/>
      <c r="Y390" s="5"/>
    </row>
    <row r="391" spans="2:25" x14ac:dyDescent="0.3">
      <c r="B391" s="23"/>
      <c r="C391" s="20" t="s">
        <v>116</v>
      </c>
      <c r="D391" s="20"/>
      <c r="E391" s="20"/>
      <c r="F391" s="20"/>
      <c r="G391" s="20"/>
      <c r="H391" s="20"/>
      <c r="I391" s="20"/>
      <c r="J391" s="31"/>
      <c r="K391" s="32"/>
      <c r="L391" s="32"/>
      <c r="M391" s="32"/>
      <c r="N391" s="46"/>
      <c r="V391" s="5"/>
      <c r="Y391" s="5"/>
    </row>
    <row r="392" spans="2:25" x14ac:dyDescent="0.3">
      <c r="B392" s="23"/>
      <c r="C392" s="20" t="s">
        <v>116</v>
      </c>
      <c r="D392" s="20"/>
      <c r="E392" s="20"/>
      <c r="F392" s="20"/>
      <c r="G392" s="20"/>
      <c r="H392" s="20"/>
      <c r="I392" s="20"/>
      <c r="J392" s="31"/>
      <c r="K392" s="32"/>
      <c r="L392" s="32"/>
      <c r="M392" s="32"/>
      <c r="N392" s="46"/>
      <c r="V392" s="5"/>
      <c r="Y392" s="5"/>
    </row>
    <row r="393" spans="2:25" x14ac:dyDescent="0.3">
      <c r="B393" s="23"/>
      <c r="C393" s="20" t="s">
        <v>116</v>
      </c>
      <c r="D393" s="20"/>
      <c r="E393" s="20"/>
      <c r="F393" s="20"/>
      <c r="G393" s="20"/>
      <c r="H393" s="20"/>
      <c r="I393" s="20"/>
      <c r="J393" s="31"/>
      <c r="K393" s="32"/>
      <c r="L393" s="32"/>
      <c r="M393" s="32"/>
      <c r="N393" s="46"/>
      <c r="V393" s="5"/>
      <c r="Y393" s="5"/>
    </row>
    <row r="394" spans="2:25" x14ac:dyDescent="0.3">
      <c r="B394" s="23"/>
      <c r="C394" s="20" t="s">
        <v>116</v>
      </c>
      <c r="D394" s="20"/>
      <c r="E394" s="20"/>
      <c r="F394" s="20"/>
      <c r="G394" s="20"/>
      <c r="H394" s="20"/>
      <c r="I394" s="20"/>
      <c r="J394" s="31"/>
      <c r="K394" s="32"/>
      <c r="L394" s="32"/>
      <c r="M394" s="32"/>
      <c r="N394" s="46"/>
      <c r="V394" s="5"/>
      <c r="Y394" s="5"/>
    </row>
    <row r="395" spans="2:25" x14ac:dyDescent="0.3">
      <c r="B395" s="23"/>
      <c r="C395" s="20" t="s">
        <v>116</v>
      </c>
      <c r="D395" s="20"/>
      <c r="E395" s="20"/>
      <c r="F395" s="20"/>
      <c r="G395" s="20"/>
      <c r="H395" s="20"/>
      <c r="I395" s="20"/>
      <c r="J395" s="31"/>
      <c r="K395" s="32"/>
      <c r="L395" s="32"/>
      <c r="M395" s="32"/>
      <c r="N395" s="46"/>
      <c r="V395" s="5"/>
      <c r="Y395" s="5"/>
    </row>
    <row r="396" spans="2:25" x14ac:dyDescent="0.3">
      <c r="B396" s="23"/>
      <c r="C396" s="20" t="s">
        <v>116</v>
      </c>
      <c r="D396" s="20"/>
      <c r="E396" s="20"/>
      <c r="F396" s="20"/>
      <c r="G396" s="20"/>
      <c r="H396" s="20"/>
      <c r="I396" s="20"/>
      <c r="J396" s="31"/>
      <c r="K396" s="32"/>
      <c r="L396" s="32"/>
      <c r="M396" s="32"/>
      <c r="N396" s="46"/>
      <c r="V396" s="5"/>
      <c r="Y396" s="5"/>
    </row>
    <row r="397" spans="2:25" x14ac:dyDescent="0.3">
      <c r="B397" s="23"/>
      <c r="C397" s="20" t="s">
        <v>116</v>
      </c>
      <c r="D397" s="20"/>
      <c r="E397" s="20"/>
      <c r="F397" s="20"/>
      <c r="G397" s="20"/>
      <c r="H397" s="20"/>
      <c r="I397" s="20"/>
      <c r="J397" s="31"/>
      <c r="K397" s="32"/>
      <c r="L397" s="32"/>
      <c r="M397" s="32"/>
      <c r="N397" s="46"/>
      <c r="V397" s="5"/>
      <c r="Y397" s="5"/>
    </row>
    <row r="398" spans="2:25" x14ac:dyDescent="0.3">
      <c r="B398" s="23"/>
      <c r="C398" s="20" t="s">
        <v>116</v>
      </c>
      <c r="D398" s="20"/>
      <c r="E398" s="20"/>
      <c r="F398" s="20"/>
      <c r="G398" s="20"/>
      <c r="H398" s="20"/>
      <c r="I398" s="20"/>
      <c r="J398" s="31"/>
      <c r="K398" s="32"/>
      <c r="L398" s="32"/>
      <c r="M398" s="32"/>
      <c r="N398" s="46"/>
      <c r="V398" s="5"/>
      <c r="Y398" s="5"/>
    </row>
    <row r="399" spans="2:25" x14ac:dyDescent="0.3">
      <c r="B399" s="23"/>
      <c r="C399" s="20" t="s">
        <v>116</v>
      </c>
      <c r="D399" s="20"/>
      <c r="E399" s="20"/>
      <c r="F399" s="20"/>
      <c r="G399" s="20"/>
      <c r="H399" s="20"/>
      <c r="I399" s="20"/>
      <c r="J399" s="31"/>
      <c r="K399" s="32"/>
      <c r="L399" s="32"/>
      <c r="M399" s="32"/>
      <c r="N399" s="46"/>
      <c r="V399" s="5"/>
      <c r="Y399" s="5"/>
    </row>
    <row r="400" spans="2:25" x14ac:dyDescent="0.3">
      <c r="B400" s="23"/>
      <c r="C400" s="20" t="s">
        <v>116</v>
      </c>
      <c r="D400" s="20"/>
      <c r="E400" s="20"/>
      <c r="F400" s="20"/>
      <c r="G400" s="20"/>
      <c r="H400" s="20"/>
      <c r="I400" s="20"/>
      <c r="J400" s="31"/>
      <c r="K400" s="32"/>
      <c r="L400" s="32"/>
      <c r="M400" s="32"/>
      <c r="N400" s="46"/>
      <c r="V400" s="5"/>
      <c r="Y400" s="5"/>
    </row>
    <row r="401" spans="2:25" x14ac:dyDescent="0.3">
      <c r="B401" s="23"/>
      <c r="C401" s="20" t="s">
        <v>116</v>
      </c>
      <c r="D401" s="20"/>
      <c r="E401" s="20"/>
      <c r="F401" s="20"/>
      <c r="G401" s="20"/>
      <c r="H401" s="20"/>
      <c r="I401" s="20"/>
      <c r="J401" s="31"/>
      <c r="K401" s="32"/>
      <c r="L401" s="32"/>
      <c r="M401" s="32"/>
      <c r="N401" s="46"/>
      <c r="V401" s="5"/>
      <c r="Y401" s="5"/>
    </row>
    <row r="402" spans="2:25" x14ac:dyDescent="0.3">
      <c r="B402" s="23"/>
      <c r="C402" s="20" t="s">
        <v>116</v>
      </c>
      <c r="D402" s="20"/>
      <c r="E402" s="20"/>
      <c r="F402" s="20"/>
      <c r="G402" s="20"/>
      <c r="H402" s="20"/>
      <c r="I402" s="20"/>
      <c r="J402" s="31"/>
      <c r="K402" s="32"/>
      <c r="L402" s="32"/>
      <c r="M402" s="32"/>
      <c r="N402" s="46"/>
      <c r="V402" s="5"/>
      <c r="Y402" s="5"/>
    </row>
    <row r="403" spans="2:25" x14ac:dyDescent="0.3">
      <c r="B403" s="23"/>
      <c r="C403" s="20" t="s">
        <v>116</v>
      </c>
      <c r="D403" s="20"/>
      <c r="E403" s="20"/>
      <c r="F403" s="20"/>
      <c r="G403" s="20"/>
      <c r="H403" s="20"/>
      <c r="I403" s="20"/>
      <c r="J403" s="31"/>
      <c r="K403" s="32"/>
      <c r="L403" s="32"/>
      <c r="M403" s="32"/>
      <c r="N403" s="46"/>
      <c r="V403" s="5"/>
      <c r="Y403" s="5"/>
    </row>
    <row r="404" spans="2:25" x14ac:dyDescent="0.3">
      <c r="B404" s="23"/>
      <c r="C404" s="20" t="s">
        <v>116</v>
      </c>
      <c r="D404" s="20"/>
      <c r="E404" s="20"/>
      <c r="F404" s="20"/>
      <c r="G404" s="20"/>
      <c r="H404" s="20"/>
      <c r="I404" s="20"/>
      <c r="J404" s="31"/>
      <c r="K404" s="32"/>
      <c r="L404" s="32"/>
      <c r="M404" s="32"/>
      <c r="N404" s="46"/>
      <c r="V404" s="5"/>
      <c r="Y404" s="5"/>
    </row>
    <row r="405" spans="2:25" x14ac:dyDescent="0.3">
      <c r="B405" s="23"/>
      <c r="C405" s="20" t="s">
        <v>116</v>
      </c>
      <c r="D405" s="20"/>
      <c r="E405" s="20"/>
      <c r="F405" s="20"/>
      <c r="G405" s="20"/>
      <c r="H405" s="20"/>
      <c r="I405" s="20"/>
      <c r="J405" s="31"/>
      <c r="K405" s="32"/>
      <c r="L405" s="32"/>
      <c r="M405" s="32"/>
      <c r="N405" s="46"/>
      <c r="V405" s="5"/>
      <c r="Y405" s="5"/>
    </row>
    <row r="406" spans="2:25" x14ac:dyDescent="0.3">
      <c r="B406" s="23"/>
      <c r="C406" s="20" t="s">
        <v>116</v>
      </c>
      <c r="D406" s="20"/>
      <c r="E406" s="20"/>
      <c r="F406" s="20"/>
      <c r="G406" s="20"/>
      <c r="H406" s="20"/>
      <c r="I406" s="20"/>
      <c r="J406" s="31"/>
      <c r="K406" s="32"/>
      <c r="L406" s="32"/>
      <c r="M406" s="32"/>
      <c r="N406" s="46"/>
      <c r="V406" s="5"/>
      <c r="Y406" s="5"/>
    </row>
    <row r="407" spans="2:25" x14ac:dyDescent="0.3">
      <c r="B407" s="23"/>
      <c r="C407" s="20" t="s">
        <v>116</v>
      </c>
      <c r="D407" s="20"/>
      <c r="E407" s="20"/>
      <c r="F407" s="20"/>
      <c r="G407" s="20"/>
      <c r="H407" s="20"/>
      <c r="I407" s="20"/>
      <c r="J407" s="31"/>
      <c r="K407" s="32"/>
      <c r="L407" s="32"/>
      <c r="M407" s="32"/>
      <c r="N407" s="46"/>
      <c r="V407" s="5"/>
      <c r="Y407" s="5"/>
    </row>
    <row r="408" spans="2:25" x14ac:dyDescent="0.3">
      <c r="B408" s="23"/>
      <c r="C408" s="20" t="s">
        <v>116</v>
      </c>
      <c r="D408" s="20"/>
      <c r="E408" s="20"/>
      <c r="F408" s="20"/>
      <c r="G408" s="20"/>
      <c r="H408" s="20"/>
      <c r="I408" s="20"/>
      <c r="J408" s="31"/>
      <c r="K408" s="32"/>
      <c r="L408" s="32"/>
      <c r="M408" s="32"/>
      <c r="N408" s="46"/>
      <c r="V408" s="5"/>
      <c r="Y408" s="5"/>
    </row>
    <row r="409" spans="2:25" x14ac:dyDescent="0.3">
      <c r="B409" s="23"/>
      <c r="C409" s="20" t="s">
        <v>116</v>
      </c>
      <c r="D409" s="20"/>
      <c r="E409" s="20"/>
      <c r="F409" s="20"/>
      <c r="G409" s="20"/>
      <c r="H409" s="20"/>
      <c r="I409" s="20"/>
      <c r="J409" s="31"/>
      <c r="K409" s="32"/>
      <c r="L409" s="32"/>
      <c r="M409" s="32"/>
      <c r="N409" s="46"/>
      <c r="V409" s="5"/>
      <c r="Y409" s="5"/>
    </row>
    <row r="410" spans="2:25" x14ac:dyDescent="0.3">
      <c r="B410" s="23"/>
      <c r="C410" s="20" t="s">
        <v>116</v>
      </c>
      <c r="D410" s="20"/>
      <c r="E410" s="20"/>
      <c r="F410" s="20"/>
      <c r="G410" s="20"/>
      <c r="H410" s="20"/>
      <c r="I410" s="20"/>
      <c r="J410" s="31"/>
      <c r="K410" s="32"/>
      <c r="L410" s="32"/>
      <c r="M410" s="32"/>
      <c r="N410" s="46"/>
      <c r="V410" s="5"/>
      <c r="Y410" s="5"/>
    </row>
    <row r="411" spans="2:25" x14ac:dyDescent="0.3">
      <c r="B411" s="23"/>
      <c r="C411" s="20" t="s">
        <v>116</v>
      </c>
      <c r="D411" s="20"/>
      <c r="E411" s="20"/>
      <c r="F411" s="20"/>
      <c r="G411" s="20"/>
      <c r="H411" s="20"/>
      <c r="I411" s="20"/>
      <c r="J411" s="31"/>
      <c r="K411" s="32"/>
      <c r="L411" s="32"/>
      <c r="M411" s="32"/>
      <c r="N411" s="46"/>
      <c r="V411" s="5"/>
      <c r="Y411" s="5"/>
    </row>
    <row r="412" spans="2:25" x14ac:dyDescent="0.3">
      <c r="B412" s="23"/>
      <c r="C412" s="20" t="s">
        <v>116</v>
      </c>
      <c r="D412" s="20"/>
      <c r="E412" s="20"/>
      <c r="F412" s="20"/>
      <c r="G412" s="20"/>
      <c r="H412" s="20"/>
      <c r="I412" s="20"/>
      <c r="J412" s="31"/>
      <c r="K412" s="32"/>
      <c r="L412" s="32"/>
      <c r="M412" s="32"/>
      <c r="N412" s="46"/>
      <c r="V412" s="5"/>
      <c r="Y412" s="5"/>
    </row>
    <row r="413" spans="2:25" x14ac:dyDescent="0.3">
      <c r="B413" s="23"/>
      <c r="C413" s="20" t="s">
        <v>116</v>
      </c>
      <c r="D413" s="20"/>
      <c r="E413" s="20"/>
      <c r="F413" s="20"/>
      <c r="G413" s="20"/>
      <c r="H413" s="20"/>
      <c r="I413" s="20"/>
      <c r="J413" s="31"/>
      <c r="K413" s="32"/>
      <c r="L413" s="32"/>
      <c r="M413" s="32"/>
      <c r="N413" s="46"/>
      <c r="V413" s="5"/>
      <c r="Y413" s="5"/>
    </row>
    <row r="414" spans="2:25" x14ac:dyDescent="0.3">
      <c r="B414" s="23"/>
      <c r="C414" s="20" t="s">
        <v>116</v>
      </c>
      <c r="D414" s="20"/>
      <c r="E414" s="20"/>
      <c r="F414" s="20"/>
      <c r="G414" s="20"/>
      <c r="H414" s="20"/>
      <c r="I414" s="20"/>
      <c r="J414" s="31"/>
      <c r="K414" s="32"/>
      <c r="L414" s="32"/>
      <c r="M414" s="32"/>
      <c r="N414" s="46"/>
      <c r="V414" s="5"/>
      <c r="Y414" s="5"/>
    </row>
    <row r="415" spans="2:25" x14ac:dyDescent="0.3">
      <c r="B415" s="23"/>
      <c r="C415" s="20" t="s">
        <v>116</v>
      </c>
      <c r="D415" s="20"/>
      <c r="E415" s="20"/>
      <c r="F415" s="20"/>
      <c r="G415" s="20"/>
      <c r="H415" s="20"/>
      <c r="I415" s="20"/>
      <c r="J415" s="31"/>
      <c r="K415" s="32"/>
      <c r="L415" s="32"/>
      <c r="M415" s="32"/>
      <c r="N415" s="46"/>
      <c r="V415" s="5"/>
      <c r="Y415" s="5"/>
    </row>
    <row r="416" spans="2:25" x14ac:dyDescent="0.3">
      <c r="B416" s="23"/>
      <c r="C416" s="20" t="s">
        <v>116</v>
      </c>
      <c r="D416" s="20"/>
      <c r="E416" s="20"/>
      <c r="F416" s="20"/>
      <c r="G416" s="20"/>
      <c r="H416" s="20"/>
      <c r="I416" s="20"/>
      <c r="J416" s="31"/>
      <c r="K416" s="32"/>
      <c r="L416" s="32"/>
      <c r="M416" s="32"/>
      <c r="N416" s="46"/>
      <c r="V416" s="5"/>
      <c r="Y416" s="5"/>
    </row>
    <row r="417" spans="2:25" x14ac:dyDescent="0.3">
      <c r="B417" s="23"/>
      <c r="C417" s="20" t="s">
        <v>116</v>
      </c>
      <c r="D417" s="20"/>
      <c r="E417" s="20"/>
      <c r="F417" s="20"/>
      <c r="G417" s="20"/>
      <c r="H417" s="20"/>
      <c r="I417" s="20"/>
      <c r="J417" s="31"/>
      <c r="K417" s="32"/>
      <c r="L417" s="32"/>
      <c r="M417" s="32"/>
      <c r="N417" s="46"/>
      <c r="V417" s="5"/>
      <c r="Y417" s="5"/>
    </row>
    <row r="418" spans="2:25" x14ac:dyDescent="0.3">
      <c r="B418" s="23"/>
      <c r="C418" s="20" t="s">
        <v>116</v>
      </c>
      <c r="D418" s="20"/>
      <c r="E418" s="20"/>
      <c r="F418" s="20"/>
      <c r="G418" s="20"/>
      <c r="H418" s="20"/>
      <c r="I418" s="20"/>
      <c r="J418" s="31"/>
      <c r="K418" s="32"/>
      <c r="L418" s="32"/>
      <c r="M418" s="32"/>
      <c r="N418" s="46"/>
      <c r="V418" s="5"/>
      <c r="Y418" s="5"/>
    </row>
    <row r="419" spans="2:25" x14ac:dyDescent="0.3">
      <c r="B419" s="23"/>
      <c r="C419" s="20" t="s">
        <v>116</v>
      </c>
      <c r="D419" s="20"/>
      <c r="E419" s="20"/>
      <c r="F419" s="20"/>
      <c r="G419" s="20"/>
      <c r="H419" s="20"/>
      <c r="I419" s="20"/>
      <c r="J419" s="31"/>
      <c r="K419" s="32"/>
      <c r="L419" s="32"/>
      <c r="M419" s="32"/>
      <c r="N419" s="46"/>
      <c r="V419" s="5"/>
      <c r="Y419" s="5"/>
    </row>
    <row r="420" spans="2:25" x14ac:dyDescent="0.3">
      <c r="B420" s="23"/>
      <c r="C420" s="20" t="s">
        <v>116</v>
      </c>
      <c r="D420" s="20"/>
      <c r="E420" s="20"/>
      <c r="F420" s="20"/>
      <c r="G420" s="20"/>
      <c r="H420" s="20"/>
      <c r="I420" s="20"/>
      <c r="J420" s="31"/>
      <c r="K420" s="32"/>
      <c r="L420" s="32"/>
      <c r="M420" s="32"/>
      <c r="N420" s="46"/>
      <c r="V420" s="5"/>
      <c r="Y420" s="5"/>
    </row>
    <row r="421" spans="2:25" x14ac:dyDescent="0.3">
      <c r="B421" s="23"/>
      <c r="C421" s="20" t="s">
        <v>116</v>
      </c>
      <c r="D421" s="20"/>
      <c r="E421" s="20"/>
      <c r="F421" s="20"/>
      <c r="G421" s="20"/>
      <c r="H421" s="20"/>
      <c r="I421" s="20"/>
      <c r="J421" s="31"/>
      <c r="K421" s="32"/>
      <c r="L421" s="32"/>
      <c r="M421" s="32"/>
      <c r="N421" s="46"/>
      <c r="V421" s="5"/>
      <c r="Y421" s="5"/>
    </row>
    <row r="422" spans="2:25" x14ac:dyDescent="0.3">
      <c r="B422" s="23"/>
      <c r="C422" s="20" t="s">
        <v>116</v>
      </c>
      <c r="D422" s="20"/>
      <c r="E422" s="20"/>
      <c r="F422" s="20"/>
      <c r="G422" s="20"/>
      <c r="H422" s="20"/>
      <c r="I422" s="20"/>
      <c r="J422" s="31"/>
      <c r="K422" s="32"/>
      <c r="L422" s="32"/>
      <c r="M422" s="32"/>
      <c r="N422" s="46"/>
      <c r="V422" s="5"/>
      <c r="Y422" s="5"/>
    </row>
    <row r="423" spans="2:25" x14ac:dyDescent="0.3">
      <c r="B423" s="23"/>
      <c r="C423" s="20" t="s">
        <v>116</v>
      </c>
      <c r="D423" s="20"/>
      <c r="E423" s="20"/>
      <c r="F423" s="20"/>
      <c r="G423" s="20"/>
      <c r="H423" s="20"/>
      <c r="I423" s="20"/>
      <c r="J423" s="31"/>
      <c r="K423" s="32"/>
      <c r="L423" s="32"/>
      <c r="M423" s="32"/>
      <c r="N423" s="46"/>
      <c r="V423" s="5"/>
      <c r="Y423" s="5"/>
    </row>
    <row r="424" spans="2:25" x14ac:dyDescent="0.3">
      <c r="B424" s="23"/>
      <c r="C424" s="20" t="s">
        <v>116</v>
      </c>
      <c r="D424" s="20"/>
      <c r="E424" s="20"/>
      <c r="F424" s="20"/>
      <c r="G424" s="20"/>
      <c r="H424" s="20"/>
      <c r="I424" s="20"/>
      <c r="J424" s="31"/>
      <c r="K424" s="32"/>
      <c r="L424" s="32"/>
      <c r="M424" s="32"/>
      <c r="N424" s="46"/>
      <c r="V424" s="5"/>
      <c r="Y424" s="5"/>
    </row>
    <row r="425" spans="2:25" x14ac:dyDescent="0.3">
      <c r="B425" s="23"/>
      <c r="C425" s="20" t="s">
        <v>116</v>
      </c>
      <c r="D425" s="20"/>
      <c r="E425" s="20"/>
      <c r="F425" s="20"/>
      <c r="G425" s="20"/>
      <c r="H425" s="20"/>
      <c r="I425" s="20"/>
      <c r="J425" s="31"/>
      <c r="K425" s="32"/>
      <c r="L425" s="32"/>
      <c r="M425" s="32"/>
      <c r="N425" s="46"/>
      <c r="V425" s="5"/>
      <c r="Y425" s="5"/>
    </row>
    <row r="426" spans="2:25" x14ac:dyDescent="0.3">
      <c r="B426" s="23"/>
      <c r="C426" s="20" t="s">
        <v>116</v>
      </c>
      <c r="D426" s="20"/>
      <c r="E426" s="20"/>
      <c r="F426" s="20"/>
      <c r="G426" s="20"/>
      <c r="H426" s="20"/>
      <c r="I426" s="20"/>
      <c r="J426" s="31"/>
      <c r="K426" s="32"/>
      <c r="L426" s="32"/>
      <c r="M426" s="32"/>
      <c r="N426" s="46"/>
      <c r="V426" s="5"/>
      <c r="Y426" s="5"/>
    </row>
    <row r="427" spans="2:25" x14ac:dyDescent="0.3">
      <c r="B427" s="23"/>
      <c r="C427" s="20" t="s">
        <v>116</v>
      </c>
      <c r="D427" s="20"/>
      <c r="E427" s="20"/>
      <c r="F427" s="20"/>
      <c r="G427" s="20"/>
      <c r="H427" s="20"/>
      <c r="I427" s="20"/>
      <c r="J427" s="31"/>
      <c r="K427" s="32"/>
      <c r="L427" s="32"/>
      <c r="M427" s="32"/>
      <c r="N427" s="46"/>
      <c r="V427" s="5"/>
      <c r="Y427" s="5"/>
    </row>
    <row r="428" spans="2:25" x14ac:dyDescent="0.3">
      <c r="B428" s="23"/>
      <c r="C428" s="20" t="s">
        <v>116</v>
      </c>
      <c r="D428" s="20"/>
      <c r="E428" s="20"/>
      <c r="F428" s="20"/>
      <c r="G428" s="20"/>
      <c r="H428" s="20"/>
      <c r="I428" s="20"/>
      <c r="J428" s="31"/>
      <c r="K428" s="32"/>
      <c r="L428" s="32"/>
      <c r="M428" s="32"/>
      <c r="N428" s="46"/>
      <c r="V428" s="5"/>
      <c r="Y428" s="5"/>
    </row>
    <row r="429" spans="2:25" x14ac:dyDescent="0.3">
      <c r="B429" s="23"/>
      <c r="C429" s="20" t="s">
        <v>116</v>
      </c>
      <c r="D429" s="20"/>
      <c r="E429" s="20"/>
      <c r="F429" s="20"/>
      <c r="G429" s="20"/>
      <c r="H429" s="20"/>
      <c r="I429" s="20"/>
      <c r="J429" s="31"/>
      <c r="K429" s="32"/>
      <c r="L429" s="32"/>
      <c r="M429" s="32"/>
      <c r="N429" s="46"/>
      <c r="V429" s="5"/>
      <c r="Y429" s="5"/>
    </row>
    <row r="430" spans="2:25" x14ac:dyDescent="0.3">
      <c r="B430" s="23"/>
      <c r="C430" s="20" t="s">
        <v>116</v>
      </c>
      <c r="D430" s="20"/>
      <c r="E430" s="20"/>
      <c r="F430" s="20"/>
      <c r="G430" s="20"/>
      <c r="H430" s="20"/>
      <c r="I430" s="20"/>
      <c r="J430" s="31"/>
      <c r="K430" s="32"/>
      <c r="L430" s="32"/>
      <c r="M430" s="32"/>
      <c r="N430" s="46"/>
      <c r="V430" s="5"/>
      <c r="Y430" s="5"/>
    </row>
    <row r="431" spans="2:25" x14ac:dyDescent="0.3">
      <c r="B431" s="23"/>
      <c r="C431" s="20" t="s">
        <v>116</v>
      </c>
      <c r="D431" s="20"/>
      <c r="E431" s="20"/>
      <c r="F431" s="20"/>
      <c r="G431" s="20"/>
      <c r="H431" s="20"/>
      <c r="I431" s="20"/>
      <c r="J431" s="31"/>
      <c r="K431" s="32"/>
      <c r="L431" s="32"/>
      <c r="M431" s="32"/>
      <c r="N431" s="46"/>
      <c r="V431" s="5"/>
      <c r="Y431" s="5"/>
    </row>
    <row r="432" spans="2:25" x14ac:dyDescent="0.3">
      <c r="B432" s="23"/>
      <c r="C432" s="20" t="s">
        <v>116</v>
      </c>
      <c r="D432" s="20"/>
      <c r="E432" s="20"/>
      <c r="F432" s="20"/>
      <c r="G432" s="20"/>
      <c r="H432" s="20"/>
      <c r="I432" s="20"/>
      <c r="J432" s="31"/>
      <c r="K432" s="32"/>
      <c r="L432" s="32"/>
      <c r="M432" s="32"/>
      <c r="N432" s="46"/>
      <c r="V432" s="5"/>
      <c r="Y432" s="5"/>
    </row>
    <row r="433" spans="2:25" x14ac:dyDescent="0.3">
      <c r="B433" s="23"/>
      <c r="C433" s="20" t="s">
        <v>116</v>
      </c>
      <c r="D433" s="20"/>
      <c r="E433" s="20"/>
      <c r="F433" s="20"/>
      <c r="G433" s="20"/>
      <c r="H433" s="20"/>
      <c r="I433" s="20"/>
      <c r="J433" s="31"/>
      <c r="K433" s="32"/>
      <c r="L433" s="32"/>
      <c r="M433" s="32"/>
      <c r="N433" s="46"/>
      <c r="V433" s="5"/>
      <c r="Y433" s="5"/>
    </row>
    <row r="434" spans="2:25" x14ac:dyDescent="0.3">
      <c r="B434" s="23"/>
      <c r="C434" s="20" t="s">
        <v>116</v>
      </c>
      <c r="D434" s="20"/>
      <c r="E434" s="20"/>
      <c r="F434" s="20"/>
      <c r="G434" s="20"/>
      <c r="H434" s="20"/>
      <c r="I434" s="20"/>
      <c r="J434" s="31"/>
      <c r="K434" s="32"/>
      <c r="L434" s="32"/>
      <c r="M434" s="32"/>
      <c r="N434" s="46"/>
      <c r="V434" s="5"/>
      <c r="Y434" s="5"/>
    </row>
    <row r="435" spans="2:25" x14ac:dyDescent="0.3">
      <c r="B435" s="23"/>
      <c r="C435" s="20" t="s">
        <v>116</v>
      </c>
      <c r="D435" s="20"/>
      <c r="E435" s="20"/>
      <c r="F435" s="20"/>
      <c r="G435" s="20"/>
      <c r="H435" s="20"/>
      <c r="I435" s="20"/>
      <c r="J435" s="31"/>
      <c r="K435" s="32"/>
      <c r="L435" s="32"/>
      <c r="M435" s="32"/>
      <c r="N435" s="46"/>
      <c r="V435" s="5"/>
      <c r="Y435" s="5"/>
    </row>
    <row r="436" spans="2:25" x14ac:dyDescent="0.3">
      <c r="B436" s="23"/>
      <c r="C436" s="20" t="s">
        <v>116</v>
      </c>
      <c r="D436" s="20"/>
      <c r="E436" s="20"/>
      <c r="F436" s="20"/>
      <c r="G436" s="20"/>
      <c r="H436" s="20"/>
      <c r="I436" s="20"/>
      <c r="J436" s="31"/>
      <c r="K436" s="32"/>
      <c r="L436" s="32"/>
      <c r="M436" s="32"/>
      <c r="N436" s="46"/>
      <c r="V436" s="5"/>
      <c r="Y436" s="5"/>
    </row>
    <row r="437" spans="2:25" x14ac:dyDescent="0.3">
      <c r="B437" s="23"/>
      <c r="C437" s="20" t="s">
        <v>116</v>
      </c>
      <c r="D437" s="20"/>
      <c r="E437" s="20"/>
      <c r="F437" s="20"/>
      <c r="G437" s="20"/>
      <c r="H437" s="20"/>
      <c r="I437" s="20"/>
      <c r="J437" s="31"/>
      <c r="K437" s="32"/>
      <c r="L437" s="32"/>
      <c r="M437" s="32"/>
      <c r="N437" s="46"/>
      <c r="V437" s="5"/>
      <c r="Y437" s="5"/>
    </row>
    <row r="438" spans="2:25" x14ac:dyDescent="0.3">
      <c r="B438" s="23"/>
      <c r="C438" s="20" t="s">
        <v>116</v>
      </c>
      <c r="D438" s="20"/>
      <c r="E438" s="20"/>
      <c r="F438" s="20"/>
      <c r="G438" s="20"/>
      <c r="H438" s="20"/>
      <c r="I438" s="20"/>
      <c r="J438" s="31"/>
      <c r="K438" s="32"/>
      <c r="L438" s="32"/>
      <c r="M438" s="32"/>
      <c r="N438" s="46"/>
      <c r="V438" s="5"/>
      <c r="Y438" s="5"/>
    </row>
    <row r="439" spans="2:25" x14ac:dyDescent="0.3">
      <c r="B439" s="23"/>
      <c r="C439" s="20" t="s">
        <v>116</v>
      </c>
      <c r="D439" s="20"/>
      <c r="E439" s="20"/>
      <c r="F439" s="20"/>
      <c r="G439" s="20"/>
      <c r="H439" s="20"/>
      <c r="I439" s="20"/>
      <c r="J439" s="31"/>
      <c r="K439" s="32"/>
      <c r="L439" s="32"/>
      <c r="M439" s="32"/>
      <c r="N439" s="46"/>
      <c r="V439" s="5"/>
      <c r="Y439" s="5"/>
    </row>
    <row r="440" spans="2:25" x14ac:dyDescent="0.3">
      <c r="B440" s="23"/>
      <c r="C440" s="20" t="s">
        <v>116</v>
      </c>
      <c r="D440" s="20"/>
      <c r="E440" s="20"/>
      <c r="F440" s="20"/>
      <c r="G440" s="20"/>
      <c r="H440" s="20"/>
      <c r="I440" s="20"/>
      <c r="J440" s="31"/>
      <c r="K440" s="32"/>
      <c r="L440" s="32"/>
      <c r="M440" s="32"/>
      <c r="N440" s="46"/>
      <c r="V440" s="5"/>
      <c r="Y440" s="5"/>
    </row>
    <row r="441" spans="2:25" x14ac:dyDescent="0.3">
      <c r="B441" s="23"/>
      <c r="C441" s="20" t="s">
        <v>116</v>
      </c>
      <c r="D441" s="20"/>
      <c r="E441" s="20"/>
      <c r="F441" s="20"/>
      <c r="G441" s="20"/>
      <c r="H441" s="20"/>
      <c r="I441" s="20"/>
      <c r="J441" s="31"/>
      <c r="K441" s="32"/>
      <c r="L441" s="32"/>
      <c r="M441" s="32"/>
      <c r="N441" s="46"/>
      <c r="V441" s="5"/>
      <c r="Y441" s="5"/>
    </row>
    <row r="442" spans="2:25" x14ac:dyDescent="0.3">
      <c r="B442" s="23"/>
      <c r="C442" s="20" t="s">
        <v>116</v>
      </c>
      <c r="D442" s="20"/>
      <c r="E442" s="20"/>
      <c r="F442" s="20"/>
      <c r="G442" s="20"/>
      <c r="H442" s="20"/>
      <c r="I442" s="20"/>
      <c r="J442" s="31"/>
      <c r="K442" s="32"/>
      <c r="L442" s="32"/>
      <c r="M442" s="32"/>
      <c r="N442" s="46"/>
      <c r="V442" s="5"/>
      <c r="Y442" s="5"/>
    </row>
    <row r="443" spans="2:25" x14ac:dyDescent="0.3">
      <c r="B443" s="23"/>
      <c r="C443" s="20" t="s">
        <v>116</v>
      </c>
      <c r="D443" s="20"/>
      <c r="E443" s="20"/>
      <c r="F443" s="20"/>
      <c r="G443" s="20"/>
      <c r="H443" s="20"/>
      <c r="I443" s="20"/>
      <c r="J443" s="31"/>
      <c r="K443" s="32"/>
      <c r="L443" s="32"/>
      <c r="M443" s="32"/>
      <c r="N443" s="46"/>
      <c r="V443" s="5"/>
      <c r="Y443" s="5"/>
    </row>
    <row r="444" spans="2:25" x14ac:dyDescent="0.3">
      <c r="B444" s="23"/>
      <c r="C444" s="20" t="s">
        <v>116</v>
      </c>
      <c r="D444" s="20"/>
      <c r="E444" s="20"/>
      <c r="F444" s="20"/>
      <c r="G444" s="20"/>
      <c r="H444" s="20"/>
      <c r="I444" s="20"/>
      <c r="J444" s="31"/>
      <c r="K444" s="32"/>
      <c r="L444" s="32"/>
      <c r="M444" s="32"/>
      <c r="N444" s="46"/>
      <c r="V444" s="5"/>
      <c r="Y444" s="5"/>
    </row>
    <row r="445" spans="2:25" x14ac:dyDescent="0.3">
      <c r="B445" s="23"/>
      <c r="C445" s="20" t="s">
        <v>116</v>
      </c>
      <c r="D445" s="20"/>
      <c r="E445" s="20"/>
      <c r="F445" s="20"/>
      <c r="G445" s="20"/>
      <c r="H445" s="20"/>
      <c r="I445" s="20"/>
      <c r="J445" s="31"/>
      <c r="K445" s="32"/>
      <c r="L445" s="32"/>
      <c r="M445" s="32"/>
      <c r="N445" s="46"/>
      <c r="V445" s="5"/>
      <c r="Y445" s="5"/>
    </row>
    <row r="446" spans="2:25" x14ac:dyDescent="0.3">
      <c r="B446" s="23"/>
      <c r="C446" s="20" t="s">
        <v>116</v>
      </c>
      <c r="D446" s="20"/>
      <c r="E446" s="20"/>
      <c r="F446" s="20"/>
      <c r="G446" s="20"/>
      <c r="H446" s="20"/>
      <c r="I446" s="20"/>
      <c r="J446" s="31"/>
      <c r="K446" s="32"/>
      <c r="L446" s="32"/>
      <c r="M446" s="32"/>
      <c r="N446" s="46"/>
      <c r="V446" s="5"/>
      <c r="Y446" s="5"/>
    </row>
    <row r="447" spans="2:25" x14ac:dyDescent="0.3">
      <c r="B447" s="23"/>
      <c r="C447" s="20" t="s">
        <v>116</v>
      </c>
      <c r="D447" s="20"/>
      <c r="E447" s="20"/>
      <c r="F447" s="20"/>
      <c r="G447" s="20"/>
      <c r="H447" s="20"/>
      <c r="I447" s="20"/>
      <c r="J447" s="31"/>
      <c r="K447" s="32"/>
      <c r="L447" s="32"/>
      <c r="M447" s="32"/>
      <c r="N447" s="46"/>
      <c r="V447" s="5"/>
      <c r="Y447" s="5"/>
    </row>
    <row r="448" spans="2:25" x14ac:dyDescent="0.3">
      <c r="B448" s="23"/>
      <c r="C448" s="20" t="s">
        <v>116</v>
      </c>
      <c r="D448" s="20"/>
      <c r="E448" s="20"/>
      <c r="F448" s="20"/>
      <c r="G448" s="20"/>
      <c r="H448" s="20"/>
      <c r="I448" s="20"/>
      <c r="J448" s="31"/>
      <c r="K448" s="32"/>
      <c r="L448" s="32"/>
      <c r="M448" s="32"/>
      <c r="N448" s="46"/>
      <c r="V448" s="5"/>
      <c r="Y448" s="5"/>
    </row>
    <row r="449" spans="2:25" x14ac:dyDescent="0.3">
      <c r="B449" s="23"/>
      <c r="C449" s="20" t="s">
        <v>116</v>
      </c>
      <c r="D449" s="20"/>
      <c r="E449" s="20"/>
      <c r="F449" s="20"/>
      <c r="G449" s="20"/>
      <c r="H449" s="20"/>
      <c r="I449" s="20"/>
      <c r="J449" s="31"/>
      <c r="K449" s="32"/>
      <c r="L449" s="32"/>
      <c r="M449" s="32"/>
      <c r="N449" s="46"/>
      <c r="V449" s="5"/>
      <c r="Y449" s="5"/>
    </row>
    <row r="450" spans="2:25" x14ac:dyDescent="0.3">
      <c r="B450" s="23"/>
      <c r="C450" s="20" t="s">
        <v>116</v>
      </c>
      <c r="D450" s="20"/>
      <c r="E450" s="20"/>
      <c r="F450" s="20"/>
      <c r="G450" s="20"/>
      <c r="H450" s="20"/>
      <c r="I450" s="20"/>
      <c r="J450" s="31"/>
      <c r="K450" s="32"/>
      <c r="L450" s="32"/>
      <c r="M450" s="32"/>
      <c r="N450" s="46"/>
      <c r="V450" s="5"/>
      <c r="Y450" s="5"/>
    </row>
    <row r="451" spans="2:25" x14ac:dyDescent="0.3">
      <c r="B451" s="23"/>
      <c r="C451" s="20" t="s">
        <v>116</v>
      </c>
      <c r="D451" s="20"/>
      <c r="E451" s="20"/>
      <c r="F451" s="20"/>
      <c r="G451" s="20"/>
      <c r="H451" s="20"/>
      <c r="I451" s="20"/>
      <c r="J451" s="31"/>
      <c r="K451" s="32"/>
      <c r="L451" s="32"/>
      <c r="M451" s="32"/>
      <c r="N451" s="46"/>
      <c r="V451" s="5"/>
      <c r="Y451" s="5"/>
    </row>
    <row r="452" spans="2:25" x14ac:dyDescent="0.3">
      <c r="B452" s="23"/>
      <c r="C452" s="20" t="s">
        <v>116</v>
      </c>
      <c r="D452" s="20"/>
      <c r="E452" s="20"/>
      <c r="F452" s="20"/>
      <c r="G452" s="20"/>
      <c r="H452" s="20"/>
      <c r="I452" s="20"/>
      <c r="J452" s="31"/>
      <c r="K452" s="32"/>
      <c r="L452" s="32"/>
      <c r="M452" s="32"/>
      <c r="N452" s="46"/>
      <c r="V452" s="5"/>
      <c r="Y452" s="5"/>
    </row>
    <row r="453" spans="2:25" x14ac:dyDescent="0.3">
      <c r="B453" s="23"/>
      <c r="C453" s="20" t="s">
        <v>116</v>
      </c>
      <c r="D453" s="20"/>
      <c r="E453" s="20"/>
      <c r="F453" s="20"/>
      <c r="G453" s="20"/>
      <c r="H453" s="20"/>
      <c r="I453" s="20"/>
      <c r="J453" s="31"/>
      <c r="K453" s="32"/>
      <c r="L453" s="32"/>
      <c r="M453" s="32"/>
      <c r="N453" s="46"/>
      <c r="V453" s="5"/>
      <c r="Y453" s="5"/>
    </row>
    <row r="454" spans="2:25" x14ac:dyDescent="0.3">
      <c r="B454" s="23"/>
      <c r="C454" s="20" t="s">
        <v>116</v>
      </c>
      <c r="D454" s="20"/>
      <c r="E454" s="20"/>
      <c r="F454" s="20"/>
      <c r="G454" s="20"/>
      <c r="H454" s="20"/>
      <c r="I454" s="20"/>
      <c r="J454" s="31"/>
      <c r="K454" s="32"/>
      <c r="L454" s="32"/>
      <c r="M454" s="32"/>
      <c r="N454" s="46"/>
      <c r="V454" s="5"/>
      <c r="Y454" s="5"/>
    </row>
    <row r="455" spans="2:25" x14ac:dyDescent="0.3">
      <c r="B455" s="23"/>
      <c r="C455" s="20" t="s">
        <v>116</v>
      </c>
      <c r="D455" s="20"/>
      <c r="E455" s="20"/>
      <c r="F455" s="20"/>
      <c r="G455" s="20"/>
      <c r="H455" s="20"/>
      <c r="I455" s="20"/>
      <c r="J455" s="31"/>
      <c r="K455" s="32"/>
      <c r="L455" s="32"/>
      <c r="M455" s="32"/>
      <c r="N455" s="46"/>
      <c r="V455" s="5"/>
      <c r="Y455" s="5"/>
    </row>
    <row r="456" spans="2:25" x14ac:dyDescent="0.3">
      <c r="B456" s="23"/>
      <c r="C456" s="20" t="s">
        <v>116</v>
      </c>
      <c r="D456" s="20"/>
      <c r="E456" s="20"/>
      <c r="F456" s="20"/>
      <c r="G456" s="20"/>
      <c r="H456" s="20"/>
      <c r="I456" s="20"/>
      <c r="J456" s="31"/>
      <c r="K456" s="32"/>
      <c r="L456" s="32"/>
      <c r="M456" s="32"/>
      <c r="N456" s="46"/>
      <c r="V456" s="5"/>
      <c r="Y456" s="5"/>
    </row>
    <row r="457" spans="2:25" x14ac:dyDescent="0.3">
      <c r="B457" s="23"/>
      <c r="C457" s="20" t="s">
        <v>116</v>
      </c>
      <c r="D457" s="20"/>
      <c r="E457" s="20"/>
      <c r="F457" s="20"/>
      <c r="G457" s="20"/>
      <c r="H457" s="20"/>
      <c r="I457" s="20"/>
      <c r="J457" s="31"/>
      <c r="K457" s="32"/>
      <c r="L457" s="32"/>
      <c r="M457" s="32"/>
      <c r="N457" s="46"/>
      <c r="V457" s="5"/>
      <c r="Y457" s="5"/>
    </row>
    <row r="458" spans="2:25" x14ac:dyDescent="0.3">
      <c r="B458" s="23"/>
      <c r="C458" s="20" t="s">
        <v>116</v>
      </c>
      <c r="D458" s="20"/>
      <c r="E458" s="20"/>
      <c r="F458" s="20"/>
      <c r="G458" s="20"/>
      <c r="H458" s="20"/>
      <c r="I458" s="20"/>
      <c r="J458" s="31"/>
      <c r="K458" s="32"/>
      <c r="L458" s="32"/>
      <c r="M458" s="32"/>
      <c r="N458" s="46"/>
      <c r="V458" s="5"/>
      <c r="Y458" s="5"/>
    </row>
    <row r="459" spans="2:25" x14ac:dyDescent="0.3">
      <c r="B459" s="23"/>
      <c r="C459" s="20" t="s">
        <v>116</v>
      </c>
      <c r="D459" s="20"/>
      <c r="E459" s="20"/>
      <c r="F459" s="20"/>
      <c r="G459" s="20"/>
      <c r="H459" s="20"/>
      <c r="I459" s="20"/>
      <c r="J459" s="31"/>
      <c r="K459" s="32"/>
      <c r="L459" s="32"/>
      <c r="M459" s="32"/>
      <c r="N459" s="46"/>
      <c r="V459" s="5"/>
      <c r="Y459" s="5"/>
    </row>
    <row r="460" spans="2:25" x14ac:dyDescent="0.3">
      <c r="B460" s="23"/>
      <c r="C460" s="20" t="s">
        <v>116</v>
      </c>
      <c r="D460" s="20"/>
      <c r="E460" s="20"/>
      <c r="F460" s="20"/>
      <c r="G460" s="20"/>
      <c r="H460" s="20"/>
      <c r="I460" s="20"/>
      <c r="J460" s="31"/>
      <c r="K460" s="32"/>
      <c r="L460" s="32"/>
      <c r="M460" s="32"/>
      <c r="N460" s="46"/>
      <c r="V460" s="5"/>
      <c r="Y460" s="5"/>
    </row>
    <row r="461" spans="2:25" x14ac:dyDescent="0.3">
      <c r="B461" s="23"/>
      <c r="C461" s="20" t="s">
        <v>116</v>
      </c>
      <c r="D461" s="20"/>
      <c r="E461" s="20"/>
      <c r="F461" s="20"/>
      <c r="G461" s="20"/>
      <c r="H461" s="20"/>
      <c r="I461" s="20"/>
      <c r="J461" s="31"/>
      <c r="K461" s="32"/>
      <c r="L461" s="32"/>
      <c r="M461" s="32"/>
      <c r="N461" s="46"/>
      <c r="V461" s="5"/>
      <c r="Y461" s="5"/>
    </row>
    <row r="462" spans="2:25" x14ac:dyDescent="0.3">
      <c r="B462" s="23"/>
      <c r="C462" s="20" t="s">
        <v>116</v>
      </c>
      <c r="D462" s="20"/>
      <c r="E462" s="20"/>
      <c r="F462" s="20"/>
      <c r="G462" s="20"/>
      <c r="H462" s="20"/>
      <c r="I462" s="20"/>
      <c r="J462" s="31"/>
      <c r="K462" s="32"/>
      <c r="L462" s="32"/>
      <c r="M462" s="32"/>
      <c r="N462" s="46"/>
      <c r="V462" s="5"/>
      <c r="Y462" s="5"/>
    </row>
    <row r="463" spans="2:25" x14ac:dyDescent="0.3">
      <c r="B463" s="23"/>
      <c r="C463" s="20" t="s">
        <v>116</v>
      </c>
      <c r="D463" s="20"/>
      <c r="E463" s="20"/>
      <c r="F463" s="20"/>
      <c r="G463" s="20"/>
      <c r="H463" s="20"/>
      <c r="I463" s="20"/>
      <c r="J463" s="31"/>
      <c r="K463" s="32"/>
      <c r="L463" s="32"/>
      <c r="M463" s="32"/>
      <c r="N463" s="46"/>
      <c r="V463" s="5"/>
      <c r="Y463" s="5"/>
    </row>
    <row r="464" spans="2:25" x14ac:dyDescent="0.3">
      <c r="B464" s="23"/>
      <c r="C464" s="20" t="s">
        <v>116</v>
      </c>
      <c r="D464" s="20"/>
      <c r="E464" s="20"/>
      <c r="F464" s="20"/>
      <c r="G464" s="20"/>
      <c r="H464" s="20"/>
      <c r="I464" s="20"/>
      <c r="J464" s="31"/>
      <c r="K464" s="32"/>
      <c r="L464" s="32"/>
      <c r="M464" s="32"/>
      <c r="N464" s="46"/>
      <c r="V464" s="5"/>
      <c r="Y464" s="5"/>
    </row>
    <row r="465" spans="2:25" x14ac:dyDescent="0.3">
      <c r="B465" s="23"/>
      <c r="C465" s="20" t="s">
        <v>116</v>
      </c>
      <c r="D465" s="20"/>
      <c r="E465" s="20"/>
      <c r="F465" s="20"/>
      <c r="G465" s="20"/>
      <c r="H465" s="20"/>
      <c r="I465" s="20"/>
      <c r="J465" s="31"/>
      <c r="K465" s="32"/>
      <c r="L465" s="32"/>
      <c r="M465" s="32"/>
      <c r="N465" s="46"/>
      <c r="V465" s="5"/>
      <c r="Y465" s="5"/>
    </row>
    <row r="466" spans="2:25" x14ac:dyDescent="0.3">
      <c r="B466" s="23"/>
      <c r="C466" s="20" t="s">
        <v>116</v>
      </c>
      <c r="D466" s="20"/>
      <c r="E466" s="20"/>
      <c r="F466" s="20"/>
      <c r="G466" s="20"/>
      <c r="H466" s="20"/>
      <c r="I466" s="20"/>
      <c r="J466" s="31"/>
      <c r="K466" s="32"/>
      <c r="L466" s="32"/>
      <c r="M466" s="32"/>
      <c r="N466" s="46"/>
      <c r="V466" s="5"/>
      <c r="Y466" s="5"/>
    </row>
    <row r="467" spans="2:25" x14ac:dyDescent="0.3">
      <c r="B467" s="23"/>
      <c r="C467" s="20" t="s">
        <v>116</v>
      </c>
      <c r="D467" s="20"/>
      <c r="E467" s="20"/>
      <c r="F467" s="20"/>
      <c r="G467" s="20"/>
      <c r="H467" s="20"/>
      <c r="I467" s="20"/>
      <c r="J467" s="31"/>
      <c r="K467" s="32"/>
      <c r="L467" s="32"/>
      <c r="M467" s="32"/>
      <c r="N467" s="46"/>
      <c r="V467" s="5"/>
      <c r="Y467" s="5"/>
    </row>
    <row r="468" spans="2:25" x14ac:dyDescent="0.3">
      <c r="B468" s="23"/>
      <c r="C468" s="20" t="s">
        <v>116</v>
      </c>
      <c r="D468" s="20"/>
      <c r="E468" s="20"/>
      <c r="F468" s="20"/>
      <c r="G468" s="20"/>
      <c r="H468" s="20"/>
      <c r="I468" s="20"/>
      <c r="J468" s="31"/>
      <c r="K468" s="32"/>
      <c r="L468" s="32"/>
      <c r="M468" s="32"/>
      <c r="N468" s="46"/>
      <c r="V468" s="5"/>
      <c r="Y468" s="5"/>
    </row>
    <row r="469" spans="2:25" x14ac:dyDescent="0.3">
      <c r="B469" s="23"/>
      <c r="C469" s="20" t="s">
        <v>116</v>
      </c>
      <c r="D469" s="20"/>
      <c r="E469" s="20"/>
      <c r="F469" s="20"/>
      <c r="G469" s="20"/>
      <c r="H469" s="20"/>
      <c r="I469" s="20"/>
      <c r="J469" s="31"/>
      <c r="K469" s="32"/>
      <c r="L469" s="32"/>
      <c r="M469" s="32"/>
      <c r="N469" s="46"/>
      <c r="V469" s="5"/>
      <c r="Y469" s="5"/>
    </row>
    <row r="470" spans="2:25" x14ac:dyDescent="0.3">
      <c r="B470" s="23"/>
      <c r="C470" s="20" t="s">
        <v>116</v>
      </c>
      <c r="D470" s="20"/>
      <c r="E470" s="20"/>
      <c r="F470" s="20"/>
      <c r="G470" s="20"/>
      <c r="H470" s="20"/>
      <c r="I470" s="20"/>
      <c r="J470" s="31"/>
      <c r="K470" s="32"/>
      <c r="L470" s="32"/>
      <c r="M470" s="32"/>
      <c r="N470" s="46"/>
      <c r="V470" s="5"/>
      <c r="Y470" s="5"/>
    </row>
    <row r="471" spans="2:25" x14ac:dyDescent="0.3">
      <c r="B471" s="23"/>
      <c r="C471" s="20" t="s">
        <v>116</v>
      </c>
      <c r="D471" s="20"/>
      <c r="E471" s="20"/>
      <c r="F471" s="20"/>
      <c r="G471" s="20"/>
      <c r="H471" s="20"/>
      <c r="I471" s="20"/>
      <c r="J471" s="31"/>
      <c r="K471" s="32"/>
      <c r="L471" s="32"/>
      <c r="M471" s="32"/>
      <c r="N471" s="46"/>
      <c r="V471" s="5"/>
      <c r="Y471" s="5"/>
    </row>
    <row r="472" spans="2:25" x14ac:dyDescent="0.3">
      <c r="B472" s="23"/>
      <c r="C472" s="20" t="s">
        <v>116</v>
      </c>
      <c r="D472" s="20"/>
      <c r="E472" s="20"/>
      <c r="F472" s="20"/>
      <c r="G472" s="20"/>
      <c r="H472" s="20"/>
      <c r="I472" s="20"/>
      <c r="J472" s="31"/>
      <c r="K472" s="32"/>
      <c r="L472" s="32"/>
      <c r="M472" s="32"/>
      <c r="N472" s="46"/>
      <c r="V472" s="5"/>
      <c r="Y472" s="5"/>
    </row>
    <row r="473" spans="2:25" x14ac:dyDescent="0.3">
      <c r="B473" s="23"/>
      <c r="C473" s="20" t="s">
        <v>116</v>
      </c>
      <c r="D473" s="20"/>
      <c r="E473" s="20"/>
      <c r="F473" s="20"/>
      <c r="G473" s="20"/>
      <c r="H473" s="20"/>
      <c r="I473" s="20"/>
      <c r="J473" s="31"/>
      <c r="K473" s="32"/>
      <c r="L473" s="32"/>
      <c r="M473" s="32"/>
      <c r="N473" s="46"/>
      <c r="V473" s="5"/>
      <c r="Y473" s="5"/>
    </row>
    <row r="474" spans="2:25" x14ac:dyDescent="0.3">
      <c r="B474" s="23"/>
      <c r="C474" s="20" t="s">
        <v>116</v>
      </c>
      <c r="D474" s="20"/>
      <c r="E474" s="20"/>
      <c r="F474" s="20"/>
      <c r="G474" s="20"/>
      <c r="H474" s="20"/>
      <c r="I474" s="20"/>
      <c r="J474" s="31"/>
      <c r="K474" s="32"/>
      <c r="L474" s="32"/>
      <c r="M474" s="32"/>
      <c r="N474" s="46"/>
      <c r="V474" s="5"/>
      <c r="Y474" s="5"/>
    </row>
    <row r="475" spans="2:25" x14ac:dyDescent="0.3">
      <c r="B475" s="23"/>
      <c r="C475" s="20" t="s">
        <v>116</v>
      </c>
      <c r="D475" s="20"/>
      <c r="E475" s="20"/>
      <c r="F475" s="20"/>
      <c r="G475" s="20"/>
      <c r="H475" s="20"/>
      <c r="I475" s="20"/>
      <c r="J475" s="31"/>
      <c r="K475" s="32"/>
      <c r="L475" s="32"/>
      <c r="M475" s="32"/>
      <c r="N475" s="46"/>
      <c r="V475" s="5"/>
      <c r="Y475" s="5"/>
    </row>
    <row r="476" spans="2:25" x14ac:dyDescent="0.3">
      <c r="B476" s="23"/>
      <c r="C476" s="20" t="s">
        <v>116</v>
      </c>
      <c r="D476" s="20"/>
      <c r="E476" s="20"/>
      <c r="F476" s="20"/>
      <c r="G476" s="20"/>
      <c r="H476" s="20"/>
      <c r="I476" s="20"/>
      <c r="J476" s="31"/>
      <c r="K476" s="32"/>
      <c r="L476" s="32"/>
      <c r="M476" s="32"/>
      <c r="N476" s="46"/>
      <c r="V476" s="5"/>
      <c r="Y476" s="5"/>
    </row>
    <row r="477" spans="2:25" x14ac:dyDescent="0.3">
      <c r="B477" s="23"/>
      <c r="C477" s="20" t="s">
        <v>116</v>
      </c>
      <c r="D477" s="20"/>
      <c r="E477" s="20"/>
      <c r="F477" s="20"/>
      <c r="G477" s="20"/>
      <c r="H477" s="20"/>
      <c r="I477" s="20"/>
      <c r="J477" s="31"/>
      <c r="K477" s="32"/>
      <c r="L477" s="32"/>
      <c r="M477" s="32"/>
      <c r="N477" s="46"/>
      <c r="V477" s="5"/>
      <c r="Y477" s="5"/>
    </row>
    <row r="478" spans="2:25" x14ac:dyDescent="0.3">
      <c r="B478" s="23"/>
      <c r="C478" s="20" t="s">
        <v>116</v>
      </c>
      <c r="D478" s="20"/>
      <c r="E478" s="20"/>
      <c r="F478" s="20"/>
      <c r="G478" s="20"/>
      <c r="H478" s="20"/>
      <c r="I478" s="20"/>
      <c r="J478" s="31"/>
      <c r="K478" s="32"/>
      <c r="L478" s="32"/>
      <c r="M478" s="32"/>
      <c r="N478" s="46"/>
      <c r="V478" s="5"/>
      <c r="Y478" s="5"/>
    </row>
    <row r="479" spans="2:25" x14ac:dyDescent="0.3">
      <c r="B479" s="23"/>
      <c r="C479" s="20" t="s">
        <v>116</v>
      </c>
      <c r="D479" s="20"/>
      <c r="E479" s="20"/>
      <c r="F479" s="20"/>
      <c r="G479" s="20"/>
      <c r="H479" s="20"/>
      <c r="I479" s="20"/>
      <c r="J479" s="31"/>
      <c r="K479" s="32"/>
      <c r="L479" s="32"/>
      <c r="M479" s="32"/>
      <c r="N479" s="46"/>
      <c r="V479" s="5"/>
      <c r="Y479" s="5"/>
    </row>
    <row r="480" spans="2:25" x14ac:dyDescent="0.3">
      <c r="B480" s="23"/>
      <c r="C480" s="20" t="s">
        <v>116</v>
      </c>
      <c r="D480" s="20"/>
      <c r="E480" s="20"/>
      <c r="F480" s="20"/>
      <c r="G480" s="20"/>
      <c r="H480" s="20"/>
      <c r="I480" s="20"/>
      <c r="J480" s="31"/>
      <c r="K480" s="32"/>
      <c r="L480" s="32"/>
      <c r="M480" s="32"/>
      <c r="N480" s="46"/>
      <c r="V480" s="5"/>
      <c r="Y480" s="5"/>
    </row>
    <row r="481" spans="2:25" x14ac:dyDescent="0.3">
      <c r="B481" s="23"/>
      <c r="C481" s="20" t="s">
        <v>116</v>
      </c>
      <c r="D481" s="20"/>
      <c r="E481" s="20"/>
      <c r="F481" s="20"/>
      <c r="G481" s="20"/>
      <c r="H481" s="20"/>
      <c r="I481" s="20"/>
      <c r="J481" s="31"/>
      <c r="K481" s="32"/>
      <c r="L481" s="32"/>
      <c r="M481" s="32"/>
      <c r="N481" s="46"/>
      <c r="V481" s="5"/>
      <c r="Y481" s="5"/>
    </row>
    <row r="482" spans="2:25" x14ac:dyDescent="0.3">
      <c r="B482" s="23"/>
      <c r="C482" s="20" t="s">
        <v>116</v>
      </c>
      <c r="D482" s="20"/>
      <c r="E482" s="20"/>
      <c r="F482" s="20"/>
      <c r="G482" s="20"/>
      <c r="H482" s="20"/>
      <c r="I482" s="20"/>
      <c r="J482" s="31"/>
      <c r="K482" s="32"/>
      <c r="L482" s="32"/>
      <c r="M482" s="32"/>
      <c r="N482" s="46"/>
      <c r="V482" s="5"/>
      <c r="Y482" s="5"/>
    </row>
    <row r="483" spans="2:25" x14ac:dyDescent="0.3">
      <c r="B483" s="23"/>
      <c r="C483" s="20" t="s">
        <v>116</v>
      </c>
      <c r="D483" s="20"/>
      <c r="E483" s="20"/>
      <c r="F483" s="20"/>
      <c r="G483" s="20"/>
      <c r="H483" s="20"/>
      <c r="I483" s="20"/>
      <c r="J483" s="31"/>
      <c r="K483" s="32"/>
      <c r="L483" s="32"/>
      <c r="M483" s="32"/>
      <c r="N483" s="46"/>
      <c r="V483" s="5"/>
      <c r="Y483" s="5"/>
    </row>
    <row r="484" spans="2:25" x14ac:dyDescent="0.3">
      <c r="B484" s="23"/>
      <c r="C484" s="20" t="s">
        <v>116</v>
      </c>
      <c r="D484" s="20"/>
      <c r="E484" s="20"/>
      <c r="F484" s="20"/>
      <c r="G484" s="20"/>
      <c r="H484" s="20"/>
      <c r="I484" s="20"/>
      <c r="J484" s="31"/>
      <c r="K484" s="32"/>
      <c r="L484" s="32"/>
      <c r="M484" s="32"/>
      <c r="N484" s="46"/>
      <c r="V484" s="5"/>
      <c r="Y484" s="5"/>
    </row>
    <row r="485" spans="2:25" x14ac:dyDescent="0.3">
      <c r="B485" s="23"/>
      <c r="C485" s="20" t="s">
        <v>116</v>
      </c>
      <c r="D485" s="20"/>
      <c r="E485" s="20"/>
      <c r="F485" s="20"/>
      <c r="G485" s="20"/>
      <c r="H485" s="20"/>
      <c r="I485" s="20"/>
      <c r="J485" s="31"/>
      <c r="K485" s="32"/>
      <c r="L485" s="32"/>
      <c r="M485" s="32"/>
      <c r="N485" s="46"/>
      <c r="V485" s="5"/>
      <c r="Y485" s="5"/>
    </row>
    <row r="486" spans="2:25" x14ac:dyDescent="0.3">
      <c r="B486" s="23"/>
      <c r="C486" s="20" t="s">
        <v>116</v>
      </c>
      <c r="D486" s="20"/>
      <c r="E486" s="20"/>
      <c r="F486" s="20"/>
      <c r="G486" s="20"/>
      <c r="H486" s="20"/>
      <c r="I486" s="20"/>
      <c r="J486" s="31"/>
      <c r="K486" s="32"/>
      <c r="L486" s="32"/>
      <c r="M486" s="32"/>
      <c r="N486" s="46"/>
      <c r="V486" s="5"/>
      <c r="Y486" s="5"/>
    </row>
    <row r="487" spans="2:25" x14ac:dyDescent="0.3">
      <c r="B487" s="23"/>
      <c r="C487" s="20" t="s">
        <v>116</v>
      </c>
      <c r="D487" s="20"/>
      <c r="E487" s="20"/>
      <c r="F487" s="20"/>
      <c r="G487" s="20"/>
      <c r="H487" s="20"/>
      <c r="I487" s="20"/>
      <c r="J487" s="31"/>
      <c r="K487" s="32"/>
      <c r="L487" s="32"/>
      <c r="M487" s="32"/>
      <c r="N487" s="46"/>
      <c r="V487" s="5"/>
      <c r="Y487" s="5"/>
    </row>
    <row r="488" spans="2:25" x14ac:dyDescent="0.3">
      <c r="B488" s="23"/>
      <c r="C488" s="20" t="s">
        <v>116</v>
      </c>
      <c r="D488" s="20"/>
      <c r="E488" s="20"/>
      <c r="F488" s="20"/>
      <c r="G488" s="20"/>
      <c r="H488" s="20"/>
      <c r="I488" s="20"/>
      <c r="J488" s="31"/>
      <c r="K488" s="32"/>
      <c r="L488" s="32"/>
      <c r="M488" s="32"/>
      <c r="N488" s="46"/>
      <c r="V488" s="5"/>
      <c r="Y488" s="5"/>
    </row>
    <row r="489" spans="2:25" x14ac:dyDescent="0.3">
      <c r="B489" s="23"/>
      <c r="C489" s="20" t="s">
        <v>116</v>
      </c>
      <c r="D489" s="20"/>
      <c r="E489" s="20"/>
      <c r="F489" s="20"/>
      <c r="G489" s="20"/>
      <c r="H489" s="20"/>
      <c r="I489" s="20"/>
      <c r="J489" s="31"/>
      <c r="K489" s="32"/>
      <c r="L489" s="32"/>
      <c r="M489" s="32"/>
      <c r="N489" s="46"/>
      <c r="V489" s="5"/>
      <c r="Y489" s="5"/>
    </row>
    <row r="490" spans="2:25" x14ac:dyDescent="0.3">
      <c r="B490" s="23"/>
      <c r="C490" s="20" t="s">
        <v>116</v>
      </c>
      <c r="D490" s="20"/>
      <c r="E490" s="20"/>
      <c r="F490" s="20"/>
      <c r="G490" s="20"/>
      <c r="H490" s="20"/>
      <c r="I490" s="20"/>
      <c r="J490" s="31"/>
      <c r="K490" s="32"/>
      <c r="L490" s="32"/>
      <c r="M490" s="32"/>
      <c r="N490" s="46"/>
      <c r="V490" s="5"/>
      <c r="Y490" s="5"/>
    </row>
    <row r="491" spans="2:25" x14ac:dyDescent="0.3">
      <c r="B491" s="23"/>
      <c r="C491" s="20" t="s">
        <v>116</v>
      </c>
      <c r="D491" s="20"/>
      <c r="E491" s="20"/>
      <c r="F491" s="20"/>
      <c r="G491" s="20"/>
      <c r="H491" s="20"/>
      <c r="I491" s="20"/>
      <c r="J491" s="31"/>
      <c r="K491" s="32"/>
      <c r="L491" s="32"/>
      <c r="M491" s="32"/>
      <c r="N491" s="46"/>
      <c r="V491" s="5"/>
      <c r="Y491" s="5"/>
    </row>
    <row r="492" spans="2:25" x14ac:dyDescent="0.3">
      <c r="B492" s="23"/>
      <c r="C492" s="20" t="s">
        <v>116</v>
      </c>
      <c r="D492" s="20"/>
      <c r="E492" s="20"/>
      <c r="F492" s="20"/>
      <c r="G492" s="20"/>
      <c r="H492" s="20"/>
      <c r="I492" s="20"/>
      <c r="J492" s="31"/>
      <c r="K492" s="32"/>
      <c r="L492" s="32"/>
      <c r="M492" s="32"/>
      <c r="N492" s="46"/>
      <c r="V492" s="5"/>
      <c r="Y492" s="5"/>
    </row>
    <row r="493" spans="2:25" x14ac:dyDescent="0.3">
      <c r="B493" s="23"/>
      <c r="C493" s="20" t="s">
        <v>116</v>
      </c>
      <c r="D493" s="20"/>
      <c r="E493" s="20"/>
      <c r="F493" s="20"/>
      <c r="G493" s="20"/>
      <c r="H493" s="20"/>
      <c r="I493" s="20"/>
      <c r="J493" s="31"/>
      <c r="K493" s="32"/>
      <c r="L493" s="32"/>
      <c r="M493" s="32"/>
      <c r="N493" s="46"/>
      <c r="V493" s="5"/>
      <c r="Y493" s="5"/>
    </row>
    <row r="494" spans="2:25" x14ac:dyDescent="0.3">
      <c r="B494" s="23"/>
      <c r="C494" s="20" t="s">
        <v>116</v>
      </c>
      <c r="D494" s="20"/>
      <c r="E494" s="20"/>
      <c r="F494" s="20"/>
      <c r="G494" s="20"/>
      <c r="H494" s="20"/>
      <c r="I494" s="20"/>
      <c r="J494" s="31"/>
      <c r="K494" s="32"/>
      <c r="L494" s="32"/>
      <c r="M494" s="32"/>
      <c r="N494" s="46"/>
      <c r="V494" s="5"/>
      <c r="Y494" s="5"/>
    </row>
    <row r="495" spans="2:25" x14ac:dyDescent="0.3">
      <c r="B495" s="23"/>
      <c r="C495" s="20" t="s">
        <v>116</v>
      </c>
      <c r="D495" s="20"/>
      <c r="E495" s="20"/>
      <c r="F495" s="20"/>
      <c r="G495" s="20"/>
      <c r="H495" s="20"/>
      <c r="I495" s="20"/>
      <c r="J495" s="31"/>
      <c r="K495" s="32"/>
      <c r="L495" s="32"/>
      <c r="M495" s="32"/>
      <c r="N495" s="46"/>
      <c r="V495" s="5"/>
      <c r="Y495" s="5"/>
    </row>
    <row r="496" spans="2:25" x14ac:dyDescent="0.3">
      <c r="B496" s="23"/>
      <c r="C496" s="20" t="s">
        <v>116</v>
      </c>
      <c r="D496" s="20"/>
      <c r="E496" s="20"/>
      <c r="F496" s="20"/>
      <c r="G496" s="20"/>
      <c r="H496" s="20"/>
      <c r="I496" s="20"/>
      <c r="J496" s="31"/>
      <c r="K496" s="32"/>
      <c r="L496" s="32"/>
      <c r="M496" s="32"/>
      <c r="N496" s="46"/>
      <c r="V496" s="5"/>
      <c r="Y496" s="5"/>
    </row>
    <row r="497" spans="2:25" x14ac:dyDescent="0.3">
      <c r="B497" s="23"/>
      <c r="C497" s="20" t="s">
        <v>116</v>
      </c>
      <c r="D497" s="20"/>
      <c r="E497" s="20"/>
      <c r="F497" s="20"/>
      <c r="G497" s="20"/>
      <c r="H497" s="20"/>
      <c r="I497" s="20"/>
      <c r="J497" s="31"/>
      <c r="K497" s="32"/>
      <c r="L497" s="32"/>
      <c r="M497" s="32"/>
      <c r="N497" s="46"/>
      <c r="V497" s="5"/>
      <c r="Y497" s="5"/>
    </row>
    <row r="498" spans="2:25" x14ac:dyDescent="0.3">
      <c r="B498" s="23"/>
      <c r="C498" s="20" t="s">
        <v>116</v>
      </c>
      <c r="D498" s="20"/>
      <c r="E498" s="20"/>
      <c r="F498" s="20"/>
      <c r="G498" s="20"/>
      <c r="H498" s="20"/>
      <c r="I498" s="20"/>
      <c r="J498" s="31"/>
      <c r="K498" s="32"/>
      <c r="L498" s="32"/>
      <c r="M498" s="32"/>
      <c r="N498" s="46"/>
      <c r="V498" s="5"/>
      <c r="Y498" s="5"/>
    </row>
    <row r="499" spans="2:25" x14ac:dyDescent="0.3">
      <c r="B499" s="23"/>
      <c r="C499" s="20" t="s">
        <v>116</v>
      </c>
      <c r="D499" s="20"/>
      <c r="E499" s="20"/>
      <c r="F499" s="20"/>
      <c r="G499" s="20"/>
      <c r="H499" s="20"/>
      <c r="I499" s="20"/>
      <c r="J499" s="31"/>
      <c r="K499" s="32"/>
      <c r="L499" s="32"/>
      <c r="M499" s="32"/>
      <c r="N499" s="46"/>
      <c r="V499" s="5"/>
      <c r="Y499" s="5"/>
    </row>
    <row r="500" spans="2:25" x14ac:dyDescent="0.3">
      <c r="B500" s="23"/>
      <c r="C500" s="20" t="s">
        <v>116</v>
      </c>
      <c r="D500" s="20"/>
      <c r="E500" s="20"/>
      <c r="F500" s="20"/>
      <c r="G500" s="20"/>
      <c r="H500" s="20"/>
      <c r="I500" s="20"/>
      <c r="J500" s="31"/>
      <c r="K500" s="32"/>
      <c r="L500" s="32"/>
      <c r="M500" s="32"/>
      <c r="N500" s="46"/>
      <c r="V500" s="5"/>
      <c r="Y500" s="5"/>
    </row>
    <row r="501" spans="2:25" x14ac:dyDescent="0.3">
      <c r="B501" s="23"/>
      <c r="C501" s="20" t="s">
        <v>116</v>
      </c>
      <c r="D501" s="20"/>
      <c r="E501" s="20"/>
      <c r="F501" s="20"/>
      <c r="G501" s="20"/>
      <c r="H501" s="20"/>
      <c r="I501" s="20"/>
      <c r="J501" s="31"/>
      <c r="K501" s="32"/>
      <c r="L501" s="32"/>
      <c r="M501" s="32"/>
      <c r="N501" s="46"/>
      <c r="V501" s="5"/>
      <c r="Y501" s="5"/>
    </row>
    <row r="502" spans="2:25" x14ac:dyDescent="0.3">
      <c r="B502" s="23"/>
      <c r="C502" s="20" t="s">
        <v>116</v>
      </c>
      <c r="D502" s="20"/>
      <c r="E502" s="20"/>
      <c r="F502" s="20"/>
      <c r="G502" s="20"/>
      <c r="H502" s="20"/>
      <c r="I502" s="20"/>
      <c r="J502" s="31"/>
      <c r="K502" s="32"/>
      <c r="L502" s="32"/>
      <c r="M502" s="32"/>
      <c r="N502" s="46"/>
      <c r="V502" s="5"/>
      <c r="Y502" s="5"/>
    </row>
    <row r="503" spans="2:25" x14ac:dyDescent="0.3">
      <c r="B503" s="23"/>
      <c r="C503" s="20" t="s">
        <v>116</v>
      </c>
      <c r="D503" s="20"/>
      <c r="E503" s="20"/>
      <c r="F503" s="20"/>
      <c r="G503" s="20"/>
      <c r="H503" s="20"/>
      <c r="I503" s="20"/>
      <c r="J503" s="31"/>
      <c r="K503" s="32"/>
      <c r="L503" s="32"/>
      <c r="M503" s="32"/>
      <c r="N503" s="46"/>
      <c r="V503" s="5"/>
      <c r="Y503" s="5"/>
    </row>
    <row r="504" spans="2:25" x14ac:dyDescent="0.3">
      <c r="B504" s="23"/>
      <c r="C504" s="20" t="s">
        <v>116</v>
      </c>
      <c r="D504" s="20"/>
      <c r="E504" s="20"/>
      <c r="F504" s="20"/>
      <c r="G504" s="20"/>
      <c r="H504" s="20"/>
      <c r="I504" s="20"/>
      <c r="J504" s="31"/>
      <c r="K504" s="32"/>
      <c r="L504" s="32"/>
      <c r="M504" s="32"/>
      <c r="N504" s="46"/>
      <c r="V504" s="5"/>
      <c r="Y504" s="5"/>
    </row>
    <row r="505" spans="2:25" x14ac:dyDescent="0.3">
      <c r="B505" s="23"/>
      <c r="C505" s="20" t="s">
        <v>116</v>
      </c>
      <c r="D505" s="20"/>
      <c r="E505" s="20"/>
      <c r="F505" s="20"/>
      <c r="G505" s="20"/>
      <c r="H505" s="20"/>
      <c r="I505" s="20"/>
      <c r="J505" s="31"/>
      <c r="K505" s="32"/>
      <c r="L505" s="32"/>
      <c r="M505" s="32"/>
      <c r="N505" s="46"/>
      <c r="V505" s="5"/>
      <c r="Y505" s="5"/>
    </row>
    <row r="506" spans="2:25" x14ac:dyDescent="0.3">
      <c r="B506" s="23"/>
      <c r="C506" s="20" t="s">
        <v>116</v>
      </c>
      <c r="D506" s="20"/>
      <c r="E506" s="20"/>
      <c r="F506" s="20"/>
      <c r="G506" s="20"/>
      <c r="H506" s="20"/>
      <c r="I506" s="20"/>
      <c r="J506" s="31"/>
      <c r="K506" s="32"/>
      <c r="L506" s="32"/>
      <c r="M506" s="32"/>
      <c r="N506" s="46"/>
      <c r="V506" s="5"/>
      <c r="Y506" s="5"/>
    </row>
    <row r="507" spans="2:25" x14ac:dyDescent="0.3">
      <c r="B507" s="23"/>
      <c r="C507" s="20" t="s">
        <v>116</v>
      </c>
      <c r="D507" s="20"/>
      <c r="E507" s="20"/>
      <c r="F507" s="20"/>
      <c r="G507" s="20"/>
      <c r="H507" s="20"/>
      <c r="I507" s="20"/>
      <c r="J507" s="31"/>
      <c r="K507" s="32"/>
      <c r="L507" s="32"/>
      <c r="M507" s="32"/>
      <c r="N507" s="46"/>
      <c r="V507" s="5"/>
      <c r="Y507" s="5"/>
    </row>
    <row r="508" spans="2:25" x14ac:dyDescent="0.3">
      <c r="B508" s="23"/>
      <c r="C508" s="20" t="s">
        <v>116</v>
      </c>
      <c r="D508" s="20"/>
      <c r="E508" s="20"/>
      <c r="F508" s="20"/>
      <c r="G508" s="20"/>
      <c r="H508" s="20"/>
      <c r="I508" s="20"/>
      <c r="J508" s="31"/>
      <c r="K508" s="32"/>
      <c r="L508" s="32"/>
      <c r="M508" s="32"/>
      <c r="N508" s="46"/>
      <c r="V508" s="5"/>
      <c r="Y508" s="5"/>
    </row>
    <row r="509" spans="2:25" x14ac:dyDescent="0.3">
      <c r="B509" s="23"/>
      <c r="C509" s="20" t="s">
        <v>116</v>
      </c>
      <c r="D509" s="20"/>
      <c r="E509" s="20"/>
      <c r="F509" s="20"/>
      <c r="G509" s="20"/>
      <c r="H509" s="20"/>
      <c r="I509" s="20"/>
      <c r="J509" s="31"/>
      <c r="K509" s="32"/>
      <c r="L509" s="32"/>
      <c r="M509" s="32"/>
      <c r="N509" s="46"/>
      <c r="V509" s="5"/>
      <c r="Y509" s="5"/>
    </row>
    <row r="510" spans="2:25" x14ac:dyDescent="0.3">
      <c r="B510" s="23"/>
      <c r="C510" s="20" t="s">
        <v>116</v>
      </c>
      <c r="D510" s="20"/>
      <c r="E510" s="20"/>
      <c r="F510" s="20"/>
      <c r="G510" s="20"/>
      <c r="H510" s="20"/>
      <c r="I510" s="20"/>
      <c r="J510" s="31"/>
      <c r="K510" s="32"/>
      <c r="L510" s="32"/>
      <c r="M510" s="32"/>
      <c r="N510" s="46"/>
      <c r="V510" s="5"/>
      <c r="Y510" s="5"/>
    </row>
    <row r="511" spans="2:25" x14ac:dyDescent="0.3">
      <c r="B511" s="23"/>
      <c r="C511" s="20" t="s">
        <v>116</v>
      </c>
      <c r="D511" s="20"/>
      <c r="E511" s="20"/>
      <c r="F511" s="20"/>
      <c r="G511" s="20"/>
      <c r="H511" s="20"/>
      <c r="I511" s="20"/>
      <c r="J511" s="31"/>
      <c r="K511" s="32"/>
      <c r="L511" s="32"/>
      <c r="M511" s="32"/>
      <c r="N511" s="46"/>
      <c r="V511" s="5"/>
      <c r="Y511" s="5"/>
    </row>
    <row r="512" spans="2:25" x14ac:dyDescent="0.3">
      <c r="B512" s="23"/>
      <c r="C512" s="20" t="s">
        <v>116</v>
      </c>
      <c r="D512" s="20"/>
      <c r="E512" s="20"/>
      <c r="F512" s="20"/>
      <c r="G512" s="20"/>
      <c r="H512" s="20"/>
      <c r="I512" s="20"/>
      <c r="J512" s="31"/>
      <c r="K512" s="32"/>
      <c r="L512" s="32"/>
      <c r="M512" s="32"/>
      <c r="N512" s="46"/>
      <c r="V512" s="5"/>
      <c r="Y512" s="5"/>
    </row>
    <row r="513" spans="2:25" x14ac:dyDescent="0.3">
      <c r="B513" s="23"/>
      <c r="C513" s="20" t="s">
        <v>116</v>
      </c>
      <c r="D513" s="20"/>
      <c r="E513" s="20"/>
      <c r="F513" s="20"/>
      <c r="G513" s="20"/>
      <c r="H513" s="20"/>
      <c r="I513" s="20"/>
      <c r="J513" s="31"/>
      <c r="K513" s="32"/>
      <c r="L513" s="32"/>
      <c r="M513" s="32"/>
      <c r="N513" s="46"/>
      <c r="V513" s="5"/>
      <c r="Y513" s="5"/>
    </row>
    <row r="514" spans="2:25" x14ac:dyDescent="0.3">
      <c r="B514" s="23"/>
      <c r="C514" s="20" t="s">
        <v>116</v>
      </c>
      <c r="D514" s="20"/>
      <c r="E514" s="20"/>
      <c r="F514" s="20"/>
      <c r="G514" s="20"/>
      <c r="H514" s="20"/>
      <c r="I514" s="20"/>
      <c r="J514" s="31"/>
      <c r="K514" s="32"/>
      <c r="L514" s="32"/>
      <c r="M514" s="32"/>
      <c r="N514" s="46"/>
      <c r="V514" s="5"/>
      <c r="Y514" s="5"/>
    </row>
    <row r="515" spans="2:25" x14ac:dyDescent="0.3">
      <c r="B515" s="23"/>
      <c r="C515" s="20" t="s">
        <v>116</v>
      </c>
      <c r="D515" s="20"/>
      <c r="E515" s="20"/>
      <c r="F515" s="20"/>
      <c r="G515" s="20"/>
      <c r="H515" s="20"/>
      <c r="I515" s="20"/>
      <c r="J515" s="31"/>
      <c r="K515" s="32"/>
      <c r="L515" s="32"/>
      <c r="M515" s="32"/>
      <c r="N515" s="46"/>
      <c r="V515" s="5"/>
      <c r="Y515" s="5"/>
    </row>
    <row r="516" spans="2:25" x14ac:dyDescent="0.3">
      <c r="B516" s="23"/>
      <c r="C516" s="20" t="s">
        <v>116</v>
      </c>
      <c r="D516" s="20"/>
      <c r="E516" s="20"/>
      <c r="F516" s="20"/>
      <c r="G516" s="20"/>
      <c r="H516" s="20"/>
      <c r="I516" s="20"/>
      <c r="J516" s="31"/>
      <c r="K516" s="32"/>
      <c r="L516" s="32"/>
      <c r="M516" s="32"/>
      <c r="N516" s="46"/>
      <c r="V516" s="5"/>
      <c r="Y516" s="5"/>
    </row>
    <row r="517" spans="2:25" x14ac:dyDescent="0.3">
      <c r="B517" s="23"/>
      <c r="C517" s="20" t="s">
        <v>116</v>
      </c>
      <c r="D517" s="20"/>
      <c r="E517" s="20"/>
      <c r="F517" s="20"/>
      <c r="G517" s="20"/>
      <c r="H517" s="20"/>
      <c r="I517" s="20"/>
      <c r="J517" s="31"/>
      <c r="K517" s="32"/>
      <c r="L517" s="32"/>
      <c r="M517" s="32"/>
      <c r="N517" s="46"/>
      <c r="V517" s="5"/>
      <c r="Y517" s="5"/>
    </row>
    <row r="518" spans="2:25" x14ac:dyDescent="0.3">
      <c r="B518" s="23"/>
      <c r="C518" s="20" t="s">
        <v>116</v>
      </c>
      <c r="D518" s="20"/>
      <c r="E518" s="20"/>
      <c r="F518" s="20"/>
      <c r="G518" s="20"/>
      <c r="H518" s="20"/>
      <c r="I518" s="20"/>
      <c r="J518" s="31"/>
      <c r="K518" s="32"/>
      <c r="L518" s="32"/>
      <c r="M518" s="32"/>
      <c r="N518" s="46"/>
      <c r="V518" s="5"/>
      <c r="Y518" s="5"/>
    </row>
    <row r="519" spans="2:25" x14ac:dyDescent="0.3">
      <c r="B519" s="23"/>
      <c r="C519" s="20" t="s">
        <v>116</v>
      </c>
      <c r="D519" s="20"/>
      <c r="E519" s="20"/>
      <c r="F519" s="20"/>
      <c r="G519" s="20"/>
      <c r="H519" s="20"/>
      <c r="I519" s="20"/>
      <c r="J519" s="31"/>
      <c r="K519" s="32"/>
      <c r="L519" s="32"/>
      <c r="M519" s="32"/>
      <c r="N519" s="46"/>
      <c r="V519" s="5"/>
      <c r="Y519" s="5"/>
    </row>
    <row r="520" spans="2:25" x14ac:dyDescent="0.3">
      <c r="B520" s="23"/>
      <c r="C520" s="20" t="s">
        <v>116</v>
      </c>
      <c r="D520" s="20"/>
      <c r="E520" s="20"/>
      <c r="F520" s="20"/>
      <c r="G520" s="20"/>
      <c r="H520" s="20"/>
      <c r="I520" s="20"/>
      <c r="J520" s="31"/>
      <c r="K520" s="32"/>
      <c r="L520" s="32"/>
      <c r="M520" s="32"/>
      <c r="N520" s="46"/>
      <c r="V520" s="5"/>
      <c r="Y520" s="5"/>
    </row>
    <row r="521" spans="2:25" x14ac:dyDescent="0.3">
      <c r="B521" s="23"/>
      <c r="C521" s="20" t="s">
        <v>116</v>
      </c>
      <c r="D521" s="20"/>
      <c r="E521" s="20"/>
      <c r="F521" s="20"/>
      <c r="G521" s="20"/>
      <c r="H521" s="20"/>
      <c r="I521" s="20"/>
      <c r="J521" s="31"/>
      <c r="K521" s="32"/>
      <c r="L521" s="32"/>
      <c r="M521" s="32"/>
      <c r="N521" s="46"/>
      <c r="V521" s="5"/>
      <c r="Y521" s="5"/>
    </row>
    <row r="522" spans="2:25" x14ac:dyDescent="0.3">
      <c r="B522" s="23"/>
      <c r="C522" s="20" t="s">
        <v>116</v>
      </c>
      <c r="D522" s="20"/>
      <c r="E522" s="20"/>
      <c r="F522" s="20"/>
      <c r="G522" s="20"/>
      <c r="H522" s="20"/>
      <c r="I522" s="20"/>
      <c r="J522" s="31"/>
      <c r="K522" s="32"/>
      <c r="L522" s="32"/>
      <c r="M522" s="32"/>
      <c r="N522" s="46"/>
      <c r="V522" s="5"/>
      <c r="Y522" s="5"/>
    </row>
    <row r="523" spans="2:25" x14ac:dyDescent="0.3">
      <c r="B523" s="23"/>
      <c r="C523" s="20" t="s">
        <v>116</v>
      </c>
      <c r="D523" s="20"/>
      <c r="E523" s="20"/>
      <c r="F523" s="20"/>
      <c r="G523" s="20"/>
      <c r="H523" s="20"/>
      <c r="I523" s="20"/>
      <c r="J523" s="31"/>
      <c r="K523" s="32"/>
      <c r="L523" s="32"/>
      <c r="M523" s="32"/>
      <c r="N523" s="46"/>
      <c r="V523" s="5"/>
      <c r="Y523" s="5"/>
    </row>
    <row r="524" spans="2:25" x14ac:dyDescent="0.3">
      <c r="B524" s="23"/>
      <c r="C524" s="20" t="s">
        <v>116</v>
      </c>
      <c r="D524" s="20"/>
      <c r="E524" s="20"/>
      <c r="F524" s="20"/>
      <c r="G524" s="20"/>
      <c r="H524" s="20"/>
      <c r="I524" s="20"/>
      <c r="J524" s="31"/>
      <c r="K524" s="32"/>
      <c r="L524" s="32"/>
      <c r="M524" s="32"/>
      <c r="N524" s="46"/>
      <c r="V524" s="5"/>
      <c r="Y524" s="5"/>
    </row>
    <row r="525" spans="2:25" x14ac:dyDescent="0.3">
      <c r="B525" s="23"/>
      <c r="C525" s="20" t="s">
        <v>116</v>
      </c>
      <c r="D525" s="20"/>
      <c r="E525" s="20"/>
      <c r="F525" s="20"/>
      <c r="G525" s="20"/>
      <c r="H525" s="20"/>
      <c r="I525" s="20"/>
      <c r="J525" s="31"/>
      <c r="K525" s="32"/>
      <c r="L525" s="32"/>
      <c r="M525" s="32"/>
      <c r="N525" s="46"/>
      <c r="V525" s="5"/>
      <c r="Y525" s="5"/>
    </row>
    <row r="526" spans="2:25" x14ac:dyDescent="0.3">
      <c r="B526" s="23"/>
      <c r="C526" s="20" t="s">
        <v>116</v>
      </c>
      <c r="D526" s="20"/>
      <c r="E526" s="20"/>
      <c r="F526" s="20"/>
      <c r="G526" s="20"/>
      <c r="H526" s="20"/>
      <c r="I526" s="20"/>
      <c r="J526" s="31"/>
      <c r="K526" s="32"/>
      <c r="L526" s="32"/>
      <c r="M526" s="32"/>
      <c r="N526" s="46"/>
      <c r="V526" s="5"/>
      <c r="Y526" s="5"/>
    </row>
    <row r="527" spans="2:25" x14ac:dyDescent="0.3">
      <c r="B527" s="23"/>
      <c r="C527" s="20" t="s">
        <v>116</v>
      </c>
      <c r="D527" s="20"/>
      <c r="E527" s="20"/>
      <c r="F527" s="20"/>
      <c r="G527" s="20"/>
      <c r="H527" s="20"/>
      <c r="I527" s="20"/>
      <c r="J527" s="31"/>
      <c r="K527" s="32"/>
      <c r="L527" s="32"/>
      <c r="M527" s="32"/>
      <c r="N527" s="46"/>
      <c r="V527" s="5"/>
      <c r="Y527" s="5"/>
    </row>
    <row r="528" spans="2:25" x14ac:dyDescent="0.3">
      <c r="B528" s="23"/>
      <c r="C528" s="20" t="s">
        <v>116</v>
      </c>
      <c r="D528" s="20"/>
      <c r="E528" s="20"/>
      <c r="F528" s="20"/>
      <c r="G528" s="20"/>
      <c r="H528" s="20"/>
      <c r="I528" s="20"/>
      <c r="J528" s="31"/>
      <c r="K528" s="32"/>
      <c r="L528" s="32"/>
      <c r="M528" s="32"/>
      <c r="N528" s="46"/>
      <c r="V528" s="5"/>
      <c r="Y528" s="5"/>
    </row>
    <row r="529" spans="2:25" x14ac:dyDescent="0.3">
      <c r="B529" s="23"/>
      <c r="C529" s="20" t="s">
        <v>116</v>
      </c>
      <c r="D529" s="20"/>
      <c r="E529" s="20"/>
      <c r="F529" s="20"/>
      <c r="G529" s="20"/>
      <c r="H529" s="20"/>
      <c r="I529" s="20"/>
      <c r="J529" s="31"/>
      <c r="K529" s="32"/>
      <c r="L529" s="32"/>
      <c r="M529" s="32"/>
      <c r="N529" s="46"/>
      <c r="V529" s="5"/>
      <c r="Y529" s="5"/>
    </row>
    <row r="530" spans="2:25" x14ac:dyDescent="0.3">
      <c r="B530" s="23"/>
      <c r="C530" s="20" t="s">
        <v>116</v>
      </c>
      <c r="D530" s="20"/>
      <c r="E530" s="20"/>
      <c r="F530" s="20"/>
      <c r="G530" s="20"/>
      <c r="H530" s="20"/>
      <c r="I530" s="20"/>
      <c r="J530" s="31"/>
      <c r="K530" s="32"/>
      <c r="L530" s="32"/>
      <c r="M530" s="32"/>
      <c r="N530" s="46"/>
      <c r="V530" s="5"/>
      <c r="Y530" s="5"/>
    </row>
    <row r="531" spans="2:25" x14ac:dyDescent="0.3">
      <c r="B531" s="23"/>
      <c r="C531" s="20" t="s">
        <v>116</v>
      </c>
      <c r="D531" s="20"/>
      <c r="E531" s="20"/>
      <c r="F531" s="20"/>
      <c r="G531" s="20"/>
      <c r="H531" s="20"/>
      <c r="I531" s="20"/>
      <c r="J531" s="31"/>
      <c r="K531" s="32"/>
      <c r="L531" s="32"/>
      <c r="M531" s="32"/>
      <c r="N531" s="46"/>
      <c r="V531" s="5"/>
      <c r="Y531" s="5"/>
    </row>
    <row r="532" spans="2:25" x14ac:dyDescent="0.3">
      <c r="B532" s="23"/>
      <c r="C532" s="20" t="s">
        <v>116</v>
      </c>
      <c r="D532" s="20"/>
      <c r="E532" s="20"/>
      <c r="F532" s="20"/>
      <c r="G532" s="20"/>
      <c r="H532" s="20"/>
      <c r="I532" s="20"/>
      <c r="J532" s="31"/>
      <c r="K532" s="32"/>
      <c r="L532" s="32"/>
      <c r="M532" s="32"/>
      <c r="N532" s="46"/>
      <c r="V532" s="5"/>
      <c r="Y532" s="5"/>
    </row>
    <row r="533" spans="2:25" x14ac:dyDescent="0.3">
      <c r="B533" s="23"/>
      <c r="C533" s="20" t="s">
        <v>116</v>
      </c>
      <c r="D533" s="20"/>
      <c r="E533" s="20"/>
      <c r="F533" s="20"/>
      <c r="G533" s="20"/>
      <c r="H533" s="20"/>
      <c r="I533" s="20"/>
      <c r="J533" s="31"/>
      <c r="K533" s="32"/>
      <c r="L533" s="32"/>
      <c r="M533" s="32"/>
      <c r="N533" s="46"/>
      <c r="V533" s="5"/>
      <c r="Y533" s="5"/>
    </row>
    <row r="534" spans="2:25" x14ac:dyDescent="0.3">
      <c r="B534" s="23"/>
      <c r="C534" s="20" t="s">
        <v>116</v>
      </c>
      <c r="D534" s="20"/>
      <c r="E534" s="20"/>
      <c r="F534" s="20"/>
      <c r="G534" s="20"/>
      <c r="H534" s="20"/>
      <c r="I534" s="20"/>
      <c r="J534" s="31"/>
      <c r="K534" s="32"/>
      <c r="L534" s="32"/>
      <c r="M534" s="32"/>
      <c r="N534" s="46"/>
      <c r="V534" s="5"/>
      <c r="Y534" s="5"/>
    </row>
    <row r="535" spans="2:25" x14ac:dyDescent="0.3">
      <c r="B535" s="23"/>
      <c r="C535" s="20" t="s">
        <v>116</v>
      </c>
      <c r="D535" s="20"/>
      <c r="E535" s="20"/>
      <c r="F535" s="20"/>
      <c r="G535" s="20"/>
      <c r="H535" s="20"/>
      <c r="I535" s="20"/>
      <c r="J535" s="31"/>
      <c r="K535" s="32"/>
      <c r="L535" s="32"/>
      <c r="M535" s="32"/>
      <c r="N535" s="46"/>
      <c r="V535" s="5"/>
      <c r="Y535" s="5"/>
    </row>
    <row r="536" spans="2:25" x14ac:dyDescent="0.3">
      <c r="B536" s="23"/>
      <c r="C536" s="20" t="s">
        <v>116</v>
      </c>
      <c r="D536" s="20"/>
      <c r="E536" s="20"/>
      <c r="F536" s="20"/>
      <c r="G536" s="20"/>
      <c r="H536" s="20"/>
      <c r="I536" s="20"/>
      <c r="J536" s="31"/>
      <c r="K536" s="32"/>
      <c r="L536" s="32"/>
      <c r="M536" s="32"/>
      <c r="N536" s="46"/>
      <c r="V536" s="5"/>
      <c r="Y536" s="5"/>
    </row>
    <row r="537" spans="2:25" x14ac:dyDescent="0.3">
      <c r="B537" s="23"/>
      <c r="C537" s="20" t="s">
        <v>116</v>
      </c>
      <c r="D537" s="20"/>
      <c r="E537" s="20"/>
      <c r="F537" s="20"/>
      <c r="G537" s="20"/>
      <c r="H537" s="20"/>
      <c r="I537" s="20"/>
      <c r="J537" s="31"/>
      <c r="K537" s="32"/>
      <c r="L537" s="32"/>
      <c r="M537" s="32"/>
      <c r="N537" s="46"/>
      <c r="V537" s="5"/>
      <c r="Y537" s="5"/>
    </row>
    <row r="538" spans="2:25" x14ac:dyDescent="0.3">
      <c r="B538" s="23"/>
      <c r="C538" s="20" t="s">
        <v>116</v>
      </c>
      <c r="D538" s="20"/>
      <c r="E538" s="20"/>
      <c r="F538" s="20"/>
      <c r="G538" s="20"/>
      <c r="H538" s="20"/>
      <c r="I538" s="20"/>
      <c r="J538" s="31"/>
      <c r="K538" s="32"/>
      <c r="L538" s="32"/>
      <c r="M538" s="32"/>
      <c r="N538" s="46"/>
      <c r="V538" s="5"/>
      <c r="Y538" s="5"/>
    </row>
    <row r="539" spans="2:25" x14ac:dyDescent="0.3">
      <c r="B539" s="23"/>
      <c r="C539" s="20" t="s">
        <v>116</v>
      </c>
      <c r="D539" s="20"/>
      <c r="E539" s="20"/>
      <c r="F539" s="20"/>
      <c r="G539" s="20"/>
      <c r="H539" s="20"/>
      <c r="I539" s="20"/>
      <c r="J539" s="31"/>
      <c r="K539" s="32"/>
      <c r="L539" s="32"/>
      <c r="M539" s="32"/>
      <c r="N539" s="46"/>
      <c r="V539" s="5"/>
      <c r="Y539" s="5"/>
    </row>
    <row r="540" spans="2:25" x14ac:dyDescent="0.3">
      <c r="B540" s="23"/>
      <c r="C540" s="20" t="s">
        <v>116</v>
      </c>
      <c r="D540" s="20"/>
      <c r="E540" s="20"/>
      <c r="F540" s="20"/>
      <c r="G540" s="20"/>
      <c r="H540" s="20"/>
      <c r="I540" s="20"/>
      <c r="J540" s="31"/>
      <c r="K540" s="32"/>
      <c r="L540" s="32"/>
      <c r="M540" s="32"/>
      <c r="N540" s="46"/>
      <c r="V540" s="5"/>
      <c r="Y540" s="5"/>
    </row>
    <row r="541" spans="2:25" x14ac:dyDescent="0.3">
      <c r="B541" s="23"/>
      <c r="C541" s="20" t="s">
        <v>116</v>
      </c>
      <c r="D541" s="20"/>
      <c r="E541" s="20"/>
      <c r="F541" s="20"/>
      <c r="G541" s="20"/>
      <c r="H541" s="20"/>
      <c r="I541" s="20"/>
      <c r="J541" s="31"/>
      <c r="K541" s="32"/>
      <c r="L541" s="32"/>
      <c r="M541" s="32"/>
      <c r="N541" s="46"/>
      <c r="V541" s="5"/>
      <c r="Y541" s="5"/>
    </row>
    <row r="542" spans="2:25" x14ac:dyDescent="0.3">
      <c r="B542" s="23"/>
      <c r="C542" s="20" t="s">
        <v>116</v>
      </c>
      <c r="D542" s="20"/>
      <c r="E542" s="20"/>
      <c r="F542" s="20"/>
      <c r="G542" s="20"/>
      <c r="H542" s="20"/>
      <c r="I542" s="20"/>
      <c r="J542" s="31"/>
      <c r="K542" s="32"/>
      <c r="L542" s="32"/>
      <c r="M542" s="32"/>
      <c r="N542" s="46"/>
      <c r="V542" s="5"/>
      <c r="Y542" s="5"/>
    </row>
    <row r="543" spans="2:25" x14ac:dyDescent="0.3">
      <c r="B543" s="23"/>
      <c r="C543" s="20" t="s">
        <v>116</v>
      </c>
      <c r="D543" s="20"/>
      <c r="E543" s="20"/>
      <c r="F543" s="20"/>
      <c r="G543" s="20"/>
      <c r="H543" s="20"/>
      <c r="I543" s="20"/>
      <c r="J543" s="31"/>
      <c r="K543" s="32"/>
      <c r="L543" s="32"/>
      <c r="M543" s="32"/>
      <c r="N543" s="46"/>
      <c r="V543" s="5"/>
      <c r="Y543" s="5"/>
    </row>
    <row r="544" spans="2:25" x14ac:dyDescent="0.3">
      <c r="B544" s="23"/>
      <c r="C544" s="20" t="s">
        <v>116</v>
      </c>
      <c r="D544" s="20"/>
      <c r="E544" s="20"/>
      <c r="F544" s="20"/>
      <c r="G544" s="20"/>
      <c r="H544" s="20"/>
      <c r="I544" s="20"/>
      <c r="J544" s="31"/>
      <c r="K544" s="32"/>
      <c r="L544" s="32"/>
      <c r="M544" s="32"/>
      <c r="N544" s="46"/>
      <c r="V544" s="5"/>
      <c r="Y544" s="5"/>
    </row>
    <row r="545" spans="2:25" x14ac:dyDescent="0.3">
      <c r="B545" s="23"/>
      <c r="C545" s="20" t="s">
        <v>116</v>
      </c>
      <c r="D545" s="20"/>
      <c r="E545" s="20"/>
      <c r="F545" s="20"/>
      <c r="G545" s="20"/>
      <c r="H545" s="20"/>
      <c r="I545" s="20"/>
      <c r="J545" s="31"/>
      <c r="K545" s="32"/>
      <c r="L545" s="32"/>
      <c r="M545" s="32"/>
      <c r="N545" s="46"/>
      <c r="V545" s="5"/>
      <c r="Y545" s="5"/>
    </row>
    <row r="546" spans="2:25" x14ac:dyDescent="0.3">
      <c r="B546" s="23"/>
      <c r="C546" s="20" t="s">
        <v>116</v>
      </c>
      <c r="D546" s="20"/>
      <c r="E546" s="20"/>
      <c r="F546" s="20"/>
      <c r="G546" s="20"/>
      <c r="H546" s="20"/>
      <c r="I546" s="20"/>
      <c r="J546" s="31"/>
      <c r="K546" s="32"/>
      <c r="L546" s="32"/>
      <c r="M546" s="32"/>
      <c r="N546" s="46"/>
      <c r="V546" s="5"/>
      <c r="Y546" s="5"/>
    </row>
    <row r="547" spans="2:25" x14ac:dyDescent="0.3">
      <c r="B547" s="23"/>
      <c r="C547" s="20" t="s">
        <v>116</v>
      </c>
      <c r="D547" s="20"/>
      <c r="E547" s="20"/>
      <c r="F547" s="20"/>
      <c r="G547" s="20"/>
      <c r="H547" s="20"/>
      <c r="I547" s="20"/>
      <c r="J547" s="31"/>
      <c r="K547" s="32"/>
      <c r="L547" s="32"/>
      <c r="M547" s="32"/>
      <c r="N547" s="46"/>
      <c r="V547" s="5"/>
      <c r="Y547" s="5"/>
    </row>
    <row r="548" spans="2:25" x14ac:dyDescent="0.3">
      <c r="B548" s="23"/>
      <c r="C548" s="20" t="s">
        <v>116</v>
      </c>
      <c r="D548" s="20"/>
      <c r="E548" s="20"/>
      <c r="F548" s="20"/>
      <c r="G548" s="20"/>
      <c r="H548" s="20"/>
      <c r="I548" s="20"/>
      <c r="J548" s="31"/>
      <c r="K548" s="32"/>
      <c r="L548" s="32"/>
      <c r="M548" s="32"/>
      <c r="N548" s="46"/>
      <c r="V548" s="5"/>
      <c r="Y548" s="5"/>
    </row>
    <row r="549" spans="2:25" x14ac:dyDescent="0.3">
      <c r="B549" s="23"/>
      <c r="C549" s="20" t="s">
        <v>116</v>
      </c>
      <c r="D549" s="20"/>
      <c r="E549" s="20"/>
      <c r="F549" s="20"/>
      <c r="G549" s="20"/>
      <c r="H549" s="20"/>
      <c r="I549" s="20"/>
      <c r="J549" s="31"/>
      <c r="K549" s="32"/>
      <c r="L549" s="32"/>
      <c r="M549" s="32"/>
      <c r="N549" s="46"/>
      <c r="V549" s="5"/>
      <c r="Y549" s="5"/>
    </row>
    <row r="550" spans="2:25" x14ac:dyDescent="0.3">
      <c r="B550" s="23"/>
      <c r="C550" s="20" t="s">
        <v>116</v>
      </c>
      <c r="D550" s="20"/>
      <c r="E550" s="20"/>
      <c r="F550" s="20"/>
      <c r="G550" s="20"/>
      <c r="H550" s="20"/>
      <c r="I550" s="20"/>
      <c r="J550" s="31"/>
      <c r="K550" s="32"/>
      <c r="L550" s="32"/>
      <c r="M550" s="32"/>
      <c r="N550" s="46"/>
      <c r="V550" s="5"/>
      <c r="Y550" s="5"/>
    </row>
    <row r="551" spans="2:25" x14ac:dyDescent="0.3">
      <c r="B551" s="23"/>
      <c r="C551" s="20" t="s">
        <v>116</v>
      </c>
      <c r="D551" s="20"/>
      <c r="E551" s="20"/>
      <c r="F551" s="20"/>
      <c r="G551" s="20"/>
      <c r="H551" s="20"/>
      <c r="I551" s="20"/>
      <c r="J551" s="31"/>
      <c r="K551" s="32"/>
      <c r="L551" s="32"/>
      <c r="M551" s="32"/>
      <c r="N551" s="46"/>
      <c r="V551" s="5"/>
      <c r="Y551" s="5"/>
    </row>
    <row r="552" spans="2:25" x14ac:dyDescent="0.3">
      <c r="B552" s="23"/>
      <c r="C552" s="20" t="s">
        <v>116</v>
      </c>
      <c r="D552" s="20"/>
      <c r="E552" s="20"/>
      <c r="F552" s="20"/>
      <c r="G552" s="20"/>
      <c r="H552" s="20"/>
      <c r="I552" s="20"/>
      <c r="J552" s="31"/>
      <c r="K552" s="32"/>
      <c r="L552" s="32"/>
      <c r="M552" s="32"/>
      <c r="N552" s="46"/>
      <c r="V552" s="5"/>
      <c r="Y552" s="5"/>
    </row>
    <row r="553" spans="2:25" x14ac:dyDescent="0.3">
      <c r="B553" s="23"/>
      <c r="C553" s="20" t="s">
        <v>116</v>
      </c>
      <c r="D553" s="20"/>
      <c r="E553" s="20"/>
      <c r="F553" s="20"/>
      <c r="G553" s="20"/>
      <c r="H553" s="20"/>
      <c r="I553" s="20"/>
      <c r="J553" s="31"/>
      <c r="K553" s="32"/>
      <c r="L553" s="32"/>
      <c r="M553" s="32"/>
      <c r="N553" s="46"/>
      <c r="V553" s="5"/>
      <c r="Y553" s="5"/>
    </row>
    <row r="554" spans="2:25" x14ac:dyDescent="0.3">
      <c r="B554" s="23"/>
      <c r="C554" s="20" t="s">
        <v>116</v>
      </c>
      <c r="D554" s="20"/>
      <c r="E554" s="20"/>
      <c r="F554" s="20"/>
      <c r="G554" s="20"/>
      <c r="H554" s="20"/>
      <c r="I554" s="20"/>
      <c r="J554" s="31"/>
      <c r="K554" s="32"/>
      <c r="L554" s="32"/>
      <c r="M554" s="32"/>
      <c r="N554" s="46"/>
      <c r="V554" s="5"/>
      <c r="Y554" s="5"/>
    </row>
    <row r="555" spans="2:25" x14ac:dyDescent="0.3">
      <c r="B555" s="23"/>
      <c r="C555" s="20" t="s">
        <v>116</v>
      </c>
      <c r="D555" s="20"/>
      <c r="E555" s="20"/>
      <c r="F555" s="20"/>
      <c r="G555" s="20"/>
      <c r="H555" s="20"/>
      <c r="I555" s="20"/>
      <c r="J555" s="31"/>
      <c r="K555" s="32"/>
      <c r="L555" s="32"/>
      <c r="M555" s="32"/>
      <c r="N555" s="46"/>
      <c r="V555" s="5"/>
      <c r="Y555" s="5"/>
    </row>
    <row r="556" spans="2:25" x14ac:dyDescent="0.3">
      <c r="B556" s="23"/>
      <c r="C556" s="20" t="s">
        <v>116</v>
      </c>
      <c r="D556" s="20"/>
      <c r="E556" s="20"/>
      <c r="F556" s="20"/>
      <c r="G556" s="20"/>
      <c r="H556" s="20"/>
      <c r="I556" s="20"/>
      <c r="J556" s="31"/>
      <c r="K556" s="32"/>
      <c r="L556" s="32"/>
      <c r="M556" s="32"/>
      <c r="N556" s="46"/>
      <c r="V556" s="5"/>
      <c r="Y556" s="5"/>
    </row>
    <row r="557" spans="2:25" x14ac:dyDescent="0.3">
      <c r="B557" s="23"/>
      <c r="C557" s="20" t="s">
        <v>116</v>
      </c>
      <c r="D557" s="20"/>
      <c r="E557" s="20"/>
      <c r="F557" s="20"/>
      <c r="G557" s="20"/>
      <c r="H557" s="20"/>
      <c r="I557" s="20"/>
      <c r="J557" s="31"/>
      <c r="K557" s="32"/>
      <c r="L557" s="32"/>
      <c r="M557" s="32"/>
      <c r="N557" s="46"/>
      <c r="V557" s="5"/>
      <c r="Y557" s="5"/>
    </row>
    <row r="558" spans="2:25" x14ac:dyDescent="0.3">
      <c r="B558" s="23"/>
      <c r="C558" s="20" t="s">
        <v>116</v>
      </c>
      <c r="D558" s="20"/>
      <c r="E558" s="20"/>
      <c r="F558" s="20"/>
      <c r="G558" s="20"/>
      <c r="H558" s="20"/>
      <c r="I558" s="20"/>
      <c r="J558" s="31"/>
      <c r="K558" s="32"/>
      <c r="L558" s="32"/>
      <c r="M558" s="32"/>
      <c r="N558" s="46"/>
      <c r="V558" s="5"/>
      <c r="Y558" s="5"/>
    </row>
    <row r="559" spans="2:25" x14ac:dyDescent="0.3">
      <c r="B559" s="23"/>
      <c r="C559" s="20" t="s">
        <v>116</v>
      </c>
      <c r="D559" s="20"/>
      <c r="E559" s="20"/>
      <c r="F559" s="20"/>
      <c r="G559" s="20"/>
      <c r="H559" s="20"/>
      <c r="I559" s="20"/>
      <c r="J559" s="31"/>
      <c r="K559" s="32"/>
      <c r="L559" s="32"/>
      <c r="M559" s="32"/>
      <c r="N559" s="46"/>
      <c r="V559" s="5"/>
      <c r="Y559" s="5"/>
    </row>
    <row r="560" spans="2:25" x14ac:dyDescent="0.3">
      <c r="B560" s="23"/>
      <c r="C560" s="20" t="s">
        <v>116</v>
      </c>
      <c r="D560" s="20"/>
      <c r="E560" s="20"/>
      <c r="F560" s="20"/>
      <c r="G560" s="20"/>
      <c r="H560" s="20"/>
      <c r="I560" s="20"/>
      <c r="J560" s="31"/>
      <c r="K560" s="32"/>
      <c r="L560" s="32"/>
      <c r="M560" s="32"/>
      <c r="N560" s="46"/>
      <c r="V560" s="5"/>
      <c r="Y560" s="5"/>
    </row>
    <row r="561" spans="2:25" x14ac:dyDescent="0.3">
      <c r="B561" s="23"/>
      <c r="C561" s="20" t="s">
        <v>116</v>
      </c>
      <c r="D561" s="20"/>
      <c r="E561" s="20"/>
      <c r="F561" s="20"/>
      <c r="G561" s="20"/>
      <c r="H561" s="20"/>
      <c r="I561" s="20"/>
      <c r="J561" s="31"/>
      <c r="K561" s="32"/>
      <c r="L561" s="32"/>
      <c r="M561" s="32"/>
      <c r="N561" s="46"/>
      <c r="V561" s="5"/>
      <c r="Y561" s="5"/>
    </row>
    <row r="562" spans="2:25" x14ac:dyDescent="0.3">
      <c r="B562" s="23"/>
      <c r="C562" s="20" t="s">
        <v>116</v>
      </c>
      <c r="D562" s="20"/>
      <c r="E562" s="20"/>
      <c r="F562" s="20"/>
      <c r="G562" s="20"/>
      <c r="H562" s="20"/>
      <c r="I562" s="20"/>
      <c r="J562" s="31"/>
      <c r="K562" s="32"/>
      <c r="L562" s="32"/>
      <c r="M562" s="32"/>
      <c r="N562" s="46"/>
      <c r="V562" s="5"/>
      <c r="Y562" s="5"/>
    </row>
    <row r="563" spans="2:25" x14ac:dyDescent="0.3">
      <c r="B563" s="23"/>
      <c r="C563" s="20" t="s">
        <v>116</v>
      </c>
      <c r="D563" s="20"/>
      <c r="E563" s="20"/>
      <c r="F563" s="20"/>
      <c r="G563" s="20"/>
      <c r="H563" s="20"/>
      <c r="I563" s="20"/>
      <c r="J563" s="31"/>
      <c r="K563" s="32"/>
      <c r="L563" s="32"/>
      <c r="M563" s="32"/>
      <c r="N563" s="46"/>
      <c r="V563" s="5"/>
      <c r="Y563" s="5"/>
    </row>
    <row r="564" spans="2:25" x14ac:dyDescent="0.3">
      <c r="B564" s="23"/>
      <c r="C564" s="20" t="s">
        <v>116</v>
      </c>
      <c r="D564" s="20"/>
      <c r="E564" s="20"/>
      <c r="F564" s="20"/>
      <c r="G564" s="20"/>
      <c r="H564" s="20"/>
      <c r="I564" s="20"/>
      <c r="J564" s="31"/>
      <c r="K564" s="32"/>
      <c r="L564" s="32"/>
      <c r="M564" s="32"/>
      <c r="N564" s="46"/>
      <c r="V564" s="5"/>
      <c r="Y564" s="5"/>
    </row>
    <row r="565" spans="2:25" x14ac:dyDescent="0.3">
      <c r="B565" s="23"/>
      <c r="C565" s="20" t="s">
        <v>116</v>
      </c>
      <c r="D565" s="20"/>
      <c r="E565" s="20"/>
      <c r="F565" s="20"/>
      <c r="G565" s="20"/>
      <c r="H565" s="20"/>
      <c r="I565" s="20"/>
      <c r="J565" s="31"/>
      <c r="K565" s="32"/>
      <c r="L565" s="32"/>
      <c r="M565" s="32"/>
      <c r="N565" s="46"/>
      <c r="V565" s="5"/>
      <c r="Y565" s="5"/>
    </row>
    <row r="566" spans="2:25" x14ac:dyDescent="0.3">
      <c r="B566" s="23"/>
      <c r="C566" s="20" t="s">
        <v>116</v>
      </c>
      <c r="D566" s="20"/>
      <c r="E566" s="20"/>
      <c r="F566" s="20"/>
      <c r="G566" s="20"/>
      <c r="H566" s="20"/>
      <c r="I566" s="20"/>
      <c r="J566" s="31"/>
      <c r="K566" s="32"/>
      <c r="L566" s="32"/>
      <c r="M566" s="32"/>
      <c r="N566" s="46"/>
      <c r="V566" s="5"/>
      <c r="Y566" s="5"/>
    </row>
    <row r="567" spans="2:25" x14ac:dyDescent="0.3">
      <c r="B567" s="23"/>
      <c r="C567" s="20" t="s">
        <v>116</v>
      </c>
      <c r="D567" s="20"/>
      <c r="E567" s="20"/>
      <c r="F567" s="20"/>
      <c r="G567" s="20"/>
      <c r="H567" s="20"/>
      <c r="I567" s="20"/>
      <c r="J567" s="31"/>
      <c r="K567" s="32"/>
      <c r="L567" s="32"/>
      <c r="M567" s="32"/>
      <c r="N567" s="46"/>
      <c r="V567" s="5"/>
      <c r="Y567" s="5"/>
    </row>
    <row r="568" spans="2:25" x14ac:dyDescent="0.3">
      <c r="B568" s="23"/>
      <c r="C568" s="20" t="s">
        <v>116</v>
      </c>
      <c r="D568" s="20"/>
      <c r="E568" s="20"/>
      <c r="F568" s="20"/>
      <c r="G568" s="20"/>
      <c r="H568" s="20"/>
      <c r="I568" s="20"/>
      <c r="J568" s="31"/>
      <c r="K568" s="32"/>
      <c r="L568" s="32"/>
      <c r="M568" s="32"/>
      <c r="N568" s="46"/>
      <c r="V568" s="5"/>
      <c r="Y568" s="5"/>
    </row>
    <row r="569" spans="2:25" x14ac:dyDescent="0.3">
      <c r="B569" s="23"/>
      <c r="C569" s="20" t="s">
        <v>116</v>
      </c>
      <c r="D569" s="20"/>
      <c r="E569" s="20"/>
      <c r="F569" s="20"/>
      <c r="G569" s="20"/>
      <c r="H569" s="20"/>
      <c r="I569" s="20"/>
      <c r="J569" s="31"/>
      <c r="K569" s="32"/>
      <c r="L569" s="32"/>
      <c r="M569" s="32"/>
      <c r="N569" s="46"/>
      <c r="V569" s="5"/>
      <c r="Y569" s="5"/>
    </row>
    <row r="570" spans="2:25" x14ac:dyDescent="0.3">
      <c r="B570" s="23"/>
      <c r="C570" s="20" t="s">
        <v>116</v>
      </c>
      <c r="D570" s="20"/>
      <c r="E570" s="20"/>
      <c r="F570" s="20"/>
      <c r="G570" s="20"/>
      <c r="H570" s="20"/>
      <c r="I570" s="20"/>
      <c r="J570" s="31"/>
      <c r="K570" s="32"/>
      <c r="L570" s="32"/>
      <c r="M570" s="32"/>
      <c r="N570" s="46"/>
      <c r="V570" s="5"/>
      <c r="Y570" s="5"/>
    </row>
    <row r="571" spans="2:25" x14ac:dyDescent="0.3">
      <c r="B571" s="23"/>
      <c r="C571" s="20" t="s">
        <v>116</v>
      </c>
      <c r="D571" s="20"/>
      <c r="E571" s="20"/>
      <c r="F571" s="20"/>
      <c r="G571" s="20"/>
      <c r="H571" s="20"/>
      <c r="I571" s="20"/>
      <c r="J571" s="31"/>
      <c r="K571" s="32"/>
      <c r="L571" s="32"/>
      <c r="M571" s="32"/>
      <c r="N571" s="46"/>
      <c r="V571" s="5"/>
      <c r="Y571" s="5"/>
    </row>
    <row r="572" spans="2:25" x14ac:dyDescent="0.3">
      <c r="B572" s="23"/>
      <c r="C572" s="20" t="s">
        <v>116</v>
      </c>
      <c r="D572" s="20"/>
      <c r="E572" s="20"/>
      <c r="F572" s="20"/>
      <c r="G572" s="20"/>
      <c r="H572" s="20"/>
      <c r="I572" s="20"/>
      <c r="J572" s="31"/>
      <c r="K572" s="32"/>
      <c r="L572" s="32"/>
      <c r="M572" s="32"/>
      <c r="N572" s="46"/>
      <c r="V572" s="5"/>
      <c r="Y572" s="5"/>
    </row>
    <row r="573" spans="2:25" x14ac:dyDescent="0.3">
      <c r="B573" s="23"/>
      <c r="C573" s="20" t="s">
        <v>116</v>
      </c>
      <c r="D573" s="20"/>
      <c r="E573" s="20"/>
      <c r="F573" s="20"/>
      <c r="G573" s="20"/>
      <c r="H573" s="20"/>
      <c r="I573" s="20"/>
      <c r="J573" s="31"/>
      <c r="K573" s="32"/>
      <c r="L573" s="32"/>
      <c r="M573" s="32"/>
      <c r="N573" s="46"/>
      <c r="V573" s="5"/>
      <c r="Y573" s="5"/>
    </row>
    <row r="574" spans="2:25" x14ac:dyDescent="0.3">
      <c r="B574" s="23"/>
      <c r="C574" s="20" t="s">
        <v>116</v>
      </c>
      <c r="D574" s="20"/>
      <c r="E574" s="20"/>
      <c r="F574" s="20"/>
      <c r="G574" s="20"/>
      <c r="H574" s="20"/>
      <c r="I574" s="20"/>
      <c r="J574" s="31"/>
      <c r="K574" s="32"/>
      <c r="L574" s="32"/>
      <c r="M574" s="32"/>
      <c r="N574" s="46"/>
      <c r="V574" s="5"/>
      <c r="Y574" s="5"/>
    </row>
    <row r="575" spans="2:25" x14ac:dyDescent="0.3">
      <c r="B575" s="23"/>
      <c r="C575" s="20" t="s">
        <v>116</v>
      </c>
      <c r="D575" s="20"/>
      <c r="E575" s="20"/>
      <c r="F575" s="20"/>
      <c r="G575" s="20"/>
      <c r="H575" s="20"/>
      <c r="I575" s="20"/>
      <c r="J575" s="31"/>
      <c r="K575" s="32"/>
      <c r="L575" s="32"/>
      <c r="M575" s="32"/>
      <c r="N575" s="46"/>
      <c r="V575" s="5"/>
      <c r="Y575" s="5"/>
    </row>
    <row r="576" spans="2:25" x14ac:dyDescent="0.3">
      <c r="B576" s="23"/>
      <c r="C576" s="20" t="s">
        <v>116</v>
      </c>
      <c r="D576" s="20"/>
      <c r="E576" s="20"/>
      <c r="F576" s="20"/>
      <c r="G576" s="20"/>
      <c r="H576" s="20"/>
      <c r="I576" s="20"/>
      <c r="J576" s="31"/>
      <c r="K576" s="32"/>
      <c r="L576" s="32"/>
      <c r="M576" s="32"/>
      <c r="N576" s="46"/>
      <c r="V576" s="5"/>
      <c r="Y576" s="5"/>
    </row>
    <row r="577" spans="2:25" x14ac:dyDescent="0.3">
      <c r="B577" s="23"/>
      <c r="C577" s="20" t="s">
        <v>116</v>
      </c>
      <c r="D577" s="20"/>
      <c r="E577" s="20"/>
      <c r="F577" s="20"/>
      <c r="G577" s="20"/>
      <c r="H577" s="20"/>
      <c r="I577" s="20"/>
      <c r="J577" s="31"/>
      <c r="K577" s="32"/>
      <c r="L577" s="32"/>
      <c r="M577" s="32"/>
      <c r="N577" s="46"/>
      <c r="V577" s="5"/>
      <c r="Y577" s="5"/>
    </row>
    <row r="578" spans="2:25" x14ac:dyDescent="0.3">
      <c r="B578" s="23"/>
      <c r="C578" s="20" t="s">
        <v>116</v>
      </c>
      <c r="D578" s="20"/>
      <c r="E578" s="20"/>
      <c r="F578" s="20"/>
      <c r="G578" s="20"/>
      <c r="H578" s="20"/>
      <c r="I578" s="20"/>
      <c r="J578" s="31"/>
      <c r="K578" s="32"/>
      <c r="L578" s="32"/>
      <c r="M578" s="32"/>
      <c r="N578" s="46"/>
      <c r="V578" s="5"/>
      <c r="Y578" s="5"/>
    </row>
    <row r="579" spans="2:25" x14ac:dyDescent="0.3">
      <c r="B579" s="23"/>
      <c r="C579" s="20" t="s">
        <v>116</v>
      </c>
      <c r="D579" s="20"/>
      <c r="E579" s="20"/>
      <c r="F579" s="20"/>
      <c r="G579" s="20"/>
      <c r="H579" s="20"/>
      <c r="I579" s="20"/>
      <c r="J579" s="31"/>
      <c r="K579" s="32"/>
      <c r="L579" s="32"/>
      <c r="M579" s="32"/>
      <c r="N579" s="46"/>
      <c r="V579" s="5"/>
      <c r="Y579" s="5"/>
    </row>
    <row r="580" spans="2:25" x14ac:dyDescent="0.3">
      <c r="B580" s="23"/>
      <c r="C580" s="20" t="s">
        <v>116</v>
      </c>
      <c r="D580" s="20"/>
      <c r="E580" s="20"/>
      <c r="F580" s="20"/>
      <c r="G580" s="20"/>
      <c r="H580" s="20"/>
      <c r="I580" s="20"/>
      <c r="J580" s="31"/>
      <c r="K580" s="32"/>
      <c r="L580" s="32"/>
      <c r="M580" s="32"/>
      <c r="N580" s="46"/>
      <c r="V580" s="5"/>
      <c r="Y580" s="5"/>
    </row>
    <row r="581" spans="2:25" x14ac:dyDescent="0.3">
      <c r="B581" s="23"/>
      <c r="C581" s="20" t="s">
        <v>116</v>
      </c>
      <c r="D581" s="20"/>
      <c r="E581" s="20"/>
      <c r="F581" s="20"/>
      <c r="G581" s="20"/>
      <c r="H581" s="20"/>
      <c r="I581" s="20"/>
      <c r="J581" s="31"/>
      <c r="K581" s="32"/>
      <c r="L581" s="32"/>
      <c r="M581" s="32"/>
      <c r="N581" s="46"/>
      <c r="V581" s="5"/>
      <c r="Y581" s="5"/>
    </row>
    <row r="582" spans="2:25" x14ac:dyDescent="0.3">
      <c r="B582" s="23"/>
      <c r="C582" s="20" t="s">
        <v>116</v>
      </c>
      <c r="D582" s="20"/>
      <c r="E582" s="20"/>
      <c r="F582" s="20"/>
      <c r="G582" s="20"/>
      <c r="H582" s="20"/>
      <c r="I582" s="20"/>
      <c r="J582" s="31"/>
      <c r="K582" s="32"/>
      <c r="L582" s="32"/>
      <c r="M582" s="32"/>
      <c r="N582" s="46"/>
      <c r="V582" s="5"/>
      <c r="Y582" s="5"/>
    </row>
    <row r="583" spans="2:25" x14ac:dyDescent="0.3">
      <c r="B583" s="23"/>
      <c r="C583" s="20" t="s">
        <v>116</v>
      </c>
      <c r="D583" s="20"/>
      <c r="E583" s="20"/>
      <c r="F583" s="20"/>
      <c r="G583" s="20"/>
      <c r="H583" s="20"/>
      <c r="I583" s="20"/>
      <c r="J583" s="31"/>
      <c r="K583" s="32"/>
      <c r="L583" s="32"/>
      <c r="M583" s="32"/>
      <c r="N583" s="46"/>
      <c r="V583" s="5"/>
      <c r="Y583" s="5"/>
    </row>
    <row r="584" spans="2:25" x14ac:dyDescent="0.3">
      <c r="B584" s="23"/>
      <c r="C584" s="20" t="s">
        <v>116</v>
      </c>
      <c r="D584" s="20"/>
      <c r="E584" s="20"/>
      <c r="F584" s="20"/>
      <c r="G584" s="20"/>
      <c r="H584" s="20"/>
      <c r="I584" s="20"/>
      <c r="J584" s="31"/>
      <c r="K584" s="32"/>
      <c r="L584" s="32"/>
      <c r="M584" s="32"/>
      <c r="N584" s="46"/>
      <c r="V584" s="5"/>
      <c r="Y584" s="5"/>
    </row>
    <row r="585" spans="2:25" x14ac:dyDescent="0.3">
      <c r="B585" s="23"/>
      <c r="C585" s="20" t="s">
        <v>116</v>
      </c>
      <c r="D585" s="20"/>
      <c r="E585" s="20"/>
      <c r="F585" s="20"/>
      <c r="G585" s="20"/>
      <c r="H585" s="20"/>
      <c r="I585" s="20"/>
      <c r="J585" s="31"/>
      <c r="K585" s="32"/>
      <c r="L585" s="32"/>
      <c r="M585" s="32"/>
      <c r="N585" s="46"/>
      <c r="V585" s="5"/>
      <c r="Y585" s="5"/>
    </row>
    <row r="586" spans="2:25" x14ac:dyDescent="0.3">
      <c r="B586" s="23"/>
      <c r="C586" s="20" t="s">
        <v>116</v>
      </c>
      <c r="D586" s="20"/>
      <c r="E586" s="20"/>
      <c r="F586" s="20"/>
      <c r="G586" s="20"/>
      <c r="H586" s="20"/>
      <c r="I586" s="20"/>
      <c r="J586" s="31"/>
      <c r="K586" s="32"/>
      <c r="L586" s="32"/>
      <c r="M586" s="32"/>
      <c r="N586" s="46"/>
      <c r="V586" s="5"/>
      <c r="Y586" s="5"/>
    </row>
    <row r="587" spans="2:25" x14ac:dyDescent="0.3">
      <c r="B587" s="23"/>
      <c r="C587" s="20" t="s">
        <v>116</v>
      </c>
      <c r="D587" s="20"/>
      <c r="E587" s="20"/>
      <c r="F587" s="20"/>
      <c r="G587" s="20"/>
      <c r="H587" s="20"/>
      <c r="I587" s="20"/>
      <c r="J587" s="31"/>
      <c r="K587" s="32"/>
      <c r="L587" s="32"/>
      <c r="M587" s="32"/>
      <c r="N587" s="46"/>
      <c r="V587" s="5"/>
      <c r="Y587" s="5"/>
    </row>
    <row r="588" spans="2:25" x14ac:dyDescent="0.3">
      <c r="B588" s="23"/>
      <c r="C588" s="20" t="s">
        <v>116</v>
      </c>
      <c r="D588" s="20"/>
      <c r="E588" s="20"/>
      <c r="F588" s="20"/>
      <c r="G588" s="20"/>
      <c r="H588" s="20"/>
      <c r="I588" s="20"/>
      <c r="J588" s="31"/>
      <c r="K588" s="32"/>
      <c r="L588" s="32"/>
      <c r="M588" s="32"/>
      <c r="N588" s="46"/>
      <c r="V588" s="5"/>
      <c r="Y588" s="5"/>
    </row>
    <row r="589" spans="2:25" x14ac:dyDescent="0.3">
      <c r="B589" s="23"/>
      <c r="C589" s="20" t="s">
        <v>116</v>
      </c>
      <c r="D589" s="20"/>
      <c r="E589" s="20"/>
      <c r="F589" s="20"/>
      <c r="G589" s="20"/>
      <c r="H589" s="20"/>
      <c r="I589" s="20"/>
      <c r="J589" s="31"/>
      <c r="K589" s="32"/>
      <c r="L589" s="32"/>
      <c r="M589" s="32"/>
      <c r="N589" s="46"/>
      <c r="V589" s="5"/>
      <c r="Y589" s="5"/>
    </row>
    <row r="590" spans="2:25" x14ac:dyDescent="0.3">
      <c r="B590" s="23"/>
      <c r="C590" s="20" t="s">
        <v>116</v>
      </c>
      <c r="D590" s="20"/>
      <c r="E590" s="20"/>
      <c r="F590" s="20"/>
      <c r="G590" s="20"/>
      <c r="H590" s="20"/>
      <c r="I590" s="20"/>
      <c r="J590" s="31"/>
      <c r="K590" s="32"/>
      <c r="L590" s="32"/>
      <c r="M590" s="32"/>
      <c r="N590" s="46"/>
      <c r="V590" s="5"/>
      <c r="Y590" s="5"/>
    </row>
    <row r="591" spans="2:25" x14ac:dyDescent="0.3">
      <c r="B591" s="23"/>
      <c r="C591" s="20" t="s">
        <v>116</v>
      </c>
      <c r="D591" s="20"/>
      <c r="E591" s="20"/>
      <c r="F591" s="20"/>
      <c r="G591" s="20"/>
      <c r="H591" s="20"/>
      <c r="I591" s="20"/>
      <c r="J591" s="31"/>
      <c r="K591" s="32"/>
      <c r="L591" s="32"/>
      <c r="M591" s="32"/>
      <c r="N591" s="46"/>
      <c r="V591" s="5"/>
      <c r="Y591" s="5"/>
    </row>
    <row r="592" spans="2:25" x14ac:dyDescent="0.3">
      <c r="B592" s="23"/>
      <c r="C592" s="20" t="s">
        <v>116</v>
      </c>
      <c r="D592" s="20"/>
      <c r="E592" s="20"/>
      <c r="F592" s="20"/>
      <c r="G592" s="20"/>
      <c r="H592" s="20"/>
      <c r="I592" s="20"/>
      <c r="J592" s="31"/>
      <c r="K592" s="32"/>
      <c r="L592" s="32"/>
      <c r="M592" s="32"/>
      <c r="N592" s="46"/>
      <c r="V592" s="5"/>
      <c r="Y592" s="5"/>
    </row>
    <row r="593" spans="2:25" x14ac:dyDescent="0.3">
      <c r="B593" s="23"/>
      <c r="C593" s="20" t="s">
        <v>116</v>
      </c>
      <c r="D593" s="20"/>
      <c r="E593" s="20"/>
      <c r="F593" s="20"/>
      <c r="G593" s="20"/>
      <c r="H593" s="20"/>
      <c r="I593" s="20"/>
      <c r="J593" s="31"/>
      <c r="K593" s="32"/>
      <c r="L593" s="32"/>
      <c r="M593" s="32"/>
      <c r="N593" s="46"/>
      <c r="V593" s="5"/>
      <c r="Y593" s="5"/>
    </row>
    <row r="594" spans="2:25" x14ac:dyDescent="0.3">
      <c r="B594" s="23"/>
      <c r="C594" s="20" t="s">
        <v>116</v>
      </c>
      <c r="D594" s="20"/>
      <c r="E594" s="20"/>
      <c r="F594" s="20"/>
      <c r="G594" s="20"/>
      <c r="H594" s="20"/>
      <c r="I594" s="20"/>
      <c r="J594" s="31"/>
      <c r="K594" s="32"/>
      <c r="L594" s="32"/>
      <c r="M594" s="32"/>
      <c r="N594" s="46"/>
      <c r="V594" s="5"/>
      <c r="Y594" s="5"/>
    </row>
    <row r="595" spans="2:25" x14ac:dyDescent="0.3">
      <c r="B595" s="23"/>
      <c r="C595" s="20" t="s">
        <v>116</v>
      </c>
      <c r="D595" s="20"/>
      <c r="E595" s="20"/>
      <c r="F595" s="20"/>
      <c r="G595" s="20"/>
      <c r="H595" s="20"/>
      <c r="I595" s="20"/>
      <c r="J595" s="31"/>
      <c r="K595" s="32"/>
      <c r="L595" s="32"/>
      <c r="M595" s="32"/>
      <c r="N595" s="46"/>
      <c r="V595" s="5"/>
      <c r="Y595" s="5"/>
    </row>
    <row r="596" spans="2:25" x14ac:dyDescent="0.3">
      <c r="B596" s="23"/>
      <c r="C596" s="20" t="s">
        <v>116</v>
      </c>
      <c r="D596" s="20"/>
      <c r="E596" s="20"/>
      <c r="F596" s="20"/>
      <c r="G596" s="20"/>
      <c r="H596" s="20"/>
      <c r="I596" s="20"/>
      <c r="J596" s="31"/>
      <c r="K596" s="32"/>
      <c r="L596" s="32"/>
      <c r="M596" s="32"/>
      <c r="N596" s="46"/>
      <c r="V596" s="5"/>
      <c r="Y596" s="5"/>
    </row>
    <row r="597" spans="2:25" x14ac:dyDescent="0.3">
      <c r="B597" s="23"/>
      <c r="C597" s="20" t="s">
        <v>116</v>
      </c>
      <c r="D597" s="20"/>
      <c r="E597" s="20"/>
      <c r="F597" s="20"/>
      <c r="G597" s="20"/>
      <c r="H597" s="20"/>
      <c r="I597" s="20"/>
      <c r="J597" s="31"/>
      <c r="K597" s="32"/>
      <c r="L597" s="32"/>
      <c r="M597" s="32"/>
      <c r="N597" s="46"/>
      <c r="V597" s="5"/>
      <c r="Y597" s="5"/>
    </row>
    <row r="598" spans="2:25" x14ac:dyDescent="0.3">
      <c r="B598" s="23"/>
      <c r="C598" s="20" t="s">
        <v>116</v>
      </c>
      <c r="D598" s="20"/>
      <c r="E598" s="20"/>
      <c r="F598" s="20"/>
      <c r="G598" s="20"/>
      <c r="H598" s="20"/>
      <c r="I598" s="20"/>
      <c r="J598" s="31"/>
      <c r="K598" s="32"/>
      <c r="L598" s="32"/>
      <c r="M598" s="32"/>
      <c r="N598" s="46"/>
      <c r="V598" s="5"/>
      <c r="Y598" s="5"/>
    </row>
    <row r="599" spans="2:25" x14ac:dyDescent="0.3">
      <c r="B599" s="23"/>
      <c r="C599" s="20" t="s">
        <v>116</v>
      </c>
      <c r="D599" s="20"/>
      <c r="E599" s="20"/>
      <c r="F599" s="20"/>
      <c r="G599" s="20"/>
      <c r="H599" s="20"/>
      <c r="I599" s="20"/>
      <c r="J599" s="31"/>
      <c r="K599" s="32"/>
      <c r="L599" s="32"/>
      <c r="M599" s="32"/>
      <c r="N599" s="46"/>
      <c r="V599" s="5"/>
      <c r="Y599" s="5"/>
    </row>
    <row r="600" spans="2:25" x14ac:dyDescent="0.3">
      <c r="B600" s="23"/>
      <c r="C600" s="20" t="s">
        <v>116</v>
      </c>
      <c r="D600" s="20"/>
      <c r="E600" s="20"/>
      <c r="F600" s="20"/>
      <c r="G600" s="20"/>
      <c r="H600" s="20"/>
      <c r="I600" s="20"/>
      <c r="J600" s="31"/>
      <c r="K600" s="32"/>
      <c r="L600" s="32"/>
      <c r="M600" s="32"/>
      <c r="N600" s="46"/>
      <c r="V600" s="5"/>
      <c r="Y600" s="5"/>
    </row>
    <row r="601" spans="2:25" x14ac:dyDescent="0.3">
      <c r="B601" s="23"/>
      <c r="C601" s="20" t="s">
        <v>116</v>
      </c>
      <c r="D601" s="20"/>
      <c r="E601" s="20"/>
      <c r="F601" s="20"/>
      <c r="G601" s="20"/>
      <c r="H601" s="20"/>
      <c r="I601" s="20"/>
      <c r="J601" s="31"/>
      <c r="K601" s="32"/>
      <c r="L601" s="32"/>
      <c r="M601" s="32"/>
      <c r="N601" s="46"/>
      <c r="V601" s="5"/>
      <c r="Y601" s="5"/>
    </row>
    <row r="602" spans="2:25" x14ac:dyDescent="0.3">
      <c r="B602" s="23"/>
      <c r="C602" s="20" t="s">
        <v>116</v>
      </c>
      <c r="D602" s="20"/>
      <c r="E602" s="20"/>
      <c r="F602" s="20"/>
      <c r="G602" s="20"/>
      <c r="H602" s="20"/>
      <c r="I602" s="20"/>
      <c r="J602" s="31"/>
      <c r="K602" s="32"/>
      <c r="L602" s="32"/>
      <c r="M602" s="32"/>
      <c r="N602" s="46"/>
      <c r="V602" s="5"/>
      <c r="Y602" s="5"/>
    </row>
    <row r="603" spans="2:25" x14ac:dyDescent="0.3">
      <c r="B603" s="23"/>
      <c r="C603" s="20" t="s">
        <v>116</v>
      </c>
      <c r="D603" s="20"/>
      <c r="E603" s="20"/>
      <c r="F603" s="20"/>
      <c r="G603" s="20"/>
      <c r="H603" s="20"/>
      <c r="I603" s="20"/>
      <c r="J603" s="31"/>
      <c r="K603" s="32"/>
      <c r="L603" s="32"/>
      <c r="M603" s="32"/>
      <c r="N603" s="46"/>
      <c r="V603" s="5"/>
      <c r="Y603" s="5"/>
    </row>
    <row r="604" spans="2:25" x14ac:dyDescent="0.3">
      <c r="B604" s="23"/>
      <c r="C604" s="20" t="s">
        <v>116</v>
      </c>
      <c r="D604" s="20"/>
      <c r="E604" s="20"/>
      <c r="F604" s="20"/>
      <c r="G604" s="20"/>
      <c r="H604" s="20"/>
      <c r="I604" s="20"/>
      <c r="J604" s="31"/>
      <c r="K604" s="32"/>
      <c r="L604" s="32"/>
      <c r="M604" s="32"/>
      <c r="N604" s="46"/>
      <c r="V604" s="5"/>
      <c r="Y604" s="5"/>
    </row>
    <row r="605" spans="2:25" x14ac:dyDescent="0.3">
      <c r="B605" s="23"/>
      <c r="C605" s="20" t="s">
        <v>116</v>
      </c>
      <c r="D605" s="20"/>
      <c r="E605" s="20"/>
      <c r="F605" s="20"/>
      <c r="G605" s="20"/>
      <c r="H605" s="20"/>
      <c r="I605" s="20"/>
      <c r="J605" s="31"/>
      <c r="K605" s="32"/>
      <c r="L605" s="32"/>
      <c r="M605" s="32"/>
      <c r="N605" s="46"/>
      <c r="V605" s="5"/>
      <c r="Y605" s="5"/>
    </row>
    <row r="606" spans="2:25" x14ac:dyDescent="0.3">
      <c r="B606" s="23"/>
      <c r="C606" s="20" t="s">
        <v>116</v>
      </c>
      <c r="D606" s="20"/>
      <c r="E606" s="20"/>
      <c r="F606" s="20"/>
      <c r="G606" s="20"/>
      <c r="H606" s="20"/>
      <c r="I606" s="20"/>
      <c r="J606" s="31"/>
      <c r="K606" s="32"/>
      <c r="L606" s="32"/>
      <c r="M606" s="32"/>
      <c r="N606" s="46"/>
      <c r="V606" s="5"/>
      <c r="Y606" s="5"/>
    </row>
    <row r="607" spans="2:25" x14ac:dyDescent="0.3">
      <c r="B607" s="23"/>
      <c r="C607" s="20" t="s">
        <v>116</v>
      </c>
      <c r="D607" s="20"/>
      <c r="E607" s="20"/>
      <c r="F607" s="20"/>
      <c r="G607" s="20"/>
      <c r="H607" s="20"/>
      <c r="I607" s="20"/>
      <c r="J607" s="31"/>
      <c r="K607" s="32"/>
      <c r="L607" s="32"/>
      <c r="M607" s="32"/>
      <c r="N607" s="46"/>
      <c r="V607" s="5"/>
      <c r="Y607" s="5"/>
    </row>
    <row r="608" spans="2:25" x14ac:dyDescent="0.3">
      <c r="B608" s="23"/>
      <c r="C608" s="20" t="s">
        <v>116</v>
      </c>
      <c r="D608" s="20"/>
      <c r="E608" s="20"/>
      <c r="F608" s="20"/>
      <c r="G608" s="20"/>
      <c r="H608" s="20"/>
      <c r="I608" s="20"/>
      <c r="J608" s="31"/>
      <c r="K608" s="32"/>
      <c r="L608" s="32"/>
      <c r="M608" s="32"/>
      <c r="N608" s="46"/>
      <c r="V608" s="5"/>
      <c r="Y608" s="5"/>
    </row>
    <row r="609" spans="2:25" x14ac:dyDescent="0.3">
      <c r="B609" s="23"/>
      <c r="C609" s="20" t="s">
        <v>116</v>
      </c>
      <c r="D609" s="20"/>
      <c r="E609" s="20"/>
      <c r="F609" s="20"/>
      <c r="G609" s="20"/>
      <c r="H609" s="20"/>
      <c r="I609" s="20"/>
      <c r="J609" s="31"/>
      <c r="K609" s="32"/>
      <c r="L609" s="32"/>
      <c r="M609" s="32"/>
      <c r="N609" s="46"/>
      <c r="V609" s="5"/>
      <c r="Y609" s="5"/>
    </row>
    <row r="610" spans="2:25" x14ac:dyDescent="0.3">
      <c r="B610" s="23"/>
      <c r="C610" s="20" t="s">
        <v>116</v>
      </c>
      <c r="D610" s="20"/>
      <c r="E610" s="20"/>
      <c r="F610" s="20"/>
      <c r="G610" s="20"/>
      <c r="H610" s="20"/>
      <c r="I610" s="20"/>
      <c r="J610" s="31"/>
      <c r="K610" s="32"/>
      <c r="L610" s="32"/>
      <c r="M610" s="32"/>
      <c r="N610" s="46"/>
      <c r="V610" s="5"/>
      <c r="Y610" s="5"/>
    </row>
    <row r="611" spans="2:25" x14ac:dyDescent="0.3">
      <c r="B611" s="23"/>
      <c r="C611" s="20" t="s">
        <v>116</v>
      </c>
      <c r="D611" s="20"/>
      <c r="E611" s="20"/>
      <c r="F611" s="20"/>
      <c r="G611" s="20"/>
      <c r="H611" s="20"/>
      <c r="I611" s="20"/>
      <c r="J611" s="31"/>
      <c r="K611" s="32"/>
      <c r="L611" s="32"/>
      <c r="M611" s="32"/>
      <c r="N611" s="46"/>
      <c r="V611" s="5"/>
      <c r="Y611" s="5"/>
    </row>
    <row r="612" spans="2:25" x14ac:dyDescent="0.3">
      <c r="B612" s="23"/>
      <c r="C612" s="20" t="s">
        <v>116</v>
      </c>
      <c r="D612" s="20"/>
      <c r="E612" s="20"/>
      <c r="F612" s="20"/>
      <c r="G612" s="20"/>
      <c r="H612" s="20"/>
      <c r="I612" s="20"/>
      <c r="J612" s="31"/>
      <c r="K612" s="32"/>
      <c r="L612" s="32"/>
      <c r="M612" s="32"/>
      <c r="N612" s="46"/>
      <c r="V612" s="5"/>
      <c r="Y612" s="5"/>
    </row>
    <row r="613" spans="2:25" x14ac:dyDescent="0.3">
      <c r="B613" s="23"/>
      <c r="C613" s="20" t="s">
        <v>116</v>
      </c>
      <c r="D613" s="20"/>
      <c r="E613" s="20"/>
      <c r="F613" s="20"/>
      <c r="G613" s="20"/>
      <c r="H613" s="20"/>
      <c r="I613" s="20"/>
      <c r="J613" s="31"/>
      <c r="K613" s="32"/>
      <c r="L613" s="32"/>
      <c r="M613" s="32"/>
      <c r="N613" s="46"/>
      <c r="V613" s="5"/>
      <c r="Y613" s="5"/>
    </row>
    <row r="614" spans="2:25" x14ac:dyDescent="0.3">
      <c r="B614" s="23"/>
      <c r="C614" s="20" t="s">
        <v>116</v>
      </c>
      <c r="D614" s="20"/>
      <c r="E614" s="20"/>
      <c r="F614" s="20"/>
      <c r="G614" s="20"/>
      <c r="H614" s="20"/>
      <c r="I614" s="20"/>
      <c r="J614" s="31"/>
      <c r="K614" s="32"/>
      <c r="L614" s="32"/>
      <c r="M614" s="32"/>
      <c r="N614" s="46"/>
      <c r="V614" s="5"/>
      <c r="Y614" s="5"/>
    </row>
    <row r="615" spans="2:25" x14ac:dyDescent="0.3">
      <c r="B615" s="23"/>
      <c r="C615" s="20" t="s">
        <v>116</v>
      </c>
      <c r="D615" s="20"/>
      <c r="E615" s="20"/>
      <c r="F615" s="20"/>
      <c r="G615" s="20"/>
      <c r="H615" s="20"/>
      <c r="I615" s="20"/>
      <c r="J615" s="31"/>
      <c r="K615" s="32"/>
      <c r="L615" s="32"/>
      <c r="M615" s="32"/>
      <c r="N615" s="46"/>
      <c r="V615" s="5"/>
      <c r="Y615" s="5"/>
    </row>
    <row r="616" spans="2:25" x14ac:dyDescent="0.3">
      <c r="B616" s="23"/>
      <c r="C616" s="20" t="s">
        <v>116</v>
      </c>
      <c r="D616" s="20"/>
      <c r="E616" s="20"/>
      <c r="F616" s="20"/>
      <c r="G616" s="20"/>
      <c r="H616" s="20"/>
      <c r="I616" s="20"/>
      <c r="J616" s="31"/>
      <c r="K616" s="32"/>
      <c r="L616" s="32"/>
      <c r="M616" s="32"/>
      <c r="N616" s="46"/>
      <c r="V616" s="5"/>
      <c r="Y616" s="5"/>
    </row>
    <row r="617" spans="2:25" x14ac:dyDescent="0.3">
      <c r="B617" s="23"/>
      <c r="C617" s="20" t="s">
        <v>116</v>
      </c>
      <c r="D617" s="20"/>
      <c r="E617" s="20"/>
      <c r="F617" s="20"/>
      <c r="G617" s="20"/>
      <c r="H617" s="20"/>
      <c r="I617" s="20"/>
      <c r="J617" s="31"/>
      <c r="K617" s="32"/>
      <c r="L617" s="32"/>
      <c r="M617" s="32"/>
      <c r="N617" s="46"/>
      <c r="V617" s="5"/>
      <c r="Y617" s="5"/>
    </row>
    <row r="618" spans="2:25" x14ac:dyDescent="0.3">
      <c r="B618" s="23"/>
      <c r="C618" s="20" t="s">
        <v>116</v>
      </c>
      <c r="D618" s="20"/>
      <c r="E618" s="20"/>
      <c r="F618" s="20"/>
      <c r="G618" s="20"/>
      <c r="H618" s="20"/>
      <c r="I618" s="20"/>
      <c r="J618" s="31"/>
      <c r="K618" s="32"/>
      <c r="L618" s="32"/>
      <c r="M618" s="32"/>
      <c r="N618" s="46"/>
      <c r="V618" s="5"/>
      <c r="Y618" s="5"/>
    </row>
    <row r="619" spans="2:25" x14ac:dyDescent="0.3">
      <c r="B619" s="23"/>
      <c r="C619" s="20" t="s">
        <v>116</v>
      </c>
      <c r="D619" s="20"/>
      <c r="E619" s="20"/>
      <c r="F619" s="20"/>
      <c r="G619" s="20"/>
      <c r="H619" s="20"/>
      <c r="I619" s="20"/>
      <c r="J619" s="31"/>
      <c r="K619" s="32"/>
      <c r="L619" s="32"/>
      <c r="M619" s="32"/>
      <c r="N619" s="46"/>
      <c r="V619" s="5"/>
      <c r="Y619" s="5"/>
    </row>
    <row r="620" spans="2:25" x14ac:dyDescent="0.3">
      <c r="B620" s="23"/>
      <c r="C620" s="20" t="s">
        <v>116</v>
      </c>
      <c r="D620" s="20"/>
      <c r="E620" s="20"/>
      <c r="F620" s="20"/>
      <c r="G620" s="20"/>
      <c r="H620" s="20"/>
      <c r="I620" s="20"/>
      <c r="J620" s="31"/>
      <c r="K620" s="32"/>
      <c r="L620" s="32"/>
      <c r="M620" s="32"/>
      <c r="N620" s="46"/>
      <c r="V620" s="5"/>
      <c r="Y620" s="5"/>
    </row>
    <row r="621" spans="2:25" x14ac:dyDescent="0.3">
      <c r="B621" s="23"/>
      <c r="C621" s="20" t="s">
        <v>116</v>
      </c>
      <c r="D621" s="20"/>
      <c r="E621" s="20"/>
      <c r="F621" s="20"/>
      <c r="G621" s="20"/>
      <c r="H621" s="20"/>
      <c r="I621" s="20"/>
      <c r="J621" s="31"/>
      <c r="K621" s="32"/>
      <c r="L621" s="32"/>
      <c r="M621" s="32"/>
      <c r="N621" s="46"/>
      <c r="V621" s="5"/>
      <c r="Y621" s="5"/>
    </row>
    <row r="622" spans="2:25" x14ac:dyDescent="0.3">
      <c r="B622" s="23"/>
      <c r="C622" s="20" t="s">
        <v>116</v>
      </c>
      <c r="D622" s="20"/>
      <c r="E622" s="20"/>
      <c r="F622" s="20"/>
      <c r="G622" s="20"/>
      <c r="H622" s="20"/>
      <c r="I622" s="20"/>
      <c r="J622" s="31"/>
      <c r="K622" s="32"/>
      <c r="L622" s="32"/>
      <c r="M622" s="32"/>
      <c r="N622" s="46"/>
      <c r="V622" s="5"/>
      <c r="Y622" s="5"/>
    </row>
    <row r="623" spans="2:25" x14ac:dyDescent="0.3">
      <c r="B623" s="23"/>
      <c r="C623" s="20" t="s">
        <v>116</v>
      </c>
      <c r="D623" s="20"/>
      <c r="E623" s="20"/>
      <c r="F623" s="20"/>
      <c r="G623" s="20"/>
      <c r="H623" s="20"/>
      <c r="I623" s="20"/>
      <c r="J623" s="31"/>
      <c r="K623" s="32"/>
      <c r="L623" s="32"/>
      <c r="M623" s="32"/>
      <c r="N623" s="46"/>
      <c r="V623" s="5"/>
      <c r="Y623" s="5"/>
    </row>
    <row r="624" spans="2:25" x14ac:dyDescent="0.3">
      <c r="B624" s="23"/>
      <c r="C624" s="20" t="s">
        <v>116</v>
      </c>
      <c r="D624" s="20"/>
      <c r="E624" s="20"/>
      <c r="F624" s="20"/>
      <c r="G624" s="20"/>
      <c r="H624" s="20"/>
      <c r="I624" s="20"/>
      <c r="J624" s="31"/>
      <c r="K624" s="32"/>
      <c r="L624" s="32"/>
      <c r="M624" s="32"/>
      <c r="N624" s="46"/>
      <c r="V624" s="5"/>
      <c r="Y624" s="5"/>
    </row>
    <row r="625" spans="2:25" x14ac:dyDescent="0.3">
      <c r="B625" s="23"/>
      <c r="C625" s="20" t="s">
        <v>116</v>
      </c>
      <c r="D625" s="20"/>
      <c r="E625" s="20"/>
      <c r="F625" s="20"/>
      <c r="G625" s="20"/>
      <c r="H625" s="20"/>
      <c r="I625" s="20"/>
      <c r="J625" s="31"/>
      <c r="K625" s="32"/>
      <c r="L625" s="32"/>
      <c r="M625" s="32"/>
      <c r="N625" s="46"/>
      <c r="V625" s="5"/>
      <c r="Y625" s="5"/>
    </row>
    <row r="626" spans="2:25" x14ac:dyDescent="0.3">
      <c r="B626" s="23"/>
      <c r="C626" s="20" t="s">
        <v>116</v>
      </c>
      <c r="D626" s="20"/>
      <c r="E626" s="20"/>
      <c r="F626" s="20"/>
      <c r="G626" s="20"/>
      <c r="H626" s="20"/>
      <c r="I626" s="20"/>
      <c r="J626" s="31"/>
      <c r="K626" s="32"/>
      <c r="L626" s="32"/>
      <c r="M626" s="32"/>
      <c r="N626" s="46"/>
      <c r="V626" s="5"/>
      <c r="Y626" s="5"/>
    </row>
    <row r="627" spans="2:25" x14ac:dyDescent="0.3">
      <c r="B627" s="23"/>
      <c r="C627" s="20" t="s">
        <v>116</v>
      </c>
      <c r="D627" s="20"/>
      <c r="E627" s="20"/>
      <c r="F627" s="20"/>
      <c r="G627" s="20"/>
      <c r="H627" s="20"/>
      <c r="I627" s="20"/>
      <c r="J627" s="31"/>
      <c r="K627" s="32"/>
      <c r="L627" s="32"/>
      <c r="M627" s="32"/>
      <c r="N627" s="46"/>
      <c r="V627" s="5"/>
      <c r="Y627" s="5"/>
    </row>
    <row r="628" spans="2:25" x14ac:dyDescent="0.3">
      <c r="B628" s="23"/>
      <c r="C628" s="20" t="s">
        <v>116</v>
      </c>
      <c r="D628" s="20"/>
      <c r="E628" s="20"/>
      <c r="F628" s="20"/>
      <c r="G628" s="20"/>
      <c r="H628" s="20"/>
      <c r="I628" s="20"/>
      <c r="J628" s="31"/>
      <c r="K628" s="32"/>
      <c r="L628" s="32"/>
      <c r="M628" s="32"/>
      <c r="N628" s="46"/>
      <c r="V628" s="5"/>
      <c r="Y628" s="5"/>
    </row>
    <row r="629" spans="2:25" x14ac:dyDescent="0.3">
      <c r="B629" s="23"/>
      <c r="C629" s="20" t="s">
        <v>116</v>
      </c>
      <c r="D629" s="20"/>
      <c r="E629" s="20"/>
      <c r="F629" s="20"/>
      <c r="G629" s="20"/>
      <c r="H629" s="20"/>
      <c r="I629" s="20"/>
      <c r="J629" s="31"/>
      <c r="K629" s="32"/>
      <c r="L629" s="32"/>
      <c r="M629" s="32"/>
      <c r="N629" s="46"/>
      <c r="V629" s="5"/>
      <c r="Y629" s="5"/>
    </row>
    <row r="630" spans="2:25" x14ac:dyDescent="0.3">
      <c r="B630" s="23"/>
      <c r="C630" s="20" t="s">
        <v>116</v>
      </c>
      <c r="D630" s="20"/>
      <c r="E630" s="20"/>
      <c r="F630" s="20"/>
      <c r="G630" s="20"/>
      <c r="H630" s="20"/>
      <c r="I630" s="20"/>
      <c r="J630" s="31"/>
      <c r="K630" s="32"/>
      <c r="L630" s="32"/>
      <c r="M630" s="32"/>
      <c r="N630" s="46"/>
      <c r="V630" s="5"/>
      <c r="Y630" s="5"/>
    </row>
    <row r="631" spans="2:25" x14ac:dyDescent="0.3">
      <c r="B631" s="23"/>
      <c r="C631" s="20" t="s">
        <v>116</v>
      </c>
      <c r="D631" s="20"/>
      <c r="E631" s="20"/>
      <c r="F631" s="20"/>
      <c r="G631" s="20"/>
      <c r="H631" s="20"/>
      <c r="I631" s="20"/>
      <c r="J631" s="31"/>
      <c r="K631" s="32"/>
      <c r="L631" s="32"/>
      <c r="M631" s="32"/>
      <c r="N631" s="46"/>
      <c r="V631" s="5"/>
      <c r="Y631" s="5"/>
    </row>
    <row r="632" spans="2:25" x14ac:dyDescent="0.3">
      <c r="B632" s="23"/>
      <c r="C632" s="20" t="s">
        <v>116</v>
      </c>
      <c r="D632" s="20"/>
      <c r="E632" s="20"/>
      <c r="F632" s="20"/>
      <c r="G632" s="20"/>
      <c r="H632" s="20"/>
      <c r="I632" s="20"/>
      <c r="J632" s="31"/>
      <c r="K632" s="32"/>
      <c r="L632" s="32"/>
      <c r="M632" s="32"/>
      <c r="N632" s="46"/>
      <c r="V632" s="5"/>
      <c r="Y632" s="5"/>
    </row>
    <row r="633" spans="2:25" x14ac:dyDescent="0.3">
      <c r="B633" s="23"/>
      <c r="C633" s="20" t="s">
        <v>116</v>
      </c>
      <c r="D633" s="20"/>
      <c r="E633" s="20"/>
      <c r="F633" s="20"/>
      <c r="G633" s="20"/>
      <c r="H633" s="20"/>
      <c r="I633" s="20"/>
      <c r="J633" s="31"/>
      <c r="K633" s="32"/>
      <c r="L633" s="32"/>
      <c r="M633" s="32"/>
      <c r="N633" s="46"/>
      <c r="V633" s="5"/>
      <c r="Y633" s="5"/>
    </row>
    <row r="634" spans="2:25" x14ac:dyDescent="0.3">
      <c r="B634" s="23"/>
      <c r="C634" s="20" t="s">
        <v>116</v>
      </c>
      <c r="D634" s="20"/>
      <c r="E634" s="20"/>
      <c r="F634" s="20"/>
      <c r="G634" s="20"/>
      <c r="H634" s="20"/>
      <c r="I634" s="20"/>
      <c r="J634" s="31"/>
      <c r="K634" s="32"/>
      <c r="L634" s="32"/>
      <c r="M634" s="32"/>
      <c r="N634" s="46"/>
      <c r="V634" s="5"/>
      <c r="Y634" s="5"/>
    </row>
    <row r="635" spans="2:25" x14ac:dyDescent="0.3">
      <c r="B635" s="23"/>
      <c r="C635" s="20" t="s">
        <v>116</v>
      </c>
      <c r="D635" s="20"/>
      <c r="E635" s="20"/>
      <c r="F635" s="20"/>
      <c r="G635" s="20"/>
      <c r="H635" s="20"/>
      <c r="I635" s="20"/>
      <c r="J635" s="31"/>
      <c r="K635" s="32"/>
      <c r="L635" s="32"/>
      <c r="M635" s="32"/>
      <c r="N635" s="46"/>
      <c r="V635" s="5"/>
      <c r="Y635" s="5"/>
    </row>
    <row r="636" spans="2:25" x14ac:dyDescent="0.3">
      <c r="B636" s="23"/>
      <c r="C636" s="20" t="s">
        <v>116</v>
      </c>
      <c r="D636" s="20"/>
      <c r="E636" s="20"/>
      <c r="F636" s="20"/>
      <c r="G636" s="20"/>
      <c r="H636" s="20"/>
      <c r="I636" s="20"/>
      <c r="J636" s="31"/>
      <c r="K636" s="32"/>
      <c r="L636" s="32"/>
      <c r="M636" s="32"/>
      <c r="N636" s="46"/>
      <c r="V636" s="5"/>
      <c r="Y636" s="5"/>
    </row>
    <row r="637" spans="2:25" x14ac:dyDescent="0.3">
      <c r="B637" s="23"/>
      <c r="C637" s="20" t="s">
        <v>116</v>
      </c>
      <c r="D637" s="20"/>
      <c r="E637" s="20"/>
      <c r="F637" s="20"/>
      <c r="G637" s="20"/>
      <c r="H637" s="20"/>
      <c r="I637" s="20"/>
      <c r="J637" s="31"/>
      <c r="K637" s="32"/>
      <c r="L637" s="32"/>
      <c r="M637" s="32"/>
      <c r="N637" s="46"/>
      <c r="V637" s="5"/>
      <c r="Y637" s="5"/>
    </row>
    <row r="638" spans="2:25" x14ac:dyDescent="0.3">
      <c r="B638" s="23"/>
      <c r="C638" s="20" t="s">
        <v>116</v>
      </c>
      <c r="D638" s="20"/>
      <c r="E638" s="20"/>
      <c r="F638" s="20"/>
      <c r="G638" s="20"/>
      <c r="H638" s="20"/>
      <c r="I638" s="20"/>
      <c r="J638" s="31"/>
      <c r="K638" s="32"/>
      <c r="L638" s="32"/>
      <c r="M638" s="32"/>
      <c r="N638" s="46"/>
      <c r="V638" s="5"/>
      <c r="Y638" s="5"/>
    </row>
    <row r="639" spans="2:25" x14ac:dyDescent="0.3">
      <c r="B639" s="23"/>
      <c r="C639" s="20" t="s">
        <v>116</v>
      </c>
      <c r="D639" s="20"/>
      <c r="E639" s="20"/>
      <c r="F639" s="20"/>
      <c r="G639" s="20"/>
      <c r="H639" s="20"/>
      <c r="I639" s="20"/>
      <c r="J639" s="31"/>
      <c r="K639" s="32"/>
      <c r="L639" s="32"/>
      <c r="M639" s="32"/>
      <c r="N639" s="46"/>
      <c r="V639" s="5"/>
      <c r="Y639" s="5"/>
    </row>
    <row r="640" spans="2:25" x14ac:dyDescent="0.3">
      <c r="B640" s="23"/>
      <c r="C640" s="20" t="s">
        <v>116</v>
      </c>
      <c r="D640" s="20"/>
      <c r="E640" s="20"/>
      <c r="F640" s="20"/>
      <c r="G640" s="20"/>
      <c r="H640" s="20"/>
      <c r="I640" s="20"/>
      <c r="J640" s="31"/>
      <c r="K640" s="32"/>
      <c r="L640" s="32"/>
      <c r="M640" s="32"/>
      <c r="N640" s="46"/>
      <c r="V640" s="5"/>
      <c r="Y640" s="5"/>
    </row>
    <row r="641" spans="2:25" x14ac:dyDescent="0.3">
      <c r="B641" s="23"/>
      <c r="C641" s="20" t="s">
        <v>116</v>
      </c>
      <c r="D641" s="20"/>
      <c r="E641" s="20"/>
      <c r="F641" s="20"/>
      <c r="G641" s="20"/>
      <c r="H641" s="20"/>
      <c r="I641" s="20"/>
      <c r="J641" s="31"/>
      <c r="K641" s="32"/>
      <c r="L641" s="32"/>
      <c r="M641" s="32"/>
      <c r="N641" s="46"/>
      <c r="V641" s="5"/>
      <c r="Y641" s="5"/>
    </row>
    <row r="642" spans="2:25" x14ac:dyDescent="0.3">
      <c r="B642" s="23"/>
      <c r="C642" s="20" t="s">
        <v>116</v>
      </c>
      <c r="D642" s="20"/>
      <c r="E642" s="20"/>
      <c r="F642" s="20"/>
      <c r="G642" s="20"/>
      <c r="H642" s="20"/>
      <c r="I642" s="20"/>
      <c r="J642" s="31"/>
      <c r="K642" s="32"/>
      <c r="L642" s="32"/>
      <c r="M642" s="32"/>
      <c r="N642" s="46"/>
      <c r="V642" s="5"/>
      <c r="Y642" s="5"/>
    </row>
    <row r="643" spans="2:25" x14ac:dyDescent="0.3">
      <c r="B643" s="23"/>
      <c r="C643" s="20" t="s">
        <v>116</v>
      </c>
      <c r="D643" s="20"/>
      <c r="E643" s="20"/>
      <c r="F643" s="20"/>
      <c r="G643" s="20"/>
      <c r="H643" s="20"/>
      <c r="I643" s="20"/>
      <c r="J643" s="31"/>
      <c r="K643" s="32"/>
      <c r="L643" s="32"/>
      <c r="M643" s="32"/>
      <c r="N643" s="46"/>
      <c r="V643" s="5"/>
      <c r="Y643" s="5"/>
    </row>
    <row r="644" spans="2:25" x14ac:dyDescent="0.3">
      <c r="B644" s="23"/>
      <c r="C644" s="20" t="s">
        <v>116</v>
      </c>
      <c r="D644" s="20"/>
      <c r="E644" s="20"/>
      <c r="F644" s="20"/>
      <c r="G644" s="20"/>
      <c r="H644" s="20"/>
      <c r="I644" s="20"/>
      <c r="J644" s="31"/>
      <c r="K644" s="32"/>
      <c r="L644" s="32"/>
      <c r="M644" s="32"/>
      <c r="N644" s="46"/>
      <c r="V644" s="5"/>
      <c r="Y644" s="5"/>
    </row>
    <row r="645" spans="2:25" x14ac:dyDescent="0.3">
      <c r="B645" s="23"/>
      <c r="C645" s="20" t="s">
        <v>116</v>
      </c>
      <c r="D645" s="20"/>
      <c r="E645" s="20"/>
      <c r="F645" s="20"/>
      <c r="G645" s="20"/>
      <c r="H645" s="20"/>
      <c r="I645" s="20"/>
      <c r="J645" s="31"/>
      <c r="K645" s="32"/>
      <c r="L645" s="32"/>
      <c r="M645" s="32"/>
      <c r="N645" s="46"/>
      <c r="V645" s="5"/>
      <c r="Y645" s="5"/>
    </row>
    <row r="646" spans="2:25" x14ac:dyDescent="0.3">
      <c r="B646" s="23"/>
      <c r="C646" s="20" t="s">
        <v>116</v>
      </c>
      <c r="D646" s="20"/>
      <c r="E646" s="20"/>
      <c r="F646" s="20"/>
      <c r="G646" s="20"/>
      <c r="H646" s="20"/>
      <c r="I646" s="20"/>
      <c r="J646" s="31"/>
      <c r="K646" s="32"/>
      <c r="L646" s="32"/>
      <c r="M646" s="32"/>
      <c r="N646" s="46"/>
      <c r="V646" s="5"/>
      <c r="Y646" s="5"/>
    </row>
    <row r="647" spans="2:25" x14ac:dyDescent="0.3">
      <c r="B647" s="23"/>
      <c r="C647" s="20" t="s">
        <v>116</v>
      </c>
      <c r="D647" s="20"/>
      <c r="E647" s="20"/>
      <c r="F647" s="20"/>
      <c r="G647" s="20"/>
      <c r="H647" s="20"/>
      <c r="I647" s="20"/>
      <c r="J647" s="31"/>
      <c r="K647" s="32"/>
      <c r="L647" s="32"/>
      <c r="M647" s="32"/>
      <c r="N647" s="46"/>
      <c r="V647" s="5"/>
      <c r="Y647" s="5"/>
    </row>
    <row r="648" spans="2:25" x14ac:dyDescent="0.3">
      <c r="B648" s="23"/>
      <c r="C648" s="20" t="s">
        <v>116</v>
      </c>
      <c r="D648" s="20"/>
      <c r="E648" s="20"/>
      <c r="F648" s="20"/>
      <c r="G648" s="20"/>
      <c r="H648" s="20"/>
      <c r="I648" s="20"/>
      <c r="J648" s="31"/>
      <c r="K648" s="32"/>
      <c r="L648" s="32"/>
      <c r="M648" s="32"/>
      <c r="N648" s="46"/>
      <c r="V648" s="5"/>
      <c r="Y648" s="5"/>
    </row>
    <row r="649" spans="2:25" x14ac:dyDescent="0.3">
      <c r="B649" s="23"/>
      <c r="C649" s="20" t="s">
        <v>116</v>
      </c>
      <c r="D649" s="20"/>
      <c r="E649" s="20"/>
      <c r="F649" s="20"/>
      <c r="G649" s="20"/>
      <c r="H649" s="20"/>
      <c r="I649" s="20"/>
      <c r="J649" s="31"/>
      <c r="K649" s="32"/>
      <c r="L649" s="32"/>
      <c r="M649" s="32"/>
      <c r="N649" s="46"/>
      <c r="V649" s="5"/>
      <c r="Y649" s="5"/>
    </row>
    <row r="650" spans="2:25" x14ac:dyDescent="0.3">
      <c r="B650" s="23"/>
      <c r="C650" s="20" t="s">
        <v>116</v>
      </c>
      <c r="D650" s="20"/>
      <c r="E650" s="20"/>
      <c r="F650" s="20"/>
      <c r="G650" s="20"/>
      <c r="H650" s="20"/>
      <c r="I650" s="20"/>
      <c r="J650" s="31"/>
      <c r="K650" s="32"/>
      <c r="L650" s="32"/>
      <c r="M650" s="32"/>
      <c r="N650" s="46"/>
      <c r="V650" s="5"/>
      <c r="Y650" s="5"/>
    </row>
    <row r="651" spans="2:25" x14ac:dyDescent="0.3">
      <c r="B651" s="23"/>
      <c r="C651" s="20" t="s">
        <v>116</v>
      </c>
      <c r="D651" s="20"/>
      <c r="E651" s="20"/>
      <c r="F651" s="20"/>
      <c r="G651" s="20"/>
      <c r="H651" s="20"/>
      <c r="I651" s="20"/>
      <c r="J651" s="31"/>
      <c r="K651" s="32"/>
      <c r="L651" s="32"/>
      <c r="M651" s="32"/>
      <c r="N651" s="46"/>
      <c r="V651" s="5"/>
      <c r="Y651" s="5"/>
    </row>
    <row r="652" spans="2:25" x14ac:dyDescent="0.3">
      <c r="B652" s="23"/>
      <c r="C652" s="20" t="s">
        <v>116</v>
      </c>
      <c r="D652" s="20"/>
      <c r="E652" s="20"/>
      <c r="F652" s="20"/>
      <c r="G652" s="20"/>
      <c r="H652" s="20"/>
      <c r="I652" s="20"/>
      <c r="J652" s="31"/>
      <c r="K652" s="32"/>
      <c r="L652" s="32"/>
      <c r="M652" s="32"/>
      <c r="N652" s="46"/>
      <c r="V652" s="5"/>
      <c r="Y652" s="5"/>
    </row>
    <row r="653" spans="2:25" x14ac:dyDescent="0.3">
      <c r="B653" s="23"/>
      <c r="C653" s="20" t="s">
        <v>116</v>
      </c>
      <c r="D653" s="20"/>
      <c r="E653" s="20"/>
      <c r="F653" s="20"/>
      <c r="G653" s="20"/>
      <c r="H653" s="20"/>
      <c r="I653" s="20"/>
      <c r="J653" s="31"/>
      <c r="K653" s="32"/>
      <c r="L653" s="32"/>
      <c r="M653" s="32"/>
      <c r="N653" s="46"/>
      <c r="V653" s="5"/>
      <c r="Y653" s="5"/>
    </row>
    <row r="654" spans="2:25" x14ac:dyDescent="0.3">
      <c r="B654" s="23"/>
      <c r="C654" s="20" t="s">
        <v>116</v>
      </c>
      <c r="D654" s="20"/>
      <c r="E654" s="20"/>
      <c r="F654" s="20"/>
      <c r="G654" s="20"/>
      <c r="H654" s="20"/>
      <c r="I654" s="20"/>
      <c r="J654" s="31"/>
      <c r="K654" s="32"/>
      <c r="L654" s="32"/>
      <c r="M654" s="32"/>
      <c r="N654" s="46"/>
      <c r="V654" s="5"/>
      <c r="Y654" s="5"/>
    </row>
    <row r="655" spans="2:25" x14ac:dyDescent="0.3">
      <c r="B655" s="23"/>
      <c r="C655" s="20" t="s">
        <v>116</v>
      </c>
      <c r="D655" s="20"/>
      <c r="E655" s="20"/>
      <c r="F655" s="20"/>
      <c r="G655" s="20"/>
      <c r="H655" s="20"/>
      <c r="I655" s="20"/>
      <c r="J655" s="31"/>
      <c r="K655" s="32"/>
      <c r="L655" s="32"/>
      <c r="M655" s="32"/>
      <c r="N655" s="46"/>
      <c r="V655" s="5"/>
      <c r="Y655" s="5"/>
    </row>
    <row r="656" spans="2:25" x14ac:dyDescent="0.3">
      <c r="B656" s="23"/>
      <c r="C656" s="20" t="s">
        <v>116</v>
      </c>
      <c r="D656" s="20"/>
      <c r="E656" s="20"/>
      <c r="F656" s="20"/>
      <c r="G656" s="20"/>
      <c r="H656" s="20"/>
      <c r="I656" s="20"/>
      <c r="J656" s="31"/>
      <c r="K656" s="32"/>
      <c r="L656" s="32"/>
      <c r="M656" s="32"/>
      <c r="N656" s="46"/>
      <c r="V656" s="5"/>
      <c r="Y656" s="5"/>
    </row>
    <row r="657" spans="2:25" x14ac:dyDescent="0.3">
      <c r="B657" s="23"/>
      <c r="C657" s="20" t="s">
        <v>116</v>
      </c>
      <c r="D657" s="20"/>
      <c r="E657" s="20"/>
      <c r="F657" s="20"/>
      <c r="G657" s="20"/>
      <c r="H657" s="20"/>
      <c r="I657" s="20"/>
      <c r="J657" s="31"/>
      <c r="K657" s="32"/>
      <c r="L657" s="32"/>
      <c r="M657" s="32"/>
      <c r="N657" s="46"/>
      <c r="V657" s="5"/>
      <c r="Y657" s="5"/>
    </row>
    <row r="658" spans="2:25" x14ac:dyDescent="0.3">
      <c r="B658" s="23"/>
      <c r="C658" s="20" t="s">
        <v>116</v>
      </c>
      <c r="D658" s="20"/>
      <c r="E658" s="20"/>
      <c r="F658" s="20"/>
      <c r="G658" s="20"/>
      <c r="H658" s="20"/>
      <c r="I658" s="20"/>
      <c r="J658" s="31"/>
      <c r="K658" s="32"/>
      <c r="L658" s="32"/>
      <c r="M658" s="32"/>
      <c r="N658" s="46"/>
      <c r="V658" s="5"/>
      <c r="Y658" s="5"/>
    </row>
    <row r="659" spans="2:25" x14ac:dyDescent="0.3">
      <c r="B659" s="23"/>
      <c r="C659" s="20" t="s">
        <v>116</v>
      </c>
      <c r="D659" s="20"/>
      <c r="E659" s="20"/>
      <c r="F659" s="20"/>
      <c r="G659" s="20"/>
      <c r="H659" s="20"/>
      <c r="I659" s="20"/>
      <c r="J659" s="31"/>
      <c r="K659" s="32"/>
      <c r="L659" s="32"/>
      <c r="M659" s="32"/>
      <c r="N659" s="46"/>
      <c r="V659" s="5"/>
      <c r="Y659" s="5"/>
    </row>
    <row r="660" spans="2:25" x14ac:dyDescent="0.3">
      <c r="B660" s="23"/>
      <c r="C660" s="20" t="s">
        <v>116</v>
      </c>
      <c r="D660" s="20"/>
      <c r="E660" s="20"/>
      <c r="F660" s="20"/>
      <c r="G660" s="20"/>
      <c r="H660" s="20"/>
      <c r="I660" s="20"/>
      <c r="J660" s="31"/>
      <c r="K660" s="32"/>
      <c r="L660" s="32"/>
      <c r="M660" s="32"/>
      <c r="N660" s="46"/>
      <c r="V660" s="5"/>
      <c r="Y660" s="5"/>
    </row>
    <row r="661" spans="2:25" x14ac:dyDescent="0.3">
      <c r="B661" s="23"/>
      <c r="C661" s="20" t="s">
        <v>116</v>
      </c>
      <c r="D661" s="20"/>
      <c r="E661" s="20"/>
      <c r="F661" s="20"/>
      <c r="G661" s="20"/>
      <c r="H661" s="20"/>
      <c r="I661" s="20"/>
      <c r="J661" s="31"/>
      <c r="K661" s="32"/>
      <c r="L661" s="32"/>
      <c r="M661" s="32"/>
      <c r="N661" s="46"/>
      <c r="V661" s="5"/>
      <c r="Y661" s="5"/>
    </row>
    <row r="662" spans="2:25" x14ac:dyDescent="0.3">
      <c r="B662" s="23"/>
      <c r="C662" s="20" t="s">
        <v>116</v>
      </c>
      <c r="D662" s="20"/>
      <c r="E662" s="20"/>
      <c r="F662" s="20"/>
      <c r="G662" s="20"/>
      <c r="H662" s="20"/>
      <c r="I662" s="20"/>
      <c r="J662" s="31"/>
      <c r="K662" s="32"/>
      <c r="L662" s="32"/>
      <c r="M662" s="32"/>
      <c r="N662" s="46"/>
      <c r="V662" s="5"/>
      <c r="Y662" s="5"/>
    </row>
    <row r="663" spans="2:25" x14ac:dyDescent="0.3">
      <c r="B663" s="23"/>
      <c r="C663" s="20" t="s">
        <v>116</v>
      </c>
      <c r="D663" s="20"/>
      <c r="E663" s="20"/>
      <c r="F663" s="20"/>
      <c r="G663" s="20"/>
      <c r="H663" s="20"/>
      <c r="I663" s="20"/>
      <c r="J663" s="31"/>
      <c r="K663" s="32"/>
      <c r="L663" s="32"/>
      <c r="M663" s="32"/>
      <c r="N663" s="46"/>
      <c r="V663" s="5"/>
      <c r="Y663" s="5"/>
    </row>
    <row r="664" spans="2:25" x14ac:dyDescent="0.3">
      <c r="B664" s="23"/>
      <c r="C664" s="20" t="s">
        <v>116</v>
      </c>
      <c r="D664" s="20"/>
      <c r="E664" s="20"/>
      <c r="F664" s="20"/>
      <c r="G664" s="20"/>
      <c r="H664" s="20"/>
      <c r="I664" s="20"/>
      <c r="J664" s="31"/>
      <c r="K664" s="32"/>
      <c r="L664" s="32"/>
      <c r="M664" s="32"/>
      <c r="N664" s="46"/>
      <c r="V664" s="5"/>
      <c r="Y664" s="5"/>
    </row>
    <row r="665" spans="2:25" x14ac:dyDescent="0.3">
      <c r="B665" s="23"/>
      <c r="C665" s="20" t="s">
        <v>116</v>
      </c>
      <c r="D665" s="20"/>
      <c r="E665" s="20"/>
      <c r="F665" s="20"/>
      <c r="G665" s="20"/>
      <c r="H665" s="20"/>
      <c r="I665" s="20"/>
      <c r="J665" s="31"/>
      <c r="K665" s="32"/>
      <c r="L665" s="32"/>
      <c r="M665" s="32"/>
      <c r="N665" s="46"/>
      <c r="V665" s="5"/>
      <c r="Y665" s="5"/>
    </row>
    <row r="666" spans="2:25" x14ac:dyDescent="0.3">
      <c r="B666" s="23"/>
      <c r="C666" s="20" t="s">
        <v>116</v>
      </c>
      <c r="D666" s="20"/>
      <c r="E666" s="20"/>
      <c r="F666" s="20"/>
      <c r="G666" s="20"/>
      <c r="H666" s="20"/>
      <c r="I666" s="20"/>
      <c r="J666" s="31"/>
      <c r="K666" s="32"/>
      <c r="L666" s="32"/>
      <c r="M666" s="32"/>
      <c r="N666" s="46"/>
      <c r="V666" s="5"/>
      <c r="Y666" s="5"/>
    </row>
    <row r="667" spans="2:25" x14ac:dyDescent="0.3">
      <c r="B667" s="23"/>
      <c r="C667" s="20" t="s">
        <v>116</v>
      </c>
      <c r="D667" s="20"/>
      <c r="E667" s="20"/>
      <c r="F667" s="20"/>
      <c r="G667" s="20"/>
      <c r="H667" s="20"/>
      <c r="I667" s="20"/>
      <c r="J667" s="31"/>
      <c r="K667" s="32"/>
      <c r="L667" s="32"/>
      <c r="M667" s="32"/>
      <c r="N667" s="46"/>
      <c r="V667" s="5"/>
      <c r="Y667" s="5"/>
    </row>
    <row r="668" spans="2:25" x14ac:dyDescent="0.3">
      <c r="B668" s="23"/>
      <c r="C668" s="20" t="s">
        <v>116</v>
      </c>
      <c r="D668" s="20"/>
      <c r="E668" s="20"/>
      <c r="F668" s="20"/>
      <c r="G668" s="20"/>
      <c r="H668" s="20"/>
      <c r="I668" s="20"/>
      <c r="J668" s="31"/>
      <c r="K668" s="32"/>
      <c r="L668" s="32"/>
      <c r="M668" s="32"/>
      <c r="N668" s="46"/>
      <c r="V668" s="5"/>
      <c r="Y668" s="5"/>
    </row>
    <row r="669" spans="2:25" x14ac:dyDescent="0.3">
      <c r="B669" s="23"/>
      <c r="C669" s="20" t="s">
        <v>116</v>
      </c>
      <c r="D669" s="20"/>
      <c r="E669" s="20"/>
      <c r="F669" s="20"/>
      <c r="G669" s="20"/>
      <c r="H669" s="20"/>
      <c r="I669" s="20"/>
      <c r="J669" s="31"/>
      <c r="K669" s="32"/>
      <c r="L669" s="32"/>
      <c r="M669" s="32"/>
      <c r="N669" s="46"/>
      <c r="V669" s="5"/>
      <c r="Y669" s="5"/>
    </row>
    <row r="670" spans="2:25" x14ac:dyDescent="0.3">
      <c r="B670" s="23"/>
      <c r="C670" s="20" t="s">
        <v>116</v>
      </c>
      <c r="D670" s="20"/>
      <c r="E670" s="20"/>
      <c r="F670" s="20"/>
      <c r="G670" s="20"/>
      <c r="H670" s="20"/>
      <c r="I670" s="20"/>
      <c r="J670" s="31"/>
      <c r="K670" s="32"/>
      <c r="L670" s="32"/>
      <c r="M670" s="32"/>
      <c r="N670" s="46"/>
      <c r="V670" s="5"/>
      <c r="Y670" s="5"/>
    </row>
    <row r="671" spans="2:25" x14ac:dyDescent="0.3">
      <c r="B671" s="23"/>
      <c r="C671" s="20" t="s">
        <v>116</v>
      </c>
      <c r="D671" s="20"/>
      <c r="E671" s="20"/>
      <c r="F671" s="20"/>
      <c r="G671" s="20"/>
      <c r="H671" s="20"/>
      <c r="I671" s="20"/>
      <c r="J671" s="31"/>
      <c r="K671" s="32"/>
      <c r="L671" s="32"/>
      <c r="M671" s="32"/>
      <c r="N671" s="46"/>
      <c r="V671" s="5"/>
      <c r="Y671" s="5"/>
    </row>
    <row r="672" spans="2:25" x14ac:dyDescent="0.3">
      <c r="B672" s="23"/>
      <c r="C672" s="20" t="s">
        <v>116</v>
      </c>
      <c r="D672" s="20"/>
      <c r="E672" s="20"/>
      <c r="F672" s="20"/>
      <c r="G672" s="20"/>
      <c r="H672" s="20"/>
      <c r="I672" s="20"/>
      <c r="J672" s="31"/>
      <c r="K672" s="32"/>
      <c r="L672" s="32"/>
      <c r="M672" s="32"/>
      <c r="N672" s="46"/>
      <c r="V672" s="5"/>
      <c r="Y672" s="5"/>
    </row>
    <row r="673" spans="2:25" x14ac:dyDescent="0.3">
      <c r="B673" s="23"/>
      <c r="C673" s="20" t="s">
        <v>116</v>
      </c>
      <c r="D673" s="20"/>
      <c r="E673" s="20"/>
      <c r="F673" s="20"/>
      <c r="G673" s="20"/>
      <c r="H673" s="20"/>
      <c r="I673" s="20"/>
      <c r="J673" s="31"/>
      <c r="K673" s="32"/>
      <c r="L673" s="32"/>
      <c r="M673" s="32"/>
      <c r="N673" s="46"/>
      <c r="V673" s="5"/>
      <c r="Y673" s="5"/>
    </row>
    <row r="674" spans="2:25" x14ac:dyDescent="0.3">
      <c r="B674" s="23"/>
      <c r="C674" s="20" t="s">
        <v>116</v>
      </c>
      <c r="D674" s="20"/>
      <c r="E674" s="20"/>
      <c r="F674" s="20"/>
      <c r="G674" s="20"/>
      <c r="H674" s="20"/>
      <c r="I674" s="20"/>
      <c r="J674" s="31"/>
      <c r="K674" s="32"/>
      <c r="L674" s="32"/>
      <c r="M674" s="32"/>
      <c r="N674" s="46"/>
      <c r="V674" s="5"/>
      <c r="Y674" s="5"/>
    </row>
    <row r="675" spans="2:25" x14ac:dyDescent="0.3">
      <c r="B675" s="23"/>
      <c r="C675" s="20" t="s">
        <v>116</v>
      </c>
      <c r="D675" s="20"/>
      <c r="E675" s="20"/>
      <c r="F675" s="20"/>
      <c r="G675" s="20"/>
      <c r="H675" s="20"/>
      <c r="I675" s="20"/>
      <c r="J675" s="31"/>
      <c r="K675" s="32"/>
      <c r="L675" s="32"/>
      <c r="M675" s="32"/>
      <c r="N675" s="46"/>
      <c r="V675" s="5"/>
      <c r="Y675" s="5"/>
    </row>
    <row r="676" spans="2:25" x14ac:dyDescent="0.3">
      <c r="B676" s="23"/>
      <c r="C676" s="20" t="s">
        <v>116</v>
      </c>
      <c r="D676" s="20"/>
      <c r="E676" s="20"/>
      <c r="F676" s="20"/>
      <c r="G676" s="20"/>
      <c r="H676" s="20"/>
      <c r="I676" s="20"/>
      <c r="J676" s="31"/>
      <c r="K676" s="32"/>
      <c r="L676" s="32"/>
      <c r="M676" s="32"/>
      <c r="N676" s="46"/>
      <c r="V676" s="5"/>
      <c r="Y676" s="5"/>
    </row>
    <row r="677" spans="2:25" x14ac:dyDescent="0.3">
      <c r="B677" s="23"/>
      <c r="C677" s="20" t="s">
        <v>116</v>
      </c>
      <c r="D677" s="20"/>
      <c r="E677" s="20"/>
      <c r="F677" s="20"/>
      <c r="G677" s="20"/>
      <c r="H677" s="20"/>
      <c r="I677" s="20"/>
      <c r="J677" s="31"/>
      <c r="K677" s="32"/>
      <c r="L677" s="32"/>
      <c r="M677" s="32"/>
      <c r="N677" s="46"/>
      <c r="V677" s="5"/>
      <c r="Y677" s="5"/>
    </row>
    <row r="678" spans="2:25" x14ac:dyDescent="0.3">
      <c r="B678" s="23"/>
      <c r="C678" s="20" t="s">
        <v>116</v>
      </c>
      <c r="D678" s="20"/>
      <c r="E678" s="20"/>
      <c r="F678" s="20"/>
      <c r="G678" s="20"/>
      <c r="H678" s="20"/>
      <c r="I678" s="20"/>
      <c r="J678" s="31"/>
      <c r="K678" s="32"/>
      <c r="L678" s="32"/>
      <c r="M678" s="32"/>
      <c r="N678" s="46"/>
      <c r="V678" s="5"/>
      <c r="Y678" s="5"/>
    </row>
    <row r="679" spans="2:25" x14ac:dyDescent="0.3">
      <c r="B679" s="23"/>
      <c r="C679" s="20" t="s">
        <v>116</v>
      </c>
      <c r="D679" s="20"/>
      <c r="E679" s="20"/>
      <c r="F679" s="20"/>
      <c r="G679" s="20"/>
      <c r="H679" s="20"/>
      <c r="I679" s="20"/>
      <c r="J679" s="31"/>
      <c r="K679" s="32"/>
      <c r="L679" s="32"/>
      <c r="M679" s="32"/>
      <c r="N679" s="46"/>
      <c r="V679" s="5"/>
      <c r="Y679" s="5"/>
    </row>
    <row r="680" spans="2:25" x14ac:dyDescent="0.3">
      <c r="B680" s="23"/>
      <c r="C680" s="20" t="s">
        <v>116</v>
      </c>
      <c r="D680" s="20"/>
      <c r="E680" s="20"/>
      <c r="F680" s="20"/>
      <c r="G680" s="20"/>
      <c r="H680" s="20"/>
      <c r="I680" s="20"/>
      <c r="J680" s="31"/>
      <c r="K680" s="32"/>
      <c r="L680" s="32"/>
      <c r="M680" s="32"/>
      <c r="N680" s="46"/>
      <c r="V680" s="5"/>
      <c r="Y680" s="5"/>
    </row>
    <row r="681" spans="2:25" x14ac:dyDescent="0.3">
      <c r="B681" s="23"/>
      <c r="C681" s="20" t="s">
        <v>116</v>
      </c>
      <c r="D681" s="20"/>
      <c r="E681" s="20"/>
      <c r="F681" s="20"/>
      <c r="G681" s="20"/>
      <c r="H681" s="20"/>
      <c r="I681" s="20"/>
      <c r="J681" s="31"/>
      <c r="K681" s="32"/>
      <c r="L681" s="32"/>
      <c r="M681" s="32"/>
      <c r="N681" s="46"/>
      <c r="V681" s="5"/>
      <c r="Y681" s="5"/>
    </row>
    <row r="682" spans="2:25" x14ac:dyDescent="0.3">
      <c r="B682" s="23"/>
      <c r="C682" s="20" t="s">
        <v>116</v>
      </c>
      <c r="D682" s="20"/>
      <c r="E682" s="20"/>
      <c r="F682" s="20"/>
      <c r="G682" s="20"/>
      <c r="H682" s="20"/>
      <c r="I682" s="20"/>
      <c r="J682" s="31"/>
      <c r="K682" s="32"/>
      <c r="L682" s="32"/>
      <c r="M682" s="32"/>
      <c r="N682" s="46"/>
      <c r="V682" s="5"/>
      <c r="Y682" s="5"/>
    </row>
    <row r="683" spans="2:25" x14ac:dyDescent="0.3">
      <c r="B683" s="23"/>
      <c r="C683" s="20" t="s">
        <v>116</v>
      </c>
      <c r="D683" s="20"/>
      <c r="E683" s="20"/>
      <c r="F683" s="20"/>
      <c r="G683" s="20"/>
      <c r="H683" s="20"/>
      <c r="I683" s="20"/>
      <c r="J683" s="31"/>
      <c r="K683" s="32"/>
      <c r="L683" s="32"/>
      <c r="M683" s="32"/>
      <c r="N683" s="46"/>
      <c r="V683" s="5"/>
      <c r="Y683" s="5"/>
    </row>
    <row r="684" spans="2:25" x14ac:dyDescent="0.3">
      <c r="B684" s="23"/>
      <c r="C684" s="20" t="s">
        <v>116</v>
      </c>
      <c r="D684" s="20"/>
      <c r="E684" s="20"/>
      <c r="F684" s="20"/>
      <c r="G684" s="20"/>
      <c r="H684" s="20"/>
      <c r="I684" s="20"/>
      <c r="J684" s="31"/>
      <c r="K684" s="32"/>
      <c r="L684" s="32"/>
      <c r="M684" s="32"/>
      <c r="N684" s="46"/>
      <c r="V684" s="5"/>
      <c r="Y684" s="5"/>
    </row>
    <row r="685" spans="2:25" x14ac:dyDescent="0.3">
      <c r="B685" s="23"/>
      <c r="C685" s="20" t="s">
        <v>116</v>
      </c>
      <c r="D685" s="20"/>
      <c r="E685" s="20"/>
      <c r="F685" s="20"/>
      <c r="G685" s="20"/>
      <c r="H685" s="20"/>
      <c r="I685" s="20"/>
      <c r="J685" s="31"/>
      <c r="K685" s="32"/>
      <c r="L685" s="32"/>
      <c r="M685" s="32"/>
      <c r="N685" s="46"/>
      <c r="V685" s="5"/>
      <c r="Y685" s="5"/>
    </row>
    <row r="686" spans="2:25" x14ac:dyDescent="0.3">
      <c r="B686" s="23"/>
      <c r="C686" s="20" t="s">
        <v>116</v>
      </c>
      <c r="D686" s="20"/>
      <c r="E686" s="20"/>
      <c r="F686" s="20"/>
      <c r="G686" s="20"/>
      <c r="H686" s="20"/>
      <c r="I686" s="20"/>
      <c r="J686" s="31"/>
      <c r="K686" s="32"/>
      <c r="L686" s="32"/>
      <c r="M686" s="32"/>
      <c r="N686" s="46"/>
      <c r="V686" s="5"/>
      <c r="Y686" s="5"/>
    </row>
    <row r="687" spans="2:25" x14ac:dyDescent="0.3">
      <c r="B687" s="23"/>
      <c r="C687" s="20" t="s">
        <v>116</v>
      </c>
      <c r="D687" s="20"/>
      <c r="E687" s="20"/>
      <c r="F687" s="20"/>
      <c r="G687" s="20"/>
      <c r="H687" s="20"/>
      <c r="I687" s="20"/>
      <c r="J687" s="31"/>
      <c r="K687" s="32"/>
      <c r="L687" s="32"/>
      <c r="M687" s="32"/>
      <c r="N687" s="46"/>
      <c r="V687" s="5"/>
      <c r="Y687" s="5"/>
    </row>
    <row r="688" spans="2:25" x14ac:dyDescent="0.3">
      <c r="B688" s="23"/>
      <c r="C688" s="20" t="s">
        <v>116</v>
      </c>
      <c r="D688" s="20"/>
      <c r="E688" s="20"/>
      <c r="F688" s="20"/>
      <c r="G688" s="20"/>
      <c r="H688" s="20"/>
      <c r="I688" s="20"/>
      <c r="J688" s="31"/>
      <c r="K688" s="32"/>
      <c r="L688" s="32"/>
      <c r="M688" s="32"/>
      <c r="N688" s="46"/>
      <c r="V688" s="5"/>
      <c r="Y688" s="5"/>
    </row>
    <row r="689" spans="2:25" x14ac:dyDescent="0.3">
      <c r="B689" s="23"/>
      <c r="C689" s="20" t="s">
        <v>116</v>
      </c>
      <c r="D689" s="20"/>
      <c r="E689" s="20"/>
      <c r="F689" s="20"/>
      <c r="G689" s="20"/>
      <c r="H689" s="20"/>
      <c r="I689" s="20"/>
      <c r="J689" s="31"/>
      <c r="K689" s="32"/>
      <c r="L689" s="32"/>
      <c r="M689" s="32"/>
      <c r="N689" s="46"/>
      <c r="V689" s="5"/>
      <c r="Y689" s="5"/>
    </row>
    <row r="690" spans="2:25" x14ac:dyDescent="0.3">
      <c r="B690" s="23"/>
      <c r="C690" s="20" t="s">
        <v>116</v>
      </c>
      <c r="D690" s="20"/>
      <c r="E690" s="20"/>
      <c r="F690" s="20"/>
      <c r="G690" s="20"/>
      <c r="H690" s="20"/>
      <c r="I690" s="20"/>
      <c r="J690" s="31"/>
      <c r="K690" s="32"/>
      <c r="L690" s="32"/>
      <c r="M690" s="32"/>
      <c r="N690" s="46"/>
      <c r="V690" s="5"/>
      <c r="Y690" s="5"/>
    </row>
    <row r="691" spans="2:25" x14ac:dyDescent="0.3">
      <c r="B691" s="23"/>
      <c r="C691" s="20" t="s">
        <v>116</v>
      </c>
      <c r="D691" s="20"/>
      <c r="E691" s="20"/>
      <c r="F691" s="20"/>
      <c r="G691" s="20"/>
      <c r="H691" s="20"/>
      <c r="I691" s="20"/>
      <c r="J691" s="31"/>
      <c r="K691" s="32"/>
      <c r="L691" s="32"/>
      <c r="M691" s="32"/>
      <c r="N691" s="46"/>
      <c r="V691" s="5"/>
      <c r="Y691" s="5"/>
    </row>
    <row r="692" spans="2:25" x14ac:dyDescent="0.3">
      <c r="B692" s="23"/>
      <c r="C692" s="20" t="s">
        <v>116</v>
      </c>
      <c r="D692" s="20"/>
      <c r="E692" s="20"/>
      <c r="F692" s="20"/>
      <c r="G692" s="20"/>
      <c r="H692" s="20"/>
      <c r="I692" s="20"/>
      <c r="J692" s="31"/>
      <c r="K692" s="32"/>
      <c r="L692" s="32"/>
      <c r="M692" s="32"/>
      <c r="N692" s="46"/>
      <c r="V692" s="5"/>
      <c r="Y692" s="5"/>
    </row>
    <row r="693" spans="2:25" x14ac:dyDescent="0.3">
      <c r="B693" s="23"/>
      <c r="C693" s="20" t="s">
        <v>116</v>
      </c>
      <c r="D693" s="20"/>
      <c r="E693" s="20"/>
      <c r="F693" s="20"/>
      <c r="G693" s="20"/>
      <c r="H693" s="20"/>
      <c r="I693" s="20"/>
      <c r="J693" s="31"/>
      <c r="K693" s="32"/>
      <c r="L693" s="32"/>
      <c r="M693" s="32"/>
      <c r="N693" s="46"/>
      <c r="V693" s="5"/>
      <c r="Y693" s="5"/>
    </row>
    <row r="694" spans="2:25" x14ac:dyDescent="0.3">
      <c r="B694" s="23"/>
      <c r="C694" s="20" t="s">
        <v>116</v>
      </c>
      <c r="D694" s="20"/>
      <c r="E694" s="20"/>
      <c r="F694" s="20"/>
      <c r="G694" s="20"/>
      <c r="H694" s="20"/>
      <c r="I694" s="20"/>
      <c r="J694" s="31"/>
      <c r="K694" s="32"/>
      <c r="L694" s="32"/>
      <c r="M694" s="32"/>
      <c r="N694" s="46"/>
      <c r="V694" s="5"/>
      <c r="Y694" s="5"/>
    </row>
    <row r="695" spans="2:25" x14ac:dyDescent="0.3">
      <c r="B695" s="23"/>
      <c r="C695" s="20" t="s">
        <v>116</v>
      </c>
      <c r="D695" s="20"/>
      <c r="E695" s="20"/>
      <c r="F695" s="20"/>
      <c r="G695" s="20"/>
      <c r="H695" s="20"/>
      <c r="I695" s="20"/>
      <c r="J695" s="31"/>
      <c r="K695" s="32"/>
      <c r="L695" s="32"/>
      <c r="M695" s="32"/>
      <c r="N695" s="46"/>
      <c r="V695" s="5"/>
      <c r="Y695" s="5"/>
    </row>
    <row r="696" spans="2:25" x14ac:dyDescent="0.3">
      <c r="B696" s="23"/>
      <c r="C696" s="20" t="s">
        <v>116</v>
      </c>
      <c r="D696" s="20"/>
      <c r="E696" s="20"/>
      <c r="F696" s="20"/>
      <c r="G696" s="20"/>
      <c r="H696" s="20"/>
      <c r="I696" s="20"/>
      <c r="J696" s="31"/>
      <c r="K696" s="32"/>
      <c r="L696" s="32"/>
      <c r="M696" s="32"/>
      <c r="N696" s="46"/>
      <c r="V696" s="5"/>
      <c r="Y696" s="5"/>
    </row>
    <row r="697" spans="2:25" x14ac:dyDescent="0.3">
      <c r="B697" s="23"/>
      <c r="C697" s="20" t="s">
        <v>116</v>
      </c>
      <c r="D697" s="20"/>
      <c r="E697" s="20"/>
      <c r="F697" s="20"/>
      <c r="G697" s="20"/>
      <c r="H697" s="20"/>
      <c r="I697" s="20"/>
      <c r="J697" s="31"/>
      <c r="K697" s="32"/>
      <c r="L697" s="32"/>
      <c r="M697" s="32"/>
      <c r="N697" s="46"/>
      <c r="V697" s="5"/>
      <c r="Y697" s="5"/>
    </row>
    <row r="698" spans="2:25" x14ac:dyDescent="0.3">
      <c r="B698" s="23"/>
      <c r="C698" s="20" t="s">
        <v>116</v>
      </c>
      <c r="D698" s="20"/>
      <c r="E698" s="20"/>
      <c r="F698" s="20"/>
      <c r="G698" s="20"/>
      <c r="H698" s="20"/>
      <c r="I698" s="20"/>
      <c r="J698" s="31"/>
      <c r="K698" s="32"/>
      <c r="L698" s="32"/>
      <c r="M698" s="32"/>
      <c r="N698" s="46"/>
      <c r="V698" s="5"/>
      <c r="Y698" s="5"/>
    </row>
    <row r="699" spans="2:25" x14ac:dyDescent="0.3">
      <c r="B699" s="23"/>
      <c r="C699" s="20" t="s">
        <v>116</v>
      </c>
      <c r="D699" s="20"/>
      <c r="E699" s="20"/>
      <c r="F699" s="20"/>
      <c r="G699" s="20"/>
      <c r="H699" s="20"/>
      <c r="I699" s="20"/>
      <c r="J699" s="31"/>
      <c r="K699" s="32"/>
      <c r="L699" s="32"/>
      <c r="M699" s="32"/>
      <c r="N699" s="46"/>
      <c r="V699" s="5"/>
      <c r="Y699" s="5"/>
    </row>
    <row r="700" spans="2:25" x14ac:dyDescent="0.3">
      <c r="B700" s="23"/>
      <c r="C700" s="20" t="s">
        <v>116</v>
      </c>
      <c r="D700" s="20"/>
      <c r="E700" s="20"/>
      <c r="F700" s="20"/>
      <c r="G700" s="20"/>
      <c r="H700" s="20"/>
      <c r="I700" s="20"/>
      <c r="J700" s="31"/>
      <c r="K700" s="32"/>
      <c r="L700" s="32"/>
      <c r="M700" s="32"/>
      <c r="N700" s="46"/>
      <c r="V700" s="5"/>
      <c r="Y700" s="5"/>
    </row>
    <row r="701" spans="2:25" x14ac:dyDescent="0.3">
      <c r="B701" s="23"/>
      <c r="C701" s="20" t="s">
        <v>116</v>
      </c>
      <c r="D701" s="20"/>
      <c r="E701" s="20"/>
      <c r="F701" s="20"/>
      <c r="G701" s="20"/>
      <c r="H701" s="20"/>
      <c r="I701" s="20"/>
      <c r="J701" s="31"/>
      <c r="K701" s="32"/>
      <c r="L701" s="32"/>
      <c r="M701" s="32"/>
      <c r="N701" s="46"/>
      <c r="V701" s="5"/>
      <c r="Y701" s="5"/>
    </row>
    <row r="702" spans="2:25" x14ac:dyDescent="0.3">
      <c r="B702" s="23"/>
      <c r="C702" s="20" t="s">
        <v>116</v>
      </c>
      <c r="D702" s="20"/>
      <c r="E702" s="20"/>
      <c r="F702" s="20"/>
      <c r="G702" s="20"/>
      <c r="H702" s="20"/>
      <c r="I702" s="20"/>
      <c r="J702" s="31"/>
      <c r="K702" s="32"/>
      <c r="L702" s="32"/>
      <c r="M702" s="32"/>
      <c r="N702" s="46"/>
      <c r="V702" s="5"/>
      <c r="Y702" s="5"/>
    </row>
    <row r="703" spans="2:25" x14ac:dyDescent="0.3">
      <c r="B703" s="23"/>
      <c r="C703" s="20" t="s">
        <v>116</v>
      </c>
      <c r="D703" s="20"/>
      <c r="E703" s="20"/>
      <c r="F703" s="20"/>
      <c r="G703" s="20"/>
      <c r="H703" s="20"/>
      <c r="I703" s="20"/>
      <c r="J703" s="31"/>
      <c r="K703" s="32"/>
      <c r="L703" s="32"/>
      <c r="M703" s="32"/>
      <c r="N703" s="46"/>
      <c r="V703" s="5"/>
      <c r="Y703" s="5"/>
    </row>
    <row r="704" spans="2:25" x14ac:dyDescent="0.3">
      <c r="B704" s="23"/>
      <c r="C704" s="20" t="s">
        <v>116</v>
      </c>
      <c r="D704" s="20"/>
      <c r="E704" s="20"/>
      <c r="F704" s="20"/>
      <c r="G704" s="20"/>
      <c r="H704" s="20"/>
      <c r="I704" s="20"/>
      <c r="J704" s="31"/>
      <c r="K704" s="32"/>
      <c r="L704" s="32"/>
      <c r="M704" s="32"/>
      <c r="N704" s="46"/>
      <c r="V704" s="5"/>
      <c r="Y704" s="5"/>
    </row>
    <row r="705" spans="2:25" x14ac:dyDescent="0.3">
      <c r="B705" s="23"/>
      <c r="C705" s="20" t="s">
        <v>116</v>
      </c>
      <c r="D705" s="20"/>
      <c r="E705" s="20"/>
      <c r="F705" s="20"/>
      <c r="G705" s="20"/>
      <c r="H705" s="20"/>
      <c r="I705" s="20"/>
      <c r="J705" s="31"/>
      <c r="K705" s="32"/>
      <c r="L705" s="32"/>
      <c r="M705" s="32"/>
      <c r="N705" s="46"/>
      <c r="V705" s="5"/>
      <c r="Y705" s="5"/>
    </row>
    <row r="706" spans="2:25" x14ac:dyDescent="0.3">
      <c r="B706" s="23"/>
      <c r="C706" s="20" t="s">
        <v>116</v>
      </c>
      <c r="D706" s="20"/>
      <c r="E706" s="20"/>
      <c r="F706" s="20"/>
      <c r="G706" s="20"/>
      <c r="H706" s="20"/>
      <c r="I706" s="20"/>
      <c r="J706" s="31"/>
      <c r="K706" s="32"/>
      <c r="L706" s="32"/>
      <c r="M706" s="32"/>
      <c r="N706" s="46"/>
      <c r="V706" s="5"/>
      <c r="Y706" s="5"/>
    </row>
    <row r="707" spans="2:25" x14ac:dyDescent="0.3">
      <c r="B707" s="23"/>
      <c r="C707" s="20" t="s">
        <v>116</v>
      </c>
      <c r="D707" s="20"/>
      <c r="E707" s="20"/>
      <c r="F707" s="20"/>
      <c r="G707" s="20"/>
      <c r="H707" s="20"/>
      <c r="I707" s="20"/>
      <c r="J707" s="31"/>
      <c r="K707" s="32"/>
      <c r="L707" s="32"/>
      <c r="M707" s="32"/>
      <c r="N707" s="46"/>
      <c r="V707" s="5"/>
      <c r="Y707" s="5"/>
    </row>
    <row r="708" spans="2:25" x14ac:dyDescent="0.3">
      <c r="B708" s="23"/>
      <c r="C708" s="20" t="s">
        <v>116</v>
      </c>
      <c r="D708" s="20"/>
      <c r="E708" s="20"/>
      <c r="F708" s="20"/>
      <c r="G708" s="20"/>
      <c r="H708" s="20"/>
      <c r="I708" s="20"/>
      <c r="J708" s="31"/>
      <c r="K708" s="32"/>
      <c r="L708" s="32"/>
      <c r="M708" s="32"/>
      <c r="N708" s="46"/>
      <c r="V708" s="5"/>
      <c r="Y708" s="5"/>
    </row>
    <row r="709" spans="2:25" x14ac:dyDescent="0.3">
      <c r="B709" s="23"/>
      <c r="C709" s="20" t="s">
        <v>116</v>
      </c>
      <c r="D709" s="20"/>
      <c r="E709" s="20"/>
      <c r="F709" s="20"/>
      <c r="G709" s="20"/>
      <c r="H709" s="20"/>
      <c r="I709" s="20"/>
      <c r="J709" s="31"/>
      <c r="K709" s="32"/>
      <c r="L709" s="32"/>
      <c r="M709" s="32"/>
      <c r="N709" s="46"/>
      <c r="V709" s="5"/>
      <c r="Y709" s="5"/>
    </row>
    <row r="710" spans="2:25" x14ac:dyDescent="0.3">
      <c r="B710" s="23"/>
      <c r="C710" s="20" t="s">
        <v>116</v>
      </c>
      <c r="D710" s="20"/>
      <c r="E710" s="20"/>
      <c r="F710" s="20"/>
      <c r="G710" s="20"/>
      <c r="H710" s="20"/>
      <c r="I710" s="20"/>
      <c r="J710" s="31"/>
      <c r="K710" s="32"/>
      <c r="L710" s="32"/>
      <c r="M710" s="32"/>
      <c r="N710" s="46"/>
      <c r="V710" s="5"/>
      <c r="Y710" s="5"/>
    </row>
    <row r="711" spans="2:25" x14ac:dyDescent="0.3">
      <c r="B711" s="23"/>
      <c r="C711" s="20" t="s">
        <v>116</v>
      </c>
      <c r="D711" s="20"/>
      <c r="E711" s="20"/>
      <c r="F711" s="20"/>
      <c r="G711" s="20"/>
      <c r="H711" s="20"/>
      <c r="I711" s="20"/>
      <c r="J711" s="31"/>
      <c r="K711" s="32"/>
      <c r="L711" s="32"/>
      <c r="M711" s="32"/>
      <c r="N711" s="46"/>
      <c r="V711" s="5"/>
      <c r="Y711" s="5"/>
    </row>
    <row r="712" spans="2:25" x14ac:dyDescent="0.3">
      <c r="B712" s="23"/>
      <c r="C712" s="20" t="s">
        <v>116</v>
      </c>
      <c r="D712" s="20"/>
      <c r="E712" s="20"/>
      <c r="F712" s="20"/>
      <c r="G712" s="20"/>
      <c r="H712" s="20"/>
      <c r="I712" s="20"/>
      <c r="J712" s="31"/>
      <c r="K712" s="32"/>
      <c r="L712" s="32"/>
      <c r="M712" s="32"/>
      <c r="N712" s="46"/>
      <c r="V712" s="5"/>
      <c r="Y712" s="5"/>
    </row>
    <row r="713" spans="2:25" x14ac:dyDescent="0.3">
      <c r="B713" s="23"/>
      <c r="C713" s="20" t="s">
        <v>116</v>
      </c>
      <c r="D713" s="20"/>
      <c r="E713" s="20"/>
      <c r="F713" s="20"/>
      <c r="G713" s="20"/>
      <c r="H713" s="20"/>
      <c r="I713" s="20"/>
      <c r="J713" s="31"/>
      <c r="K713" s="32"/>
      <c r="L713" s="32"/>
      <c r="M713" s="32"/>
      <c r="N713" s="46"/>
      <c r="V713" s="5"/>
      <c r="Y713" s="5"/>
    </row>
    <row r="714" spans="2:25" x14ac:dyDescent="0.3">
      <c r="B714" s="23"/>
      <c r="C714" s="20" t="s">
        <v>116</v>
      </c>
      <c r="D714" s="20"/>
      <c r="E714" s="20"/>
      <c r="F714" s="20"/>
      <c r="G714" s="20"/>
      <c r="H714" s="20"/>
      <c r="I714" s="20"/>
      <c r="J714" s="31"/>
      <c r="K714" s="32"/>
      <c r="L714" s="32"/>
      <c r="M714" s="32"/>
      <c r="N714" s="46"/>
      <c r="V714" s="5"/>
      <c r="Y714" s="5"/>
    </row>
    <row r="715" spans="2:25" x14ac:dyDescent="0.3">
      <c r="B715" s="23"/>
      <c r="C715" s="20" t="s">
        <v>116</v>
      </c>
      <c r="D715" s="20"/>
      <c r="E715" s="20"/>
      <c r="F715" s="20"/>
      <c r="G715" s="20"/>
      <c r="H715" s="20"/>
      <c r="I715" s="20"/>
      <c r="J715" s="31"/>
      <c r="K715" s="32"/>
      <c r="L715" s="32"/>
      <c r="M715" s="32"/>
      <c r="N715" s="46"/>
      <c r="V715" s="5"/>
      <c r="Y715" s="5"/>
    </row>
    <row r="716" spans="2:25" x14ac:dyDescent="0.3">
      <c r="B716" s="23"/>
      <c r="C716" s="20" t="s">
        <v>116</v>
      </c>
      <c r="D716" s="20"/>
      <c r="E716" s="20"/>
      <c r="F716" s="20"/>
      <c r="G716" s="20"/>
      <c r="H716" s="20"/>
      <c r="I716" s="20"/>
      <c r="J716" s="31"/>
      <c r="K716" s="32"/>
      <c r="L716" s="32"/>
      <c r="M716" s="32"/>
      <c r="N716" s="46"/>
      <c r="V716" s="5"/>
      <c r="Y716" s="5"/>
    </row>
    <row r="717" spans="2:25" x14ac:dyDescent="0.3">
      <c r="B717" s="23"/>
      <c r="C717" s="20" t="s">
        <v>116</v>
      </c>
      <c r="D717" s="20"/>
      <c r="E717" s="20"/>
      <c r="F717" s="20"/>
      <c r="G717" s="20"/>
      <c r="H717" s="20"/>
      <c r="I717" s="20"/>
      <c r="J717" s="31"/>
      <c r="K717" s="32"/>
      <c r="L717" s="32"/>
      <c r="M717" s="32"/>
      <c r="N717" s="46"/>
      <c r="V717" s="5"/>
      <c r="Y717" s="5"/>
    </row>
    <row r="718" spans="2:25" x14ac:dyDescent="0.3">
      <c r="B718" s="23"/>
      <c r="C718" s="20" t="s">
        <v>116</v>
      </c>
      <c r="D718" s="20"/>
      <c r="E718" s="20"/>
      <c r="F718" s="20"/>
      <c r="G718" s="20"/>
      <c r="H718" s="20"/>
      <c r="I718" s="20"/>
      <c r="J718" s="31"/>
      <c r="K718" s="32"/>
      <c r="L718" s="32"/>
      <c r="M718" s="32"/>
      <c r="N718" s="46"/>
      <c r="V718" s="5"/>
      <c r="Y718" s="5"/>
    </row>
    <row r="719" spans="2:25" x14ac:dyDescent="0.3">
      <c r="B719" s="23"/>
      <c r="C719" s="20" t="s">
        <v>116</v>
      </c>
      <c r="D719" s="20"/>
      <c r="E719" s="20"/>
      <c r="F719" s="20"/>
      <c r="G719" s="20"/>
      <c r="H719" s="20"/>
      <c r="I719" s="20"/>
      <c r="J719" s="31"/>
      <c r="K719" s="32"/>
      <c r="L719" s="32"/>
      <c r="M719" s="32"/>
      <c r="N719" s="46"/>
      <c r="V719" s="5"/>
      <c r="Y719" s="5"/>
    </row>
    <row r="720" spans="2:25" x14ac:dyDescent="0.3">
      <c r="B720" s="23"/>
      <c r="C720" s="20" t="s">
        <v>116</v>
      </c>
      <c r="D720" s="20"/>
      <c r="E720" s="20"/>
      <c r="F720" s="20"/>
      <c r="G720" s="20"/>
      <c r="H720" s="20"/>
      <c r="I720" s="20"/>
      <c r="J720" s="31"/>
      <c r="K720" s="32"/>
      <c r="L720" s="32"/>
      <c r="M720" s="32"/>
      <c r="N720" s="46"/>
      <c r="V720" s="5"/>
      <c r="Y720" s="5"/>
    </row>
    <row r="721" spans="2:25" x14ac:dyDescent="0.3">
      <c r="B721" s="23"/>
      <c r="C721" s="20" t="s">
        <v>116</v>
      </c>
      <c r="D721" s="20"/>
      <c r="E721" s="20"/>
      <c r="F721" s="20"/>
      <c r="G721" s="20"/>
      <c r="H721" s="20"/>
      <c r="I721" s="20"/>
      <c r="J721" s="31"/>
      <c r="K721" s="32"/>
      <c r="L721" s="32"/>
      <c r="M721" s="32"/>
      <c r="N721" s="46"/>
      <c r="V721" s="5"/>
      <c r="Y721" s="5"/>
    </row>
    <row r="722" spans="2:25" x14ac:dyDescent="0.3">
      <c r="B722" s="23"/>
      <c r="C722" s="20" t="s">
        <v>116</v>
      </c>
      <c r="D722" s="20"/>
      <c r="E722" s="20"/>
      <c r="F722" s="20"/>
      <c r="G722" s="20"/>
      <c r="H722" s="20"/>
      <c r="I722" s="20"/>
      <c r="J722" s="31"/>
      <c r="K722" s="32"/>
      <c r="L722" s="32"/>
      <c r="M722" s="32"/>
      <c r="N722" s="46"/>
      <c r="V722" s="5"/>
      <c r="Y722" s="5"/>
    </row>
    <row r="723" spans="2:25" x14ac:dyDescent="0.3">
      <c r="B723" s="23"/>
      <c r="C723" s="20" t="s">
        <v>116</v>
      </c>
      <c r="D723" s="20"/>
      <c r="E723" s="20"/>
      <c r="F723" s="20"/>
      <c r="G723" s="20"/>
      <c r="H723" s="20"/>
      <c r="I723" s="20"/>
      <c r="J723" s="31"/>
      <c r="K723" s="32"/>
      <c r="L723" s="32"/>
      <c r="M723" s="32"/>
      <c r="N723" s="46"/>
      <c r="V723" s="5"/>
      <c r="Y723" s="5"/>
    </row>
    <row r="724" spans="2:25" x14ac:dyDescent="0.3">
      <c r="B724" s="23"/>
      <c r="C724" s="20" t="s">
        <v>116</v>
      </c>
      <c r="D724" s="20"/>
      <c r="E724" s="20"/>
      <c r="F724" s="20"/>
      <c r="G724" s="20"/>
      <c r="H724" s="20"/>
      <c r="I724" s="20"/>
      <c r="J724" s="31"/>
      <c r="K724" s="32"/>
      <c r="L724" s="32"/>
      <c r="M724" s="32"/>
      <c r="N724" s="46"/>
      <c r="V724" s="5"/>
      <c r="Y724" s="5"/>
    </row>
    <row r="725" spans="2:25" x14ac:dyDescent="0.3">
      <c r="B725" s="23"/>
      <c r="C725" s="20" t="s">
        <v>116</v>
      </c>
      <c r="D725" s="20"/>
      <c r="E725" s="20"/>
      <c r="F725" s="20"/>
      <c r="G725" s="20"/>
      <c r="H725" s="20"/>
      <c r="I725" s="20"/>
      <c r="J725" s="31"/>
      <c r="K725" s="32"/>
      <c r="L725" s="32"/>
      <c r="M725" s="32"/>
      <c r="N725" s="46"/>
      <c r="V725" s="5"/>
      <c r="Y725" s="5"/>
    </row>
    <row r="726" spans="2:25" x14ac:dyDescent="0.3">
      <c r="B726" s="23"/>
      <c r="C726" s="20" t="s">
        <v>116</v>
      </c>
      <c r="D726" s="20"/>
      <c r="E726" s="20"/>
      <c r="F726" s="20"/>
      <c r="G726" s="20"/>
      <c r="H726" s="20"/>
      <c r="I726" s="20"/>
      <c r="J726" s="31"/>
      <c r="K726" s="32"/>
      <c r="L726" s="32"/>
      <c r="M726" s="32"/>
      <c r="N726" s="46"/>
      <c r="V726" s="5"/>
      <c r="Y726" s="5"/>
    </row>
    <row r="727" spans="2:25" x14ac:dyDescent="0.3">
      <c r="B727" s="23"/>
      <c r="C727" s="20" t="s">
        <v>116</v>
      </c>
      <c r="D727" s="20"/>
      <c r="E727" s="20"/>
      <c r="F727" s="20"/>
      <c r="G727" s="20"/>
      <c r="H727" s="20"/>
      <c r="I727" s="20"/>
      <c r="J727" s="31"/>
      <c r="K727" s="32"/>
      <c r="L727" s="32"/>
      <c r="M727" s="32"/>
      <c r="N727" s="46"/>
      <c r="V727" s="5"/>
      <c r="Y727" s="5"/>
    </row>
    <row r="728" spans="2:25" x14ac:dyDescent="0.3">
      <c r="B728" s="23"/>
      <c r="C728" s="20" t="s">
        <v>116</v>
      </c>
      <c r="D728" s="20"/>
      <c r="E728" s="20"/>
      <c r="F728" s="20"/>
      <c r="G728" s="20"/>
      <c r="H728" s="20"/>
      <c r="I728" s="20"/>
      <c r="J728" s="31"/>
      <c r="K728" s="32"/>
      <c r="L728" s="32"/>
      <c r="M728" s="32"/>
      <c r="N728" s="46"/>
      <c r="V728" s="5"/>
      <c r="Y728" s="5"/>
    </row>
    <row r="729" spans="2:25" x14ac:dyDescent="0.3">
      <c r="B729" s="23"/>
      <c r="C729" s="20" t="s">
        <v>116</v>
      </c>
      <c r="D729" s="20"/>
      <c r="E729" s="20"/>
      <c r="F729" s="20"/>
      <c r="G729" s="20"/>
      <c r="H729" s="20"/>
      <c r="I729" s="20"/>
      <c r="J729" s="31"/>
      <c r="K729" s="32"/>
      <c r="L729" s="32"/>
      <c r="M729" s="32"/>
      <c r="N729" s="46"/>
      <c r="V729" s="5"/>
      <c r="Y729" s="5"/>
    </row>
    <row r="730" spans="2:25" x14ac:dyDescent="0.3">
      <c r="B730" s="23"/>
      <c r="C730" s="20" t="s">
        <v>116</v>
      </c>
      <c r="D730" s="20"/>
      <c r="E730" s="20"/>
      <c r="F730" s="20"/>
      <c r="G730" s="20"/>
      <c r="H730" s="20"/>
      <c r="I730" s="20"/>
      <c r="J730" s="31"/>
      <c r="K730" s="32"/>
      <c r="L730" s="32"/>
      <c r="M730" s="32"/>
      <c r="N730" s="46"/>
      <c r="V730" s="5"/>
      <c r="Y730" s="5"/>
    </row>
    <row r="731" spans="2:25" x14ac:dyDescent="0.3">
      <c r="B731" s="23"/>
      <c r="C731" s="20" t="s">
        <v>116</v>
      </c>
      <c r="D731" s="20"/>
      <c r="E731" s="20"/>
      <c r="F731" s="20"/>
      <c r="G731" s="20"/>
      <c r="H731" s="20"/>
      <c r="I731" s="20"/>
      <c r="J731" s="31"/>
      <c r="K731" s="32"/>
      <c r="L731" s="32"/>
      <c r="M731" s="32"/>
      <c r="N731" s="46"/>
      <c r="V731" s="5"/>
      <c r="Y731" s="5"/>
    </row>
    <row r="732" spans="2:25" x14ac:dyDescent="0.3">
      <c r="B732" s="23"/>
      <c r="C732" s="20" t="s">
        <v>116</v>
      </c>
      <c r="D732" s="20"/>
      <c r="E732" s="20"/>
      <c r="F732" s="20"/>
      <c r="G732" s="20"/>
      <c r="H732" s="20"/>
      <c r="I732" s="20"/>
      <c r="J732" s="31"/>
      <c r="K732" s="32"/>
      <c r="L732" s="32"/>
      <c r="M732" s="32"/>
      <c r="N732" s="46"/>
      <c r="V732" s="5"/>
      <c r="Y732" s="5"/>
    </row>
    <row r="733" spans="2:25" x14ac:dyDescent="0.3">
      <c r="B733" s="23"/>
      <c r="C733" s="20" t="s">
        <v>116</v>
      </c>
      <c r="D733" s="20"/>
      <c r="E733" s="20"/>
      <c r="F733" s="20"/>
      <c r="G733" s="20"/>
      <c r="H733" s="20"/>
      <c r="I733" s="20"/>
      <c r="J733" s="31"/>
      <c r="K733" s="32"/>
      <c r="L733" s="32"/>
      <c r="M733" s="32"/>
      <c r="N733" s="46"/>
      <c r="V733" s="5"/>
      <c r="Y733" s="5"/>
    </row>
    <row r="734" spans="2:25" x14ac:dyDescent="0.3">
      <c r="B734" s="23"/>
      <c r="C734" s="20" t="s">
        <v>116</v>
      </c>
      <c r="D734" s="20"/>
      <c r="E734" s="20"/>
      <c r="F734" s="20"/>
      <c r="G734" s="20"/>
      <c r="H734" s="20"/>
      <c r="I734" s="20"/>
      <c r="J734" s="31"/>
      <c r="K734" s="32"/>
      <c r="L734" s="32"/>
      <c r="M734" s="32"/>
      <c r="N734" s="46"/>
      <c r="V734" s="5"/>
      <c r="Y734" s="5"/>
    </row>
    <row r="735" spans="2:25" x14ac:dyDescent="0.3">
      <c r="B735" s="23"/>
      <c r="C735" s="20" t="s">
        <v>116</v>
      </c>
      <c r="D735" s="20"/>
      <c r="E735" s="20"/>
      <c r="F735" s="20"/>
      <c r="G735" s="20"/>
      <c r="H735" s="20"/>
      <c r="I735" s="20"/>
      <c r="J735" s="31"/>
      <c r="K735" s="32"/>
      <c r="L735" s="32"/>
      <c r="M735" s="32"/>
      <c r="N735" s="46"/>
      <c r="V735" s="5"/>
      <c r="Y735" s="5"/>
    </row>
    <row r="736" spans="2:25" x14ac:dyDescent="0.3">
      <c r="B736" s="23"/>
      <c r="C736" s="20" t="s">
        <v>116</v>
      </c>
      <c r="D736" s="20"/>
      <c r="E736" s="20"/>
      <c r="F736" s="20"/>
      <c r="G736" s="20"/>
      <c r="H736" s="20"/>
      <c r="I736" s="20"/>
      <c r="J736" s="31"/>
      <c r="K736" s="32"/>
      <c r="L736" s="32"/>
      <c r="M736" s="32"/>
      <c r="N736" s="46"/>
      <c r="V736" s="5"/>
      <c r="Y736" s="5"/>
    </row>
    <row r="737" spans="2:25" x14ac:dyDescent="0.3">
      <c r="B737" s="23"/>
      <c r="C737" s="20" t="s">
        <v>116</v>
      </c>
      <c r="D737" s="20"/>
      <c r="E737" s="20"/>
      <c r="F737" s="20"/>
      <c r="G737" s="20"/>
      <c r="H737" s="20"/>
      <c r="I737" s="20"/>
      <c r="J737" s="31"/>
      <c r="K737" s="32"/>
      <c r="L737" s="32"/>
      <c r="M737" s="32"/>
      <c r="N737" s="46"/>
      <c r="V737" s="5"/>
      <c r="Y737" s="5"/>
    </row>
    <row r="738" spans="2:25" x14ac:dyDescent="0.3">
      <c r="B738" s="23"/>
      <c r="C738" s="20" t="s">
        <v>116</v>
      </c>
      <c r="D738" s="20"/>
      <c r="E738" s="20"/>
      <c r="F738" s="20"/>
      <c r="G738" s="20"/>
      <c r="H738" s="20"/>
      <c r="I738" s="20"/>
      <c r="J738" s="31"/>
      <c r="K738" s="32"/>
      <c r="L738" s="32"/>
      <c r="M738" s="32"/>
      <c r="N738" s="46"/>
      <c r="V738" s="5"/>
      <c r="Y738" s="5"/>
    </row>
    <row r="739" spans="2:25" x14ac:dyDescent="0.3">
      <c r="B739" s="23"/>
      <c r="C739" s="20" t="s">
        <v>116</v>
      </c>
      <c r="D739" s="20"/>
      <c r="E739" s="20"/>
      <c r="F739" s="20"/>
      <c r="G739" s="20"/>
      <c r="H739" s="20"/>
      <c r="I739" s="20"/>
      <c r="J739" s="31"/>
      <c r="K739" s="32"/>
      <c r="L739" s="32"/>
      <c r="M739" s="32"/>
      <c r="N739" s="46"/>
      <c r="V739" s="5"/>
      <c r="Y739" s="5"/>
    </row>
    <row r="740" spans="2:25" x14ac:dyDescent="0.3">
      <c r="B740" s="23"/>
      <c r="C740" s="20" t="s">
        <v>116</v>
      </c>
      <c r="D740" s="20"/>
      <c r="E740" s="20"/>
      <c r="F740" s="20"/>
      <c r="G740" s="20"/>
      <c r="H740" s="20"/>
      <c r="I740" s="20"/>
      <c r="J740" s="31"/>
      <c r="K740" s="32"/>
      <c r="L740" s="32"/>
      <c r="M740" s="32"/>
      <c r="N740" s="46"/>
      <c r="V740" s="5"/>
      <c r="Y740" s="5"/>
    </row>
    <row r="741" spans="2:25" x14ac:dyDescent="0.3">
      <c r="B741" s="23"/>
      <c r="C741" s="20" t="s">
        <v>116</v>
      </c>
      <c r="D741" s="20"/>
      <c r="E741" s="20"/>
      <c r="F741" s="20"/>
      <c r="G741" s="20"/>
      <c r="H741" s="20"/>
      <c r="I741" s="20"/>
      <c r="J741" s="31"/>
      <c r="K741" s="32"/>
      <c r="L741" s="32"/>
      <c r="M741" s="32"/>
      <c r="N741" s="46"/>
      <c r="V741" s="5"/>
      <c r="Y741" s="5"/>
    </row>
    <row r="742" spans="2:25" x14ac:dyDescent="0.3">
      <c r="B742" s="23"/>
      <c r="C742" s="20" t="s">
        <v>116</v>
      </c>
      <c r="D742" s="20"/>
      <c r="E742" s="20"/>
      <c r="F742" s="20"/>
      <c r="G742" s="20"/>
      <c r="H742" s="20"/>
      <c r="I742" s="20"/>
      <c r="J742" s="31"/>
      <c r="K742" s="32"/>
      <c r="L742" s="32"/>
      <c r="M742" s="32"/>
      <c r="N742" s="46"/>
      <c r="V742" s="5"/>
      <c r="Y742" s="5"/>
    </row>
    <row r="743" spans="2:25" x14ac:dyDescent="0.3">
      <c r="B743" s="23"/>
      <c r="C743" s="20" t="s">
        <v>116</v>
      </c>
      <c r="D743" s="20"/>
      <c r="E743" s="20"/>
      <c r="F743" s="20"/>
      <c r="G743" s="20"/>
      <c r="H743" s="20"/>
      <c r="I743" s="20"/>
      <c r="J743" s="31"/>
      <c r="K743" s="32"/>
      <c r="L743" s="32"/>
      <c r="M743" s="32"/>
      <c r="N743" s="46"/>
      <c r="V743" s="5"/>
      <c r="Y743" s="5"/>
    </row>
    <row r="744" spans="2:25" x14ac:dyDescent="0.3">
      <c r="B744" s="23"/>
      <c r="C744" s="20" t="s">
        <v>116</v>
      </c>
      <c r="D744" s="20"/>
      <c r="E744" s="20"/>
      <c r="F744" s="20"/>
      <c r="G744" s="20"/>
      <c r="H744" s="20"/>
      <c r="I744" s="20"/>
      <c r="J744" s="31"/>
      <c r="K744" s="32"/>
      <c r="L744" s="32"/>
      <c r="M744" s="32"/>
      <c r="N744" s="46"/>
      <c r="V744" s="5"/>
      <c r="Y744" s="5"/>
    </row>
    <row r="745" spans="2:25" x14ac:dyDescent="0.3">
      <c r="B745" s="23"/>
      <c r="C745" s="20" t="s">
        <v>116</v>
      </c>
      <c r="D745" s="20"/>
      <c r="E745" s="20"/>
      <c r="F745" s="20"/>
      <c r="G745" s="20"/>
      <c r="H745" s="20"/>
      <c r="I745" s="20"/>
      <c r="J745" s="31"/>
      <c r="K745" s="32"/>
      <c r="L745" s="32"/>
      <c r="M745" s="32"/>
      <c r="N745" s="46"/>
      <c r="V745" s="5"/>
      <c r="Y745" s="5"/>
    </row>
    <row r="746" spans="2:25" x14ac:dyDescent="0.3">
      <c r="B746" s="23"/>
      <c r="C746" s="20" t="s">
        <v>116</v>
      </c>
      <c r="D746" s="20"/>
      <c r="E746" s="20"/>
      <c r="F746" s="20"/>
      <c r="G746" s="20"/>
      <c r="H746" s="20"/>
      <c r="I746" s="20"/>
      <c r="J746" s="31"/>
      <c r="K746" s="32"/>
      <c r="L746" s="32"/>
      <c r="M746" s="32"/>
      <c r="N746" s="46"/>
      <c r="V746" s="5"/>
      <c r="Y746" s="5"/>
    </row>
    <row r="747" spans="2:25" x14ac:dyDescent="0.3">
      <c r="B747" s="23"/>
      <c r="C747" s="20" t="s">
        <v>116</v>
      </c>
      <c r="D747" s="20"/>
      <c r="E747" s="20"/>
      <c r="F747" s="20"/>
      <c r="G747" s="20"/>
      <c r="H747" s="20"/>
      <c r="I747" s="20"/>
      <c r="J747" s="31"/>
      <c r="K747" s="32"/>
      <c r="L747" s="32"/>
      <c r="M747" s="32"/>
      <c r="N747" s="46"/>
      <c r="V747" s="5"/>
      <c r="Y747" s="5"/>
    </row>
    <row r="748" spans="2:25" x14ac:dyDescent="0.3">
      <c r="B748" s="23"/>
      <c r="C748" s="20" t="s">
        <v>116</v>
      </c>
      <c r="D748" s="20"/>
      <c r="E748" s="20"/>
      <c r="F748" s="20"/>
      <c r="G748" s="20"/>
      <c r="H748" s="20"/>
      <c r="I748" s="20"/>
      <c r="J748" s="31"/>
      <c r="K748" s="32"/>
      <c r="L748" s="32"/>
      <c r="M748" s="32"/>
      <c r="N748" s="46"/>
      <c r="V748" s="5"/>
      <c r="Y748" s="5"/>
    </row>
    <row r="749" spans="2:25" x14ac:dyDescent="0.3">
      <c r="B749" s="23"/>
      <c r="C749" s="20" t="s">
        <v>116</v>
      </c>
      <c r="D749" s="20"/>
      <c r="E749" s="20"/>
      <c r="F749" s="20"/>
      <c r="G749" s="20"/>
      <c r="H749" s="20"/>
      <c r="I749" s="20"/>
      <c r="J749" s="31"/>
      <c r="K749" s="32"/>
      <c r="L749" s="32"/>
      <c r="M749" s="32"/>
      <c r="N749" s="46"/>
      <c r="V749" s="5"/>
      <c r="Y749" s="5"/>
    </row>
    <row r="750" spans="2:25" x14ac:dyDescent="0.3">
      <c r="B750" s="23"/>
      <c r="C750" s="20" t="s">
        <v>116</v>
      </c>
      <c r="D750" s="20"/>
      <c r="E750" s="20"/>
      <c r="F750" s="20"/>
      <c r="G750" s="20"/>
      <c r="H750" s="20"/>
      <c r="I750" s="20"/>
      <c r="J750" s="31"/>
      <c r="K750" s="32"/>
      <c r="L750" s="32"/>
      <c r="M750" s="32"/>
      <c r="N750" s="46"/>
      <c r="V750" s="5"/>
      <c r="Y750" s="5"/>
    </row>
    <row r="751" spans="2:25" x14ac:dyDescent="0.3">
      <c r="B751" s="23"/>
      <c r="C751" s="20" t="s">
        <v>116</v>
      </c>
      <c r="D751" s="20"/>
      <c r="E751" s="20"/>
      <c r="F751" s="20"/>
      <c r="G751" s="20"/>
      <c r="H751" s="20"/>
      <c r="I751" s="20"/>
      <c r="J751" s="31"/>
      <c r="K751" s="32"/>
      <c r="L751" s="32"/>
      <c r="M751" s="32"/>
      <c r="N751" s="46"/>
      <c r="V751" s="5"/>
      <c r="Y751" s="5"/>
    </row>
    <row r="752" spans="2:25" x14ac:dyDescent="0.3">
      <c r="B752" s="23"/>
      <c r="C752" s="20" t="s">
        <v>116</v>
      </c>
      <c r="D752" s="20"/>
      <c r="E752" s="20"/>
      <c r="F752" s="20"/>
      <c r="G752" s="20"/>
      <c r="H752" s="20"/>
      <c r="I752" s="20"/>
      <c r="J752" s="31"/>
      <c r="K752" s="32"/>
      <c r="L752" s="32"/>
      <c r="M752" s="32"/>
      <c r="N752" s="46"/>
      <c r="V752" s="5"/>
      <c r="Y752" s="5"/>
    </row>
    <row r="753" spans="2:25" x14ac:dyDescent="0.3">
      <c r="B753" s="23"/>
      <c r="C753" s="20" t="s">
        <v>116</v>
      </c>
      <c r="D753" s="20"/>
      <c r="E753" s="20"/>
      <c r="F753" s="20"/>
      <c r="G753" s="20"/>
      <c r="H753" s="20"/>
      <c r="I753" s="20"/>
      <c r="J753" s="31"/>
      <c r="K753" s="32"/>
      <c r="L753" s="32"/>
      <c r="M753" s="32"/>
      <c r="N753" s="46"/>
      <c r="V753" s="5"/>
      <c r="Y753" s="5"/>
    </row>
    <row r="754" spans="2:25" x14ac:dyDescent="0.3">
      <c r="B754" s="23"/>
      <c r="C754" s="20" t="s">
        <v>116</v>
      </c>
      <c r="D754" s="20"/>
      <c r="E754" s="20"/>
      <c r="F754" s="20"/>
      <c r="G754" s="20"/>
      <c r="H754" s="20"/>
      <c r="I754" s="20"/>
      <c r="J754" s="31"/>
      <c r="K754" s="32"/>
      <c r="L754" s="32"/>
      <c r="M754" s="32"/>
      <c r="N754" s="46"/>
      <c r="V754" s="5"/>
      <c r="Y754" s="5"/>
    </row>
    <row r="755" spans="2:25" x14ac:dyDescent="0.3">
      <c r="B755" s="23"/>
      <c r="C755" s="20" t="s">
        <v>116</v>
      </c>
      <c r="D755" s="20"/>
      <c r="E755" s="20"/>
      <c r="F755" s="20"/>
      <c r="G755" s="20"/>
      <c r="H755" s="20"/>
      <c r="I755" s="20"/>
      <c r="J755" s="31"/>
      <c r="K755" s="32"/>
      <c r="L755" s="32"/>
      <c r="M755" s="32"/>
      <c r="N755" s="46"/>
      <c r="V755" s="5"/>
      <c r="Y755" s="5"/>
    </row>
    <row r="756" spans="2:25" x14ac:dyDescent="0.3">
      <c r="B756" s="23"/>
      <c r="C756" s="20" t="s">
        <v>116</v>
      </c>
      <c r="D756" s="20"/>
      <c r="E756" s="20"/>
      <c r="F756" s="20"/>
      <c r="G756" s="20"/>
      <c r="H756" s="20"/>
      <c r="I756" s="20"/>
      <c r="J756" s="31"/>
      <c r="K756" s="32"/>
      <c r="L756" s="32"/>
      <c r="M756" s="32"/>
      <c r="N756" s="46"/>
      <c r="V756" s="5"/>
      <c r="Y756" s="5"/>
    </row>
    <row r="757" spans="2:25" x14ac:dyDescent="0.3">
      <c r="B757" s="23"/>
      <c r="C757" s="20" t="s">
        <v>116</v>
      </c>
      <c r="D757" s="20"/>
      <c r="E757" s="20"/>
      <c r="F757" s="20"/>
      <c r="G757" s="20"/>
      <c r="H757" s="20"/>
      <c r="I757" s="20"/>
      <c r="J757" s="31"/>
      <c r="K757" s="32"/>
      <c r="L757" s="32"/>
      <c r="M757" s="32"/>
      <c r="N757" s="46"/>
      <c r="V757" s="5"/>
      <c r="Y757" s="5"/>
    </row>
    <row r="758" spans="2:25" x14ac:dyDescent="0.3">
      <c r="B758" s="23"/>
      <c r="C758" s="20" t="s">
        <v>116</v>
      </c>
      <c r="D758" s="20"/>
      <c r="E758" s="20"/>
      <c r="F758" s="20"/>
      <c r="G758" s="20"/>
      <c r="H758" s="20"/>
      <c r="I758" s="20"/>
      <c r="J758" s="31"/>
      <c r="K758" s="32"/>
      <c r="L758" s="32"/>
      <c r="M758" s="32"/>
      <c r="N758" s="46"/>
      <c r="V758" s="5"/>
      <c r="Y758" s="5"/>
    </row>
    <row r="759" spans="2:25" x14ac:dyDescent="0.3">
      <c r="B759" s="23"/>
      <c r="C759" s="20" t="s">
        <v>116</v>
      </c>
      <c r="D759" s="20"/>
      <c r="E759" s="20"/>
      <c r="F759" s="20"/>
      <c r="G759" s="20"/>
      <c r="H759" s="20"/>
      <c r="I759" s="20"/>
      <c r="J759" s="31"/>
      <c r="K759" s="32"/>
      <c r="L759" s="32"/>
      <c r="M759" s="32"/>
      <c r="N759" s="46"/>
      <c r="V759" s="5"/>
      <c r="Y759" s="5"/>
    </row>
    <row r="760" spans="2:25" x14ac:dyDescent="0.3">
      <c r="B760" s="23"/>
      <c r="C760" s="20" t="s">
        <v>116</v>
      </c>
      <c r="D760" s="20"/>
      <c r="E760" s="20"/>
      <c r="F760" s="20"/>
      <c r="G760" s="20"/>
      <c r="H760" s="20"/>
      <c r="I760" s="20"/>
      <c r="J760" s="31"/>
      <c r="K760" s="32"/>
      <c r="L760" s="32"/>
      <c r="M760" s="32"/>
      <c r="N760" s="46"/>
      <c r="V760" s="5"/>
      <c r="Y760" s="5"/>
    </row>
    <row r="761" spans="2:25" x14ac:dyDescent="0.3">
      <c r="B761" s="23"/>
      <c r="C761" s="20" t="s">
        <v>116</v>
      </c>
      <c r="D761" s="20"/>
      <c r="E761" s="20"/>
      <c r="F761" s="20"/>
      <c r="G761" s="20"/>
      <c r="H761" s="20"/>
      <c r="I761" s="20"/>
      <c r="J761" s="31"/>
      <c r="K761" s="32"/>
      <c r="L761" s="32"/>
      <c r="M761" s="32"/>
      <c r="N761" s="46"/>
      <c r="V761" s="5"/>
      <c r="Y761" s="5"/>
    </row>
    <row r="762" spans="2:25" x14ac:dyDescent="0.3">
      <c r="B762" s="23"/>
      <c r="C762" s="20" t="s">
        <v>116</v>
      </c>
      <c r="D762" s="20"/>
      <c r="E762" s="20"/>
      <c r="F762" s="20"/>
      <c r="G762" s="20"/>
      <c r="H762" s="20"/>
      <c r="I762" s="20"/>
      <c r="J762" s="31"/>
      <c r="K762" s="32"/>
      <c r="L762" s="32"/>
      <c r="M762" s="32"/>
      <c r="N762" s="46"/>
      <c r="V762" s="5"/>
      <c r="Y762" s="5"/>
    </row>
    <row r="763" spans="2:25" x14ac:dyDescent="0.3">
      <c r="B763" s="23"/>
      <c r="C763" s="20" t="s">
        <v>116</v>
      </c>
      <c r="D763" s="20"/>
      <c r="E763" s="20"/>
      <c r="F763" s="20"/>
      <c r="G763" s="20"/>
      <c r="H763" s="20"/>
      <c r="I763" s="20"/>
      <c r="J763" s="31"/>
      <c r="K763" s="32"/>
      <c r="L763" s="32"/>
      <c r="M763" s="32"/>
      <c r="N763" s="46"/>
      <c r="V763" s="5"/>
      <c r="Y763" s="5"/>
    </row>
    <row r="764" spans="2:25" x14ac:dyDescent="0.3">
      <c r="B764" s="23"/>
      <c r="C764" s="20" t="s">
        <v>116</v>
      </c>
      <c r="D764" s="20"/>
      <c r="E764" s="20"/>
      <c r="F764" s="20"/>
      <c r="G764" s="20"/>
      <c r="H764" s="20"/>
      <c r="I764" s="20"/>
      <c r="J764" s="31"/>
      <c r="K764" s="32"/>
      <c r="L764" s="32"/>
      <c r="M764" s="32"/>
      <c r="N764" s="46"/>
      <c r="V764" s="5"/>
      <c r="Y764" s="5"/>
    </row>
    <row r="765" spans="2:25" x14ac:dyDescent="0.3">
      <c r="B765" s="23"/>
      <c r="C765" s="20" t="s">
        <v>116</v>
      </c>
      <c r="D765" s="20"/>
      <c r="E765" s="20"/>
      <c r="F765" s="20"/>
      <c r="G765" s="20"/>
      <c r="H765" s="20"/>
      <c r="I765" s="20"/>
      <c r="J765" s="31"/>
      <c r="K765" s="32"/>
      <c r="L765" s="32"/>
      <c r="M765" s="32"/>
      <c r="N765" s="46"/>
      <c r="V765" s="5"/>
      <c r="Y765" s="5"/>
    </row>
    <row r="766" spans="2:25" x14ac:dyDescent="0.3">
      <c r="B766" s="23"/>
      <c r="C766" s="20" t="s">
        <v>116</v>
      </c>
      <c r="D766" s="20"/>
      <c r="E766" s="20"/>
      <c r="F766" s="20"/>
      <c r="G766" s="20"/>
      <c r="H766" s="20"/>
      <c r="I766" s="20"/>
      <c r="J766" s="31"/>
      <c r="K766" s="32"/>
      <c r="L766" s="32"/>
      <c r="M766" s="32"/>
      <c r="N766" s="46"/>
      <c r="V766" s="5"/>
      <c r="Y766" s="5"/>
    </row>
    <row r="767" spans="2:25" x14ac:dyDescent="0.3">
      <c r="B767" s="23"/>
      <c r="C767" s="20" t="s">
        <v>116</v>
      </c>
      <c r="D767" s="20"/>
      <c r="E767" s="20"/>
      <c r="F767" s="20"/>
      <c r="G767" s="20"/>
      <c r="H767" s="20"/>
      <c r="I767" s="20"/>
      <c r="J767" s="31"/>
      <c r="K767" s="32"/>
      <c r="L767" s="32"/>
      <c r="M767" s="32"/>
      <c r="N767" s="46"/>
      <c r="V767" s="5"/>
      <c r="Y767" s="5"/>
    </row>
    <row r="768" spans="2:25" x14ac:dyDescent="0.3">
      <c r="B768" s="23"/>
      <c r="C768" s="20" t="s">
        <v>116</v>
      </c>
      <c r="D768" s="20"/>
      <c r="E768" s="20"/>
      <c r="F768" s="20"/>
      <c r="G768" s="20"/>
      <c r="H768" s="20"/>
      <c r="I768" s="20"/>
      <c r="J768" s="31"/>
      <c r="K768" s="32"/>
      <c r="L768" s="32"/>
      <c r="M768" s="32"/>
      <c r="N768" s="46"/>
      <c r="V768" s="5"/>
      <c r="Y768" s="5"/>
    </row>
    <row r="769" spans="2:25" x14ac:dyDescent="0.3">
      <c r="B769" s="23"/>
      <c r="C769" s="20" t="s">
        <v>116</v>
      </c>
      <c r="D769" s="20"/>
      <c r="E769" s="20"/>
      <c r="F769" s="20"/>
      <c r="G769" s="20"/>
      <c r="H769" s="20"/>
      <c r="I769" s="20"/>
      <c r="J769" s="31"/>
      <c r="K769" s="32"/>
      <c r="L769" s="32"/>
      <c r="M769" s="32"/>
      <c r="N769" s="46"/>
      <c r="V769" s="5"/>
      <c r="Y769" s="5"/>
    </row>
    <row r="770" spans="2:25" x14ac:dyDescent="0.3">
      <c r="B770" s="23"/>
      <c r="C770" s="20" t="s">
        <v>116</v>
      </c>
      <c r="D770" s="20"/>
      <c r="E770" s="20"/>
      <c r="F770" s="20"/>
      <c r="G770" s="20"/>
      <c r="H770" s="20"/>
      <c r="I770" s="20"/>
      <c r="J770" s="31"/>
      <c r="K770" s="32"/>
      <c r="L770" s="32"/>
      <c r="M770" s="32"/>
      <c r="N770" s="46"/>
      <c r="V770" s="5"/>
      <c r="Y770" s="5"/>
    </row>
    <row r="771" spans="2:25" x14ac:dyDescent="0.3">
      <c r="B771" s="23"/>
      <c r="C771" s="20" t="s">
        <v>116</v>
      </c>
      <c r="D771" s="20"/>
      <c r="E771" s="20"/>
      <c r="F771" s="20"/>
      <c r="G771" s="20"/>
      <c r="H771" s="20"/>
      <c r="I771" s="20"/>
      <c r="J771" s="31"/>
      <c r="K771" s="32"/>
      <c r="L771" s="32"/>
      <c r="M771" s="32"/>
      <c r="N771" s="46"/>
      <c r="V771" s="5"/>
      <c r="Y771" s="5"/>
    </row>
    <row r="772" spans="2:25" x14ac:dyDescent="0.3">
      <c r="B772" s="23"/>
      <c r="C772" s="20" t="s">
        <v>116</v>
      </c>
      <c r="D772" s="20"/>
      <c r="E772" s="20"/>
      <c r="F772" s="20"/>
      <c r="G772" s="20"/>
      <c r="H772" s="20"/>
      <c r="I772" s="20"/>
      <c r="J772" s="31"/>
      <c r="K772" s="32"/>
      <c r="L772" s="32"/>
      <c r="M772" s="32"/>
      <c r="N772" s="46"/>
      <c r="V772" s="5"/>
      <c r="Y772" s="5"/>
    </row>
    <row r="773" spans="2:25" x14ac:dyDescent="0.3">
      <c r="B773" s="23"/>
      <c r="C773" s="20" t="s">
        <v>116</v>
      </c>
      <c r="D773" s="20"/>
      <c r="E773" s="20"/>
      <c r="F773" s="20"/>
      <c r="G773" s="20"/>
      <c r="H773" s="20"/>
      <c r="I773" s="20"/>
      <c r="J773" s="31"/>
      <c r="K773" s="32"/>
      <c r="L773" s="32"/>
      <c r="M773" s="32"/>
      <c r="N773" s="46"/>
      <c r="V773" s="5"/>
      <c r="Y773" s="5"/>
    </row>
    <row r="774" spans="2:25" x14ac:dyDescent="0.3">
      <c r="B774" s="23"/>
      <c r="C774" s="20" t="s">
        <v>116</v>
      </c>
      <c r="D774" s="20"/>
      <c r="E774" s="20"/>
      <c r="F774" s="20"/>
      <c r="G774" s="20"/>
      <c r="H774" s="20"/>
      <c r="I774" s="20"/>
      <c r="J774" s="31"/>
      <c r="K774" s="32"/>
      <c r="L774" s="32"/>
      <c r="M774" s="32"/>
      <c r="N774" s="46"/>
      <c r="V774" s="5"/>
      <c r="Y774" s="5"/>
    </row>
    <row r="775" spans="2:25" x14ac:dyDescent="0.3">
      <c r="B775" s="23"/>
      <c r="C775" s="20" t="s">
        <v>116</v>
      </c>
      <c r="D775" s="20"/>
      <c r="E775" s="20"/>
      <c r="F775" s="20"/>
      <c r="G775" s="20"/>
      <c r="H775" s="20"/>
      <c r="I775" s="20"/>
      <c r="J775" s="31"/>
      <c r="K775" s="32"/>
      <c r="L775" s="32"/>
      <c r="M775" s="32"/>
      <c r="N775" s="46"/>
      <c r="V775" s="5"/>
      <c r="Y775" s="5"/>
    </row>
    <row r="776" spans="2:25" x14ac:dyDescent="0.3">
      <c r="B776" s="23"/>
      <c r="C776" s="20" t="s">
        <v>116</v>
      </c>
      <c r="D776" s="20"/>
      <c r="E776" s="20"/>
      <c r="F776" s="20"/>
      <c r="G776" s="20"/>
      <c r="H776" s="20"/>
      <c r="I776" s="20"/>
      <c r="J776" s="31"/>
      <c r="K776" s="32"/>
      <c r="L776" s="32"/>
      <c r="M776" s="32"/>
      <c r="N776" s="46"/>
      <c r="V776" s="5"/>
      <c r="Y776" s="5"/>
    </row>
    <row r="777" spans="2:25" x14ac:dyDescent="0.3">
      <c r="B777" s="23"/>
      <c r="C777" s="20" t="s">
        <v>116</v>
      </c>
      <c r="D777" s="20"/>
      <c r="E777" s="20"/>
      <c r="F777" s="20"/>
      <c r="G777" s="20"/>
      <c r="H777" s="20"/>
      <c r="I777" s="20"/>
      <c r="J777" s="31"/>
      <c r="K777" s="32"/>
      <c r="L777" s="32"/>
      <c r="M777" s="32"/>
      <c r="N777" s="46"/>
      <c r="V777" s="5"/>
      <c r="Y777" s="5"/>
    </row>
    <row r="778" spans="2:25" x14ac:dyDescent="0.3">
      <c r="B778" s="23"/>
      <c r="C778" s="20" t="s">
        <v>116</v>
      </c>
      <c r="D778" s="20"/>
      <c r="E778" s="20"/>
      <c r="F778" s="20"/>
      <c r="G778" s="20"/>
      <c r="H778" s="20"/>
      <c r="I778" s="20"/>
      <c r="J778" s="31"/>
      <c r="K778" s="32"/>
      <c r="L778" s="32"/>
      <c r="M778" s="32"/>
      <c r="N778" s="46"/>
      <c r="V778" s="5"/>
      <c r="Y778" s="5"/>
    </row>
    <row r="779" spans="2:25" x14ac:dyDescent="0.3">
      <c r="B779" s="23"/>
      <c r="C779" s="20" t="s">
        <v>116</v>
      </c>
      <c r="D779" s="20"/>
      <c r="E779" s="20"/>
      <c r="F779" s="20"/>
      <c r="G779" s="20"/>
      <c r="H779" s="20"/>
      <c r="I779" s="20"/>
      <c r="J779" s="31"/>
      <c r="K779" s="32"/>
      <c r="L779" s="32"/>
      <c r="M779" s="32"/>
      <c r="N779" s="46"/>
      <c r="V779" s="5"/>
      <c r="Y779" s="5"/>
    </row>
    <row r="780" spans="2:25" x14ac:dyDescent="0.3">
      <c r="B780" s="23"/>
      <c r="C780" s="20" t="s">
        <v>116</v>
      </c>
      <c r="D780" s="20"/>
      <c r="E780" s="20"/>
      <c r="F780" s="20"/>
      <c r="G780" s="20"/>
      <c r="H780" s="20"/>
      <c r="I780" s="20"/>
      <c r="J780" s="31"/>
      <c r="K780" s="32"/>
      <c r="L780" s="32"/>
      <c r="M780" s="32"/>
      <c r="N780" s="46"/>
      <c r="V780" s="5"/>
      <c r="Y780" s="5"/>
    </row>
    <row r="781" spans="2:25" x14ac:dyDescent="0.3">
      <c r="B781" s="23"/>
      <c r="C781" s="20" t="s">
        <v>116</v>
      </c>
      <c r="D781" s="20"/>
      <c r="E781" s="20"/>
      <c r="F781" s="20"/>
      <c r="G781" s="20"/>
      <c r="H781" s="20"/>
      <c r="I781" s="20"/>
      <c r="J781" s="31"/>
      <c r="K781" s="32"/>
      <c r="L781" s="32"/>
      <c r="M781" s="32"/>
      <c r="N781" s="46"/>
      <c r="V781" s="5"/>
      <c r="Y781" s="5"/>
    </row>
    <row r="782" spans="2:25" x14ac:dyDescent="0.3">
      <c r="B782" s="23"/>
      <c r="C782" s="20" t="s">
        <v>116</v>
      </c>
      <c r="D782" s="20"/>
      <c r="E782" s="20"/>
      <c r="F782" s="20"/>
      <c r="G782" s="20"/>
      <c r="H782" s="20"/>
      <c r="I782" s="20"/>
      <c r="J782" s="31"/>
      <c r="K782" s="32"/>
      <c r="L782" s="32"/>
      <c r="M782" s="32"/>
      <c r="N782" s="46"/>
      <c r="V782" s="5"/>
      <c r="Y782" s="5"/>
    </row>
    <row r="783" spans="2:25" x14ac:dyDescent="0.3">
      <c r="B783" s="23"/>
      <c r="C783" s="20" t="s">
        <v>116</v>
      </c>
      <c r="D783" s="20"/>
      <c r="E783" s="20"/>
      <c r="F783" s="20"/>
      <c r="G783" s="20"/>
      <c r="H783" s="20"/>
      <c r="I783" s="20"/>
      <c r="J783" s="31"/>
      <c r="K783" s="32"/>
      <c r="L783" s="32"/>
      <c r="M783" s="32"/>
      <c r="N783" s="46"/>
      <c r="V783" s="5"/>
      <c r="Y783" s="5"/>
    </row>
    <row r="784" spans="2:25" x14ac:dyDescent="0.3">
      <c r="B784" s="23"/>
      <c r="C784" s="20" t="s">
        <v>116</v>
      </c>
      <c r="D784" s="20"/>
      <c r="E784" s="20"/>
      <c r="F784" s="20"/>
      <c r="G784" s="20"/>
      <c r="H784" s="20"/>
      <c r="I784" s="20"/>
      <c r="J784" s="31"/>
      <c r="K784" s="32"/>
      <c r="L784" s="32"/>
      <c r="M784" s="32"/>
      <c r="N784" s="46"/>
      <c r="V784" s="5"/>
      <c r="Y784" s="5"/>
    </row>
    <row r="785" spans="2:25" x14ac:dyDescent="0.3">
      <c r="B785" s="23"/>
      <c r="C785" s="20" t="s">
        <v>116</v>
      </c>
      <c r="D785" s="20"/>
      <c r="E785" s="20"/>
      <c r="F785" s="20"/>
      <c r="G785" s="20"/>
      <c r="H785" s="20"/>
      <c r="I785" s="20"/>
      <c r="J785" s="31"/>
      <c r="K785" s="32"/>
      <c r="L785" s="32"/>
      <c r="M785" s="32"/>
      <c r="N785" s="46"/>
      <c r="V785" s="5"/>
      <c r="Y785" s="5"/>
    </row>
    <row r="786" spans="2:25" x14ac:dyDescent="0.3">
      <c r="B786" s="23"/>
      <c r="C786" s="20" t="s">
        <v>116</v>
      </c>
      <c r="D786" s="20"/>
      <c r="E786" s="20"/>
      <c r="F786" s="20"/>
      <c r="G786" s="20"/>
      <c r="H786" s="20"/>
      <c r="I786" s="20"/>
      <c r="J786" s="31"/>
      <c r="K786" s="32"/>
      <c r="L786" s="32"/>
      <c r="M786" s="32"/>
      <c r="N786" s="46"/>
      <c r="V786" s="5"/>
      <c r="Y786" s="5"/>
    </row>
    <row r="787" spans="2:25" x14ac:dyDescent="0.3">
      <c r="B787" s="23"/>
      <c r="C787" s="20" t="s">
        <v>116</v>
      </c>
      <c r="D787" s="20"/>
      <c r="E787" s="20"/>
      <c r="F787" s="20"/>
      <c r="G787" s="20"/>
      <c r="H787" s="20"/>
      <c r="I787" s="20"/>
      <c r="J787" s="31"/>
      <c r="K787" s="32"/>
      <c r="L787" s="32"/>
      <c r="M787" s="32"/>
      <c r="N787" s="46"/>
      <c r="V787" s="5"/>
      <c r="Y787" s="5"/>
    </row>
    <row r="788" spans="2:25" x14ac:dyDescent="0.3">
      <c r="B788" s="23"/>
      <c r="C788" s="20" t="s">
        <v>116</v>
      </c>
      <c r="D788" s="20"/>
      <c r="E788" s="20"/>
      <c r="F788" s="20"/>
      <c r="G788" s="20"/>
      <c r="H788" s="20"/>
      <c r="I788" s="20"/>
      <c r="J788" s="31"/>
      <c r="K788" s="32"/>
      <c r="L788" s="32"/>
      <c r="M788" s="32"/>
      <c r="N788" s="46"/>
      <c r="V788" s="5"/>
      <c r="Y788" s="5"/>
    </row>
    <row r="789" spans="2:25" x14ac:dyDescent="0.3">
      <c r="B789" s="23"/>
      <c r="C789" s="20" t="s">
        <v>116</v>
      </c>
      <c r="D789" s="20"/>
      <c r="E789" s="20"/>
      <c r="F789" s="20"/>
      <c r="G789" s="20"/>
      <c r="H789" s="20"/>
      <c r="I789" s="20"/>
      <c r="J789" s="31"/>
      <c r="K789" s="32"/>
      <c r="L789" s="32"/>
      <c r="M789" s="32"/>
      <c r="N789" s="46"/>
      <c r="V789" s="5"/>
      <c r="Y789" s="5"/>
    </row>
    <row r="790" spans="2:25" x14ac:dyDescent="0.3">
      <c r="B790" s="23"/>
      <c r="C790" s="20" t="s">
        <v>116</v>
      </c>
      <c r="D790" s="20"/>
      <c r="E790" s="20"/>
      <c r="F790" s="20"/>
      <c r="G790" s="20"/>
      <c r="H790" s="20"/>
      <c r="I790" s="20"/>
      <c r="J790" s="31"/>
      <c r="K790" s="32"/>
      <c r="L790" s="32"/>
      <c r="M790" s="32"/>
      <c r="N790" s="46"/>
      <c r="V790" s="5"/>
      <c r="Y790" s="5"/>
    </row>
    <row r="791" spans="2:25" x14ac:dyDescent="0.3">
      <c r="B791" s="23"/>
      <c r="C791" s="20" t="s">
        <v>116</v>
      </c>
      <c r="D791" s="20"/>
      <c r="E791" s="20"/>
      <c r="F791" s="20"/>
      <c r="G791" s="20"/>
      <c r="H791" s="20"/>
      <c r="I791" s="20"/>
      <c r="J791" s="31"/>
      <c r="K791" s="32"/>
      <c r="L791" s="32"/>
      <c r="M791" s="32"/>
      <c r="N791" s="46"/>
      <c r="V791" s="5"/>
      <c r="Y791" s="5"/>
    </row>
    <row r="792" spans="2:25" x14ac:dyDescent="0.3">
      <c r="B792" s="23"/>
      <c r="C792" s="20" t="s">
        <v>116</v>
      </c>
      <c r="D792" s="20"/>
      <c r="E792" s="20"/>
      <c r="F792" s="20"/>
      <c r="G792" s="20"/>
      <c r="H792" s="20"/>
      <c r="I792" s="20"/>
      <c r="J792" s="31"/>
      <c r="K792" s="32"/>
      <c r="L792" s="32"/>
      <c r="M792" s="32"/>
      <c r="N792" s="46"/>
      <c r="V792" s="5"/>
      <c r="Y792" s="5"/>
    </row>
    <row r="793" spans="2:25" x14ac:dyDescent="0.3">
      <c r="B793" s="23"/>
      <c r="C793" s="20" t="s">
        <v>116</v>
      </c>
      <c r="D793" s="20"/>
      <c r="E793" s="20"/>
      <c r="F793" s="20"/>
      <c r="G793" s="20"/>
      <c r="H793" s="20"/>
      <c r="I793" s="20"/>
      <c r="J793" s="31"/>
      <c r="K793" s="32"/>
      <c r="L793" s="32"/>
      <c r="M793" s="32"/>
      <c r="N793" s="46"/>
      <c r="V793" s="5"/>
      <c r="Y793" s="5"/>
    </row>
    <row r="794" spans="2:25" x14ac:dyDescent="0.3">
      <c r="B794" s="23"/>
      <c r="C794" s="20" t="s">
        <v>116</v>
      </c>
      <c r="D794" s="20"/>
      <c r="E794" s="20"/>
      <c r="F794" s="20"/>
      <c r="G794" s="20"/>
      <c r="H794" s="20"/>
      <c r="I794" s="20"/>
      <c r="J794" s="31"/>
      <c r="K794" s="32"/>
      <c r="L794" s="32"/>
      <c r="M794" s="32"/>
      <c r="N794" s="46"/>
      <c r="V794" s="5"/>
      <c r="Y794" s="5"/>
    </row>
    <row r="795" spans="2:25" x14ac:dyDescent="0.3">
      <c r="B795" s="23"/>
      <c r="C795" s="20" t="s">
        <v>116</v>
      </c>
      <c r="D795" s="20"/>
      <c r="E795" s="20"/>
      <c r="F795" s="20"/>
      <c r="G795" s="20"/>
      <c r="H795" s="20"/>
      <c r="I795" s="20"/>
      <c r="J795" s="31"/>
      <c r="K795" s="32"/>
      <c r="L795" s="32"/>
      <c r="M795" s="32"/>
      <c r="N795" s="46"/>
      <c r="V795" s="5"/>
      <c r="Y795" s="5"/>
    </row>
    <row r="796" spans="2:25" x14ac:dyDescent="0.3">
      <c r="B796" s="23"/>
      <c r="C796" s="20" t="s">
        <v>116</v>
      </c>
      <c r="D796" s="20"/>
      <c r="E796" s="20"/>
      <c r="F796" s="20"/>
      <c r="G796" s="20"/>
      <c r="H796" s="20"/>
      <c r="I796" s="20"/>
      <c r="J796" s="31"/>
      <c r="K796" s="32"/>
      <c r="L796" s="32"/>
      <c r="M796" s="32"/>
      <c r="N796" s="46"/>
      <c r="V796" s="5"/>
      <c r="Y796" s="5"/>
    </row>
    <row r="797" spans="2:25" x14ac:dyDescent="0.3">
      <c r="B797" s="23"/>
      <c r="C797" s="20" t="s">
        <v>116</v>
      </c>
      <c r="D797" s="20"/>
      <c r="E797" s="20"/>
      <c r="F797" s="20"/>
      <c r="G797" s="20"/>
      <c r="H797" s="20"/>
      <c r="I797" s="20"/>
      <c r="J797" s="31"/>
      <c r="K797" s="32"/>
      <c r="L797" s="32"/>
      <c r="M797" s="32"/>
      <c r="N797" s="46"/>
      <c r="V797" s="5"/>
      <c r="Y797" s="5"/>
    </row>
    <row r="798" spans="2:25" x14ac:dyDescent="0.3">
      <c r="B798" s="23"/>
      <c r="C798" s="20" t="s">
        <v>116</v>
      </c>
      <c r="D798" s="20"/>
      <c r="E798" s="20"/>
      <c r="F798" s="20"/>
      <c r="G798" s="20"/>
      <c r="H798" s="20"/>
      <c r="I798" s="20"/>
      <c r="J798" s="31"/>
      <c r="K798" s="32"/>
      <c r="L798" s="32"/>
      <c r="M798" s="32"/>
      <c r="N798" s="46"/>
      <c r="V798" s="5"/>
      <c r="Y798" s="5"/>
    </row>
    <row r="799" spans="2:25" x14ac:dyDescent="0.3">
      <c r="B799" s="23"/>
      <c r="C799" s="20" t="s">
        <v>116</v>
      </c>
      <c r="D799" s="20"/>
      <c r="E799" s="20"/>
      <c r="F799" s="20"/>
      <c r="G799" s="20"/>
      <c r="H799" s="20"/>
      <c r="I799" s="20"/>
      <c r="J799" s="31"/>
      <c r="K799" s="32"/>
      <c r="L799" s="32"/>
      <c r="M799" s="32"/>
      <c r="N799" s="46"/>
      <c r="V799" s="5"/>
      <c r="Y799" s="5"/>
    </row>
    <row r="800" spans="2:25" x14ac:dyDescent="0.3">
      <c r="B800" s="23"/>
      <c r="C800" s="20" t="s">
        <v>116</v>
      </c>
      <c r="D800" s="20"/>
      <c r="E800" s="20"/>
      <c r="F800" s="20"/>
      <c r="G800" s="20"/>
      <c r="H800" s="20"/>
      <c r="I800" s="20"/>
      <c r="J800" s="31"/>
      <c r="K800" s="32"/>
      <c r="L800" s="32"/>
      <c r="M800" s="32"/>
      <c r="N800" s="46"/>
      <c r="V800" s="5"/>
      <c r="Y800" s="5"/>
    </row>
    <row r="801" spans="2:25" x14ac:dyDescent="0.3">
      <c r="B801" s="23"/>
      <c r="C801" s="20" t="s">
        <v>116</v>
      </c>
      <c r="D801" s="20"/>
      <c r="E801" s="20"/>
      <c r="F801" s="20"/>
      <c r="G801" s="20"/>
      <c r="H801" s="20"/>
      <c r="I801" s="20"/>
      <c r="J801" s="31"/>
      <c r="K801" s="32"/>
      <c r="L801" s="32"/>
      <c r="M801" s="32"/>
      <c r="N801" s="46"/>
      <c r="V801" s="5"/>
      <c r="Y801" s="5"/>
    </row>
    <row r="802" spans="2:25" x14ac:dyDescent="0.3">
      <c r="B802" s="23"/>
      <c r="C802" s="20" t="s">
        <v>116</v>
      </c>
      <c r="D802" s="20"/>
      <c r="E802" s="20"/>
      <c r="F802" s="20"/>
      <c r="G802" s="20"/>
      <c r="H802" s="20"/>
      <c r="I802" s="20"/>
      <c r="J802" s="31"/>
      <c r="K802" s="32"/>
      <c r="L802" s="32"/>
      <c r="M802" s="32"/>
      <c r="N802" s="46"/>
      <c r="V802" s="5"/>
      <c r="Y802" s="5"/>
    </row>
    <row r="803" spans="2:25" x14ac:dyDescent="0.3">
      <c r="B803" s="23"/>
      <c r="C803" s="20" t="s">
        <v>116</v>
      </c>
      <c r="D803" s="20"/>
      <c r="E803" s="20"/>
      <c r="F803" s="20"/>
      <c r="G803" s="20"/>
      <c r="H803" s="20"/>
      <c r="I803" s="20"/>
      <c r="J803" s="31"/>
      <c r="K803" s="32"/>
      <c r="L803" s="32"/>
      <c r="M803" s="32"/>
      <c r="N803" s="46"/>
      <c r="V803" s="5"/>
      <c r="Y803" s="5"/>
    </row>
    <row r="804" spans="2:25" x14ac:dyDescent="0.3">
      <c r="B804" s="23"/>
      <c r="C804" s="20" t="s">
        <v>116</v>
      </c>
      <c r="D804" s="20"/>
      <c r="E804" s="20"/>
      <c r="F804" s="20"/>
      <c r="G804" s="20"/>
      <c r="H804" s="20"/>
      <c r="I804" s="20"/>
      <c r="J804" s="31"/>
      <c r="K804" s="32"/>
      <c r="L804" s="32"/>
      <c r="M804" s="32"/>
      <c r="N804" s="46"/>
      <c r="V804" s="5"/>
      <c r="Y804" s="5"/>
    </row>
    <row r="805" spans="2:25" x14ac:dyDescent="0.3">
      <c r="B805" s="23"/>
      <c r="C805" s="20" t="s">
        <v>116</v>
      </c>
      <c r="D805" s="20"/>
      <c r="E805" s="20"/>
      <c r="F805" s="20"/>
      <c r="G805" s="20"/>
      <c r="H805" s="20"/>
      <c r="I805" s="20"/>
      <c r="J805" s="31"/>
      <c r="K805" s="32"/>
      <c r="L805" s="32"/>
      <c r="M805" s="32"/>
      <c r="N805" s="46"/>
      <c r="V805" s="5"/>
      <c r="Y805" s="5"/>
    </row>
    <row r="806" spans="2:25" x14ac:dyDescent="0.3">
      <c r="B806" s="23"/>
      <c r="C806" s="20" t="s">
        <v>116</v>
      </c>
      <c r="D806" s="20"/>
      <c r="E806" s="20"/>
      <c r="F806" s="20"/>
      <c r="G806" s="20"/>
      <c r="H806" s="20"/>
      <c r="I806" s="20"/>
      <c r="J806" s="31"/>
      <c r="K806" s="32"/>
      <c r="L806" s="32"/>
      <c r="M806" s="32"/>
      <c r="N806" s="46"/>
      <c r="V806" s="5"/>
      <c r="Y806" s="5"/>
    </row>
    <row r="807" spans="2:25" x14ac:dyDescent="0.3">
      <c r="B807" s="23"/>
      <c r="C807" s="20" t="s">
        <v>116</v>
      </c>
      <c r="D807" s="20"/>
      <c r="E807" s="20"/>
      <c r="F807" s="20"/>
      <c r="G807" s="20"/>
      <c r="H807" s="20"/>
      <c r="I807" s="20"/>
      <c r="J807" s="31"/>
      <c r="K807" s="32"/>
      <c r="L807" s="32"/>
      <c r="M807" s="32"/>
      <c r="N807" s="46"/>
      <c r="V807" s="5"/>
      <c r="Y807" s="5"/>
    </row>
    <row r="808" spans="2:25" x14ac:dyDescent="0.3">
      <c r="B808" s="23"/>
      <c r="C808" s="20" t="s">
        <v>116</v>
      </c>
      <c r="D808" s="20"/>
      <c r="E808" s="20"/>
      <c r="F808" s="20"/>
      <c r="G808" s="20"/>
      <c r="H808" s="20"/>
      <c r="I808" s="20"/>
      <c r="J808" s="31"/>
      <c r="K808" s="32"/>
      <c r="L808" s="32"/>
      <c r="M808" s="32"/>
      <c r="N808" s="46"/>
      <c r="V808" s="5"/>
      <c r="Y808" s="5"/>
    </row>
    <row r="809" spans="2:25" x14ac:dyDescent="0.3">
      <c r="B809" s="23"/>
      <c r="C809" s="20" t="s">
        <v>116</v>
      </c>
      <c r="D809" s="20"/>
      <c r="E809" s="20"/>
      <c r="F809" s="20"/>
      <c r="G809" s="20"/>
      <c r="H809" s="20"/>
      <c r="I809" s="20"/>
      <c r="J809" s="31"/>
      <c r="K809" s="32"/>
      <c r="L809" s="32"/>
      <c r="M809" s="32"/>
      <c r="N809" s="46"/>
      <c r="V809" s="5"/>
      <c r="Y809" s="5"/>
    </row>
    <row r="810" spans="2:25" x14ac:dyDescent="0.3">
      <c r="B810" s="23"/>
      <c r="C810" s="20" t="s">
        <v>116</v>
      </c>
      <c r="D810" s="20"/>
      <c r="E810" s="20"/>
      <c r="F810" s="20"/>
      <c r="G810" s="20"/>
      <c r="H810" s="20"/>
      <c r="I810" s="20"/>
      <c r="J810" s="31"/>
      <c r="K810" s="32"/>
      <c r="L810" s="32"/>
      <c r="M810" s="32"/>
      <c r="N810" s="46"/>
      <c r="V810" s="5"/>
      <c r="Y810" s="5"/>
    </row>
    <row r="811" spans="2:25" x14ac:dyDescent="0.3">
      <c r="B811" s="23"/>
      <c r="C811" s="20" t="s">
        <v>116</v>
      </c>
      <c r="D811" s="20"/>
      <c r="E811" s="20"/>
      <c r="F811" s="20"/>
      <c r="G811" s="20"/>
      <c r="H811" s="20"/>
      <c r="I811" s="20"/>
      <c r="J811" s="31"/>
      <c r="K811" s="32"/>
      <c r="L811" s="32"/>
      <c r="M811" s="32"/>
      <c r="N811" s="46"/>
      <c r="V811" s="5"/>
      <c r="Y811" s="5"/>
    </row>
    <row r="812" spans="2:25" x14ac:dyDescent="0.3">
      <c r="B812" s="23"/>
      <c r="C812" s="20" t="s">
        <v>116</v>
      </c>
      <c r="D812" s="20"/>
      <c r="E812" s="20"/>
      <c r="F812" s="20"/>
      <c r="G812" s="20"/>
      <c r="H812" s="20"/>
      <c r="I812" s="20"/>
      <c r="J812" s="31"/>
      <c r="K812" s="32"/>
      <c r="L812" s="32"/>
      <c r="M812" s="32"/>
      <c r="N812" s="46"/>
      <c r="V812" s="5"/>
      <c r="Y812" s="5"/>
    </row>
    <row r="813" spans="2:25" x14ac:dyDescent="0.3">
      <c r="B813" s="23"/>
      <c r="C813" s="20" t="s">
        <v>116</v>
      </c>
      <c r="D813" s="20"/>
      <c r="E813" s="20"/>
      <c r="F813" s="20"/>
      <c r="G813" s="20"/>
      <c r="H813" s="20"/>
      <c r="I813" s="20"/>
      <c r="J813" s="31"/>
      <c r="K813" s="32"/>
      <c r="L813" s="32"/>
      <c r="M813" s="32"/>
      <c r="N813" s="46"/>
      <c r="V813" s="5"/>
      <c r="Y813" s="5"/>
    </row>
    <row r="814" spans="2:25" x14ac:dyDescent="0.3">
      <c r="B814" s="23"/>
      <c r="C814" s="20" t="s">
        <v>116</v>
      </c>
      <c r="D814" s="20"/>
      <c r="E814" s="20"/>
      <c r="F814" s="20"/>
      <c r="G814" s="20"/>
      <c r="H814" s="20"/>
      <c r="I814" s="20"/>
      <c r="J814" s="31"/>
      <c r="K814" s="32"/>
      <c r="L814" s="32"/>
      <c r="M814" s="32"/>
      <c r="N814" s="46"/>
      <c r="V814" s="5"/>
      <c r="Y814" s="5"/>
    </row>
    <row r="815" spans="2:25" x14ac:dyDescent="0.3">
      <c r="B815" s="23"/>
      <c r="C815" s="20" t="s">
        <v>116</v>
      </c>
      <c r="D815" s="20"/>
      <c r="E815" s="20"/>
      <c r="F815" s="20"/>
      <c r="G815" s="20"/>
      <c r="H815" s="20"/>
      <c r="I815" s="20"/>
      <c r="J815" s="31"/>
      <c r="K815" s="32"/>
      <c r="L815" s="32"/>
      <c r="M815" s="32"/>
      <c r="N815" s="46"/>
      <c r="V815" s="5"/>
      <c r="Y815" s="5"/>
    </row>
    <row r="816" spans="2:25" x14ac:dyDescent="0.3">
      <c r="B816" s="23"/>
      <c r="C816" s="20" t="s">
        <v>116</v>
      </c>
      <c r="D816" s="20"/>
      <c r="E816" s="20"/>
      <c r="F816" s="20"/>
      <c r="G816" s="20"/>
      <c r="H816" s="20"/>
      <c r="I816" s="20"/>
      <c r="J816" s="31"/>
      <c r="K816" s="32"/>
      <c r="L816" s="32"/>
      <c r="M816" s="32"/>
      <c r="N816" s="46"/>
      <c r="V816" s="5"/>
      <c r="Y816" s="5"/>
    </row>
    <row r="817" spans="2:25" x14ac:dyDescent="0.3">
      <c r="B817" s="23"/>
      <c r="C817" s="20" t="s">
        <v>116</v>
      </c>
      <c r="D817" s="20"/>
      <c r="E817" s="20"/>
      <c r="F817" s="20"/>
      <c r="G817" s="20"/>
      <c r="H817" s="20"/>
      <c r="I817" s="20"/>
      <c r="J817" s="31"/>
      <c r="K817" s="32"/>
      <c r="L817" s="32"/>
      <c r="M817" s="32"/>
      <c r="N817" s="46"/>
      <c r="V817" s="5"/>
      <c r="Y817" s="5"/>
    </row>
    <row r="818" spans="2:25" x14ac:dyDescent="0.3">
      <c r="B818" s="23"/>
      <c r="C818" s="20" t="s">
        <v>116</v>
      </c>
      <c r="D818" s="20"/>
      <c r="E818" s="20"/>
      <c r="F818" s="20"/>
      <c r="G818" s="20"/>
      <c r="H818" s="20"/>
      <c r="I818" s="20"/>
      <c r="J818" s="31"/>
      <c r="K818" s="32"/>
      <c r="L818" s="32"/>
      <c r="M818" s="32"/>
      <c r="N818" s="46"/>
      <c r="V818" s="5"/>
      <c r="Y818" s="5"/>
    </row>
    <row r="819" spans="2:25" x14ac:dyDescent="0.3">
      <c r="B819" s="23"/>
      <c r="C819" s="20" t="s">
        <v>116</v>
      </c>
      <c r="D819" s="20"/>
      <c r="E819" s="20"/>
      <c r="F819" s="20"/>
      <c r="G819" s="20"/>
      <c r="H819" s="20"/>
      <c r="I819" s="20"/>
      <c r="J819" s="31"/>
      <c r="K819" s="32"/>
      <c r="L819" s="32"/>
      <c r="M819" s="32"/>
      <c r="N819" s="46"/>
      <c r="V819" s="5"/>
      <c r="Y819" s="5"/>
    </row>
    <row r="820" spans="2:25" x14ac:dyDescent="0.3">
      <c r="B820" s="23"/>
      <c r="C820" s="20" t="s">
        <v>116</v>
      </c>
      <c r="D820" s="20"/>
      <c r="E820" s="20"/>
      <c r="F820" s="20"/>
      <c r="G820" s="20"/>
      <c r="H820" s="20"/>
      <c r="I820" s="20"/>
      <c r="J820" s="31"/>
      <c r="K820" s="32"/>
      <c r="L820" s="32"/>
      <c r="M820" s="32"/>
      <c r="N820" s="46"/>
      <c r="V820" s="5"/>
      <c r="Y820" s="5"/>
    </row>
    <row r="821" spans="2:25" x14ac:dyDescent="0.3">
      <c r="B821" s="23"/>
      <c r="C821" s="20" t="s">
        <v>116</v>
      </c>
      <c r="D821" s="20"/>
      <c r="E821" s="20"/>
      <c r="F821" s="20"/>
      <c r="G821" s="20"/>
      <c r="H821" s="20"/>
      <c r="I821" s="20"/>
      <c r="J821" s="31"/>
      <c r="K821" s="32"/>
      <c r="L821" s="32"/>
      <c r="M821" s="32"/>
      <c r="N821" s="46"/>
      <c r="V821" s="5"/>
      <c r="Y821" s="5"/>
    </row>
    <row r="822" spans="2:25" x14ac:dyDescent="0.3">
      <c r="B822" s="23"/>
      <c r="C822" s="20" t="s">
        <v>116</v>
      </c>
      <c r="D822" s="20"/>
      <c r="E822" s="20"/>
      <c r="F822" s="20"/>
      <c r="G822" s="20"/>
      <c r="H822" s="20"/>
      <c r="I822" s="20"/>
      <c r="J822" s="31"/>
      <c r="K822" s="32"/>
      <c r="L822" s="32"/>
      <c r="M822" s="32"/>
      <c r="N822" s="46"/>
      <c r="V822" s="5"/>
      <c r="Y822" s="5"/>
    </row>
    <row r="823" spans="2:25" x14ac:dyDescent="0.3">
      <c r="B823" s="23"/>
      <c r="C823" s="20" t="s">
        <v>116</v>
      </c>
      <c r="D823" s="20"/>
      <c r="E823" s="20"/>
      <c r="F823" s="20"/>
      <c r="G823" s="20"/>
      <c r="H823" s="20"/>
      <c r="I823" s="20"/>
      <c r="J823" s="31"/>
      <c r="K823" s="32"/>
      <c r="L823" s="32"/>
      <c r="M823" s="32"/>
      <c r="N823" s="46"/>
      <c r="V823" s="5"/>
      <c r="Y823" s="5"/>
    </row>
    <row r="824" spans="2:25" x14ac:dyDescent="0.3">
      <c r="B824" s="23"/>
      <c r="C824" s="20" t="s">
        <v>116</v>
      </c>
      <c r="D824" s="20"/>
      <c r="E824" s="20"/>
      <c r="F824" s="20"/>
      <c r="G824" s="20"/>
      <c r="H824" s="20"/>
      <c r="I824" s="20"/>
      <c r="J824" s="31"/>
      <c r="K824" s="32"/>
      <c r="L824" s="32"/>
      <c r="M824" s="32"/>
      <c r="N824" s="46"/>
      <c r="V824" s="5"/>
      <c r="Y824" s="5"/>
    </row>
    <row r="825" spans="2:25" x14ac:dyDescent="0.3">
      <c r="B825" s="23"/>
      <c r="C825" s="20" t="s">
        <v>116</v>
      </c>
      <c r="D825" s="20"/>
      <c r="E825" s="20"/>
      <c r="F825" s="20"/>
      <c r="G825" s="20"/>
      <c r="H825" s="20"/>
      <c r="I825" s="20"/>
      <c r="J825" s="31"/>
      <c r="K825" s="32"/>
      <c r="L825" s="32"/>
      <c r="M825" s="32"/>
      <c r="N825" s="46"/>
      <c r="V825" s="5"/>
      <c r="Y825" s="5"/>
    </row>
    <row r="826" spans="2:25" x14ac:dyDescent="0.3">
      <c r="B826" s="23"/>
      <c r="C826" s="20" t="s">
        <v>116</v>
      </c>
      <c r="D826" s="20"/>
      <c r="E826" s="20"/>
      <c r="F826" s="20"/>
      <c r="G826" s="20"/>
      <c r="H826" s="20"/>
      <c r="I826" s="20"/>
      <c r="J826" s="31"/>
      <c r="K826" s="32"/>
      <c r="L826" s="32"/>
      <c r="M826" s="32"/>
      <c r="N826" s="46"/>
      <c r="V826" s="5"/>
      <c r="Y826" s="5"/>
    </row>
    <row r="827" spans="2:25" x14ac:dyDescent="0.3">
      <c r="B827" s="23"/>
      <c r="C827" s="20" t="s">
        <v>116</v>
      </c>
      <c r="D827" s="20"/>
      <c r="E827" s="20"/>
      <c r="F827" s="20"/>
      <c r="G827" s="20"/>
      <c r="H827" s="20"/>
      <c r="I827" s="20"/>
      <c r="J827" s="31"/>
      <c r="K827" s="32"/>
      <c r="L827" s="32"/>
      <c r="M827" s="32"/>
      <c r="N827" s="46"/>
      <c r="V827" s="5"/>
      <c r="Y827" s="5"/>
    </row>
    <row r="828" spans="2:25" x14ac:dyDescent="0.3">
      <c r="B828" s="23"/>
      <c r="C828" s="20" t="s">
        <v>116</v>
      </c>
      <c r="D828" s="20"/>
      <c r="E828" s="20"/>
      <c r="F828" s="20"/>
      <c r="G828" s="20"/>
      <c r="H828" s="20"/>
      <c r="I828" s="20"/>
      <c r="J828" s="31"/>
      <c r="K828" s="32"/>
      <c r="L828" s="32"/>
      <c r="M828" s="32"/>
      <c r="N828" s="46"/>
      <c r="V828" s="5"/>
      <c r="Y828" s="5"/>
    </row>
    <row r="829" spans="2:25" x14ac:dyDescent="0.3">
      <c r="B829" s="23"/>
      <c r="C829" s="20" t="s">
        <v>116</v>
      </c>
      <c r="D829" s="20"/>
      <c r="E829" s="20"/>
      <c r="F829" s="20"/>
      <c r="G829" s="20"/>
      <c r="H829" s="20"/>
      <c r="I829" s="20"/>
      <c r="J829" s="31"/>
      <c r="K829" s="32"/>
      <c r="L829" s="32"/>
      <c r="M829" s="32"/>
      <c r="N829" s="46"/>
      <c r="V829" s="5"/>
      <c r="Y829" s="5"/>
    </row>
    <row r="830" spans="2:25" x14ac:dyDescent="0.3">
      <c r="B830" s="23"/>
      <c r="C830" s="20" t="s">
        <v>116</v>
      </c>
      <c r="D830" s="20"/>
      <c r="E830" s="20"/>
      <c r="F830" s="20"/>
      <c r="G830" s="20"/>
      <c r="H830" s="20"/>
      <c r="I830" s="20"/>
      <c r="J830" s="31"/>
      <c r="K830" s="32"/>
      <c r="L830" s="32"/>
      <c r="M830" s="32"/>
      <c r="N830" s="46"/>
      <c r="V830" s="5"/>
      <c r="Y830" s="5"/>
    </row>
    <row r="831" spans="2:25" x14ac:dyDescent="0.3">
      <c r="B831" s="23"/>
      <c r="C831" s="20" t="s">
        <v>116</v>
      </c>
      <c r="D831" s="20"/>
      <c r="E831" s="20"/>
      <c r="F831" s="20"/>
      <c r="G831" s="20"/>
      <c r="H831" s="20"/>
      <c r="I831" s="20"/>
      <c r="J831" s="31"/>
      <c r="K831" s="32"/>
      <c r="L831" s="32"/>
      <c r="M831" s="32"/>
      <c r="N831" s="46"/>
      <c r="V831" s="5"/>
      <c r="Y831" s="5"/>
    </row>
    <row r="832" spans="2:25" x14ac:dyDescent="0.3">
      <c r="B832" s="23"/>
      <c r="C832" s="20" t="s">
        <v>116</v>
      </c>
      <c r="D832" s="20"/>
      <c r="E832" s="20"/>
      <c r="F832" s="20"/>
      <c r="G832" s="20"/>
      <c r="H832" s="20"/>
      <c r="I832" s="20"/>
      <c r="J832" s="31"/>
      <c r="K832" s="32"/>
      <c r="L832" s="32"/>
      <c r="M832" s="32"/>
      <c r="N832" s="46"/>
      <c r="V832" s="5"/>
      <c r="Y832" s="5"/>
    </row>
    <row r="833" spans="2:25" x14ac:dyDescent="0.3">
      <c r="B833" s="23"/>
      <c r="C833" s="20" t="s">
        <v>116</v>
      </c>
      <c r="D833" s="20"/>
      <c r="E833" s="20"/>
      <c r="F833" s="20"/>
      <c r="G833" s="20"/>
      <c r="H833" s="20"/>
      <c r="I833" s="20"/>
      <c r="J833" s="31"/>
      <c r="K833" s="32"/>
      <c r="L833" s="32"/>
      <c r="M833" s="32"/>
      <c r="N833" s="46"/>
      <c r="V833" s="5"/>
      <c r="Y833" s="5"/>
    </row>
    <row r="834" spans="2:25" x14ac:dyDescent="0.3">
      <c r="B834" s="23"/>
      <c r="C834" s="20" t="s">
        <v>116</v>
      </c>
      <c r="D834" s="20"/>
      <c r="E834" s="20"/>
      <c r="F834" s="20"/>
      <c r="G834" s="20"/>
      <c r="H834" s="20"/>
      <c r="I834" s="20"/>
      <c r="J834" s="31"/>
      <c r="K834" s="32"/>
      <c r="L834" s="32"/>
      <c r="M834" s="32"/>
      <c r="N834" s="46"/>
      <c r="V834" s="5"/>
      <c r="Y834" s="5"/>
    </row>
    <row r="835" spans="2:25" x14ac:dyDescent="0.3">
      <c r="B835" s="23"/>
      <c r="C835" s="20" t="s">
        <v>116</v>
      </c>
      <c r="D835" s="20"/>
      <c r="E835" s="20"/>
      <c r="F835" s="20"/>
      <c r="G835" s="20"/>
      <c r="H835" s="20"/>
      <c r="I835" s="20"/>
      <c r="J835" s="31"/>
      <c r="K835" s="32"/>
      <c r="L835" s="32"/>
      <c r="M835" s="32"/>
      <c r="N835" s="46"/>
      <c r="V835" s="5"/>
      <c r="Y835" s="5"/>
    </row>
    <row r="836" spans="2:25" x14ac:dyDescent="0.3">
      <c r="B836" s="23"/>
      <c r="C836" s="20" t="s">
        <v>116</v>
      </c>
      <c r="D836" s="20"/>
      <c r="E836" s="20"/>
      <c r="F836" s="20"/>
      <c r="G836" s="20"/>
      <c r="H836" s="20"/>
      <c r="I836" s="20"/>
      <c r="J836" s="31"/>
      <c r="K836" s="32"/>
      <c r="L836" s="32"/>
      <c r="M836" s="32"/>
      <c r="N836" s="46"/>
      <c r="V836" s="5"/>
      <c r="Y836" s="5"/>
    </row>
    <row r="837" spans="2:25" x14ac:dyDescent="0.3">
      <c r="B837" s="23"/>
      <c r="C837" s="20" t="s">
        <v>116</v>
      </c>
      <c r="D837" s="20"/>
      <c r="E837" s="20"/>
      <c r="F837" s="20"/>
      <c r="G837" s="20"/>
      <c r="H837" s="20"/>
      <c r="I837" s="20"/>
      <c r="J837" s="31"/>
      <c r="K837" s="32"/>
      <c r="L837" s="32"/>
      <c r="M837" s="32"/>
      <c r="N837" s="46"/>
      <c r="V837" s="5"/>
      <c r="Y837" s="5"/>
    </row>
    <row r="838" spans="2:25" x14ac:dyDescent="0.3">
      <c r="B838" s="23"/>
      <c r="C838" s="20" t="s">
        <v>116</v>
      </c>
      <c r="D838" s="20"/>
      <c r="E838" s="20"/>
      <c r="F838" s="20"/>
      <c r="G838" s="20"/>
      <c r="H838" s="20"/>
      <c r="I838" s="20"/>
      <c r="J838" s="31"/>
      <c r="K838" s="32"/>
      <c r="L838" s="32"/>
      <c r="M838" s="32"/>
      <c r="N838" s="46"/>
      <c r="V838" s="5"/>
      <c r="Y838" s="5"/>
    </row>
    <row r="839" spans="2:25" x14ac:dyDescent="0.3">
      <c r="B839" s="23"/>
      <c r="C839" s="20" t="s">
        <v>116</v>
      </c>
      <c r="D839" s="20"/>
      <c r="E839" s="20"/>
      <c r="F839" s="20"/>
      <c r="G839" s="20"/>
      <c r="H839" s="20"/>
      <c r="I839" s="20"/>
      <c r="J839" s="31"/>
      <c r="K839" s="32"/>
      <c r="L839" s="32"/>
      <c r="M839" s="32"/>
      <c r="N839" s="46"/>
      <c r="V839" s="5"/>
      <c r="Y839" s="5"/>
    </row>
    <row r="840" spans="2:25" x14ac:dyDescent="0.3">
      <c r="B840" s="23"/>
      <c r="C840" s="20" t="s">
        <v>116</v>
      </c>
      <c r="D840" s="20"/>
      <c r="E840" s="20"/>
      <c r="F840" s="20"/>
      <c r="G840" s="20"/>
      <c r="H840" s="20"/>
      <c r="I840" s="20"/>
      <c r="J840" s="31"/>
      <c r="K840" s="32"/>
      <c r="L840" s="32"/>
      <c r="M840" s="32"/>
      <c r="N840" s="46"/>
      <c r="V840" s="5"/>
      <c r="Y840" s="5"/>
    </row>
    <row r="841" spans="2:25" x14ac:dyDescent="0.3">
      <c r="B841" s="23"/>
      <c r="C841" s="20" t="s">
        <v>116</v>
      </c>
      <c r="D841" s="20"/>
      <c r="E841" s="20"/>
      <c r="F841" s="20"/>
      <c r="G841" s="20"/>
      <c r="H841" s="20"/>
      <c r="I841" s="20"/>
      <c r="J841" s="31"/>
      <c r="K841" s="32"/>
      <c r="L841" s="32"/>
      <c r="M841" s="32"/>
      <c r="N841" s="46"/>
      <c r="V841" s="5"/>
      <c r="Y841" s="5"/>
    </row>
    <row r="842" spans="2:25" x14ac:dyDescent="0.3">
      <c r="B842" s="23"/>
      <c r="C842" s="20" t="s">
        <v>116</v>
      </c>
      <c r="D842" s="20"/>
      <c r="E842" s="20"/>
      <c r="F842" s="20"/>
      <c r="G842" s="20"/>
      <c r="H842" s="20"/>
      <c r="I842" s="20"/>
      <c r="J842" s="31"/>
      <c r="K842" s="32"/>
      <c r="L842" s="32"/>
      <c r="M842" s="32"/>
      <c r="N842" s="46"/>
      <c r="V842" s="5"/>
      <c r="Y842" s="5"/>
    </row>
    <row r="843" spans="2:25" x14ac:dyDescent="0.3">
      <c r="B843" s="23"/>
      <c r="C843" s="20" t="s">
        <v>116</v>
      </c>
      <c r="D843" s="20"/>
      <c r="E843" s="20"/>
      <c r="F843" s="20"/>
      <c r="G843" s="20"/>
      <c r="H843" s="20"/>
      <c r="I843" s="20"/>
      <c r="J843" s="31"/>
      <c r="K843" s="32"/>
      <c r="L843" s="32"/>
      <c r="M843" s="32"/>
      <c r="N843" s="46"/>
      <c r="V843" s="5"/>
      <c r="Y843" s="5"/>
    </row>
    <row r="844" spans="2:25" x14ac:dyDescent="0.3">
      <c r="B844" s="23"/>
      <c r="C844" s="20" t="s">
        <v>116</v>
      </c>
      <c r="D844" s="20"/>
      <c r="E844" s="20"/>
      <c r="F844" s="20"/>
      <c r="G844" s="20"/>
      <c r="H844" s="20"/>
      <c r="I844" s="20"/>
      <c r="J844" s="31"/>
      <c r="K844" s="32"/>
      <c r="L844" s="32"/>
      <c r="M844" s="32"/>
      <c r="N844" s="46"/>
      <c r="V844" s="5"/>
      <c r="Y844" s="5"/>
    </row>
    <row r="845" spans="2:25" x14ac:dyDescent="0.3">
      <c r="B845" s="23"/>
      <c r="C845" s="20" t="s">
        <v>116</v>
      </c>
      <c r="D845" s="20"/>
      <c r="E845" s="20"/>
      <c r="F845" s="20"/>
      <c r="G845" s="20"/>
      <c r="H845" s="20"/>
      <c r="I845" s="20"/>
      <c r="J845" s="31"/>
      <c r="K845" s="32"/>
      <c r="L845" s="32"/>
      <c r="M845" s="32"/>
      <c r="N845" s="46"/>
      <c r="V845" s="5"/>
      <c r="Y845" s="5"/>
    </row>
    <row r="846" spans="2:25" x14ac:dyDescent="0.3">
      <c r="B846" s="23"/>
      <c r="C846" s="20" t="s">
        <v>116</v>
      </c>
      <c r="D846" s="20"/>
      <c r="E846" s="20"/>
      <c r="F846" s="20"/>
      <c r="G846" s="20"/>
      <c r="H846" s="20"/>
      <c r="I846" s="20"/>
      <c r="J846" s="31"/>
      <c r="K846" s="32"/>
      <c r="L846" s="32"/>
      <c r="M846" s="32"/>
      <c r="N846" s="46"/>
      <c r="V846" s="5"/>
      <c r="Y846" s="5"/>
    </row>
    <row r="847" spans="2:25" x14ac:dyDescent="0.3">
      <c r="B847" s="23"/>
      <c r="C847" s="20" t="s">
        <v>116</v>
      </c>
      <c r="D847" s="20"/>
      <c r="E847" s="20"/>
      <c r="F847" s="20"/>
      <c r="G847" s="20"/>
      <c r="H847" s="20"/>
      <c r="I847" s="20"/>
      <c r="J847" s="31"/>
      <c r="K847" s="32"/>
      <c r="L847" s="32"/>
      <c r="M847" s="32"/>
      <c r="N847" s="46"/>
      <c r="V847" s="5"/>
      <c r="Y847" s="5"/>
    </row>
    <row r="848" spans="2:25" x14ac:dyDescent="0.3">
      <c r="B848" s="23"/>
      <c r="C848" s="20" t="s">
        <v>116</v>
      </c>
      <c r="D848" s="20"/>
      <c r="E848" s="20"/>
      <c r="F848" s="20"/>
      <c r="G848" s="20"/>
      <c r="H848" s="20"/>
      <c r="I848" s="20"/>
      <c r="J848" s="31"/>
      <c r="K848" s="32"/>
      <c r="L848" s="32"/>
      <c r="M848" s="32"/>
      <c r="N848" s="46"/>
      <c r="V848" s="5"/>
      <c r="Y848" s="5"/>
    </row>
    <row r="849" spans="2:25" x14ac:dyDescent="0.3">
      <c r="B849" s="23"/>
      <c r="C849" s="20" t="s">
        <v>116</v>
      </c>
      <c r="D849" s="20"/>
      <c r="E849" s="20"/>
      <c r="F849" s="20"/>
      <c r="G849" s="20"/>
      <c r="H849" s="20"/>
      <c r="I849" s="20"/>
      <c r="J849" s="31"/>
      <c r="K849" s="32"/>
      <c r="L849" s="32"/>
      <c r="M849" s="32"/>
      <c r="N849" s="46"/>
      <c r="V849" s="5"/>
      <c r="Y849" s="5"/>
    </row>
    <row r="850" spans="2:25" x14ac:dyDescent="0.3">
      <c r="B850" s="23"/>
      <c r="C850" s="20" t="s">
        <v>116</v>
      </c>
      <c r="D850" s="20"/>
      <c r="E850" s="20"/>
      <c r="F850" s="20"/>
      <c r="G850" s="20"/>
      <c r="H850" s="20"/>
      <c r="I850" s="20"/>
      <c r="J850" s="31"/>
      <c r="K850" s="32"/>
      <c r="L850" s="32"/>
      <c r="M850" s="32"/>
      <c r="N850" s="46"/>
      <c r="V850" s="5"/>
      <c r="Y850" s="5"/>
    </row>
    <row r="851" spans="2:25" x14ac:dyDescent="0.3">
      <c r="B851" s="23"/>
      <c r="C851" s="20" t="s">
        <v>116</v>
      </c>
      <c r="D851" s="20"/>
      <c r="E851" s="20"/>
      <c r="F851" s="20"/>
      <c r="G851" s="20"/>
      <c r="H851" s="20"/>
      <c r="I851" s="20"/>
      <c r="J851" s="31"/>
      <c r="K851" s="32"/>
      <c r="L851" s="32"/>
      <c r="M851" s="32"/>
      <c r="N851" s="46"/>
      <c r="V851" s="5"/>
      <c r="Y851" s="5"/>
    </row>
    <row r="852" spans="2:25" x14ac:dyDescent="0.3">
      <c r="B852" s="23"/>
      <c r="C852" s="20" t="s">
        <v>116</v>
      </c>
      <c r="D852" s="20"/>
      <c r="E852" s="20"/>
      <c r="F852" s="20"/>
      <c r="G852" s="20"/>
      <c r="H852" s="20"/>
      <c r="I852" s="20"/>
      <c r="J852" s="31"/>
      <c r="K852" s="32"/>
      <c r="L852" s="32"/>
      <c r="M852" s="32"/>
      <c r="N852" s="46"/>
      <c r="V852" s="5"/>
      <c r="Y852" s="5"/>
    </row>
    <row r="853" spans="2:25" x14ac:dyDescent="0.3">
      <c r="B853" s="23"/>
      <c r="C853" s="20" t="s">
        <v>116</v>
      </c>
      <c r="D853" s="20"/>
      <c r="E853" s="20"/>
      <c r="F853" s="20"/>
      <c r="G853" s="20"/>
      <c r="H853" s="20"/>
      <c r="I853" s="20"/>
      <c r="J853" s="31"/>
      <c r="K853" s="32"/>
      <c r="L853" s="32"/>
      <c r="M853" s="32"/>
      <c r="N853" s="46"/>
      <c r="V853" s="5"/>
      <c r="Y853" s="5"/>
    </row>
    <row r="854" spans="2:25" x14ac:dyDescent="0.3">
      <c r="B854" s="23"/>
      <c r="C854" s="20" t="s">
        <v>116</v>
      </c>
      <c r="D854" s="20"/>
      <c r="E854" s="20"/>
      <c r="F854" s="20"/>
      <c r="G854" s="20"/>
      <c r="H854" s="20"/>
      <c r="I854" s="20"/>
      <c r="J854" s="31"/>
      <c r="K854" s="32"/>
      <c r="L854" s="32"/>
      <c r="M854" s="32"/>
      <c r="N854" s="46"/>
      <c r="V854" s="5"/>
      <c r="Y854" s="5"/>
    </row>
    <row r="855" spans="2:25" x14ac:dyDescent="0.3">
      <c r="B855" s="23"/>
      <c r="C855" s="20" t="s">
        <v>116</v>
      </c>
      <c r="D855" s="20"/>
      <c r="E855" s="20"/>
      <c r="F855" s="20"/>
      <c r="G855" s="20"/>
      <c r="H855" s="20"/>
      <c r="I855" s="20"/>
      <c r="J855" s="31"/>
      <c r="K855" s="32"/>
      <c r="L855" s="32"/>
      <c r="M855" s="32"/>
      <c r="N855" s="46"/>
      <c r="V855" s="5"/>
      <c r="Y855" s="5"/>
    </row>
    <row r="856" spans="2:25" x14ac:dyDescent="0.3">
      <c r="B856" s="23"/>
      <c r="C856" s="20" t="s">
        <v>116</v>
      </c>
      <c r="D856" s="20"/>
      <c r="E856" s="20"/>
      <c r="F856" s="20"/>
      <c r="G856" s="20"/>
      <c r="H856" s="20"/>
      <c r="I856" s="20"/>
      <c r="J856" s="31"/>
      <c r="K856" s="32"/>
      <c r="L856" s="32"/>
      <c r="M856" s="32"/>
      <c r="N856" s="46"/>
      <c r="V856" s="5"/>
      <c r="Y856" s="5"/>
    </row>
    <row r="857" spans="2:25" x14ac:dyDescent="0.3">
      <c r="B857" s="23"/>
      <c r="C857" s="20" t="s">
        <v>116</v>
      </c>
      <c r="D857" s="20"/>
      <c r="E857" s="20"/>
      <c r="F857" s="20"/>
      <c r="G857" s="20"/>
      <c r="H857" s="20"/>
      <c r="I857" s="20"/>
      <c r="J857" s="31"/>
      <c r="K857" s="32"/>
      <c r="L857" s="32"/>
      <c r="M857" s="32"/>
      <c r="N857" s="46"/>
      <c r="V857" s="5"/>
      <c r="Y857" s="5"/>
    </row>
    <row r="858" spans="2:25" x14ac:dyDescent="0.3">
      <c r="B858" s="23"/>
      <c r="C858" s="20" t="s">
        <v>116</v>
      </c>
      <c r="D858" s="20"/>
      <c r="E858" s="20"/>
      <c r="F858" s="20"/>
      <c r="G858" s="20"/>
      <c r="H858" s="20"/>
      <c r="I858" s="20"/>
      <c r="J858" s="31"/>
      <c r="K858" s="32"/>
      <c r="L858" s="32"/>
      <c r="M858" s="32"/>
      <c r="N858" s="46"/>
      <c r="V858" s="5"/>
      <c r="Y858" s="5"/>
    </row>
    <row r="859" spans="2:25" x14ac:dyDescent="0.3">
      <c r="B859" s="23"/>
      <c r="C859" s="20" t="s">
        <v>116</v>
      </c>
      <c r="D859" s="20"/>
      <c r="E859" s="20"/>
      <c r="F859" s="20"/>
      <c r="G859" s="20"/>
      <c r="H859" s="20"/>
      <c r="I859" s="20"/>
      <c r="J859" s="31"/>
      <c r="K859" s="32"/>
      <c r="L859" s="32"/>
      <c r="M859" s="32"/>
      <c r="N859" s="46"/>
      <c r="V859" s="5"/>
      <c r="Y859" s="5"/>
    </row>
    <row r="860" spans="2:25" x14ac:dyDescent="0.3">
      <c r="B860" s="23"/>
      <c r="C860" s="20" t="s">
        <v>116</v>
      </c>
      <c r="D860" s="20"/>
      <c r="E860" s="20"/>
      <c r="F860" s="20"/>
      <c r="G860" s="20"/>
      <c r="H860" s="20"/>
      <c r="I860" s="20"/>
      <c r="J860" s="31"/>
      <c r="K860" s="32"/>
      <c r="L860" s="32"/>
      <c r="M860" s="32"/>
      <c r="N860" s="46"/>
      <c r="V860" s="5"/>
      <c r="Y860" s="5"/>
    </row>
    <row r="861" spans="2:25" x14ac:dyDescent="0.3">
      <c r="B861" s="23"/>
      <c r="C861" s="20" t="s">
        <v>116</v>
      </c>
      <c r="D861" s="20"/>
      <c r="E861" s="20"/>
      <c r="F861" s="20"/>
      <c r="G861" s="20"/>
      <c r="H861" s="20"/>
      <c r="I861" s="20"/>
      <c r="J861" s="31"/>
      <c r="K861" s="32"/>
      <c r="L861" s="32"/>
      <c r="M861" s="32"/>
      <c r="N861" s="46"/>
      <c r="V861" s="5"/>
      <c r="Y861" s="5"/>
    </row>
    <row r="862" spans="2:25" x14ac:dyDescent="0.3">
      <c r="B862" s="23"/>
      <c r="C862" s="20" t="s">
        <v>116</v>
      </c>
      <c r="D862" s="20"/>
      <c r="E862" s="20"/>
      <c r="F862" s="20"/>
      <c r="G862" s="20"/>
      <c r="H862" s="20"/>
      <c r="I862" s="20"/>
      <c r="J862" s="31"/>
      <c r="K862" s="32"/>
      <c r="L862" s="32"/>
      <c r="M862" s="32"/>
      <c r="N862" s="46"/>
      <c r="V862" s="5"/>
      <c r="Y862" s="5"/>
    </row>
    <row r="863" spans="2:25" x14ac:dyDescent="0.3">
      <c r="B863" s="23"/>
      <c r="C863" s="20" t="s">
        <v>116</v>
      </c>
      <c r="D863" s="20"/>
      <c r="E863" s="20"/>
      <c r="F863" s="20"/>
      <c r="G863" s="20"/>
      <c r="H863" s="20"/>
      <c r="I863" s="20"/>
      <c r="J863" s="31"/>
      <c r="K863" s="32"/>
      <c r="L863" s="32"/>
      <c r="M863" s="32"/>
      <c r="N863" s="46"/>
      <c r="V863" s="5"/>
      <c r="Y863" s="5"/>
    </row>
    <row r="864" spans="2:25" x14ac:dyDescent="0.3">
      <c r="B864" s="23"/>
      <c r="C864" s="20" t="s">
        <v>116</v>
      </c>
      <c r="D864" s="20"/>
      <c r="E864" s="20"/>
      <c r="F864" s="20"/>
      <c r="G864" s="20"/>
      <c r="H864" s="20"/>
      <c r="I864" s="20"/>
      <c r="J864" s="31"/>
      <c r="K864" s="32"/>
      <c r="L864" s="32"/>
      <c r="M864" s="32"/>
      <c r="N864" s="46"/>
      <c r="V864" s="5"/>
      <c r="Y864" s="5"/>
    </row>
    <row r="865" spans="2:25" x14ac:dyDescent="0.3">
      <c r="B865" s="23"/>
      <c r="C865" s="20" t="s">
        <v>116</v>
      </c>
      <c r="D865" s="20"/>
      <c r="E865" s="20"/>
      <c r="F865" s="20"/>
      <c r="G865" s="20"/>
      <c r="H865" s="20"/>
      <c r="I865" s="20"/>
      <c r="J865" s="31"/>
      <c r="K865" s="32"/>
      <c r="L865" s="32"/>
      <c r="M865" s="32"/>
      <c r="N865" s="46"/>
      <c r="V865" s="5"/>
      <c r="Y865" s="5"/>
    </row>
    <row r="866" spans="2:25" x14ac:dyDescent="0.3">
      <c r="B866" s="23"/>
      <c r="C866" s="20" t="s">
        <v>116</v>
      </c>
      <c r="D866" s="20"/>
      <c r="E866" s="20"/>
      <c r="F866" s="20"/>
      <c r="G866" s="20"/>
      <c r="H866" s="20"/>
      <c r="I866" s="20"/>
      <c r="J866" s="31"/>
      <c r="K866" s="32"/>
      <c r="L866" s="32"/>
      <c r="M866" s="32"/>
      <c r="N866" s="46"/>
      <c r="V866" s="5"/>
      <c r="Y866" s="5"/>
    </row>
    <row r="867" spans="2:25" x14ac:dyDescent="0.3">
      <c r="B867" s="23"/>
      <c r="C867" s="20" t="s">
        <v>116</v>
      </c>
      <c r="D867" s="20"/>
      <c r="E867" s="20"/>
      <c r="F867" s="20"/>
      <c r="G867" s="20"/>
      <c r="H867" s="20"/>
      <c r="I867" s="20"/>
      <c r="J867" s="31"/>
      <c r="K867" s="32"/>
      <c r="L867" s="32"/>
      <c r="M867" s="32"/>
      <c r="N867" s="46"/>
      <c r="V867" s="5"/>
      <c r="Y867" s="5"/>
    </row>
    <row r="868" spans="2:25" x14ac:dyDescent="0.3">
      <c r="B868" s="23"/>
      <c r="C868" s="20" t="s">
        <v>116</v>
      </c>
      <c r="D868" s="20"/>
      <c r="E868" s="20"/>
      <c r="F868" s="20"/>
      <c r="G868" s="20"/>
      <c r="H868" s="20"/>
      <c r="I868" s="20"/>
      <c r="J868" s="31"/>
      <c r="K868" s="32"/>
      <c r="L868" s="32"/>
      <c r="M868" s="32"/>
      <c r="N868" s="46"/>
      <c r="V868" s="5"/>
      <c r="Y868" s="5"/>
    </row>
    <row r="869" spans="2:25" x14ac:dyDescent="0.3">
      <c r="B869" s="23"/>
      <c r="C869" s="20" t="s">
        <v>116</v>
      </c>
      <c r="D869" s="20"/>
      <c r="E869" s="20"/>
      <c r="F869" s="20"/>
      <c r="G869" s="20"/>
      <c r="H869" s="20"/>
      <c r="I869" s="20"/>
      <c r="J869" s="31"/>
      <c r="K869" s="32"/>
      <c r="L869" s="32"/>
      <c r="M869" s="32"/>
      <c r="N869" s="46"/>
      <c r="V869" s="5"/>
      <c r="Y869" s="5"/>
    </row>
    <row r="870" spans="2:25" x14ac:dyDescent="0.3">
      <c r="B870" s="23"/>
      <c r="C870" s="20" t="s">
        <v>116</v>
      </c>
      <c r="D870" s="20"/>
      <c r="E870" s="20"/>
      <c r="F870" s="20"/>
      <c r="G870" s="20"/>
      <c r="H870" s="20"/>
      <c r="I870" s="20"/>
      <c r="J870" s="31"/>
      <c r="K870" s="32"/>
      <c r="L870" s="32"/>
      <c r="M870" s="32"/>
      <c r="N870" s="46"/>
      <c r="V870" s="5"/>
      <c r="Y870" s="5"/>
    </row>
    <row r="871" spans="2:25" x14ac:dyDescent="0.3">
      <c r="B871" s="23"/>
      <c r="C871" s="20" t="s">
        <v>116</v>
      </c>
      <c r="D871" s="20"/>
      <c r="E871" s="20"/>
      <c r="F871" s="20"/>
      <c r="G871" s="20"/>
      <c r="H871" s="20"/>
      <c r="I871" s="20"/>
      <c r="J871" s="31"/>
      <c r="K871" s="32"/>
      <c r="L871" s="32"/>
      <c r="M871" s="32"/>
      <c r="N871" s="46"/>
      <c r="V871" s="5"/>
      <c r="Y871" s="5"/>
    </row>
    <row r="872" spans="2:25" x14ac:dyDescent="0.3">
      <c r="B872" s="23"/>
      <c r="C872" s="20" t="s">
        <v>116</v>
      </c>
      <c r="D872" s="20"/>
      <c r="E872" s="20"/>
      <c r="F872" s="20"/>
      <c r="G872" s="20"/>
      <c r="H872" s="20"/>
      <c r="I872" s="20"/>
      <c r="J872" s="31"/>
      <c r="K872" s="32"/>
      <c r="L872" s="32"/>
      <c r="M872" s="32"/>
      <c r="N872" s="46"/>
      <c r="V872" s="5"/>
      <c r="Y872" s="5"/>
    </row>
    <row r="873" spans="2:25" x14ac:dyDescent="0.3">
      <c r="B873" s="23"/>
      <c r="C873" s="20" t="s">
        <v>116</v>
      </c>
      <c r="D873" s="20"/>
      <c r="E873" s="20"/>
      <c r="F873" s="20"/>
      <c r="G873" s="20"/>
      <c r="H873" s="20"/>
      <c r="I873" s="20"/>
      <c r="J873" s="31"/>
      <c r="K873" s="32"/>
      <c r="L873" s="32"/>
      <c r="M873" s="32"/>
      <c r="N873" s="46"/>
      <c r="V873" s="5"/>
      <c r="Y873" s="5"/>
    </row>
    <row r="874" spans="2:25" x14ac:dyDescent="0.3">
      <c r="B874" s="23"/>
      <c r="C874" s="20" t="s">
        <v>116</v>
      </c>
      <c r="D874" s="20"/>
      <c r="E874" s="20"/>
      <c r="F874" s="20"/>
      <c r="G874" s="20"/>
      <c r="H874" s="20"/>
      <c r="I874" s="20"/>
      <c r="J874" s="31"/>
      <c r="K874" s="32"/>
      <c r="L874" s="32"/>
      <c r="M874" s="32"/>
      <c r="N874" s="46"/>
      <c r="V874" s="5"/>
      <c r="Y874" s="5"/>
    </row>
    <row r="875" spans="2:25" x14ac:dyDescent="0.3">
      <c r="B875" s="23"/>
      <c r="C875" s="20" t="s">
        <v>116</v>
      </c>
      <c r="D875" s="20"/>
      <c r="E875" s="20"/>
      <c r="F875" s="20"/>
      <c r="G875" s="20"/>
      <c r="H875" s="20"/>
      <c r="I875" s="20"/>
      <c r="J875" s="31"/>
      <c r="K875" s="32"/>
      <c r="L875" s="32"/>
      <c r="M875" s="32"/>
      <c r="N875" s="46"/>
      <c r="V875" s="5"/>
      <c r="Y875" s="5"/>
    </row>
    <row r="876" spans="2:25" x14ac:dyDescent="0.3">
      <c r="B876" s="23"/>
      <c r="C876" s="20" t="s">
        <v>116</v>
      </c>
      <c r="D876" s="20"/>
      <c r="E876" s="20"/>
      <c r="F876" s="20"/>
      <c r="G876" s="20"/>
      <c r="H876" s="20"/>
      <c r="I876" s="20"/>
      <c r="J876" s="31"/>
      <c r="K876" s="32"/>
      <c r="L876" s="32"/>
      <c r="M876" s="32"/>
      <c r="N876" s="46"/>
      <c r="V876" s="5"/>
      <c r="Y876" s="5"/>
    </row>
    <row r="877" spans="2:25" x14ac:dyDescent="0.3">
      <c r="B877" s="23"/>
      <c r="C877" s="20" t="s">
        <v>116</v>
      </c>
      <c r="D877" s="20"/>
      <c r="E877" s="20"/>
      <c r="F877" s="20"/>
      <c r="G877" s="20"/>
      <c r="H877" s="20"/>
      <c r="I877" s="20"/>
      <c r="J877" s="31"/>
      <c r="K877" s="32"/>
      <c r="L877" s="32"/>
      <c r="M877" s="32"/>
      <c r="N877" s="46"/>
      <c r="V877" s="5"/>
      <c r="Y877" s="5"/>
    </row>
    <row r="878" spans="2:25" x14ac:dyDescent="0.3">
      <c r="B878" s="23"/>
      <c r="C878" s="20" t="s">
        <v>116</v>
      </c>
      <c r="D878" s="20"/>
      <c r="E878" s="20"/>
      <c r="F878" s="20"/>
      <c r="G878" s="20"/>
      <c r="H878" s="20"/>
      <c r="I878" s="20"/>
      <c r="J878" s="31"/>
      <c r="K878" s="32"/>
      <c r="L878" s="32"/>
      <c r="M878" s="32"/>
      <c r="N878" s="46"/>
      <c r="V878" s="5"/>
      <c r="Y878" s="5"/>
    </row>
    <row r="879" spans="2:25" x14ac:dyDescent="0.3">
      <c r="B879" s="23"/>
      <c r="C879" s="20" t="s">
        <v>116</v>
      </c>
      <c r="D879" s="20"/>
      <c r="E879" s="20"/>
      <c r="F879" s="20"/>
      <c r="G879" s="20"/>
      <c r="H879" s="20"/>
      <c r="I879" s="20"/>
      <c r="J879" s="31"/>
      <c r="K879" s="32"/>
      <c r="L879" s="32"/>
      <c r="M879" s="32"/>
      <c r="N879" s="46"/>
      <c r="V879" s="5"/>
      <c r="Y879" s="5"/>
    </row>
    <row r="880" spans="2:25" x14ac:dyDescent="0.3">
      <c r="B880" s="23"/>
      <c r="C880" s="20" t="s">
        <v>116</v>
      </c>
      <c r="D880" s="20"/>
      <c r="E880" s="20"/>
      <c r="F880" s="20"/>
      <c r="G880" s="20"/>
      <c r="H880" s="20"/>
      <c r="I880" s="20"/>
      <c r="J880" s="31"/>
      <c r="K880" s="32"/>
      <c r="L880" s="32"/>
      <c r="M880" s="32"/>
      <c r="N880" s="46"/>
      <c r="V880" s="5"/>
      <c r="Y880" s="5"/>
    </row>
    <row r="881" spans="2:25" x14ac:dyDescent="0.3">
      <c r="B881" s="23"/>
      <c r="C881" s="20" t="s">
        <v>116</v>
      </c>
      <c r="D881" s="20"/>
      <c r="E881" s="20"/>
      <c r="F881" s="20"/>
      <c r="G881" s="20"/>
      <c r="H881" s="20"/>
      <c r="I881" s="20"/>
      <c r="J881" s="31"/>
      <c r="K881" s="32"/>
      <c r="L881" s="32"/>
      <c r="M881" s="32"/>
      <c r="N881" s="46"/>
      <c r="V881" s="5"/>
      <c r="Y881" s="5"/>
    </row>
    <row r="882" spans="2:25" x14ac:dyDescent="0.3">
      <c r="B882" s="23"/>
      <c r="C882" s="20" t="s">
        <v>116</v>
      </c>
      <c r="D882" s="20"/>
      <c r="E882" s="20"/>
      <c r="F882" s="20"/>
      <c r="G882" s="20"/>
      <c r="H882" s="20"/>
      <c r="I882" s="20"/>
      <c r="J882" s="31"/>
      <c r="K882" s="32"/>
      <c r="L882" s="32"/>
      <c r="M882" s="32"/>
      <c r="N882" s="46"/>
      <c r="V882" s="5"/>
      <c r="Y882" s="5"/>
    </row>
    <row r="883" spans="2:25" x14ac:dyDescent="0.3">
      <c r="B883" s="23"/>
      <c r="C883" s="20" t="s">
        <v>116</v>
      </c>
      <c r="D883" s="20"/>
      <c r="E883" s="20"/>
      <c r="F883" s="20"/>
      <c r="G883" s="20"/>
      <c r="H883" s="20"/>
      <c r="I883" s="20"/>
      <c r="J883" s="31"/>
      <c r="K883" s="32"/>
      <c r="L883" s="32"/>
      <c r="M883" s="32"/>
      <c r="N883" s="46"/>
      <c r="V883" s="5"/>
      <c r="Y883" s="5"/>
    </row>
    <row r="884" spans="2:25" x14ac:dyDescent="0.3">
      <c r="B884" s="23"/>
      <c r="C884" s="20" t="s">
        <v>116</v>
      </c>
      <c r="D884" s="20"/>
      <c r="E884" s="20"/>
      <c r="F884" s="20"/>
      <c r="G884" s="20"/>
      <c r="H884" s="20"/>
      <c r="I884" s="20"/>
      <c r="J884" s="31"/>
      <c r="K884" s="32"/>
      <c r="L884" s="32"/>
      <c r="M884" s="32"/>
      <c r="N884" s="46"/>
      <c r="V884" s="5"/>
      <c r="Y884" s="5"/>
    </row>
    <row r="885" spans="2:25" x14ac:dyDescent="0.3">
      <c r="B885" s="23"/>
      <c r="C885" s="20" t="s">
        <v>116</v>
      </c>
      <c r="D885" s="20"/>
      <c r="E885" s="20"/>
      <c r="F885" s="20"/>
      <c r="G885" s="20"/>
      <c r="H885" s="20"/>
      <c r="I885" s="20"/>
      <c r="J885" s="31"/>
      <c r="K885" s="32"/>
      <c r="L885" s="32"/>
      <c r="M885" s="32"/>
      <c r="N885" s="46"/>
      <c r="V885" s="5"/>
      <c r="Y885" s="5"/>
    </row>
    <row r="886" spans="2:25" x14ac:dyDescent="0.3">
      <c r="B886" s="23"/>
      <c r="C886" s="20" t="s">
        <v>116</v>
      </c>
      <c r="D886" s="20"/>
      <c r="E886" s="20"/>
      <c r="F886" s="20"/>
      <c r="G886" s="20"/>
      <c r="H886" s="20"/>
      <c r="I886" s="20"/>
      <c r="J886" s="31"/>
      <c r="K886" s="32"/>
      <c r="L886" s="32"/>
      <c r="M886" s="32"/>
      <c r="N886" s="46"/>
      <c r="V886" s="5"/>
      <c r="Y886" s="5"/>
    </row>
    <row r="887" spans="2:25" x14ac:dyDescent="0.3">
      <c r="B887" s="23"/>
      <c r="C887" s="20" t="s">
        <v>116</v>
      </c>
      <c r="D887" s="20"/>
      <c r="E887" s="20"/>
      <c r="F887" s="20"/>
      <c r="G887" s="20"/>
      <c r="H887" s="20"/>
      <c r="I887" s="20"/>
      <c r="J887" s="31"/>
      <c r="K887" s="32"/>
      <c r="L887" s="32"/>
      <c r="M887" s="32"/>
      <c r="N887" s="46"/>
      <c r="V887" s="5"/>
      <c r="Y887" s="5"/>
    </row>
    <row r="888" spans="2:25" x14ac:dyDescent="0.3">
      <c r="B888" s="23"/>
      <c r="C888" s="20" t="s">
        <v>116</v>
      </c>
      <c r="D888" s="20"/>
      <c r="E888" s="20"/>
      <c r="F888" s="20"/>
      <c r="G888" s="20"/>
      <c r="H888" s="20"/>
      <c r="I888" s="20"/>
      <c r="J888" s="31"/>
      <c r="K888" s="32"/>
      <c r="L888" s="32"/>
      <c r="M888" s="32"/>
      <c r="N888" s="46"/>
      <c r="V888" s="5"/>
      <c r="Y888" s="5"/>
    </row>
    <row r="889" spans="2:25" x14ac:dyDescent="0.3">
      <c r="B889" s="23"/>
      <c r="C889" s="20" t="s">
        <v>116</v>
      </c>
      <c r="D889" s="20"/>
      <c r="E889" s="20"/>
      <c r="F889" s="20"/>
      <c r="G889" s="20"/>
      <c r="H889" s="20"/>
      <c r="I889" s="20"/>
      <c r="J889" s="31"/>
      <c r="K889" s="32"/>
      <c r="L889" s="32"/>
      <c r="M889" s="32"/>
      <c r="N889" s="46"/>
      <c r="V889" s="5"/>
      <c r="Y889" s="5"/>
    </row>
    <row r="890" spans="2:25" x14ac:dyDescent="0.3">
      <c r="B890" s="23"/>
      <c r="C890" s="20" t="s">
        <v>116</v>
      </c>
      <c r="D890" s="20"/>
      <c r="E890" s="20"/>
      <c r="F890" s="20"/>
      <c r="G890" s="20"/>
      <c r="H890" s="20"/>
      <c r="I890" s="20"/>
      <c r="J890" s="31"/>
      <c r="K890" s="32"/>
      <c r="L890" s="32"/>
      <c r="M890" s="32"/>
      <c r="N890" s="46"/>
      <c r="V890" s="5"/>
      <c r="Y890" s="5"/>
    </row>
    <row r="891" spans="2:25" x14ac:dyDescent="0.3">
      <c r="B891" s="23"/>
      <c r="C891" s="20" t="s">
        <v>116</v>
      </c>
      <c r="D891" s="20"/>
      <c r="E891" s="20"/>
      <c r="F891" s="20"/>
      <c r="G891" s="20"/>
      <c r="H891" s="20"/>
      <c r="I891" s="20"/>
      <c r="J891" s="31"/>
      <c r="K891" s="32"/>
      <c r="L891" s="32"/>
      <c r="M891" s="32"/>
      <c r="N891" s="46"/>
      <c r="V891" s="5"/>
      <c r="Y891" s="5"/>
    </row>
    <row r="892" spans="2:25" x14ac:dyDescent="0.3">
      <c r="B892" s="23"/>
      <c r="C892" s="20" t="s">
        <v>116</v>
      </c>
      <c r="D892" s="20"/>
      <c r="E892" s="20"/>
      <c r="F892" s="20"/>
      <c r="G892" s="20"/>
      <c r="H892" s="20"/>
      <c r="I892" s="20"/>
      <c r="J892" s="31"/>
      <c r="K892" s="32"/>
      <c r="L892" s="32"/>
      <c r="M892" s="32"/>
      <c r="N892" s="46"/>
      <c r="V892" s="5"/>
      <c r="Y892" s="5"/>
    </row>
    <row r="893" spans="2:25" x14ac:dyDescent="0.3">
      <c r="B893" s="23"/>
      <c r="C893" s="20" t="s">
        <v>116</v>
      </c>
      <c r="D893" s="20"/>
      <c r="E893" s="20"/>
      <c r="F893" s="20"/>
      <c r="G893" s="20"/>
      <c r="H893" s="20"/>
      <c r="I893" s="20"/>
      <c r="J893" s="31"/>
      <c r="K893" s="32"/>
      <c r="L893" s="32"/>
      <c r="M893" s="32"/>
      <c r="N893" s="46"/>
      <c r="V893" s="5"/>
      <c r="Y893" s="5"/>
    </row>
    <row r="894" spans="2:25" x14ac:dyDescent="0.3">
      <c r="B894" s="23"/>
      <c r="C894" s="20" t="s">
        <v>116</v>
      </c>
      <c r="D894" s="20"/>
      <c r="E894" s="20"/>
      <c r="F894" s="20"/>
      <c r="G894" s="20"/>
      <c r="H894" s="20"/>
      <c r="I894" s="20"/>
      <c r="J894" s="31"/>
      <c r="K894" s="32"/>
      <c r="L894" s="32"/>
      <c r="M894" s="32"/>
      <c r="N894" s="46"/>
      <c r="V894" s="5"/>
      <c r="Y894" s="5"/>
    </row>
    <row r="895" spans="2:25" x14ac:dyDescent="0.3">
      <c r="B895" s="23"/>
      <c r="C895" s="20" t="s">
        <v>116</v>
      </c>
      <c r="D895" s="20"/>
      <c r="E895" s="20"/>
      <c r="F895" s="20"/>
      <c r="G895" s="20"/>
      <c r="H895" s="20"/>
      <c r="I895" s="20"/>
      <c r="J895" s="31"/>
      <c r="K895" s="32"/>
      <c r="L895" s="32"/>
      <c r="M895" s="32"/>
      <c r="N895" s="46"/>
      <c r="V895" s="5"/>
      <c r="Y895" s="5"/>
    </row>
    <row r="896" spans="2:25" x14ac:dyDescent="0.3">
      <c r="B896" s="23"/>
      <c r="C896" s="20" t="s">
        <v>116</v>
      </c>
      <c r="D896" s="20"/>
      <c r="E896" s="20"/>
      <c r="F896" s="20"/>
      <c r="G896" s="20"/>
      <c r="H896" s="20"/>
      <c r="I896" s="20"/>
      <c r="J896" s="31"/>
      <c r="K896" s="32"/>
      <c r="L896" s="32"/>
      <c r="M896" s="32"/>
      <c r="N896" s="46"/>
      <c r="V896" s="5"/>
      <c r="Y896" s="5"/>
    </row>
    <row r="897" spans="2:25" x14ac:dyDescent="0.3">
      <c r="B897" s="23"/>
      <c r="C897" s="20" t="s">
        <v>116</v>
      </c>
      <c r="D897" s="20"/>
      <c r="E897" s="20"/>
      <c r="F897" s="20"/>
      <c r="G897" s="20"/>
      <c r="H897" s="20"/>
      <c r="I897" s="20"/>
      <c r="J897" s="31"/>
      <c r="K897" s="32"/>
      <c r="L897" s="32"/>
      <c r="M897" s="32"/>
      <c r="N897" s="46"/>
      <c r="V897" s="5"/>
      <c r="Y897" s="5"/>
    </row>
    <row r="898" spans="2:25" x14ac:dyDescent="0.3">
      <c r="B898" s="23"/>
      <c r="C898" s="20" t="s">
        <v>116</v>
      </c>
      <c r="D898" s="20"/>
      <c r="E898" s="20"/>
      <c r="F898" s="20"/>
      <c r="G898" s="20"/>
      <c r="H898" s="20"/>
      <c r="I898" s="20"/>
      <c r="J898" s="31"/>
      <c r="K898" s="32"/>
      <c r="L898" s="32"/>
      <c r="M898" s="32"/>
      <c r="N898" s="46"/>
      <c r="V898" s="5"/>
      <c r="Y898" s="5"/>
    </row>
    <row r="899" spans="2:25" x14ac:dyDescent="0.3">
      <c r="B899" s="23"/>
      <c r="C899" s="20" t="s">
        <v>116</v>
      </c>
      <c r="D899" s="20"/>
      <c r="E899" s="20"/>
      <c r="F899" s="20"/>
      <c r="G899" s="20"/>
      <c r="H899" s="20"/>
      <c r="I899" s="20"/>
      <c r="J899" s="31"/>
      <c r="K899" s="32"/>
      <c r="L899" s="32"/>
      <c r="M899" s="32"/>
      <c r="N899" s="46"/>
      <c r="V899" s="5"/>
      <c r="Y899" s="5"/>
    </row>
    <row r="900" spans="2:25" x14ac:dyDescent="0.3">
      <c r="B900" s="23"/>
      <c r="C900" s="20" t="s">
        <v>116</v>
      </c>
      <c r="D900" s="20"/>
      <c r="E900" s="20"/>
      <c r="F900" s="20"/>
      <c r="G900" s="20"/>
      <c r="H900" s="20"/>
      <c r="I900" s="20"/>
      <c r="J900" s="31"/>
      <c r="K900" s="32"/>
      <c r="L900" s="32"/>
      <c r="M900" s="32"/>
      <c r="N900" s="46"/>
      <c r="V900" s="5"/>
      <c r="Y900" s="5"/>
    </row>
    <row r="901" spans="2:25" x14ac:dyDescent="0.3">
      <c r="B901" s="23"/>
      <c r="C901" s="20" t="s">
        <v>116</v>
      </c>
      <c r="D901" s="20"/>
      <c r="E901" s="20"/>
      <c r="F901" s="20"/>
      <c r="G901" s="20"/>
      <c r="H901" s="20"/>
      <c r="I901" s="20"/>
      <c r="J901" s="31"/>
      <c r="K901" s="32"/>
      <c r="L901" s="32"/>
      <c r="M901" s="32"/>
      <c r="N901" s="46"/>
      <c r="V901" s="5"/>
      <c r="Y901" s="5"/>
    </row>
    <row r="902" spans="2:25" x14ac:dyDescent="0.3">
      <c r="B902" s="23"/>
      <c r="C902" s="20" t="s">
        <v>116</v>
      </c>
      <c r="D902" s="20"/>
      <c r="E902" s="20"/>
      <c r="F902" s="20"/>
      <c r="G902" s="20"/>
      <c r="H902" s="20"/>
      <c r="I902" s="20"/>
      <c r="J902" s="31"/>
      <c r="K902" s="32"/>
      <c r="L902" s="32"/>
      <c r="M902" s="32"/>
      <c r="N902" s="46"/>
      <c r="V902" s="5"/>
      <c r="Y902" s="5"/>
    </row>
    <row r="903" spans="2:25" x14ac:dyDescent="0.3">
      <c r="B903" s="23"/>
      <c r="C903" s="20" t="s">
        <v>116</v>
      </c>
      <c r="D903" s="20"/>
      <c r="E903" s="20"/>
      <c r="F903" s="20"/>
      <c r="G903" s="20"/>
      <c r="H903" s="20"/>
      <c r="I903" s="20"/>
      <c r="J903" s="31"/>
      <c r="K903" s="32"/>
      <c r="L903" s="32"/>
      <c r="M903" s="32"/>
      <c r="N903" s="46"/>
      <c r="V903" s="5"/>
      <c r="Y903" s="5"/>
    </row>
    <row r="904" spans="2:25" x14ac:dyDescent="0.3">
      <c r="B904" s="23"/>
      <c r="C904" s="20" t="s">
        <v>116</v>
      </c>
      <c r="D904" s="20"/>
      <c r="E904" s="20"/>
      <c r="F904" s="20"/>
      <c r="G904" s="20"/>
      <c r="H904" s="20"/>
      <c r="I904" s="20"/>
      <c r="J904" s="31"/>
      <c r="K904" s="32"/>
      <c r="L904" s="32"/>
      <c r="M904" s="32"/>
      <c r="N904" s="46"/>
      <c r="V904" s="5"/>
      <c r="Y904" s="5"/>
    </row>
    <row r="905" spans="2:25" x14ac:dyDescent="0.3">
      <c r="B905" s="23"/>
      <c r="C905" s="20" t="s">
        <v>116</v>
      </c>
      <c r="D905" s="20"/>
      <c r="E905" s="20"/>
      <c r="F905" s="20"/>
      <c r="G905" s="20"/>
      <c r="H905" s="20"/>
      <c r="I905" s="20"/>
      <c r="J905" s="31"/>
      <c r="K905" s="32"/>
      <c r="L905" s="32"/>
      <c r="M905" s="32"/>
      <c r="N905" s="46"/>
      <c r="V905" s="5"/>
      <c r="Y905" s="5"/>
    </row>
    <row r="906" spans="2:25" x14ac:dyDescent="0.3">
      <c r="B906" s="23"/>
      <c r="C906" s="20" t="s">
        <v>116</v>
      </c>
      <c r="D906" s="20"/>
      <c r="E906" s="20"/>
      <c r="F906" s="20"/>
      <c r="G906" s="20"/>
      <c r="H906" s="20"/>
      <c r="I906" s="20"/>
      <c r="J906" s="31"/>
      <c r="K906" s="32"/>
      <c r="L906" s="32"/>
      <c r="M906" s="32"/>
      <c r="N906" s="46"/>
      <c r="V906" s="5"/>
      <c r="Y906" s="5"/>
    </row>
    <row r="907" spans="2:25" x14ac:dyDescent="0.3">
      <c r="B907" s="23"/>
      <c r="C907" s="20" t="s">
        <v>116</v>
      </c>
      <c r="D907" s="20"/>
      <c r="E907" s="20"/>
      <c r="F907" s="20"/>
      <c r="G907" s="20"/>
      <c r="H907" s="20"/>
      <c r="I907" s="20"/>
      <c r="J907" s="31"/>
      <c r="K907" s="32"/>
      <c r="L907" s="32"/>
      <c r="M907" s="32"/>
      <c r="N907" s="46"/>
      <c r="V907" s="5"/>
      <c r="Y907" s="5"/>
    </row>
    <row r="908" spans="2:25" x14ac:dyDescent="0.3">
      <c r="B908" s="23"/>
      <c r="C908" s="20" t="s">
        <v>116</v>
      </c>
      <c r="D908" s="20"/>
      <c r="E908" s="20"/>
      <c r="F908" s="20"/>
      <c r="G908" s="20"/>
      <c r="H908" s="20"/>
      <c r="I908" s="20"/>
      <c r="J908" s="31"/>
      <c r="K908" s="32"/>
      <c r="L908" s="32"/>
      <c r="M908" s="32"/>
      <c r="N908" s="46"/>
      <c r="V908" s="5"/>
      <c r="Y908" s="5"/>
    </row>
    <row r="909" spans="2:25" x14ac:dyDescent="0.3">
      <c r="B909" s="23"/>
      <c r="C909" s="20" t="s">
        <v>116</v>
      </c>
      <c r="D909" s="20"/>
      <c r="E909" s="20"/>
      <c r="F909" s="20"/>
      <c r="G909" s="20"/>
      <c r="H909" s="20"/>
      <c r="I909" s="20"/>
      <c r="J909" s="31"/>
      <c r="K909" s="32"/>
      <c r="L909" s="32"/>
      <c r="M909" s="32"/>
      <c r="N909" s="46"/>
      <c r="V909" s="5"/>
      <c r="Y909" s="5"/>
    </row>
    <row r="910" spans="2:25" x14ac:dyDescent="0.3">
      <c r="B910" s="23"/>
      <c r="C910" s="20" t="s">
        <v>116</v>
      </c>
      <c r="D910" s="20"/>
      <c r="E910" s="20"/>
      <c r="F910" s="20"/>
      <c r="G910" s="20"/>
      <c r="H910" s="20"/>
      <c r="I910" s="20"/>
      <c r="J910" s="31"/>
      <c r="K910" s="32"/>
      <c r="L910" s="32"/>
      <c r="M910" s="32"/>
      <c r="N910" s="46"/>
      <c r="V910" s="5"/>
      <c r="Y910" s="5"/>
    </row>
    <row r="911" spans="2:25" x14ac:dyDescent="0.3">
      <c r="B911" s="23"/>
      <c r="C911" s="20" t="s">
        <v>116</v>
      </c>
      <c r="D911" s="20"/>
      <c r="E911" s="20"/>
      <c r="F911" s="20"/>
      <c r="G911" s="20"/>
      <c r="H911" s="20"/>
      <c r="I911" s="20"/>
      <c r="J911" s="31"/>
      <c r="K911" s="32"/>
      <c r="L911" s="32"/>
      <c r="M911" s="32"/>
      <c r="N911" s="46"/>
      <c r="V911" s="5"/>
      <c r="Y911" s="5"/>
    </row>
    <row r="912" spans="2:25" x14ac:dyDescent="0.3">
      <c r="B912" s="23"/>
      <c r="C912" s="20" t="s">
        <v>116</v>
      </c>
      <c r="D912" s="20"/>
      <c r="E912" s="20"/>
      <c r="F912" s="20"/>
      <c r="G912" s="20"/>
      <c r="H912" s="20"/>
      <c r="I912" s="20"/>
      <c r="J912" s="31"/>
      <c r="K912" s="32"/>
      <c r="L912" s="32"/>
      <c r="M912" s="32"/>
      <c r="N912" s="46"/>
      <c r="V912" s="5"/>
      <c r="Y912" s="5"/>
    </row>
    <row r="913" spans="2:25" x14ac:dyDescent="0.3">
      <c r="B913" s="23"/>
      <c r="C913" s="20" t="s">
        <v>116</v>
      </c>
      <c r="D913" s="20"/>
      <c r="E913" s="20"/>
      <c r="F913" s="20"/>
      <c r="G913" s="20"/>
      <c r="H913" s="20"/>
      <c r="I913" s="20"/>
      <c r="J913" s="31"/>
      <c r="K913" s="32"/>
      <c r="L913" s="32"/>
      <c r="M913" s="32"/>
      <c r="N913" s="46"/>
      <c r="V913" s="5"/>
      <c r="Y913" s="5"/>
    </row>
    <row r="914" spans="2:25" x14ac:dyDescent="0.3">
      <c r="B914" s="23"/>
      <c r="C914" s="20" t="s">
        <v>116</v>
      </c>
      <c r="D914" s="20"/>
      <c r="E914" s="20"/>
      <c r="F914" s="20"/>
      <c r="G914" s="20"/>
      <c r="H914" s="20"/>
      <c r="I914" s="20"/>
      <c r="J914" s="31"/>
      <c r="K914" s="32"/>
      <c r="L914" s="32"/>
      <c r="M914" s="32"/>
      <c r="N914" s="46"/>
      <c r="V914" s="5"/>
      <c r="Y914" s="5"/>
    </row>
    <row r="915" spans="2:25" x14ac:dyDescent="0.3">
      <c r="B915" s="23"/>
      <c r="C915" s="20" t="s">
        <v>116</v>
      </c>
      <c r="D915" s="20"/>
      <c r="E915" s="20"/>
      <c r="F915" s="20"/>
      <c r="G915" s="20"/>
      <c r="H915" s="20"/>
      <c r="I915" s="20"/>
      <c r="J915" s="31"/>
      <c r="K915" s="32"/>
      <c r="L915" s="32"/>
      <c r="M915" s="32"/>
      <c r="N915" s="46"/>
      <c r="V915" s="5"/>
      <c r="Y915" s="5"/>
    </row>
    <row r="916" spans="2:25" x14ac:dyDescent="0.3">
      <c r="B916" s="23"/>
      <c r="C916" s="20" t="s">
        <v>116</v>
      </c>
      <c r="D916" s="20"/>
      <c r="E916" s="20"/>
      <c r="F916" s="20"/>
      <c r="G916" s="20"/>
      <c r="H916" s="20"/>
      <c r="I916" s="20"/>
      <c r="J916" s="31"/>
      <c r="K916" s="32"/>
      <c r="L916" s="32"/>
      <c r="M916" s="32"/>
      <c r="N916" s="46"/>
      <c r="V916" s="5"/>
      <c r="Y916" s="5"/>
    </row>
    <row r="917" spans="2:25" x14ac:dyDescent="0.3">
      <c r="B917" s="23"/>
      <c r="C917" s="20" t="s">
        <v>116</v>
      </c>
      <c r="D917" s="20"/>
      <c r="E917" s="20"/>
      <c r="F917" s="20"/>
      <c r="G917" s="20"/>
      <c r="H917" s="20"/>
      <c r="I917" s="20"/>
      <c r="J917" s="31"/>
      <c r="K917" s="32"/>
      <c r="L917" s="32"/>
      <c r="M917" s="32"/>
      <c r="N917" s="46"/>
      <c r="V917" s="5"/>
      <c r="Y917" s="5"/>
    </row>
    <row r="918" spans="2:25" x14ac:dyDescent="0.3">
      <c r="B918" s="23"/>
      <c r="C918" s="20" t="s">
        <v>116</v>
      </c>
      <c r="D918" s="20"/>
      <c r="E918" s="20"/>
      <c r="F918" s="20"/>
      <c r="G918" s="20"/>
      <c r="H918" s="20"/>
      <c r="I918" s="20"/>
      <c r="J918" s="31"/>
      <c r="K918" s="32"/>
      <c r="L918" s="32"/>
      <c r="M918" s="32"/>
      <c r="N918" s="46"/>
      <c r="V918" s="5"/>
      <c r="Y918" s="5"/>
    </row>
    <row r="919" spans="2:25" x14ac:dyDescent="0.3">
      <c r="B919" s="23"/>
      <c r="C919" s="20" t="s">
        <v>116</v>
      </c>
      <c r="D919" s="20"/>
      <c r="E919" s="20"/>
      <c r="F919" s="20"/>
      <c r="G919" s="20"/>
      <c r="H919" s="20"/>
      <c r="I919" s="20"/>
      <c r="J919" s="31"/>
      <c r="K919" s="32"/>
      <c r="L919" s="32"/>
      <c r="M919" s="32"/>
      <c r="N919" s="46"/>
      <c r="V919" s="5"/>
      <c r="Y919" s="5"/>
    </row>
    <row r="920" spans="2:25" x14ac:dyDescent="0.3">
      <c r="B920" s="23"/>
      <c r="C920" s="20" t="s">
        <v>116</v>
      </c>
      <c r="D920" s="20"/>
      <c r="E920" s="20"/>
      <c r="F920" s="20"/>
      <c r="G920" s="20"/>
      <c r="H920" s="20"/>
      <c r="I920" s="20"/>
      <c r="J920" s="31"/>
      <c r="K920" s="32"/>
      <c r="L920" s="32"/>
      <c r="M920" s="32"/>
      <c r="N920" s="46"/>
      <c r="V920" s="5"/>
      <c r="Y920" s="5"/>
    </row>
    <row r="921" spans="2:25" x14ac:dyDescent="0.3">
      <c r="B921" s="23"/>
      <c r="C921" s="20" t="s">
        <v>116</v>
      </c>
      <c r="D921" s="20"/>
      <c r="E921" s="20"/>
      <c r="F921" s="20"/>
      <c r="G921" s="20"/>
      <c r="H921" s="20"/>
      <c r="I921" s="20"/>
      <c r="J921" s="31"/>
      <c r="K921" s="32"/>
      <c r="L921" s="32"/>
      <c r="M921" s="32"/>
      <c r="N921" s="46"/>
      <c r="V921" s="5"/>
      <c r="Y921" s="5"/>
    </row>
    <row r="922" spans="2:25" x14ac:dyDescent="0.3">
      <c r="B922" s="23"/>
      <c r="C922" s="20" t="s">
        <v>116</v>
      </c>
      <c r="D922" s="20"/>
      <c r="E922" s="20"/>
      <c r="F922" s="20"/>
      <c r="G922" s="20"/>
      <c r="H922" s="20"/>
      <c r="I922" s="20"/>
      <c r="J922" s="31"/>
      <c r="K922" s="32"/>
      <c r="L922" s="32"/>
      <c r="M922" s="32"/>
      <c r="N922" s="46"/>
      <c r="V922" s="5"/>
      <c r="Y922" s="5"/>
    </row>
    <row r="923" spans="2:25" x14ac:dyDescent="0.3">
      <c r="B923" s="23"/>
      <c r="C923" s="20" t="s">
        <v>116</v>
      </c>
      <c r="D923" s="20"/>
      <c r="E923" s="20"/>
      <c r="F923" s="20"/>
      <c r="G923" s="20"/>
      <c r="H923" s="20"/>
      <c r="I923" s="20"/>
      <c r="J923" s="31"/>
      <c r="K923" s="32"/>
      <c r="L923" s="32"/>
      <c r="M923" s="32"/>
      <c r="N923" s="46"/>
      <c r="V923" s="5"/>
      <c r="Y923" s="5"/>
    </row>
    <row r="924" spans="2:25" x14ac:dyDescent="0.3">
      <c r="B924" s="23"/>
      <c r="C924" s="20" t="s">
        <v>116</v>
      </c>
      <c r="D924" s="20"/>
      <c r="E924" s="20"/>
      <c r="F924" s="20"/>
      <c r="G924" s="20"/>
      <c r="H924" s="20"/>
      <c r="I924" s="20"/>
      <c r="J924" s="31"/>
      <c r="K924" s="32"/>
      <c r="L924" s="32"/>
      <c r="M924" s="32"/>
      <c r="N924" s="46"/>
      <c r="V924" s="5"/>
      <c r="Y924" s="5"/>
    </row>
    <row r="925" spans="2:25" x14ac:dyDescent="0.3">
      <c r="B925" s="23"/>
      <c r="C925" s="20" t="s">
        <v>116</v>
      </c>
      <c r="D925" s="20"/>
      <c r="E925" s="20"/>
      <c r="F925" s="20"/>
      <c r="G925" s="20"/>
      <c r="H925" s="20"/>
      <c r="I925" s="20"/>
      <c r="J925" s="31"/>
      <c r="K925" s="32"/>
      <c r="L925" s="32"/>
      <c r="M925" s="32"/>
      <c r="N925" s="46"/>
      <c r="V925" s="5"/>
      <c r="Y925" s="5"/>
    </row>
    <row r="926" spans="2:25" x14ac:dyDescent="0.3">
      <c r="B926" s="23"/>
      <c r="C926" s="20" t="s">
        <v>116</v>
      </c>
      <c r="D926" s="20"/>
      <c r="E926" s="20"/>
      <c r="F926" s="20"/>
      <c r="G926" s="20"/>
      <c r="H926" s="20"/>
      <c r="I926" s="20"/>
      <c r="J926" s="31"/>
      <c r="K926" s="32"/>
      <c r="L926" s="32"/>
      <c r="M926" s="32"/>
      <c r="N926" s="46"/>
      <c r="V926" s="5"/>
      <c r="Y926" s="5"/>
    </row>
    <row r="927" spans="2:25" x14ac:dyDescent="0.3">
      <c r="B927" s="23"/>
      <c r="C927" s="20" t="s">
        <v>116</v>
      </c>
      <c r="D927" s="20"/>
      <c r="E927" s="20"/>
      <c r="F927" s="20"/>
      <c r="G927" s="20"/>
      <c r="H927" s="20"/>
      <c r="I927" s="20"/>
      <c r="J927" s="31"/>
      <c r="K927" s="32"/>
      <c r="L927" s="32"/>
      <c r="M927" s="32"/>
      <c r="N927" s="46"/>
      <c r="V927" s="5"/>
      <c r="Y927" s="5"/>
    </row>
    <row r="928" spans="2:25" x14ac:dyDescent="0.3">
      <c r="B928" s="23"/>
      <c r="C928" s="20" t="s">
        <v>116</v>
      </c>
      <c r="D928" s="20"/>
      <c r="E928" s="20"/>
      <c r="F928" s="20"/>
      <c r="G928" s="20"/>
      <c r="H928" s="20"/>
      <c r="I928" s="20"/>
      <c r="J928" s="31"/>
      <c r="K928" s="32"/>
      <c r="L928" s="32"/>
      <c r="M928" s="32"/>
      <c r="N928" s="46"/>
      <c r="V928" s="5"/>
      <c r="Y928" s="5"/>
    </row>
    <row r="929" spans="2:25" x14ac:dyDescent="0.3">
      <c r="B929" s="23"/>
      <c r="C929" s="20" t="s">
        <v>116</v>
      </c>
      <c r="D929" s="20"/>
      <c r="E929" s="20"/>
      <c r="F929" s="20"/>
      <c r="G929" s="20"/>
      <c r="H929" s="20"/>
      <c r="I929" s="20"/>
      <c r="J929" s="31"/>
      <c r="K929" s="32"/>
      <c r="L929" s="32"/>
      <c r="M929" s="32"/>
      <c r="N929" s="46"/>
      <c r="V929" s="5"/>
      <c r="Y929" s="5"/>
    </row>
    <row r="930" spans="2:25" x14ac:dyDescent="0.3">
      <c r="B930" s="23"/>
      <c r="C930" s="20" t="s">
        <v>116</v>
      </c>
      <c r="D930" s="20"/>
      <c r="E930" s="20"/>
      <c r="F930" s="20"/>
      <c r="G930" s="20"/>
      <c r="H930" s="20"/>
      <c r="I930" s="20"/>
      <c r="J930" s="31"/>
      <c r="K930" s="32"/>
      <c r="L930" s="32"/>
      <c r="M930" s="32"/>
      <c r="N930" s="46"/>
      <c r="V930" s="5"/>
      <c r="Y930" s="5"/>
    </row>
    <row r="931" spans="2:25" x14ac:dyDescent="0.3">
      <c r="B931" s="23"/>
      <c r="C931" s="20" t="s">
        <v>116</v>
      </c>
      <c r="D931" s="20"/>
      <c r="E931" s="20"/>
      <c r="F931" s="20"/>
      <c r="G931" s="20"/>
      <c r="H931" s="20"/>
      <c r="I931" s="20"/>
      <c r="J931" s="31"/>
      <c r="K931" s="32"/>
      <c r="L931" s="32"/>
      <c r="M931" s="32"/>
      <c r="N931" s="46"/>
      <c r="V931" s="5"/>
      <c r="Y931" s="5"/>
    </row>
    <row r="932" spans="2:25" x14ac:dyDescent="0.3">
      <c r="B932" s="23"/>
      <c r="C932" s="20" t="s">
        <v>116</v>
      </c>
      <c r="D932" s="20"/>
      <c r="E932" s="20"/>
      <c r="F932" s="20"/>
      <c r="G932" s="20"/>
      <c r="H932" s="20"/>
      <c r="I932" s="20"/>
      <c r="J932" s="31"/>
      <c r="K932" s="32"/>
      <c r="L932" s="32"/>
      <c r="M932" s="32"/>
      <c r="N932" s="46"/>
      <c r="V932" s="5"/>
      <c r="Y932" s="5"/>
    </row>
    <row r="933" spans="2:25" x14ac:dyDescent="0.3">
      <c r="B933" s="23"/>
      <c r="C933" s="20" t="s">
        <v>116</v>
      </c>
      <c r="D933" s="20"/>
      <c r="E933" s="20"/>
      <c r="F933" s="20"/>
      <c r="G933" s="20"/>
      <c r="H933" s="20"/>
      <c r="I933" s="20"/>
      <c r="J933" s="31"/>
      <c r="K933" s="32"/>
      <c r="L933" s="32"/>
      <c r="M933" s="32"/>
      <c r="N933" s="46"/>
      <c r="V933" s="5"/>
      <c r="Y933" s="5"/>
    </row>
    <row r="934" spans="2:25" x14ac:dyDescent="0.3">
      <c r="B934" s="23"/>
      <c r="C934" s="20" t="s">
        <v>116</v>
      </c>
      <c r="D934" s="20"/>
      <c r="E934" s="20"/>
      <c r="F934" s="20"/>
      <c r="G934" s="20"/>
      <c r="H934" s="20"/>
      <c r="I934" s="20"/>
      <c r="J934" s="31"/>
      <c r="K934" s="32"/>
      <c r="L934" s="32"/>
      <c r="M934" s="32"/>
      <c r="N934" s="46"/>
      <c r="V934" s="5"/>
      <c r="Y934" s="5"/>
    </row>
    <row r="935" spans="2:25" x14ac:dyDescent="0.3">
      <c r="B935" s="23"/>
      <c r="C935" s="20" t="s">
        <v>116</v>
      </c>
      <c r="D935" s="20"/>
      <c r="E935" s="20"/>
      <c r="F935" s="20"/>
      <c r="G935" s="20"/>
      <c r="H935" s="20"/>
      <c r="I935" s="20"/>
      <c r="J935" s="31"/>
      <c r="K935" s="32"/>
      <c r="L935" s="32"/>
      <c r="M935" s="32"/>
      <c r="N935" s="46"/>
      <c r="V935" s="5"/>
      <c r="Y935" s="5"/>
    </row>
    <row r="936" spans="2:25" x14ac:dyDescent="0.3">
      <c r="B936" s="23"/>
      <c r="C936" s="20" t="s">
        <v>116</v>
      </c>
      <c r="D936" s="20"/>
      <c r="E936" s="20"/>
      <c r="F936" s="20"/>
      <c r="G936" s="20"/>
      <c r="H936" s="20"/>
      <c r="I936" s="20"/>
      <c r="J936" s="31"/>
      <c r="K936" s="32"/>
      <c r="L936" s="32"/>
      <c r="M936" s="32"/>
      <c r="N936" s="46"/>
      <c r="V936" s="5"/>
      <c r="Y936" s="5"/>
    </row>
    <row r="937" spans="2:25" x14ac:dyDescent="0.3">
      <c r="B937" s="23"/>
      <c r="C937" s="20" t="s">
        <v>116</v>
      </c>
      <c r="D937" s="20"/>
      <c r="E937" s="20"/>
      <c r="F937" s="20"/>
      <c r="G937" s="20"/>
      <c r="H937" s="20"/>
      <c r="I937" s="20"/>
      <c r="J937" s="31"/>
      <c r="K937" s="32"/>
      <c r="L937" s="32"/>
      <c r="M937" s="32"/>
      <c r="N937" s="46"/>
      <c r="V937" s="5"/>
      <c r="Y937" s="5"/>
    </row>
    <row r="938" spans="2:25" x14ac:dyDescent="0.3">
      <c r="B938" s="23"/>
      <c r="C938" s="20" t="s">
        <v>116</v>
      </c>
      <c r="D938" s="20"/>
      <c r="E938" s="20"/>
      <c r="F938" s="20"/>
      <c r="G938" s="20"/>
      <c r="H938" s="20"/>
      <c r="I938" s="20"/>
      <c r="J938" s="31"/>
      <c r="K938" s="32"/>
      <c r="L938" s="32"/>
      <c r="M938" s="32"/>
      <c r="N938" s="46"/>
      <c r="V938" s="5"/>
      <c r="Y938" s="5"/>
    </row>
    <row r="939" spans="2:25" x14ac:dyDescent="0.3">
      <c r="B939" s="23"/>
      <c r="C939" s="20" t="s">
        <v>116</v>
      </c>
      <c r="D939" s="20"/>
      <c r="E939" s="20"/>
      <c r="F939" s="20"/>
      <c r="G939" s="20"/>
      <c r="H939" s="20"/>
      <c r="I939" s="20"/>
      <c r="J939" s="31"/>
      <c r="K939" s="32"/>
      <c r="L939" s="32"/>
      <c r="M939" s="32"/>
      <c r="N939" s="46"/>
      <c r="V939" s="5"/>
      <c r="Y939" s="5"/>
    </row>
    <row r="940" spans="2:25" x14ac:dyDescent="0.3">
      <c r="B940" s="23"/>
      <c r="C940" s="20" t="s">
        <v>116</v>
      </c>
      <c r="D940" s="20"/>
      <c r="E940" s="20"/>
      <c r="F940" s="20"/>
      <c r="G940" s="20"/>
      <c r="H940" s="20"/>
      <c r="I940" s="20"/>
      <c r="J940" s="31"/>
      <c r="K940" s="32"/>
      <c r="L940" s="32"/>
      <c r="M940" s="32"/>
      <c r="N940" s="46"/>
      <c r="V940" s="5"/>
      <c r="Y940" s="5"/>
    </row>
    <row r="941" spans="2:25" x14ac:dyDescent="0.3">
      <c r="B941" s="23"/>
      <c r="C941" s="20" t="s">
        <v>116</v>
      </c>
      <c r="D941" s="20"/>
      <c r="E941" s="20"/>
      <c r="F941" s="20"/>
      <c r="G941" s="20"/>
      <c r="H941" s="20"/>
      <c r="I941" s="20"/>
      <c r="J941" s="31"/>
      <c r="K941" s="32"/>
      <c r="L941" s="32"/>
      <c r="M941" s="32"/>
      <c r="N941" s="46"/>
      <c r="V941" s="5"/>
      <c r="Y941" s="5"/>
    </row>
    <row r="942" spans="2:25" x14ac:dyDescent="0.3">
      <c r="B942" s="23"/>
      <c r="C942" s="20" t="s">
        <v>116</v>
      </c>
      <c r="D942" s="20"/>
      <c r="E942" s="20"/>
      <c r="F942" s="20"/>
      <c r="G942" s="20"/>
      <c r="H942" s="20"/>
      <c r="I942" s="20"/>
      <c r="J942" s="31"/>
      <c r="K942" s="32"/>
      <c r="L942" s="32"/>
      <c r="M942" s="32"/>
      <c r="N942" s="46"/>
      <c r="V942" s="5"/>
      <c r="Y942" s="5"/>
    </row>
    <row r="943" spans="2:25" x14ac:dyDescent="0.3">
      <c r="B943" s="23"/>
      <c r="C943" s="20" t="s">
        <v>116</v>
      </c>
      <c r="D943" s="20"/>
      <c r="E943" s="20"/>
      <c r="F943" s="20"/>
      <c r="G943" s="20"/>
      <c r="H943" s="20"/>
      <c r="I943" s="20"/>
      <c r="J943" s="31"/>
      <c r="K943" s="32"/>
      <c r="L943" s="32"/>
      <c r="M943" s="32"/>
      <c r="N943" s="46"/>
      <c r="V943" s="5"/>
      <c r="Y943" s="5"/>
    </row>
    <row r="944" spans="2:25" x14ac:dyDescent="0.3">
      <c r="B944" s="23"/>
      <c r="C944" s="20" t="s">
        <v>116</v>
      </c>
      <c r="D944" s="20"/>
      <c r="E944" s="20"/>
      <c r="F944" s="20"/>
      <c r="G944" s="20"/>
      <c r="H944" s="20"/>
      <c r="I944" s="20"/>
      <c r="J944" s="31"/>
      <c r="K944" s="32"/>
      <c r="L944" s="32"/>
      <c r="M944" s="32"/>
      <c r="N944" s="46"/>
      <c r="V944" s="5"/>
      <c r="Y944" s="5"/>
    </row>
    <row r="945" spans="2:25" x14ac:dyDescent="0.3">
      <c r="B945" s="23"/>
      <c r="C945" s="20" t="s">
        <v>116</v>
      </c>
      <c r="D945" s="20"/>
      <c r="E945" s="20"/>
      <c r="F945" s="20"/>
      <c r="G945" s="20"/>
      <c r="H945" s="20"/>
      <c r="I945" s="20"/>
      <c r="J945" s="31"/>
      <c r="K945" s="32"/>
      <c r="L945" s="32"/>
      <c r="M945" s="32"/>
      <c r="N945" s="46"/>
      <c r="V945" s="5"/>
      <c r="Y945" s="5"/>
    </row>
    <row r="946" spans="2:25" x14ac:dyDescent="0.3">
      <c r="B946" s="23"/>
      <c r="C946" s="20" t="s">
        <v>116</v>
      </c>
      <c r="D946" s="20"/>
      <c r="E946" s="20"/>
      <c r="F946" s="20"/>
      <c r="G946" s="20"/>
      <c r="H946" s="20"/>
      <c r="I946" s="20"/>
      <c r="J946" s="31"/>
      <c r="K946" s="32"/>
      <c r="L946" s="32"/>
      <c r="M946" s="32"/>
      <c r="N946" s="46"/>
      <c r="V946" s="5"/>
      <c r="Y946" s="5"/>
    </row>
    <row r="947" spans="2:25" x14ac:dyDescent="0.3">
      <c r="B947" s="23"/>
      <c r="C947" s="20" t="s">
        <v>116</v>
      </c>
      <c r="D947" s="20"/>
      <c r="E947" s="20"/>
      <c r="F947" s="20"/>
      <c r="G947" s="20"/>
      <c r="H947" s="20"/>
      <c r="I947" s="20"/>
      <c r="J947" s="31"/>
      <c r="K947" s="32"/>
      <c r="L947" s="32"/>
      <c r="M947" s="32"/>
      <c r="N947" s="46"/>
      <c r="V947" s="5"/>
      <c r="Y947" s="5"/>
    </row>
    <row r="948" spans="2:25" x14ac:dyDescent="0.3">
      <c r="B948" s="23"/>
      <c r="C948" s="20" t="s">
        <v>116</v>
      </c>
      <c r="D948" s="20"/>
      <c r="E948" s="20"/>
      <c r="F948" s="20"/>
      <c r="G948" s="20"/>
      <c r="H948" s="20"/>
      <c r="I948" s="20"/>
      <c r="J948" s="31"/>
      <c r="K948" s="32"/>
      <c r="L948" s="32"/>
      <c r="M948" s="32"/>
      <c r="N948" s="46"/>
      <c r="V948" s="5"/>
      <c r="Y948" s="5"/>
    </row>
    <row r="949" spans="2:25" x14ac:dyDescent="0.3">
      <c r="B949" s="23"/>
      <c r="C949" s="20" t="s">
        <v>116</v>
      </c>
      <c r="D949" s="20"/>
      <c r="E949" s="20"/>
      <c r="F949" s="20"/>
      <c r="G949" s="20"/>
      <c r="H949" s="20"/>
      <c r="I949" s="20"/>
      <c r="J949" s="31"/>
      <c r="K949" s="32"/>
      <c r="L949" s="32"/>
      <c r="M949" s="32"/>
      <c r="N949" s="46"/>
      <c r="V949" s="5"/>
      <c r="Y949" s="5"/>
    </row>
    <row r="950" spans="2:25" x14ac:dyDescent="0.3">
      <c r="B950" s="23"/>
      <c r="C950" s="20" t="s">
        <v>116</v>
      </c>
      <c r="D950" s="20"/>
      <c r="E950" s="20"/>
      <c r="F950" s="20"/>
      <c r="G950" s="20"/>
      <c r="H950" s="20"/>
      <c r="I950" s="20"/>
      <c r="J950" s="31"/>
      <c r="K950" s="32"/>
      <c r="L950" s="32"/>
      <c r="M950" s="32"/>
      <c r="N950" s="46"/>
      <c r="V950" s="5"/>
      <c r="Y950" s="5"/>
    </row>
    <row r="951" spans="2:25" x14ac:dyDescent="0.3">
      <c r="B951" s="23"/>
      <c r="C951" s="20" t="s">
        <v>116</v>
      </c>
      <c r="D951" s="20"/>
      <c r="E951" s="20"/>
      <c r="F951" s="20"/>
      <c r="G951" s="20"/>
      <c r="H951" s="20"/>
      <c r="I951" s="20"/>
      <c r="J951" s="31"/>
      <c r="K951" s="32"/>
      <c r="L951" s="32"/>
      <c r="M951" s="32"/>
      <c r="N951" s="46"/>
      <c r="V951" s="5"/>
      <c r="Y951" s="5"/>
    </row>
    <row r="952" spans="2:25" x14ac:dyDescent="0.3">
      <c r="B952" s="23"/>
      <c r="C952" s="20" t="s">
        <v>116</v>
      </c>
      <c r="D952" s="20"/>
      <c r="E952" s="20"/>
      <c r="F952" s="20"/>
      <c r="G952" s="20"/>
      <c r="H952" s="20"/>
      <c r="I952" s="20"/>
      <c r="J952" s="31"/>
      <c r="K952" s="32"/>
      <c r="L952" s="32"/>
      <c r="M952" s="32"/>
      <c r="N952" s="46"/>
      <c r="V952" s="5"/>
      <c r="Y952" s="5"/>
    </row>
    <row r="953" spans="2:25" x14ac:dyDescent="0.3">
      <c r="B953" s="23"/>
      <c r="C953" s="20" t="s">
        <v>116</v>
      </c>
      <c r="D953" s="20"/>
      <c r="E953" s="20"/>
      <c r="F953" s="20"/>
      <c r="G953" s="20"/>
      <c r="H953" s="20"/>
      <c r="I953" s="20"/>
      <c r="J953" s="31"/>
      <c r="K953" s="32"/>
      <c r="L953" s="32"/>
      <c r="M953" s="32"/>
      <c r="N953" s="46"/>
      <c r="V953" s="5"/>
      <c r="Y953" s="5"/>
    </row>
    <row r="954" spans="2:25" x14ac:dyDescent="0.3">
      <c r="B954" s="23"/>
      <c r="C954" s="20" t="s">
        <v>116</v>
      </c>
      <c r="D954" s="20"/>
      <c r="E954" s="20"/>
      <c r="F954" s="20"/>
      <c r="G954" s="20"/>
      <c r="H954" s="20"/>
      <c r="I954" s="20"/>
      <c r="J954" s="31"/>
      <c r="K954" s="32"/>
      <c r="L954" s="32"/>
      <c r="M954" s="32"/>
      <c r="N954" s="46"/>
      <c r="V954" s="5"/>
      <c r="Y954" s="5"/>
    </row>
    <row r="955" spans="2:25" x14ac:dyDescent="0.3">
      <c r="B955" s="23"/>
      <c r="C955" s="20" t="s">
        <v>116</v>
      </c>
      <c r="D955" s="20"/>
      <c r="E955" s="20"/>
      <c r="F955" s="20"/>
      <c r="G955" s="20"/>
      <c r="H955" s="20"/>
      <c r="I955" s="20"/>
      <c r="J955" s="31"/>
      <c r="K955" s="32"/>
      <c r="L955" s="32"/>
      <c r="M955" s="32"/>
      <c r="N955" s="46"/>
      <c r="V955" s="5"/>
      <c r="Y955" s="5"/>
    </row>
    <row r="956" spans="2:25" x14ac:dyDescent="0.3">
      <c r="B956" s="23"/>
      <c r="C956" s="20" t="s">
        <v>116</v>
      </c>
      <c r="D956" s="20"/>
      <c r="E956" s="20"/>
      <c r="F956" s="20"/>
      <c r="G956" s="20"/>
      <c r="H956" s="20"/>
      <c r="I956" s="20"/>
      <c r="J956" s="31"/>
      <c r="K956" s="32"/>
      <c r="L956" s="32"/>
      <c r="M956" s="32"/>
      <c r="N956" s="46"/>
      <c r="V956" s="5"/>
      <c r="Y956" s="5"/>
    </row>
    <row r="957" spans="2:25" x14ac:dyDescent="0.3">
      <c r="B957" s="23"/>
      <c r="C957" s="20" t="s">
        <v>116</v>
      </c>
      <c r="D957" s="20"/>
      <c r="E957" s="20"/>
      <c r="F957" s="20"/>
      <c r="G957" s="20"/>
      <c r="H957" s="20"/>
      <c r="I957" s="20"/>
      <c r="J957" s="31"/>
      <c r="K957" s="32"/>
      <c r="L957" s="32"/>
      <c r="M957" s="32"/>
      <c r="N957" s="46"/>
      <c r="V957" s="5"/>
      <c r="Y957" s="5"/>
    </row>
    <row r="958" spans="2:25" x14ac:dyDescent="0.3">
      <c r="B958" s="23"/>
      <c r="C958" s="20" t="s">
        <v>116</v>
      </c>
      <c r="D958" s="20"/>
      <c r="E958" s="20"/>
      <c r="F958" s="20"/>
      <c r="G958" s="20"/>
      <c r="H958" s="20"/>
      <c r="I958" s="20"/>
      <c r="J958" s="31"/>
      <c r="K958" s="32"/>
      <c r="L958" s="32"/>
      <c r="M958" s="32"/>
      <c r="N958" s="46"/>
      <c r="V958" s="5"/>
      <c r="Y958" s="5"/>
    </row>
    <row r="959" spans="2:25" x14ac:dyDescent="0.3">
      <c r="B959" s="23"/>
      <c r="C959" s="20" t="s">
        <v>116</v>
      </c>
      <c r="D959" s="20"/>
      <c r="E959" s="20"/>
      <c r="F959" s="20"/>
      <c r="G959" s="20"/>
      <c r="H959" s="20"/>
      <c r="I959" s="20"/>
      <c r="J959" s="31"/>
      <c r="K959" s="32"/>
      <c r="L959" s="32"/>
      <c r="M959" s="32"/>
      <c r="N959" s="46"/>
      <c r="V959" s="5"/>
      <c r="Y959" s="5"/>
    </row>
    <row r="960" spans="2:25" x14ac:dyDescent="0.3">
      <c r="B960" s="23"/>
      <c r="C960" s="20" t="s">
        <v>116</v>
      </c>
      <c r="D960" s="20"/>
      <c r="E960" s="20"/>
      <c r="F960" s="20"/>
      <c r="G960" s="20"/>
      <c r="H960" s="20"/>
      <c r="I960" s="20"/>
      <c r="J960" s="31"/>
      <c r="K960" s="32"/>
      <c r="L960" s="32"/>
      <c r="M960" s="32"/>
      <c r="N960" s="46"/>
      <c r="V960" s="5"/>
      <c r="Y960" s="5"/>
    </row>
    <row r="961" spans="2:25" x14ac:dyDescent="0.3">
      <c r="B961" s="23"/>
      <c r="C961" s="20" t="s">
        <v>116</v>
      </c>
      <c r="D961" s="20"/>
      <c r="E961" s="20"/>
      <c r="F961" s="20"/>
      <c r="G961" s="20"/>
      <c r="H961" s="20"/>
      <c r="I961" s="20"/>
      <c r="J961" s="31"/>
      <c r="K961" s="32"/>
      <c r="L961" s="32"/>
      <c r="M961" s="32"/>
      <c r="N961" s="46"/>
      <c r="V961" s="5"/>
      <c r="Y961" s="5"/>
    </row>
    <row r="962" spans="2:25" x14ac:dyDescent="0.3">
      <c r="B962" s="23"/>
      <c r="C962" s="20" t="s">
        <v>116</v>
      </c>
      <c r="D962" s="20"/>
      <c r="E962" s="20"/>
      <c r="F962" s="20"/>
      <c r="G962" s="20"/>
      <c r="H962" s="20"/>
      <c r="I962" s="20"/>
      <c r="J962" s="31"/>
      <c r="K962" s="32"/>
      <c r="L962" s="32"/>
      <c r="M962" s="32"/>
      <c r="N962" s="46"/>
      <c r="V962" s="5"/>
      <c r="Y962" s="5"/>
    </row>
    <row r="963" spans="2:25" x14ac:dyDescent="0.3">
      <c r="B963" s="23"/>
      <c r="C963" s="20" t="s">
        <v>116</v>
      </c>
      <c r="D963" s="20"/>
      <c r="E963" s="20"/>
      <c r="F963" s="20"/>
      <c r="G963" s="20"/>
      <c r="H963" s="20"/>
      <c r="I963" s="20"/>
      <c r="J963" s="31"/>
      <c r="K963" s="32"/>
      <c r="L963" s="32"/>
      <c r="M963" s="32"/>
      <c r="N963" s="46"/>
      <c r="V963" s="5"/>
      <c r="Y963" s="5"/>
    </row>
    <row r="964" spans="2:25" x14ac:dyDescent="0.3">
      <c r="B964" s="23"/>
      <c r="C964" s="20" t="s">
        <v>116</v>
      </c>
      <c r="D964" s="20"/>
      <c r="E964" s="20"/>
      <c r="F964" s="20"/>
      <c r="G964" s="20"/>
      <c r="H964" s="20"/>
      <c r="I964" s="20"/>
      <c r="J964" s="31"/>
      <c r="K964" s="32"/>
      <c r="L964" s="32"/>
      <c r="M964" s="32"/>
      <c r="N964" s="46"/>
      <c r="V964" s="5"/>
      <c r="Y964" s="5"/>
    </row>
    <row r="965" spans="2:25" x14ac:dyDescent="0.3">
      <c r="B965" s="23"/>
      <c r="C965" s="20" t="s">
        <v>116</v>
      </c>
      <c r="D965" s="20"/>
      <c r="E965" s="20"/>
      <c r="F965" s="20"/>
      <c r="G965" s="20"/>
      <c r="H965" s="20"/>
      <c r="I965" s="20"/>
      <c r="J965" s="31"/>
      <c r="K965" s="32"/>
      <c r="L965" s="32"/>
      <c r="M965" s="32"/>
      <c r="N965" s="46"/>
      <c r="V965" s="5"/>
      <c r="Y965" s="5"/>
    </row>
    <row r="966" spans="2:25" x14ac:dyDescent="0.3">
      <c r="B966" s="23"/>
      <c r="C966" s="20" t="s">
        <v>116</v>
      </c>
      <c r="D966" s="20"/>
      <c r="E966" s="20"/>
      <c r="F966" s="20"/>
      <c r="G966" s="20"/>
      <c r="H966" s="20"/>
      <c r="I966" s="20"/>
      <c r="J966" s="31"/>
      <c r="K966" s="32"/>
      <c r="L966" s="32"/>
      <c r="M966" s="32"/>
      <c r="N966" s="46"/>
      <c r="V966" s="5"/>
      <c r="Y966" s="5"/>
    </row>
    <row r="967" spans="2:25" x14ac:dyDescent="0.3">
      <c r="B967" s="23"/>
      <c r="C967" s="20" t="s">
        <v>116</v>
      </c>
      <c r="D967" s="20"/>
      <c r="E967" s="20"/>
      <c r="F967" s="20"/>
      <c r="G967" s="20"/>
      <c r="H967" s="20"/>
      <c r="I967" s="20"/>
      <c r="J967" s="31"/>
      <c r="K967" s="32"/>
      <c r="L967" s="32"/>
      <c r="M967" s="32"/>
      <c r="N967" s="46"/>
      <c r="V967" s="5"/>
      <c r="Y967" s="5"/>
    </row>
    <row r="968" spans="2:25" x14ac:dyDescent="0.3">
      <c r="B968" s="23"/>
      <c r="C968" s="20" t="s">
        <v>116</v>
      </c>
      <c r="D968" s="20"/>
      <c r="E968" s="20"/>
      <c r="F968" s="20"/>
      <c r="G968" s="20"/>
      <c r="H968" s="20"/>
      <c r="I968" s="20"/>
      <c r="J968" s="31"/>
      <c r="K968" s="32"/>
      <c r="L968" s="32"/>
      <c r="M968" s="32"/>
      <c r="N968" s="46"/>
      <c r="V968" s="5"/>
      <c r="Y968" s="5"/>
    </row>
    <row r="969" spans="2:25" x14ac:dyDescent="0.3">
      <c r="B969" s="23"/>
      <c r="C969" s="20" t="s">
        <v>116</v>
      </c>
      <c r="D969" s="20"/>
      <c r="E969" s="20"/>
      <c r="F969" s="20"/>
      <c r="G969" s="20"/>
      <c r="H969" s="20"/>
      <c r="I969" s="20"/>
      <c r="J969" s="31"/>
      <c r="K969" s="32"/>
      <c r="L969" s="32"/>
      <c r="M969" s="32"/>
      <c r="N969" s="46"/>
      <c r="V969" s="5"/>
      <c r="Y969" s="5"/>
    </row>
    <row r="970" spans="2:25" x14ac:dyDescent="0.3">
      <c r="B970" s="23"/>
      <c r="C970" s="20" t="s">
        <v>116</v>
      </c>
      <c r="D970" s="20"/>
      <c r="E970" s="20"/>
      <c r="F970" s="20"/>
      <c r="G970" s="20"/>
      <c r="H970" s="20"/>
      <c r="I970" s="20"/>
      <c r="J970" s="31"/>
      <c r="K970" s="32"/>
      <c r="L970" s="32"/>
      <c r="M970" s="32"/>
      <c r="N970" s="46"/>
      <c r="V970" s="5"/>
      <c r="Y970" s="5"/>
    </row>
    <row r="971" spans="2:25" x14ac:dyDescent="0.3">
      <c r="B971" s="23"/>
      <c r="C971" s="20" t="s">
        <v>116</v>
      </c>
      <c r="D971" s="20"/>
      <c r="E971" s="20"/>
      <c r="F971" s="20"/>
      <c r="G971" s="20"/>
      <c r="H971" s="20"/>
      <c r="I971" s="20"/>
      <c r="J971" s="31"/>
      <c r="K971" s="32"/>
      <c r="L971" s="32"/>
      <c r="M971" s="32"/>
      <c r="N971" s="46"/>
      <c r="V971" s="5"/>
      <c r="Y971" s="5"/>
    </row>
    <row r="972" spans="2:25" x14ac:dyDescent="0.3">
      <c r="B972" s="23"/>
      <c r="C972" s="20" t="s">
        <v>116</v>
      </c>
      <c r="D972" s="20"/>
      <c r="E972" s="20"/>
      <c r="F972" s="20"/>
      <c r="G972" s="20"/>
      <c r="H972" s="20"/>
      <c r="I972" s="20"/>
      <c r="J972" s="31"/>
      <c r="K972" s="32"/>
      <c r="L972" s="32"/>
      <c r="M972" s="32"/>
      <c r="N972" s="46"/>
      <c r="V972" s="5"/>
      <c r="Y972" s="5"/>
    </row>
    <row r="973" spans="2:25" x14ac:dyDescent="0.3">
      <c r="B973" s="23"/>
      <c r="C973" s="20" t="s">
        <v>116</v>
      </c>
      <c r="D973" s="20"/>
      <c r="E973" s="20"/>
      <c r="F973" s="20"/>
      <c r="G973" s="20"/>
      <c r="H973" s="20"/>
      <c r="I973" s="20"/>
      <c r="J973" s="31"/>
      <c r="K973" s="32"/>
      <c r="L973" s="32"/>
      <c r="M973" s="32"/>
      <c r="N973" s="46"/>
      <c r="V973" s="5"/>
      <c r="Y973" s="5"/>
    </row>
    <row r="974" spans="2:25" x14ac:dyDescent="0.3">
      <c r="B974" s="23"/>
      <c r="C974" s="20" t="s">
        <v>116</v>
      </c>
      <c r="D974" s="20"/>
      <c r="E974" s="20"/>
      <c r="F974" s="20"/>
      <c r="G974" s="20"/>
      <c r="H974" s="20"/>
      <c r="I974" s="20"/>
      <c r="J974" s="31"/>
      <c r="K974" s="32"/>
      <c r="L974" s="32"/>
      <c r="M974" s="32"/>
      <c r="N974" s="46"/>
      <c r="V974" s="5"/>
      <c r="Y974" s="5"/>
    </row>
    <row r="975" spans="2:25" x14ac:dyDescent="0.3">
      <c r="B975" s="23"/>
      <c r="C975" s="20" t="s">
        <v>116</v>
      </c>
      <c r="D975" s="20"/>
      <c r="E975" s="20"/>
      <c r="F975" s="20"/>
      <c r="G975" s="20"/>
      <c r="H975" s="20"/>
      <c r="I975" s="20"/>
      <c r="J975" s="31"/>
      <c r="K975" s="32"/>
      <c r="L975" s="32"/>
      <c r="M975" s="32"/>
      <c r="N975" s="46"/>
      <c r="V975" s="5"/>
      <c r="Y975" s="5"/>
    </row>
    <row r="976" spans="2:25" x14ac:dyDescent="0.3">
      <c r="B976" s="23"/>
      <c r="C976" s="20" t="s">
        <v>116</v>
      </c>
      <c r="D976" s="20"/>
      <c r="E976" s="20"/>
      <c r="F976" s="20"/>
      <c r="G976" s="20"/>
      <c r="H976" s="20"/>
      <c r="I976" s="20"/>
      <c r="J976" s="31"/>
      <c r="K976" s="32"/>
      <c r="L976" s="32"/>
      <c r="M976" s="32"/>
      <c r="N976" s="46"/>
      <c r="V976" s="5"/>
      <c r="Y976" s="5"/>
    </row>
    <row r="977" spans="2:25" x14ac:dyDescent="0.3">
      <c r="B977" s="23"/>
      <c r="C977" s="20" t="s">
        <v>116</v>
      </c>
      <c r="D977" s="20"/>
      <c r="E977" s="20"/>
      <c r="F977" s="20"/>
      <c r="G977" s="20"/>
      <c r="H977" s="20"/>
      <c r="I977" s="20"/>
      <c r="J977" s="31"/>
      <c r="K977" s="32"/>
      <c r="L977" s="32"/>
      <c r="M977" s="32"/>
      <c r="N977" s="46"/>
      <c r="V977" s="5"/>
      <c r="Y977" s="5"/>
    </row>
    <row r="978" spans="2:25" x14ac:dyDescent="0.3">
      <c r="B978" s="23"/>
      <c r="C978" s="20" t="s">
        <v>116</v>
      </c>
      <c r="D978" s="20"/>
      <c r="E978" s="20"/>
      <c r="F978" s="20"/>
      <c r="G978" s="20"/>
      <c r="H978" s="20"/>
      <c r="I978" s="20"/>
      <c r="J978" s="31"/>
      <c r="K978" s="32"/>
      <c r="L978" s="32"/>
      <c r="M978" s="32"/>
      <c r="N978" s="46"/>
      <c r="V978" s="5"/>
      <c r="Y978" s="5"/>
    </row>
    <row r="979" spans="2:25" x14ac:dyDescent="0.3">
      <c r="B979" s="23"/>
      <c r="C979" s="20" t="s">
        <v>116</v>
      </c>
      <c r="D979" s="20"/>
      <c r="E979" s="20"/>
      <c r="F979" s="20"/>
      <c r="G979" s="20"/>
      <c r="H979" s="20"/>
      <c r="I979" s="20"/>
      <c r="J979" s="31"/>
      <c r="K979" s="32"/>
      <c r="L979" s="32"/>
      <c r="M979" s="32"/>
      <c r="N979" s="46"/>
      <c r="V979" s="5"/>
      <c r="Y979" s="5"/>
    </row>
    <row r="980" spans="2:25" x14ac:dyDescent="0.3">
      <c r="B980" s="23"/>
      <c r="C980" s="20" t="s">
        <v>116</v>
      </c>
      <c r="D980" s="20"/>
      <c r="E980" s="20"/>
      <c r="F980" s="20"/>
      <c r="G980" s="20"/>
      <c r="H980" s="20"/>
      <c r="I980" s="20"/>
      <c r="J980" s="31"/>
      <c r="K980" s="32"/>
      <c r="L980" s="32"/>
      <c r="M980" s="32"/>
      <c r="N980" s="46"/>
      <c r="V980" s="5"/>
      <c r="Y980" s="5"/>
    </row>
    <row r="981" spans="2:25" x14ac:dyDescent="0.3">
      <c r="B981" s="23"/>
      <c r="C981" s="20" t="s">
        <v>116</v>
      </c>
      <c r="D981" s="20"/>
      <c r="E981" s="20"/>
      <c r="F981" s="20"/>
      <c r="G981" s="20"/>
      <c r="H981" s="20"/>
      <c r="I981" s="20"/>
      <c r="J981" s="31"/>
      <c r="K981" s="32"/>
      <c r="L981" s="32"/>
      <c r="M981" s="32"/>
      <c r="N981" s="46"/>
      <c r="V981" s="5"/>
      <c r="Y981" s="5"/>
    </row>
    <row r="982" spans="2:25" x14ac:dyDescent="0.3">
      <c r="B982" s="23"/>
      <c r="C982" s="20" t="s">
        <v>116</v>
      </c>
      <c r="D982" s="20"/>
      <c r="E982" s="20"/>
      <c r="F982" s="20"/>
      <c r="G982" s="20"/>
      <c r="H982" s="20"/>
      <c r="I982" s="20"/>
      <c r="J982" s="31"/>
      <c r="K982" s="32"/>
      <c r="L982" s="32"/>
      <c r="M982" s="32"/>
      <c r="N982" s="46"/>
      <c r="V982" s="5"/>
      <c r="Y982" s="5"/>
    </row>
    <row r="983" spans="2:25" x14ac:dyDescent="0.3">
      <c r="B983" s="23"/>
      <c r="C983" s="20" t="s">
        <v>116</v>
      </c>
      <c r="D983" s="20"/>
      <c r="E983" s="20"/>
      <c r="F983" s="20"/>
      <c r="G983" s="20"/>
      <c r="H983" s="20"/>
      <c r="I983" s="20"/>
      <c r="J983" s="31"/>
      <c r="K983" s="32"/>
      <c r="L983" s="32"/>
      <c r="M983" s="32"/>
      <c r="N983" s="46"/>
      <c r="V983" s="5"/>
      <c r="Y983" s="5"/>
    </row>
    <row r="984" spans="2:25" x14ac:dyDescent="0.3">
      <c r="B984" s="23"/>
      <c r="C984" s="20" t="s">
        <v>116</v>
      </c>
      <c r="D984" s="20"/>
      <c r="E984" s="20"/>
      <c r="F984" s="20"/>
      <c r="G984" s="20"/>
      <c r="H984" s="20"/>
      <c r="I984" s="20"/>
      <c r="J984" s="31"/>
      <c r="K984" s="32"/>
      <c r="L984" s="32"/>
      <c r="M984" s="32"/>
      <c r="N984" s="46"/>
      <c r="V984" s="5"/>
      <c r="Y984" s="5"/>
    </row>
    <row r="985" spans="2:25" x14ac:dyDescent="0.3">
      <c r="B985" s="23"/>
      <c r="C985" s="20" t="s">
        <v>116</v>
      </c>
      <c r="D985" s="20"/>
      <c r="E985" s="20"/>
      <c r="F985" s="20"/>
      <c r="G985" s="20"/>
      <c r="H985" s="20"/>
      <c r="I985" s="20"/>
      <c r="J985" s="31"/>
      <c r="K985" s="32"/>
      <c r="L985" s="32"/>
      <c r="M985" s="32"/>
      <c r="N985" s="46"/>
      <c r="V985" s="5"/>
      <c r="Y985" s="5"/>
    </row>
    <row r="986" spans="2:25" x14ac:dyDescent="0.3">
      <c r="B986" s="23"/>
      <c r="C986" s="20" t="s">
        <v>116</v>
      </c>
      <c r="D986" s="20"/>
      <c r="E986" s="20"/>
      <c r="F986" s="20"/>
      <c r="G986" s="20"/>
      <c r="H986" s="20"/>
      <c r="I986" s="20"/>
      <c r="J986" s="31"/>
      <c r="K986" s="32"/>
      <c r="L986" s="32"/>
      <c r="M986" s="32"/>
      <c r="N986" s="46"/>
      <c r="V986" s="5"/>
      <c r="Y986" s="5"/>
    </row>
    <row r="987" spans="2:25" x14ac:dyDescent="0.3">
      <c r="B987" s="23"/>
      <c r="C987" s="20" t="s">
        <v>116</v>
      </c>
      <c r="D987" s="20"/>
      <c r="E987" s="20"/>
      <c r="F987" s="20"/>
      <c r="G987" s="20"/>
      <c r="H987" s="20"/>
      <c r="I987" s="20"/>
      <c r="J987" s="31"/>
      <c r="K987" s="32"/>
      <c r="L987" s="32"/>
      <c r="M987" s="32"/>
      <c r="N987" s="46"/>
      <c r="V987" s="5"/>
      <c r="Y987" s="5"/>
    </row>
    <row r="988" spans="2:25" x14ac:dyDescent="0.3">
      <c r="B988" s="23"/>
      <c r="C988" s="20" t="s">
        <v>116</v>
      </c>
      <c r="D988" s="20"/>
      <c r="E988" s="20"/>
      <c r="F988" s="20"/>
      <c r="G988" s="20"/>
      <c r="H988" s="20"/>
      <c r="I988" s="20"/>
      <c r="J988" s="31"/>
      <c r="K988" s="32"/>
      <c r="L988" s="32"/>
      <c r="M988" s="32"/>
      <c r="N988" s="46"/>
      <c r="V988" s="5"/>
      <c r="Y988" s="5"/>
    </row>
    <row r="989" spans="2:25" x14ac:dyDescent="0.3">
      <c r="B989" s="23"/>
      <c r="C989" s="20" t="s">
        <v>116</v>
      </c>
      <c r="D989" s="20"/>
      <c r="E989" s="20"/>
      <c r="F989" s="20"/>
      <c r="G989" s="20"/>
      <c r="H989" s="20"/>
      <c r="I989" s="20"/>
      <c r="J989" s="31"/>
      <c r="K989" s="32"/>
      <c r="L989" s="32"/>
      <c r="M989" s="32"/>
      <c r="N989" s="46"/>
      <c r="V989" s="5"/>
      <c r="Y989" s="5"/>
    </row>
    <row r="990" spans="2:25" x14ac:dyDescent="0.3">
      <c r="B990" s="23"/>
      <c r="C990" s="20" t="s">
        <v>116</v>
      </c>
      <c r="D990" s="20"/>
      <c r="E990" s="20"/>
      <c r="F990" s="20"/>
      <c r="G990" s="20"/>
      <c r="H990" s="20"/>
      <c r="I990" s="20"/>
      <c r="J990" s="31"/>
      <c r="K990" s="32"/>
      <c r="L990" s="32"/>
      <c r="M990" s="32"/>
      <c r="N990" s="46"/>
      <c r="V990" s="5"/>
      <c r="Y990" s="5"/>
    </row>
    <row r="991" spans="2:25" x14ac:dyDescent="0.3">
      <c r="B991" s="23"/>
      <c r="C991" s="20" t="s">
        <v>116</v>
      </c>
      <c r="D991" s="20"/>
      <c r="E991" s="20"/>
      <c r="F991" s="20"/>
      <c r="G991" s="20"/>
      <c r="H991" s="20"/>
      <c r="I991" s="20"/>
      <c r="J991" s="31"/>
      <c r="K991" s="32"/>
      <c r="L991" s="32"/>
      <c r="M991" s="32"/>
      <c r="N991" s="46"/>
      <c r="V991" s="5"/>
      <c r="Y991" s="5"/>
    </row>
    <row r="992" spans="2:25" x14ac:dyDescent="0.3">
      <c r="B992" s="23"/>
      <c r="C992" s="20" t="s">
        <v>116</v>
      </c>
      <c r="D992" s="20"/>
      <c r="E992" s="20"/>
      <c r="F992" s="20"/>
      <c r="G992" s="20"/>
      <c r="H992" s="20"/>
      <c r="I992" s="20"/>
      <c r="J992" s="31"/>
      <c r="K992" s="32"/>
      <c r="L992" s="32"/>
      <c r="M992" s="32"/>
      <c r="N992" s="46"/>
      <c r="V992" s="5"/>
      <c r="Y992" s="5"/>
    </row>
    <row r="993" spans="2:25" x14ac:dyDescent="0.3">
      <c r="B993" s="23"/>
      <c r="C993" s="20" t="s">
        <v>116</v>
      </c>
      <c r="D993" s="20"/>
      <c r="E993" s="20"/>
      <c r="F993" s="20"/>
      <c r="G993" s="20"/>
      <c r="H993" s="20"/>
      <c r="I993" s="20"/>
      <c r="J993" s="31"/>
      <c r="K993" s="32"/>
      <c r="L993" s="32"/>
      <c r="M993" s="32"/>
      <c r="N993" s="46"/>
      <c r="V993" s="5"/>
      <c r="Y993" s="5"/>
    </row>
    <row r="994" spans="2:25" x14ac:dyDescent="0.3">
      <c r="B994" s="23"/>
      <c r="C994" s="20" t="s">
        <v>116</v>
      </c>
      <c r="D994" s="20"/>
      <c r="E994" s="20"/>
      <c r="F994" s="20"/>
      <c r="G994" s="20"/>
      <c r="H994" s="20"/>
      <c r="I994" s="20"/>
      <c r="J994" s="31"/>
      <c r="K994" s="32"/>
      <c r="L994" s="32"/>
      <c r="M994" s="32"/>
      <c r="N994" s="46"/>
      <c r="V994" s="5"/>
      <c r="Y994" s="5"/>
    </row>
    <row r="995" spans="2:25" x14ac:dyDescent="0.3">
      <c r="B995" s="23"/>
      <c r="C995" s="20" t="s">
        <v>116</v>
      </c>
      <c r="D995" s="20"/>
      <c r="E995" s="20"/>
      <c r="F995" s="20"/>
      <c r="G995" s="20"/>
      <c r="H995" s="20"/>
      <c r="I995" s="20"/>
      <c r="J995" s="31"/>
      <c r="K995" s="32"/>
      <c r="L995" s="32"/>
      <c r="M995" s="32"/>
      <c r="N995" s="46"/>
      <c r="V995" s="5"/>
      <c r="Y995" s="5"/>
    </row>
    <row r="996" spans="2:25" x14ac:dyDescent="0.3">
      <c r="B996" s="23"/>
      <c r="C996" s="20" t="s">
        <v>116</v>
      </c>
      <c r="D996" s="20"/>
      <c r="E996" s="20"/>
      <c r="F996" s="20"/>
      <c r="G996" s="20"/>
      <c r="H996" s="20"/>
      <c r="I996" s="20"/>
      <c r="J996" s="31"/>
      <c r="K996" s="32"/>
      <c r="L996" s="32"/>
      <c r="M996" s="32"/>
      <c r="N996" s="46"/>
      <c r="V996" s="5"/>
      <c r="Y996" s="5"/>
    </row>
    <row r="997" spans="2:25" x14ac:dyDescent="0.3">
      <c r="B997" s="23"/>
      <c r="C997" s="20" t="s">
        <v>116</v>
      </c>
      <c r="D997" s="20"/>
      <c r="E997" s="20"/>
      <c r="F997" s="20"/>
      <c r="G997" s="20"/>
      <c r="H997" s="20"/>
      <c r="I997" s="20"/>
      <c r="J997" s="31"/>
      <c r="K997" s="32"/>
      <c r="L997" s="32"/>
      <c r="M997" s="32"/>
      <c r="N997" s="46"/>
      <c r="V997" s="5"/>
      <c r="Y997" s="5"/>
    </row>
    <row r="998" spans="2:25" x14ac:dyDescent="0.3">
      <c r="B998" s="23"/>
      <c r="C998" s="20" t="s">
        <v>116</v>
      </c>
      <c r="D998" s="20"/>
      <c r="E998" s="20"/>
      <c r="F998" s="20"/>
      <c r="G998" s="20"/>
      <c r="H998" s="20"/>
      <c r="I998" s="20"/>
      <c r="J998" s="31"/>
      <c r="K998" s="32"/>
      <c r="L998" s="32"/>
      <c r="M998" s="32"/>
      <c r="N998" s="46"/>
      <c r="V998" s="5"/>
      <c r="Y998" s="5"/>
    </row>
    <row r="999" spans="2:25" x14ac:dyDescent="0.3">
      <c r="B999" s="23"/>
      <c r="C999" s="20" t="s">
        <v>116</v>
      </c>
      <c r="D999" s="20"/>
      <c r="E999" s="20"/>
      <c r="F999" s="20"/>
      <c r="G999" s="20"/>
      <c r="H999" s="20"/>
      <c r="I999" s="20"/>
      <c r="J999" s="31"/>
      <c r="K999" s="32"/>
      <c r="L999" s="32"/>
      <c r="M999" s="32"/>
      <c r="N999" s="46"/>
      <c r="V999" s="5"/>
      <c r="Y999" s="5"/>
    </row>
    <row r="1000" spans="2:25" x14ac:dyDescent="0.3">
      <c r="B1000" s="23"/>
      <c r="C1000" s="20" t="s">
        <v>116</v>
      </c>
      <c r="D1000" s="20"/>
      <c r="E1000" s="20"/>
      <c r="F1000" s="20"/>
      <c r="G1000" s="20"/>
      <c r="H1000" s="20"/>
      <c r="I1000" s="20"/>
      <c r="J1000" s="31"/>
      <c r="K1000" s="32"/>
      <c r="L1000" s="32"/>
      <c r="M1000" s="32"/>
      <c r="N1000" s="46"/>
      <c r="V1000" s="5"/>
      <c r="Y1000" s="5"/>
    </row>
    <row r="1001" spans="2:25" x14ac:dyDescent="0.3">
      <c r="B1001" s="23"/>
      <c r="C1001" s="20" t="s">
        <v>116</v>
      </c>
      <c r="M1001" s="32"/>
      <c r="N1001" s="46"/>
    </row>
    <row r="1002" spans="2:25" x14ac:dyDescent="0.3">
      <c r="B1002" s="23"/>
      <c r="C1002" s="20" t="s">
        <v>116</v>
      </c>
      <c r="M1002" s="32"/>
      <c r="N1002" s="46"/>
    </row>
    <row r="1003" spans="2:25" x14ac:dyDescent="0.3">
      <c r="B1003" s="23"/>
      <c r="C1003" s="20" t="s">
        <v>116</v>
      </c>
      <c r="M1003" s="32"/>
      <c r="N1003" s="46"/>
    </row>
    <row r="1004" spans="2:25" x14ac:dyDescent="0.3">
      <c r="B1004" s="23"/>
      <c r="C1004" s="20" t="s">
        <v>116</v>
      </c>
      <c r="M1004" s="32"/>
      <c r="N1004" s="46"/>
    </row>
    <row r="1005" spans="2:25" x14ac:dyDescent="0.3">
      <c r="B1005" s="23"/>
      <c r="C1005" s="20" t="s">
        <v>116</v>
      </c>
      <c r="M1005" s="32"/>
      <c r="N1005" s="46"/>
    </row>
    <row r="1006" spans="2:25" x14ac:dyDescent="0.3">
      <c r="B1006" s="23"/>
      <c r="C1006" s="20" t="s">
        <v>116</v>
      </c>
      <c r="M1006" s="32"/>
      <c r="N1006" s="46"/>
    </row>
    <row r="1007" spans="2:25" x14ac:dyDescent="0.3">
      <c r="B1007" s="23"/>
      <c r="C1007" s="20" t="s">
        <v>116</v>
      </c>
      <c r="M1007" s="32"/>
      <c r="N1007" s="46"/>
    </row>
    <row r="1008" spans="2:25" x14ac:dyDescent="0.3">
      <c r="B1008" s="23"/>
      <c r="C1008" s="20" t="s">
        <v>116</v>
      </c>
      <c r="M1008" s="32"/>
      <c r="N1008" s="46"/>
    </row>
    <row r="1009" spans="2:14" x14ac:dyDescent="0.3">
      <c r="B1009" s="23"/>
      <c r="C1009" s="20" t="s">
        <v>116</v>
      </c>
      <c r="M1009" s="32"/>
      <c r="N1009" s="46"/>
    </row>
    <row r="1010" spans="2:14" x14ac:dyDescent="0.3">
      <c r="B1010" s="23"/>
      <c r="C1010" s="20" t="s">
        <v>116</v>
      </c>
      <c r="M1010" s="32"/>
      <c r="N1010" s="46"/>
    </row>
    <row r="1011" spans="2:14" x14ac:dyDescent="0.3">
      <c r="B1011" s="23"/>
      <c r="C1011" s="20" t="s">
        <v>116</v>
      </c>
      <c r="M1011" s="32"/>
      <c r="N1011" s="46"/>
    </row>
    <row r="1012" spans="2:14" x14ac:dyDescent="0.3">
      <c r="B1012" s="23"/>
      <c r="C1012" s="20" t="s">
        <v>116</v>
      </c>
      <c r="M1012" s="32"/>
      <c r="N1012" s="46"/>
    </row>
    <row r="1013" spans="2:14" x14ac:dyDescent="0.3">
      <c r="B1013" s="23"/>
      <c r="C1013" s="20" t="s">
        <v>116</v>
      </c>
      <c r="M1013" s="32"/>
      <c r="N1013" s="46"/>
    </row>
    <row r="1014" spans="2:14" x14ac:dyDescent="0.3">
      <c r="B1014" s="23"/>
      <c r="C1014" s="20" t="s">
        <v>116</v>
      </c>
      <c r="M1014" s="32"/>
      <c r="N1014" s="46"/>
    </row>
    <row r="1015" spans="2:14" x14ac:dyDescent="0.3">
      <c r="B1015" s="23"/>
      <c r="C1015" s="20" t="s">
        <v>116</v>
      </c>
      <c r="M1015" s="32"/>
      <c r="N1015" s="46"/>
    </row>
    <row r="1016" spans="2:14" x14ac:dyDescent="0.3">
      <c r="B1016" s="23"/>
      <c r="C1016" s="20" t="s">
        <v>116</v>
      </c>
      <c r="M1016" s="32"/>
      <c r="N1016" s="46"/>
    </row>
    <row r="1017" spans="2:14" x14ac:dyDescent="0.3">
      <c r="B1017" s="23"/>
      <c r="C1017" s="20" t="s">
        <v>116</v>
      </c>
      <c r="M1017" s="32"/>
      <c r="N1017" s="46"/>
    </row>
    <row r="1018" spans="2:14" x14ac:dyDescent="0.3">
      <c r="B1018" s="23"/>
      <c r="C1018" s="20" t="s">
        <v>116</v>
      </c>
      <c r="M1018" s="32"/>
      <c r="N1018" s="46"/>
    </row>
    <row r="1019" spans="2:14" x14ac:dyDescent="0.3">
      <c r="B1019" s="23"/>
      <c r="C1019" s="20" t="s">
        <v>116</v>
      </c>
      <c r="M1019" s="32"/>
      <c r="N1019" s="46"/>
    </row>
  </sheetData>
  <mergeCells count="1">
    <mergeCell ref="S34:AE34"/>
  </mergeCells>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DEB1-F49D-5F43-9CE9-F9AA1CEE89C7}">
  <dimension ref="A1:AJ1019"/>
  <sheetViews>
    <sheetView topLeftCell="J1" zoomScale="55" zoomScaleNormal="55" workbookViewId="0">
      <selection activeCell="V6" sqref="V6"/>
    </sheetView>
  </sheetViews>
  <sheetFormatPr baseColWidth="10" defaultColWidth="11" defaultRowHeight="15.6" x14ac:dyDescent="0.3"/>
  <cols>
    <col min="2" max="3" width="16.19921875" customWidth="1"/>
    <col min="4" max="4" width="23.09765625" customWidth="1"/>
    <col min="5" max="6" width="16.19921875" customWidth="1"/>
    <col min="7" max="7" width="32.69921875" customWidth="1"/>
    <col min="8" max="8" width="30.5" customWidth="1"/>
    <col min="9" max="9" width="26" customWidth="1"/>
    <col min="10" max="10" width="20.59765625" customWidth="1"/>
    <col min="11" max="11" width="24.3984375" customWidth="1"/>
    <col min="12" max="12" width="21.296875" customWidth="1"/>
    <col min="13" max="13" width="27.296875" customWidth="1"/>
    <col min="14" max="14" width="22" customWidth="1"/>
    <col min="19" max="31" width="30.69921875" customWidth="1"/>
  </cols>
  <sheetData>
    <row r="1" spans="1:31" x14ac:dyDescent="0.3">
      <c r="B1" s="21"/>
      <c r="C1" s="19"/>
      <c r="D1" s="19"/>
      <c r="E1" s="19"/>
      <c r="F1" s="19"/>
      <c r="G1" s="19"/>
      <c r="H1" s="19"/>
      <c r="I1" s="19"/>
      <c r="J1" s="19"/>
      <c r="K1" s="33"/>
      <c r="L1" s="33"/>
      <c r="M1" s="33"/>
      <c r="N1" s="33"/>
      <c r="V1" s="5"/>
      <c r="Y1" s="5"/>
    </row>
    <row r="2" spans="1:31" ht="18" x14ac:dyDescent="0.35">
      <c r="A2" s="4"/>
      <c r="B2" s="21"/>
      <c r="C2" s="19"/>
      <c r="D2" s="19"/>
      <c r="E2" s="19"/>
      <c r="F2" s="19"/>
      <c r="G2" s="19"/>
      <c r="H2" s="19"/>
      <c r="I2" s="19"/>
      <c r="J2" s="19"/>
      <c r="K2" s="33"/>
      <c r="L2" s="33"/>
      <c r="M2" s="33"/>
      <c r="N2" s="33"/>
      <c r="V2" s="5"/>
      <c r="Y2" s="5"/>
    </row>
    <row r="3" spans="1:31" x14ac:dyDescent="0.3">
      <c r="B3" s="21"/>
      <c r="C3" s="19"/>
      <c r="D3" s="19"/>
      <c r="E3" s="19"/>
      <c r="F3" s="19"/>
      <c r="G3" s="19"/>
      <c r="H3" s="19"/>
      <c r="I3" s="19"/>
      <c r="J3" s="19"/>
      <c r="K3" s="33"/>
      <c r="L3" s="33"/>
      <c r="M3" s="33"/>
      <c r="N3" s="55" t="s">
        <v>12</v>
      </c>
      <c r="O3">
        <f>COUNT(C6:C1019)</f>
        <v>0</v>
      </c>
      <c r="V3" s="5"/>
      <c r="Y3" s="5"/>
    </row>
    <row r="4" spans="1:31" ht="16.2" thickBot="1" x14ac:dyDescent="0.35">
      <c r="B4" s="21"/>
      <c r="C4" s="19"/>
      <c r="D4" s="19"/>
      <c r="E4" s="19"/>
      <c r="F4" s="19"/>
      <c r="G4" s="19"/>
      <c r="H4" s="19"/>
      <c r="I4" s="19"/>
      <c r="J4" s="19"/>
      <c r="K4" s="33"/>
      <c r="L4" s="33"/>
      <c r="M4" s="33"/>
      <c r="N4" s="33"/>
      <c r="V4" s="5"/>
      <c r="Y4" s="5"/>
    </row>
    <row r="5" spans="1:31" x14ac:dyDescent="0.3">
      <c r="B5" s="22" t="s">
        <v>0</v>
      </c>
      <c r="C5" s="1" t="s">
        <v>35</v>
      </c>
      <c r="D5" s="107"/>
      <c r="E5" s="107"/>
      <c r="F5" s="107"/>
      <c r="G5" s="107" t="s">
        <v>121</v>
      </c>
      <c r="H5" s="107" t="s">
        <v>122</v>
      </c>
      <c r="I5" s="107" t="s">
        <v>124</v>
      </c>
      <c r="J5" s="107" t="s">
        <v>125</v>
      </c>
      <c r="K5" s="107" t="s">
        <v>126</v>
      </c>
      <c r="L5" s="107" t="s">
        <v>127</v>
      </c>
      <c r="M5" s="107" t="s">
        <v>128</v>
      </c>
      <c r="N5" s="107"/>
      <c r="S5" s="35" t="s">
        <v>35</v>
      </c>
      <c r="T5" s="57" t="s">
        <v>173</v>
      </c>
      <c r="U5" s="57" t="s">
        <v>174</v>
      </c>
      <c r="V5" s="57" t="s">
        <v>175</v>
      </c>
      <c r="W5" s="58" t="s">
        <v>156</v>
      </c>
      <c r="X5" s="58" t="s">
        <v>157</v>
      </c>
      <c r="Y5" s="58" t="s">
        <v>158</v>
      </c>
      <c r="Z5" s="59" t="s">
        <v>176</v>
      </c>
      <c r="AA5" s="59" t="s">
        <v>177</v>
      </c>
      <c r="AB5" s="59" t="s">
        <v>178</v>
      </c>
      <c r="AC5" s="60" t="s">
        <v>179</v>
      </c>
      <c r="AD5" s="60" t="s">
        <v>180</v>
      </c>
      <c r="AE5" s="61" t="s">
        <v>181</v>
      </c>
    </row>
    <row r="6" spans="1:31" x14ac:dyDescent="0.3">
      <c r="B6" s="23">
        <f>'Spot Type 1'!B6</f>
        <v>0</v>
      </c>
      <c r="C6" s="20" t="str">
        <f>'Spot Type 1'!C6</f>
        <v>x</v>
      </c>
      <c r="D6" s="20"/>
      <c r="E6" s="20"/>
      <c r="F6" s="20"/>
      <c r="G6" s="20"/>
      <c r="H6" s="20"/>
      <c r="I6" s="20"/>
      <c r="J6" s="31"/>
      <c r="K6" s="32"/>
      <c r="L6" s="32"/>
      <c r="M6" s="32"/>
      <c r="N6" s="46"/>
      <c r="S6" s="36" t="str">
        <f>'Spot Type 1'!S6</f>
        <v>//</v>
      </c>
      <c r="T6" s="2" t="e">
        <f>AVERAGEIF(C:C,S6,G:G)</f>
        <v>#DIV/0!</v>
      </c>
      <c r="U6" s="2" t="e" cm="1">
        <f t="array" ref="U6">STDEV(IF(C$6:C$1000=S6,G$6:G$1000))</f>
        <v>#DIV/0!</v>
      </c>
      <c r="V6" s="6" t="e">
        <f>U6/T6</f>
        <v>#DIV/0!</v>
      </c>
      <c r="W6" s="2" t="e">
        <f>AVERAGEIF(C:C,S6,H:H)</f>
        <v>#DIV/0!</v>
      </c>
      <c r="X6" s="2" t="e" cm="1">
        <f t="array" ref="X6">STDEV(IF(C$6:C$1000=S6,H$6:H$1000))</f>
        <v>#DIV/0!</v>
      </c>
      <c r="Y6" s="6" t="e">
        <f>X6/W6</f>
        <v>#DIV/0!</v>
      </c>
      <c r="Z6" s="2" t="e">
        <f>AVERAGEIF(C:C,S6,I:I)</f>
        <v>#DIV/0!</v>
      </c>
      <c r="AA6" s="2" t="e" cm="1">
        <f t="array" ref="AA6">STDEV(IF(C$6:C$1000=S6,I$6:I$1000))</f>
        <v>#DIV/0!</v>
      </c>
      <c r="AB6" s="6" t="e">
        <f>AA6/Z6</f>
        <v>#DIV/0!</v>
      </c>
      <c r="AC6" s="2" t="e">
        <f>AVERAGEIF(C:C,S6,J:J)</f>
        <v>#DIV/0!</v>
      </c>
      <c r="AD6" s="2" t="e" cm="1">
        <f t="array" ref="AD6">STDEV(IF(C$6:C$1000=S6,J$6:J$1000))</f>
        <v>#DIV/0!</v>
      </c>
      <c r="AE6" s="37" t="e">
        <f>AD6/AC6</f>
        <v>#DIV/0!</v>
      </c>
    </row>
    <row r="7" spans="1:31" x14ac:dyDescent="0.3">
      <c r="B7" s="23">
        <f>'Spot Type 1'!B7</f>
        <v>0</v>
      </c>
      <c r="C7" s="20" t="str">
        <f>'Spot Type 1'!C7</f>
        <v>x</v>
      </c>
      <c r="D7" s="20"/>
      <c r="E7" s="20"/>
      <c r="F7" s="20"/>
      <c r="G7" s="20"/>
      <c r="H7" s="20"/>
      <c r="I7" s="20"/>
      <c r="J7" s="31"/>
      <c r="K7" s="32"/>
      <c r="L7" s="32"/>
      <c r="M7" s="32"/>
      <c r="N7" s="46"/>
      <c r="S7" s="36" t="str">
        <f>'Spot Type 1'!S7</f>
        <v>//</v>
      </c>
      <c r="T7" s="2" t="e">
        <f t="shared" ref="T7:T15" si="0">AVERAGEIF(C:C,S7,G:G)</f>
        <v>#DIV/0!</v>
      </c>
      <c r="U7" s="2" t="e" cm="1">
        <f t="array" ref="U7">STDEV(IF(C$6:C$1000=S7,G$6:G$1000))</f>
        <v>#DIV/0!</v>
      </c>
      <c r="V7" s="6" t="e">
        <f t="shared" ref="V7:V11" si="1">U7/T7</f>
        <v>#DIV/0!</v>
      </c>
      <c r="W7" s="2" t="e">
        <f t="shared" ref="W7:W15" si="2">AVERAGEIF(C:C,S7,H:H)</f>
        <v>#DIV/0!</v>
      </c>
      <c r="X7" s="2" t="e" cm="1">
        <f t="array" ref="X7">STDEV(IF(C$6:C$1000=S7,H$6:H$1000))</f>
        <v>#DIV/0!</v>
      </c>
      <c r="Y7" s="6" t="e">
        <f t="shared" ref="Y7:Y15" si="3">X7/W7</f>
        <v>#DIV/0!</v>
      </c>
      <c r="Z7" s="2" t="e">
        <f t="shared" ref="Z7:Z15" si="4">AVERAGEIF(C:C,S7,I:I)</f>
        <v>#DIV/0!</v>
      </c>
      <c r="AA7" s="2" t="e" cm="1">
        <f t="array" ref="AA7">STDEV(IF(C$6:C$1000=S7,I$6:I$1000))</f>
        <v>#DIV/0!</v>
      </c>
      <c r="AB7" s="6" t="e">
        <f t="shared" ref="AB7:AB15" si="5">AA7/Z7</f>
        <v>#DIV/0!</v>
      </c>
      <c r="AC7" s="2" t="e">
        <f t="shared" ref="AC7:AC15" si="6">AVERAGEIF(C:C,S7,J:J)</f>
        <v>#DIV/0!</v>
      </c>
      <c r="AD7" s="2" t="e" cm="1">
        <f t="array" ref="AD7">STDEV(IF(C$6:C$1000=S7,J$6:J$1000))</f>
        <v>#DIV/0!</v>
      </c>
      <c r="AE7" s="37" t="e">
        <f t="shared" ref="AE7:AE15" si="7">AD7/AC7</f>
        <v>#DIV/0!</v>
      </c>
    </row>
    <row r="8" spans="1:31" x14ac:dyDescent="0.3">
      <c r="B8" s="23">
        <f>'Spot Type 1'!B8</f>
        <v>0</v>
      </c>
      <c r="C8" s="20" t="str">
        <f>'Spot Type 1'!C8</f>
        <v>x</v>
      </c>
      <c r="D8" s="20"/>
      <c r="E8" s="20"/>
      <c r="F8" s="20"/>
      <c r="G8" s="20"/>
      <c r="H8" s="20"/>
      <c r="I8" s="20"/>
      <c r="J8" s="31"/>
      <c r="K8" s="32"/>
      <c r="L8" s="32"/>
      <c r="M8" s="32"/>
      <c r="N8" s="46"/>
      <c r="S8" s="36" t="str">
        <f>'Spot Type 1'!S8</f>
        <v>//</v>
      </c>
      <c r="T8" s="2" t="e">
        <f>AVERAGEIF(C:C,S8,G:G)</f>
        <v>#DIV/0!</v>
      </c>
      <c r="U8" s="2" t="e" cm="1">
        <f t="array" ref="U8">STDEV(IF(C$6:C$1000=S8,G$6:G$1000))</f>
        <v>#DIV/0!</v>
      </c>
      <c r="V8" s="6" t="e">
        <f t="shared" si="1"/>
        <v>#DIV/0!</v>
      </c>
      <c r="W8" s="2" t="e">
        <f t="shared" si="2"/>
        <v>#DIV/0!</v>
      </c>
      <c r="X8" s="2" t="e" cm="1">
        <f t="array" ref="X8">STDEV(IF(C$6:C$1000=S8,H$6:H$1000))</f>
        <v>#DIV/0!</v>
      </c>
      <c r="Y8" s="6" t="e">
        <f t="shared" si="3"/>
        <v>#DIV/0!</v>
      </c>
      <c r="Z8" s="2" t="e">
        <f t="shared" si="4"/>
        <v>#DIV/0!</v>
      </c>
      <c r="AA8" s="2" t="e" cm="1">
        <f t="array" ref="AA8">STDEV(IF(C$6:C$1000=S8,I$6:I$1000))</f>
        <v>#DIV/0!</v>
      </c>
      <c r="AB8" s="6" t="e">
        <f t="shared" si="5"/>
        <v>#DIV/0!</v>
      </c>
      <c r="AC8" s="2" t="e">
        <f t="shared" si="6"/>
        <v>#DIV/0!</v>
      </c>
      <c r="AD8" s="2" t="e" cm="1">
        <f t="array" ref="AD8">STDEV(IF(C$6:C$1000=S8,J$6:J$1000))</f>
        <v>#DIV/0!</v>
      </c>
      <c r="AE8" s="37" t="e">
        <f t="shared" si="7"/>
        <v>#DIV/0!</v>
      </c>
    </row>
    <row r="9" spans="1:31" x14ac:dyDescent="0.3">
      <c r="B9" s="23">
        <f>'Spot Type 1'!B9</f>
        <v>0</v>
      </c>
      <c r="C9" s="20" t="str">
        <f>'Spot Type 1'!C9</f>
        <v>x</v>
      </c>
      <c r="D9" s="20"/>
      <c r="E9" s="20"/>
      <c r="F9" s="20"/>
      <c r="G9" s="20"/>
      <c r="H9" s="20"/>
      <c r="I9" s="20"/>
      <c r="J9" s="31"/>
      <c r="K9" s="32"/>
      <c r="L9" s="32"/>
      <c r="M9" s="32"/>
      <c r="N9" s="46"/>
      <c r="S9" s="36" t="str">
        <f>'Spot Type 1'!S9</f>
        <v>//</v>
      </c>
      <c r="T9" s="2" t="e">
        <f t="shared" si="0"/>
        <v>#DIV/0!</v>
      </c>
      <c r="U9" s="2" t="e" cm="1">
        <f t="array" ref="U9">STDEV(IF(C$6:C$1000=S9,G$6:G$1000))</f>
        <v>#DIV/0!</v>
      </c>
      <c r="V9" s="6" t="e">
        <f t="shared" si="1"/>
        <v>#DIV/0!</v>
      </c>
      <c r="W9" s="2" t="e">
        <f t="shared" si="2"/>
        <v>#DIV/0!</v>
      </c>
      <c r="X9" s="2" t="e" cm="1">
        <f t="array" ref="X9">STDEV(IF(C$6:C$1000=S9,H$6:H$1000))</f>
        <v>#DIV/0!</v>
      </c>
      <c r="Y9" s="6" t="e">
        <f t="shared" si="3"/>
        <v>#DIV/0!</v>
      </c>
      <c r="Z9" s="2" t="e">
        <f t="shared" si="4"/>
        <v>#DIV/0!</v>
      </c>
      <c r="AA9" s="2" t="e" cm="1">
        <f t="array" ref="AA9">STDEV(IF(C$6:C$1000=S9,I$6:I$1000))</f>
        <v>#DIV/0!</v>
      </c>
      <c r="AB9" s="6" t="e">
        <f t="shared" si="5"/>
        <v>#DIV/0!</v>
      </c>
      <c r="AC9" s="2" t="e">
        <f t="shared" si="6"/>
        <v>#DIV/0!</v>
      </c>
      <c r="AD9" s="2" t="e" cm="1">
        <f t="array" ref="AD9">STDEV(IF(C$6:C$1000=S9,J$6:J$1000))</f>
        <v>#DIV/0!</v>
      </c>
      <c r="AE9" s="37" t="e">
        <f t="shared" si="7"/>
        <v>#DIV/0!</v>
      </c>
    </row>
    <row r="10" spans="1:31" x14ac:dyDescent="0.3">
      <c r="B10" s="23">
        <f>'Spot Type 1'!B10</f>
        <v>0</v>
      </c>
      <c r="C10" s="20" t="str">
        <f>'Spot Type 1'!C10</f>
        <v>x</v>
      </c>
      <c r="D10" s="20"/>
      <c r="E10" s="20"/>
      <c r="F10" s="20"/>
      <c r="G10" s="20"/>
      <c r="H10" s="20"/>
      <c r="I10" s="20"/>
      <c r="J10" s="31"/>
      <c r="K10" s="32"/>
      <c r="L10" s="32"/>
      <c r="M10" s="32"/>
      <c r="N10" s="46"/>
      <c r="S10" s="36" t="str">
        <f>'Spot Type 1'!S10</f>
        <v>//</v>
      </c>
      <c r="T10" s="2" t="e">
        <f t="shared" si="0"/>
        <v>#DIV/0!</v>
      </c>
      <c r="U10" s="2" t="e" cm="1">
        <f t="array" ref="U10">STDEV(IF(C$6:C$1000=S10,G$6:G$1000))</f>
        <v>#DIV/0!</v>
      </c>
      <c r="V10" s="6" t="e">
        <f t="shared" si="1"/>
        <v>#DIV/0!</v>
      </c>
      <c r="W10" s="2" t="e">
        <f t="shared" si="2"/>
        <v>#DIV/0!</v>
      </c>
      <c r="X10" s="2" t="e" cm="1">
        <f t="array" ref="X10">STDEV(IF(C$6:C$1000=S10,H$6:H$1000))</f>
        <v>#DIV/0!</v>
      </c>
      <c r="Y10" s="6" t="e">
        <f t="shared" si="3"/>
        <v>#DIV/0!</v>
      </c>
      <c r="Z10" s="2" t="e">
        <f t="shared" si="4"/>
        <v>#DIV/0!</v>
      </c>
      <c r="AA10" s="2" t="e" cm="1">
        <f t="array" ref="AA10">STDEV(IF(C$6:C$1000=S10,I$6:I$1000))</f>
        <v>#DIV/0!</v>
      </c>
      <c r="AB10" s="6" t="e">
        <f t="shared" si="5"/>
        <v>#DIV/0!</v>
      </c>
      <c r="AC10" s="2" t="e">
        <f t="shared" si="6"/>
        <v>#DIV/0!</v>
      </c>
      <c r="AD10" s="2" t="e" cm="1">
        <f t="array" ref="AD10">STDEV(IF(C$6:C$1000=S10,J$6:J$1000))</f>
        <v>#DIV/0!</v>
      </c>
      <c r="AE10" s="37" t="e">
        <f t="shared" si="7"/>
        <v>#DIV/0!</v>
      </c>
    </row>
    <row r="11" spans="1:31" x14ac:dyDescent="0.3">
      <c r="B11" s="23">
        <f>'Spot Type 1'!B11</f>
        <v>0</v>
      </c>
      <c r="C11" s="20" t="str">
        <f>'Spot Type 1'!C11</f>
        <v>x</v>
      </c>
      <c r="D11" s="20"/>
      <c r="E11" s="20"/>
      <c r="F11" s="20"/>
      <c r="G11" s="20"/>
      <c r="H11" s="20"/>
      <c r="I11" s="20"/>
      <c r="J11" s="31"/>
      <c r="K11" s="32"/>
      <c r="L11" s="32"/>
      <c r="M11" s="32"/>
      <c r="N11" s="46"/>
      <c r="S11" s="36" t="str">
        <f>'Spot Type 1'!S11</f>
        <v>//</v>
      </c>
      <c r="T11" s="2" t="e">
        <f t="shared" si="0"/>
        <v>#DIV/0!</v>
      </c>
      <c r="U11" s="2" t="e" cm="1">
        <f t="array" ref="U11">STDEV(IF(C$6:C$1000=S11,G$6:G$1000))</f>
        <v>#DIV/0!</v>
      </c>
      <c r="V11" s="6" t="e">
        <f t="shared" si="1"/>
        <v>#DIV/0!</v>
      </c>
      <c r="W11" s="2" t="e">
        <f t="shared" si="2"/>
        <v>#DIV/0!</v>
      </c>
      <c r="X11" s="2" t="e" cm="1">
        <f t="array" ref="X11">STDEV(IF(C$6:C$1000=S11,H$6:H$1000))</f>
        <v>#DIV/0!</v>
      </c>
      <c r="Y11" s="6" t="e">
        <f t="shared" si="3"/>
        <v>#DIV/0!</v>
      </c>
      <c r="Z11" s="2" t="e">
        <f t="shared" si="4"/>
        <v>#DIV/0!</v>
      </c>
      <c r="AA11" s="2" t="e" cm="1">
        <f t="array" ref="AA11">STDEV(IF(C$6:C$1000=S11,I$6:I$1000))</f>
        <v>#DIV/0!</v>
      </c>
      <c r="AB11" s="6" t="e">
        <f t="shared" si="5"/>
        <v>#DIV/0!</v>
      </c>
      <c r="AC11" s="2" t="e">
        <f t="shared" si="6"/>
        <v>#DIV/0!</v>
      </c>
      <c r="AD11" s="2" t="e" cm="1">
        <f t="array" ref="AD11">STDEV(IF(C$6:C$1000=S11,J$6:J$1000))</f>
        <v>#DIV/0!</v>
      </c>
      <c r="AE11" s="37" t="e">
        <f t="shared" si="7"/>
        <v>#DIV/0!</v>
      </c>
    </row>
    <row r="12" spans="1:31" x14ac:dyDescent="0.3">
      <c r="B12" s="23">
        <f>'Spot Type 1'!B12</f>
        <v>0</v>
      </c>
      <c r="C12" s="20" t="str">
        <f>'Spot Type 1'!C12</f>
        <v>x</v>
      </c>
      <c r="D12" s="20"/>
      <c r="E12" s="20"/>
      <c r="F12" s="20"/>
      <c r="G12" s="20"/>
      <c r="H12" s="20"/>
      <c r="I12" s="20"/>
      <c r="J12" s="31"/>
      <c r="K12" s="32"/>
      <c r="L12" s="32"/>
      <c r="M12" s="32"/>
      <c r="N12" s="46"/>
      <c r="S12" s="36" t="str">
        <f>'Spot Type 1'!S12</f>
        <v>//</v>
      </c>
      <c r="T12" s="2" t="e">
        <f t="shared" si="0"/>
        <v>#DIV/0!</v>
      </c>
      <c r="U12" s="2" t="e" cm="1">
        <f t="array" ref="U12">STDEV(IF(C$6:C$1000=S12,G$6:G$1000))</f>
        <v>#DIV/0!</v>
      </c>
      <c r="V12" s="6" t="e">
        <f>U12/T12</f>
        <v>#DIV/0!</v>
      </c>
      <c r="W12" s="2" t="e">
        <f t="shared" si="2"/>
        <v>#DIV/0!</v>
      </c>
      <c r="X12" s="2" t="e" cm="1">
        <f t="array" ref="X12">STDEV(IF(C$6:C$1000=S12,H$6:H$1000))</f>
        <v>#DIV/0!</v>
      </c>
      <c r="Y12" s="6" t="e">
        <f t="shared" si="3"/>
        <v>#DIV/0!</v>
      </c>
      <c r="Z12" s="2" t="e">
        <f t="shared" si="4"/>
        <v>#DIV/0!</v>
      </c>
      <c r="AA12" s="2" t="e" cm="1">
        <f t="array" ref="AA12">STDEV(IF(C$6:C$1000=S12,I$6:I$1000))</f>
        <v>#DIV/0!</v>
      </c>
      <c r="AB12" s="6" t="e">
        <f t="shared" si="5"/>
        <v>#DIV/0!</v>
      </c>
      <c r="AC12" s="2" t="e">
        <f t="shared" si="6"/>
        <v>#DIV/0!</v>
      </c>
      <c r="AD12" s="2" t="e" cm="1">
        <f t="array" ref="AD12">STDEV(IF(C$6:C$1000=S12,J$6:J$1000))</f>
        <v>#DIV/0!</v>
      </c>
      <c r="AE12" s="37" t="e">
        <f t="shared" si="7"/>
        <v>#DIV/0!</v>
      </c>
    </row>
    <row r="13" spans="1:31" x14ac:dyDescent="0.3">
      <c r="B13" s="23">
        <f>'Spot Type 1'!B13</f>
        <v>0</v>
      </c>
      <c r="C13" s="20" t="str">
        <f>'Spot Type 1'!C13</f>
        <v>x</v>
      </c>
      <c r="D13" s="20"/>
      <c r="E13" s="20"/>
      <c r="F13" s="20"/>
      <c r="G13" s="20"/>
      <c r="H13" s="20"/>
      <c r="I13" s="20"/>
      <c r="J13" s="31"/>
      <c r="K13" s="32"/>
      <c r="L13" s="32"/>
      <c r="M13" s="32"/>
      <c r="N13" s="46"/>
      <c r="S13" s="36" t="str">
        <f>'Spot Type 1'!S13</f>
        <v>//</v>
      </c>
      <c r="T13" s="2" t="e">
        <f t="shared" si="0"/>
        <v>#DIV/0!</v>
      </c>
      <c r="U13" s="2" t="e" cm="1">
        <f t="array" ref="U13">STDEV(IF(C$6:C$1000=S13,G$6:G$1000))</f>
        <v>#DIV/0!</v>
      </c>
      <c r="V13" s="6" t="e">
        <f t="shared" ref="V13:V15" si="8">U13/T13</f>
        <v>#DIV/0!</v>
      </c>
      <c r="W13" s="2" t="e">
        <f t="shared" si="2"/>
        <v>#DIV/0!</v>
      </c>
      <c r="X13" s="2" t="e" cm="1">
        <f t="array" ref="X13">STDEV(IF(C$6:C$1000=S13,H$6:H$1000))</f>
        <v>#DIV/0!</v>
      </c>
      <c r="Y13" s="6" t="e">
        <f t="shared" si="3"/>
        <v>#DIV/0!</v>
      </c>
      <c r="Z13" s="2" t="e">
        <f t="shared" si="4"/>
        <v>#DIV/0!</v>
      </c>
      <c r="AA13" s="2" t="e" cm="1">
        <f t="array" ref="AA13">STDEV(IF(C$6:C$1000=S13,I$6:I$1000))</f>
        <v>#DIV/0!</v>
      </c>
      <c r="AB13" s="6" t="e">
        <f t="shared" si="5"/>
        <v>#DIV/0!</v>
      </c>
      <c r="AC13" s="2" t="e">
        <f t="shared" si="6"/>
        <v>#DIV/0!</v>
      </c>
      <c r="AD13" s="2" t="e" cm="1">
        <f t="array" ref="AD13">STDEV(IF(C$6:C$1000=S13,J$6:J$1000))</f>
        <v>#DIV/0!</v>
      </c>
      <c r="AE13" s="37" t="e">
        <f t="shared" si="7"/>
        <v>#DIV/0!</v>
      </c>
    </row>
    <row r="14" spans="1:31" x14ac:dyDescent="0.3">
      <c r="B14" s="23">
        <f>'Spot Type 1'!B14</f>
        <v>0</v>
      </c>
      <c r="C14" s="20" t="str">
        <f>'Spot Type 1'!C14</f>
        <v>x</v>
      </c>
      <c r="D14" s="20"/>
      <c r="E14" s="20"/>
      <c r="F14" s="20"/>
      <c r="G14" s="20"/>
      <c r="H14" s="20"/>
      <c r="I14" s="20"/>
      <c r="J14" s="31"/>
      <c r="K14" s="32"/>
      <c r="L14" s="32"/>
      <c r="M14" s="32"/>
      <c r="N14" s="46"/>
      <c r="S14" s="36" t="str">
        <f>'Spot Type 1'!S14</f>
        <v>//</v>
      </c>
      <c r="T14" s="2" t="e">
        <f t="shared" si="0"/>
        <v>#DIV/0!</v>
      </c>
      <c r="U14" s="2" t="e" cm="1">
        <f t="array" ref="U14">STDEV(IF(C$6:C$1000=S14,G$6:G$1000))</f>
        <v>#DIV/0!</v>
      </c>
      <c r="V14" s="6" t="e">
        <f t="shared" si="8"/>
        <v>#DIV/0!</v>
      </c>
      <c r="W14" s="2" t="e">
        <f t="shared" si="2"/>
        <v>#DIV/0!</v>
      </c>
      <c r="X14" s="2" t="e" cm="1">
        <f t="array" ref="X14">STDEV(IF(C$6:C$1000=S14,H$6:H$1000))</f>
        <v>#DIV/0!</v>
      </c>
      <c r="Y14" s="6" t="e">
        <f t="shared" si="3"/>
        <v>#DIV/0!</v>
      </c>
      <c r="Z14" s="2" t="e">
        <f t="shared" si="4"/>
        <v>#DIV/0!</v>
      </c>
      <c r="AA14" s="2" t="e" cm="1">
        <f t="array" ref="AA14">STDEV(IF(C$6:C$1000=S14,I$6:I$1000))</f>
        <v>#DIV/0!</v>
      </c>
      <c r="AB14" s="6" t="e">
        <f t="shared" si="5"/>
        <v>#DIV/0!</v>
      </c>
      <c r="AC14" s="2" t="e">
        <f t="shared" si="6"/>
        <v>#DIV/0!</v>
      </c>
      <c r="AD14" s="2" t="e" cm="1">
        <f t="array" ref="AD14">STDEV(IF(C$6:C$1000=S14,J$6:J$1000))</f>
        <v>#DIV/0!</v>
      </c>
      <c r="AE14" s="37" t="e">
        <f t="shared" si="7"/>
        <v>#DIV/0!</v>
      </c>
    </row>
    <row r="15" spans="1:31" ht="16.2" thickBot="1" x14ac:dyDescent="0.35">
      <c r="B15" s="23">
        <f>'Spot Type 1'!B15</f>
        <v>0</v>
      </c>
      <c r="C15" s="20" t="str">
        <f>'Spot Type 1'!C15</f>
        <v>x</v>
      </c>
      <c r="D15" s="20"/>
      <c r="E15" s="20"/>
      <c r="F15" s="20"/>
      <c r="G15" s="20"/>
      <c r="H15" s="20"/>
      <c r="I15" s="20"/>
      <c r="J15" s="31"/>
      <c r="K15" s="32"/>
      <c r="L15" s="32"/>
      <c r="M15" s="32"/>
      <c r="N15" s="46"/>
      <c r="S15" s="36" t="str">
        <f>'Spot Type 1'!S15</f>
        <v>//</v>
      </c>
      <c r="T15" s="2" t="e">
        <f t="shared" si="0"/>
        <v>#DIV/0!</v>
      </c>
      <c r="U15" s="2" t="e" cm="1">
        <f t="array" ref="U15">STDEV(IF(C$6:C$1000=S15,G$6:G$1000))</f>
        <v>#DIV/0!</v>
      </c>
      <c r="V15" s="40" t="e">
        <f t="shared" si="8"/>
        <v>#DIV/0!</v>
      </c>
      <c r="W15" s="2" t="e">
        <f t="shared" si="2"/>
        <v>#DIV/0!</v>
      </c>
      <c r="X15" s="2" t="e" cm="1">
        <f t="array" ref="X15">STDEV(IF(C$6:C$1000=S15,H$6:H$1000))</f>
        <v>#DIV/0!</v>
      </c>
      <c r="Y15" s="40" t="e">
        <f t="shared" si="3"/>
        <v>#DIV/0!</v>
      </c>
      <c r="Z15" s="2" t="e">
        <f t="shared" si="4"/>
        <v>#DIV/0!</v>
      </c>
      <c r="AA15" s="2" t="e" cm="1">
        <f t="array" ref="AA15">STDEV(IF(C$6:C$1000=S15,I$6:I$1000))</f>
        <v>#DIV/0!</v>
      </c>
      <c r="AB15" s="40" t="e">
        <f t="shared" si="5"/>
        <v>#DIV/0!</v>
      </c>
      <c r="AC15" s="2" t="e">
        <f t="shared" si="6"/>
        <v>#DIV/0!</v>
      </c>
      <c r="AD15" s="2" t="e" cm="1">
        <f t="array" ref="AD15">STDEV(IF(C$6:C$1000=S15,J$6:J$1000))</f>
        <v>#DIV/0!</v>
      </c>
      <c r="AE15" s="41" t="e">
        <f t="shared" si="7"/>
        <v>#DIV/0!</v>
      </c>
    </row>
    <row r="16" spans="1:31" x14ac:dyDescent="0.3">
      <c r="B16" s="23">
        <f>'Spot Type 1'!B16</f>
        <v>0</v>
      </c>
      <c r="C16" s="20" t="str">
        <f>'Spot Type 1'!C16</f>
        <v>x</v>
      </c>
      <c r="D16" s="20"/>
      <c r="E16" s="20"/>
      <c r="F16" s="20"/>
      <c r="G16" s="20"/>
      <c r="H16" s="20"/>
      <c r="I16" s="20"/>
      <c r="J16" s="31"/>
      <c r="K16" s="32"/>
      <c r="L16" s="32"/>
      <c r="M16" s="32"/>
      <c r="N16" s="46"/>
      <c r="V16" s="5"/>
      <c r="Y16" s="5"/>
    </row>
    <row r="17" spans="2:31" x14ac:dyDescent="0.3">
      <c r="B17" s="23">
        <f>'Spot Type 1'!B17</f>
        <v>0</v>
      </c>
      <c r="C17" s="20" t="str">
        <f>'Spot Type 1'!C17</f>
        <v>x</v>
      </c>
      <c r="D17" s="20"/>
      <c r="E17" s="20"/>
      <c r="F17" s="20"/>
      <c r="G17" s="20"/>
      <c r="H17" s="20"/>
      <c r="I17" s="20"/>
      <c r="J17" s="31"/>
      <c r="K17" s="32"/>
      <c r="L17" s="32"/>
      <c r="M17" s="32"/>
      <c r="N17" s="46"/>
      <c r="V17" s="5"/>
      <c r="Y17" s="5"/>
    </row>
    <row r="18" spans="2:31" ht="16.2" thickBot="1" x14ac:dyDescent="0.35">
      <c r="B18" s="23">
        <f>'Spot Type 1'!B18</f>
        <v>0</v>
      </c>
      <c r="C18" s="20" t="str">
        <f>'Spot Type 1'!C18</f>
        <v>x</v>
      </c>
      <c r="D18" s="20"/>
      <c r="E18" s="20"/>
      <c r="F18" s="20"/>
      <c r="G18" s="20"/>
      <c r="H18" s="20"/>
      <c r="I18" s="20"/>
      <c r="J18" s="31"/>
      <c r="K18" s="32"/>
      <c r="L18" s="32"/>
      <c r="M18" s="32"/>
      <c r="N18" s="46"/>
      <c r="V18" s="5"/>
      <c r="Y18" s="5"/>
    </row>
    <row r="19" spans="2:31" x14ac:dyDescent="0.3">
      <c r="B19" s="23">
        <f>'Spot Type 1'!B19</f>
        <v>0</v>
      </c>
      <c r="C19" s="20" t="str">
        <f>'Spot Type 1'!C19</f>
        <v>x</v>
      </c>
      <c r="D19" s="20"/>
      <c r="E19" s="20"/>
      <c r="F19" s="20"/>
      <c r="G19" s="20"/>
      <c r="H19" s="20"/>
      <c r="I19" s="20"/>
      <c r="J19" s="31"/>
      <c r="K19" s="32"/>
      <c r="L19" s="32"/>
      <c r="M19" s="32"/>
      <c r="N19" s="46"/>
      <c r="S19" s="35" t="s">
        <v>35</v>
      </c>
      <c r="T19" s="62" t="s">
        <v>182</v>
      </c>
      <c r="U19" s="62" t="s">
        <v>186</v>
      </c>
      <c r="V19" s="62" t="s">
        <v>187</v>
      </c>
      <c r="W19" s="71" t="s">
        <v>185</v>
      </c>
      <c r="X19" s="71" t="s">
        <v>183</v>
      </c>
      <c r="Y19" s="71" t="s">
        <v>184</v>
      </c>
      <c r="Z19" s="130" t="s">
        <v>188</v>
      </c>
      <c r="AA19" s="130" t="s">
        <v>189</v>
      </c>
      <c r="AB19" s="130" t="s">
        <v>190</v>
      </c>
      <c r="AC19" s="79" t="s">
        <v>94</v>
      </c>
      <c r="AD19" s="79" t="s">
        <v>95</v>
      </c>
      <c r="AE19" s="80" t="s">
        <v>96</v>
      </c>
    </row>
    <row r="20" spans="2:31" x14ac:dyDescent="0.3">
      <c r="B20" s="23">
        <f>'Spot Type 1'!B20</f>
        <v>0</v>
      </c>
      <c r="C20" s="20" t="str">
        <f>'Spot Type 1'!C20</f>
        <v>x</v>
      </c>
      <c r="D20" s="20"/>
      <c r="E20" s="20"/>
      <c r="F20" s="20"/>
      <c r="G20" s="20"/>
      <c r="H20" s="20"/>
      <c r="I20" s="20"/>
      <c r="J20" s="31"/>
      <c r="K20" s="32"/>
      <c r="L20" s="32"/>
      <c r="M20" s="32"/>
      <c r="N20" s="46"/>
      <c r="S20" s="36" t="str">
        <f>S6</f>
        <v>//</v>
      </c>
      <c r="T20" s="2" t="e">
        <f>AVERAGEIF(C:C,S20,K:K)</f>
        <v>#DIV/0!</v>
      </c>
      <c r="U20" s="2" t="e" cm="1">
        <f t="array" ref="U20">STDEV(IF(C$6:C$1000=S20,K$6:K$1000))</f>
        <v>#DIV/0!</v>
      </c>
      <c r="V20" s="6" t="e">
        <f>U20/T20</f>
        <v>#DIV/0!</v>
      </c>
      <c r="W20" s="2" t="e">
        <f>AVERAGEIF(C:C,S20,L:L)</f>
        <v>#DIV/0!</v>
      </c>
      <c r="X20" s="2" t="e" cm="1">
        <f t="array" ref="X20">STDEV(IF(C$6:C$1000=S20,L$6:L$1000))</f>
        <v>#DIV/0!</v>
      </c>
      <c r="Y20" s="6" t="e">
        <f>X20/W20</f>
        <v>#DIV/0!</v>
      </c>
      <c r="Z20" s="2" t="e">
        <f>AVERAGEIF(C:C,S20,M:M)</f>
        <v>#DIV/0!</v>
      </c>
      <c r="AA20" s="2" t="e" cm="1">
        <f t="array" ref="AA20">STDEV(IF(C$6:C$1000=$S20,M$6:M$1000))</f>
        <v>#DIV/0!</v>
      </c>
      <c r="AB20" s="6" t="e">
        <f>AA20/Z20</f>
        <v>#DIV/0!</v>
      </c>
      <c r="AC20" s="2" t="e">
        <f t="shared" ref="AC20:AC29" si="9">AVERAGEIF(C:C,S20,N:N)</f>
        <v>#DIV/0!</v>
      </c>
      <c r="AD20" s="2" t="e" cm="1">
        <f t="array" ref="AD20">STDEV(IF(C$6:C$1000=$S20,N$6:N$1000))</f>
        <v>#DIV/0!</v>
      </c>
      <c r="AE20" s="37" t="e">
        <f>AD20/AC20</f>
        <v>#DIV/0!</v>
      </c>
    </row>
    <row r="21" spans="2:31" x14ac:dyDescent="0.3">
      <c r="B21" s="23">
        <f>'Spot Type 1'!B21</f>
        <v>0</v>
      </c>
      <c r="C21" s="20" t="str">
        <f>'Spot Type 1'!C21</f>
        <v>x</v>
      </c>
      <c r="D21" s="20"/>
      <c r="E21" s="20"/>
      <c r="F21" s="20"/>
      <c r="G21" s="20"/>
      <c r="H21" s="20"/>
      <c r="I21" s="20"/>
      <c r="J21" s="31"/>
      <c r="K21" s="32"/>
      <c r="L21" s="32"/>
      <c r="M21" s="32"/>
      <c r="N21" s="46"/>
      <c r="S21" s="36" t="str">
        <f t="shared" ref="S21:S29" si="10">S7</f>
        <v>//</v>
      </c>
      <c r="T21" s="2" t="e">
        <f t="shared" ref="T21:T29" si="11">AVERAGEIF(C:C,S21,K:K)</f>
        <v>#DIV/0!</v>
      </c>
      <c r="U21" s="2" t="e" cm="1">
        <f t="array" ref="U21">STDEV(IF(C$6:C$1000=S21,K$6:K$1000))</f>
        <v>#DIV/0!</v>
      </c>
      <c r="V21" s="6" t="e">
        <f t="shared" ref="V21:V29" si="12">U21/T21</f>
        <v>#DIV/0!</v>
      </c>
      <c r="W21" s="2" t="e">
        <f t="shared" ref="W21:W29" si="13">AVERAGEIF(C:C,S21,L:L)</f>
        <v>#DIV/0!</v>
      </c>
      <c r="X21" s="2" t="e" cm="1">
        <f t="array" ref="X21">STDEV(IF(C$6:C$1000=S21,L$6:L$1000))</f>
        <v>#DIV/0!</v>
      </c>
      <c r="Y21" s="6" t="e">
        <f t="shared" ref="Y21:Y29" si="14">X21/W21</f>
        <v>#DIV/0!</v>
      </c>
      <c r="Z21" s="2" t="e">
        <f t="shared" ref="Z21:Z29" si="15">AVERAGEIF(C:C,S21,M:M)</f>
        <v>#DIV/0!</v>
      </c>
      <c r="AA21" s="2" t="e" cm="1">
        <f t="array" ref="AA21">STDEV(IF(C$6:C$1000=$S21,M$6:M$1000))</f>
        <v>#DIV/0!</v>
      </c>
      <c r="AB21" s="6" t="e">
        <f t="shared" ref="AB21:AB27" si="16">AA21/Z21</f>
        <v>#DIV/0!</v>
      </c>
      <c r="AC21" s="2" t="e">
        <f t="shared" si="9"/>
        <v>#DIV/0!</v>
      </c>
      <c r="AD21" s="2" t="e" cm="1">
        <f t="array" ref="AD21">STDEV(IF(C$6:C$1000=$S21,N$6:N$1000))</f>
        <v>#DIV/0!</v>
      </c>
      <c r="AE21" s="37" t="e">
        <f t="shared" ref="AE21:AE29" si="17">AD21/AC21</f>
        <v>#DIV/0!</v>
      </c>
    </row>
    <row r="22" spans="2:31" x14ac:dyDescent="0.3">
      <c r="B22" s="23">
        <f>'Spot Type 1'!B22</f>
        <v>0</v>
      </c>
      <c r="C22" s="20" t="str">
        <f>'Spot Type 1'!C22</f>
        <v>x</v>
      </c>
      <c r="D22" s="20"/>
      <c r="E22" s="20"/>
      <c r="F22" s="20"/>
      <c r="G22" s="20"/>
      <c r="H22" s="20"/>
      <c r="I22" s="20"/>
      <c r="J22" s="31"/>
      <c r="K22" s="32"/>
      <c r="L22" s="32"/>
      <c r="M22" s="32"/>
      <c r="N22" s="46"/>
      <c r="S22" s="36" t="str">
        <f t="shared" si="10"/>
        <v>//</v>
      </c>
      <c r="T22" s="2" t="e">
        <f t="shared" si="11"/>
        <v>#DIV/0!</v>
      </c>
      <c r="U22" s="2" t="e" cm="1">
        <f t="array" ref="U22">STDEV(IF(C$6:C$1000=S22,K$6:K$1000))</f>
        <v>#DIV/0!</v>
      </c>
      <c r="V22" s="6" t="e">
        <f t="shared" si="12"/>
        <v>#DIV/0!</v>
      </c>
      <c r="W22" s="2" t="e">
        <f t="shared" si="13"/>
        <v>#DIV/0!</v>
      </c>
      <c r="X22" s="2" t="e" cm="1">
        <f t="array" ref="X22">STDEV(IF(C$6:C$1000=S22,L$6:L$1000))</f>
        <v>#DIV/0!</v>
      </c>
      <c r="Y22" s="6" t="e">
        <f t="shared" si="14"/>
        <v>#DIV/0!</v>
      </c>
      <c r="Z22" s="2" t="e">
        <f t="shared" si="15"/>
        <v>#DIV/0!</v>
      </c>
      <c r="AA22" s="2" t="e" cm="1">
        <f t="array" ref="AA22">STDEV(IF(C$6:C$1000=$S22,M$6:M$1000))</f>
        <v>#DIV/0!</v>
      </c>
      <c r="AB22" s="6" t="e">
        <f t="shared" si="16"/>
        <v>#DIV/0!</v>
      </c>
      <c r="AC22" s="2" t="e">
        <f t="shared" si="9"/>
        <v>#DIV/0!</v>
      </c>
      <c r="AD22" s="2" t="e" cm="1">
        <f t="array" ref="AD22">STDEV(IF(C$6:C$1000=$S22,N$6:N$1000))</f>
        <v>#DIV/0!</v>
      </c>
      <c r="AE22" s="37" t="e">
        <f t="shared" si="17"/>
        <v>#DIV/0!</v>
      </c>
    </row>
    <row r="23" spans="2:31" x14ac:dyDescent="0.3">
      <c r="B23" s="23">
        <f>'Spot Type 1'!B23</f>
        <v>0</v>
      </c>
      <c r="C23" s="20" t="str">
        <f>'Spot Type 1'!C23</f>
        <v>x</v>
      </c>
      <c r="D23" s="20"/>
      <c r="E23" s="20"/>
      <c r="F23" s="20"/>
      <c r="G23" s="20"/>
      <c r="H23" s="20"/>
      <c r="I23" s="20"/>
      <c r="J23" s="31"/>
      <c r="K23" s="32"/>
      <c r="L23" s="32"/>
      <c r="M23" s="32"/>
      <c r="N23" s="46"/>
      <c r="S23" s="36" t="str">
        <f t="shared" si="10"/>
        <v>//</v>
      </c>
      <c r="T23" s="2" t="e">
        <f t="shared" si="11"/>
        <v>#DIV/0!</v>
      </c>
      <c r="U23" s="2" t="e" cm="1">
        <f t="array" ref="U23">STDEV(IF(C$6:C$1000=S23,K$6:K$1000))</f>
        <v>#DIV/0!</v>
      </c>
      <c r="V23" s="6" t="e">
        <f t="shared" si="12"/>
        <v>#DIV/0!</v>
      </c>
      <c r="W23" s="2" t="e">
        <f t="shared" si="13"/>
        <v>#DIV/0!</v>
      </c>
      <c r="X23" s="2" t="e" cm="1">
        <f t="array" ref="X23">STDEV(IF(C$6:C$1000=S23,L$6:L$1000))</f>
        <v>#DIV/0!</v>
      </c>
      <c r="Y23" s="6" t="e">
        <f t="shared" si="14"/>
        <v>#DIV/0!</v>
      </c>
      <c r="Z23" s="2" t="e">
        <f t="shared" si="15"/>
        <v>#DIV/0!</v>
      </c>
      <c r="AA23" s="2" t="e" cm="1">
        <f t="array" ref="AA23">STDEV(IF(C$6:C$1000=$S23,M$6:M$1000))</f>
        <v>#DIV/0!</v>
      </c>
      <c r="AB23" s="6" t="e">
        <f t="shared" si="16"/>
        <v>#DIV/0!</v>
      </c>
      <c r="AC23" s="2" t="e">
        <f t="shared" si="9"/>
        <v>#DIV/0!</v>
      </c>
      <c r="AD23" s="2" t="e" cm="1">
        <f t="array" ref="AD23">STDEV(IF(C$6:C$1000=$S23,N$6:N$1000))</f>
        <v>#DIV/0!</v>
      </c>
      <c r="AE23" s="37" t="e">
        <f t="shared" si="17"/>
        <v>#DIV/0!</v>
      </c>
    </row>
    <row r="24" spans="2:31" x14ac:dyDescent="0.3">
      <c r="B24" s="23">
        <f>'Spot Type 1'!B24</f>
        <v>0</v>
      </c>
      <c r="C24" s="20" t="str">
        <f>'Spot Type 1'!C24</f>
        <v>x</v>
      </c>
      <c r="D24" s="20"/>
      <c r="E24" s="20"/>
      <c r="F24" s="20"/>
      <c r="G24" s="20"/>
      <c r="H24" s="20"/>
      <c r="I24" s="20"/>
      <c r="J24" s="31"/>
      <c r="K24" s="32"/>
      <c r="L24" s="32"/>
      <c r="M24" s="32"/>
      <c r="N24" s="46"/>
      <c r="S24" s="36" t="str">
        <f t="shared" si="10"/>
        <v>//</v>
      </c>
      <c r="T24" s="2" t="e">
        <f t="shared" si="11"/>
        <v>#DIV/0!</v>
      </c>
      <c r="U24" s="2" t="e" cm="1">
        <f t="array" ref="U24">STDEV(IF(C$6:C$1000=S24,K$6:K$1000))</f>
        <v>#DIV/0!</v>
      </c>
      <c r="V24" s="6" t="e">
        <f t="shared" si="12"/>
        <v>#DIV/0!</v>
      </c>
      <c r="W24" s="2" t="e">
        <f t="shared" si="13"/>
        <v>#DIV/0!</v>
      </c>
      <c r="X24" s="2" t="e" cm="1">
        <f t="array" ref="X24">STDEV(IF(C$6:C$1000=S24,L$6:L$1000))</f>
        <v>#DIV/0!</v>
      </c>
      <c r="Y24" s="6" t="e">
        <f t="shared" si="14"/>
        <v>#DIV/0!</v>
      </c>
      <c r="Z24" s="2" t="e">
        <f t="shared" si="15"/>
        <v>#DIV/0!</v>
      </c>
      <c r="AA24" s="2" t="e" cm="1">
        <f t="array" ref="AA24">STDEV(IF(C$6:C$1000=$S24,M$6:M$1000))</f>
        <v>#DIV/0!</v>
      </c>
      <c r="AB24" s="6" t="e">
        <f t="shared" si="16"/>
        <v>#DIV/0!</v>
      </c>
      <c r="AC24" s="2" t="e">
        <f t="shared" si="9"/>
        <v>#DIV/0!</v>
      </c>
      <c r="AD24" s="2" t="e" cm="1">
        <f t="array" ref="AD24">STDEV(IF(C$6:C$1000=$S24,N$6:N$1000))</f>
        <v>#DIV/0!</v>
      </c>
      <c r="AE24" s="37" t="e">
        <f t="shared" si="17"/>
        <v>#DIV/0!</v>
      </c>
    </row>
    <row r="25" spans="2:31" x14ac:dyDescent="0.3">
      <c r="B25" s="23">
        <f>'Spot Type 1'!B25</f>
        <v>0</v>
      </c>
      <c r="C25" s="20" t="str">
        <f>'Spot Type 1'!C25</f>
        <v>x</v>
      </c>
      <c r="D25" s="20"/>
      <c r="E25" s="20"/>
      <c r="F25" s="20"/>
      <c r="G25" s="20"/>
      <c r="H25" s="20"/>
      <c r="I25" s="20"/>
      <c r="J25" s="31"/>
      <c r="K25" s="32"/>
      <c r="L25" s="32"/>
      <c r="M25" s="32"/>
      <c r="N25" s="46"/>
      <c r="S25" s="36" t="str">
        <f t="shared" si="10"/>
        <v>//</v>
      </c>
      <c r="T25" s="2" t="e">
        <f t="shared" si="11"/>
        <v>#DIV/0!</v>
      </c>
      <c r="U25" s="2" t="e" cm="1">
        <f t="array" ref="U25">STDEV(IF(C$6:C$1000=S25,K$6:K$1000))</f>
        <v>#DIV/0!</v>
      </c>
      <c r="V25" s="6" t="e">
        <f t="shared" si="12"/>
        <v>#DIV/0!</v>
      </c>
      <c r="W25" s="2" t="e">
        <f t="shared" si="13"/>
        <v>#DIV/0!</v>
      </c>
      <c r="X25" s="2" t="e" cm="1">
        <f t="array" ref="X25">STDEV(IF(C$6:C$1000=S25,L$6:L$1000))</f>
        <v>#DIV/0!</v>
      </c>
      <c r="Y25" s="6" t="e">
        <f t="shared" si="14"/>
        <v>#DIV/0!</v>
      </c>
      <c r="Z25" s="2" t="e">
        <f t="shared" si="15"/>
        <v>#DIV/0!</v>
      </c>
      <c r="AA25" s="2" t="e" cm="1">
        <f t="array" ref="AA25">STDEV(IF(C$6:C$1000=$S25,M$6:M$1000))</f>
        <v>#DIV/0!</v>
      </c>
      <c r="AB25" s="6" t="e">
        <f t="shared" si="16"/>
        <v>#DIV/0!</v>
      </c>
      <c r="AC25" s="2" t="e">
        <f t="shared" si="9"/>
        <v>#DIV/0!</v>
      </c>
      <c r="AD25" s="2" t="e" cm="1">
        <f t="array" ref="AD25">STDEV(IF(C$6:C$1000=$S25,N$6:N$1000))</f>
        <v>#DIV/0!</v>
      </c>
      <c r="AE25" s="37" t="e">
        <f t="shared" si="17"/>
        <v>#DIV/0!</v>
      </c>
    </row>
    <row r="26" spans="2:31" x14ac:dyDescent="0.3">
      <c r="B26" s="23">
        <f>'Spot Type 1'!B26</f>
        <v>0</v>
      </c>
      <c r="C26" s="20" t="str">
        <f>'Spot Type 1'!C26</f>
        <v>x</v>
      </c>
      <c r="D26" s="20"/>
      <c r="E26" s="20"/>
      <c r="F26" s="20"/>
      <c r="G26" s="20"/>
      <c r="H26" s="20"/>
      <c r="I26" s="20"/>
      <c r="J26" s="31"/>
      <c r="K26" s="32"/>
      <c r="L26" s="32"/>
      <c r="M26" s="32"/>
      <c r="N26" s="46"/>
      <c r="S26" s="36" t="str">
        <f t="shared" si="10"/>
        <v>//</v>
      </c>
      <c r="T26" s="2" t="e">
        <f t="shared" si="11"/>
        <v>#DIV/0!</v>
      </c>
      <c r="U26" s="2" t="e" cm="1">
        <f t="array" ref="U26">STDEV(IF(C$6:C$1000=S26,K$6:K$1000))</f>
        <v>#DIV/0!</v>
      </c>
      <c r="V26" s="6" t="e">
        <f t="shared" si="12"/>
        <v>#DIV/0!</v>
      </c>
      <c r="W26" s="2" t="e">
        <f t="shared" si="13"/>
        <v>#DIV/0!</v>
      </c>
      <c r="X26" s="2" t="e" cm="1">
        <f t="array" ref="X26">STDEV(IF(C$6:C$1000=S26,L$6:L$1000))</f>
        <v>#DIV/0!</v>
      </c>
      <c r="Y26" s="6" t="e">
        <f t="shared" si="14"/>
        <v>#DIV/0!</v>
      </c>
      <c r="Z26" s="2" t="e">
        <f t="shared" si="15"/>
        <v>#DIV/0!</v>
      </c>
      <c r="AA26" s="2" t="e" cm="1">
        <f t="array" ref="AA26">STDEV(IF(C$6:C$1000=$S26,M$6:M$1000))</f>
        <v>#DIV/0!</v>
      </c>
      <c r="AB26" s="6" t="e">
        <f t="shared" si="16"/>
        <v>#DIV/0!</v>
      </c>
      <c r="AC26" s="2" t="e">
        <f t="shared" si="9"/>
        <v>#DIV/0!</v>
      </c>
      <c r="AD26" s="2" t="e" cm="1">
        <f t="array" ref="AD26">STDEV(IF(C$6:C$1000=$S26,N$6:N$1000))</f>
        <v>#DIV/0!</v>
      </c>
      <c r="AE26" s="37" t="e">
        <f t="shared" si="17"/>
        <v>#DIV/0!</v>
      </c>
    </row>
    <row r="27" spans="2:31" x14ac:dyDescent="0.3">
      <c r="B27" s="23">
        <f>'Spot Type 1'!B27</f>
        <v>0</v>
      </c>
      <c r="C27" s="20" t="str">
        <f>'Spot Type 1'!C27</f>
        <v>x</v>
      </c>
      <c r="D27" s="20"/>
      <c r="E27" s="20"/>
      <c r="F27" s="20"/>
      <c r="G27" s="20"/>
      <c r="H27" s="20"/>
      <c r="I27" s="20"/>
      <c r="J27" s="31"/>
      <c r="K27" s="32"/>
      <c r="L27" s="32"/>
      <c r="M27" s="32"/>
      <c r="N27" s="46"/>
      <c r="S27" s="36" t="str">
        <f t="shared" si="10"/>
        <v>//</v>
      </c>
      <c r="T27" s="2" t="e">
        <f t="shared" si="11"/>
        <v>#DIV/0!</v>
      </c>
      <c r="U27" s="2" t="e" cm="1">
        <f t="array" ref="U27">STDEV(IF(C$6:C$1000=S27,K$6:K$1000))</f>
        <v>#DIV/0!</v>
      </c>
      <c r="V27" s="6" t="e">
        <f t="shared" si="12"/>
        <v>#DIV/0!</v>
      </c>
      <c r="W27" s="2" t="e">
        <f t="shared" si="13"/>
        <v>#DIV/0!</v>
      </c>
      <c r="X27" s="2" t="e" cm="1">
        <f t="array" ref="X27">STDEV(IF(C$6:C$1000=S27,L$6:L$1000))</f>
        <v>#DIV/0!</v>
      </c>
      <c r="Y27" s="6" t="e">
        <f t="shared" si="14"/>
        <v>#DIV/0!</v>
      </c>
      <c r="Z27" s="2" t="e">
        <f t="shared" si="15"/>
        <v>#DIV/0!</v>
      </c>
      <c r="AA27" s="2" t="e" cm="1">
        <f t="array" ref="AA27">STDEV(IF(C$6:C$1000=$S27,M$6:M$1000))</f>
        <v>#DIV/0!</v>
      </c>
      <c r="AB27" s="6" t="e">
        <f t="shared" si="16"/>
        <v>#DIV/0!</v>
      </c>
      <c r="AC27" s="2" t="e">
        <f t="shared" si="9"/>
        <v>#DIV/0!</v>
      </c>
      <c r="AD27" s="2" t="e" cm="1">
        <f t="array" ref="AD27">STDEV(IF(C$6:C$1000=$S27,N$6:N$1000))</f>
        <v>#DIV/0!</v>
      </c>
      <c r="AE27" s="37" t="e">
        <f t="shared" si="17"/>
        <v>#DIV/0!</v>
      </c>
    </row>
    <row r="28" spans="2:31" x14ac:dyDescent="0.3">
      <c r="B28" s="23">
        <f>'Spot Type 1'!B28</f>
        <v>0</v>
      </c>
      <c r="C28" s="20" t="str">
        <f>'Spot Type 1'!C28</f>
        <v>x</v>
      </c>
      <c r="D28" s="20"/>
      <c r="E28" s="20"/>
      <c r="F28" s="20"/>
      <c r="G28" s="20"/>
      <c r="H28" s="20"/>
      <c r="I28" s="20"/>
      <c r="J28" s="31"/>
      <c r="K28" s="32"/>
      <c r="L28" s="32"/>
      <c r="M28" s="32"/>
      <c r="N28" s="46"/>
      <c r="S28" s="36" t="str">
        <f t="shared" si="10"/>
        <v>//</v>
      </c>
      <c r="T28" s="2" t="e">
        <f t="shared" si="11"/>
        <v>#DIV/0!</v>
      </c>
      <c r="U28" s="2" t="e" cm="1">
        <f t="array" ref="U28">STDEV(IF(C$6:C$1000=S28,K$6:K$1000))</f>
        <v>#DIV/0!</v>
      </c>
      <c r="V28" s="6" t="e">
        <f t="shared" si="12"/>
        <v>#DIV/0!</v>
      </c>
      <c r="W28" s="2" t="e">
        <f t="shared" si="13"/>
        <v>#DIV/0!</v>
      </c>
      <c r="X28" s="2" t="e" cm="1">
        <f t="array" ref="X28">STDEV(IF(C$6:C$1000=S28,L$6:L$1000))</f>
        <v>#DIV/0!</v>
      </c>
      <c r="Y28" s="6" t="e">
        <f t="shared" si="14"/>
        <v>#DIV/0!</v>
      </c>
      <c r="Z28" s="2" t="e">
        <f t="shared" si="15"/>
        <v>#DIV/0!</v>
      </c>
      <c r="AA28" s="2" t="e" cm="1">
        <f t="array" ref="AA28">STDEV(IF(C$6:C$1000=$S28,M$6:M$1000))</f>
        <v>#DIV/0!</v>
      </c>
      <c r="AB28" s="6" t="e">
        <f>AA28/Z28</f>
        <v>#DIV/0!</v>
      </c>
      <c r="AC28" s="2" t="e">
        <f t="shared" si="9"/>
        <v>#DIV/0!</v>
      </c>
      <c r="AD28" s="2" t="e" cm="1">
        <f t="array" ref="AD28">STDEV(IF(C$6:C$1000=$S28,N$6:N$1000))</f>
        <v>#DIV/0!</v>
      </c>
      <c r="AE28" s="37" t="e">
        <f t="shared" si="17"/>
        <v>#DIV/0!</v>
      </c>
    </row>
    <row r="29" spans="2:31" ht="16.2" thickBot="1" x14ac:dyDescent="0.35">
      <c r="B29" s="23">
        <f>'Spot Type 1'!B29</f>
        <v>0</v>
      </c>
      <c r="C29" s="20" t="str">
        <f>'Spot Type 1'!C29</f>
        <v>x</v>
      </c>
      <c r="D29" s="20"/>
      <c r="E29" s="20"/>
      <c r="F29" s="20"/>
      <c r="G29" s="20"/>
      <c r="H29" s="20"/>
      <c r="I29" s="20"/>
      <c r="J29" s="31"/>
      <c r="K29" s="32"/>
      <c r="L29" s="32"/>
      <c r="M29" s="32"/>
      <c r="N29" s="46"/>
      <c r="S29" s="38" t="str">
        <f t="shared" si="10"/>
        <v>//</v>
      </c>
      <c r="T29" s="2" t="e">
        <f t="shared" si="11"/>
        <v>#DIV/0!</v>
      </c>
      <c r="U29" s="2" t="e" cm="1">
        <f t="array" ref="U29">STDEV(IF(C$6:C$1000=S29,K$6:K$1000))</f>
        <v>#DIV/0!</v>
      </c>
      <c r="V29" s="40" t="e">
        <f t="shared" si="12"/>
        <v>#DIV/0!</v>
      </c>
      <c r="W29" s="2" t="e">
        <f t="shared" si="13"/>
        <v>#DIV/0!</v>
      </c>
      <c r="X29" s="2" t="e" cm="1">
        <f t="array" ref="X29">STDEV(IF(C$6:C$1000=S29,L$6:L$1000))</f>
        <v>#DIV/0!</v>
      </c>
      <c r="Y29" s="40" t="e">
        <f t="shared" si="14"/>
        <v>#DIV/0!</v>
      </c>
      <c r="Z29" s="2" t="e">
        <f t="shared" si="15"/>
        <v>#DIV/0!</v>
      </c>
      <c r="AA29" s="2" t="e" cm="1">
        <f t="array" ref="AA29">STDEV(IF(C$6:C$1000=$S29,M$6:M$1000))</f>
        <v>#DIV/0!</v>
      </c>
      <c r="AB29" s="6" t="e">
        <f t="shared" ref="AB29" si="18">AA29/Z29</f>
        <v>#DIV/0!</v>
      </c>
      <c r="AC29" s="2" t="e">
        <f t="shared" si="9"/>
        <v>#DIV/0!</v>
      </c>
      <c r="AD29" s="2" t="e" cm="1">
        <f t="array" ref="AD29">STDEV(IF(C$6:C$1000=$S29,N$6:N$1000))</f>
        <v>#DIV/0!</v>
      </c>
      <c r="AE29" s="37" t="e">
        <f t="shared" si="17"/>
        <v>#DIV/0!</v>
      </c>
    </row>
    <row r="30" spans="2:31" x14ac:dyDescent="0.3">
      <c r="B30" s="23">
        <f>'Spot Type 1'!B30</f>
        <v>0</v>
      </c>
      <c r="C30" s="20" t="str">
        <f>'Spot Type 1'!C30</f>
        <v>x</v>
      </c>
      <c r="D30" s="20"/>
      <c r="E30" s="20"/>
      <c r="F30" s="20"/>
      <c r="G30" s="20"/>
      <c r="H30" s="20"/>
      <c r="I30" s="20"/>
      <c r="J30" s="31"/>
      <c r="K30" s="32"/>
      <c r="L30" s="32"/>
      <c r="M30" s="32"/>
      <c r="N30" s="46"/>
      <c r="V30" s="5"/>
      <c r="Y30" s="5"/>
    </row>
    <row r="31" spans="2:31" x14ac:dyDescent="0.3">
      <c r="B31" s="23">
        <f>'Spot Type 1'!B31</f>
        <v>0</v>
      </c>
      <c r="C31" s="20" t="str">
        <f>'Spot Type 1'!C31</f>
        <v>x</v>
      </c>
      <c r="D31" s="20"/>
      <c r="E31" s="20"/>
      <c r="F31" s="20"/>
      <c r="G31" s="20"/>
      <c r="H31" s="20"/>
      <c r="I31" s="20"/>
      <c r="J31" s="31"/>
      <c r="K31" s="32"/>
      <c r="L31" s="32"/>
      <c r="M31" s="32"/>
      <c r="N31" s="46"/>
      <c r="V31" s="5"/>
      <c r="Y31" s="5"/>
    </row>
    <row r="32" spans="2:31" x14ac:dyDescent="0.3">
      <c r="B32" s="23">
        <f>'Spot Type 1'!B32</f>
        <v>0</v>
      </c>
      <c r="C32" s="20" t="str">
        <f>'Spot Type 1'!C32</f>
        <v>x</v>
      </c>
      <c r="D32" s="20"/>
      <c r="E32" s="20"/>
      <c r="F32" s="20"/>
      <c r="G32" s="20"/>
      <c r="H32" s="20"/>
      <c r="I32" s="20"/>
      <c r="J32" s="31"/>
      <c r="K32" s="32"/>
      <c r="L32" s="32"/>
      <c r="M32" s="32"/>
      <c r="N32" s="46"/>
      <c r="V32" s="5"/>
      <c r="Y32" s="5"/>
    </row>
    <row r="33" spans="2:36" ht="16.2" thickBot="1" x14ac:dyDescent="0.35">
      <c r="B33" s="23">
        <f>'Spot Type 1'!B33</f>
        <v>0</v>
      </c>
      <c r="C33" s="20" t="str">
        <f>'Spot Type 1'!C33</f>
        <v>x</v>
      </c>
      <c r="D33" s="20"/>
      <c r="E33" s="20"/>
      <c r="F33" s="20"/>
      <c r="G33" s="20"/>
      <c r="H33" s="20"/>
      <c r="I33" s="20"/>
      <c r="J33" s="31"/>
      <c r="K33" s="32"/>
      <c r="L33" s="32"/>
      <c r="M33" s="32"/>
      <c r="N33" s="46"/>
      <c r="V33" s="5"/>
      <c r="Y33" s="5"/>
    </row>
    <row r="34" spans="2:36" ht="16.2" thickBot="1" x14ac:dyDescent="0.35">
      <c r="B34" s="23">
        <f>'Spot Type 1'!B34</f>
        <v>0</v>
      </c>
      <c r="C34" s="20" t="str">
        <f>'Spot Type 1'!C34</f>
        <v>x</v>
      </c>
      <c r="D34" s="20"/>
      <c r="E34" s="20"/>
      <c r="F34" s="20"/>
      <c r="G34" s="20"/>
      <c r="H34" s="20"/>
      <c r="I34" s="20"/>
      <c r="J34" s="31"/>
      <c r="K34" s="32"/>
      <c r="L34" s="32"/>
      <c r="M34" s="32"/>
      <c r="N34" s="46"/>
      <c r="S34" s="142"/>
      <c r="T34" s="143"/>
      <c r="U34" s="143"/>
      <c r="V34" s="143"/>
      <c r="W34" s="143"/>
      <c r="X34" s="143"/>
      <c r="Y34" s="143"/>
      <c r="Z34" s="143"/>
      <c r="AA34" s="143"/>
      <c r="AB34" s="143"/>
      <c r="AC34" s="143"/>
      <c r="AD34" s="143"/>
      <c r="AE34" s="144"/>
    </row>
    <row r="35" spans="2:36" x14ac:dyDescent="0.3">
      <c r="B35" s="23">
        <f>'Spot Type 1'!B35</f>
        <v>0</v>
      </c>
      <c r="C35" s="20" t="str">
        <f>'Spot Type 1'!C35</f>
        <v>x</v>
      </c>
      <c r="D35" s="20"/>
      <c r="E35" s="20"/>
      <c r="F35" s="20"/>
      <c r="G35" s="20"/>
      <c r="H35" s="20"/>
      <c r="I35" s="20"/>
      <c r="J35" s="31"/>
      <c r="K35" s="32"/>
      <c r="L35" s="32"/>
      <c r="M35" s="32"/>
      <c r="N35" s="46"/>
      <c r="V35" s="5"/>
      <c r="Y35" s="5"/>
    </row>
    <row r="36" spans="2:36" x14ac:dyDescent="0.3">
      <c r="B36" s="23">
        <f>'Spot Type 1'!B36</f>
        <v>0</v>
      </c>
      <c r="C36" s="20" t="str">
        <f>'Spot Type 1'!C36</f>
        <v>x</v>
      </c>
      <c r="D36" s="20"/>
      <c r="E36" s="20"/>
      <c r="F36" s="20"/>
      <c r="G36" s="20"/>
      <c r="H36" s="20"/>
      <c r="I36" s="20"/>
      <c r="J36" s="31"/>
      <c r="K36" s="32"/>
      <c r="L36" s="32"/>
      <c r="M36" s="32"/>
      <c r="N36" s="46"/>
      <c r="V36" s="5"/>
      <c r="Y36" s="5"/>
    </row>
    <row r="37" spans="2:36" x14ac:dyDescent="0.3">
      <c r="B37" s="23">
        <f>'Spot Type 1'!B37</f>
        <v>0</v>
      </c>
      <c r="C37" s="20" t="str">
        <f>'Spot Type 1'!C37</f>
        <v>x</v>
      </c>
      <c r="D37" s="20"/>
      <c r="E37" s="20"/>
      <c r="F37" s="20"/>
      <c r="G37" s="20"/>
      <c r="H37" s="20"/>
      <c r="I37" s="20"/>
      <c r="J37" s="31"/>
      <c r="K37" s="32"/>
      <c r="L37" s="32"/>
      <c r="M37" s="32"/>
      <c r="N37" s="46"/>
      <c r="V37" s="5"/>
      <c r="Y37" s="5"/>
    </row>
    <row r="38" spans="2:36" ht="16.2" thickBot="1" x14ac:dyDescent="0.35">
      <c r="B38" s="23">
        <f>'Spot Type 1'!B38</f>
        <v>0</v>
      </c>
      <c r="C38" s="20" t="str">
        <f>'Spot Type 1'!C38</f>
        <v>x</v>
      </c>
      <c r="D38" s="20"/>
      <c r="E38" s="20"/>
      <c r="F38" s="20"/>
      <c r="G38" s="20"/>
      <c r="H38" s="20"/>
      <c r="I38" s="20"/>
      <c r="J38" s="31"/>
      <c r="K38" s="32"/>
      <c r="L38" s="32"/>
      <c r="M38" s="32"/>
      <c r="N38" s="46"/>
      <c r="S38" s="7" t="s">
        <v>2</v>
      </c>
      <c r="U38" s="7" t="s">
        <v>38</v>
      </c>
      <c r="V38" t="str">
        <f>Params!B11</f>
        <v>ngml</v>
      </c>
      <c r="X38" s="8" t="s">
        <v>150</v>
      </c>
      <c r="Y38" s="5"/>
      <c r="AB38" s="50" t="s">
        <v>2</v>
      </c>
      <c r="AC38" s="33"/>
      <c r="AD38" s="7" t="s">
        <v>38</v>
      </c>
      <c r="AE38">
        <v>0</v>
      </c>
      <c r="AF38" s="33"/>
      <c r="AG38" s="51" t="s">
        <v>122</v>
      </c>
    </row>
    <row r="39" spans="2:36" ht="130.19999999999999" thickBot="1" x14ac:dyDescent="0.35">
      <c r="B39" s="23">
        <f>'Spot Type 1'!B39</f>
        <v>0</v>
      </c>
      <c r="C39" s="20" t="str">
        <f>'Spot Type 1'!C39</f>
        <v>x</v>
      </c>
      <c r="D39" s="20"/>
      <c r="E39" s="20"/>
      <c r="F39" s="20"/>
      <c r="G39" s="20"/>
      <c r="H39" s="20"/>
      <c r="I39" s="20"/>
      <c r="J39" s="31"/>
      <c r="K39" s="32"/>
      <c r="L39" s="32"/>
      <c r="M39" s="32"/>
      <c r="N39" s="46"/>
      <c r="S39" s="27" t="s">
        <v>1</v>
      </c>
      <c r="T39" s="28" t="s">
        <v>152</v>
      </c>
      <c r="U39" s="29" t="s">
        <v>3</v>
      </c>
      <c r="V39" s="29" t="s">
        <v>71</v>
      </c>
      <c r="W39" s="29" t="str">
        <f>IF(Params!$B$4="Multiplex","Mean0 + 2xSigma","Mean0 - 2xSigma")</f>
        <v>Mean0 - 2xSigma</v>
      </c>
      <c r="X39" s="30" t="str">
        <f>IF(Params!$B$4="Multiplex","Mean0 + 3xSigma","Mean0 - 3xSigma")</f>
        <v>Mean0 - 3xSigma</v>
      </c>
      <c r="Y39" s="101" t="s">
        <v>153</v>
      </c>
      <c r="Z39" s="105" t="s">
        <v>67</v>
      </c>
      <c r="AA39" s="105" t="s">
        <v>68</v>
      </c>
      <c r="AB39" s="27" t="s">
        <v>1</v>
      </c>
      <c r="AC39" s="28" t="s">
        <v>130</v>
      </c>
      <c r="AD39" s="29" t="s">
        <v>3</v>
      </c>
      <c r="AE39" s="29" t="s">
        <v>71</v>
      </c>
      <c r="AF39" s="29" t="str">
        <f>IF(Params!$B$4="Multiplex","Mean0 + 2xSigma","Mean0 - 2xSigma")</f>
        <v>Mean0 - 2xSigma</v>
      </c>
      <c r="AG39" s="30" t="str">
        <f>IF(Params!$B$4="Multiplex","Mean0 + 3xSigma","Mean0 - 3xSigma")</f>
        <v>Mean0 - 3xSigma</v>
      </c>
      <c r="AH39" s="101" t="s">
        <v>131</v>
      </c>
      <c r="AI39" s="105" t="s">
        <v>67</v>
      </c>
      <c r="AJ39" s="105" t="s">
        <v>68</v>
      </c>
    </row>
    <row r="40" spans="2:36" ht="16.2" thickTop="1" x14ac:dyDescent="0.3">
      <c r="B40" s="23">
        <f>'Spot Type 1'!B40</f>
        <v>0</v>
      </c>
      <c r="C40" s="20" t="str">
        <f>'Spot Type 1'!C40</f>
        <v>x</v>
      </c>
      <c r="D40" s="20"/>
      <c r="E40" s="20"/>
      <c r="F40" s="20"/>
      <c r="G40" s="20"/>
      <c r="H40" s="20"/>
      <c r="I40" s="20"/>
      <c r="J40" s="31"/>
      <c r="K40" s="32"/>
      <c r="L40" s="32"/>
      <c r="M40" s="32"/>
      <c r="N40" s="46"/>
      <c r="S40" s="9">
        <f>MIN(S7:S15)/100</f>
        <v>0</v>
      </c>
      <c r="T40" s="48" t="e">
        <f>T6</f>
        <v>#DIV/0!</v>
      </c>
      <c r="U40" s="10" t="e">
        <f>U6</f>
        <v>#DIV/0!</v>
      </c>
      <c r="V40" s="10" t="e">
        <f>T$40</f>
        <v>#DIV/0!</v>
      </c>
      <c r="W40" s="10" t="e">
        <f>IF(Params!$B$4="Multiplex",T$40+2*U$40,T$40-2*U$40)</f>
        <v>#DIV/0!</v>
      </c>
      <c r="X40" s="11" t="e">
        <f>IF(Params!$B$4="Multiplex",T$40+3*U$40,T$40-3*U$40)</f>
        <v>#DIV/0!</v>
      </c>
      <c r="Y40" s="102" t="e">
        <f t="shared" ref="Y40:Y47" si="19">T41-T40</f>
        <v>#DIV/0!</v>
      </c>
      <c r="Z40" t="e">
        <f>IF(Params!$B$4="Multiplex",IF($T40&gt;W40,1,0),IF($T40&lt;W40,1,0))*IF($S41="//",1,Z41)</f>
        <v>#DIV/0!</v>
      </c>
      <c r="AA40" s="106" t="e">
        <f>IF(Params!$B$4="Multiplex",IF($T40&gt;X40,1,0),IF($T40&lt;X40,1,0))*IF($S41="//",1,AA41)</f>
        <v>#DIV/0!</v>
      </c>
      <c r="AB40" s="9">
        <f>MIN(S7:S15)/100</f>
        <v>0</v>
      </c>
      <c r="AC40" s="34" t="e">
        <f t="shared" ref="AC40:AC49" si="20">W6</f>
        <v>#DIV/0!</v>
      </c>
      <c r="AD40" s="10" t="e">
        <f t="shared" ref="AD40:AD49" si="21">X6</f>
        <v>#DIV/0!</v>
      </c>
      <c r="AE40" s="10" t="e">
        <f>AC$40</f>
        <v>#DIV/0!</v>
      </c>
      <c r="AF40" s="10" t="e">
        <f>IF(Params!$B$4="Multiplex",AC$40+2*AD$40,AC$40-2*AD$40)</f>
        <v>#DIV/0!</v>
      </c>
      <c r="AG40" s="11" t="e">
        <f>IF(Params!$B$4="Multiplex",AC$40+3*AD$40,AC$40-3*AD$40)</f>
        <v>#DIV/0!</v>
      </c>
      <c r="AH40" s="102" t="e">
        <f t="shared" ref="AH40:AH47" si="22">AC41-AC40</f>
        <v>#DIV/0!</v>
      </c>
      <c r="AI40" t="e">
        <f>IF(Params!$B$4="Multiplex",IF($AC40&gt;AF40,1,0),IF($AC40&lt;AF40,1,0))*IF($S41="//",1,AI41)</f>
        <v>#DIV/0!</v>
      </c>
      <c r="AJ40" s="106" t="e">
        <f>IF(Params!$B$4="Multiplex",IF($AC40&gt;AG40,1,0),IF($AC40&lt;AG40,1,0))*IF($S41="//",1,AJ41)</f>
        <v>#DIV/0!</v>
      </c>
    </row>
    <row r="41" spans="2:36" x14ac:dyDescent="0.3">
      <c r="B41" s="23">
        <f>'Spot Type 1'!B41</f>
        <v>0</v>
      </c>
      <c r="C41" s="20" t="str">
        <f>'Spot Type 1'!C41</f>
        <v>x</v>
      </c>
      <c r="D41" s="20"/>
      <c r="E41" s="20"/>
      <c r="F41" s="20"/>
      <c r="G41" s="20"/>
      <c r="H41" s="20"/>
      <c r="I41" s="20"/>
      <c r="J41" s="31"/>
      <c r="K41" s="32"/>
      <c r="L41" s="32"/>
      <c r="M41" s="32"/>
      <c r="N41" s="46"/>
      <c r="S41" s="9" t="str">
        <f>S7</f>
        <v>//</v>
      </c>
      <c r="T41" s="48" t="e">
        <f>T7</f>
        <v>#DIV/0!</v>
      </c>
      <c r="U41" s="10" t="e">
        <f t="shared" ref="U41:U49" si="23">U7</f>
        <v>#DIV/0!</v>
      </c>
      <c r="V41" s="10" t="e">
        <f t="shared" ref="V41:V49" si="24">T$40</f>
        <v>#DIV/0!</v>
      </c>
      <c r="W41" s="10" t="e">
        <f>IF(Params!$B$4="Multiplex",T$40+2*U$40,T$40-2*U$40)</f>
        <v>#DIV/0!</v>
      </c>
      <c r="X41" s="11" t="e">
        <f>IF(Params!$B$4="Multiplex",T$40+3*U$40,T$40-3*U$40)</f>
        <v>#DIV/0!</v>
      </c>
      <c r="Y41" s="102" t="e">
        <f t="shared" si="19"/>
        <v>#DIV/0!</v>
      </c>
      <c r="Z41" s="106" t="e">
        <f>IF(Params!$B$4="Multiplex",IF($T41&gt;W41,1,0),IF($T41&lt;W41,1,0))*IF($S42="//",1,Z42)</f>
        <v>#DIV/0!</v>
      </c>
      <c r="AA41" s="106" t="e">
        <f>IF(Params!$B$4="Multiplex",IF($T41&gt;X41,1,0),IF($T41&lt;X41,1,0))*IF($S42="//",1,AA42)</f>
        <v>#DIV/0!</v>
      </c>
      <c r="AB41" s="9" t="str">
        <f t="shared" ref="AB41:AB49" si="25">S7</f>
        <v>//</v>
      </c>
      <c r="AC41" s="34" t="e">
        <f t="shared" si="20"/>
        <v>#DIV/0!</v>
      </c>
      <c r="AD41" s="10" t="e">
        <f t="shared" si="21"/>
        <v>#DIV/0!</v>
      </c>
      <c r="AE41" s="10" t="e">
        <f t="shared" ref="AE41:AE49" si="26">AC$40</f>
        <v>#DIV/0!</v>
      </c>
      <c r="AF41" s="10" t="e">
        <f>IF(Params!$B$4="Multiplex",AC$40+2*AD$40,AC$40-2*AD$40)</f>
        <v>#DIV/0!</v>
      </c>
      <c r="AG41" s="11" t="e">
        <f>IF(Params!$B$4="Multiplex",AC$40+3*AD$40,AC$40-3*AD$40)</f>
        <v>#DIV/0!</v>
      </c>
      <c r="AH41" s="102" t="e">
        <f t="shared" si="22"/>
        <v>#DIV/0!</v>
      </c>
      <c r="AI41" s="106" t="e">
        <f>IF(Params!$B$4="Multiplex",IF($AC41&gt;AF41,1,0),IF($AC41&lt;AF41,1,0))*IF($S42="//",1,AI42)</f>
        <v>#DIV/0!</v>
      </c>
      <c r="AJ41" s="106" t="e">
        <f>IF(Params!$B$4="Multiplex",IF($AC41&gt;AG41,1,0),IF($AC41&lt;AG41,1,0))*IF($S42="//",1,AJ42)</f>
        <v>#DIV/0!</v>
      </c>
    </row>
    <row r="42" spans="2:36" x14ac:dyDescent="0.3">
      <c r="B42" s="23">
        <f>'Spot Type 1'!B42</f>
        <v>0</v>
      </c>
      <c r="C42" s="20" t="str">
        <f>'Spot Type 1'!C42</f>
        <v>x</v>
      </c>
      <c r="D42" s="20"/>
      <c r="E42" s="20"/>
      <c r="F42" s="20"/>
      <c r="G42" s="20"/>
      <c r="H42" s="20"/>
      <c r="I42" s="20"/>
      <c r="J42" s="31"/>
      <c r="K42" s="32"/>
      <c r="L42" s="32"/>
      <c r="M42" s="32"/>
      <c r="N42" s="46"/>
      <c r="S42" s="9" t="str">
        <f>S8</f>
        <v>//</v>
      </c>
      <c r="T42" s="48" t="e">
        <f>T8</f>
        <v>#DIV/0!</v>
      </c>
      <c r="U42" s="10" t="e">
        <f t="shared" si="23"/>
        <v>#DIV/0!</v>
      </c>
      <c r="V42" s="10" t="e">
        <f t="shared" si="24"/>
        <v>#DIV/0!</v>
      </c>
      <c r="W42" s="10" t="e">
        <f>IF(Params!$B$4="Multiplex",T$40+2*U$40,T$40-2*U$40)</f>
        <v>#DIV/0!</v>
      </c>
      <c r="X42" s="11" t="e">
        <f>IF(Params!$B$4="Multiplex",T$40+3*U$40,T$40-3*U$40)</f>
        <v>#DIV/0!</v>
      </c>
      <c r="Y42" s="102" t="e">
        <f t="shared" si="19"/>
        <v>#DIV/0!</v>
      </c>
      <c r="Z42" s="106" t="e">
        <f>IF(Params!$B$4="Multiplex",IF($T42&gt;W42,1,0),IF($T42&lt;W42,1,0))*IF($S43="//",1,Z43)</f>
        <v>#DIV/0!</v>
      </c>
      <c r="AA42" s="106" t="e">
        <f>IF(Params!$B$4="Multiplex",IF($T42&gt;X42,1,0),IF($T42&lt;X42,1,0))*IF($S43="//",1,AA43)</f>
        <v>#DIV/0!</v>
      </c>
      <c r="AB42" s="9" t="str">
        <f t="shared" si="25"/>
        <v>//</v>
      </c>
      <c r="AC42" s="34" t="e">
        <f t="shared" si="20"/>
        <v>#DIV/0!</v>
      </c>
      <c r="AD42" s="10" t="e">
        <f t="shared" si="21"/>
        <v>#DIV/0!</v>
      </c>
      <c r="AE42" s="10" t="e">
        <f t="shared" si="26"/>
        <v>#DIV/0!</v>
      </c>
      <c r="AF42" s="10" t="e">
        <f>IF(Params!$B$4="Multiplex",AC$40+2*AD$40,AC$40-2*AD$40)</f>
        <v>#DIV/0!</v>
      </c>
      <c r="AG42" s="11" t="e">
        <f>IF(Params!$B$4="Multiplex",AC$40+3*AD$40,AC$40-3*AD$40)</f>
        <v>#DIV/0!</v>
      </c>
      <c r="AH42" s="102" t="e">
        <f t="shared" si="22"/>
        <v>#DIV/0!</v>
      </c>
      <c r="AI42" s="106" t="e">
        <f>IF(Params!$B$4="Multiplex",IF($AC42&gt;AF42,1,0),IF($AC42&lt;AF42,1,0))*IF($S43="//",1,AI43)</f>
        <v>#DIV/0!</v>
      </c>
      <c r="AJ42" s="106" t="e">
        <f>IF(Params!$B$4="Multiplex",IF($AC42&gt;AG42,1,0),IF($AC42&lt;AG42,1,0))*IF($S43="//",1,AJ43)</f>
        <v>#DIV/0!</v>
      </c>
    </row>
    <row r="43" spans="2:36" x14ac:dyDescent="0.3">
      <c r="B43" s="23">
        <f>'Spot Type 1'!B43</f>
        <v>0</v>
      </c>
      <c r="C43" s="20" t="str">
        <f>'Spot Type 1'!C43</f>
        <v>x</v>
      </c>
      <c r="D43" s="20"/>
      <c r="E43" s="20"/>
      <c r="F43" s="20"/>
      <c r="G43" s="20"/>
      <c r="H43" s="20"/>
      <c r="I43" s="20"/>
      <c r="J43" s="31"/>
      <c r="K43" s="32"/>
      <c r="L43" s="32"/>
      <c r="M43" s="32"/>
      <c r="N43" s="46"/>
      <c r="S43" s="9" t="str">
        <f>S9</f>
        <v>//</v>
      </c>
      <c r="T43" s="48" t="e">
        <f t="shared" ref="T43:T49" si="27">T9</f>
        <v>#DIV/0!</v>
      </c>
      <c r="U43" s="10" t="e">
        <f t="shared" si="23"/>
        <v>#DIV/0!</v>
      </c>
      <c r="V43" s="10" t="e">
        <f t="shared" si="24"/>
        <v>#DIV/0!</v>
      </c>
      <c r="W43" s="10" t="e">
        <f>IF(Params!$B$4="Multiplex",T$40+2*U$40,T$40-2*U$40)</f>
        <v>#DIV/0!</v>
      </c>
      <c r="X43" s="11" t="e">
        <f>IF(Params!$B$4="Multiplex",T$40+3*U$40,T$40-3*U$40)</f>
        <v>#DIV/0!</v>
      </c>
      <c r="Y43" s="102" t="e">
        <f t="shared" si="19"/>
        <v>#DIV/0!</v>
      </c>
      <c r="Z43" s="106" t="e">
        <f>IF(Params!$B$4="Multiplex",IF($T43&gt;W43,1,0),IF($T43&lt;W43,1,0))*IF($S44="//",1,Z44)</f>
        <v>#DIV/0!</v>
      </c>
      <c r="AA43" s="106" t="e">
        <f>IF(Params!$B$4="Multiplex",IF($T43&gt;X43,1,0),IF($T43&lt;X43,1,0))*IF($S44="//",1,AA44)</f>
        <v>#DIV/0!</v>
      </c>
      <c r="AB43" s="9" t="str">
        <f t="shared" si="25"/>
        <v>//</v>
      </c>
      <c r="AC43" s="34" t="e">
        <f t="shared" si="20"/>
        <v>#DIV/0!</v>
      </c>
      <c r="AD43" s="10" t="e">
        <f t="shared" si="21"/>
        <v>#DIV/0!</v>
      </c>
      <c r="AE43" s="10" t="e">
        <f t="shared" si="26"/>
        <v>#DIV/0!</v>
      </c>
      <c r="AF43" s="10" t="e">
        <f>IF(Params!$B$4="Multiplex",AC$40+2*AD$40,AC$40-2*AD$40)</f>
        <v>#DIV/0!</v>
      </c>
      <c r="AG43" s="11" t="e">
        <f>IF(Params!$B$4="Multiplex",AC$40+3*AD$40,AC$40-3*AD$40)</f>
        <v>#DIV/0!</v>
      </c>
      <c r="AH43" s="102" t="e">
        <f t="shared" si="22"/>
        <v>#DIV/0!</v>
      </c>
      <c r="AI43" s="106" t="e">
        <f>IF(Params!$B$4="Multiplex",IF($AC43&gt;AF43,1,0),IF($AC43&lt;AF43,1,0))*IF($S44="//",1,AI44)</f>
        <v>#DIV/0!</v>
      </c>
      <c r="AJ43" s="106" t="e">
        <f>IF(Params!$B$4="Multiplex",IF($AC43&gt;AG43,1,0),IF($AC43&lt;AG43,1,0))*IF($S44="//",1,AJ44)</f>
        <v>#DIV/0!</v>
      </c>
    </row>
    <row r="44" spans="2:36" x14ac:dyDescent="0.3">
      <c r="B44" s="23">
        <f>'Spot Type 1'!B44</f>
        <v>0</v>
      </c>
      <c r="C44" s="20" t="str">
        <f>'Spot Type 1'!C44</f>
        <v>x</v>
      </c>
      <c r="D44" s="20"/>
      <c r="E44" s="20"/>
      <c r="F44" s="20"/>
      <c r="G44" s="20"/>
      <c r="H44" s="20"/>
      <c r="I44" s="20"/>
      <c r="J44" s="31"/>
      <c r="K44" s="32"/>
      <c r="L44" s="32"/>
      <c r="M44" s="32"/>
      <c r="N44" s="46"/>
      <c r="S44" s="9" t="str">
        <f t="shared" ref="S44:S49" si="28">S10</f>
        <v>//</v>
      </c>
      <c r="T44" s="48" t="e">
        <f t="shared" si="27"/>
        <v>#DIV/0!</v>
      </c>
      <c r="U44" s="10" t="e">
        <f t="shared" si="23"/>
        <v>#DIV/0!</v>
      </c>
      <c r="V44" s="10" t="e">
        <f t="shared" si="24"/>
        <v>#DIV/0!</v>
      </c>
      <c r="W44" s="10" t="e">
        <f>IF(Params!$B$4="Multiplex",T$40+2*U$40,T$40-2*U$40)</f>
        <v>#DIV/0!</v>
      </c>
      <c r="X44" s="11" t="e">
        <f>IF(Params!$B$4="Multiplex",T$40+3*U$40,T$40-3*U$40)</f>
        <v>#DIV/0!</v>
      </c>
      <c r="Y44" s="102" t="e">
        <f t="shared" si="19"/>
        <v>#DIV/0!</v>
      </c>
      <c r="Z44" s="106" t="e">
        <f>IF(Params!$B$4="Multiplex",IF($T44&gt;W44,1,0),IF($T44&lt;W44,1,0))*IF($S45="//",1,Z45)</f>
        <v>#DIV/0!</v>
      </c>
      <c r="AA44" s="106" t="e">
        <f>IF(Params!$B$4="Multiplex",IF($T44&gt;X44,1,0),IF($T44&lt;X44,1,0))*IF($S45="//",1,AA45)</f>
        <v>#DIV/0!</v>
      </c>
      <c r="AB44" s="9" t="str">
        <f t="shared" si="25"/>
        <v>//</v>
      </c>
      <c r="AC44" s="34" t="e">
        <f t="shared" si="20"/>
        <v>#DIV/0!</v>
      </c>
      <c r="AD44" s="10" t="e">
        <f t="shared" si="21"/>
        <v>#DIV/0!</v>
      </c>
      <c r="AE44" s="10" t="e">
        <f t="shared" si="26"/>
        <v>#DIV/0!</v>
      </c>
      <c r="AF44" s="10" t="e">
        <f>IF(Params!$B$4="Multiplex",AC$40+2*AD$40,AC$40-2*AD$40)</f>
        <v>#DIV/0!</v>
      </c>
      <c r="AG44" s="11" t="e">
        <f>IF(Params!$B$4="Multiplex",AC$40+3*AD$40,AC$40-3*AD$40)</f>
        <v>#DIV/0!</v>
      </c>
      <c r="AH44" s="102" t="e">
        <f t="shared" si="22"/>
        <v>#DIV/0!</v>
      </c>
      <c r="AI44" s="106" t="e">
        <f>IF(Params!$B$4="Multiplex",IF($AC44&gt;AF44,1,0),IF($AC44&lt;AF44,1,0))*IF($S45="//",1,AI45)</f>
        <v>#DIV/0!</v>
      </c>
      <c r="AJ44" s="106" t="e">
        <f>IF(Params!$B$4="Multiplex",IF($AC44&gt;AG44,1,0),IF($AC44&lt;AG44,1,0))*IF($S45="//",1,AJ45)</f>
        <v>#DIV/0!</v>
      </c>
    </row>
    <row r="45" spans="2:36" x14ac:dyDescent="0.3">
      <c r="B45" s="23">
        <f>'Spot Type 1'!B45</f>
        <v>0</v>
      </c>
      <c r="C45" s="20" t="str">
        <f>'Spot Type 1'!C45</f>
        <v>x</v>
      </c>
      <c r="D45" s="20"/>
      <c r="E45" s="20"/>
      <c r="F45" s="20"/>
      <c r="G45" s="20"/>
      <c r="H45" s="20"/>
      <c r="I45" s="20"/>
      <c r="J45" s="31"/>
      <c r="K45" s="32"/>
      <c r="L45" s="32"/>
      <c r="M45" s="32"/>
      <c r="N45" s="46"/>
      <c r="S45" s="9" t="str">
        <f t="shared" si="28"/>
        <v>//</v>
      </c>
      <c r="T45" s="48" t="e">
        <f t="shared" si="27"/>
        <v>#DIV/0!</v>
      </c>
      <c r="U45" s="10" t="e">
        <f t="shared" si="23"/>
        <v>#DIV/0!</v>
      </c>
      <c r="V45" s="10" t="e">
        <f t="shared" si="24"/>
        <v>#DIV/0!</v>
      </c>
      <c r="W45" s="10" t="e">
        <f>IF(Params!$B$4="Multiplex",T$40+2*U$40,T$40-2*U$40)</f>
        <v>#DIV/0!</v>
      </c>
      <c r="X45" s="11" t="e">
        <f>IF(Params!$B$4="Multiplex",T$40+3*U$40,T$40-3*U$40)</f>
        <v>#DIV/0!</v>
      </c>
      <c r="Y45" s="102" t="e">
        <f t="shared" si="19"/>
        <v>#DIV/0!</v>
      </c>
      <c r="Z45" s="106" t="e">
        <f>IF(Params!$B$4="Multiplex",IF($T45&gt;W45,1,0),IF($T45&lt;W45,1,0))*IF($S46="//",1,Z46)</f>
        <v>#DIV/0!</v>
      </c>
      <c r="AA45" s="106" t="e">
        <f>IF(Params!$B$4="Multiplex",IF($T45&gt;X45,1,0),IF($T45&lt;X45,1,0))*IF($S46="//",1,AA46)</f>
        <v>#DIV/0!</v>
      </c>
      <c r="AB45" s="9" t="str">
        <f t="shared" si="25"/>
        <v>//</v>
      </c>
      <c r="AC45" s="34" t="e">
        <f t="shared" si="20"/>
        <v>#DIV/0!</v>
      </c>
      <c r="AD45" s="10" t="e">
        <f t="shared" si="21"/>
        <v>#DIV/0!</v>
      </c>
      <c r="AE45" s="10" t="e">
        <f t="shared" si="26"/>
        <v>#DIV/0!</v>
      </c>
      <c r="AF45" s="10" t="e">
        <f>IF(Params!$B$4="Multiplex",AC$40+2*AD$40,AC$40-2*AD$40)</f>
        <v>#DIV/0!</v>
      </c>
      <c r="AG45" s="11" t="e">
        <f>IF(Params!$B$4="Multiplex",AC$40+3*AD$40,AC$40-3*AD$40)</f>
        <v>#DIV/0!</v>
      </c>
      <c r="AH45" s="102" t="e">
        <f t="shared" si="22"/>
        <v>#DIV/0!</v>
      </c>
      <c r="AI45" s="106" t="e">
        <f>IF(Params!$B$4="Multiplex",IF($AC45&gt;AF45,1,0),IF($AC45&lt;AF45,1,0))*IF($S46="//",1,AI46)</f>
        <v>#DIV/0!</v>
      </c>
      <c r="AJ45" s="106" t="e">
        <f>IF(Params!$B$4="Multiplex",IF($AC45&gt;AG45,1,0),IF($AC45&lt;AG45,1,0))*IF($S46="//",1,AJ46)</f>
        <v>#DIV/0!</v>
      </c>
    </row>
    <row r="46" spans="2:36" x14ac:dyDescent="0.3">
      <c r="B46" s="23">
        <f>'Spot Type 1'!B46</f>
        <v>0</v>
      </c>
      <c r="C46" s="20" t="str">
        <f>'Spot Type 1'!C46</f>
        <v>x</v>
      </c>
      <c r="D46" s="20"/>
      <c r="E46" s="20"/>
      <c r="F46" s="20"/>
      <c r="G46" s="20"/>
      <c r="H46" s="20"/>
      <c r="I46" s="20"/>
      <c r="J46" s="31"/>
      <c r="K46" s="32"/>
      <c r="L46" s="32"/>
      <c r="M46" s="32"/>
      <c r="N46" s="46"/>
      <c r="S46" s="9" t="str">
        <f t="shared" si="28"/>
        <v>//</v>
      </c>
      <c r="T46" s="48" t="e">
        <f t="shared" si="27"/>
        <v>#DIV/0!</v>
      </c>
      <c r="U46" s="10" t="e">
        <f t="shared" si="23"/>
        <v>#DIV/0!</v>
      </c>
      <c r="V46" s="10" t="e">
        <f t="shared" si="24"/>
        <v>#DIV/0!</v>
      </c>
      <c r="W46" s="10" t="e">
        <f>IF(Params!$B$4="Multiplex",T$40+2*U$40,T$40-2*U$40)</f>
        <v>#DIV/0!</v>
      </c>
      <c r="X46" s="11" t="e">
        <f>IF(Params!$B$4="Multiplex",T$40+3*U$40,T$40-3*U$40)</f>
        <v>#DIV/0!</v>
      </c>
      <c r="Y46" s="102" t="e">
        <f t="shared" si="19"/>
        <v>#DIV/0!</v>
      </c>
      <c r="Z46" s="106" t="e">
        <f>IF(Params!$B$4="Multiplex",IF($T46&gt;W46,1,0),IF($T46&lt;W46,1,0))*IF($S47="//",1,Z47)</f>
        <v>#DIV/0!</v>
      </c>
      <c r="AA46" s="106" t="e">
        <f>IF(Params!$B$4="Multiplex",IF($T46&gt;X46,1,0),IF($T46&lt;X46,1,0))*IF($S47="//",1,AA47)</f>
        <v>#DIV/0!</v>
      </c>
      <c r="AB46" s="9" t="str">
        <f t="shared" si="25"/>
        <v>//</v>
      </c>
      <c r="AC46" s="34" t="e">
        <f t="shared" si="20"/>
        <v>#DIV/0!</v>
      </c>
      <c r="AD46" s="10" t="e">
        <f t="shared" si="21"/>
        <v>#DIV/0!</v>
      </c>
      <c r="AE46" s="10" t="e">
        <f t="shared" si="26"/>
        <v>#DIV/0!</v>
      </c>
      <c r="AF46" s="10" t="e">
        <f>IF(Params!$B$4="Multiplex",AC$40+2*AD$40,AC$40-2*AD$40)</f>
        <v>#DIV/0!</v>
      </c>
      <c r="AG46" s="11" t="e">
        <f>IF(Params!$B$4="Multiplex",AC$40+3*AD$40,AC$40-3*AD$40)</f>
        <v>#DIV/0!</v>
      </c>
      <c r="AH46" s="102" t="e">
        <f t="shared" si="22"/>
        <v>#DIV/0!</v>
      </c>
      <c r="AI46" s="106" t="e">
        <f>IF(Params!$B$4="Multiplex",IF($AC46&gt;AF46,1,0),IF($AC46&lt;AF46,1,0))*IF($S47="//",1,AI47)</f>
        <v>#DIV/0!</v>
      </c>
      <c r="AJ46" s="106" t="e">
        <f>IF(Params!$B$4="Multiplex",IF($AC46&gt;AG46,1,0),IF($AC46&lt;AG46,1,0))*IF($S47="//",1,AJ47)</f>
        <v>#DIV/0!</v>
      </c>
    </row>
    <row r="47" spans="2:36" x14ac:dyDescent="0.3">
      <c r="B47" s="23">
        <f>'Spot Type 1'!B47</f>
        <v>0</v>
      </c>
      <c r="C47" s="20" t="str">
        <f>'Spot Type 1'!C47</f>
        <v>x</v>
      </c>
      <c r="D47" s="20"/>
      <c r="E47" s="20"/>
      <c r="F47" s="20"/>
      <c r="G47" s="20"/>
      <c r="H47" s="20"/>
      <c r="I47" s="20"/>
      <c r="J47" s="31"/>
      <c r="K47" s="32"/>
      <c r="L47" s="32"/>
      <c r="M47" s="32"/>
      <c r="N47" s="46"/>
      <c r="S47" s="9" t="str">
        <f t="shared" si="28"/>
        <v>//</v>
      </c>
      <c r="T47" s="48" t="e">
        <f t="shared" si="27"/>
        <v>#DIV/0!</v>
      </c>
      <c r="U47" s="10" t="e">
        <f>U13</f>
        <v>#DIV/0!</v>
      </c>
      <c r="V47" s="10" t="e">
        <f t="shared" si="24"/>
        <v>#DIV/0!</v>
      </c>
      <c r="W47" s="10" t="e">
        <f>IF(Params!$B$4="Multiplex",T$40+2*U$40,T$40-2*U$40)</f>
        <v>#DIV/0!</v>
      </c>
      <c r="X47" s="11" t="e">
        <f>IF(Params!$B$4="Multiplex",T$40+3*U$40,T$40-3*U$40)</f>
        <v>#DIV/0!</v>
      </c>
      <c r="Y47" s="102" t="e">
        <f t="shared" si="19"/>
        <v>#DIV/0!</v>
      </c>
      <c r="Z47" s="106" t="e">
        <f>IF(Params!$B$4="Multiplex",IF($T47&gt;W47,1,0),IF($T47&lt;W47,1,0))*IF($S48="//",1,Z48)</f>
        <v>#DIV/0!</v>
      </c>
      <c r="AA47" s="106" t="e">
        <f>IF(Params!$B$4="Multiplex",IF($T47&gt;X47,1,0),IF($T47&lt;X47,1,0))*IF($S48="//",1,AA48)</f>
        <v>#DIV/0!</v>
      </c>
      <c r="AB47" s="9" t="str">
        <f t="shared" si="25"/>
        <v>//</v>
      </c>
      <c r="AC47" s="34" t="e">
        <f t="shared" si="20"/>
        <v>#DIV/0!</v>
      </c>
      <c r="AD47" s="10" t="e">
        <f t="shared" si="21"/>
        <v>#DIV/0!</v>
      </c>
      <c r="AE47" s="10" t="e">
        <f t="shared" si="26"/>
        <v>#DIV/0!</v>
      </c>
      <c r="AF47" s="10" t="e">
        <f>IF(Params!$B$4="Multiplex",AC$40+2*AD$40,AC$40-2*AD$40)</f>
        <v>#DIV/0!</v>
      </c>
      <c r="AG47" s="11" t="e">
        <f>IF(Params!$B$4="Multiplex",AC$40+3*AD$40,AC$40-3*AD$40)</f>
        <v>#DIV/0!</v>
      </c>
      <c r="AH47" s="102" t="e">
        <f t="shared" si="22"/>
        <v>#DIV/0!</v>
      </c>
      <c r="AI47" s="106" t="e">
        <f>IF(Params!$B$4="Multiplex",IF($AC47&gt;AF47,1,0),IF($AC47&lt;AF47,1,0))*IF($S48="//",1,AI48)</f>
        <v>#DIV/0!</v>
      </c>
      <c r="AJ47" s="106" t="e">
        <f>IF(Params!$B$4="Multiplex",IF($AC47&gt;AG47,1,0),IF($AC47&lt;AG47,1,0))*IF($S48="//",1,AJ48)</f>
        <v>#DIV/0!</v>
      </c>
    </row>
    <row r="48" spans="2:36" x14ac:dyDescent="0.3">
      <c r="B48" s="23">
        <f>'Spot Type 1'!B48</f>
        <v>0</v>
      </c>
      <c r="C48" s="20" t="str">
        <f>'Spot Type 1'!C48</f>
        <v>x</v>
      </c>
      <c r="D48" s="20"/>
      <c r="E48" s="20"/>
      <c r="F48" s="20"/>
      <c r="G48" s="20"/>
      <c r="H48" s="20"/>
      <c r="I48" s="20"/>
      <c r="J48" s="31"/>
      <c r="K48" s="32"/>
      <c r="L48" s="32"/>
      <c r="M48" s="32"/>
      <c r="N48" s="46"/>
      <c r="S48" s="9" t="str">
        <f t="shared" si="28"/>
        <v>//</v>
      </c>
      <c r="T48" s="48" t="e">
        <f t="shared" si="27"/>
        <v>#DIV/0!</v>
      </c>
      <c r="U48" s="10" t="e">
        <f t="shared" si="23"/>
        <v>#DIV/0!</v>
      </c>
      <c r="V48" s="10" t="e">
        <f t="shared" si="24"/>
        <v>#DIV/0!</v>
      </c>
      <c r="W48" s="10" t="e">
        <f>IF(Params!$B$4="Multiplex",T$40+2*U$40,T$40-2*U$40)</f>
        <v>#DIV/0!</v>
      </c>
      <c r="X48" s="11" t="e">
        <f>IF(Params!$B$4="Multiplex",T$40+3*U$40,T$40-3*U$40)</f>
        <v>#DIV/0!</v>
      </c>
      <c r="Y48" s="102" t="e">
        <f>T49-T48</f>
        <v>#DIV/0!</v>
      </c>
      <c r="Z48" s="106" t="e">
        <f>IF(Params!$B$4="Multiplex",IF($T48&gt;W48,1,0),IF($T48&lt;W48,1,0))*IF($S49="//",1,Z49)</f>
        <v>#DIV/0!</v>
      </c>
      <c r="AA48" s="106" t="e">
        <f>IF(Params!$B$4="Multiplex",IF($T48&gt;X48,1,0),IF($T48&lt;X48,1,0))*IF($S49="//",1,AA49)</f>
        <v>#DIV/0!</v>
      </c>
      <c r="AB48" s="44" t="str">
        <f t="shared" si="25"/>
        <v>//</v>
      </c>
      <c r="AC48" s="34" t="e">
        <f t="shared" si="20"/>
        <v>#DIV/0!</v>
      </c>
      <c r="AD48" s="10" t="e">
        <f t="shared" si="21"/>
        <v>#DIV/0!</v>
      </c>
      <c r="AE48" s="10" t="e">
        <f t="shared" si="26"/>
        <v>#DIV/0!</v>
      </c>
      <c r="AF48" s="10" t="e">
        <f>IF(Params!$B$4="Multiplex",AC$40+2*AD$40,AC$40-2*AD$40)</f>
        <v>#DIV/0!</v>
      </c>
      <c r="AG48" s="11" t="e">
        <f>IF(Params!$B$4="Multiplex",AC$40+3*AD$40,AC$40-3*AD$40)</f>
        <v>#DIV/0!</v>
      </c>
      <c r="AH48" s="102" t="e">
        <f>AC49-AC48</f>
        <v>#DIV/0!</v>
      </c>
      <c r="AI48" s="106" t="e">
        <f>IF(Params!$B$4="Multiplex",IF($AC48&gt;AF48,1,0),IF($AC48&lt;AF48,1,0))*IF($S49="//",1,AI49)</f>
        <v>#DIV/0!</v>
      </c>
      <c r="AJ48" s="106" t="e">
        <f>IF(Params!$B$4="Multiplex",IF($AC48&gt;AG48,1,0),IF($AC48&lt;AG48,1,0))*IF($S49="//",1,AJ49)</f>
        <v>#DIV/0!</v>
      </c>
    </row>
    <row r="49" spans="2:36" ht="16.2" thickBot="1" x14ac:dyDescent="0.35">
      <c r="B49" s="23">
        <f>'Spot Type 1'!B49</f>
        <v>0</v>
      </c>
      <c r="C49" s="20" t="str">
        <f>'Spot Type 1'!C49</f>
        <v>x</v>
      </c>
      <c r="D49" s="20"/>
      <c r="E49" s="20"/>
      <c r="F49" s="20"/>
      <c r="G49" s="20"/>
      <c r="H49" s="20"/>
      <c r="I49" s="20"/>
      <c r="J49" s="31"/>
      <c r="K49" s="32"/>
      <c r="L49" s="32"/>
      <c r="M49" s="32"/>
      <c r="N49" s="46"/>
      <c r="S49" s="24" t="str">
        <f t="shared" si="28"/>
        <v>//</v>
      </c>
      <c r="T49" s="49" t="e">
        <f t="shared" si="27"/>
        <v>#DIV/0!</v>
      </c>
      <c r="U49" s="18" t="e">
        <f t="shared" si="23"/>
        <v>#DIV/0!</v>
      </c>
      <c r="V49" s="10" t="e">
        <f t="shared" si="24"/>
        <v>#DIV/0!</v>
      </c>
      <c r="W49" s="10" t="e">
        <f>IF(Params!$B$4="Multiplex",T$40+2*U$40,T$40-2*U$40)</f>
        <v>#DIV/0!</v>
      </c>
      <c r="X49" s="11" t="e">
        <f>IF(Params!$B$4="Multiplex",T$40+3*U$40,T$40-3*U$40)</f>
        <v>#DIV/0!</v>
      </c>
      <c r="Z49" s="106" t="e">
        <f>IF(Params!$B$4="Multiplex",IF($T49&gt;W49,1,0),IF($T49&lt;W49,1,0))</f>
        <v>#DIV/0!</v>
      </c>
      <c r="AA49" s="106" t="e">
        <f>IF(Params!$B$4="Multiplex",IF($T49&gt;X49,1,0),IF($T49&lt;X49,1,0))</f>
        <v>#DIV/0!</v>
      </c>
      <c r="AB49" s="45" t="str">
        <f t="shared" si="25"/>
        <v>//</v>
      </c>
      <c r="AC49" s="47" t="e">
        <f t="shared" si="20"/>
        <v>#DIV/0!</v>
      </c>
      <c r="AD49" s="18" t="e">
        <f t="shared" si="21"/>
        <v>#DIV/0!</v>
      </c>
      <c r="AE49" s="10" t="e">
        <f t="shared" si="26"/>
        <v>#DIV/0!</v>
      </c>
      <c r="AF49" s="10" t="e">
        <f>IF(Params!$B$4="Multiplex",AC$40+2*AD$40,AC$40-2*AD$40)</f>
        <v>#DIV/0!</v>
      </c>
      <c r="AG49" s="11" t="e">
        <f>IF(Params!$B$4="Multiplex",AC$40+3*AD$40,AC$40-3*AD$40)</f>
        <v>#DIV/0!</v>
      </c>
      <c r="AI49" s="106" t="e">
        <f>IF(Params!$B$4="Multiplex",IF($AC49&gt;AF49,1,0),IF($AC49&lt;AF49,1,0))</f>
        <v>#DIV/0!</v>
      </c>
      <c r="AJ49" s="106" t="e">
        <f>IF(Params!$B$4="Multiplex",IF($AC49&gt;AG49,1,0),IF($AC49&lt;AG49,1,0))</f>
        <v>#DIV/0!</v>
      </c>
    </row>
    <row r="50" spans="2:36" x14ac:dyDescent="0.3">
      <c r="B50" s="23">
        <f>'Spot Type 1'!B50</f>
        <v>0</v>
      </c>
      <c r="C50" s="20" t="str">
        <f>'Spot Type 1'!C50</f>
        <v>x</v>
      </c>
      <c r="D50" s="20"/>
      <c r="E50" s="20"/>
      <c r="F50" s="20"/>
      <c r="G50" s="20"/>
      <c r="H50" s="20"/>
      <c r="I50" s="20"/>
      <c r="J50" s="31"/>
      <c r="K50" s="32"/>
      <c r="L50" s="32"/>
      <c r="M50" s="32"/>
      <c r="N50" s="46"/>
      <c r="V50" s="5"/>
    </row>
    <row r="51" spans="2:36" x14ac:dyDescent="0.3">
      <c r="B51" s="23">
        <f>'Spot Type 1'!B51</f>
        <v>0</v>
      </c>
      <c r="C51" s="20" t="str">
        <f>'Spot Type 1'!C51</f>
        <v>x</v>
      </c>
      <c r="D51" s="20"/>
      <c r="E51" s="20"/>
      <c r="F51" s="20"/>
      <c r="G51" s="20"/>
      <c r="H51" s="20"/>
      <c r="I51" s="20"/>
      <c r="J51" s="31"/>
      <c r="K51" s="32"/>
      <c r="L51" s="32"/>
      <c r="M51" s="32"/>
      <c r="N51" s="46"/>
      <c r="V51" s="5"/>
    </row>
    <row r="52" spans="2:36" x14ac:dyDescent="0.3">
      <c r="B52" s="23">
        <f>'Spot Type 1'!B52</f>
        <v>0</v>
      </c>
      <c r="C52" s="20" t="str">
        <f>'Spot Type 1'!C52</f>
        <v>x</v>
      </c>
      <c r="D52" s="20"/>
      <c r="E52" s="20"/>
      <c r="F52" s="20"/>
      <c r="G52" s="20"/>
      <c r="H52" s="20"/>
      <c r="I52" s="20"/>
      <c r="J52" s="31"/>
      <c r="K52" s="32"/>
      <c r="L52" s="32"/>
      <c r="M52" s="32"/>
      <c r="N52" s="46"/>
      <c r="V52" s="5"/>
    </row>
    <row r="53" spans="2:36" x14ac:dyDescent="0.3">
      <c r="B53" s="23">
        <f>'Spot Type 1'!B53</f>
        <v>0</v>
      </c>
      <c r="C53" s="20" t="str">
        <f>'Spot Type 1'!C53</f>
        <v>x</v>
      </c>
      <c r="D53" s="20"/>
      <c r="E53" s="20"/>
      <c r="F53" s="20"/>
      <c r="G53" s="20"/>
      <c r="H53" s="20"/>
      <c r="I53" s="20"/>
      <c r="J53" s="31"/>
      <c r="K53" s="32"/>
      <c r="L53" s="32"/>
      <c r="M53" s="32"/>
      <c r="N53" s="46"/>
      <c r="V53" s="5"/>
    </row>
    <row r="54" spans="2:36" x14ac:dyDescent="0.3">
      <c r="B54" s="23">
        <f>'Spot Type 1'!B54</f>
        <v>0</v>
      </c>
      <c r="C54" s="20" t="str">
        <f>'Spot Type 1'!C54</f>
        <v>x</v>
      </c>
      <c r="D54" s="20"/>
      <c r="E54" s="20"/>
      <c r="F54" s="20"/>
      <c r="G54" s="20"/>
      <c r="H54" s="20"/>
      <c r="I54" s="20"/>
      <c r="J54" s="31"/>
      <c r="K54" s="32"/>
      <c r="L54" s="32"/>
      <c r="M54" s="32"/>
      <c r="N54" s="46"/>
      <c r="V54" s="5"/>
    </row>
    <row r="55" spans="2:36" x14ac:dyDescent="0.3">
      <c r="B55" s="23">
        <f>'Spot Type 1'!B55</f>
        <v>0</v>
      </c>
      <c r="C55" s="20" t="str">
        <f>'Spot Type 1'!C55</f>
        <v>x</v>
      </c>
      <c r="D55" s="20"/>
      <c r="E55" s="20"/>
      <c r="F55" s="20"/>
      <c r="G55" s="20"/>
      <c r="H55" s="20"/>
      <c r="I55" s="20"/>
      <c r="J55" s="31"/>
      <c r="K55" s="32"/>
      <c r="L55" s="32"/>
      <c r="M55" s="32"/>
      <c r="N55" s="46"/>
      <c r="V55" s="5"/>
    </row>
    <row r="56" spans="2:36" x14ac:dyDescent="0.3">
      <c r="B56" s="23">
        <f>'Spot Type 1'!B56</f>
        <v>0</v>
      </c>
      <c r="C56" s="20" t="str">
        <f>'Spot Type 1'!C56</f>
        <v>x</v>
      </c>
      <c r="D56" s="20"/>
      <c r="E56" s="20"/>
      <c r="F56" s="20"/>
      <c r="G56" s="20"/>
      <c r="H56" s="20"/>
      <c r="I56" s="20"/>
      <c r="J56" s="31"/>
      <c r="K56" s="32"/>
      <c r="L56" s="32"/>
      <c r="M56" s="32"/>
      <c r="N56" s="46"/>
      <c r="V56" s="5"/>
    </row>
    <row r="57" spans="2:36" x14ac:dyDescent="0.3">
      <c r="B57" s="23">
        <f>'Spot Type 1'!B57</f>
        <v>0</v>
      </c>
      <c r="C57" s="20" t="str">
        <f>'Spot Type 1'!C57</f>
        <v>x</v>
      </c>
      <c r="D57" s="20"/>
      <c r="E57" s="20"/>
      <c r="F57" s="20"/>
      <c r="G57" s="20"/>
      <c r="H57" s="20"/>
      <c r="I57" s="20"/>
      <c r="J57" s="31"/>
      <c r="K57" s="32"/>
      <c r="L57" s="32"/>
      <c r="M57" s="32"/>
      <c r="N57" s="46"/>
      <c r="V57" s="5"/>
    </row>
    <row r="58" spans="2:36" x14ac:dyDescent="0.3">
      <c r="B58" s="23">
        <f>'Spot Type 1'!B58</f>
        <v>0</v>
      </c>
      <c r="C58" s="20" t="str">
        <f>'Spot Type 1'!C58</f>
        <v>x</v>
      </c>
      <c r="D58" s="20"/>
      <c r="E58" s="20"/>
      <c r="F58" s="20"/>
      <c r="G58" s="20"/>
      <c r="H58" s="20"/>
      <c r="I58" s="20"/>
      <c r="J58" s="31"/>
      <c r="K58" s="32"/>
      <c r="L58" s="32"/>
      <c r="M58" s="32"/>
      <c r="N58" s="46"/>
      <c r="V58" s="5"/>
    </row>
    <row r="59" spans="2:36" x14ac:dyDescent="0.3">
      <c r="B59" s="23">
        <f>'Spot Type 1'!B59</f>
        <v>0</v>
      </c>
      <c r="C59" s="20" t="str">
        <f>'Spot Type 1'!C59</f>
        <v>x</v>
      </c>
      <c r="D59" s="20"/>
      <c r="E59" s="20"/>
      <c r="F59" s="20"/>
      <c r="G59" s="20"/>
      <c r="H59" s="20"/>
      <c r="I59" s="20"/>
      <c r="J59" s="31"/>
      <c r="K59" s="32"/>
      <c r="L59" s="32"/>
      <c r="M59" s="32"/>
      <c r="N59" s="46"/>
      <c r="V59" s="5"/>
    </row>
    <row r="60" spans="2:36" x14ac:dyDescent="0.3">
      <c r="B60" s="23">
        <f>'Spot Type 1'!B60</f>
        <v>0</v>
      </c>
      <c r="C60" s="20" t="str">
        <f>'Spot Type 1'!C60</f>
        <v>x</v>
      </c>
      <c r="D60" s="20"/>
      <c r="E60" s="20"/>
      <c r="F60" s="20"/>
      <c r="G60" s="20"/>
      <c r="H60" s="20"/>
      <c r="I60" s="20"/>
      <c r="J60" s="31"/>
      <c r="K60" s="32"/>
      <c r="L60" s="32"/>
      <c r="M60" s="32"/>
      <c r="N60" s="46"/>
      <c r="V60" s="5"/>
    </row>
    <row r="61" spans="2:36" x14ac:dyDescent="0.3">
      <c r="B61" s="23">
        <f>'Spot Type 1'!B61</f>
        <v>0</v>
      </c>
      <c r="C61" s="20" t="str">
        <f>'Spot Type 1'!C61</f>
        <v>x</v>
      </c>
      <c r="D61" s="20"/>
      <c r="E61" s="20"/>
      <c r="F61" s="20"/>
      <c r="G61" s="20"/>
      <c r="H61" s="20"/>
      <c r="I61" s="20"/>
      <c r="J61" s="31"/>
      <c r="K61" s="32"/>
      <c r="L61" s="32"/>
      <c r="M61" s="32"/>
      <c r="N61" s="46"/>
      <c r="V61" s="5"/>
    </row>
    <row r="62" spans="2:36" x14ac:dyDescent="0.3">
      <c r="B62" s="23">
        <f>'Spot Type 1'!B62</f>
        <v>0</v>
      </c>
      <c r="C62" s="20" t="str">
        <f>'Spot Type 1'!C62</f>
        <v>x</v>
      </c>
      <c r="D62" s="20"/>
      <c r="E62" s="20"/>
      <c r="F62" s="20"/>
      <c r="G62" s="20"/>
      <c r="H62" s="20"/>
      <c r="I62" s="20"/>
      <c r="J62" s="31"/>
      <c r="K62" s="32"/>
      <c r="L62" s="32"/>
      <c r="M62" s="32"/>
      <c r="N62" s="46"/>
      <c r="V62" s="5"/>
    </row>
    <row r="63" spans="2:36" x14ac:dyDescent="0.3">
      <c r="B63" s="23">
        <f>'Spot Type 1'!B63</f>
        <v>0</v>
      </c>
      <c r="C63" s="20" t="str">
        <f>'Spot Type 1'!C63</f>
        <v>x</v>
      </c>
      <c r="D63" s="20"/>
      <c r="E63" s="20"/>
      <c r="F63" s="20"/>
      <c r="G63" s="20"/>
      <c r="H63" s="20"/>
      <c r="I63" s="20"/>
      <c r="J63" s="31"/>
      <c r="K63" s="32"/>
      <c r="L63" s="32"/>
      <c r="M63" s="32"/>
      <c r="N63" s="46"/>
      <c r="V63" s="5"/>
    </row>
    <row r="64" spans="2:36" x14ac:dyDescent="0.3">
      <c r="B64" s="23">
        <f>'Spot Type 1'!B64</f>
        <v>0</v>
      </c>
      <c r="C64" s="20" t="str">
        <f>'Spot Type 1'!C64</f>
        <v>x</v>
      </c>
      <c r="D64" s="20"/>
      <c r="E64" s="20"/>
      <c r="F64" s="20"/>
      <c r="G64" s="20"/>
      <c r="H64" s="20"/>
      <c r="I64" s="20"/>
      <c r="J64" s="31"/>
      <c r="K64" s="32"/>
      <c r="L64" s="32"/>
      <c r="M64" s="32"/>
      <c r="N64" s="46"/>
      <c r="V64" s="5"/>
    </row>
    <row r="65" spans="2:36" x14ac:dyDescent="0.3">
      <c r="B65" s="23">
        <f>'Spot Type 1'!B65</f>
        <v>0</v>
      </c>
      <c r="C65" s="20" t="str">
        <f>'Spot Type 1'!C65</f>
        <v>x</v>
      </c>
      <c r="D65" s="20"/>
      <c r="E65" s="20"/>
      <c r="F65" s="20"/>
      <c r="G65" s="20"/>
      <c r="H65" s="20"/>
      <c r="I65" s="20"/>
      <c r="J65" s="31"/>
      <c r="K65" s="32"/>
      <c r="L65" s="32"/>
      <c r="M65" s="32"/>
      <c r="N65" s="46"/>
      <c r="V65" s="5"/>
    </row>
    <row r="66" spans="2:36" x14ac:dyDescent="0.3">
      <c r="B66" s="23">
        <f>'Spot Type 1'!B66</f>
        <v>0</v>
      </c>
      <c r="C66" s="20" t="str">
        <f>'Spot Type 1'!C66</f>
        <v>x</v>
      </c>
      <c r="D66" s="20"/>
      <c r="E66" s="20"/>
      <c r="F66" s="20"/>
      <c r="G66" s="20"/>
      <c r="H66" s="20"/>
      <c r="I66" s="20"/>
      <c r="J66" s="31"/>
      <c r="K66" s="32"/>
      <c r="L66" s="32"/>
      <c r="M66" s="32"/>
      <c r="N66" s="46"/>
      <c r="V66" s="5"/>
    </row>
    <row r="67" spans="2:36" x14ac:dyDescent="0.3">
      <c r="B67" s="23">
        <f>'Spot Type 1'!B67</f>
        <v>0</v>
      </c>
      <c r="C67" s="20" t="str">
        <f>'Spot Type 1'!C67</f>
        <v>x</v>
      </c>
      <c r="D67" s="20"/>
      <c r="E67" s="20"/>
      <c r="F67" s="20"/>
      <c r="G67" s="20"/>
      <c r="H67" s="20"/>
      <c r="I67" s="20"/>
      <c r="J67" s="31"/>
      <c r="K67" s="32"/>
      <c r="L67" s="32"/>
      <c r="M67" s="32"/>
      <c r="N67" s="46"/>
      <c r="V67" s="5"/>
    </row>
    <row r="68" spans="2:36" x14ac:dyDescent="0.3">
      <c r="B68" s="23">
        <f>'Spot Type 1'!B68</f>
        <v>0</v>
      </c>
      <c r="C68" s="20" t="str">
        <f>'Spot Type 1'!C68</f>
        <v>x</v>
      </c>
      <c r="D68" s="20"/>
      <c r="E68" s="20"/>
      <c r="F68" s="20"/>
      <c r="G68" s="20"/>
      <c r="H68" s="20"/>
      <c r="I68" s="20"/>
      <c r="J68" s="31"/>
      <c r="K68" s="32"/>
      <c r="L68" s="32"/>
      <c r="M68" s="32"/>
      <c r="N68" s="46"/>
      <c r="V68" s="5"/>
    </row>
    <row r="69" spans="2:36" x14ac:dyDescent="0.3">
      <c r="B69" s="23">
        <f>'Spot Type 1'!B69</f>
        <v>0</v>
      </c>
      <c r="C69" s="20" t="str">
        <f>'Spot Type 1'!C69</f>
        <v>x</v>
      </c>
      <c r="D69" s="20"/>
      <c r="E69" s="20"/>
      <c r="F69" s="20"/>
      <c r="G69" s="20"/>
      <c r="H69" s="20"/>
      <c r="I69" s="20"/>
      <c r="J69" s="31"/>
      <c r="K69" s="32"/>
      <c r="L69" s="32"/>
      <c r="M69" s="32"/>
      <c r="N69" s="46"/>
      <c r="V69" s="5"/>
    </row>
    <row r="70" spans="2:36" x14ac:dyDescent="0.3">
      <c r="B70" s="23">
        <f>'Spot Type 1'!B70</f>
        <v>0</v>
      </c>
      <c r="C70" s="20" t="str">
        <f>'Spot Type 1'!C70</f>
        <v>x</v>
      </c>
      <c r="D70" s="20"/>
      <c r="E70" s="20"/>
      <c r="F70" s="20"/>
      <c r="G70" s="20"/>
      <c r="H70" s="20"/>
      <c r="I70" s="20"/>
      <c r="J70" s="31"/>
      <c r="K70" s="32"/>
      <c r="L70" s="32"/>
      <c r="M70" s="32"/>
      <c r="N70" s="46"/>
      <c r="V70" s="5"/>
    </row>
    <row r="71" spans="2:36" x14ac:dyDescent="0.3">
      <c r="B71" s="23">
        <f>'Spot Type 1'!B71</f>
        <v>0</v>
      </c>
      <c r="C71" s="20" t="str">
        <f>'Spot Type 1'!C71</f>
        <v>x</v>
      </c>
      <c r="D71" s="20"/>
      <c r="E71" s="20"/>
      <c r="F71" s="20"/>
      <c r="G71" s="20"/>
      <c r="H71" s="20"/>
      <c r="I71" s="20"/>
      <c r="J71" s="31"/>
      <c r="K71" s="32"/>
      <c r="L71" s="32"/>
      <c r="M71" s="32"/>
      <c r="N71" s="46"/>
      <c r="V71" s="5"/>
    </row>
    <row r="72" spans="2:36" x14ac:dyDescent="0.3">
      <c r="B72" s="23">
        <f>'Spot Type 1'!B72</f>
        <v>0</v>
      </c>
      <c r="C72" s="20" t="str">
        <f>'Spot Type 1'!C72</f>
        <v>x</v>
      </c>
      <c r="D72" s="20"/>
      <c r="E72" s="20"/>
      <c r="F72" s="20"/>
      <c r="G72" s="20"/>
      <c r="H72" s="20"/>
      <c r="I72" s="20"/>
      <c r="J72" s="31"/>
      <c r="K72" s="32"/>
      <c r="L72" s="32"/>
      <c r="M72" s="32"/>
      <c r="N72" s="46"/>
      <c r="V72" s="5"/>
    </row>
    <row r="73" spans="2:36" x14ac:dyDescent="0.3">
      <c r="B73" s="23">
        <f>'Spot Type 1'!B73</f>
        <v>0</v>
      </c>
      <c r="C73" s="20" t="str">
        <f>'Spot Type 1'!C73</f>
        <v>x</v>
      </c>
      <c r="D73" s="20"/>
      <c r="E73" s="20"/>
      <c r="F73" s="20"/>
      <c r="G73" s="20"/>
      <c r="H73" s="20"/>
      <c r="I73" s="20"/>
      <c r="J73" s="31"/>
      <c r="K73" s="32"/>
      <c r="L73" s="32"/>
      <c r="M73" s="32"/>
      <c r="N73" s="46"/>
      <c r="V73" s="5"/>
    </row>
    <row r="74" spans="2:36" x14ac:dyDescent="0.3">
      <c r="B74" s="23">
        <f>'Spot Type 1'!B74</f>
        <v>0</v>
      </c>
      <c r="C74" s="20" t="str">
        <f>'Spot Type 1'!C74</f>
        <v>x</v>
      </c>
      <c r="D74" s="20"/>
      <c r="E74" s="20"/>
      <c r="F74" s="20"/>
      <c r="G74" s="20"/>
      <c r="H74" s="20"/>
      <c r="I74" s="20"/>
      <c r="J74" s="31"/>
      <c r="K74" s="32"/>
      <c r="L74" s="32"/>
      <c r="M74" s="32"/>
      <c r="N74" s="46"/>
      <c r="V74" s="5"/>
    </row>
    <row r="75" spans="2:36" x14ac:dyDescent="0.3">
      <c r="B75" s="23">
        <f>'Spot Type 1'!B75</f>
        <v>0</v>
      </c>
      <c r="C75" s="20" t="str">
        <f>'Spot Type 1'!C75</f>
        <v>x</v>
      </c>
      <c r="D75" s="20"/>
      <c r="E75" s="20"/>
      <c r="F75" s="20"/>
      <c r="G75" s="20"/>
      <c r="H75" s="20"/>
      <c r="I75" s="20"/>
      <c r="J75" s="31"/>
      <c r="K75" s="32"/>
      <c r="L75" s="32"/>
      <c r="M75" s="32"/>
      <c r="N75" s="46"/>
      <c r="V75" s="5"/>
    </row>
    <row r="76" spans="2:36" x14ac:dyDescent="0.3">
      <c r="B76" s="23">
        <f>'Spot Type 1'!B76</f>
        <v>0</v>
      </c>
      <c r="C76" s="20" t="str">
        <f>'Spot Type 1'!C76</f>
        <v>x</v>
      </c>
      <c r="D76" s="20"/>
      <c r="E76" s="20"/>
      <c r="F76" s="20"/>
      <c r="G76" s="20"/>
      <c r="H76" s="20"/>
      <c r="I76" s="20"/>
      <c r="J76" s="31"/>
      <c r="K76" s="32"/>
      <c r="L76" s="32"/>
      <c r="M76" s="32"/>
      <c r="N76" s="46"/>
      <c r="V76" s="5"/>
    </row>
    <row r="77" spans="2:36" x14ac:dyDescent="0.3">
      <c r="B77" s="23">
        <f>'Spot Type 1'!B77</f>
        <v>0</v>
      </c>
      <c r="C77" s="20" t="str">
        <f>'Spot Type 1'!C77</f>
        <v>x</v>
      </c>
      <c r="D77" s="20"/>
      <c r="E77" s="20"/>
      <c r="F77" s="20"/>
      <c r="G77" s="20"/>
      <c r="H77" s="20"/>
      <c r="I77" s="20"/>
      <c r="J77" s="31"/>
      <c r="K77" s="32"/>
      <c r="L77" s="32"/>
      <c r="M77" s="32"/>
      <c r="N77" s="46"/>
      <c r="V77" s="5"/>
    </row>
    <row r="78" spans="2:36" ht="16.2" thickBot="1" x14ac:dyDescent="0.35">
      <c r="B78" s="23">
        <f>'Spot Type 1'!B78</f>
        <v>0</v>
      </c>
      <c r="C78" s="20" t="str">
        <f>'Spot Type 1'!C78</f>
        <v>x</v>
      </c>
      <c r="D78" s="20"/>
      <c r="E78" s="20"/>
      <c r="F78" s="20"/>
      <c r="G78" s="20"/>
      <c r="H78" s="20"/>
      <c r="I78" s="20"/>
      <c r="J78" s="31"/>
      <c r="K78" s="32"/>
      <c r="L78" s="32"/>
      <c r="M78" s="32"/>
      <c r="N78" s="46"/>
      <c r="S78" s="7" t="s">
        <v>2</v>
      </c>
      <c r="U78" s="7" t="s">
        <v>38</v>
      </c>
      <c r="V78">
        <v>0</v>
      </c>
      <c r="X78" s="14" t="s">
        <v>75</v>
      </c>
      <c r="AB78" s="7" t="s">
        <v>2</v>
      </c>
      <c r="AD78" s="7" t="s">
        <v>38</v>
      </c>
      <c r="AE78">
        <v>0</v>
      </c>
      <c r="AG78" s="16" t="s">
        <v>5</v>
      </c>
    </row>
    <row r="79" spans="2:36" ht="130.19999999999999" thickBot="1" x14ac:dyDescent="0.35">
      <c r="B79" s="23">
        <f>'Spot Type 1'!B79</f>
        <v>0</v>
      </c>
      <c r="C79" s="20" t="str">
        <f>'Spot Type 1'!C79</f>
        <v>x</v>
      </c>
      <c r="D79" s="20"/>
      <c r="E79" s="20"/>
      <c r="F79" s="20"/>
      <c r="G79" s="20"/>
      <c r="H79" s="20"/>
      <c r="I79" s="20"/>
      <c r="J79" s="31"/>
      <c r="K79" s="32"/>
      <c r="L79" s="32"/>
      <c r="M79" s="32"/>
      <c r="N79" s="46"/>
      <c r="S79" s="27" t="s">
        <v>1</v>
      </c>
      <c r="T79" s="28" t="s">
        <v>97</v>
      </c>
      <c r="U79" s="29" t="s">
        <v>3</v>
      </c>
      <c r="V79" s="29" t="s">
        <v>71</v>
      </c>
      <c r="W79" s="29" t="str">
        <f>IF(Params!$B$4="Multiplex","Mean0 + 2xSigma","Mean0 - 2xSigma")</f>
        <v>Mean0 - 2xSigma</v>
      </c>
      <c r="X79" s="30" t="str">
        <f>IF(Params!$B$4="Multiplex","Mean0 + 3xSigma","Mean0 - 3xSigma")</f>
        <v>Mean0 - 3xSigma</v>
      </c>
      <c r="Y79" s="103" t="s">
        <v>98</v>
      </c>
      <c r="Z79" s="105" t="s">
        <v>67</v>
      </c>
      <c r="AA79" s="105" t="s">
        <v>68</v>
      </c>
      <c r="AB79" s="27" t="s">
        <v>1</v>
      </c>
      <c r="AC79" s="28" t="s">
        <v>99</v>
      </c>
      <c r="AD79" s="29" t="s">
        <v>3</v>
      </c>
      <c r="AE79" s="29" t="s">
        <v>71</v>
      </c>
      <c r="AF79" s="29" t="str">
        <f>IF(Params!$B$4="Multiplex","Mean0 + 2xSigma","Mean0 - 2xSigma")</f>
        <v>Mean0 - 2xSigma</v>
      </c>
      <c r="AG79" s="30" t="str">
        <f>IF(Params!$B$4="Multiplex","Mean0 + 3xSigma","Mean0 - 3xSigma")</f>
        <v>Mean0 - 3xSigma</v>
      </c>
      <c r="AH79" s="103" t="s">
        <v>100</v>
      </c>
      <c r="AI79" s="105" t="s">
        <v>67</v>
      </c>
      <c r="AJ79" s="105" t="s">
        <v>68</v>
      </c>
    </row>
    <row r="80" spans="2:36" ht="16.2" thickTop="1" x14ac:dyDescent="0.3">
      <c r="B80" s="23">
        <f>'Spot Type 1'!B80</f>
        <v>0</v>
      </c>
      <c r="C80" s="20" t="str">
        <f>'Spot Type 1'!C80</f>
        <v>x</v>
      </c>
      <c r="D80" s="20"/>
      <c r="E80" s="20"/>
      <c r="F80" s="20"/>
      <c r="G80" s="20"/>
      <c r="H80" s="20"/>
      <c r="I80" s="20"/>
      <c r="J80" s="31"/>
      <c r="K80" s="32"/>
      <c r="L80" s="32"/>
      <c r="M80" s="32"/>
      <c r="N80" s="46"/>
      <c r="S80" s="9">
        <f>MIN(S7:S15)/100</f>
        <v>0</v>
      </c>
      <c r="T80" s="15" t="e">
        <f>Z6</f>
        <v>#DIV/0!</v>
      </c>
      <c r="U80" s="10" t="e">
        <f>AA6</f>
        <v>#DIV/0!</v>
      </c>
      <c r="V80" s="10" t="e">
        <f>T$80</f>
        <v>#DIV/0!</v>
      </c>
      <c r="W80" s="10" t="e">
        <f>IF(Params!$B$4="Multiplex",T$80+2*U$80,T$80-2*U$80)</f>
        <v>#DIV/0!</v>
      </c>
      <c r="X80" s="11" t="e">
        <f>IF(Params!$B$4="Multiplex",T$80+3*U$80,T$80-3*U$80)</f>
        <v>#DIV/0!</v>
      </c>
      <c r="Y80" s="102" t="e">
        <f t="shared" ref="Y80:Y87" si="29">T81-T80</f>
        <v>#DIV/0!</v>
      </c>
      <c r="Z80" t="e">
        <f>IF(Params!$B$4="Multiplex",IF($T80&gt;W80,1,0),IF($T80&lt;W80,1,0))*IF($S81="//",1,Z81)</f>
        <v>#DIV/0!</v>
      </c>
      <c r="AA80" s="106" t="e">
        <f>IF(Params!$B$4="Multiplex",IF($T80&gt;X80,1,0),IF($T80&lt;X80,1,0))*IF($S81="//",1,AA81)</f>
        <v>#DIV/0!</v>
      </c>
      <c r="AB80" s="9">
        <f>MIN(S7:S15)/100</f>
        <v>0</v>
      </c>
      <c r="AC80" s="17" t="e">
        <f t="shared" ref="AC80:AD89" si="30">AC6</f>
        <v>#DIV/0!</v>
      </c>
      <c r="AD80" s="10" t="e">
        <f t="shared" si="30"/>
        <v>#DIV/0!</v>
      </c>
      <c r="AE80" s="10" t="e">
        <f>AC$80</f>
        <v>#DIV/0!</v>
      </c>
      <c r="AF80" s="10" t="e">
        <f>IF(Params!$B$4="Multiplex",AC$80+2*AD$80,AC$80-2*AD$80)</f>
        <v>#DIV/0!</v>
      </c>
      <c r="AG80" s="11" t="e">
        <f>IF(Params!$B$4="Multiplex",AC$80+3*AD$80,AC$80-3*AD$80)</f>
        <v>#DIV/0!</v>
      </c>
      <c r="AH80" s="102" t="e">
        <f>AC81-AC80</f>
        <v>#DIV/0!</v>
      </c>
      <c r="AI80" t="e">
        <f>IF(Params!$B$4="Multiplex",IF($AC80&gt;AF80,1,0),IF($AC80&lt;AF80,1,0))*IF($S81="//",1,AI81)</f>
        <v>#DIV/0!</v>
      </c>
      <c r="AJ80" s="106" t="e">
        <f>IF(Params!$B$4="Multiplex",IF($AC80&gt;AG80,1,0),IF($AC80&lt;AG80,1,0))*IF($S81="//",1,AJ81)</f>
        <v>#DIV/0!</v>
      </c>
    </row>
    <row r="81" spans="2:36" x14ac:dyDescent="0.3">
      <c r="B81" s="23">
        <f>'Spot Type 1'!B81</f>
        <v>0</v>
      </c>
      <c r="C81" s="20" t="str">
        <f>'Spot Type 1'!C81</f>
        <v>x</v>
      </c>
      <c r="D81" s="20"/>
      <c r="E81" s="20"/>
      <c r="F81" s="20"/>
      <c r="G81" s="20"/>
      <c r="H81" s="20"/>
      <c r="I81" s="20"/>
      <c r="J81" s="31"/>
      <c r="K81" s="32"/>
      <c r="L81" s="32"/>
      <c r="M81" s="32"/>
      <c r="N81" s="46"/>
      <c r="S81" s="9" t="str">
        <f t="shared" ref="S81:S89" si="31">S7</f>
        <v>//</v>
      </c>
      <c r="T81" s="15" t="e">
        <f t="shared" ref="T81:U89" si="32">Z7</f>
        <v>#DIV/0!</v>
      </c>
      <c r="U81" s="10" t="e">
        <f t="shared" si="32"/>
        <v>#DIV/0!</v>
      </c>
      <c r="V81" s="10" t="e">
        <f t="shared" ref="V81:V89" si="33">T$80</f>
        <v>#DIV/0!</v>
      </c>
      <c r="W81" s="10" t="e">
        <f>IF(Params!$B$4="Multiplex",T$80+2*U$80,T$40-2*U$80)</f>
        <v>#DIV/0!</v>
      </c>
      <c r="X81" s="11" t="e">
        <f>IF(Params!$B$4="Multiplex",T$80+3*U$80,T$80-3*U$80)</f>
        <v>#DIV/0!</v>
      </c>
      <c r="Y81" s="102" t="e">
        <f t="shared" si="29"/>
        <v>#DIV/0!</v>
      </c>
      <c r="Z81" s="106" t="e">
        <f>IF(Params!$B$4="Multiplex",IF($T81&gt;W81,1,0),IF($T81&lt;W81,1,0))*IF($S82="//",1,Z82)</f>
        <v>#DIV/0!</v>
      </c>
      <c r="AA81" s="106" t="e">
        <f>IF(Params!$B$4="Multiplex",IF($T81&gt;X81,1,0),IF($T81&lt;X81,1,0))*IF($S82="//",1,AA82)</f>
        <v>#DIV/0!</v>
      </c>
      <c r="AB81" s="9" t="str">
        <f t="shared" ref="AB81:AB89" si="34">S7</f>
        <v>//</v>
      </c>
      <c r="AC81" s="17" t="e">
        <f t="shared" si="30"/>
        <v>#DIV/0!</v>
      </c>
      <c r="AD81" s="10" t="e">
        <f t="shared" si="30"/>
        <v>#DIV/0!</v>
      </c>
      <c r="AE81" s="10" t="e">
        <f t="shared" ref="AE81:AE89" si="35">AC$80</f>
        <v>#DIV/0!</v>
      </c>
      <c r="AF81" s="10" t="e">
        <f>IF(Params!$B$4="Multiplex",AC$80+2*AD$80,AC$40-2*AD$80)</f>
        <v>#DIV/0!</v>
      </c>
      <c r="AG81" s="11" t="e">
        <f>IF(Params!$B$4="Multiplex",AC$80+3*AD$80,AC$80-3*AD$80)</f>
        <v>#DIV/0!</v>
      </c>
      <c r="AH81" s="102" t="e">
        <f>AC82-AC81</f>
        <v>#DIV/0!</v>
      </c>
      <c r="AI81" s="106" t="e">
        <f>IF(Params!$B$4="Multiplex",IF($AC81&gt;AF81,1,0),IF($AC81&lt;AF81,1,0))*IF($S82="//",1,AI82)</f>
        <v>#DIV/0!</v>
      </c>
      <c r="AJ81" s="106" t="e">
        <f>IF(Params!$B$4="Multiplex",IF($AC81&gt;AG81,1,0),IF($AC81&lt;AG81,1,0))*IF($S82="//",1,AJ82)</f>
        <v>#DIV/0!</v>
      </c>
    </row>
    <row r="82" spans="2:36" x14ac:dyDescent="0.3">
      <c r="B82" s="23">
        <f>'Spot Type 1'!B82</f>
        <v>0</v>
      </c>
      <c r="C82" s="20" t="str">
        <f>'Spot Type 1'!C82</f>
        <v>x</v>
      </c>
      <c r="D82" s="20"/>
      <c r="E82" s="20"/>
      <c r="F82" s="20"/>
      <c r="G82" s="20"/>
      <c r="H82" s="20"/>
      <c r="I82" s="20"/>
      <c r="J82" s="31"/>
      <c r="K82" s="32"/>
      <c r="L82" s="32"/>
      <c r="M82" s="32"/>
      <c r="N82" s="46"/>
      <c r="S82" s="9" t="str">
        <f t="shared" si="31"/>
        <v>//</v>
      </c>
      <c r="T82" s="15" t="e">
        <f>Z8</f>
        <v>#DIV/0!</v>
      </c>
      <c r="U82" s="10" t="e">
        <f t="shared" si="32"/>
        <v>#DIV/0!</v>
      </c>
      <c r="V82" s="10" t="e">
        <f t="shared" si="33"/>
        <v>#DIV/0!</v>
      </c>
      <c r="W82" s="10" t="e">
        <f>IF(Params!$B$4="Multiplex",T$80+2*U$80,T$40-2*U$80)</f>
        <v>#DIV/0!</v>
      </c>
      <c r="X82" s="11" t="e">
        <f>IF(Params!$B$4="Multiplex",T$80+3*U$80,T$80-3*U$80)</f>
        <v>#DIV/0!</v>
      </c>
      <c r="Y82" s="102" t="e">
        <f t="shared" si="29"/>
        <v>#DIV/0!</v>
      </c>
      <c r="Z82" s="106" t="e">
        <f>IF(Params!$B$4="Multiplex",IF($T82&gt;W82,1,0),IF($T82&lt;W82,1,0))*IF($S83="//",1,Z83)</f>
        <v>#DIV/0!</v>
      </c>
      <c r="AA82" s="106" t="e">
        <f>IF(Params!$B$4="Multiplex",IF($T82&gt;X82,1,0),IF($T82&lt;X82,1,0))*IF($S83="//",1,AA83)</f>
        <v>#DIV/0!</v>
      </c>
      <c r="AB82" s="9" t="str">
        <f t="shared" si="34"/>
        <v>//</v>
      </c>
      <c r="AC82" s="17" t="e">
        <f t="shared" si="30"/>
        <v>#DIV/0!</v>
      </c>
      <c r="AD82" s="10" t="e">
        <f t="shared" si="30"/>
        <v>#DIV/0!</v>
      </c>
      <c r="AE82" s="10" t="e">
        <f t="shared" si="35"/>
        <v>#DIV/0!</v>
      </c>
      <c r="AF82" s="10" t="e">
        <f>IF(Params!$B$4="Multiplex",AC$80+2*AD$80,AC$40-2*AD$80)</f>
        <v>#DIV/0!</v>
      </c>
      <c r="AG82" s="11" t="e">
        <f>IF(Params!$B$4="Multiplex",AC$80+3*AD$80,AC$80-3*AD$80)</f>
        <v>#DIV/0!</v>
      </c>
      <c r="AH82" s="102" t="e">
        <f t="shared" ref="AH82:AH87" si="36">AC83-AC82</f>
        <v>#DIV/0!</v>
      </c>
      <c r="AI82" s="106" t="e">
        <f>IF(Params!$B$4="Multiplex",IF($AC82&gt;AF82,1,0),IF($AC82&lt;AF82,1,0))*IF($S83="//",1,AI83)</f>
        <v>#DIV/0!</v>
      </c>
      <c r="AJ82" s="106" t="e">
        <f>IF(Params!$B$4="Multiplex",IF($AC82&gt;AG82,1,0),IF($AC82&lt;AG82,1,0))*IF($S83="//",1,AJ83)</f>
        <v>#DIV/0!</v>
      </c>
    </row>
    <row r="83" spans="2:36" x14ac:dyDescent="0.3">
      <c r="B83" s="23">
        <f>'Spot Type 1'!B83</f>
        <v>0</v>
      </c>
      <c r="C83" s="20" t="str">
        <f>'Spot Type 1'!C83</f>
        <v>x</v>
      </c>
      <c r="D83" s="20"/>
      <c r="E83" s="20"/>
      <c r="F83" s="20"/>
      <c r="G83" s="20"/>
      <c r="H83" s="20"/>
      <c r="I83" s="20"/>
      <c r="J83" s="31"/>
      <c r="K83" s="32"/>
      <c r="L83" s="32"/>
      <c r="M83" s="32"/>
      <c r="N83" s="46"/>
      <c r="S83" s="9" t="str">
        <f t="shared" si="31"/>
        <v>//</v>
      </c>
      <c r="T83" s="15" t="e">
        <f t="shared" si="32"/>
        <v>#DIV/0!</v>
      </c>
      <c r="U83" s="10" t="e">
        <f t="shared" si="32"/>
        <v>#DIV/0!</v>
      </c>
      <c r="V83" s="10" t="e">
        <f t="shared" si="33"/>
        <v>#DIV/0!</v>
      </c>
      <c r="W83" s="10" t="e">
        <f>IF(Params!$B$4="Multiplex",T$80+2*U$80,T$40-2*U$80)</f>
        <v>#DIV/0!</v>
      </c>
      <c r="X83" s="11" t="e">
        <f>IF(Params!$B$4="Multiplex",T$80+3*U$80,T$80-3*U$80)</f>
        <v>#DIV/0!</v>
      </c>
      <c r="Y83" s="102" t="e">
        <f t="shared" si="29"/>
        <v>#DIV/0!</v>
      </c>
      <c r="Z83" s="106" t="e">
        <f>IF(Params!$B$4="Multiplex",IF($T83&gt;W83,1,0),IF($T83&lt;W83,1,0))*IF($S84="//",1,Z84)</f>
        <v>#DIV/0!</v>
      </c>
      <c r="AA83" s="106" t="e">
        <f>IF(Params!$B$4="Multiplex",IF($T83&gt;X83,1,0),IF($T83&lt;X83,1,0))*IF($S84="//",1,AA84)</f>
        <v>#DIV/0!</v>
      </c>
      <c r="AB83" s="9" t="str">
        <f t="shared" si="34"/>
        <v>//</v>
      </c>
      <c r="AC83" s="17" t="e">
        <f t="shared" si="30"/>
        <v>#DIV/0!</v>
      </c>
      <c r="AD83" s="10" t="e">
        <f t="shared" si="30"/>
        <v>#DIV/0!</v>
      </c>
      <c r="AE83" s="10" t="e">
        <f t="shared" si="35"/>
        <v>#DIV/0!</v>
      </c>
      <c r="AF83" s="10" t="e">
        <f>IF(Params!$B$4="Multiplex",AC$80+2*AD$80,AC$40-2*AD$80)</f>
        <v>#DIV/0!</v>
      </c>
      <c r="AG83" s="11" t="e">
        <f>IF(Params!$B$4="Multiplex",AC$80+3*AD$80,AC$80-3*AD$80)</f>
        <v>#DIV/0!</v>
      </c>
      <c r="AH83" s="102" t="e">
        <f t="shared" si="36"/>
        <v>#DIV/0!</v>
      </c>
      <c r="AI83" s="106" t="e">
        <f>IF(Params!$B$4="Multiplex",IF($AC83&gt;AF83,1,0),IF($AC83&lt;AF83,1,0))*IF($S84="//",1,AI84)</f>
        <v>#DIV/0!</v>
      </c>
      <c r="AJ83" s="106" t="e">
        <f>IF(Params!$B$4="Multiplex",IF($AC83&gt;AG83,1,0),IF($AC83&lt;AG83,1,0))*IF($S84="//",1,AJ84)</f>
        <v>#DIV/0!</v>
      </c>
    </row>
    <row r="84" spans="2:36" x14ac:dyDescent="0.3">
      <c r="B84" s="23">
        <f>'Spot Type 1'!B84</f>
        <v>0</v>
      </c>
      <c r="C84" s="20" t="str">
        <f>'Spot Type 1'!C84</f>
        <v>x</v>
      </c>
      <c r="D84" s="20"/>
      <c r="E84" s="20"/>
      <c r="F84" s="20"/>
      <c r="G84" s="20"/>
      <c r="H84" s="20"/>
      <c r="I84" s="20"/>
      <c r="J84" s="31"/>
      <c r="K84" s="32"/>
      <c r="L84" s="32"/>
      <c r="M84" s="32"/>
      <c r="N84" s="46"/>
      <c r="S84" s="9" t="str">
        <f t="shared" si="31"/>
        <v>//</v>
      </c>
      <c r="T84" s="15" t="e">
        <f>Z10</f>
        <v>#DIV/0!</v>
      </c>
      <c r="U84" s="10" t="e">
        <f t="shared" si="32"/>
        <v>#DIV/0!</v>
      </c>
      <c r="V84" s="10" t="e">
        <f t="shared" si="33"/>
        <v>#DIV/0!</v>
      </c>
      <c r="W84" s="10" t="e">
        <f>IF(Params!$B$4="Multiplex",T$80+2*U$80,T$40-2*U$80)</f>
        <v>#DIV/0!</v>
      </c>
      <c r="X84" s="11" t="e">
        <f>IF(Params!$B$4="Multiplex",T$80+3*U$80,T$80-3*U$80)</f>
        <v>#DIV/0!</v>
      </c>
      <c r="Y84" s="102" t="e">
        <f t="shared" si="29"/>
        <v>#DIV/0!</v>
      </c>
      <c r="Z84" s="106" t="e">
        <f>IF(Params!$B$4="Multiplex",IF($T84&gt;W84,1,0),IF($T84&lt;W84,1,0))*IF($S85="//",1,Z85)</f>
        <v>#DIV/0!</v>
      </c>
      <c r="AA84" s="106" t="e">
        <f>IF(Params!$B$4="Multiplex",IF($T84&gt;X84,1,0),IF($T84&lt;X84,1,0))*IF($S85="//",1,AA85)</f>
        <v>#DIV/0!</v>
      </c>
      <c r="AB84" s="9" t="str">
        <f t="shared" si="34"/>
        <v>//</v>
      </c>
      <c r="AC84" s="17" t="e">
        <f t="shared" si="30"/>
        <v>#DIV/0!</v>
      </c>
      <c r="AD84" s="10" t="e">
        <f t="shared" si="30"/>
        <v>#DIV/0!</v>
      </c>
      <c r="AE84" s="10" t="e">
        <f t="shared" si="35"/>
        <v>#DIV/0!</v>
      </c>
      <c r="AF84" s="10" t="e">
        <f>IF(Params!$B$4="Multiplex",AC$80+2*AD$80,AC$40-2*AD$80)</f>
        <v>#DIV/0!</v>
      </c>
      <c r="AG84" s="11" t="e">
        <f>IF(Params!$B$4="Multiplex",AC$80+3*AD$80,AC$80-3*AD$80)</f>
        <v>#DIV/0!</v>
      </c>
      <c r="AH84" s="102" t="e">
        <f t="shared" si="36"/>
        <v>#DIV/0!</v>
      </c>
      <c r="AI84" s="106" t="e">
        <f>IF(Params!$B$4="Multiplex",IF($AC84&gt;AF84,1,0),IF($AC84&lt;AF84,1,0))*IF($S85="//",1,AI85)</f>
        <v>#DIV/0!</v>
      </c>
      <c r="AJ84" s="106" t="e">
        <f>IF(Params!$B$4="Multiplex",IF($AC84&gt;AG84,1,0),IF($AC84&lt;AG84,1,0))*IF($S85="//",1,AJ85)</f>
        <v>#DIV/0!</v>
      </c>
    </row>
    <row r="85" spans="2:36" x14ac:dyDescent="0.3">
      <c r="B85" s="23">
        <f>'Spot Type 1'!B85</f>
        <v>0</v>
      </c>
      <c r="C85" s="20" t="str">
        <f>'Spot Type 1'!C85</f>
        <v>x</v>
      </c>
      <c r="D85" s="20"/>
      <c r="E85" s="20"/>
      <c r="F85" s="20"/>
      <c r="G85" s="20"/>
      <c r="H85" s="20"/>
      <c r="I85" s="20"/>
      <c r="J85" s="31"/>
      <c r="K85" s="32"/>
      <c r="L85" s="32"/>
      <c r="M85" s="32"/>
      <c r="N85" s="46"/>
      <c r="S85" s="9" t="str">
        <f t="shared" si="31"/>
        <v>//</v>
      </c>
      <c r="T85" s="15" t="e">
        <f t="shared" si="32"/>
        <v>#DIV/0!</v>
      </c>
      <c r="U85" s="10" t="e">
        <f t="shared" si="32"/>
        <v>#DIV/0!</v>
      </c>
      <c r="V85" s="10" t="e">
        <f t="shared" si="33"/>
        <v>#DIV/0!</v>
      </c>
      <c r="W85" s="10" t="e">
        <f>IF(Params!$B$4="Multiplex",T$80+2*U$80,T$40-2*U$80)</f>
        <v>#DIV/0!</v>
      </c>
      <c r="X85" s="11" t="e">
        <f>IF(Params!$B$4="Multiplex",T$80+3*U$80,T$80-3*U$80)</f>
        <v>#DIV/0!</v>
      </c>
      <c r="Y85" s="102" t="e">
        <f t="shared" si="29"/>
        <v>#DIV/0!</v>
      </c>
      <c r="Z85" s="106" t="e">
        <f>IF(Params!$B$4="Multiplex",IF($T85&gt;W85,1,0),IF($T85&lt;W85,1,0))*IF($S86="//",1,Z86)</f>
        <v>#DIV/0!</v>
      </c>
      <c r="AA85" s="106" t="e">
        <f>IF(Params!$B$4="Multiplex",IF($T85&gt;X85,1,0),IF($T85&lt;X85,1,0))*IF($S86="//",1,AA86)</f>
        <v>#DIV/0!</v>
      </c>
      <c r="AB85" s="9" t="str">
        <f t="shared" si="34"/>
        <v>//</v>
      </c>
      <c r="AC85" s="17" t="e">
        <f t="shared" si="30"/>
        <v>#DIV/0!</v>
      </c>
      <c r="AD85" s="10" t="e">
        <f t="shared" si="30"/>
        <v>#DIV/0!</v>
      </c>
      <c r="AE85" s="10" t="e">
        <f t="shared" si="35"/>
        <v>#DIV/0!</v>
      </c>
      <c r="AF85" s="10" t="e">
        <f>IF(Params!$B$4="Multiplex",AC$80+2*AD$80,AC$40-2*AD$80)</f>
        <v>#DIV/0!</v>
      </c>
      <c r="AG85" s="11" t="e">
        <f>IF(Params!$B$4="Multiplex",AC$80+3*AD$80,AC$80-3*AD$80)</f>
        <v>#DIV/0!</v>
      </c>
      <c r="AH85" s="102" t="e">
        <f t="shared" si="36"/>
        <v>#DIV/0!</v>
      </c>
      <c r="AI85" s="106" t="e">
        <f>IF(Params!$B$4="Multiplex",IF($AC85&gt;AF85,1,0),IF($AC85&lt;AF85,1,0))*IF($S86="//",1,AI86)</f>
        <v>#DIV/0!</v>
      </c>
      <c r="AJ85" s="106" t="e">
        <f>IF(Params!$B$4="Multiplex",IF($AC85&gt;AG85,1,0),IF($AC85&lt;AG85,1,0))*IF($S86="//",1,AJ86)</f>
        <v>#DIV/0!</v>
      </c>
    </row>
    <row r="86" spans="2:36" x14ac:dyDescent="0.3">
      <c r="B86" s="23">
        <f>'Spot Type 1'!B86</f>
        <v>0</v>
      </c>
      <c r="C86" s="20" t="str">
        <f>'Spot Type 1'!C86</f>
        <v>x</v>
      </c>
      <c r="D86" s="20"/>
      <c r="E86" s="20"/>
      <c r="F86" s="20"/>
      <c r="G86" s="20"/>
      <c r="H86" s="20"/>
      <c r="I86" s="20"/>
      <c r="J86" s="31"/>
      <c r="K86" s="32"/>
      <c r="L86" s="32"/>
      <c r="M86" s="32"/>
      <c r="N86" s="46"/>
      <c r="S86" s="9" t="str">
        <f t="shared" si="31"/>
        <v>//</v>
      </c>
      <c r="T86" s="15" t="e">
        <f t="shared" si="32"/>
        <v>#DIV/0!</v>
      </c>
      <c r="U86" s="10" t="e">
        <f t="shared" si="32"/>
        <v>#DIV/0!</v>
      </c>
      <c r="V86" s="10" t="e">
        <f t="shared" si="33"/>
        <v>#DIV/0!</v>
      </c>
      <c r="W86" s="10" t="e">
        <f>IF(Params!$B$4="Multiplex",T$80+2*U$80,T$40-2*U$80)</f>
        <v>#DIV/0!</v>
      </c>
      <c r="X86" s="11" t="e">
        <f>IF(Params!$B$4="Multiplex",T$80+3*U$80,T$80-3*U$80)</f>
        <v>#DIV/0!</v>
      </c>
      <c r="Y86" s="102" t="e">
        <f t="shared" si="29"/>
        <v>#DIV/0!</v>
      </c>
      <c r="Z86" s="106" t="e">
        <f>IF(Params!$B$4="Multiplex",IF($T86&gt;W86,1,0),IF($T86&lt;W86,1,0))*IF($S87="//",1,Z87)</f>
        <v>#DIV/0!</v>
      </c>
      <c r="AA86" s="106" t="e">
        <f>IF(Params!$B$4="Multiplex",IF($T86&gt;X86,1,0),IF($T86&lt;X86,1,0))*IF($S87="//",1,AA87)</f>
        <v>#DIV/0!</v>
      </c>
      <c r="AB86" s="42" t="str">
        <f t="shared" si="34"/>
        <v>//</v>
      </c>
      <c r="AC86" s="17" t="e">
        <f t="shared" si="30"/>
        <v>#DIV/0!</v>
      </c>
      <c r="AD86" s="10" t="e">
        <f t="shared" si="30"/>
        <v>#DIV/0!</v>
      </c>
      <c r="AE86" s="10" t="e">
        <f t="shared" si="35"/>
        <v>#DIV/0!</v>
      </c>
      <c r="AF86" s="10" t="e">
        <f>IF(Params!$B$4="Multiplex",AC$80+2*AD$80,AC$40-2*AD$80)</f>
        <v>#DIV/0!</v>
      </c>
      <c r="AG86" s="11" t="e">
        <f>IF(Params!$B$4="Multiplex",AC$80+3*AD$80,AC$80-3*AD$80)</f>
        <v>#DIV/0!</v>
      </c>
      <c r="AH86" s="102" t="e">
        <f t="shared" si="36"/>
        <v>#DIV/0!</v>
      </c>
      <c r="AI86" s="106" t="e">
        <f>IF(Params!$B$4="Multiplex",IF($AC86&gt;AF86,1,0),IF($AC86&lt;AF86,1,0))*IF($S87="//",1,AI87)</f>
        <v>#DIV/0!</v>
      </c>
      <c r="AJ86" s="106" t="e">
        <f>IF(Params!$B$4="Multiplex",IF($AC86&gt;AG86,1,0),IF($AC86&lt;AG86,1,0))*IF($S87="//",1,AJ87)</f>
        <v>#DIV/0!</v>
      </c>
    </row>
    <row r="87" spans="2:36" x14ac:dyDescent="0.3">
      <c r="B87" s="23">
        <f>'Spot Type 1'!B87</f>
        <v>0</v>
      </c>
      <c r="C87" s="20" t="str">
        <f>'Spot Type 1'!C87</f>
        <v>x</v>
      </c>
      <c r="D87" s="20"/>
      <c r="E87" s="20"/>
      <c r="F87" s="20"/>
      <c r="G87" s="20"/>
      <c r="H87" s="20"/>
      <c r="I87" s="20"/>
      <c r="J87" s="31"/>
      <c r="K87" s="32"/>
      <c r="L87" s="32"/>
      <c r="M87" s="32"/>
      <c r="N87" s="46"/>
      <c r="S87" s="9" t="str">
        <f t="shared" si="31"/>
        <v>//</v>
      </c>
      <c r="T87" s="15" t="e">
        <f t="shared" si="32"/>
        <v>#DIV/0!</v>
      </c>
      <c r="U87" s="10" t="e">
        <f t="shared" si="32"/>
        <v>#DIV/0!</v>
      </c>
      <c r="V87" s="10" t="e">
        <f t="shared" si="33"/>
        <v>#DIV/0!</v>
      </c>
      <c r="W87" s="10" t="e">
        <f>IF(Params!$B$4="Multiplex",T$80+2*U$80,T$40-2*U$80)</f>
        <v>#DIV/0!</v>
      </c>
      <c r="X87" s="11" t="e">
        <f>IF(Params!$B$4="Multiplex",T$80+3*U$80,T$80-3*U$80)</f>
        <v>#DIV/0!</v>
      </c>
      <c r="Y87" s="102" t="e">
        <f t="shared" si="29"/>
        <v>#DIV/0!</v>
      </c>
      <c r="Z87" s="106" t="e">
        <f>IF(Params!$B$4="Multiplex",IF($T87&gt;W87,1,0),IF($T87&lt;W87,1,0))*IF($S88="//",1,Z88)</f>
        <v>#DIV/0!</v>
      </c>
      <c r="AA87" s="106" t="e">
        <f>IF(Params!$B$4="Multiplex",IF($T87&gt;X87,1,0),IF($T87&lt;X87,1,0))*IF($S88="//",1,AA88)</f>
        <v>#DIV/0!</v>
      </c>
      <c r="AB87" s="44" t="str">
        <f t="shared" si="34"/>
        <v>//</v>
      </c>
      <c r="AC87" s="17" t="e">
        <f t="shared" si="30"/>
        <v>#DIV/0!</v>
      </c>
      <c r="AD87" s="10" t="e">
        <f t="shared" si="30"/>
        <v>#DIV/0!</v>
      </c>
      <c r="AE87" s="10" t="e">
        <f t="shared" si="35"/>
        <v>#DIV/0!</v>
      </c>
      <c r="AF87" s="10" t="e">
        <f>IF(Params!$B$4="Multiplex",AC$80+2*AD$80,AC$40-2*AD$80)</f>
        <v>#DIV/0!</v>
      </c>
      <c r="AG87" s="11" t="e">
        <f>IF(Params!$B$4="Multiplex",AC$80+3*AD$80,AC$80-3*AD$80)</f>
        <v>#DIV/0!</v>
      </c>
      <c r="AH87" s="102" t="e">
        <f t="shared" si="36"/>
        <v>#DIV/0!</v>
      </c>
      <c r="AI87" s="106" t="e">
        <f>IF(Params!$B$4="Multiplex",IF($AC87&gt;AF87,1,0),IF($AC87&lt;AF87,1,0))*IF($S88="//",1,AI88)</f>
        <v>#DIV/0!</v>
      </c>
      <c r="AJ87" s="106" t="e">
        <f>IF(Params!$B$4="Multiplex",IF($AC87&gt;AG87,1,0),IF($AC87&lt;AG87,1,0))*IF($S88="//",1,AJ88)</f>
        <v>#DIV/0!</v>
      </c>
    </row>
    <row r="88" spans="2:36" x14ac:dyDescent="0.3">
      <c r="B88" s="23">
        <f>'Spot Type 1'!B88</f>
        <v>0</v>
      </c>
      <c r="C88" s="20" t="str">
        <f>'Spot Type 1'!C88</f>
        <v>x</v>
      </c>
      <c r="D88" s="20"/>
      <c r="E88" s="20"/>
      <c r="F88" s="20"/>
      <c r="G88" s="20"/>
      <c r="H88" s="20"/>
      <c r="I88" s="20"/>
      <c r="J88" s="31"/>
      <c r="K88" s="32"/>
      <c r="L88" s="32"/>
      <c r="M88" s="32"/>
      <c r="N88" s="46"/>
      <c r="S88" s="9" t="str">
        <f t="shared" si="31"/>
        <v>//</v>
      </c>
      <c r="T88" s="15" t="e">
        <f t="shared" si="32"/>
        <v>#DIV/0!</v>
      </c>
      <c r="U88" s="10" t="e">
        <f t="shared" si="32"/>
        <v>#DIV/0!</v>
      </c>
      <c r="V88" s="10" t="e">
        <f t="shared" si="33"/>
        <v>#DIV/0!</v>
      </c>
      <c r="W88" s="10" t="e">
        <f>IF(Params!$B$4="Multiplex",T$80+2*U$80,T$40-2*U$80)</f>
        <v>#DIV/0!</v>
      </c>
      <c r="X88" s="11" t="e">
        <f>IF(Params!$B$4="Multiplex",T$80+3*U$80,T$80-3*U$80)</f>
        <v>#DIV/0!</v>
      </c>
      <c r="Y88" s="102" t="e">
        <f>T89-T88</f>
        <v>#DIV/0!</v>
      </c>
      <c r="Z88" s="106" t="e">
        <f>IF(Params!$B$4="Multiplex",IF($T88&gt;W88,1,0),IF($T88&lt;W88,1,0))*IF($S89="//",1,Z89)</f>
        <v>#DIV/0!</v>
      </c>
      <c r="AA88" s="106" t="e">
        <f>IF(Params!$B$4="Multiplex",IF($T88&gt;X88,1,0),IF($T88&lt;X88,1,0))*IF($S89="//",1,AA89)</f>
        <v>#DIV/0!</v>
      </c>
      <c r="AB88" s="44" t="str">
        <f t="shared" si="34"/>
        <v>//</v>
      </c>
      <c r="AC88" s="17" t="e">
        <f t="shared" si="30"/>
        <v>#DIV/0!</v>
      </c>
      <c r="AD88" s="10" t="e">
        <f t="shared" si="30"/>
        <v>#DIV/0!</v>
      </c>
      <c r="AE88" s="10" t="e">
        <f t="shared" si="35"/>
        <v>#DIV/0!</v>
      </c>
      <c r="AF88" s="10" t="e">
        <f>IF(Params!$B$4="Multiplex",AC$80+2*AD$80,AC$40-2*AD$80)</f>
        <v>#DIV/0!</v>
      </c>
      <c r="AG88" s="11" t="e">
        <f>IF(Params!$B$4="Multiplex",AC$80+3*AD$80,AC$80-3*AD$80)</f>
        <v>#DIV/0!</v>
      </c>
      <c r="AH88" s="102" t="e">
        <f>AC89-AC88</f>
        <v>#DIV/0!</v>
      </c>
      <c r="AI88" s="106" t="e">
        <f>IF(Params!$B$4="Multiplex",IF($AC88&gt;AF88,1,0),IF($AC88&lt;AF88,1,0))*IF($S89="//",1,AI89)</f>
        <v>#DIV/0!</v>
      </c>
      <c r="AJ88" s="106" t="e">
        <f>IF(Params!$B$4="Multiplex",IF($AC88&gt;AG88,1,0),IF($AC88&lt;AG88,1,0))*IF($S89="//",1,AJ89)</f>
        <v>#DIV/0!</v>
      </c>
    </row>
    <row r="89" spans="2:36" ht="16.2" thickBot="1" x14ac:dyDescent="0.35">
      <c r="B89" s="23">
        <f>'Spot Type 1'!B89</f>
        <v>0</v>
      </c>
      <c r="C89" s="20" t="str">
        <f>'Spot Type 1'!C89</f>
        <v>x</v>
      </c>
      <c r="D89" s="20"/>
      <c r="E89" s="20"/>
      <c r="F89" s="20"/>
      <c r="G89" s="20"/>
      <c r="H89" s="20"/>
      <c r="I89" s="20"/>
      <c r="J89" s="31"/>
      <c r="K89" s="32"/>
      <c r="L89" s="32"/>
      <c r="M89" s="32"/>
      <c r="N89" s="46"/>
      <c r="S89" s="24" t="str">
        <f t="shared" si="31"/>
        <v>//</v>
      </c>
      <c r="T89" s="25" t="e">
        <f t="shared" si="32"/>
        <v>#DIV/0!</v>
      </c>
      <c r="U89" s="18" t="e">
        <f t="shared" si="32"/>
        <v>#DIV/0!</v>
      </c>
      <c r="V89" s="10" t="e">
        <f t="shared" si="33"/>
        <v>#DIV/0!</v>
      </c>
      <c r="W89" s="10" t="e">
        <f>IF(Params!$B$4="Multiplex",T$80+2*U$80,T$40-2*U$80)</f>
        <v>#DIV/0!</v>
      </c>
      <c r="X89" s="11" t="e">
        <f>IF(Params!$B$4="Multiplex",T$80+3*U$80,T$80-3*U$80)</f>
        <v>#DIV/0!</v>
      </c>
      <c r="Z89" s="106" t="e">
        <f>IF(Params!$B$4="Multiplex",IF($T89&gt;W89,1,0),IF($T89&lt;W89,1,0))</f>
        <v>#DIV/0!</v>
      </c>
      <c r="AA89" s="106" t="e">
        <f>IF(Params!$B$4="Multiplex",IF($T89&gt;X89,1,0),IF($T89&lt;X89,1,0))</f>
        <v>#DIV/0!</v>
      </c>
      <c r="AB89" s="24" t="str">
        <f t="shared" si="34"/>
        <v>//</v>
      </c>
      <c r="AC89" s="26" t="e">
        <f t="shared" si="30"/>
        <v>#DIV/0!</v>
      </c>
      <c r="AD89" s="18" t="e">
        <f t="shared" si="30"/>
        <v>#DIV/0!</v>
      </c>
      <c r="AE89" s="10" t="e">
        <f t="shared" si="35"/>
        <v>#DIV/0!</v>
      </c>
      <c r="AF89" s="10" t="e">
        <f>IF(Params!$B$4="Multiplex",AC$80+2*AD$80,AC$40-2*AD$80)</f>
        <v>#DIV/0!</v>
      </c>
      <c r="AG89" s="11" t="e">
        <f>IF(Params!$B$4="Multiplex",AC$80+3*AD$80,AC$80-3*AD$80)</f>
        <v>#DIV/0!</v>
      </c>
      <c r="AI89" s="106" t="e">
        <f>IF(Params!$B$4="Multiplex",IF($AC89&gt;AF89,1,0),IF($AC89&lt;AF89,1,0))</f>
        <v>#DIV/0!</v>
      </c>
      <c r="AJ89" s="106" t="e">
        <f>IF(Params!$B$4="Multiplex",IF($AC89&gt;AG89,1,0),IF($AC89&lt;AG89,1,0))</f>
        <v>#DIV/0!</v>
      </c>
    </row>
    <row r="90" spans="2:36" x14ac:dyDescent="0.3">
      <c r="B90" s="23">
        <f>'Spot Type 1'!B90</f>
        <v>0</v>
      </c>
      <c r="C90" s="20" t="str">
        <f>'Spot Type 1'!C90</f>
        <v>x</v>
      </c>
      <c r="D90" s="20"/>
      <c r="E90" s="20"/>
      <c r="F90" s="20"/>
      <c r="G90" s="20"/>
      <c r="H90" s="20"/>
      <c r="I90" s="20"/>
      <c r="J90" s="31"/>
      <c r="K90" s="32"/>
      <c r="L90" s="32"/>
      <c r="M90" s="32"/>
      <c r="N90" s="46"/>
    </row>
    <row r="91" spans="2:36" x14ac:dyDescent="0.3">
      <c r="B91" s="23">
        <f>'Spot Type 1'!B91</f>
        <v>0</v>
      </c>
      <c r="C91" s="20" t="str">
        <f>'Spot Type 1'!C91</f>
        <v>x</v>
      </c>
      <c r="D91" s="20"/>
      <c r="E91" s="20"/>
      <c r="F91" s="20"/>
      <c r="G91" s="20"/>
      <c r="H91" s="20"/>
      <c r="I91" s="20"/>
      <c r="J91" s="31"/>
      <c r="K91" s="32"/>
      <c r="L91" s="32"/>
      <c r="M91" s="32"/>
      <c r="N91" s="46"/>
    </row>
    <row r="92" spans="2:36" x14ac:dyDescent="0.3">
      <c r="B92" s="23">
        <f>'Spot Type 1'!B92</f>
        <v>0</v>
      </c>
      <c r="C92" s="20" t="str">
        <f>'Spot Type 1'!C92</f>
        <v>x</v>
      </c>
      <c r="D92" s="20"/>
      <c r="E92" s="20"/>
      <c r="F92" s="20"/>
      <c r="G92" s="20"/>
      <c r="H92" s="20"/>
      <c r="I92" s="20"/>
      <c r="J92" s="31"/>
      <c r="K92" s="32"/>
      <c r="L92" s="32"/>
      <c r="M92" s="32"/>
      <c r="N92" s="46"/>
    </row>
    <row r="93" spans="2:36" x14ac:dyDescent="0.3">
      <c r="B93" s="23">
        <f>'Spot Type 1'!B93</f>
        <v>0</v>
      </c>
      <c r="C93" s="20" t="str">
        <f>'Spot Type 1'!C93</f>
        <v>x</v>
      </c>
      <c r="D93" s="20"/>
      <c r="E93" s="20"/>
      <c r="F93" s="20"/>
      <c r="G93" s="20"/>
      <c r="H93" s="20"/>
      <c r="I93" s="20"/>
      <c r="J93" s="31"/>
      <c r="K93" s="32"/>
      <c r="L93" s="32"/>
      <c r="M93" s="32"/>
      <c r="N93" s="46"/>
    </row>
    <row r="94" spans="2:36" x14ac:dyDescent="0.3">
      <c r="B94" s="23">
        <f>'Spot Type 1'!B94</f>
        <v>0</v>
      </c>
      <c r="C94" s="20" t="str">
        <f>'Spot Type 1'!C94</f>
        <v>x</v>
      </c>
      <c r="D94" s="20"/>
      <c r="E94" s="20"/>
      <c r="F94" s="20"/>
      <c r="G94" s="20"/>
      <c r="H94" s="20"/>
      <c r="I94" s="20"/>
      <c r="J94" s="31"/>
      <c r="K94" s="32"/>
      <c r="L94" s="32"/>
      <c r="M94" s="32"/>
      <c r="N94" s="46"/>
    </row>
    <row r="95" spans="2:36" x14ac:dyDescent="0.3">
      <c r="B95" s="23">
        <f>'Spot Type 1'!B95</f>
        <v>0</v>
      </c>
      <c r="C95" s="20" t="str">
        <f>'Spot Type 1'!C95</f>
        <v>x</v>
      </c>
      <c r="D95" s="20"/>
      <c r="E95" s="20"/>
      <c r="F95" s="20"/>
      <c r="G95" s="20"/>
      <c r="H95" s="20"/>
      <c r="I95" s="20"/>
      <c r="J95" s="31"/>
      <c r="K95" s="32"/>
      <c r="L95" s="32"/>
      <c r="M95" s="32"/>
      <c r="N95" s="46"/>
    </row>
    <row r="96" spans="2:36" x14ac:dyDescent="0.3">
      <c r="B96" s="23">
        <f>'Spot Type 1'!B96</f>
        <v>0</v>
      </c>
      <c r="C96" s="20" t="str">
        <f>'Spot Type 1'!C96</f>
        <v>x</v>
      </c>
      <c r="D96" s="20"/>
      <c r="E96" s="20"/>
      <c r="F96" s="20"/>
      <c r="G96" s="20"/>
      <c r="H96" s="20"/>
      <c r="I96" s="20"/>
      <c r="J96" s="31"/>
      <c r="K96" s="32"/>
      <c r="L96" s="32"/>
      <c r="M96" s="32"/>
      <c r="N96" s="46"/>
    </row>
    <row r="97" spans="2:14" x14ac:dyDescent="0.3">
      <c r="B97" s="23">
        <f>'Spot Type 1'!B97</f>
        <v>0</v>
      </c>
      <c r="C97" s="20" t="str">
        <f>'Spot Type 1'!C97</f>
        <v>x</v>
      </c>
      <c r="D97" s="20"/>
      <c r="E97" s="20"/>
      <c r="F97" s="20"/>
      <c r="G97" s="20"/>
      <c r="H97" s="20"/>
      <c r="I97" s="20"/>
      <c r="J97" s="31"/>
      <c r="K97" s="32"/>
      <c r="L97" s="32"/>
      <c r="M97" s="32"/>
      <c r="N97" s="46"/>
    </row>
    <row r="98" spans="2:14" x14ac:dyDescent="0.3">
      <c r="B98" s="23">
        <f>'Spot Type 1'!B98</f>
        <v>0</v>
      </c>
      <c r="C98" s="20" t="str">
        <f>'Spot Type 1'!C98</f>
        <v>x</v>
      </c>
      <c r="D98" s="20"/>
      <c r="E98" s="20"/>
      <c r="F98" s="20"/>
      <c r="G98" s="20"/>
      <c r="H98" s="20"/>
      <c r="I98" s="20"/>
      <c r="J98" s="31"/>
      <c r="K98" s="32"/>
      <c r="L98" s="32"/>
      <c r="M98" s="32"/>
      <c r="N98" s="46"/>
    </row>
    <row r="99" spans="2:14" x14ac:dyDescent="0.3">
      <c r="B99" s="23">
        <f>'Spot Type 1'!B99</f>
        <v>0</v>
      </c>
      <c r="C99" s="20" t="str">
        <f>'Spot Type 1'!C99</f>
        <v>x</v>
      </c>
      <c r="D99" s="20"/>
      <c r="E99" s="20"/>
      <c r="F99" s="20"/>
      <c r="G99" s="20"/>
      <c r="H99" s="20"/>
      <c r="I99" s="20"/>
      <c r="J99" s="31"/>
      <c r="K99" s="32"/>
      <c r="L99" s="32"/>
      <c r="M99" s="32"/>
      <c r="N99" s="46"/>
    </row>
    <row r="100" spans="2:14" x14ac:dyDescent="0.3">
      <c r="B100" s="23">
        <f>'Spot Type 1'!B100</f>
        <v>0</v>
      </c>
      <c r="C100" s="20" t="str">
        <f>'Spot Type 1'!C100</f>
        <v>x</v>
      </c>
      <c r="D100" s="20"/>
      <c r="E100" s="20"/>
      <c r="F100" s="20"/>
      <c r="G100" s="20"/>
      <c r="H100" s="20"/>
      <c r="I100" s="20"/>
      <c r="J100" s="31"/>
      <c r="K100" s="32"/>
      <c r="L100" s="32"/>
      <c r="M100" s="32"/>
      <c r="N100" s="46"/>
    </row>
    <row r="101" spans="2:14" x14ac:dyDescent="0.3">
      <c r="B101" s="23">
        <f>'Spot Type 1'!B101</f>
        <v>0</v>
      </c>
      <c r="C101" s="20" t="str">
        <f>'Spot Type 1'!C101</f>
        <v>x</v>
      </c>
      <c r="D101" s="20"/>
      <c r="E101" s="20"/>
      <c r="F101" s="20"/>
      <c r="G101" s="20"/>
      <c r="H101" s="20"/>
      <c r="I101" s="20"/>
      <c r="J101" s="31"/>
      <c r="K101" s="32"/>
      <c r="L101" s="32"/>
      <c r="M101" s="32"/>
      <c r="N101" s="46"/>
    </row>
    <row r="102" spans="2:14" x14ac:dyDescent="0.3">
      <c r="B102" s="23">
        <f>'Spot Type 1'!B102</f>
        <v>0</v>
      </c>
      <c r="C102" s="20" t="str">
        <f>'Spot Type 1'!C102</f>
        <v>x</v>
      </c>
      <c r="D102" s="20"/>
      <c r="E102" s="20"/>
      <c r="F102" s="20"/>
      <c r="G102" s="20"/>
      <c r="H102" s="20"/>
      <c r="I102" s="20"/>
      <c r="J102" s="31"/>
      <c r="K102" s="32"/>
      <c r="L102" s="32"/>
      <c r="M102" s="32"/>
      <c r="N102" s="46"/>
    </row>
    <row r="103" spans="2:14" x14ac:dyDescent="0.3">
      <c r="B103" s="23">
        <f>'Spot Type 1'!B103</f>
        <v>0</v>
      </c>
      <c r="C103" s="20" t="str">
        <f>'Spot Type 1'!C103</f>
        <v>x</v>
      </c>
      <c r="D103" s="20"/>
      <c r="E103" s="20"/>
      <c r="F103" s="20"/>
      <c r="G103" s="20"/>
      <c r="H103" s="20"/>
      <c r="I103" s="20"/>
      <c r="J103" s="31"/>
      <c r="K103" s="32"/>
      <c r="L103" s="32"/>
      <c r="M103" s="32"/>
      <c r="N103" s="46"/>
    </row>
    <row r="104" spans="2:14" x14ac:dyDescent="0.3">
      <c r="B104" s="23">
        <f>'Spot Type 1'!B104</f>
        <v>0</v>
      </c>
      <c r="C104" s="20" t="str">
        <f>'Spot Type 1'!C104</f>
        <v>x</v>
      </c>
      <c r="D104" s="20"/>
      <c r="E104" s="20"/>
      <c r="F104" s="20"/>
      <c r="G104" s="20"/>
      <c r="H104" s="20"/>
      <c r="I104" s="20"/>
      <c r="J104" s="31"/>
      <c r="K104" s="32"/>
      <c r="L104" s="32"/>
      <c r="M104" s="32"/>
      <c r="N104" s="46"/>
    </row>
    <row r="105" spans="2:14" x14ac:dyDescent="0.3">
      <c r="B105" s="23">
        <f>'Spot Type 1'!B105</f>
        <v>0</v>
      </c>
      <c r="C105" s="20" t="str">
        <f>'Spot Type 1'!C105</f>
        <v>x</v>
      </c>
      <c r="D105" s="20"/>
      <c r="E105" s="20"/>
      <c r="F105" s="20"/>
      <c r="G105" s="20"/>
      <c r="H105" s="20"/>
      <c r="I105" s="20"/>
      <c r="J105" s="31"/>
      <c r="K105" s="32"/>
      <c r="L105" s="32"/>
      <c r="M105" s="32"/>
      <c r="N105" s="46"/>
    </row>
    <row r="106" spans="2:14" x14ac:dyDescent="0.3">
      <c r="B106" s="23">
        <f>'Spot Type 1'!B106</f>
        <v>0</v>
      </c>
      <c r="C106" s="20" t="str">
        <f>'Spot Type 1'!C106</f>
        <v>x</v>
      </c>
      <c r="D106" s="20"/>
      <c r="E106" s="20"/>
      <c r="F106" s="20"/>
      <c r="G106" s="20"/>
      <c r="H106" s="20"/>
      <c r="I106" s="20"/>
      <c r="J106" s="31"/>
      <c r="K106" s="32"/>
      <c r="L106" s="32"/>
      <c r="M106" s="32"/>
      <c r="N106" s="46"/>
    </row>
    <row r="107" spans="2:14" x14ac:dyDescent="0.3">
      <c r="B107" s="23">
        <f>'Spot Type 1'!B107</f>
        <v>0</v>
      </c>
      <c r="C107" s="20" t="str">
        <f>'Spot Type 1'!C107</f>
        <v>x</v>
      </c>
      <c r="D107" s="20"/>
      <c r="E107" s="20"/>
      <c r="F107" s="20"/>
      <c r="G107" s="20"/>
      <c r="H107" s="20"/>
      <c r="I107" s="20"/>
      <c r="J107" s="31"/>
      <c r="K107" s="32"/>
      <c r="L107" s="32"/>
      <c r="M107" s="32"/>
      <c r="N107" s="46"/>
    </row>
    <row r="108" spans="2:14" x14ac:dyDescent="0.3">
      <c r="B108" s="23">
        <f>'Spot Type 1'!B108</f>
        <v>0</v>
      </c>
      <c r="C108" s="20" t="str">
        <f>'Spot Type 1'!C108</f>
        <v>x</v>
      </c>
      <c r="D108" s="20"/>
      <c r="E108" s="20"/>
      <c r="F108" s="20"/>
      <c r="G108" s="20"/>
      <c r="H108" s="20"/>
      <c r="I108" s="20"/>
      <c r="J108" s="31"/>
      <c r="K108" s="32"/>
      <c r="L108" s="32"/>
      <c r="M108" s="32"/>
      <c r="N108" s="46"/>
    </row>
    <row r="109" spans="2:14" x14ac:dyDescent="0.3">
      <c r="B109" s="23">
        <f>'Spot Type 1'!B109</f>
        <v>0</v>
      </c>
      <c r="C109" s="20" t="str">
        <f>'Spot Type 1'!C109</f>
        <v>x</v>
      </c>
      <c r="D109" s="20"/>
      <c r="E109" s="20"/>
      <c r="F109" s="20"/>
      <c r="G109" s="20"/>
      <c r="H109" s="20"/>
      <c r="I109" s="20"/>
      <c r="J109" s="31"/>
      <c r="K109" s="32"/>
      <c r="L109" s="32"/>
      <c r="M109" s="32"/>
      <c r="N109" s="46"/>
    </row>
    <row r="110" spans="2:14" x14ac:dyDescent="0.3">
      <c r="B110" s="23">
        <f>'Spot Type 1'!B110</f>
        <v>0</v>
      </c>
      <c r="C110" s="20" t="str">
        <f>'Spot Type 1'!C110</f>
        <v>x</v>
      </c>
      <c r="D110" s="20"/>
      <c r="E110" s="20"/>
      <c r="F110" s="20"/>
      <c r="G110" s="20"/>
      <c r="H110" s="20"/>
      <c r="I110" s="20"/>
      <c r="J110" s="31"/>
      <c r="K110" s="32"/>
      <c r="L110" s="32"/>
      <c r="M110" s="32"/>
      <c r="N110" s="46"/>
    </row>
    <row r="111" spans="2:14" x14ac:dyDescent="0.3">
      <c r="B111" s="23">
        <f>'Spot Type 1'!B111</f>
        <v>0</v>
      </c>
      <c r="C111" s="20" t="str">
        <f>'Spot Type 1'!C111</f>
        <v>x</v>
      </c>
      <c r="D111" s="20"/>
      <c r="E111" s="20"/>
      <c r="F111" s="20"/>
      <c r="G111" s="20"/>
      <c r="H111" s="20"/>
      <c r="I111" s="20"/>
      <c r="J111" s="31"/>
      <c r="K111" s="32"/>
      <c r="L111" s="32"/>
      <c r="M111" s="32"/>
      <c r="N111" s="46"/>
    </row>
    <row r="112" spans="2:14" x14ac:dyDescent="0.3">
      <c r="B112" s="23">
        <f>'Spot Type 1'!B112</f>
        <v>0</v>
      </c>
      <c r="C112" s="20" t="str">
        <f>'Spot Type 1'!C112</f>
        <v>x</v>
      </c>
      <c r="D112" s="20"/>
      <c r="E112" s="20"/>
      <c r="F112" s="20"/>
      <c r="G112" s="20"/>
      <c r="H112" s="20"/>
      <c r="I112" s="20"/>
      <c r="J112" s="31"/>
      <c r="K112" s="32"/>
      <c r="L112" s="32"/>
      <c r="M112" s="32"/>
      <c r="N112" s="46"/>
    </row>
    <row r="113" spans="2:36" x14ac:dyDescent="0.3">
      <c r="B113" s="23">
        <f>'Spot Type 1'!B113</f>
        <v>0</v>
      </c>
      <c r="C113" s="20" t="str">
        <f>'Spot Type 1'!C113</f>
        <v>x</v>
      </c>
      <c r="D113" s="20"/>
      <c r="E113" s="20"/>
      <c r="F113" s="20"/>
      <c r="G113" s="20"/>
      <c r="H113" s="20"/>
      <c r="I113" s="20"/>
      <c r="J113" s="31"/>
      <c r="K113" s="32"/>
      <c r="L113" s="32"/>
      <c r="M113" s="32"/>
      <c r="N113" s="46"/>
    </row>
    <row r="114" spans="2:36" x14ac:dyDescent="0.3">
      <c r="B114" s="23">
        <f>'Spot Type 1'!B114</f>
        <v>0</v>
      </c>
      <c r="C114" s="20" t="str">
        <f>'Spot Type 1'!C114</f>
        <v>x</v>
      </c>
      <c r="D114" s="20"/>
      <c r="E114" s="20"/>
      <c r="F114" s="20"/>
      <c r="G114" s="20"/>
      <c r="H114" s="20"/>
      <c r="I114" s="20"/>
      <c r="J114" s="31"/>
      <c r="K114" s="32"/>
      <c r="L114" s="32"/>
      <c r="M114" s="32"/>
      <c r="N114" s="46"/>
      <c r="V114" s="5"/>
    </row>
    <row r="115" spans="2:36" x14ac:dyDescent="0.3">
      <c r="B115" s="23">
        <f>'Spot Type 1'!B115</f>
        <v>0</v>
      </c>
      <c r="C115" s="20" t="str">
        <f>'Spot Type 1'!C115</f>
        <v>x</v>
      </c>
      <c r="D115" s="20"/>
      <c r="E115" s="20"/>
      <c r="F115" s="20"/>
      <c r="G115" s="20"/>
      <c r="H115" s="20"/>
      <c r="I115" s="20"/>
      <c r="J115" s="31"/>
      <c r="K115" s="32"/>
      <c r="L115" s="32"/>
      <c r="M115" s="32"/>
      <c r="N115" s="46"/>
      <c r="V115" s="5"/>
    </row>
    <row r="116" spans="2:36" x14ac:dyDescent="0.3">
      <c r="B116" s="23">
        <f>'Spot Type 1'!B116</f>
        <v>0</v>
      </c>
      <c r="C116" s="20" t="str">
        <f>'Spot Type 1'!C116</f>
        <v>x</v>
      </c>
      <c r="D116" s="20"/>
      <c r="E116" s="20"/>
      <c r="F116" s="20"/>
      <c r="G116" s="20"/>
      <c r="H116" s="20"/>
      <c r="I116" s="20"/>
      <c r="J116" s="31"/>
      <c r="K116" s="32"/>
      <c r="L116" s="32"/>
      <c r="M116" s="32"/>
      <c r="N116" s="46"/>
      <c r="V116" s="5"/>
    </row>
    <row r="117" spans="2:36" x14ac:dyDescent="0.3">
      <c r="B117" s="23">
        <f>'Spot Type 1'!B117</f>
        <v>0</v>
      </c>
      <c r="C117" s="20" t="str">
        <f>'Spot Type 1'!C117</f>
        <v>x</v>
      </c>
      <c r="D117" s="20"/>
      <c r="E117" s="20"/>
      <c r="F117" s="20"/>
      <c r="G117" s="20"/>
      <c r="H117" s="20"/>
      <c r="I117" s="20"/>
      <c r="J117" s="31"/>
      <c r="K117" s="32"/>
      <c r="L117" s="32"/>
      <c r="M117" s="32"/>
      <c r="N117" s="46"/>
      <c r="V117" s="5"/>
    </row>
    <row r="118" spans="2:36" x14ac:dyDescent="0.3">
      <c r="B118" s="23">
        <f>'Spot Type 1'!B118</f>
        <v>0</v>
      </c>
      <c r="C118" s="20" t="str">
        <f>'Spot Type 1'!C118</f>
        <v>x</v>
      </c>
      <c r="D118" s="20"/>
      <c r="E118" s="20"/>
      <c r="F118" s="20"/>
      <c r="G118" s="20"/>
      <c r="H118" s="20"/>
      <c r="I118" s="20"/>
      <c r="J118" s="31"/>
      <c r="K118" s="32"/>
      <c r="L118" s="32"/>
      <c r="M118" s="32"/>
      <c r="N118" s="46"/>
      <c r="V118" s="5"/>
    </row>
    <row r="119" spans="2:36" ht="16.2" thickBot="1" x14ac:dyDescent="0.35">
      <c r="B119" s="23">
        <f>'Spot Type 1'!B119</f>
        <v>0</v>
      </c>
      <c r="C119" s="20" t="str">
        <f>'Spot Type 1'!C119</f>
        <v>x</v>
      </c>
      <c r="D119" s="20"/>
      <c r="E119" s="20"/>
      <c r="F119" s="20"/>
      <c r="G119" s="20"/>
      <c r="H119" s="20"/>
      <c r="I119" s="20"/>
      <c r="J119" s="31"/>
      <c r="K119" s="32"/>
      <c r="L119" s="32"/>
      <c r="M119" s="32"/>
      <c r="N119" s="46"/>
      <c r="S119" s="7" t="s">
        <v>2</v>
      </c>
      <c r="U119" s="7" t="s">
        <v>38</v>
      </c>
      <c r="V119">
        <v>0</v>
      </c>
      <c r="X119" s="63" t="s">
        <v>4</v>
      </c>
      <c r="AB119" s="7" t="s">
        <v>2</v>
      </c>
      <c r="AD119" s="7" t="s">
        <v>38</v>
      </c>
      <c r="AE119">
        <v>0</v>
      </c>
      <c r="AG119" s="66" t="s">
        <v>6</v>
      </c>
    </row>
    <row r="120" spans="2:36" ht="130.19999999999999" thickBot="1" x14ac:dyDescent="0.35">
      <c r="B120" s="23">
        <f>'Spot Type 1'!B120</f>
        <v>0</v>
      </c>
      <c r="C120" s="20" t="str">
        <f>'Spot Type 1'!C120</f>
        <v>x</v>
      </c>
      <c r="D120" s="20"/>
      <c r="E120" s="20"/>
      <c r="F120" s="20"/>
      <c r="G120" s="20"/>
      <c r="H120" s="20"/>
      <c r="I120" s="20"/>
      <c r="J120" s="31"/>
      <c r="K120" s="32"/>
      <c r="L120" s="32"/>
      <c r="M120" s="32"/>
      <c r="N120" s="46"/>
      <c r="S120" s="27" t="s">
        <v>1</v>
      </c>
      <c r="T120" s="28" t="s">
        <v>22</v>
      </c>
      <c r="U120" s="29" t="s">
        <v>3</v>
      </c>
      <c r="V120" s="29" t="s">
        <v>71</v>
      </c>
      <c r="W120" s="29" t="str">
        <f>IF(Params!$B$4="Multiplex","Mean0 + 2xSigma","Mean0 - 2xSigma")</f>
        <v>Mean0 - 2xSigma</v>
      </c>
      <c r="X120" s="30" t="str">
        <f>IF(Params!$B$4="Multiplex","Mean0 + 3xSigma","Mean0 - 3xSigma")</f>
        <v>Mean0 - 3xSigma</v>
      </c>
      <c r="Y120" s="103" t="s">
        <v>63</v>
      </c>
      <c r="Z120" s="105" t="s">
        <v>67</v>
      </c>
      <c r="AA120" s="105" t="s">
        <v>68</v>
      </c>
      <c r="AB120" s="27" t="s">
        <v>1</v>
      </c>
      <c r="AC120" s="28" t="s">
        <v>154</v>
      </c>
      <c r="AD120" s="29" t="s">
        <v>3</v>
      </c>
      <c r="AE120" s="29" t="s">
        <v>71</v>
      </c>
      <c r="AF120" s="29" t="str">
        <f>IF(Params!$B$4="Multiplex","Mean0 + 2xSigma","Mean0 - 2xSigma")</f>
        <v>Mean0 - 2xSigma</v>
      </c>
      <c r="AG120" s="30" t="str">
        <f>IF(Params!$B$4="Multiplex","Mean0 + 3xSigma","Mean0 - 3xSigma")</f>
        <v>Mean0 - 3xSigma</v>
      </c>
      <c r="AH120" s="103" t="s">
        <v>155</v>
      </c>
      <c r="AI120" s="105" t="s">
        <v>67</v>
      </c>
      <c r="AJ120" s="105" t="s">
        <v>68</v>
      </c>
    </row>
    <row r="121" spans="2:36" ht="16.2" thickTop="1" x14ac:dyDescent="0.3">
      <c r="B121" s="23">
        <f>'Spot Type 1'!B121</f>
        <v>0</v>
      </c>
      <c r="C121" s="20" t="str">
        <f>'Spot Type 1'!C121</f>
        <v>x</v>
      </c>
      <c r="D121" s="20"/>
      <c r="E121" s="20"/>
      <c r="F121" s="20"/>
      <c r="G121" s="20"/>
      <c r="H121" s="20"/>
      <c r="I121" s="20"/>
      <c r="J121" s="31"/>
      <c r="K121" s="32"/>
      <c r="L121" s="32"/>
      <c r="M121" s="32"/>
      <c r="N121" s="46"/>
      <c r="S121" s="9">
        <f>MIN(S7:S15)/100</f>
        <v>0</v>
      </c>
      <c r="T121" s="64" t="e">
        <f>T20</f>
        <v>#DIV/0!</v>
      </c>
      <c r="U121" s="10" t="e">
        <f>U20</f>
        <v>#DIV/0!</v>
      </c>
      <c r="V121" s="10" t="e">
        <f>T$121</f>
        <v>#DIV/0!</v>
      </c>
      <c r="W121" s="10" t="e">
        <f>IF(Params!$B$4="Multiplex",T$121+2*U$121,T$121-2*U$121)</f>
        <v>#DIV/0!</v>
      </c>
      <c r="X121" s="11" t="e">
        <f>IF(Params!$B$4="Multiplex",T$121+3*U$121,T$121-3*U$121)</f>
        <v>#DIV/0!</v>
      </c>
      <c r="Y121" s="102" t="e">
        <f t="shared" ref="Y121:Y128" si="37">T122-T121</f>
        <v>#DIV/0!</v>
      </c>
      <c r="Z121" t="e">
        <f>IF(Params!$B$4="Multiplex",IF($T121&gt;W121,1,0),IF($T121&lt;W121,1,0))*IF($S122="//",1,Z122)</f>
        <v>#DIV/0!</v>
      </c>
      <c r="AA121" s="106" t="e">
        <f>IF(Params!$B$4="Multiplex",IF($T121&gt;X121,1,0),IF($T121&lt;X121,1,0))*IF($S122="//",1,AA122)</f>
        <v>#DIV/0!</v>
      </c>
      <c r="AB121" s="9">
        <f>MIN(S7:S15)/100</f>
        <v>0</v>
      </c>
      <c r="AC121" s="67" t="e">
        <f t="shared" ref="AC121:AC130" si="38">W20</f>
        <v>#DIV/0!</v>
      </c>
      <c r="AD121" s="10" t="e">
        <f t="shared" ref="AD121:AD130" si="39">X20</f>
        <v>#DIV/0!</v>
      </c>
      <c r="AE121" s="10" t="e">
        <f>AC$121</f>
        <v>#DIV/0!</v>
      </c>
      <c r="AF121" s="10" t="e">
        <f>IF(Params!$B$4="Multiplex",AC$121+2*AD$121,AC$121-2*AD$121)</f>
        <v>#DIV/0!</v>
      </c>
      <c r="AG121" s="11" t="e">
        <f>IF(Params!$B$4="Multiplex",AC$121+3*AD$121,AC$121-3*AD$121)</f>
        <v>#DIV/0!</v>
      </c>
      <c r="AH121" s="102" t="e">
        <f t="shared" ref="AH121:AH128" si="40">AC122-AC121</f>
        <v>#DIV/0!</v>
      </c>
      <c r="AI121" t="e">
        <f>IF(Params!$B$4="Multiplex",IF($AC121&gt;AF121,1,0),IF($AC121&lt;AF121,1,0))*IF($S122="//",1,AI122)</f>
        <v>#DIV/0!</v>
      </c>
      <c r="AJ121" s="106" t="e">
        <f>IF(Params!$B$4="Multiplex",IF($AC121&gt;AG121,1,0),IF($AC121&lt;AG121,1,0))*IF($S122="//",1,AJ122)</f>
        <v>#DIV/0!</v>
      </c>
    </row>
    <row r="122" spans="2:36" x14ac:dyDescent="0.3">
      <c r="B122" s="23">
        <f>'Spot Type 1'!B122</f>
        <v>0</v>
      </c>
      <c r="C122" s="20" t="str">
        <f>'Spot Type 1'!C122</f>
        <v>x</v>
      </c>
      <c r="D122" s="20"/>
      <c r="E122" s="20"/>
      <c r="F122" s="20"/>
      <c r="G122" s="20"/>
      <c r="H122" s="20"/>
      <c r="I122" s="20"/>
      <c r="J122" s="31"/>
      <c r="K122" s="32"/>
      <c r="L122" s="32"/>
      <c r="M122" s="32"/>
      <c r="N122" s="46"/>
      <c r="S122" s="9" t="str">
        <f>S7</f>
        <v>//</v>
      </c>
      <c r="T122" s="64" t="e">
        <f t="shared" ref="T122:U130" si="41">T21</f>
        <v>#DIV/0!</v>
      </c>
      <c r="U122" s="10" t="e">
        <f t="shared" si="41"/>
        <v>#DIV/0!</v>
      </c>
      <c r="V122" s="10" t="e">
        <f t="shared" ref="V122:V130" si="42">T$121</f>
        <v>#DIV/0!</v>
      </c>
      <c r="W122" s="10" t="e">
        <f>IF(Params!$B$4="Multiplex",T$121+2*U$121,T$121-2*U$121)</f>
        <v>#DIV/0!</v>
      </c>
      <c r="X122" s="11" t="e">
        <f>IF(Params!$B$4="Multiplex",T$121+3*U$121,T$121-3*U$121)</f>
        <v>#DIV/0!</v>
      </c>
      <c r="Y122" s="102" t="e">
        <f t="shared" si="37"/>
        <v>#DIV/0!</v>
      </c>
      <c r="Z122" s="106" t="e">
        <f>IF(Params!$B$4="Multiplex",IF($T122&gt;W122,1,0),IF($T122&lt;W122,1,0))*IF($S123="//",1,Z123)</f>
        <v>#DIV/0!</v>
      </c>
      <c r="AA122" s="106" t="e">
        <f>IF(Params!$B$4="Multiplex",IF($T122&gt;X122,1,0),IF($T122&lt;X122,1,0))*IF($S123="//",1,AA123)</f>
        <v>#DIV/0!</v>
      </c>
      <c r="AB122" s="9" t="str">
        <f t="shared" ref="AB122:AB130" si="43">S7</f>
        <v>//</v>
      </c>
      <c r="AC122" s="67" t="e">
        <f t="shared" si="38"/>
        <v>#DIV/0!</v>
      </c>
      <c r="AD122" s="10" t="e">
        <f t="shared" si="39"/>
        <v>#DIV/0!</v>
      </c>
      <c r="AE122" s="10" t="e">
        <f t="shared" ref="AE122:AE130" si="44">AC$121</f>
        <v>#DIV/0!</v>
      </c>
      <c r="AF122" s="10" t="e">
        <f>IF(Params!$B$4="Multiplex",AC$121+2*AD$121,AC$121-2*AD$121)</f>
        <v>#DIV/0!</v>
      </c>
      <c r="AG122" s="11" t="e">
        <f>IF(Params!$B$4="Multiplex",AC$121+3*AD$121,AC$121-3*AD$121)</f>
        <v>#DIV/0!</v>
      </c>
      <c r="AH122" s="102" t="e">
        <f t="shared" si="40"/>
        <v>#DIV/0!</v>
      </c>
      <c r="AI122" s="106" t="e">
        <f>IF(Params!$B$4="Multiplex",IF($AC122&gt;AF122,1,0),IF($AC122&lt;AF122,1,0))*IF($S123="//",1,AI123)</f>
        <v>#DIV/0!</v>
      </c>
      <c r="AJ122" s="106" t="e">
        <f>IF(Params!$B$4="Multiplex",IF($AC122&gt;AG122,1,0),IF($AC122&lt;AG122,1,0))*IF($S123="//",1,AJ123)</f>
        <v>#DIV/0!</v>
      </c>
    </row>
    <row r="123" spans="2:36" x14ac:dyDescent="0.3">
      <c r="B123" s="23">
        <f>'Spot Type 1'!B123</f>
        <v>0</v>
      </c>
      <c r="C123" s="20" t="str">
        <f>'Spot Type 1'!C123</f>
        <v>x</v>
      </c>
      <c r="D123" s="20"/>
      <c r="E123" s="20"/>
      <c r="F123" s="20"/>
      <c r="G123" s="20"/>
      <c r="H123" s="20"/>
      <c r="I123" s="20"/>
      <c r="J123" s="31"/>
      <c r="K123" s="32"/>
      <c r="L123" s="32"/>
      <c r="M123" s="32"/>
      <c r="N123" s="46"/>
      <c r="S123" s="9" t="str">
        <f t="shared" ref="S123:S130" si="45">S8</f>
        <v>//</v>
      </c>
      <c r="T123" s="64" t="e">
        <f t="shared" si="41"/>
        <v>#DIV/0!</v>
      </c>
      <c r="U123" s="10" t="e">
        <f t="shared" si="41"/>
        <v>#DIV/0!</v>
      </c>
      <c r="V123" s="10" t="e">
        <f t="shared" si="42"/>
        <v>#DIV/0!</v>
      </c>
      <c r="W123" s="10" t="e">
        <f>IF(Params!$B$4="Multiplex",T$121+2*U$121,T$121-2*U$121)</f>
        <v>#DIV/0!</v>
      </c>
      <c r="X123" s="11" t="e">
        <f>IF(Params!$B$4="Multiplex",T$121+3*U$121,T$121-3*U$121)</f>
        <v>#DIV/0!</v>
      </c>
      <c r="Y123" s="102" t="e">
        <f t="shared" si="37"/>
        <v>#DIV/0!</v>
      </c>
      <c r="Z123" s="106" t="e">
        <f>IF(Params!$B$4="Multiplex",IF($T123&gt;W123,1,0),IF($T123&lt;W123,1,0))*IF($S124="//",1,Z124)</f>
        <v>#DIV/0!</v>
      </c>
      <c r="AA123" s="106" t="e">
        <f>IF(Params!$B$4="Multiplex",IF($T123&gt;X123,1,0),IF($T123&lt;X123,1,0))*IF($S124="//",1,AA124)</f>
        <v>#DIV/0!</v>
      </c>
      <c r="AB123" s="9" t="str">
        <f t="shared" si="43"/>
        <v>//</v>
      </c>
      <c r="AC123" s="67" t="e">
        <f t="shared" si="38"/>
        <v>#DIV/0!</v>
      </c>
      <c r="AD123" s="10" t="e">
        <f t="shared" si="39"/>
        <v>#DIV/0!</v>
      </c>
      <c r="AE123" s="10" t="e">
        <f t="shared" si="44"/>
        <v>#DIV/0!</v>
      </c>
      <c r="AF123" s="10" t="e">
        <f>IF(Params!$B$4="Multiplex",AC$121+2*AD$121,AC$121-2*AD$121)</f>
        <v>#DIV/0!</v>
      </c>
      <c r="AG123" s="11" t="e">
        <f>IF(Params!$B$4="Multiplex",AC$121+3*AD$121,AC$121-3*AD$121)</f>
        <v>#DIV/0!</v>
      </c>
      <c r="AH123" s="102" t="e">
        <f t="shared" si="40"/>
        <v>#DIV/0!</v>
      </c>
      <c r="AI123" s="106" t="e">
        <f>IF(Params!$B$4="Multiplex",IF($AC123&gt;AF123,1,0),IF($AC123&lt;AF123,1,0))*IF($S124="//",1,AI124)</f>
        <v>#DIV/0!</v>
      </c>
      <c r="AJ123" s="106" t="e">
        <f>IF(Params!$B$4="Multiplex",IF($AC123&gt;AG123,1,0),IF($AC123&lt;AG123,1,0))*IF($S124="//",1,AJ124)</f>
        <v>#DIV/0!</v>
      </c>
    </row>
    <row r="124" spans="2:36" x14ac:dyDescent="0.3">
      <c r="B124" s="23">
        <f>'Spot Type 1'!B124</f>
        <v>0</v>
      </c>
      <c r="C124" s="20" t="str">
        <f>'Spot Type 1'!C124</f>
        <v>x</v>
      </c>
      <c r="D124" s="20"/>
      <c r="E124" s="20"/>
      <c r="F124" s="20"/>
      <c r="G124" s="20"/>
      <c r="H124" s="20"/>
      <c r="I124" s="20"/>
      <c r="J124" s="31"/>
      <c r="K124" s="32"/>
      <c r="L124" s="32"/>
      <c r="M124" s="32"/>
      <c r="N124" s="46"/>
      <c r="S124" s="9" t="str">
        <f t="shared" si="45"/>
        <v>//</v>
      </c>
      <c r="T124" s="64" t="e">
        <f t="shared" si="41"/>
        <v>#DIV/0!</v>
      </c>
      <c r="U124" s="10" t="e">
        <f t="shared" si="41"/>
        <v>#DIV/0!</v>
      </c>
      <c r="V124" s="10" t="e">
        <f t="shared" si="42"/>
        <v>#DIV/0!</v>
      </c>
      <c r="W124" s="10" t="e">
        <f>IF(Params!$B$4="Multiplex",T$121+2*U$121,T$121-2*U$121)</f>
        <v>#DIV/0!</v>
      </c>
      <c r="X124" s="11" t="e">
        <f>IF(Params!$B$4="Multiplex",T$121+3*U$121,T$121-3*U$121)</f>
        <v>#DIV/0!</v>
      </c>
      <c r="Y124" s="102" t="e">
        <f t="shared" si="37"/>
        <v>#DIV/0!</v>
      </c>
      <c r="Z124" s="106" t="e">
        <f>IF(Params!$B$4="Multiplex",IF($T124&gt;W124,1,0),IF($T124&lt;W124,1,0))*IF($S125="//",1,Z125)</f>
        <v>#DIV/0!</v>
      </c>
      <c r="AA124" s="106" t="e">
        <f>IF(Params!$B$4="Multiplex",IF($T124&gt;X124,1,0),IF($T124&lt;X124,1,0))*IF($S125="//",1,AA125)</f>
        <v>#DIV/0!</v>
      </c>
      <c r="AB124" s="9" t="str">
        <f t="shared" si="43"/>
        <v>//</v>
      </c>
      <c r="AC124" s="67" t="e">
        <f t="shared" si="38"/>
        <v>#DIV/0!</v>
      </c>
      <c r="AD124" s="10" t="e">
        <f t="shared" si="39"/>
        <v>#DIV/0!</v>
      </c>
      <c r="AE124" s="10" t="e">
        <f t="shared" si="44"/>
        <v>#DIV/0!</v>
      </c>
      <c r="AF124" s="10" t="e">
        <f>IF(Params!$B$4="Multiplex",AC$121+2*AD$121,AC$121-2*AD$121)</f>
        <v>#DIV/0!</v>
      </c>
      <c r="AG124" s="11" t="e">
        <f>IF(Params!$B$4="Multiplex",AC$121+3*AD$121,AC$121-3*AD$121)</f>
        <v>#DIV/0!</v>
      </c>
      <c r="AH124" s="102" t="e">
        <f t="shared" si="40"/>
        <v>#DIV/0!</v>
      </c>
      <c r="AI124" s="106" t="e">
        <f>IF(Params!$B$4="Multiplex",IF($AC124&gt;AF124,1,0),IF($AC124&lt;AF124,1,0))*IF($S125="//",1,AI125)</f>
        <v>#DIV/0!</v>
      </c>
      <c r="AJ124" s="106" t="e">
        <f>IF(Params!$B$4="Multiplex",IF($AC124&gt;AG124,1,0),IF($AC124&lt;AG124,1,0))*IF($S125="//",1,AJ125)</f>
        <v>#DIV/0!</v>
      </c>
    </row>
    <row r="125" spans="2:36" x14ac:dyDescent="0.3">
      <c r="B125" s="23">
        <f>'Spot Type 1'!B125</f>
        <v>0</v>
      </c>
      <c r="C125" s="20" t="str">
        <f>'Spot Type 1'!C125</f>
        <v>x</v>
      </c>
      <c r="D125" s="20"/>
      <c r="E125" s="20"/>
      <c r="F125" s="20"/>
      <c r="G125" s="20"/>
      <c r="H125" s="20"/>
      <c r="I125" s="20"/>
      <c r="J125" s="31"/>
      <c r="K125" s="32"/>
      <c r="L125" s="32"/>
      <c r="M125" s="32"/>
      <c r="N125" s="46"/>
      <c r="S125" s="9" t="str">
        <f t="shared" si="45"/>
        <v>//</v>
      </c>
      <c r="T125" s="64" t="e">
        <f t="shared" si="41"/>
        <v>#DIV/0!</v>
      </c>
      <c r="U125" s="10" t="e">
        <f t="shared" si="41"/>
        <v>#DIV/0!</v>
      </c>
      <c r="V125" s="10" t="e">
        <f t="shared" si="42"/>
        <v>#DIV/0!</v>
      </c>
      <c r="W125" s="10" t="e">
        <f>IF(Params!$B$4="Multiplex",T$121+2*U$121,T$121-2*U$121)</f>
        <v>#DIV/0!</v>
      </c>
      <c r="X125" s="11" t="e">
        <f>IF(Params!$B$4="Multiplex",T$121+3*U$121,T$121-3*U$121)</f>
        <v>#DIV/0!</v>
      </c>
      <c r="Y125" s="102" t="e">
        <f t="shared" si="37"/>
        <v>#DIV/0!</v>
      </c>
      <c r="Z125" s="106" t="e">
        <f>IF(Params!$B$4="Multiplex",IF($T125&gt;W125,1,0),IF($T125&lt;W125,1,0))*IF($S126="//",1,Z126)</f>
        <v>#DIV/0!</v>
      </c>
      <c r="AA125" s="106" t="e">
        <f>IF(Params!$B$4="Multiplex",IF($T125&gt;X125,1,0),IF($T125&lt;X125,1,0))*IF($S126="//",1,AA126)</f>
        <v>#DIV/0!</v>
      </c>
      <c r="AB125" s="9" t="str">
        <f t="shared" si="43"/>
        <v>//</v>
      </c>
      <c r="AC125" s="67" t="e">
        <f t="shared" si="38"/>
        <v>#DIV/0!</v>
      </c>
      <c r="AD125" s="10" t="e">
        <f t="shared" si="39"/>
        <v>#DIV/0!</v>
      </c>
      <c r="AE125" s="10" t="e">
        <f t="shared" si="44"/>
        <v>#DIV/0!</v>
      </c>
      <c r="AF125" s="10" t="e">
        <f>IF(Params!$B$4="Multiplex",AC$121+2*AD$121,AC$121-2*AD$121)</f>
        <v>#DIV/0!</v>
      </c>
      <c r="AG125" s="11" t="e">
        <f>IF(Params!$B$4="Multiplex",AC$121+3*AD$121,AC$121-3*AD$121)</f>
        <v>#DIV/0!</v>
      </c>
      <c r="AH125" s="102" t="e">
        <f t="shared" si="40"/>
        <v>#DIV/0!</v>
      </c>
      <c r="AI125" s="106" t="e">
        <f>IF(Params!$B$4="Multiplex",IF($AC125&gt;AF125,1,0),IF($AC125&lt;AF125,1,0))*IF($S126="//",1,AI126)</f>
        <v>#DIV/0!</v>
      </c>
      <c r="AJ125" s="106" t="e">
        <f>IF(Params!$B$4="Multiplex",IF($AC125&gt;AG125,1,0),IF($AC125&lt;AG125,1,0))*IF($S126="//",1,AJ126)</f>
        <v>#DIV/0!</v>
      </c>
    </row>
    <row r="126" spans="2:36" x14ac:dyDescent="0.3">
      <c r="B126" s="23">
        <f>'Spot Type 1'!B126</f>
        <v>0</v>
      </c>
      <c r="C126" s="20" t="str">
        <f>'Spot Type 1'!C126</f>
        <v>x</v>
      </c>
      <c r="D126" s="20"/>
      <c r="E126" s="20"/>
      <c r="F126" s="20"/>
      <c r="G126" s="20"/>
      <c r="H126" s="20"/>
      <c r="I126" s="20"/>
      <c r="J126" s="31"/>
      <c r="K126" s="32"/>
      <c r="L126" s="32"/>
      <c r="M126" s="32"/>
      <c r="N126" s="46"/>
      <c r="S126" s="9" t="str">
        <f t="shared" si="45"/>
        <v>//</v>
      </c>
      <c r="T126" s="64" t="e">
        <f t="shared" si="41"/>
        <v>#DIV/0!</v>
      </c>
      <c r="U126" s="10" t="e">
        <f t="shared" si="41"/>
        <v>#DIV/0!</v>
      </c>
      <c r="V126" s="10" t="e">
        <f t="shared" si="42"/>
        <v>#DIV/0!</v>
      </c>
      <c r="W126" s="10" t="e">
        <f>IF(Params!$B$4="Multiplex",T$121+2*U$121,T$121-2*U$121)</f>
        <v>#DIV/0!</v>
      </c>
      <c r="X126" s="11" t="e">
        <f>IF(Params!$B$4="Multiplex",T$121+3*U$121,T$121-3*U$121)</f>
        <v>#DIV/0!</v>
      </c>
      <c r="Y126" s="102" t="e">
        <f t="shared" si="37"/>
        <v>#DIV/0!</v>
      </c>
      <c r="Z126" s="106" t="e">
        <f>IF(Params!$B$4="Multiplex",IF($T126&gt;W126,1,0),IF($T126&lt;W126,1,0))*IF($S127="//",1,Z127)</f>
        <v>#DIV/0!</v>
      </c>
      <c r="AA126" s="106" t="e">
        <f>IF(Params!$B$4="Multiplex",IF($T126&gt;X126,1,0),IF($T126&lt;X126,1,0))*IF($S127="//",1,AA127)</f>
        <v>#DIV/0!</v>
      </c>
      <c r="AB126" s="42" t="str">
        <f t="shared" si="43"/>
        <v>//</v>
      </c>
      <c r="AC126" s="68" t="e">
        <f t="shared" si="38"/>
        <v>#DIV/0!</v>
      </c>
      <c r="AD126" s="43" t="e">
        <f t="shared" si="39"/>
        <v>#DIV/0!</v>
      </c>
      <c r="AE126" s="10" t="e">
        <f t="shared" si="44"/>
        <v>#DIV/0!</v>
      </c>
      <c r="AF126" s="10" t="e">
        <f>IF(Params!$B$4="Multiplex",AC$121+2*AD$121,AC$121-2*AD$121)</f>
        <v>#DIV/0!</v>
      </c>
      <c r="AG126" s="11" t="e">
        <f>IF(Params!$B$4="Multiplex",AC$121+3*AD$121,AC$121-3*AD$121)</f>
        <v>#DIV/0!</v>
      </c>
      <c r="AH126" s="102" t="e">
        <f t="shared" si="40"/>
        <v>#DIV/0!</v>
      </c>
      <c r="AI126" s="106" t="e">
        <f>IF(Params!$B$4="Multiplex",IF($AC126&gt;AF126,1,0),IF($AC126&lt;AF126,1,0))*IF($S127="//",1,AI127)</f>
        <v>#DIV/0!</v>
      </c>
      <c r="AJ126" s="106" t="e">
        <f>IF(Params!$B$4="Multiplex",IF($AC126&gt;AG126,1,0),IF($AC126&lt;AG126,1,0))*IF($S127="//",1,AJ127)</f>
        <v>#DIV/0!</v>
      </c>
    </row>
    <row r="127" spans="2:36" x14ac:dyDescent="0.3">
      <c r="B127" s="23">
        <f>'Spot Type 1'!B127</f>
        <v>0</v>
      </c>
      <c r="C127" s="20" t="str">
        <f>'Spot Type 1'!C127</f>
        <v>x</v>
      </c>
      <c r="D127" s="20"/>
      <c r="E127" s="20"/>
      <c r="F127" s="20"/>
      <c r="G127" s="20"/>
      <c r="H127" s="20"/>
      <c r="I127" s="20"/>
      <c r="J127" s="31"/>
      <c r="K127" s="32"/>
      <c r="L127" s="32"/>
      <c r="M127" s="32"/>
      <c r="N127" s="46"/>
      <c r="S127" s="9" t="str">
        <f t="shared" si="45"/>
        <v>//</v>
      </c>
      <c r="T127" s="64" t="e">
        <f t="shared" si="41"/>
        <v>#DIV/0!</v>
      </c>
      <c r="U127" s="10" t="e">
        <f t="shared" si="41"/>
        <v>#DIV/0!</v>
      </c>
      <c r="V127" s="10" t="e">
        <f t="shared" si="42"/>
        <v>#DIV/0!</v>
      </c>
      <c r="W127" s="10" t="e">
        <f>IF(Params!$B$4="Multiplex",T$121+2*U$121,T$121-2*U$121)</f>
        <v>#DIV/0!</v>
      </c>
      <c r="X127" s="11" t="e">
        <f>IF(Params!$B$4="Multiplex",T$121+3*U$121,T$121-3*U$121)</f>
        <v>#DIV/0!</v>
      </c>
      <c r="Y127" s="102" t="e">
        <f t="shared" si="37"/>
        <v>#DIV/0!</v>
      </c>
      <c r="Z127" s="106" t="e">
        <f>IF(Params!$B$4="Multiplex",IF($T127&gt;W127,1,0),IF($T127&lt;W127,1,0))*IF($S128="//",1,Z128)</f>
        <v>#DIV/0!</v>
      </c>
      <c r="AA127" s="106" t="e">
        <f>IF(Params!$B$4="Multiplex",IF($T127&gt;X127,1,0),IF($T127&lt;X127,1,0))*IF($S128="//",1,AA128)</f>
        <v>#DIV/0!</v>
      </c>
      <c r="AB127" s="44" t="str">
        <f t="shared" si="43"/>
        <v>//</v>
      </c>
      <c r="AC127" s="69" t="e">
        <f t="shared" si="38"/>
        <v>#DIV/0!</v>
      </c>
      <c r="AD127" s="12" t="e">
        <f t="shared" si="39"/>
        <v>#DIV/0!</v>
      </c>
      <c r="AE127" s="10" t="e">
        <f t="shared" si="44"/>
        <v>#DIV/0!</v>
      </c>
      <c r="AF127" s="10" t="e">
        <f>IF(Params!$B$4="Multiplex",AC$121+2*AD$121,AC$121-2*AD$121)</f>
        <v>#DIV/0!</v>
      </c>
      <c r="AG127" s="11" t="e">
        <f>IF(Params!$B$4="Multiplex",AC$121+3*AD$121,AC$121-3*AD$121)</f>
        <v>#DIV/0!</v>
      </c>
      <c r="AH127" s="102" t="e">
        <f t="shared" si="40"/>
        <v>#DIV/0!</v>
      </c>
      <c r="AI127" s="106" t="e">
        <f>IF(Params!$B$4="Multiplex",IF($AC127&gt;AF127,1,0),IF($AC127&lt;AF127,1,0))*IF($S128="//",1,AI128)</f>
        <v>#DIV/0!</v>
      </c>
      <c r="AJ127" s="106" t="e">
        <f>IF(Params!$B$4="Multiplex",IF($AC127&gt;AG127,1,0),IF($AC127&lt;AG127,1,0))*IF($S128="//",1,AJ128)</f>
        <v>#DIV/0!</v>
      </c>
    </row>
    <row r="128" spans="2:36" x14ac:dyDescent="0.3">
      <c r="B128" s="23">
        <f>'Spot Type 1'!B128</f>
        <v>0</v>
      </c>
      <c r="C128" s="20" t="str">
        <f>'Spot Type 1'!C128</f>
        <v>x</v>
      </c>
      <c r="D128" s="20"/>
      <c r="E128" s="20"/>
      <c r="F128" s="20"/>
      <c r="G128" s="20"/>
      <c r="H128" s="20"/>
      <c r="I128" s="20"/>
      <c r="J128" s="31"/>
      <c r="K128" s="32"/>
      <c r="L128" s="32"/>
      <c r="M128" s="32"/>
      <c r="N128" s="46"/>
      <c r="S128" s="9" t="str">
        <f t="shared" si="45"/>
        <v>//</v>
      </c>
      <c r="T128" s="64" t="e">
        <f t="shared" si="41"/>
        <v>#DIV/0!</v>
      </c>
      <c r="U128" s="10" t="e">
        <f t="shared" si="41"/>
        <v>#DIV/0!</v>
      </c>
      <c r="V128" s="10" t="e">
        <f t="shared" si="42"/>
        <v>#DIV/0!</v>
      </c>
      <c r="W128" s="10" t="e">
        <f>IF(Params!$B$4="Multiplex",T$121+2*U$121,T$121-2*U$121)</f>
        <v>#DIV/0!</v>
      </c>
      <c r="X128" s="11" t="e">
        <f>IF(Params!$B$4="Multiplex",T$121+3*U$121,T$121-3*U$121)</f>
        <v>#DIV/0!</v>
      </c>
      <c r="Y128" s="102" t="e">
        <f t="shared" si="37"/>
        <v>#DIV/0!</v>
      </c>
      <c r="Z128" s="106" t="e">
        <f>IF(Params!$B$4="Multiplex",IF($T128&gt;W128,1,0),IF($T128&lt;W128,1,0))*IF($S129="//",1,Z129)</f>
        <v>#DIV/0!</v>
      </c>
      <c r="AA128" s="106" t="e">
        <f>IF(Params!$B$4="Multiplex",IF($T128&gt;X128,1,0),IF($T128&lt;X128,1,0))*IF($S129="//",1,AA129)</f>
        <v>#DIV/0!</v>
      </c>
      <c r="AB128" s="44" t="str">
        <f t="shared" si="43"/>
        <v>//</v>
      </c>
      <c r="AC128" s="69" t="e">
        <f t="shared" si="38"/>
        <v>#DIV/0!</v>
      </c>
      <c r="AD128" s="12" t="e">
        <f t="shared" si="39"/>
        <v>#DIV/0!</v>
      </c>
      <c r="AE128" s="10" t="e">
        <f t="shared" si="44"/>
        <v>#DIV/0!</v>
      </c>
      <c r="AF128" s="10" t="e">
        <f>IF(Params!$B$4="Multiplex",AC$121+2*AD$121,AC$121-2*AD$121)</f>
        <v>#DIV/0!</v>
      </c>
      <c r="AG128" s="11" t="e">
        <f>IF(Params!$B$4="Multiplex",AC$121+3*AD$121,AC$121-3*AD$121)</f>
        <v>#DIV/0!</v>
      </c>
      <c r="AH128" s="102" t="e">
        <f t="shared" si="40"/>
        <v>#DIV/0!</v>
      </c>
      <c r="AI128" s="106" t="e">
        <f>IF(Params!$B$4="Multiplex",IF($AC128&gt;AF128,1,0),IF($AC128&lt;AF128,1,0))*IF($S129="//",1,AI129)</f>
        <v>#DIV/0!</v>
      </c>
      <c r="AJ128" s="106" t="e">
        <f>IF(Params!$B$4="Multiplex",IF($AC128&gt;AG128,1,0),IF($AC128&lt;AG128,1,0))*IF($S129="//",1,AJ129)</f>
        <v>#DIV/0!</v>
      </c>
    </row>
    <row r="129" spans="2:36" x14ac:dyDescent="0.3">
      <c r="B129" s="23">
        <f>'Spot Type 1'!B129</f>
        <v>0</v>
      </c>
      <c r="C129" s="20" t="str">
        <f>'Spot Type 1'!C129</f>
        <v>x</v>
      </c>
      <c r="D129" s="20"/>
      <c r="E129" s="20"/>
      <c r="F129" s="20"/>
      <c r="G129" s="20"/>
      <c r="H129" s="20"/>
      <c r="I129" s="20"/>
      <c r="J129" s="31"/>
      <c r="K129" s="32"/>
      <c r="L129" s="32"/>
      <c r="M129" s="32"/>
      <c r="N129" s="46"/>
      <c r="S129" s="9" t="str">
        <f t="shared" si="45"/>
        <v>//</v>
      </c>
      <c r="T129" s="64" t="e">
        <f t="shared" si="41"/>
        <v>#DIV/0!</v>
      </c>
      <c r="U129" s="10" t="e">
        <f t="shared" si="41"/>
        <v>#DIV/0!</v>
      </c>
      <c r="V129" s="10" t="e">
        <f t="shared" si="42"/>
        <v>#DIV/0!</v>
      </c>
      <c r="W129" s="10" t="e">
        <f>IF(Params!$B$4="Multiplex",T$121+2*U$121,T$121-2*U$121)</f>
        <v>#DIV/0!</v>
      </c>
      <c r="X129" s="11" t="e">
        <f>IF(Params!$B$4="Multiplex",T$121+3*U$121,T$121-3*U$121)</f>
        <v>#DIV/0!</v>
      </c>
      <c r="Y129" s="102" t="e">
        <f>T130-T129</f>
        <v>#DIV/0!</v>
      </c>
      <c r="Z129" s="106" t="e">
        <f>IF(Params!$B$4="Multiplex",IF($T129&gt;W129,1,0),IF($T129&lt;W129,1,0))*IF($S130="//",1,Z130)</f>
        <v>#DIV/0!</v>
      </c>
      <c r="AA129" s="106" t="e">
        <f>IF(Params!$B$4="Multiplex",IF($T129&gt;X129,1,0),IF($T129&lt;X129,1,0))*IF($S130="//",1,AA130)</f>
        <v>#DIV/0!</v>
      </c>
      <c r="AB129" s="44" t="str">
        <f t="shared" si="43"/>
        <v>//</v>
      </c>
      <c r="AC129" s="69" t="e">
        <f t="shared" si="38"/>
        <v>#DIV/0!</v>
      </c>
      <c r="AD129" s="12" t="e">
        <f t="shared" si="39"/>
        <v>#DIV/0!</v>
      </c>
      <c r="AE129" s="10" t="e">
        <f t="shared" si="44"/>
        <v>#DIV/0!</v>
      </c>
      <c r="AF129" s="10" t="e">
        <f>IF(Params!$B$4="Multiplex",AC$121+2*AD$121,AC$121-2*AD$121)</f>
        <v>#DIV/0!</v>
      </c>
      <c r="AG129" s="11" t="e">
        <f>IF(Params!$B$4="Multiplex",AC$121+3*AD$121,AC$121-3*AD$121)</f>
        <v>#DIV/0!</v>
      </c>
      <c r="AH129" s="102" t="e">
        <f>AC130-AC129</f>
        <v>#DIV/0!</v>
      </c>
      <c r="AI129" s="106" t="e">
        <f>IF(Params!$B$4="Multiplex",IF($AC129&gt;AF129,1,0),IF($AC129&lt;AF129,1,0))*IF($S130="//",1,AI130)</f>
        <v>#DIV/0!</v>
      </c>
      <c r="AJ129" s="106" t="e">
        <f>IF(Params!$B$4="Multiplex",IF($AC129&gt;AG129,1,0),IF($AC129&lt;AG129,1,0))*IF($S130="//",1,AJ130)</f>
        <v>#DIV/0!</v>
      </c>
    </row>
    <row r="130" spans="2:36" ht="16.2" thickBot="1" x14ac:dyDescent="0.35">
      <c r="B130" s="23">
        <f>'Spot Type 1'!B130</f>
        <v>0</v>
      </c>
      <c r="C130" s="20" t="str">
        <f>'Spot Type 1'!C130</f>
        <v>x</v>
      </c>
      <c r="D130" s="20"/>
      <c r="E130" s="20"/>
      <c r="F130" s="20"/>
      <c r="G130" s="20"/>
      <c r="H130" s="20"/>
      <c r="I130" s="20"/>
      <c r="J130" s="31"/>
      <c r="K130" s="32"/>
      <c r="L130" s="32"/>
      <c r="M130" s="32"/>
      <c r="N130" s="46"/>
      <c r="S130" s="24" t="str">
        <f t="shared" si="45"/>
        <v>//</v>
      </c>
      <c r="T130" s="65" t="e">
        <f t="shared" si="41"/>
        <v>#DIV/0!</v>
      </c>
      <c r="U130" s="18" t="e">
        <f t="shared" si="41"/>
        <v>#DIV/0!</v>
      </c>
      <c r="V130" s="10" t="e">
        <f t="shared" si="42"/>
        <v>#DIV/0!</v>
      </c>
      <c r="W130" s="10" t="e">
        <f>IF(Params!$B$4="Multiplex",T$121+2*U$121,T$121-2*U$121)</f>
        <v>#DIV/0!</v>
      </c>
      <c r="X130" s="11" t="e">
        <f>IF(Params!$B$4="Multiplex",T$121+3*U$121,T$121-3*U$121)</f>
        <v>#DIV/0!</v>
      </c>
      <c r="Z130" s="106" t="e">
        <f>IF(Params!$B$4="Multiplex",IF($T130&gt;W130,1,0),IF($T130&lt;W130,1,0))</f>
        <v>#DIV/0!</v>
      </c>
      <c r="AA130" s="106" t="e">
        <f>IF(Params!$B$4="Multiplex",IF($T130&gt;X130,1,0),IF($T130&lt;X130,1,0))</f>
        <v>#DIV/0!</v>
      </c>
      <c r="AB130" s="45" t="str">
        <f t="shared" si="43"/>
        <v>//</v>
      </c>
      <c r="AC130" s="70" t="e">
        <f t="shared" si="38"/>
        <v>#DIV/0!</v>
      </c>
      <c r="AD130" s="13" t="e">
        <f t="shared" si="39"/>
        <v>#DIV/0!</v>
      </c>
      <c r="AE130" s="10" t="e">
        <f t="shared" si="44"/>
        <v>#DIV/0!</v>
      </c>
      <c r="AF130" s="10" t="e">
        <f>IF(Params!$B$4="Multiplex",AC$121+2*AD$121,AC$121-2*AD$121)</f>
        <v>#DIV/0!</v>
      </c>
      <c r="AG130" s="11" t="e">
        <f>IF(Params!$B$4="Multiplex",AC$121+3*AD$121,AC$121-3*AD$121)</f>
        <v>#DIV/0!</v>
      </c>
      <c r="AI130" s="106" t="e">
        <f>IF(Params!$B$4="Multiplex",IF($AC130&gt;AF130,1,0),IF($AC130&lt;AF130,1,0))</f>
        <v>#DIV/0!</v>
      </c>
      <c r="AJ130" s="106" t="e">
        <f>IF(Params!$B$4="Multiplex",IF($AC130&gt;AG130,1,0),IF($AC130&lt;AG130,1,0))</f>
        <v>#DIV/0!</v>
      </c>
    </row>
    <row r="131" spans="2:36" x14ac:dyDescent="0.3">
      <c r="B131" s="23">
        <f>'Spot Type 1'!B131</f>
        <v>0</v>
      </c>
      <c r="C131" s="20" t="str">
        <f>'Spot Type 1'!C131</f>
        <v>x</v>
      </c>
      <c r="D131" s="20"/>
      <c r="E131" s="20"/>
      <c r="F131" s="20"/>
      <c r="G131" s="20"/>
      <c r="H131" s="20"/>
      <c r="I131" s="20"/>
      <c r="J131" s="31"/>
      <c r="K131" s="32"/>
      <c r="L131" s="32"/>
      <c r="M131" s="32"/>
      <c r="N131" s="46"/>
    </row>
    <row r="132" spans="2:36" x14ac:dyDescent="0.3">
      <c r="B132" s="23">
        <f>'Spot Type 1'!B132</f>
        <v>0</v>
      </c>
      <c r="C132" s="20" t="str">
        <f>'Spot Type 1'!C132</f>
        <v>x</v>
      </c>
      <c r="D132" s="20"/>
      <c r="E132" s="20"/>
      <c r="F132" s="20"/>
      <c r="G132" s="20"/>
      <c r="H132" s="20"/>
      <c r="I132" s="20"/>
      <c r="J132" s="31"/>
      <c r="K132" s="32"/>
      <c r="L132" s="32"/>
      <c r="M132" s="32"/>
      <c r="N132" s="46"/>
    </row>
    <row r="133" spans="2:36" x14ac:dyDescent="0.3">
      <c r="B133" s="23">
        <f>'Spot Type 1'!B133</f>
        <v>0</v>
      </c>
      <c r="C133" s="20" t="str">
        <f>'Spot Type 1'!C133</f>
        <v>x</v>
      </c>
      <c r="D133" s="20"/>
      <c r="E133" s="20"/>
      <c r="F133" s="20"/>
      <c r="G133" s="20"/>
      <c r="H133" s="20"/>
      <c r="I133" s="20"/>
      <c r="J133" s="31"/>
      <c r="K133" s="32"/>
      <c r="L133" s="32"/>
      <c r="M133" s="32"/>
      <c r="N133" s="46"/>
    </row>
    <row r="134" spans="2:36" x14ac:dyDescent="0.3">
      <c r="B134" s="23">
        <f>'Spot Type 1'!B134</f>
        <v>0</v>
      </c>
      <c r="C134" s="20" t="str">
        <f>'Spot Type 1'!C134</f>
        <v>x</v>
      </c>
      <c r="D134" s="20"/>
      <c r="E134" s="20"/>
      <c r="F134" s="20"/>
      <c r="G134" s="20"/>
      <c r="H134" s="20"/>
      <c r="I134" s="20"/>
      <c r="J134" s="31"/>
      <c r="K134" s="32"/>
      <c r="L134" s="32"/>
      <c r="M134" s="32"/>
      <c r="N134" s="46"/>
    </row>
    <row r="135" spans="2:36" x14ac:dyDescent="0.3">
      <c r="B135" s="23">
        <f>'Spot Type 1'!B135</f>
        <v>0</v>
      </c>
      <c r="C135" s="20" t="str">
        <f>'Spot Type 1'!C135</f>
        <v>x</v>
      </c>
      <c r="D135" s="20"/>
      <c r="E135" s="20"/>
      <c r="F135" s="20"/>
      <c r="G135" s="20"/>
      <c r="H135" s="20"/>
      <c r="I135" s="20"/>
      <c r="J135" s="31"/>
      <c r="K135" s="32"/>
      <c r="L135" s="32"/>
      <c r="M135" s="32"/>
      <c r="N135" s="46"/>
    </row>
    <row r="136" spans="2:36" x14ac:dyDescent="0.3">
      <c r="B136" s="23">
        <f>'Spot Type 1'!B136</f>
        <v>0</v>
      </c>
      <c r="C136" s="20" t="str">
        <f>'Spot Type 1'!C136</f>
        <v>x</v>
      </c>
      <c r="D136" s="20"/>
      <c r="E136" s="20"/>
      <c r="F136" s="20"/>
      <c r="G136" s="20"/>
      <c r="H136" s="20"/>
      <c r="I136" s="20"/>
      <c r="J136" s="31"/>
      <c r="K136" s="32"/>
      <c r="L136" s="32"/>
      <c r="M136" s="32"/>
      <c r="N136" s="46"/>
    </row>
    <row r="137" spans="2:36" x14ac:dyDescent="0.3">
      <c r="B137" s="23">
        <f>'Spot Type 1'!B137</f>
        <v>0</v>
      </c>
      <c r="C137" s="20" t="str">
        <f>'Spot Type 1'!C137</f>
        <v>x</v>
      </c>
      <c r="D137" s="20"/>
      <c r="E137" s="20"/>
      <c r="F137" s="20"/>
      <c r="G137" s="20"/>
      <c r="H137" s="20"/>
      <c r="I137" s="20"/>
      <c r="J137" s="31"/>
      <c r="K137" s="32"/>
      <c r="L137" s="32"/>
      <c r="M137" s="32"/>
      <c r="N137" s="46"/>
    </row>
    <row r="138" spans="2:36" x14ac:dyDescent="0.3">
      <c r="B138" s="23">
        <f>'Spot Type 1'!B138</f>
        <v>0</v>
      </c>
      <c r="C138" s="20" t="str">
        <f>'Spot Type 1'!C138</f>
        <v>x</v>
      </c>
      <c r="D138" s="20"/>
      <c r="E138" s="20"/>
      <c r="F138" s="20"/>
      <c r="G138" s="20"/>
      <c r="H138" s="20"/>
      <c r="I138" s="20"/>
      <c r="J138" s="31"/>
      <c r="K138" s="32"/>
      <c r="L138" s="32"/>
      <c r="M138" s="32"/>
      <c r="N138" s="46"/>
    </row>
    <row r="139" spans="2:36" x14ac:dyDescent="0.3">
      <c r="B139" s="23">
        <f>'Spot Type 1'!B139</f>
        <v>0</v>
      </c>
      <c r="C139" s="20" t="str">
        <f>'Spot Type 1'!C139</f>
        <v>x</v>
      </c>
      <c r="D139" s="20"/>
      <c r="E139" s="20"/>
      <c r="F139" s="20"/>
      <c r="G139" s="20"/>
      <c r="H139" s="20"/>
      <c r="I139" s="20"/>
      <c r="J139" s="31"/>
      <c r="K139" s="32"/>
      <c r="L139" s="32"/>
      <c r="M139" s="32"/>
      <c r="N139" s="46"/>
    </row>
    <row r="140" spans="2:36" x14ac:dyDescent="0.3">
      <c r="B140" s="23">
        <f>'Spot Type 1'!B140</f>
        <v>0</v>
      </c>
      <c r="C140" s="20" t="str">
        <f>'Spot Type 1'!C140</f>
        <v>x</v>
      </c>
      <c r="D140" s="20"/>
      <c r="E140" s="20"/>
      <c r="F140" s="20"/>
      <c r="G140" s="20"/>
      <c r="H140" s="20"/>
      <c r="I140" s="20"/>
      <c r="J140" s="31"/>
      <c r="K140" s="32"/>
      <c r="L140" s="32"/>
      <c r="M140" s="32"/>
      <c r="N140" s="46"/>
    </row>
    <row r="141" spans="2:36" x14ac:dyDescent="0.3">
      <c r="B141" s="23">
        <f>'Spot Type 1'!B141</f>
        <v>0</v>
      </c>
      <c r="C141" s="20" t="str">
        <f>'Spot Type 1'!C141</f>
        <v>x</v>
      </c>
      <c r="D141" s="20"/>
      <c r="E141" s="20"/>
      <c r="F141" s="20"/>
      <c r="G141" s="20"/>
      <c r="H141" s="20"/>
      <c r="I141" s="20"/>
      <c r="J141" s="31"/>
      <c r="K141" s="32"/>
      <c r="L141" s="32"/>
      <c r="M141" s="32"/>
      <c r="N141" s="46"/>
    </row>
    <row r="142" spans="2:36" x14ac:dyDescent="0.3">
      <c r="B142" s="23">
        <f>'Spot Type 1'!B142</f>
        <v>0</v>
      </c>
      <c r="C142" s="20" t="str">
        <f>'Spot Type 1'!C142</f>
        <v>x</v>
      </c>
      <c r="D142" s="20"/>
      <c r="E142" s="20"/>
      <c r="F142" s="20"/>
      <c r="G142" s="20"/>
      <c r="H142" s="20"/>
      <c r="I142" s="20"/>
      <c r="J142" s="31"/>
      <c r="K142" s="32"/>
      <c r="L142" s="32"/>
      <c r="M142" s="32"/>
      <c r="N142" s="46"/>
    </row>
    <row r="143" spans="2:36" x14ac:dyDescent="0.3">
      <c r="B143" s="23">
        <f>'Spot Type 1'!B143</f>
        <v>0</v>
      </c>
      <c r="C143" s="20" t="str">
        <f>'Spot Type 1'!C143</f>
        <v>x</v>
      </c>
      <c r="D143" s="20"/>
      <c r="E143" s="20"/>
      <c r="F143" s="20"/>
      <c r="G143" s="20"/>
      <c r="H143" s="20"/>
      <c r="I143" s="20"/>
      <c r="J143" s="31"/>
      <c r="K143" s="32"/>
      <c r="L143" s="32"/>
      <c r="M143" s="32"/>
      <c r="N143" s="46"/>
    </row>
    <row r="144" spans="2:36" x14ac:dyDescent="0.3">
      <c r="B144" s="23">
        <f>'Spot Type 1'!B144</f>
        <v>0</v>
      </c>
      <c r="C144" s="20" t="str">
        <f>'Spot Type 1'!C144</f>
        <v>x</v>
      </c>
      <c r="D144" s="20"/>
      <c r="E144" s="20"/>
      <c r="F144" s="20"/>
      <c r="G144" s="20"/>
      <c r="H144" s="20"/>
      <c r="I144" s="20"/>
      <c r="J144" s="31"/>
      <c r="K144" s="32"/>
      <c r="L144" s="32"/>
      <c r="M144" s="32"/>
      <c r="N144" s="46"/>
    </row>
    <row r="145" spans="2:36" x14ac:dyDescent="0.3">
      <c r="B145" s="23">
        <f>'Spot Type 1'!B145</f>
        <v>0</v>
      </c>
      <c r="C145" s="20" t="str">
        <f>'Spot Type 1'!C145</f>
        <v>x</v>
      </c>
      <c r="D145" s="20"/>
      <c r="E145" s="20"/>
      <c r="F145" s="20"/>
      <c r="G145" s="20"/>
      <c r="H145" s="20"/>
      <c r="I145" s="20"/>
      <c r="J145" s="31"/>
      <c r="K145" s="32"/>
      <c r="L145" s="32"/>
      <c r="M145" s="32"/>
      <c r="N145" s="46"/>
    </row>
    <row r="146" spans="2:36" x14ac:dyDescent="0.3">
      <c r="B146" s="23">
        <f>'Spot Type 1'!B146</f>
        <v>0</v>
      </c>
      <c r="C146" s="20" t="str">
        <f>'Spot Type 1'!C146</f>
        <v>x</v>
      </c>
      <c r="D146" s="20"/>
      <c r="E146" s="20"/>
      <c r="F146" s="20"/>
      <c r="G146" s="20"/>
      <c r="H146" s="20"/>
      <c r="I146" s="20"/>
      <c r="J146" s="31"/>
      <c r="K146" s="32"/>
      <c r="L146" s="32"/>
      <c r="M146" s="32"/>
      <c r="N146" s="46"/>
    </row>
    <row r="147" spans="2:36" x14ac:dyDescent="0.3">
      <c r="B147" s="23">
        <f>'Spot Type 1'!B147</f>
        <v>0</v>
      </c>
      <c r="C147" s="20" t="str">
        <f>'Spot Type 1'!C147</f>
        <v>x</v>
      </c>
      <c r="D147" s="20"/>
      <c r="E147" s="20"/>
      <c r="F147" s="20"/>
      <c r="G147" s="20"/>
      <c r="H147" s="20"/>
      <c r="I147" s="20"/>
      <c r="J147" s="31"/>
      <c r="K147" s="32"/>
      <c r="L147" s="32"/>
      <c r="M147" s="32"/>
      <c r="N147" s="46"/>
    </row>
    <row r="148" spans="2:36" x14ac:dyDescent="0.3">
      <c r="B148" s="23">
        <f>'Spot Type 1'!B148</f>
        <v>0</v>
      </c>
      <c r="C148" s="20" t="str">
        <f>'Spot Type 1'!C148</f>
        <v>x</v>
      </c>
      <c r="D148" s="20"/>
      <c r="E148" s="20"/>
      <c r="F148" s="20"/>
      <c r="G148" s="20"/>
      <c r="H148" s="20"/>
      <c r="I148" s="20"/>
      <c r="J148" s="31"/>
      <c r="K148" s="32"/>
      <c r="L148" s="32"/>
      <c r="M148" s="32"/>
      <c r="N148" s="46"/>
    </row>
    <row r="149" spans="2:36" x14ac:dyDescent="0.3">
      <c r="B149" s="23">
        <f>'Spot Type 1'!B149</f>
        <v>0</v>
      </c>
      <c r="C149" s="20" t="str">
        <f>'Spot Type 1'!C149</f>
        <v>x</v>
      </c>
      <c r="D149" s="20"/>
      <c r="E149" s="20"/>
      <c r="F149" s="20"/>
      <c r="G149" s="20"/>
      <c r="H149" s="20"/>
      <c r="I149" s="20"/>
      <c r="J149" s="31"/>
      <c r="K149" s="32"/>
      <c r="L149" s="32"/>
      <c r="M149" s="32"/>
      <c r="N149" s="46"/>
    </row>
    <row r="150" spans="2:36" x14ac:dyDescent="0.3">
      <c r="B150" s="23">
        <f>'Spot Type 1'!B150</f>
        <v>0</v>
      </c>
      <c r="C150" s="20" t="str">
        <f>'Spot Type 1'!C150</f>
        <v>x</v>
      </c>
      <c r="D150" s="20"/>
      <c r="E150" s="20"/>
      <c r="F150" s="20"/>
      <c r="G150" s="20"/>
      <c r="H150" s="20"/>
      <c r="I150" s="20"/>
      <c r="J150" s="31"/>
      <c r="K150" s="32"/>
      <c r="L150" s="32"/>
      <c r="M150" s="32"/>
      <c r="N150" s="46"/>
    </row>
    <row r="151" spans="2:36" x14ac:dyDescent="0.3">
      <c r="B151" s="23">
        <f>'Spot Type 1'!B151</f>
        <v>0</v>
      </c>
      <c r="C151" s="20" t="str">
        <f>'Spot Type 1'!C151</f>
        <v>x</v>
      </c>
      <c r="D151" s="20"/>
      <c r="E151" s="20"/>
      <c r="F151" s="20"/>
      <c r="G151" s="20"/>
      <c r="H151" s="20"/>
      <c r="I151" s="20"/>
      <c r="J151" s="31"/>
      <c r="K151" s="32"/>
      <c r="L151" s="32"/>
      <c r="M151" s="32"/>
      <c r="N151" s="46"/>
    </row>
    <row r="152" spans="2:36" x14ac:dyDescent="0.3">
      <c r="B152" s="23">
        <f>'Spot Type 1'!B152</f>
        <v>0</v>
      </c>
      <c r="C152" s="20" t="str">
        <f>'Spot Type 1'!C152</f>
        <v>x</v>
      </c>
      <c r="D152" s="20"/>
      <c r="E152" s="20"/>
      <c r="F152" s="20"/>
      <c r="G152" s="20"/>
      <c r="H152" s="20"/>
      <c r="I152" s="20"/>
      <c r="J152" s="31"/>
      <c r="K152" s="32"/>
      <c r="L152" s="32"/>
      <c r="M152" s="32"/>
      <c r="N152" s="46"/>
    </row>
    <row r="153" spans="2:36" x14ac:dyDescent="0.3">
      <c r="B153" s="23">
        <f>'Spot Type 1'!B153</f>
        <v>0</v>
      </c>
      <c r="C153" s="20" t="str">
        <f>'Spot Type 1'!C153</f>
        <v>x</v>
      </c>
      <c r="D153" s="20"/>
      <c r="E153" s="20"/>
      <c r="F153" s="20"/>
      <c r="G153" s="20"/>
      <c r="H153" s="20"/>
      <c r="I153" s="20"/>
      <c r="J153" s="31"/>
      <c r="K153" s="32"/>
      <c r="L153" s="32"/>
      <c r="M153" s="32"/>
      <c r="N153" s="46"/>
    </row>
    <row r="154" spans="2:36" x14ac:dyDescent="0.3">
      <c r="B154" s="23">
        <f>'Spot Type 1'!B154</f>
        <v>0</v>
      </c>
      <c r="C154" s="20" t="str">
        <f>'Spot Type 1'!C154</f>
        <v>x</v>
      </c>
      <c r="D154" s="20"/>
      <c r="E154" s="20"/>
      <c r="F154" s="20"/>
      <c r="G154" s="20"/>
      <c r="H154" s="20"/>
      <c r="I154" s="20"/>
      <c r="J154" s="31"/>
      <c r="K154" s="32"/>
      <c r="L154" s="32"/>
      <c r="M154" s="32"/>
      <c r="N154" s="46"/>
    </row>
    <row r="155" spans="2:36" x14ac:dyDescent="0.3">
      <c r="B155" s="23">
        <f>'Spot Type 1'!B155</f>
        <v>0</v>
      </c>
      <c r="C155" s="20" t="str">
        <f>'Spot Type 1'!C155</f>
        <v>x</v>
      </c>
      <c r="D155" s="20"/>
      <c r="E155" s="20"/>
      <c r="F155" s="20"/>
      <c r="G155" s="20"/>
      <c r="H155" s="20"/>
      <c r="I155" s="20"/>
      <c r="J155" s="31"/>
      <c r="K155" s="32"/>
      <c r="L155" s="32"/>
      <c r="M155" s="32"/>
      <c r="N155" s="46"/>
      <c r="V155" s="5"/>
    </row>
    <row r="156" spans="2:36" x14ac:dyDescent="0.3">
      <c r="B156" s="23">
        <f>'Spot Type 1'!B156</f>
        <v>0</v>
      </c>
      <c r="C156" s="20" t="str">
        <f>'Spot Type 1'!C156</f>
        <v>x</v>
      </c>
      <c r="D156" s="20"/>
      <c r="E156" s="20"/>
      <c r="F156" s="20"/>
      <c r="G156" s="20"/>
      <c r="H156" s="20"/>
      <c r="I156" s="20"/>
      <c r="J156" s="31"/>
      <c r="K156" s="32"/>
      <c r="L156" s="32"/>
      <c r="M156" s="32"/>
      <c r="N156" s="46"/>
      <c r="V156" s="5"/>
    </row>
    <row r="157" spans="2:36" x14ac:dyDescent="0.3">
      <c r="B157" s="23">
        <f>'Spot Type 1'!B157</f>
        <v>0</v>
      </c>
      <c r="C157" s="20" t="str">
        <f>'Spot Type 1'!C157</f>
        <v>x</v>
      </c>
      <c r="D157" s="20"/>
      <c r="E157" s="20"/>
      <c r="F157" s="20"/>
      <c r="G157" s="20"/>
      <c r="H157" s="20"/>
      <c r="I157" s="20"/>
      <c r="J157" s="31"/>
      <c r="K157" s="32"/>
      <c r="L157" s="32"/>
      <c r="M157" s="32"/>
      <c r="N157" s="46"/>
      <c r="V157" s="5"/>
    </row>
    <row r="158" spans="2:36" ht="16.2" thickBot="1" x14ac:dyDescent="0.35">
      <c r="B158" s="23">
        <f>'Spot Type 1'!B158</f>
        <v>0</v>
      </c>
      <c r="C158" s="20" t="str">
        <f>'Spot Type 1'!C158</f>
        <v>x</v>
      </c>
      <c r="D158" s="20"/>
      <c r="E158" s="20"/>
      <c r="F158" s="20"/>
      <c r="G158" s="20"/>
      <c r="H158" s="20"/>
      <c r="I158" s="20"/>
      <c r="J158" s="31"/>
      <c r="K158" s="32"/>
      <c r="L158" s="32"/>
      <c r="M158" s="32"/>
      <c r="N158" s="46"/>
      <c r="S158" s="7" t="s">
        <v>2</v>
      </c>
      <c r="U158" s="7" t="s">
        <v>38</v>
      </c>
      <c r="V158">
        <v>0</v>
      </c>
      <c r="X158" s="72" t="s">
        <v>23</v>
      </c>
      <c r="AB158" s="7" t="s">
        <v>2</v>
      </c>
      <c r="AD158" s="7" t="s">
        <v>38</v>
      </c>
      <c r="AE158">
        <v>0</v>
      </c>
      <c r="AG158" s="75" t="s">
        <v>81</v>
      </c>
    </row>
    <row r="159" spans="2:36" ht="130.19999999999999" thickBot="1" x14ac:dyDescent="0.35">
      <c r="B159" s="23">
        <f>'Spot Type 1'!B159</f>
        <v>0</v>
      </c>
      <c r="C159" s="20" t="str">
        <f>'Spot Type 1'!C159</f>
        <v>x</v>
      </c>
      <c r="D159" s="20"/>
      <c r="E159" s="20"/>
      <c r="F159" s="20"/>
      <c r="G159" s="20"/>
      <c r="H159" s="20"/>
      <c r="I159" s="20"/>
      <c r="J159" s="31"/>
      <c r="K159" s="32"/>
      <c r="L159" s="32"/>
      <c r="M159" s="32"/>
      <c r="N159" s="46"/>
      <c r="S159" s="27" t="s">
        <v>1</v>
      </c>
      <c r="T159" s="28" t="s">
        <v>132</v>
      </c>
      <c r="U159" s="29" t="s">
        <v>3</v>
      </c>
      <c r="V159" s="29" t="s">
        <v>71</v>
      </c>
      <c r="W159" s="29" t="str">
        <f>IF(Params!$B$4="Multiplex","Mean0 + 2xSigma","Mean0 - 2xSigma")</f>
        <v>Mean0 - 2xSigma</v>
      </c>
      <c r="X159" s="30" t="str">
        <f>IF(Params!$B$4="Multiplex","Mean0 + 3xSigma","Mean0 - 3xSigma")</f>
        <v>Mean0 - 3xSigma</v>
      </c>
      <c r="Y159" s="103" t="s">
        <v>133</v>
      </c>
      <c r="Z159" s="105" t="s">
        <v>67</v>
      </c>
      <c r="AA159" s="105" t="s">
        <v>68</v>
      </c>
      <c r="AB159" s="27" t="s">
        <v>1</v>
      </c>
      <c r="AC159" s="28" t="s">
        <v>101</v>
      </c>
      <c r="AD159" s="29" t="s">
        <v>3</v>
      </c>
      <c r="AE159" s="29" t="s">
        <v>71</v>
      </c>
      <c r="AF159" s="29" t="str">
        <f>IF(Params!$B$4="Multiplex","Mean0 + 2xSigma","Mean0 - 2xSigma")</f>
        <v>Mean0 - 2xSigma</v>
      </c>
      <c r="AG159" s="30" t="str">
        <f>IF(Params!$B$4="Multiplex","Mean0 + 3xSigma","Mean0 - 3xSigma")</f>
        <v>Mean0 - 3xSigma</v>
      </c>
      <c r="AH159" s="103" t="s">
        <v>102</v>
      </c>
      <c r="AI159" s="105" t="s">
        <v>67</v>
      </c>
      <c r="AJ159" s="105" t="s">
        <v>68</v>
      </c>
    </row>
    <row r="160" spans="2:36" ht="16.2" thickTop="1" x14ac:dyDescent="0.3">
      <c r="B160" s="23">
        <f>'Spot Type 1'!B160</f>
        <v>0</v>
      </c>
      <c r="C160" s="20" t="str">
        <f>'Spot Type 1'!C160</f>
        <v>x</v>
      </c>
      <c r="D160" s="20"/>
      <c r="E160" s="20"/>
      <c r="F160" s="20"/>
      <c r="G160" s="20"/>
      <c r="H160" s="20"/>
      <c r="I160" s="20"/>
      <c r="J160" s="31"/>
      <c r="K160" s="32"/>
      <c r="L160" s="32"/>
      <c r="M160" s="32"/>
      <c r="N160" s="46"/>
      <c r="S160" s="9">
        <f>MIN(S7:S15)/100</f>
        <v>0</v>
      </c>
      <c r="T160" s="73" t="e">
        <f>Z20</f>
        <v>#DIV/0!</v>
      </c>
      <c r="U160" s="10" t="e">
        <f>AA20</f>
        <v>#DIV/0!</v>
      </c>
      <c r="V160" s="10" t="e">
        <f>$Z$20</f>
        <v>#DIV/0!</v>
      </c>
      <c r="W160" s="10" t="e">
        <f>IF(Params!$B$4="Multiplex",T$160+2*U$160,T$160-2*U$160)</f>
        <v>#DIV/0!</v>
      </c>
      <c r="X160" s="11" t="e">
        <f>IF(Params!$B$4="Multiplex",T$160+3*U$160,T$160-3*U$160)</f>
        <v>#DIV/0!</v>
      </c>
      <c r="Y160" s="102" t="e">
        <f t="shared" ref="Y160:Y167" si="46">T161-T160</f>
        <v>#DIV/0!</v>
      </c>
      <c r="Z160" t="e">
        <f>IF(Params!$B$4="Multiplex",IF($T160&gt;W160,1,0),IF($T160&lt;W160,1,0))*IF($S161="//",1,161)</f>
        <v>#DIV/0!</v>
      </c>
      <c r="AA160" s="106" t="e">
        <f>IF(Params!$B$4="Multiplex",IF($T160&gt;X160,1,0),IF($T160&lt;X160,1,0))*IF($S161="//",1,161)</f>
        <v>#DIV/0!</v>
      </c>
      <c r="AB160" s="9">
        <f>MIN(S7:S15)/100</f>
        <v>0</v>
      </c>
      <c r="AC160" s="76" t="e">
        <f t="shared" ref="AC160:AD169" si="47">AC20</f>
        <v>#DIV/0!</v>
      </c>
      <c r="AD160" s="10" t="e">
        <f t="shared" si="47"/>
        <v>#DIV/0!</v>
      </c>
      <c r="AE160" s="10" t="e">
        <f>$AC$20</f>
        <v>#DIV/0!</v>
      </c>
      <c r="AF160" s="10" t="e">
        <f>IF(Params!$B$4="Multiplex",AC$160+2*AD$160,AC$160-2*AD$160)</f>
        <v>#DIV/0!</v>
      </c>
      <c r="AG160" s="11" t="e">
        <f>IF(Params!$B$4="Multiplex",AC$160+3*AD$160,AC$160-3*AD$160)</f>
        <v>#DIV/0!</v>
      </c>
      <c r="AH160" s="102" t="e">
        <f t="shared" ref="AH160:AH167" si="48">AC161-AC160</f>
        <v>#DIV/0!</v>
      </c>
      <c r="AI160" t="e">
        <f>IF(Params!$B$4="Multiplex",IF($AC160&gt;AF160,1,0),IF($AC160&lt;AF160,1,0))*IF($S161="//",1,AI161)</f>
        <v>#DIV/0!</v>
      </c>
      <c r="AJ160" s="106" t="e">
        <f>IF(Params!$B$4="Multiplex",IF($AC160&gt;AG160,1,0),IF($AC160&lt;AG160,1,0))*IF($S161="//",1,AJ161)</f>
        <v>#DIV/0!</v>
      </c>
    </row>
    <row r="161" spans="2:36" x14ac:dyDescent="0.3">
      <c r="B161" s="23">
        <f>'Spot Type 1'!B161</f>
        <v>0</v>
      </c>
      <c r="C161" s="20" t="str">
        <f>'Spot Type 1'!C161</f>
        <v>x</v>
      </c>
      <c r="D161" s="20"/>
      <c r="E161" s="20"/>
      <c r="F161" s="20"/>
      <c r="G161" s="20"/>
      <c r="H161" s="20"/>
      <c r="I161" s="20"/>
      <c r="J161" s="31"/>
      <c r="K161" s="32"/>
      <c r="L161" s="32"/>
      <c r="M161" s="32"/>
      <c r="N161" s="46"/>
      <c r="S161" s="9" t="str">
        <f>S7</f>
        <v>//</v>
      </c>
      <c r="T161" s="73" t="e">
        <f t="shared" ref="T161:U169" si="49">Z21</f>
        <v>#DIV/0!</v>
      </c>
      <c r="U161" s="10" t="e">
        <f t="shared" si="49"/>
        <v>#DIV/0!</v>
      </c>
      <c r="V161" s="10" t="e">
        <f t="shared" ref="V161:V169" si="50">$Z$20</f>
        <v>#DIV/0!</v>
      </c>
      <c r="W161" s="10" t="e">
        <f>IF(Params!$B$4="Multiplex",T$160+2*U$160,T$160-2*U$160)</f>
        <v>#DIV/0!</v>
      </c>
      <c r="X161" s="11" t="e">
        <f>IF(Params!$B$4="Multiplex",T$160+3*U$160,T$160-3*U$160)</f>
        <v>#DIV/0!</v>
      </c>
      <c r="Y161" s="102" t="e">
        <f t="shared" si="46"/>
        <v>#DIV/0!</v>
      </c>
      <c r="Z161" s="106" t="e">
        <f>IF(Params!$B$4="Multiplex",IF($T161&gt;W161,1,0),IF($T161&lt;W161,1,0))*IF($S162="//",1,161)</f>
        <v>#DIV/0!</v>
      </c>
      <c r="AA161" s="106" t="e">
        <f>IF(Params!$B$4="Multiplex",IF($T161&gt;X161,1,0),IF($T161&lt;X161,1,0))*IF($S162="//",1,161)</f>
        <v>#DIV/0!</v>
      </c>
      <c r="AB161" s="9" t="str">
        <f>S7</f>
        <v>//</v>
      </c>
      <c r="AC161" s="76" t="e">
        <f t="shared" si="47"/>
        <v>#DIV/0!</v>
      </c>
      <c r="AD161" s="10" t="e">
        <f t="shared" si="47"/>
        <v>#DIV/0!</v>
      </c>
      <c r="AE161" s="10" t="e">
        <f t="shared" ref="AE161:AE169" si="51">$AC$20</f>
        <v>#DIV/0!</v>
      </c>
      <c r="AF161" s="10" t="e">
        <f>IF(Params!$B$4="Multiplex",AC$160+2*AD$160,AC$160-2*AD$160)</f>
        <v>#DIV/0!</v>
      </c>
      <c r="AG161" s="11" t="e">
        <f>IF(Params!$B$4="Multiplex",AC$160+3*AD$160,AC$160-3*AD$160)</f>
        <v>#DIV/0!</v>
      </c>
      <c r="AH161" s="102" t="e">
        <f t="shared" si="48"/>
        <v>#DIV/0!</v>
      </c>
      <c r="AI161" s="106" t="e">
        <f>IF(Params!$B$4="Multiplex",IF($AC161&gt;AF161,1,0),IF($AC161&lt;AF161,1,0))*IF($S162="//",1,AI162)</f>
        <v>#DIV/0!</v>
      </c>
      <c r="AJ161" s="106" t="e">
        <f>IF(Params!$B$4="Multiplex",IF($AC161&gt;AG161,1,0),IF($AC161&lt;AG161,1,0))*IF($S162="//",1,AJ162)</f>
        <v>#DIV/0!</v>
      </c>
    </row>
    <row r="162" spans="2:36" x14ac:dyDescent="0.3">
      <c r="B162" s="23">
        <f>'Spot Type 1'!B162</f>
        <v>0</v>
      </c>
      <c r="C162" s="20" t="str">
        <f>'Spot Type 1'!C162</f>
        <v>x</v>
      </c>
      <c r="D162" s="20"/>
      <c r="E162" s="20"/>
      <c r="F162" s="20"/>
      <c r="G162" s="20"/>
      <c r="H162" s="20"/>
      <c r="I162" s="20"/>
      <c r="J162" s="31"/>
      <c r="K162" s="32"/>
      <c r="L162" s="32"/>
      <c r="M162" s="32"/>
      <c r="N162" s="46"/>
      <c r="S162" s="9" t="str">
        <f t="shared" ref="S162:S169" si="52">S8</f>
        <v>//</v>
      </c>
      <c r="T162" s="73" t="e">
        <f t="shared" si="49"/>
        <v>#DIV/0!</v>
      </c>
      <c r="U162" s="10" t="e">
        <f t="shared" si="49"/>
        <v>#DIV/0!</v>
      </c>
      <c r="V162" s="10" t="e">
        <f t="shared" si="50"/>
        <v>#DIV/0!</v>
      </c>
      <c r="W162" s="10" t="e">
        <f>IF(Params!$B$4="Multiplex",T$160+2*U$160,T$160-2*U$160)</f>
        <v>#DIV/0!</v>
      </c>
      <c r="X162" s="11" t="e">
        <f>IF(Params!$B$4="Multiplex",T$160+3*U$160,T$160-3*U$160)</f>
        <v>#DIV/0!</v>
      </c>
      <c r="Y162" s="102" t="e">
        <f t="shared" si="46"/>
        <v>#DIV/0!</v>
      </c>
      <c r="Z162" s="106" t="e">
        <f>IF(Params!$B$4="Multiplex",IF($T162&gt;W162,1,0),IF($T162&lt;W162,1,0))*IF($S163="//",1,161)</f>
        <v>#DIV/0!</v>
      </c>
      <c r="AA162" s="106" t="e">
        <f>IF(Params!$B$4="Multiplex",IF($T162&gt;X162,1,0),IF($T162&lt;X162,1,0))*IF($S163="//",1,161)</f>
        <v>#DIV/0!</v>
      </c>
      <c r="AB162" s="9" t="str">
        <f t="shared" ref="AB162:AB169" si="53">S8</f>
        <v>//</v>
      </c>
      <c r="AC162" s="76" t="e">
        <f t="shared" si="47"/>
        <v>#DIV/0!</v>
      </c>
      <c r="AD162" s="10" t="e">
        <f t="shared" si="47"/>
        <v>#DIV/0!</v>
      </c>
      <c r="AE162" s="10" t="e">
        <f t="shared" si="51"/>
        <v>#DIV/0!</v>
      </c>
      <c r="AF162" s="10" t="e">
        <f>IF(Params!$B$4="Multiplex",AC$160+2*AD$160,AC$160-2*AD$160)</f>
        <v>#DIV/0!</v>
      </c>
      <c r="AG162" s="11" t="e">
        <f>IF(Params!$B$4="Multiplex",AC$160+3*AD$160,AC$160-3*AD$160)</f>
        <v>#DIV/0!</v>
      </c>
      <c r="AH162" s="102" t="e">
        <f t="shared" si="48"/>
        <v>#DIV/0!</v>
      </c>
      <c r="AI162" s="106" t="e">
        <f>IF(Params!$B$4="Multiplex",IF($AC162&gt;AF162,1,0),IF($AC162&lt;AF162,1,0))*IF($S163="//",1,AI163)</f>
        <v>#DIV/0!</v>
      </c>
      <c r="AJ162" s="106" t="e">
        <f>IF(Params!$B$4="Multiplex",IF($AC162&gt;AG162,1,0),IF($AC162&lt;AG162,1,0))*IF($S163="//",1,AJ163)</f>
        <v>#DIV/0!</v>
      </c>
    </row>
    <row r="163" spans="2:36" x14ac:dyDescent="0.3">
      <c r="B163" s="23">
        <f>'Spot Type 1'!B163</f>
        <v>0</v>
      </c>
      <c r="C163" s="20" t="str">
        <f>'Spot Type 1'!C163</f>
        <v>x</v>
      </c>
      <c r="D163" s="20"/>
      <c r="E163" s="20"/>
      <c r="F163" s="20"/>
      <c r="G163" s="20"/>
      <c r="H163" s="20"/>
      <c r="I163" s="20"/>
      <c r="J163" s="31"/>
      <c r="K163" s="32"/>
      <c r="L163" s="32"/>
      <c r="M163" s="32"/>
      <c r="N163" s="46"/>
      <c r="S163" s="9" t="str">
        <f t="shared" si="52"/>
        <v>//</v>
      </c>
      <c r="T163" s="73" t="e">
        <f t="shared" si="49"/>
        <v>#DIV/0!</v>
      </c>
      <c r="U163" s="10" t="e">
        <f t="shared" si="49"/>
        <v>#DIV/0!</v>
      </c>
      <c r="V163" s="10" t="e">
        <f t="shared" si="50"/>
        <v>#DIV/0!</v>
      </c>
      <c r="W163" s="10" t="e">
        <f>IF(Params!$B$4="Multiplex",T$160+2*U$160,T$160-2*U$160)</f>
        <v>#DIV/0!</v>
      </c>
      <c r="X163" s="11" t="e">
        <f>IF(Params!$B$4="Multiplex",T$160+3*U$160,T$160-3*U$160)</f>
        <v>#DIV/0!</v>
      </c>
      <c r="Y163" s="102" t="e">
        <f t="shared" si="46"/>
        <v>#DIV/0!</v>
      </c>
      <c r="Z163" s="106" t="e">
        <f>IF(Params!$B$4="Multiplex",IF($T163&gt;W163,1,0),IF($T163&lt;W163,1,0))*IF($S164="//",1,161)</f>
        <v>#DIV/0!</v>
      </c>
      <c r="AA163" s="106" t="e">
        <f>IF(Params!$B$4="Multiplex",IF($T163&gt;X163,1,0),IF($T163&lt;X163,1,0))*IF($S164="//",1,161)</f>
        <v>#DIV/0!</v>
      </c>
      <c r="AB163" s="9" t="str">
        <f t="shared" si="53"/>
        <v>//</v>
      </c>
      <c r="AC163" s="76" t="e">
        <f t="shared" si="47"/>
        <v>#DIV/0!</v>
      </c>
      <c r="AD163" s="10" t="e">
        <f t="shared" si="47"/>
        <v>#DIV/0!</v>
      </c>
      <c r="AE163" s="10" t="e">
        <f t="shared" si="51"/>
        <v>#DIV/0!</v>
      </c>
      <c r="AF163" s="10" t="e">
        <f>IF(Params!$B$4="Multiplex",AC$160+2*AD$160,AC$160-2*AD$160)</f>
        <v>#DIV/0!</v>
      </c>
      <c r="AG163" s="11" t="e">
        <f>IF(Params!$B$4="Multiplex",AC$160+3*AD$160,AC$160-3*AD$160)</f>
        <v>#DIV/0!</v>
      </c>
      <c r="AH163" s="102" t="e">
        <f t="shared" si="48"/>
        <v>#DIV/0!</v>
      </c>
      <c r="AI163" s="106" t="e">
        <f>IF(Params!$B$4="Multiplex",IF($AC163&gt;AF163,1,0),IF($AC163&lt;AF163,1,0))*IF($S164="//",1,AI164)</f>
        <v>#DIV/0!</v>
      </c>
      <c r="AJ163" s="106" t="e">
        <f>IF(Params!$B$4="Multiplex",IF($AC163&gt;AG163,1,0),IF($AC163&lt;AG163,1,0))*IF($S164="//",1,AJ164)</f>
        <v>#DIV/0!</v>
      </c>
    </row>
    <row r="164" spans="2:36" x14ac:dyDescent="0.3">
      <c r="B164" s="23">
        <f>'Spot Type 1'!B164</f>
        <v>0</v>
      </c>
      <c r="C164" s="20" t="str">
        <f>'Spot Type 1'!C164</f>
        <v>x</v>
      </c>
      <c r="D164" s="20"/>
      <c r="E164" s="20"/>
      <c r="F164" s="20"/>
      <c r="G164" s="20"/>
      <c r="H164" s="20"/>
      <c r="I164" s="20"/>
      <c r="J164" s="31"/>
      <c r="K164" s="32"/>
      <c r="L164" s="32"/>
      <c r="M164" s="32"/>
      <c r="N164" s="46"/>
      <c r="S164" s="9" t="str">
        <f t="shared" si="52"/>
        <v>//</v>
      </c>
      <c r="T164" s="73" t="e">
        <f t="shared" si="49"/>
        <v>#DIV/0!</v>
      </c>
      <c r="U164" s="10" t="e">
        <f t="shared" si="49"/>
        <v>#DIV/0!</v>
      </c>
      <c r="V164" s="10" t="e">
        <f t="shared" si="50"/>
        <v>#DIV/0!</v>
      </c>
      <c r="W164" s="10" t="e">
        <f>IF(Params!$B$4="Multiplex",T$160+2*U$160,T$160-2*U$160)</f>
        <v>#DIV/0!</v>
      </c>
      <c r="X164" s="11" t="e">
        <f>IF(Params!$B$4="Multiplex",T$160+3*U$160,T$160-3*U$160)</f>
        <v>#DIV/0!</v>
      </c>
      <c r="Y164" s="102" t="e">
        <f t="shared" si="46"/>
        <v>#DIV/0!</v>
      </c>
      <c r="Z164" s="106" t="e">
        <f>IF(Params!$B$4="Multiplex",IF($T164&gt;W164,1,0),IF($T164&lt;W164,1,0))*IF($S165="//",1,161)</f>
        <v>#DIV/0!</v>
      </c>
      <c r="AA164" s="106" t="e">
        <f>IF(Params!$B$4="Multiplex",IF($T164&gt;X164,1,0),IF($T164&lt;X164,1,0))*IF($S165="//",1,161)</f>
        <v>#DIV/0!</v>
      </c>
      <c r="AB164" s="9" t="str">
        <f t="shared" si="53"/>
        <v>//</v>
      </c>
      <c r="AC164" s="76" t="e">
        <f t="shared" si="47"/>
        <v>#DIV/0!</v>
      </c>
      <c r="AD164" s="10" t="e">
        <f t="shared" si="47"/>
        <v>#DIV/0!</v>
      </c>
      <c r="AE164" s="10" t="e">
        <f t="shared" si="51"/>
        <v>#DIV/0!</v>
      </c>
      <c r="AF164" s="10" t="e">
        <f>IF(Params!$B$4="Multiplex",AC$160+2*AD$160,AC$160-2*AD$160)</f>
        <v>#DIV/0!</v>
      </c>
      <c r="AG164" s="11" t="e">
        <f>IF(Params!$B$4="Multiplex",AC$160+3*AD$160,AC$160-3*AD$160)</f>
        <v>#DIV/0!</v>
      </c>
      <c r="AH164" s="102" t="e">
        <f t="shared" si="48"/>
        <v>#DIV/0!</v>
      </c>
      <c r="AI164" s="106" t="e">
        <f>IF(Params!$B$4="Multiplex",IF($AC164&gt;AF164,1,0),IF($AC164&lt;AF164,1,0))*IF($S165="//",1,AI165)</f>
        <v>#DIV/0!</v>
      </c>
      <c r="AJ164" s="106" t="e">
        <f>IF(Params!$B$4="Multiplex",IF($AC164&gt;AG164,1,0),IF($AC164&lt;AG164,1,0))*IF($S165="//",1,AJ165)</f>
        <v>#DIV/0!</v>
      </c>
    </row>
    <row r="165" spans="2:36" x14ac:dyDescent="0.3">
      <c r="B165" s="23">
        <f>'Spot Type 1'!B165</f>
        <v>0</v>
      </c>
      <c r="C165" s="20" t="str">
        <f>'Spot Type 1'!C165</f>
        <v>x</v>
      </c>
      <c r="D165" s="20"/>
      <c r="E165" s="20"/>
      <c r="F165" s="20"/>
      <c r="G165" s="20"/>
      <c r="H165" s="20"/>
      <c r="I165" s="20"/>
      <c r="J165" s="31"/>
      <c r="K165" s="32"/>
      <c r="L165" s="32"/>
      <c r="M165" s="32"/>
      <c r="N165" s="46"/>
      <c r="S165" s="9" t="str">
        <f t="shared" si="52"/>
        <v>//</v>
      </c>
      <c r="T165" s="73" t="e">
        <f t="shared" si="49"/>
        <v>#DIV/0!</v>
      </c>
      <c r="U165" s="10" t="e">
        <f t="shared" si="49"/>
        <v>#DIV/0!</v>
      </c>
      <c r="V165" s="10" t="e">
        <f t="shared" si="50"/>
        <v>#DIV/0!</v>
      </c>
      <c r="W165" s="10" t="e">
        <f>IF(Params!$B$4="Multiplex",T$160+2*U$160,T$160-2*U$160)</f>
        <v>#DIV/0!</v>
      </c>
      <c r="X165" s="11" t="e">
        <f>IF(Params!$B$4="Multiplex",T$160+3*U$160,T$160-3*U$160)</f>
        <v>#DIV/0!</v>
      </c>
      <c r="Y165" s="102" t="e">
        <f t="shared" si="46"/>
        <v>#DIV/0!</v>
      </c>
      <c r="Z165" s="106" t="e">
        <f>IF(Params!$B$4="Multiplex",IF($T165&gt;W165,1,0),IF($T165&lt;W165,1,0))*IF($S166="//",1,161)</f>
        <v>#DIV/0!</v>
      </c>
      <c r="AA165" s="106" t="e">
        <f>IF(Params!$B$4="Multiplex",IF($T165&gt;X165,1,0),IF($T165&lt;X165,1,0))*IF($S166="//",1,161)</f>
        <v>#DIV/0!</v>
      </c>
      <c r="AB165" s="9" t="str">
        <f t="shared" si="53"/>
        <v>//</v>
      </c>
      <c r="AC165" s="76" t="e">
        <f t="shared" si="47"/>
        <v>#DIV/0!</v>
      </c>
      <c r="AD165" s="10" t="e">
        <f t="shared" si="47"/>
        <v>#DIV/0!</v>
      </c>
      <c r="AE165" s="10" t="e">
        <f t="shared" si="51"/>
        <v>#DIV/0!</v>
      </c>
      <c r="AF165" s="10" t="e">
        <f>IF(Params!$B$4="Multiplex",AC$160+2*AD$160,AC$160-2*AD$160)</f>
        <v>#DIV/0!</v>
      </c>
      <c r="AG165" s="11" t="e">
        <f>IF(Params!$B$4="Multiplex",AC$160+3*AD$160,AC$160-3*AD$160)</f>
        <v>#DIV/0!</v>
      </c>
      <c r="AH165" s="102" t="e">
        <f t="shared" si="48"/>
        <v>#DIV/0!</v>
      </c>
      <c r="AI165" s="106" t="e">
        <f>IF(Params!$B$4="Multiplex",IF($AC165&gt;AF165,1,0),IF($AC165&lt;AF165,1,0))*IF($S166="//",1,AI166)</f>
        <v>#DIV/0!</v>
      </c>
      <c r="AJ165" s="106" t="e">
        <f>IF(Params!$B$4="Multiplex",IF($AC165&gt;AG165,1,0),IF($AC165&lt;AG165,1,0))*IF($S166="//",1,AJ166)</f>
        <v>#DIV/0!</v>
      </c>
    </row>
    <row r="166" spans="2:36" x14ac:dyDescent="0.3">
      <c r="B166" s="23">
        <f>'Spot Type 1'!B166</f>
        <v>0</v>
      </c>
      <c r="C166" s="20" t="str">
        <f>'Spot Type 1'!C166</f>
        <v>x</v>
      </c>
      <c r="D166" s="20"/>
      <c r="E166" s="20"/>
      <c r="F166" s="20"/>
      <c r="G166" s="20"/>
      <c r="H166" s="20"/>
      <c r="I166" s="20"/>
      <c r="J166" s="31"/>
      <c r="K166" s="32"/>
      <c r="L166" s="32"/>
      <c r="M166" s="32"/>
      <c r="N166" s="46"/>
      <c r="S166" s="9" t="str">
        <f t="shared" si="52"/>
        <v>//</v>
      </c>
      <c r="T166" s="73" t="e">
        <f t="shared" si="49"/>
        <v>#DIV/0!</v>
      </c>
      <c r="U166" s="10" t="e">
        <f t="shared" si="49"/>
        <v>#DIV/0!</v>
      </c>
      <c r="V166" s="10" t="e">
        <f>$Z$20</f>
        <v>#DIV/0!</v>
      </c>
      <c r="W166" s="10" t="e">
        <f>IF(Params!$B$4="Multiplex",T$160+2*U$160,T$160-2*U$160)</f>
        <v>#DIV/0!</v>
      </c>
      <c r="X166" s="11" t="e">
        <f>IF(Params!$B$4="Multiplex",T$160+3*U$160,T$160-3*U$160)</f>
        <v>#DIV/0!</v>
      </c>
      <c r="Y166" s="102" t="e">
        <f t="shared" si="46"/>
        <v>#DIV/0!</v>
      </c>
      <c r="Z166" s="106" t="e">
        <f>IF(Params!$B$4="Multiplex",IF($T166&gt;W166,1,0),IF($T166&lt;W166,1,0))*IF($S167="//",1,161)</f>
        <v>#DIV/0!</v>
      </c>
      <c r="AA166" s="106" t="e">
        <f>IF(Params!$B$4="Multiplex",IF($T166&gt;X166,1,0),IF($T166&lt;X166,1,0))*IF($S167="//",1,161)</f>
        <v>#DIV/0!</v>
      </c>
      <c r="AB166" s="9" t="str">
        <f t="shared" si="53"/>
        <v>//</v>
      </c>
      <c r="AC166" s="76" t="e">
        <f t="shared" si="47"/>
        <v>#DIV/0!</v>
      </c>
      <c r="AD166" s="10" t="e">
        <f t="shared" si="47"/>
        <v>#DIV/0!</v>
      </c>
      <c r="AE166" s="10" t="e">
        <f t="shared" si="51"/>
        <v>#DIV/0!</v>
      </c>
      <c r="AF166" s="10" t="e">
        <f>IF(Params!$B$4="Multiplex",AC$160+2*AD$160,AC$160-2*AD$160)</f>
        <v>#DIV/0!</v>
      </c>
      <c r="AG166" s="11" t="e">
        <f>IF(Params!$B$4="Multiplex",AC$160+3*AD$160,AC$160-3*AD$160)</f>
        <v>#DIV/0!</v>
      </c>
      <c r="AH166" s="102" t="e">
        <f t="shared" si="48"/>
        <v>#DIV/0!</v>
      </c>
      <c r="AI166" s="106" t="e">
        <f>IF(Params!$B$4="Multiplex",IF($AC166&gt;AF166,1,0),IF($AC166&lt;AF166,1,0))*IF($S167="//",1,AI167)</f>
        <v>#DIV/0!</v>
      </c>
      <c r="AJ166" s="106" t="e">
        <f>IF(Params!$B$4="Multiplex",IF($AC166&gt;AG166,1,0),IF($AC166&lt;AG166,1,0))*IF($S167="//",1,AJ167)</f>
        <v>#DIV/0!</v>
      </c>
    </row>
    <row r="167" spans="2:36" x14ac:dyDescent="0.3">
      <c r="B167" s="23">
        <f>'Spot Type 1'!B167</f>
        <v>0</v>
      </c>
      <c r="C167" s="20" t="str">
        <f>'Spot Type 1'!C167</f>
        <v>x</v>
      </c>
      <c r="D167" s="20"/>
      <c r="E167" s="20"/>
      <c r="F167" s="20"/>
      <c r="G167" s="20"/>
      <c r="H167" s="20"/>
      <c r="I167" s="20"/>
      <c r="J167" s="31"/>
      <c r="K167" s="32"/>
      <c r="L167" s="32"/>
      <c r="M167" s="32"/>
      <c r="N167" s="46"/>
      <c r="S167" s="9" t="str">
        <f t="shared" si="52"/>
        <v>//</v>
      </c>
      <c r="T167" s="73" t="e">
        <f t="shared" si="49"/>
        <v>#DIV/0!</v>
      </c>
      <c r="U167" s="10" t="e">
        <f t="shared" si="49"/>
        <v>#DIV/0!</v>
      </c>
      <c r="V167" s="10" t="e">
        <f t="shared" si="50"/>
        <v>#DIV/0!</v>
      </c>
      <c r="W167" s="10" t="e">
        <f>IF(Params!$B$4="Multiplex",T$160+2*U$160,T$160-2*U$160)</f>
        <v>#DIV/0!</v>
      </c>
      <c r="X167" s="11" t="e">
        <f>IF(Params!$B$4="Multiplex",T$160+3*U$160,T$160-3*U$160)</f>
        <v>#DIV/0!</v>
      </c>
      <c r="Y167" s="102" t="e">
        <f t="shared" si="46"/>
        <v>#DIV/0!</v>
      </c>
      <c r="Z167" s="106" t="e">
        <f>IF(Params!$B$4="Multiplex",IF($T167&gt;W167,1,0),IF($T167&lt;W167,1,0))*IF($S168="//",1,161)</f>
        <v>#DIV/0!</v>
      </c>
      <c r="AA167" s="106" t="e">
        <f>IF(Params!$B$4="Multiplex",IF($T167&gt;X167,1,0),IF($T167&lt;X167,1,0))*IF($S168="//",1,161)</f>
        <v>#DIV/0!</v>
      </c>
      <c r="AB167" s="9" t="str">
        <f t="shared" si="53"/>
        <v>//</v>
      </c>
      <c r="AC167" s="76" t="e">
        <f t="shared" si="47"/>
        <v>#DIV/0!</v>
      </c>
      <c r="AD167" s="10" t="e">
        <f t="shared" si="47"/>
        <v>#DIV/0!</v>
      </c>
      <c r="AE167" s="10" t="e">
        <f t="shared" si="51"/>
        <v>#DIV/0!</v>
      </c>
      <c r="AF167" s="10" t="e">
        <f>IF(Params!$B$4="Multiplex",AC$160+2*AD$160,AC$160-2*AD$160)</f>
        <v>#DIV/0!</v>
      </c>
      <c r="AG167" s="11" t="e">
        <f>IF(Params!$B$4="Multiplex",AC$160+3*AD$160,AC$160-3*AD$160)</f>
        <v>#DIV/0!</v>
      </c>
      <c r="AH167" s="102" t="e">
        <f t="shared" si="48"/>
        <v>#DIV/0!</v>
      </c>
      <c r="AI167" s="106" t="e">
        <f>IF(Params!$B$4="Multiplex",IF($AC167&gt;AF167,1,0),IF($AC167&lt;AF167,1,0))*IF($S168="//",1,AI168)</f>
        <v>#DIV/0!</v>
      </c>
      <c r="AJ167" s="106" t="e">
        <f>IF(Params!$B$4="Multiplex",IF($AC167&gt;AG167,1,0),IF($AC167&lt;AG167,1,0))*IF($S168="//",1,AJ168)</f>
        <v>#DIV/0!</v>
      </c>
    </row>
    <row r="168" spans="2:36" x14ac:dyDescent="0.3">
      <c r="B168" s="23">
        <f>'Spot Type 1'!B168</f>
        <v>0</v>
      </c>
      <c r="C168" s="20" t="str">
        <f>'Spot Type 1'!C168</f>
        <v>x</v>
      </c>
      <c r="D168" s="20"/>
      <c r="E168" s="20"/>
      <c r="F168" s="20"/>
      <c r="G168" s="20"/>
      <c r="H168" s="20"/>
      <c r="I168" s="20"/>
      <c r="J168" s="31"/>
      <c r="K168" s="32"/>
      <c r="L168" s="32"/>
      <c r="M168" s="32"/>
      <c r="N168" s="46"/>
      <c r="S168" s="9" t="str">
        <f t="shared" si="52"/>
        <v>//</v>
      </c>
      <c r="T168" s="73" t="e">
        <f t="shared" si="49"/>
        <v>#DIV/0!</v>
      </c>
      <c r="U168" s="10" t="e">
        <f t="shared" si="49"/>
        <v>#DIV/0!</v>
      </c>
      <c r="V168" s="10" t="e">
        <f t="shared" si="50"/>
        <v>#DIV/0!</v>
      </c>
      <c r="W168" s="10" t="e">
        <f>IF(Params!$B$4="Multiplex",T$160+2*U$160,T$160-2*U$160)</f>
        <v>#DIV/0!</v>
      </c>
      <c r="X168" s="11" t="e">
        <f>IF(Params!$B$4="Multiplex",T$160+3*U$160,T$160-3*U$160)</f>
        <v>#DIV/0!</v>
      </c>
      <c r="Y168" s="102" t="e">
        <f>T169-T168</f>
        <v>#DIV/0!</v>
      </c>
      <c r="Z168" s="106" t="e">
        <f>IF(Params!$B$4="Multiplex",IF($T168&gt;W168,1,0),IF($T168&lt;W168,1,0))*IF($S169="//",1,161)</f>
        <v>#DIV/0!</v>
      </c>
      <c r="AA168" s="106" t="e">
        <f>IF(Params!$B$4="Multiplex",IF($T168&gt;X168,1,0),IF($T168&lt;X168,1,0))*IF($S169="//",1,161)</f>
        <v>#DIV/0!</v>
      </c>
      <c r="AB168" s="44" t="str">
        <f t="shared" si="53"/>
        <v>//</v>
      </c>
      <c r="AC168" s="77" t="e">
        <f t="shared" si="47"/>
        <v>#DIV/0!</v>
      </c>
      <c r="AD168" s="12" t="e">
        <f t="shared" si="47"/>
        <v>#DIV/0!</v>
      </c>
      <c r="AE168" s="10" t="e">
        <f t="shared" si="51"/>
        <v>#DIV/0!</v>
      </c>
      <c r="AF168" s="10" t="e">
        <f>IF(Params!$B$4="Multiplex",AC$160+2*AD$160,AC$160-2*AD$160)</f>
        <v>#DIV/0!</v>
      </c>
      <c r="AG168" s="11" t="e">
        <f>IF(Params!$B$4="Multiplex",AC$160+3*AD$160,AC$160-3*AD$160)</f>
        <v>#DIV/0!</v>
      </c>
      <c r="AH168" s="102" t="e">
        <f>AC169-AC168</f>
        <v>#DIV/0!</v>
      </c>
      <c r="AI168" s="106" t="e">
        <f>IF(Params!$B$4="Multiplex",IF($AC168&gt;AF168,1,0),IF($AC168&lt;AF168,1,0))*IF($S169="//",1,AI169)</f>
        <v>#DIV/0!</v>
      </c>
      <c r="AJ168" s="106" t="e">
        <f>IF(Params!$B$4="Multiplex",IF($AC168&gt;AG168,1,0),IF($AC168&lt;AG168,1,0))*IF($S169="//",1,AJ169)</f>
        <v>#DIV/0!</v>
      </c>
    </row>
    <row r="169" spans="2:36" ht="16.2" thickBot="1" x14ac:dyDescent="0.35">
      <c r="B169" s="23">
        <f>'Spot Type 1'!B169</f>
        <v>0</v>
      </c>
      <c r="C169" s="20" t="str">
        <f>'Spot Type 1'!C169</f>
        <v>x</v>
      </c>
      <c r="D169" s="20"/>
      <c r="E169" s="20"/>
      <c r="F169" s="20"/>
      <c r="G169" s="20"/>
      <c r="H169" s="20"/>
      <c r="I169" s="20"/>
      <c r="J169" s="31"/>
      <c r="K169" s="32"/>
      <c r="L169" s="32"/>
      <c r="M169" s="32"/>
      <c r="N169" s="46"/>
      <c r="S169" s="24" t="str">
        <f t="shared" si="52"/>
        <v>//</v>
      </c>
      <c r="T169" s="74" t="e">
        <f t="shared" si="49"/>
        <v>#DIV/0!</v>
      </c>
      <c r="U169" s="18" t="e">
        <f t="shared" si="49"/>
        <v>#DIV/0!</v>
      </c>
      <c r="V169" s="10" t="e">
        <f t="shared" si="50"/>
        <v>#DIV/0!</v>
      </c>
      <c r="W169" s="10" t="e">
        <f>IF(Params!$B$4="Multiplex",T$160+2*U$160,T$160-2*U$160)</f>
        <v>#DIV/0!</v>
      </c>
      <c r="X169" s="11" t="e">
        <f>IF(Params!$B$4="Multiplex",T$160+3*U$160,T$160-3*U$160)</f>
        <v>#DIV/0!</v>
      </c>
      <c r="Z169" s="106" t="e">
        <f>IF(Params!$B$4="Multiplex",IF($T169&gt;W169,1,0),IF($T169&lt;W169,1,0))</f>
        <v>#DIV/0!</v>
      </c>
      <c r="AA169" s="106" t="e">
        <f>IF(Params!$B$4="Multiplex",IF($T169&gt;X169,1,0),IF($T169&lt;X169,1,0))</f>
        <v>#DIV/0!</v>
      </c>
      <c r="AB169" s="45" t="str">
        <f t="shared" si="53"/>
        <v>//</v>
      </c>
      <c r="AC169" s="78" t="e">
        <f t="shared" si="47"/>
        <v>#DIV/0!</v>
      </c>
      <c r="AD169" s="13" t="e">
        <f t="shared" si="47"/>
        <v>#DIV/0!</v>
      </c>
      <c r="AE169" s="10" t="e">
        <f t="shared" si="51"/>
        <v>#DIV/0!</v>
      </c>
      <c r="AF169" s="10" t="e">
        <f>IF(Params!$B$4="Multiplex",AC$160+2*AD$160,AC$160-2*AD$160)</f>
        <v>#DIV/0!</v>
      </c>
      <c r="AG169" s="11" t="e">
        <f>IF(Params!$B$4="Multiplex",AC$160+3*AD$160,AC$160-3*AD$160)</f>
        <v>#DIV/0!</v>
      </c>
      <c r="AI169" s="106" t="e">
        <f>IF(Params!$B$4="Multiplex",IF($AC169&gt;AF169,1,0),IF($AC169&lt;AF169,1,0))</f>
        <v>#DIV/0!</v>
      </c>
      <c r="AJ169" s="106" t="e">
        <f>IF(Params!$B$4="Multiplex",IF($AC169&gt;AG169,1,0),IF($AC169&lt;AG169,1,0))</f>
        <v>#DIV/0!</v>
      </c>
    </row>
    <row r="170" spans="2:36" x14ac:dyDescent="0.3">
      <c r="B170" s="23">
        <f>'Spot Type 1'!B170</f>
        <v>0</v>
      </c>
      <c r="C170" s="20" t="str">
        <f>'Spot Type 1'!C170</f>
        <v>x</v>
      </c>
      <c r="D170" s="20"/>
      <c r="E170" s="20"/>
      <c r="F170" s="20"/>
      <c r="G170" s="20"/>
      <c r="H170" s="20"/>
      <c r="I170" s="20"/>
      <c r="J170" s="31"/>
      <c r="K170" s="32"/>
      <c r="L170" s="32"/>
      <c r="M170" s="32"/>
      <c r="N170" s="46"/>
    </row>
    <row r="171" spans="2:36" x14ac:dyDescent="0.3">
      <c r="B171" s="23">
        <f>'Spot Type 1'!B171</f>
        <v>0</v>
      </c>
      <c r="C171" s="20" t="str">
        <f>'Spot Type 1'!C171</f>
        <v>x</v>
      </c>
      <c r="D171" s="20"/>
      <c r="E171" s="20"/>
      <c r="F171" s="20"/>
      <c r="G171" s="20"/>
      <c r="H171" s="20"/>
      <c r="I171" s="20"/>
      <c r="J171" s="31"/>
      <c r="K171" s="32"/>
      <c r="L171" s="32"/>
      <c r="M171" s="32"/>
      <c r="N171" s="46"/>
    </row>
    <row r="172" spans="2:36" x14ac:dyDescent="0.3">
      <c r="B172" s="23">
        <f>'Spot Type 1'!B172</f>
        <v>0</v>
      </c>
      <c r="C172" s="20" t="str">
        <f>'Spot Type 1'!C172</f>
        <v>x</v>
      </c>
      <c r="D172" s="20"/>
      <c r="E172" s="20"/>
      <c r="F172" s="20"/>
      <c r="G172" s="20"/>
      <c r="H172" s="20"/>
      <c r="I172" s="20"/>
      <c r="J172" s="31"/>
      <c r="K172" s="32"/>
      <c r="L172" s="32"/>
      <c r="M172" s="32"/>
      <c r="N172" s="46"/>
    </row>
    <row r="173" spans="2:36" x14ac:dyDescent="0.3">
      <c r="B173" s="23">
        <f>'Spot Type 1'!B173</f>
        <v>0</v>
      </c>
      <c r="C173" s="20" t="str">
        <f>'Spot Type 1'!C173</f>
        <v>x</v>
      </c>
      <c r="D173" s="20"/>
      <c r="E173" s="20"/>
      <c r="F173" s="20"/>
      <c r="G173" s="20"/>
      <c r="H173" s="20"/>
      <c r="I173" s="20"/>
      <c r="J173" s="31"/>
      <c r="K173" s="32"/>
      <c r="L173" s="32"/>
      <c r="M173" s="32"/>
      <c r="N173" s="46"/>
    </row>
    <row r="174" spans="2:36" x14ac:dyDescent="0.3">
      <c r="B174" s="23">
        <f>'Spot Type 1'!B174</f>
        <v>0</v>
      </c>
      <c r="C174" s="20" t="str">
        <f>'Spot Type 1'!C174</f>
        <v>x</v>
      </c>
      <c r="D174" s="20"/>
      <c r="E174" s="20"/>
      <c r="F174" s="20"/>
      <c r="G174" s="20"/>
      <c r="H174" s="20"/>
      <c r="I174" s="20"/>
      <c r="J174" s="31"/>
      <c r="K174" s="32"/>
      <c r="L174" s="32"/>
      <c r="M174" s="32"/>
      <c r="N174" s="46"/>
    </row>
    <row r="175" spans="2:36" x14ac:dyDescent="0.3">
      <c r="B175" s="23">
        <f>'Spot Type 1'!B175</f>
        <v>0</v>
      </c>
      <c r="C175" s="20" t="str">
        <f>'Spot Type 1'!C175</f>
        <v>x</v>
      </c>
      <c r="D175" s="20"/>
      <c r="E175" s="20"/>
      <c r="F175" s="20"/>
      <c r="G175" s="20"/>
      <c r="H175" s="20"/>
      <c r="I175" s="20"/>
      <c r="J175" s="31"/>
      <c r="K175" s="32"/>
      <c r="L175" s="32"/>
      <c r="M175" s="32"/>
      <c r="N175" s="46"/>
    </row>
    <row r="176" spans="2:36" x14ac:dyDescent="0.3">
      <c r="B176" s="23">
        <f>'Spot Type 1'!B176</f>
        <v>0</v>
      </c>
      <c r="C176" s="20" t="str">
        <f>'Spot Type 1'!C176</f>
        <v>x</v>
      </c>
      <c r="D176" s="20"/>
      <c r="E176" s="20"/>
      <c r="F176" s="20"/>
      <c r="G176" s="20"/>
      <c r="H176" s="20"/>
      <c r="I176" s="20"/>
      <c r="J176" s="31"/>
      <c r="K176" s="32"/>
      <c r="L176" s="32"/>
      <c r="M176" s="32"/>
      <c r="N176" s="46"/>
    </row>
    <row r="177" spans="2:14" x14ac:dyDescent="0.3">
      <c r="B177" s="23">
        <f>'Spot Type 1'!B177</f>
        <v>0</v>
      </c>
      <c r="C177" s="20" t="str">
        <f>'Spot Type 1'!C177</f>
        <v>x</v>
      </c>
      <c r="D177" s="20"/>
      <c r="E177" s="20"/>
      <c r="F177" s="20"/>
      <c r="G177" s="20"/>
      <c r="H177" s="20"/>
      <c r="I177" s="20"/>
      <c r="J177" s="31"/>
      <c r="K177" s="32"/>
      <c r="L177" s="32"/>
      <c r="M177" s="32"/>
      <c r="N177" s="46"/>
    </row>
    <row r="178" spans="2:14" x14ac:dyDescent="0.3">
      <c r="B178" s="23">
        <f>'Spot Type 1'!B178</f>
        <v>0</v>
      </c>
      <c r="C178" s="20" t="str">
        <f>'Spot Type 1'!C178</f>
        <v>x</v>
      </c>
      <c r="D178" s="20"/>
      <c r="E178" s="20"/>
      <c r="F178" s="20"/>
      <c r="G178" s="20"/>
      <c r="H178" s="20"/>
      <c r="I178" s="20"/>
      <c r="J178" s="31"/>
      <c r="K178" s="32"/>
      <c r="L178" s="32"/>
      <c r="M178" s="32"/>
      <c r="N178" s="46"/>
    </row>
    <row r="179" spans="2:14" x14ac:dyDescent="0.3">
      <c r="B179" s="23">
        <f>'Spot Type 1'!B179</f>
        <v>0</v>
      </c>
      <c r="C179" s="20" t="str">
        <f>'Spot Type 1'!C179</f>
        <v>x</v>
      </c>
      <c r="D179" s="20"/>
      <c r="E179" s="20"/>
      <c r="F179" s="20"/>
      <c r="G179" s="20"/>
      <c r="H179" s="20"/>
      <c r="I179" s="20"/>
      <c r="J179" s="31"/>
      <c r="K179" s="32"/>
      <c r="L179" s="32"/>
      <c r="M179" s="32"/>
      <c r="N179" s="46"/>
    </row>
    <row r="180" spans="2:14" x14ac:dyDescent="0.3">
      <c r="B180" s="23">
        <f>'Spot Type 1'!B180</f>
        <v>0</v>
      </c>
      <c r="C180" s="20" t="str">
        <f>'Spot Type 1'!C180</f>
        <v>x</v>
      </c>
      <c r="D180" s="20"/>
      <c r="E180" s="20"/>
      <c r="F180" s="20"/>
      <c r="G180" s="20"/>
      <c r="H180" s="20"/>
      <c r="I180" s="20"/>
      <c r="J180" s="31"/>
      <c r="K180" s="32"/>
      <c r="L180" s="32"/>
      <c r="M180" s="32"/>
      <c r="N180" s="46"/>
    </row>
    <row r="181" spans="2:14" x14ac:dyDescent="0.3">
      <c r="B181" s="23">
        <f>'Spot Type 1'!B181</f>
        <v>0</v>
      </c>
      <c r="C181" s="20" t="str">
        <f>'Spot Type 1'!C181</f>
        <v>x</v>
      </c>
      <c r="D181" s="20"/>
      <c r="E181" s="20"/>
      <c r="F181" s="20"/>
      <c r="G181" s="20"/>
      <c r="H181" s="20"/>
      <c r="I181" s="20"/>
      <c r="J181" s="31"/>
      <c r="K181" s="32"/>
      <c r="L181" s="32"/>
      <c r="M181" s="32"/>
      <c r="N181" s="46"/>
    </row>
    <row r="182" spans="2:14" x14ac:dyDescent="0.3">
      <c r="B182" s="23">
        <f>'Spot Type 1'!B182</f>
        <v>0</v>
      </c>
      <c r="C182" s="20" t="str">
        <f>'Spot Type 1'!C182</f>
        <v>x</v>
      </c>
      <c r="D182" s="20"/>
      <c r="E182" s="20"/>
      <c r="F182" s="20"/>
      <c r="G182" s="20"/>
      <c r="H182" s="20"/>
      <c r="I182" s="20"/>
      <c r="J182" s="31"/>
      <c r="K182" s="32"/>
      <c r="L182" s="32"/>
      <c r="M182" s="32"/>
      <c r="N182" s="46"/>
    </row>
    <row r="183" spans="2:14" x14ac:dyDescent="0.3">
      <c r="B183" s="23">
        <f>'Spot Type 1'!B183</f>
        <v>0</v>
      </c>
      <c r="C183" s="20" t="str">
        <f>'Spot Type 1'!C183</f>
        <v>x</v>
      </c>
      <c r="D183" s="20"/>
      <c r="E183" s="20"/>
      <c r="F183" s="20"/>
      <c r="G183" s="20"/>
      <c r="H183" s="20"/>
      <c r="I183" s="20"/>
      <c r="J183" s="31"/>
      <c r="K183" s="32"/>
      <c r="L183" s="32"/>
      <c r="M183" s="32"/>
      <c r="N183" s="46"/>
    </row>
    <row r="184" spans="2:14" x14ac:dyDescent="0.3">
      <c r="B184" s="23">
        <f>'Spot Type 1'!B184</f>
        <v>0</v>
      </c>
      <c r="C184" s="20" t="str">
        <f>'Spot Type 1'!C184</f>
        <v>x</v>
      </c>
      <c r="D184" s="20"/>
      <c r="E184" s="20"/>
      <c r="F184" s="20"/>
      <c r="G184" s="20"/>
      <c r="H184" s="20"/>
      <c r="I184" s="20"/>
      <c r="J184" s="31"/>
      <c r="K184" s="32"/>
      <c r="L184" s="32"/>
      <c r="M184" s="32"/>
      <c r="N184" s="46"/>
    </row>
    <row r="185" spans="2:14" x14ac:dyDescent="0.3">
      <c r="B185" s="23">
        <f>'Spot Type 1'!B185</f>
        <v>0</v>
      </c>
      <c r="C185" s="20" t="str">
        <f>'Spot Type 1'!C185</f>
        <v>x</v>
      </c>
      <c r="D185" s="20"/>
      <c r="E185" s="20"/>
      <c r="F185" s="20"/>
      <c r="G185" s="20"/>
      <c r="H185" s="20"/>
      <c r="I185" s="20"/>
      <c r="J185" s="31"/>
      <c r="K185" s="32"/>
      <c r="L185" s="32"/>
      <c r="M185" s="32"/>
      <c r="N185" s="46"/>
    </row>
    <row r="186" spans="2:14" x14ac:dyDescent="0.3">
      <c r="B186" s="23">
        <f>'Spot Type 1'!B186</f>
        <v>0</v>
      </c>
      <c r="C186" s="20" t="str">
        <f>'Spot Type 1'!C186</f>
        <v>x</v>
      </c>
      <c r="D186" s="20"/>
      <c r="E186" s="20"/>
      <c r="F186" s="20"/>
      <c r="G186" s="20"/>
      <c r="H186" s="20"/>
      <c r="I186" s="20"/>
      <c r="J186" s="31"/>
      <c r="K186" s="32"/>
      <c r="L186" s="32"/>
      <c r="M186" s="32"/>
      <c r="N186" s="46"/>
    </row>
    <row r="187" spans="2:14" x14ac:dyDescent="0.3">
      <c r="B187" s="23">
        <f>'Spot Type 1'!B187</f>
        <v>0</v>
      </c>
      <c r="C187" s="20" t="str">
        <f>'Spot Type 1'!C187</f>
        <v>x</v>
      </c>
      <c r="D187" s="20"/>
      <c r="E187" s="20"/>
      <c r="F187" s="20"/>
      <c r="G187" s="20"/>
      <c r="H187" s="20"/>
      <c r="I187" s="20"/>
      <c r="J187" s="31"/>
      <c r="K187" s="32"/>
      <c r="L187" s="32"/>
      <c r="M187" s="32"/>
      <c r="N187" s="46"/>
    </row>
    <row r="188" spans="2:14" x14ac:dyDescent="0.3">
      <c r="B188" s="23">
        <f>'Spot Type 1'!B188</f>
        <v>0</v>
      </c>
      <c r="C188" s="20" t="str">
        <f>'Spot Type 1'!C188</f>
        <v>x</v>
      </c>
      <c r="D188" s="20"/>
      <c r="E188" s="20"/>
      <c r="F188" s="20"/>
      <c r="G188" s="20"/>
      <c r="H188" s="20"/>
      <c r="I188" s="20"/>
      <c r="J188" s="31"/>
      <c r="K188" s="32"/>
      <c r="L188" s="32"/>
      <c r="M188" s="32"/>
      <c r="N188" s="46"/>
    </row>
    <row r="189" spans="2:14" x14ac:dyDescent="0.3">
      <c r="B189" s="23">
        <f>'Spot Type 1'!B189</f>
        <v>0</v>
      </c>
      <c r="C189" s="20" t="str">
        <f>'Spot Type 1'!C189</f>
        <v>x</v>
      </c>
      <c r="D189" s="20"/>
      <c r="E189" s="20"/>
      <c r="F189" s="20"/>
      <c r="G189" s="20"/>
      <c r="H189" s="20"/>
      <c r="I189" s="20"/>
      <c r="J189" s="31"/>
      <c r="K189" s="32"/>
      <c r="L189" s="32"/>
      <c r="M189" s="32"/>
      <c r="N189" s="46"/>
    </row>
    <row r="190" spans="2:14" x14ac:dyDescent="0.3">
      <c r="B190" s="23">
        <f>'Spot Type 1'!B190</f>
        <v>0</v>
      </c>
      <c r="C190" s="20" t="str">
        <f>'Spot Type 1'!C190</f>
        <v>x</v>
      </c>
      <c r="D190" s="20"/>
      <c r="E190" s="20"/>
      <c r="F190" s="20"/>
      <c r="G190" s="20"/>
      <c r="H190" s="20"/>
      <c r="I190" s="20"/>
      <c r="J190" s="31"/>
      <c r="K190" s="32"/>
      <c r="L190" s="32"/>
      <c r="M190" s="32"/>
      <c r="N190" s="46"/>
    </row>
    <row r="191" spans="2:14" x14ac:dyDescent="0.3">
      <c r="B191" s="23">
        <f>'Spot Type 1'!B191</f>
        <v>0</v>
      </c>
      <c r="C191" s="20" t="str">
        <f>'Spot Type 1'!C191</f>
        <v>x</v>
      </c>
      <c r="D191" s="20"/>
      <c r="E191" s="20"/>
      <c r="F191" s="20"/>
      <c r="G191" s="20"/>
      <c r="H191" s="20"/>
      <c r="I191" s="20"/>
      <c r="J191" s="31"/>
      <c r="K191" s="32"/>
      <c r="L191" s="32"/>
      <c r="M191" s="32"/>
      <c r="N191" s="46"/>
    </row>
    <row r="192" spans="2:14" x14ac:dyDescent="0.3">
      <c r="B192" s="23">
        <f>'Spot Type 1'!B192</f>
        <v>0</v>
      </c>
      <c r="C192" s="20" t="str">
        <f>'Spot Type 1'!C192</f>
        <v>x</v>
      </c>
      <c r="D192" s="20"/>
      <c r="E192" s="20"/>
      <c r="F192" s="20"/>
      <c r="G192" s="20"/>
      <c r="H192" s="20"/>
      <c r="I192" s="20"/>
      <c r="J192" s="31"/>
      <c r="K192" s="32"/>
      <c r="L192" s="32"/>
      <c r="M192" s="32"/>
      <c r="N192" s="46"/>
    </row>
    <row r="193" spans="2:25" x14ac:dyDescent="0.3">
      <c r="B193" s="23">
        <f>'Spot Type 1'!B193</f>
        <v>0</v>
      </c>
      <c r="C193" s="20" t="str">
        <f>'Spot Type 1'!C193</f>
        <v>x</v>
      </c>
      <c r="D193" s="20"/>
      <c r="E193" s="20"/>
      <c r="F193" s="20"/>
      <c r="G193" s="20"/>
      <c r="H193" s="20"/>
      <c r="I193" s="20"/>
      <c r="J193" s="31"/>
      <c r="K193" s="32"/>
      <c r="L193" s="32"/>
      <c r="M193" s="32"/>
      <c r="N193" s="46"/>
    </row>
    <row r="194" spans="2:25" x14ac:dyDescent="0.3">
      <c r="B194" s="23">
        <f>'Spot Type 1'!B194</f>
        <v>0</v>
      </c>
      <c r="C194" s="20" t="str">
        <f>'Spot Type 1'!C194</f>
        <v>x</v>
      </c>
      <c r="D194" s="20"/>
      <c r="E194" s="20"/>
      <c r="F194" s="20"/>
      <c r="G194" s="20"/>
      <c r="H194" s="20"/>
      <c r="I194" s="20"/>
      <c r="J194" s="31"/>
      <c r="K194" s="32"/>
      <c r="L194" s="32"/>
      <c r="M194" s="32"/>
      <c r="N194" s="46"/>
      <c r="V194" s="5"/>
      <c r="Y194" s="5"/>
    </row>
    <row r="195" spans="2:25" x14ac:dyDescent="0.3">
      <c r="B195" s="23">
        <f>'Spot Type 1'!B195</f>
        <v>0</v>
      </c>
      <c r="C195" s="20" t="str">
        <f>'Spot Type 1'!C195</f>
        <v>x</v>
      </c>
      <c r="D195" s="20"/>
      <c r="E195" s="20"/>
      <c r="F195" s="20"/>
      <c r="G195" s="20"/>
      <c r="H195" s="20"/>
      <c r="I195" s="20"/>
      <c r="J195" s="31"/>
      <c r="K195" s="32"/>
      <c r="L195" s="32"/>
      <c r="M195" s="32"/>
      <c r="N195" s="46"/>
      <c r="V195" s="5"/>
      <c r="Y195" s="5"/>
    </row>
    <row r="196" spans="2:25" x14ac:dyDescent="0.3">
      <c r="B196" s="23">
        <f>'Spot Type 1'!B196</f>
        <v>0</v>
      </c>
      <c r="C196" s="20" t="str">
        <f>'Spot Type 1'!C196</f>
        <v>x</v>
      </c>
      <c r="D196" s="20"/>
      <c r="E196" s="20"/>
      <c r="F196" s="20"/>
      <c r="G196" s="20"/>
      <c r="H196" s="20"/>
      <c r="I196" s="20"/>
      <c r="J196" s="31"/>
      <c r="K196" s="32"/>
      <c r="L196" s="32"/>
      <c r="M196" s="32"/>
      <c r="N196" s="46"/>
      <c r="V196" s="5"/>
      <c r="Y196" s="5"/>
    </row>
    <row r="197" spans="2:25" x14ac:dyDescent="0.3">
      <c r="B197" s="23">
        <f>'Spot Type 1'!B197</f>
        <v>0</v>
      </c>
      <c r="C197" s="20" t="str">
        <f>'Spot Type 1'!C197</f>
        <v>x</v>
      </c>
      <c r="D197" s="20"/>
      <c r="E197" s="20"/>
      <c r="F197" s="20"/>
      <c r="G197" s="20"/>
      <c r="H197" s="20"/>
      <c r="I197" s="20"/>
      <c r="J197" s="31"/>
      <c r="K197" s="32"/>
      <c r="L197" s="32"/>
      <c r="M197" s="32"/>
      <c r="N197" s="46"/>
      <c r="V197" s="5"/>
      <c r="Y197" s="5"/>
    </row>
    <row r="198" spans="2:25" x14ac:dyDescent="0.3">
      <c r="B198" s="23">
        <f>'Spot Type 1'!B198</f>
        <v>0</v>
      </c>
      <c r="C198" s="20" t="str">
        <f>'Spot Type 1'!C198</f>
        <v>x</v>
      </c>
      <c r="D198" s="20"/>
      <c r="E198" s="20"/>
      <c r="F198" s="20"/>
      <c r="G198" s="20"/>
      <c r="H198" s="20"/>
      <c r="I198" s="20"/>
      <c r="J198" s="31"/>
      <c r="K198" s="32"/>
      <c r="L198" s="32"/>
      <c r="M198" s="32"/>
      <c r="N198" s="46"/>
      <c r="V198" s="5"/>
      <c r="Y198" s="5"/>
    </row>
    <row r="199" spans="2:25" x14ac:dyDescent="0.3">
      <c r="B199" s="23">
        <f>'Spot Type 1'!B199</f>
        <v>0</v>
      </c>
      <c r="C199" s="20" t="str">
        <f>'Spot Type 1'!C199</f>
        <v>x</v>
      </c>
      <c r="D199" s="20"/>
      <c r="E199" s="20"/>
      <c r="F199" s="20"/>
      <c r="G199" s="20"/>
      <c r="H199" s="20"/>
      <c r="I199" s="20"/>
      <c r="J199" s="31"/>
      <c r="K199" s="32"/>
      <c r="L199" s="32"/>
      <c r="M199" s="32"/>
      <c r="N199" s="46"/>
      <c r="V199" s="5"/>
      <c r="Y199" s="5"/>
    </row>
    <row r="200" spans="2:25" x14ac:dyDescent="0.3">
      <c r="B200" s="23">
        <f>'Spot Type 1'!B200</f>
        <v>0</v>
      </c>
      <c r="C200" s="20" t="str">
        <f>'Spot Type 1'!C200</f>
        <v>x</v>
      </c>
      <c r="D200" s="20"/>
      <c r="E200" s="20"/>
      <c r="F200" s="20"/>
      <c r="G200" s="20"/>
      <c r="H200" s="20"/>
      <c r="I200" s="20"/>
      <c r="J200" s="31"/>
      <c r="K200" s="32"/>
      <c r="L200" s="32"/>
      <c r="M200" s="32"/>
      <c r="N200" s="46"/>
      <c r="V200" s="5"/>
      <c r="Y200" s="5"/>
    </row>
    <row r="201" spans="2:25" x14ac:dyDescent="0.3">
      <c r="B201" s="23">
        <f>'Spot Type 1'!B201</f>
        <v>0</v>
      </c>
      <c r="C201" s="20" t="str">
        <f>'Spot Type 1'!C201</f>
        <v>x</v>
      </c>
      <c r="D201" s="20"/>
      <c r="E201" s="20"/>
      <c r="F201" s="20"/>
      <c r="G201" s="20"/>
      <c r="H201" s="20"/>
      <c r="I201" s="20"/>
      <c r="J201" s="31"/>
      <c r="K201" s="32"/>
      <c r="L201" s="32"/>
      <c r="M201" s="32"/>
      <c r="N201" s="46"/>
      <c r="V201" s="5"/>
      <c r="Y201" s="5"/>
    </row>
    <row r="202" spans="2:25" x14ac:dyDescent="0.3">
      <c r="B202" s="23">
        <f>'Spot Type 1'!B202</f>
        <v>0</v>
      </c>
      <c r="C202" s="20" t="str">
        <f>'Spot Type 1'!C202</f>
        <v>x</v>
      </c>
      <c r="D202" s="20"/>
      <c r="E202" s="20"/>
      <c r="F202" s="20"/>
      <c r="G202" s="20"/>
      <c r="H202" s="20"/>
      <c r="I202" s="20"/>
      <c r="J202" s="31"/>
      <c r="K202" s="32"/>
      <c r="L202" s="32"/>
      <c r="M202" s="32"/>
      <c r="N202" s="46"/>
      <c r="V202" s="5"/>
      <c r="Y202" s="5"/>
    </row>
    <row r="203" spans="2:25" x14ac:dyDescent="0.3">
      <c r="B203" s="23">
        <f>'Spot Type 1'!B203</f>
        <v>0</v>
      </c>
      <c r="C203" s="20" t="str">
        <f>'Spot Type 1'!C203</f>
        <v>x</v>
      </c>
      <c r="D203" s="20"/>
      <c r="E203" s="20"/>
      <c r="F203" s="20"/>
      <c r="G203" s="20"/>
      <c r="H203" s="20"/>
      <c r="I203" s="20"/>
      <c r="J203" s="31"/>
      <c r="K203" s="32"/>
      <c r="L203" s="32"/>
      <c r="M203" s="32"/>
      <c r="N203" s="46"/>
      <c r="V203" s="5"/>
      <c r="Y203" s="5"/>
    </row>
    <row r="204" spans="2:25" x14ac:dyDescent="0.3">
      <c r="B204" s="23">
        <f>'Spot Type 1'!B204</f>
        <v>0</v>
      </c>
      <c r="C204" s="20" t="str">
        <f>'Spot Type 1'!C204</f>
        <v>x</v>
      </c>
      <c r="D204" s="20"/>
      <c r="E204" s="20"/>
      <c r="F204" s="20"/>
      <c r="G204" s="20"/>
      <c r="H204" s="20"/>
      <c r="I204" s="20"/>
      <c r="J204" s="31"/>
      <c r="K204" s="32"/>
      <c r="L204" s="32"/>
      <c r="M204" s="32"/>
      <c r="N204" s="46"/>
      <c r="V204" s="5"/>
      <c r="Y204" s="5"/>
    </row>
    <row r="205" spans="2:25" x14ac:dyDescent="0.3">
      <c r="B205" s="23">
        <f>'Spot Type 1'!B205</f>
        <v>0</v>
      </c>
      <c r="C205" s="20" t="str">
        <f>'Spot Type 1'!C205</f>
        <v>x</v>
      </c>
      <c r="D205" s="20"/>
      <c r="E205" s="20"/>
      <c r="F205" s="20"/>
      <c r="G205" s="20"/>
      <c r="H205" s="20"/>
      <c r="I205" s="20"/>
      <c r="J205" s="31"/>
      <c r="K205" s="32"/>
      <c r="L205" s="32"/>
      <c r="M205" s="32"/>
      <c r="N205" s="46"/>
      <c r="V205" s="5"/>
      <c r="Y205" s="5"/>
    </row>
    <row r="206" spans="2:25" x14ac:dyDescent="0.3">
      <c r="B206" s="23">
        <f>'Spot Type 1'!B206</f>
        <v>0</v>
      </c>
      <c r="C206" s="20" t="str">
        <f>'Spot Type 1'!C206</f>
        <v>x</v>
      </c>
      <c r="D206" s="20"/>
      <c r="E206" s="20"/>
      <c r="F206" s="20"/>
      <c r="G206" s="20"/>
      <c r="H206" s="20"/>
      <c r="I206" s="20"/>
      <c r="J206" s="31"/>
      <c r="K206" s="32"/>
      <c r="L206" s="32"/>
      <c r="M206" s="32"/>
      <c r="N206" s="46"/>
      <c r="V206" s="5"/>
      <c r="Y206" s="5"/>
    </row>
    <row r="207" spans="2:25" x14ac:dyDescent="0.3">
      <c r="B207" s="23">
        <f>'Spot Type 1'!B207</f>
        <v>0</v>
      </c>
      <c r="C207" s="20" t="str">
        <f>'Spot Type 1'!C207</f>
        <v>x</v>
      </c>
      <c r="D207" s="20"/>
      <c r="E207" s="20"/>
      <c r="F207" s="20"/>
      <c r="G207" s="20"/>
      <c r="H207" s="20"/>
      <c r="I207" s="20"/>
      <c r="J207" s="31"/>
      <c r="K207" s="32"/>
      <c r="L207" s="32"/>
      <c r="M207" s="32"/>
      <c r="N207" s="46"/>
      <c r="V207" s="5"/>
      <c r="Y207" s="5"/>
    </row>
    <row r="208" spans="2:25" x14ac:dyDescent="0.3">
      <c r="B208" s="23">
        <f>'Spot Type 1'!B208</f>
        <v>0</v>
      </c>
      <c r="C208" s="20" t="str">
        <f>'Spot Type 1'!C208</f>
        <v>x</v>
      </c>
      <c r="D208" s="20"/>
      <c r="E208" s="20"/>
      <c r="F208" s="20"/>
      <c r="G208" s="20"/>
      <c r="H208" s="20"/>
      <c r="I208" s="20"/>
      <c r="J208" s="31"/>
      <c r="K208" s="32"/>
      <c r="L208" s="32"/>
      <c r="M208" s="32"/>
      <c r="N208" s="46"/>
      <c r="V208" s="5"/>
      <c r="Y208" s="5"/>
    </row>
    <row r="209" spans="2:25" x14ac:dyDescent="0.3">
      <c r="B209" s="23">
        <f>'Spot Type 1'!B209</f>
        <v>0</v>
      </c>
      <c r="C209" s="20" t="str">
        <f>'Spot Type 1'!C209</f>
        <v>x</v>
      </c>
      <c r="D209" s="20"/>
      <c r="E209" s="20"/>
      <c r="F209" s="20"/>
      <c r="G209" s="20"/>
      <c r="H209" s="20"/>
      <c r="I209" s="20"/>
      <c r="J209" s="31"/>
      <c r="K209" s="32"/>
      <c r="L209" s="32"/>
      <c r="M209" s="32"/>
      <c r="N209" s="46"/>
      <c r="V209" s="5"/>
      <c r="Y209" s="5"/>
    </row>
    <row r="210" spans="2:25" x14ac:dyDescent="0.3">
      <c r="B210" s="23">
        <f>'Spot Type 1'!B210</f>
        <v>0</v>
      </c>
      <c r="C210" s="20" t="str">
        <f>'Spot Type 1'!C210</f>
        <v>x</v>
      </c>
      <c r="D210" s="20"/>
      <c r="E210" s="20"/>
      <c r="F210" s="20"/>
      <c r="G210" s="20"/>
      <c r="H210" s="20"/>
      <c r="I210" s="20"/>
      <c r="J210" s="31"/>
      <c r="K210" s="32"/>
      <c r="L210" s="32"/>
      <c r="M210" s="32"/>
      <c r="N210" s="46"/>
      <c r="V210" s="5"/>
      <c r="Y210" s="5"/>
    </row>
    <row r="211" spans="2:25" x14ac:dyDescent="0.3">
      <c r="B211" s="23">
        <f>'Spot Type 1'!B211</f>
        <v>0</v>
      </c>
      <c r="C211" s="20" t="str">
        <f>'Spot Type 1'!C211</f>
        <v>x</v>
      </c>
      <c r="D211" s="20"/>
      <c r="E211" s="20"/>
      <c r="F211" s="20"/>
      <c r="G211" s="20"/>
      <c r="H211" s="20"/>
      <c r="I211" s="20"/>
      <c r="J211" s="31"/>
      <c r="K211" s="32"/>
      <c r="L211" s="32"/>
      <c r="M211" s="32"/>
      <c r="N211" s="46"/>
      <c r="V211" s="5"/>
      <c r="Y211" s="5"/>
    </row>
    <row r="212" spans="2:25" x14ac:dyDescent="0.3">
      <c r="B212" s="23">
        <f>'Spot Type 1'!B212</f>
        <v>0</v>
      </c>
      <c r="C212" s="20" t="str">
        <f>'Spot Type 1'!C212</f>
        <v>x</v>
      </c>
      <c r="D212" s="20"/>
      <c r="E212" s="20"/>
      <c r="F212" s="20"/>
      <c r="G212" s="20"/>
      <c r="H212" s="20"/>
      <c r="I212" s="20"/>
      <c r="J212" s="31"/>
      <c r="K212" s="32"/>
      <c r="L212" s="32"/>
      <c r="M212" s="32"/>
      <c r="N212" s="46"/>
      <c r="V212" s="5"/>
      <c r="Y212" s="5"/>
    </row>
    <row r="213" spans="2:25" x14ac:dyDescent="0.3">
      <c r="B213" s="23">
        <f>'Spot Type 1'!B213</f>
        <v>0</v>
      </c>
      <c r="C213" s="20" t="str">
        <f>'Spot Type 1'!C213</f>
        <v>x</v>
      </c>
      <c r="D213" s="20"/>
      <c r="E213" s="20"/>
      <c r="F213" s="20"/>
      <c r="G213" s="20"/>
      <c r="H213" s="20"/>
      <c r="I213" s="20"/>
      <c r="J213" s="31"/>
      <c r="K213" s="32"/>
      <c r="L213" s="32"/>
      <c r="M213" s="32"/>
      <c r="N213" s="46"/>
      <c r="V213" s="5"/>
      <c r="Y213" s="5"/>
    </row>
    <row r="214" spans="2:25" x14ac:dyDescent="0.3">
      <c r="B214" s="23">
        <f>'Spot Type 1'!B214</f>
        <v>0</v>
      </c>
      <c r="C214" s="20" t="str">
        <f>'Spot Type 1'!C214</f>
        <v>x</v>
      </c>
      <c r="D214" s="20"/>
      <c r="E214" s="20"/>
      <c r="F214" s="20"/>
      <c r="G214" s="20"/>
      <c r="H214" s="20"/>
      <c r="I214" s="20"/>
      <c r="J214" s="31"/>
      <c r="K214" s="32"/>
      <c r="L214" s="32"/>
      <c r="M214" s="32"/>
      <c r="N214" s="46"/>
      <c r="V214" s="5"/>
      <c r="Y214" s="5"/>
    </row>
    <row r="215" spans="2:25" x14ac:dyDescent="0.3">
      <c r="B215" s="23">
        <f>'Spot Type 1'!B215</f>
        <v>0</v>
      </c>
      <c r="C215" s="20" t="str">
        <f>'Spot Type 1'!C215</f>
        <v>x</v>
      </c>
      <c r="D215" s="20"/>
      <c r="E215" s="20"/>
      <c r="F215" s="20"/>
      <c r="G215" s="20"/>
      <c r="H215" s="20"/>
      <c r="I215" s="20"/>
      <c r="J215" s="31"/>
      <c r="K215" s="32"/>
      <c r="L215" s="32"/>
      <c r="M215" s="32"/>
      <c r="N215" s="46"/>
      <c r="V215" s="5"/>
      <c r="Y215" s="5"/>
    </row>
    <row r="216" spans="2:25" x14ac:dyDescent="0.3">
      <c r="B216" s="23">
        <f>'Spot Type 1'!B216</f>
        <v>0</v>
      </c>
      <c r="C216" s="20" t="str">
        <f>'Spot Type 1'!C216</f>
        <v>x</v>
      </c>
      <c r="D216" s="20"/>
      <c r="E216" s="20"/>
      <c r="F216" s="20"/>
      <c r="G216" s="20"/>
      <c r="H216" s="20"/>
      <c r="I216" s="20"/>
      <c r="J216" s="31"/>
      <c r="K216" s="32"/>
      <c r="L216" s="32"/>
      <c r="M216" s="32"/>
      <c r="N216" s="46"/>
      <c r="V216" s="5"/>
      <c r="Y216" s="5"/>
    </row>
    <row r="217" spans="2:25" x14ac:dyDescent="0.3">
      <c r="B217" s="23">
        <f>'Spot Type 1'!B217</f>
        <v>0</v>
      </c>
      <c r="C217" s="20" t="str">
        <f>'Spot Type 1'!C217</f>
        <v>x</v>
      </c>
      <c r="D217" s="20"/>
      <c r="E217" s="20"/>
      <c r="F217" s="20"/>
      <c r="G217" s="20"/>
      <c r="H217" s="20"/>
      <c r="I217" s="20"/>
      <c r="J217" s="31"/>
      <c r="K217" s="32"/>
      <c r="L217" s="32"/>
      <c r="M217" s="32"/>
      <c r="N217" s="46"/>
      <c r="V217" s="5"/>
      <c r="Y217" s="5"/>
    </row>
    <row r="218" spans="2:25" x14ac:dyDescent="0.3">
      <c r="B218" s="23">
        <f>'Spot Type 1'!B218</f>
        <v>0</v>
      </c>
      <c r="C218" s="20" t="str">
        <f>'Spot Type 1'!C218</f>
        <v>x</v>
      </c>
      <c r="D218" s="20"/>
      <c r="E218" s="20"/>
      <c r="F218" s="20"/>
      <c r="G218" s="20"/>
      <c r="H218" s="20"/>
      <c r="I218" s="20"/>
      <c r="J218" s="31"/>
      <c r="K218" s="32"/>
      <c r="L218" s="32"/>
      <c r="M218" s="32"/>
      <c r="N218" s="46"/>
      <c r="V218" s="5"/>
      <c r="Y218" s="5"/>
    </row>
    <row r="219" spans="2:25" x14ac:dyDescent="0.3">
      <c r="B219" s="23">
        <f>'Spot Type 1'!B219</f>
        <v>0</v>
      </c>
      <c r="C219" s="20" t="str">
        <f>'Spot Type 1'!C219</f>
        <v>x</v>
      </c>
      <c r="D219" s="20"/>
      <c r="E219" s="20"/>
      <c r="F219" s="20"/>
      <c r="G219" s="20"/>
      <c r="H219" s="20"/>
      <c r="I219" s="20"/>
      <c r="J219" s="31"/>
      <c r="K219" s="32"/>
      <c r="L219" s="32"/>
      <c r="M219" s="32"/>
      <c r="N219" s="46"/>
      <c r="V219" s="5"/>
      <c r="Y219" s="5"/>
    </row>
    <row r="220" spans="2:25" x14ac:dyDescent="0.3">
      <c r="B220" s="23">
        <f>'Spot Type 1'!B220</f>
        <v>0</v>
      </c>
      <c r="C220" s="20" t="str">
        <f>'Spot Type 1'!C220</f>
        <v>x</v>
      </c>
      <c r="D220" s="20"/>
      <c r="E220" s="20"/>
      <c r="F220" s="20"/>
      <c r="G220" s="20"/>
      <c r="H220" s="20"/>
      <c r="I220" s="20"/>
      <c r="J220" s="31"/>
      <c r="K220" s="32"/>
      <c r="L220" s="32"/>
      <c r="M220" s="32"/>
      <c r="N220" s="46"/>
      <c r="V220" s="5"/>
      <c r="Y220" s="5"/>
    </row>
    <row r="221" spans="2:25" x14ac:dyDescent="0.3">
      <c r="B221" s="23">
        <f>'Spot Type 1'!B221</f>
        <v>0</v>
      </c>
      <c r="C221" s="20" t="str">
        <f>'Spot Type 1'!C221</f>
        <v>x</v>
      </c>
      <c r="D221" s="20"/>
      <c r="E221" s="20"/>
      <c r="F221" s="20"/>
      <c r="G221" s="20"/>
      <c r="H221" s="20"/>
      <c r="I221" s="20"/>
      <c r="J221" s="31"/>
      <c r="K221" s="32"/>
      <c r="L221" s="32"/>
      <c r="M221" s="32"/>
      <c r="N221" s="46"/>
      <c r="V221" s="5"/>
      <c r="Y221" s="5"/>
    </row>
    <row r="222" spans="2:25" x14ac:dyDescent="0.3">
      <c r="B222" s="23">
        <f>'Spot Type 1'!B222</f>
        <v>0</v>
      </c>
      <c r="C222" s="20" t="str">
        <f>'Spot Type 1'!C222</f>
        <v>x</v>
      </c>
      <c r="D222" s="20"/>
      <c r="E222" s="20"/>
      <c r="F222" s="20"/>
      <c r="G222" s="20"/>
      <c r="H222" s="20"/>
      <c r="I222" s="20"/>
      <c r="J222" s="31"/>
      <c r="K222" s="32"/>
      <c r="L222" s="32"/>
      <c r="M222" s="32"/>
      <c r="N222" s="46"/>
      <c r="V222" s="5"/>
      <c r="Y222" s="5"/>
    </row>
    <row r="223" spans="2:25" x14ac:dyDescent="0.3">
      <c r="B223" s="23">
        <f>'Spot Type 1'!B223</f>
        <v>0</v>
      </c>
      <c r="C223" s="20" t="str">
        <f>'Spot Type 1'!C223</f>
        <v>x</v>
      </c>
      <c r="D223" s="20"/>
      <c r="E223" s="20"/>
      <c r="F223" s="20"/>
      <c r="G223" s="20"/>
      <c r="H223" s="20"/>
      <c r="I223" s="20"/>
      <c r="J223" s="31"/>
      <c r="K223" s="32"/>
      <c r="L223" s="32"/>
      <c r="M223" s="32"/>
      <c r="N223" s="46"/>
      <c r="V223" s="5"/>
      <c r="Y223" s="5"/>
    </row>
    <row r="224" spans="2:25" x14ac:dyDescent="0.3">
      <c r="B224" s="23">
        <f>'Spot Type 1'!B224</f>
        <v>0</v>
      </c>
      <c r="C224" s="20" t="str">
        <f>'Spot Type 1'!C224</f>
        <v>x</v>
      </c>
      <c r="D224" s="20"/>
      <c r="E224" s="20"/>
      <c r="F224" s="20"/>
      <c r="G224" s="20"/>
      <c r="H224" s="20"/>
      <c r="I224" s="20"/>
      <c r="J224" s="31"/>
      <c r="K224" s="32"/>
      <c r="L224" s="32"/>
      <c r="M224" s="32"/>
      <c r="N224" s="46"/>
      <c r="V224" s="5"/>
      <c r="Y224" s="5"/>
    </row>
    <row r="225" spans="2:25" x14ac:dyDescent="0.3">
      <c r="B225" s="23">
        <f>'Spot Type 1'!B225</f>
        <v>0</v>
      </c>
      <c r="C225" s="20" t="str">
        <f>'Spot Type 1'!C225</f>
        <v>x</v>
      </c>
      <c r="D225" s="20"/>
      <c r="E225" s="20"/>
      <c r="F225" s="20"/>
      <c r="G225" s="20"/>
      <c r="H225" s="20"/>
      <c r="I225" s="20"/>
      <c r="J225" s="31"/>
      <c r="K225" s="32"/>
      <c r="L225" s="32"/>
      <c r="M225" s="32"/>
      <c r="N225" s="46"/>
      <c r="V225" s="5"/>
      <c r="Y225" s="5"/>
    </row>
    <row r="226" spans="2:25" x14ac:dyDescent="0.3">
      <c r="B226" s="23">
        <f>'Spot Type 1'!B226</f>
        <v>0</v>
      </c>
      <c r="C226" s="20" t="str">
        <f>'Spot Type 1'!C226</f>
        <v>x</v>
      </c>
      <c r="D226" s="20"/>
      <c r="E226" s="20"/>
      <c r="F226" s="20"/>
      <c r="G226" s="20"/>
      <c r="H226" s="20"/>
      <c r="I226" s="20"/>
      <c r="J226" s="31"/>
      <c r="K226" s="32"/>
      <c r="L226" s="32"/>
      <c r="M226" s="32"/>
      <c r="N226" s="46"/>
      <c r="V226" s="5"/>
      <c r="Y226" s="5"/>
    </row>
    <row r="227" spans="2:25" x14ac:dyDescent="0.3">
      <c r="B227" s="23">
        <f>'Spot Type 1'!B227</f>
        <v>0</v>
      </c>
      <c r="C227" s="20" t="str">
        <f>'Spot Type 1'!C227</f>
        <v>x</v>
      </c>
      <c r="D227" s="20"/>
      <c r="E227" s="20"/>
      <c r="F227" s="20"/>
      <c r="G227" s="20"/>
      <c r="H227" s="20"/>
      <c r="I227" s="20"/>
      <c r="J227" s="31"/>
      <c r="K227" s="32"/>
      <c r="L227" s="32"/>
      <c r="M227" s="32"/>
      <c r="N227" s="46"/>
      <c r="V227" s="5"/>
      <c r="Y227" s="5"/>
    </row>
    <row r="228" spans="2:25" x14ac:dyDescent="0.3">
      <c r="B228" s="23">
        <f>'Spot Type 1'!B228</f>
        <v>0</v>
      </c>
      <c r="C228" s="20" t="str">
        <f>'Spot Type 1'!C228</f>
        <v>x</v>
      </c>
      <c r="D228" s="20"/>
      <c r="E228" s="20"/>
      <c r="F228" s="20"/>
      <c r="G228" s="20"/>
      <c r="H228" s="20"/>
      <c r="I228" s="20"/>
      <c r="J228" s="31"/>
      <c r="K228" s="32"/>
      <c r="L228" s="32"/>
      <c r="M228" s="32"/>
      <c r="N228" s="46"/>
      <c r="V228" s="5"/>
      <c r="Y228" s="5"/>
    </row>
    <row r="229" spans="2:25" x14ac:dyDescent="0.3">
      <c r="B229" s="23">
        <f>'Spot Type 1'!B229</f>
        <v>0</v>
      </c>
      <c r="C229" s="20" t="str">
        <f>'Spot Type 1'!C229</f>
        <v>x</v>
      </c>
      <c r="D229" s="20"/>
      <c r="E229" s="20"/>
      <c r="F229" s="20"/>
      <c r="G229" s="20"/>
      <c r="H229" s="20"/>
      <c r="I229" s="20"/>
      <c r="J229" s="31"/>
      <c r="K229" s="32"/>
      <c r="L229" s="32"/>
      <c r="M229" s="32"/>
      <c r="N229" s="46"/>
      <c r="V229" s="5"/>
      <c r="Y229" s="5"/>
    </row>
    <row r="230" spans="2:25" x14ac:dyDescent="0.3">
      <c r="B230" s="23">
        <f>'Spot Type 1'!B230</f>
        <v>0</v>
      </c>
      <c r="C230" s="20" t="str">
        <f>'Spot Type 1'!C230</f>
        <v>x</v>
      </c>
      <c r="D230" s="20"/>
      <c r="E230" s="20"/>
      <c r="F230" s="20"/>
      <c r="G230" s="20"/>
      <c r="H230" s="20"/>
      <c r="I230" s="20"/>
      <c r="J230" s="31"/>
      <c r="K230" s="32"/>
      <c r="L230" s="32"/>
      <c r="M230" s="32"/>
      <c r="N230" s="46"/>
      <c r="V230" s="5"/>
      <c r="Y230" s="5"/>
    </row>
    <row r="231" spans="2:25" x14ac:dyDescent="0.3">
      <c r="B231" s="23">
        <f>'Spot Type 1'!B231</f>
        <v>0</v>
      </c>
      <c r="C231" s="20" t="str">
        <f>'Spot Type 1'!C231</f>
        <v>x</v>
      </c>
      <c r="D231" s="20"/>
      <c r="E231" s="20"/>
      <c r="F231" s="20"/>
      <c r="G231" s="20"/>
      <c r="H231" s="20"/>
      <c r="I231" s="20"/>
      <c r="J231" s="31"/>
      <c r="K231" s="32"/>
      <c r="L231" s="32"/>
      <c r="M231" s="32"/>
      <c r="N231" s="46"/>
      <c r="V231" s="5"/>
      <c r="Y231" s="5"/>
    </row>
    <row r="232" spans="2:25" x14ac:dyDescent="0.3">
      <c r="B232" s="23">
        <f>'Spot Type 1'!B232</f>
        <v>0</v>
      </c>
      <c r="C232" s="20" t="str">
        <f>'Spot Type 1'!C232</f>
        <v>x</v>
      </c>
      <c r="D232" s="20"/>
      <c r="E232" s="20"/>
      <c r="F232" s="20"/>
      <c r="G232" s="20"/>
      <c r="H232" s="20"/>
      <c r="I232" s="20"/>
      <c r="J232" s="31"/>
      <c r="K232" s="32"/>
      <c r="L232" s="32"/>
      <c r="M232" s="32"/>
      <c r="N232" s="46"/>
      <c r="V232" s="5"/>
      <c r="Y232" s="5"/>
    </row>
    <row r="233" spans="2:25" x14ac:dyDescent="0.3">
      <c r="B233" s="23">
        <f>'Spot Type 1'!B233</f>
        <v>0</v>
      </c>
      <c r="C233" s="20" t="str">
        <f>'Spot Type 1'!C233</f>
        <v>x</v>
      </c>
      <c r="D233" s="20"/>
      <c r="E233" s="20"/>
      <c r="F233" s="20"/>
      <c r="G233" s="20"/>
      <c r="H233" s="20"/>
      <c r="I233" s="20"/>
      <c r="J233" s="31"/>
      <c r="K233" s="32"/>
      <c r="L233" s="32"/>
      <c r="M233" s="32"/>
      <c r="N233" s="46"/>
      <c r="V233" s="5"/>
      <c r="Y233" s="5"/>
    </row>
    <row r="234" spans="2:25" x14ac:dyDescent="0.3">
      <c r="B234" s="23">
        <f>'Spot Type 1'!B234</f>
        <v>0</v>
      </c>
      <c r="C234" s="20" t="str">
        <f>'Spot Type 1'!C234</f>
        <v>x</v>
      </c>
      <c r="D234" s="20"/>
      <c r="E234" s="20"/>
      <c r="F234" s="20"/>
      <c r="G234" s="20"/>
      <c r="H234" s="20"/>
      <c r="I234" s="20"/>
      <c r="J234" s="31"/>
      <c r="K234" s="32"/>
      <c r="L234" s="32"/>
      <c r="M234" s="32"/>
      <c r="N234" s="46"/>
      <c r="V234" s="5"/>
      <c r="Y234" s="5"/>
    </row>
    <row r="235" spans="2:25" x14ac:dyDescent="0.3">
      <c r="B235" s="23">
        <f>'Spot Type 1'!B235</f>
        <v>0</v>
      </c>
      <c r="C235" s="20" t="str">
        <f>'Spot Type 1'!C235</f>
        <v>x</v>
      </c>
      <c r="D235" s="20"/>
      <c r="E235" s="20"/>
      <c r="F235" s="20"/>
      <c r="G235" s="20"/>
      <c r="H235" s="20"/>
      <c r="I235" s="20"/>
      <c r="J235" s="31"/>
      <c r="K235" s="32"/>
      <c r="L235" s="32"/>
      <c r="M235" s="32"/>
      <c r="N235" s="46"/>
      <c r="V235" s="5"/>
      <c r="Y235" s="5"/>
    </row>
    <row r="236" spans="2:25" x14ac:dyDescent="0.3">
      <c r="B236" s="23">
        <f>'Spot Type 1'!B236</f>
        <v>0</v>
      </c>
      <c r="C236" s="20" t="str">
        <f>'Spot Type 1'!C236</f>
        <v>x</v>
      </c>
      <c r="D236" s="20"/>
      <c r="E236" s="20"/>
      <c r="F236" s="20"/>
      <c r="G236" s="20"/>
      <c r="H236" s="20"/>
      <c r="I236" s="20"/>
      <c r="J236" s="31"/>
      <c r="K236" s="32"/>
      <c r="L236" s="32"/>
      <c r="M236" s="32"/>
      <c r="N236" s="46"/>
      <c r="V236" s="5"/>
      <c r="Y236" s="5"/>
    </row>
    <row r="237" spans="2:25" x14ac:dyDescent="0.3">
      <c r="B237" s="23">
        <f>'Spot Type 1'!B237</f>
        <v>0</v>
      </c>
      <c r="C237" s="20" t="str">
        <f>'Spot Type 1'!C237</f>
        <v>x</v>
      </c>
      <c r="D237" s="20"/>
      <c r="E237" s="20"/>
      <c r="F237" s="20"/>
      <c r="G237" s="20"/>
      <c r="H237" s="20"/>
      <c r="I237" s="20"/>
      <c r="J237" s="31"/>
      <c r="K237" s="32"/>
      <c r="L237" s="32"/>
      <c r="M237" s="32"/>
      <c r="N237" s="46"/>
      <c r="V237" s="5"/>
      <c r="Y237" s="5"/>
    </row>
    <row r="238" spans="2:25" x14ac:dyDescent="0.3">
      <c r="B238" s="23">
        <f>'Spot Type 1'!B238</f>
        <v>0</v>
      </c>
      <c r="C238" s="20" t="str">
        <f>'Spot Type 1'!C238</f>
        <v>x</v>
      </c>
      <c r="D238" s="20"/>
      <c r="E238" s="20"/>
      <c r="F238" s="20"/>
      <c r="G238" s="20"/>
      <c r="H238" s="20"/>
      <c r="I238" s="20"/>
      <c r="J238" s="31"/>
      <c r="K238" s="32"/>
      <c r="L238" s="32"/>
      <c r="M238" s="32"/>
      <c r="N238" s="46"/>
      <c r="V238" s="5"/>
      <c r="Y238" s="5"/>
    </row>
    <row r="239" spans="2:25" x14ac:dyDescent="0.3">
      <c r="B239" s="23">
        <f>'Spot Type 1'!B239</f>
        <v>0</v>
      </c>
      <c r="C239" s="20" t="str">
        <f>'Spot Type 1'!C239</f>
        <v>x</v>
      </c>
      <c r="D239" s="20"/>
      <c r="E239" s="20"/>
      <c r="F239" s="20"/>
      <c r="G239" s="20"/>
      <c r="H239" s="20"/>
      <c r="I239" s="20"/>
      <c r="J239" s="31"/>
      <c r="K239" s="32"/>
      <c r="L239" s="32"/>
      <c r="M239" s="32"/>
      <c r="N239" s="46"/>
      <c r="V239" s="5"/>
      <c r="Y239" s="5"/>
    </row>
    <row r="240" spans="2:25" x14ac:dyDescent="0.3">
      <c r="B240" s="23">
        <f>'Spot Type 1'!B240</f>
        <v>0</v>
      </c>
      <c r="C240" s="20" t="str">
        <f>'Spot Type 1'!C240</f>
        <v>x</v>
      </c>
      <c r="D240" s="20"/>
      <c r="E240" s="20"/>
      <c r="F240" s="20"/>
      <c r="G240" s="20"/>
      <c r="H240" s="20"/>
      <c r="I240" s="20"/>
      <c r="J240" s="31"/>
      <c r="K240" s="32"/>
      <c r="L240" s="32"/>
      <c r="M240" s="32"/>
      <c r="N240" s="46"/>
      <c r="V240" s="5"/>
      <c r="Y240" s="5"/>
    </row>
    <row r="241" spans="2:25" x14ac:dyDescent="0.3">
      <c r="B241" s="23">
        <f>'Spot Type 1'!B241</f>
        <v>0</v>
      </c>
      <c r="C241" s="20" t="str">
        <f>'Spot Type 1'!C241</f>
        <v>x</v>
      </c>
      <c r="D241" s="20"/>
      <c r="E241" s="20"/>
      <c r="F241" s="20"/>
      <c r="G241" s="20"/>
      <c r="H241" s="20"/>
      <c r="I241" s="20"/>
      <c r="J241" s="31"/>
      <c r="K241" s="32"/>
      <c r="L241" s="32"/>
      <c r="M241" s="32"/>
      <c r="N241" s="46"/>
      <c r="V241" s="5"/>
      <c r="Y241" s="5"/>
    </row>
    <row r="242" spans="2:25" x14ac:dyDescent="0.3">
      <c r="B242" s="23">
        <f>'Spot Type 1'!B242</f>
        <v>0</v>
      </c>
      <c r="C242" s="20" t="str">
        <f>'Spot Type 1'!C242</f>
        <v>x</v>
      </c>
      <c r="D242" s="20"/>
      <c r="E242" s="20"/>
      <c r="F242" s="20"/>
      <c r="G242" s="20"/>
      <c r="H242" s="20"/>
      <c r="I242" s="20"/>
      <c r="J242" s="31"/>
      <c r="K242" s="32"/>
      <c r="L242" s="32"/>
      <c r="M242" s="32"/>
      <c r="N242" s="46"/>
      <c r="V242" s="5"/>
      <c r="Y242" s="5"/>
    </row>
    <row r="243" spans="2:25" x14ac:dyDescent="0.3">
      <c r="B243" s="23">
        <f>'Spot Type 1'!B243</f>
        <v>0</v>
      </c>
      <c r="C243" s="20" t="str">
        <f>'Spot Type 1'!C243</f>
        <v>x</v>
      </c>
      <c r="D243" s="20"/>
      <c r="E243" s="20"/>
      <c r="F243" s="20"/>
      <c r="G243" s="20"/>
      <c r="H243" s="20"/>
      <c r="I243" s="20"/>
      <c r="J243" s="31"/>
      <c r="K243" s="32"/>
      <c r="L243" s="32"/>
      <c r="M243" s="32"/>
      <c r="N243" s="46"/>
      <c r="V243" s="5"/>
      <c r="Y243" s="5"/>
    </row>
    <row r="244" spans="2:25" x14ac:dyDescent="0.3">
      <c r="B244" s="23">
        <f>'Spot Type 1'!B244</f>
        <v>0</v>
      </c>
      <c r="C244" s="20" t="str">
        <f>'Spot Type 1'!C244</f>
        <v>x</v>
      </c>
      <c r="D244" s="20"/>
      <c r="E244" s="20"/>
      <c r="F244" s="20"/>
      <c r="G244" s="20"/>
      <c r="H244" s="20"/>
      <c r="I244" s="20"/>
      <c r="J244" s="31"/>
      <c r="K244" s="32"/>
      <c r="L244" s="32"/>
      <c r="M244" s="32"/>
      <c r="N244" s="46"/>
      <c r="V244" s="5"/>
      <c r="Y244" s="5"/>
    </row>
    <row r="245" spans="2:25" x14ac:dyDescent="0.3">
      <c r="B245" s="23">
        <f>'Spot Type 1'!B245</f>
        <v>0</v>
      </c>
      <c r="C245" s="20" t="str">
        <f>'Spot Type 1'!C245</f>
        <v>x</v>
      </c>
      <c r="D245" s="20"/>
      <c r="E245" s="20"/>
      <c r="F245" s="20"/>
      <c r="G245" s="20"/>
      <c r="H245" s="20"/>
      <c r="I245" s="20"/>
      <c r="J245" s="31"/>
      <c r="K245" s="32"/>
      <c r="L245" s="32"/>
      <c r="M245" s="32"/>
      <c r="N245" s="46"/>
      <c r="V245" s="5"/>
      <c r="Y245" s="5"/>
    </row>
    <row r="246" spans="2:25" x14ac:dyDescent="0.3">
      <c r="B246" s="23">
        <f>'Spot Type 1'!B246</f>
        <v>0</v>
      </c>
      <c r="C246" s="20" t="str">
        <f>'Spot Type 1'!C246</f>
        <v>x</v>
      </c>
      <c r="D246" s="20"/>
      <c r="E246" s="20"/>
      <c r="F246" s="20"/>
      <c r="G246" s="20"/>
      <c r="H246" s="20"/>
      <c r="I246" s="20"/>
      <c r="J246" s="31"/>
      <c r="K246" s="32"/>
      <c r="L246" s="32"/>
      <c r="M246" s="32"/>
      <c r="N246" s="46"/>
      <c r="V246" s="5"/>
      <c r="Y246" s="5"/>
    </row>
    <row r="247" spans="2:25" x14ac:dyDescent="0.3">
      <c r="B247" s="23">
        <f>'Spot Type 1'!B247</f>
        <v>0</v>
      </c>
      <c r="C247" s="20" t="str">
        <f>'Spot Type 1'!C247</f>
        <v>x</v>
      </c>
      <c r="D247" s="20"/>
      <c r="E247" s="20"/>
      <c r="F247" s="20"/>
      <c r="G247" s="20"/>
      <c r="H247" s="20"/>
      <c r="I247" s="20"/>
      <c r="J247" s="31"/>
      <c r="K247" s="32"/>
      <c r="L247" s="32"/>
      <c r="M247" s="32"/>
      <c r="N247" s="46"/>
      <c r="V247" s="5"/>
      <c r="Y247" s="5"/>
    </row>
    <row r="248" spans="2:25" x14ac:dyDescent="0.3">
      <c r="B248" s="23">
        <f>'Spot Type 1'!B248</f>
        <v>0</v>
      </c>
      <c r="C248" s="20" t="str">
        <f>'Spot Type 1'!C248</f>
        <v>x</v>
      </c>
      <c r="D248" s="20"/>
      <c r="E248" s="20"/>
      <c r="F248" s="20"/>
      <c r="G248" s="20"/>
      <c r="H248" s="20"/>
      <c r="I248" s="20"/>
      <c r="J248" s="31"/>
      <c r="K248" s="32"/>
      <c r="L248" s="32"/>
      <c r="M248" s="32"/>
      <c r="N248" s="46"/>
      <c r="V248" s="5"/>
      <c r="Y248" s="5"/>
    </row>
    <row r="249" spans="2:25" x14ac:dyDescent="0.3">
      <c r="B249" s="23">
        <f>'Spot Type 1'!B249</f>
        <v>0</v>
      </c>
      <c r="C249" s="20" t="str">
        <f>'Spot Type 1'!C249</f>
        <v>x</v>
      </c>
      <c r="D249" s="20"/>
      <c r="E249" s="20"/>
      <c r="F249" s="20"/>
      <c r="G249" s="20"/>
      <c r="H249" s="20"/>
      <c r="I249" s="20"/>
      <c r="J249" s="31"/>
      <c r="K249" s="32"/>
      <c r="L249" s="32"/>
      <c r="M249" s="32"/>
      <c r="N249" s="46"/>
      <c r="V249" s="5"/>
      <c r="Y249" s="5"/>
    </row>
    <row r="250" spans="2:25" x14ac:dyDescent="0.3">
      <c r="B250" s="23">
        <f>'Spot Type 1'!B250</f>
        <v>0</v>
      </c>
      <c r="C250" s="20" t="str">
        <f>'Spot Type 1'!C250</f>
        <v>x</v>
      </c>
      <c r="D250" s="20"/>
      <c r="E250" s="20"/>
      <c r="F250" s="20"/>
      <c r="G250" s="20"/>
      <c r="H250" s="20"/>
      <c r="I250" s="20"/>
      <c r="J250" s="31"/>
      <c r="K250" s="32"/>
      <c r="L250" s="32"/>
      <c r="M250" s="32"/>
      <c r="N250" s="46"/>
      <c r="V250" s="5"/>
      <c r="Y250" s="5"/>
    </row>
    <row r="251" spans="2:25" x14ac:dyDescent="0.3">
      <c r="B251" s="23">
        <f>'Spot Type 1'!B251</f>
        <v>0</v>
      </c>
      <c r="C251" s="20" t="str">
        <f>'Spot Type 1'!C251</f>
        <v>x</v>
      </c>
      <c r="D251" s="20"/>
      <c r="E251" s="20"/>
      <c r="F251" s="20"/>
      <c r="G251" s="20"/>
      <c r="H251" s="20"/>
      <c r="I251" s="20"/>
      <c r="J251" s="31"/>
      <c r="K251" s="32"/>
      <c r="L251" s="32"/>
      <c r="M251" s="32"/>
      <c r="N251" s="46"/>
      <c r="V251" s="5"/>
      <c r="Y251" s="5"/>
    </row>
    <row r="252" spans="2:25" x14ac:dyDescent="0.3">
      <c r="B252" s="23">
        <f>'Spot Type 1'!B252</f>
        <v>0</v>
      </c>
      <c r="C252" s="20" t="str">
        <f>'Spot Type 1'!C252</f>
        <v>x</v>
      </c>
      <c r="D252" s="20"/>
      <c r="E252" s="20"/>
      <c r="F252" s="20"/>
      <c r="G252" s="20"/>
      <c r="H252" s="20"/>
      <c r="I252" s="20"/>
      <c r="J252" s="31"/>
      <c r="K252" s="32"/>
      <c r="L252" s="32"/>
      <c r="M252" s="32"/>
      <c r="N252" s="46"/>
      <c r="V252" s="5"/>
      <c r="Y252" s="5"/>
    </row>
    <row r="253" spans="2:25" x14ac:dyDescent="0.3">
      <c r="B253" s="23">
        <f>'Spot Type 1'!B253</f>
        <v>0</v>
      </c>
      <c r="C253" s="20" t="str">
        <f>'Spot Type 1'!C253</f>
        <v>x</v>
      </c>
      <c r="D253" s="20"/>
      <c r="E253" s="20"/>
      <c r="F253" s="20"/>
      <c r="G253" s="20"/>
      <c r="H253" s="20"/>
      <c r="I253" s="20"/>
      <c r="J253" s="31"/>
      <c r="K253" s="32"/>
      <c r="L253" s="32"/>
      <c r="M253" s="32"/>
      <c r="N253" s="46"/>
      <c r="V253" s="5"/>
      <c r="Y253" s="5"/>
    </row>
    <row r="254" spans="2:25" x14ac:dyDescent="0.3">
      <c r="B254" s="23">
        <f>'Spot Type 1'!B254</f>
        <v>0</v>
      </c>
      <c r="C254" s="20" t="str">
        <f>'Spot Type 1'!C254</f>
        <v>x</v>
      </c>
      <c r="D254" s="20"/>
      <c r="E254" s="20"/>
      <c r="F254" s="20"/>
      <c r="G254" s="20"/>
      <c r="H254" s="20"/>
      <c r="I254" s="20"/>
      <c r="J254" s="31"/>
      <c r="K254" s="32"/>
      <c r="L254" s="32"/>
      <c r="M254" s="32"/>
      <c r="N254" s="46"/>
      <c r="V254" s="5"/>
      <c r="Y254" s="5"/>
    </row>
    <row r="255" spans="2:25" x14ac:dyDescent="0.3">
      <c r="B255" s="23">
        <f>'Spot Type 1'!B255</f>
        <v>0</v>
      </c>
      <c r="C255" s="20" t="str">
        <f>'Spot Type 1'!C255</f>
        <v>x</v>
      </c>
      <c r="D255" s="20"/>
      <c r="E255" s="20"/>
      <c r="F255" s="20"/>
      <c r="G255" s="20"/>
      <c r="H255" s="20"/>
      <c r="I255" s="20"/>
      <c r="J255" s="31"/>
      <c r="K255" s="32"/>
      <c r="L255" s="32"/>
      <c r="M255" s="32"/>
      <c r="N255" s="46"/>
      <c r="V255" s="5"/>
      <c r="Y255" s="5"/>
    </row>
    <row r="256" spans="2:25" x14ac:dyDescent="0.3">
      <c r="B256" s="23">
        <f>'Spot Type 1'!B256</f>
        <v>0</v>
      </c>
      <c r="C256" s="20" t="str">
        <f>'Spot Type 1'!C256</f>
        <v>x</v>
      </c>
      <c r="D256" s="20"/>
      <c r="E256" s="20"/>
      <c r="F256" s="20"/>
      <c r="G256" s="20"/>
      <c r="H256" s="20"/>
      <c r="I256" s="20"/>
      <c r="J256" s="31"/>
      <c r="K256" s="32"/>
      <c r="L256" s="32"/>
      <c r="M256" s="32"/>
      <c r="N256" s="46"/>
      <c r="V256" s="5"/>
      <c r="Y256" s="5"/>
    </row>
    <row r="257" spans="2:25" x14ac:dyDescent="0.3">
      <c r="B257" s="23">
        <f>'Spot Type 1'!B257</f>
        <v>0</v>
      </c>
      <c r="C257" s="20" t="str">
        <f>'Spot Type 1'!C257</f>
        <v>x</v>
      </c>
      <c r="D257" s="20"/>
      <c r="E257" s="20"/>
      <c r="F257" s="20"/>
      <c r="G257" s="20"/>
      <c r="H257" s="20"/>
      <c r="I257" s="20"/>
      <c r="J257" s="31"/>
      <c r="K257" s="32"/>
      <c r="L257" s="32"/>
      <c r="M257" s="32"/>
      <c r="N257" s="46"/>
      <c r="V257" s="5"/>
      <c r="Y257" s="5"/>
    </row>
    <row r="258" spans="2:25" x14ac:dyDescent="0.3">
      <c r="B258" s="23">
        <f>'Spot Type 1'!B258</f>
        <v>0</v>
      </c>
      <c r="C258" s="20" t="str">
        <f>'Spot Type 1'!C258</f>
        <v>x</v>
      </c>
      <c r="D258" s="20"/>
      <c r="E258" s="20"/>
      <c r="F258" s="20"/>
      <c r="G258" s="20"/>
      <c r="H258" s="20"/>
      <c r="I258" s="20"/>
      <c r="J258" s="31"/>
      <c r="K258" s="32"/>
      <c r="L258" s="32"/>
      <c r="M258" s="32"/>
      <c r="N258" s="46"/>
      <c r="V258" s="5"/>
      <c r="Y258" s="5"/>
    </row>
    <row r="259" spans="2:25" x14ac:dyDescent="0.3">
      <c r="B259" s="23">
        <f>'Spot Type 1'!B259</f>
        <v>0</v>
      </c>
      <c r="C259" s="20" t="str">
        <f>'Spot Type 1'!C259</f>
        <v>x</v>
      </c>
      <c r="D259" s="20"/>
      <c r="E259" s="20"/>
      <c r="F259" s="20"/>
      <c r="G259" s="20"/>
      <c r="H259" s="20"/>
      <c r="I259" s="20"/>
      <c r="J259" s="31"/>
      <c r="K259" s="32"/>
      <c r="L259" s="32"/>
      <c r="M259" s="32"/>
      <c r="N259" s="46"/>
      <c r="V259" s="5"/>
      <c r="Y259" s="5"/>
    </row>
    <row r="260" spans="2:25" x14ac:dyDescent="0.3">
      <c r="B260" s="23">
        <f>'Spot Type 1'!B260</f>
        <v>0</v>
      </c>
      <c r="C260" s="20" t="str">
        <f>'Spot Type 1'!C260</f>
        <v>x</v>
      </c>
      <c r="D260" s="20"/>
      <c r="E260" s="20"/>
      <c r="F260" s="20"/>
      <c r="G260" s="20"/>
      <c r="H260" s="20"/>
      <c r="I260" s="20"/>
      <c r="J260" s="31"/>
      <c r="K260" s="32"/>
      <c r="L260" s="32"/>
      <c r="M260" s="32"/>
      <c r="N260" s="46"/>
      <c r="V260" s="5"/>
      <c r="Y260" s="5"/>
    </row>
    <row r="261" spans="2:25" x14ac:dyDescent="0.3">
      <c r="B261" s="23">
        <f>'Spot Type 1'!B261</f>
        <v>0</v>
      </c>
      <c r="C261" s="20" t="str">
        <f>'Spot Type 1'!C261</f>
        <v>x</v>
      </c>
      <c r="D261" s="20"/>
      <c r="E261" s="20"/>
      <c r="F261" s="20"/>
      <c r="G261" s="20"/>
      <c r="H261" s="20"/>
      <c r="I261" s="20"/>
      <c r="J261" s="31"/>
      <c r="K261" s="32"/>
      <c r="L261" s="32"/>
      <c r="M261" s="32"/>
      <c r="N261" s="46"/>
      <c r="V261" s="5"/>
      <c r="Y261" s="5"/>
    </row>
    <row r="262" spans="2:25" x14ac:dyDescent="0.3">
      <c r="B262" s="23">
        <f>'Spot Type 1'!B262</f>
        <v>0</v>
      </c>
      <c r="C262" s="20" t="str">
        <f>'Spot Type 1'!C262</f>
        <v>x</v>
      </c>
      <c r="D262" s="20"/>
      <c r="E262" s="20"/>
      <c r="F262" s="20"/>
      <c r="G262" s="20"/>
      <c r="H262" s="20"/>
      <c r="I262" s="20"/>
      <c r="J262" s="31"/>
      <c r="K262" s="32"/>
      <c r="L262" s="32"/>
      <c r="M262" s="32"/>
      <c r="N262" s="46"/>
      <c r="V262" s="5"/>
      <c r="Y262" s="5"/>
    </row>
    <row r="263" spans="2:25" x14ac:dyDescent="0.3">
      <c r="B263" s="23">
        <f>'Spot Type 1'!B263</f>
        <v>0</v>
      </c>
      <c r="C263" s="20" t="str">
        <f>'Spot Type 1'!C263</f>
        <v>x</v>
      </c>
      <c r="D263" s="20"/>
      <c r="E263" s="20"/>
      <c r="F263" s="20"/>
      <c r="G263" s="20"/>
      <c r="H263" s="20"/>
      <c r="I263" s="20"/>
      <c r="J263" s="31"/>
      <c r="K263" s="32"/>
      <c r="L263" s="32"/>
      <c r="M263" s="32"/>
      <c r="N263" s="46"/>
      <c r="V263" s="5"/>
      <c r="Y263" s="5"/>
    </row>
    <row r="264" spans="2:25" x14ac:dyDescent="0.3">
      <c r="B264" s="23">
        <f>'Spot Type 1'!B264</f>
        <v>0</v>
      </c>
      <c r="C264" s="20" t="str">
        <f>'Spot Type 1'!C264</f>
        <v>x</v>
      </c>
      <c r="D264" s="20"/>
      <c r="E264" s="20"/>
      <c r="F264" s="20"/>
      <c r="G264" s="20"/>
      <c r="H264" s="20"/>
      <c r="I264" s="20"/>
      <c r="J264" s="31"/>
      <c r="K264" s="32"/>
      <c r="L264" s="32"/>
      <c r="M264" s="32"/>
      <c r="N264" s="46"/>
      <c r="V264" s="5"/>
      <c r="Y264" s="5"/>
    </row>
    <row r="265" spans="2:25" x14ac:dyDescent="0.3">
      <c r="B265" s="23">
        <f>'Spot Type 1'!B265</f>
        <v>0</v>
      </c>
      <c r="C265" s="20" t="str">
        <f>'Spot Type 1'!C265</f>
        <v>x</v>
      </c>
      <c r="D265" s="20"/>
      <c r="E265" s="20"/>
      <c r="F265" s="20"/>
      <c r="G265" s="20"/>
      <c r="H265" s="20"/>
      <c r="I265" s="20"/>
      <c r="J265" s="31"/>
      <c r="K265" s="32"/>
      <c r="L265" s="32"/>
      <c r="M265" s="32"/>
      <c r="N265" s="46"/>
      <c r="V265" s="5"/>
      <c r="Y265" s="5"/>
    </row>
    <row r="266" spans="2:25" x14ac:dyDescent="0.3">
      <c r="B266" s="23">
        <f>'Spot Type 1'!B266</f>
        <v>0</v>
      </c>
      <c r="C266" s="20" t="str">
        <f>'Spot Type 1'!C266</f>
        <v>x</v>
      </c>
      <c r="D266" s="20"/>
      <c r="E266" s="20"/>
      <c r="F266" s="20"/>
      <c r="G266" s="20"/>
      <c r="H266" s="20"/>
      <c r="I266" s="20"/>
      <c r="J266" s="31"/>
      <c r="K266" s="32"/>
      <c r="L266" s="32"/>
      <c r="M266" s="32"/>
      <c r="N266" s="46"/>
      <c r="V266" s="5"/>
      <c r="Y266" s="5"/>
    </row>
    <row r="267" spans="2:25" x14ac:dyDescent="0.3">
      <c r="B267" s="23">
        <f>'Spot Type 1'!B267</f>
        <v>0</v>
      </c>
      <c r="C267" s="20" t="str">
        <f>'Spot Type 1'!C267</f>
        <v>x</v>
      </c>
      <c r="D267" s="20"/>
      <c r="E267" s="20"/>
      <c r="F267" s="20"/>
      <c r="G267" s="20"/>
      <c r="H267" s="20"/>
      <c r="I267" s="20"/>
      <c r="J267" s="31"/>
      <c r="K267" s="32"/>
      <c r="L267" s="32"/>
      <c r="M267" s="32"/>
      <c r="N267" s="46"/>
      <c r="V267" s="5"/>
      <c r="Y267" s="5"/>
    </row>
    <row r="268" spans="2:25" x14ac:dyDescent="0.3">
      <c r="B268" s="23">
        <f>'Spot Type 1'!B268</f>
        <v>0</v>
      </c>
      <c r="C268" s="20" t="str">
        <f>'Spot Type 1'!C268</f>
        <v>x</v>
      </c>
      <c r="D268" s="20"/>
      <c r="E268" s="20"/>
      <c r="F268" s="20"/>
      <c r="G268" s="20"/>
      <c r="H268" s="20"/>
      <c r="I268" s="20"/>
      <c r="J268" s="31"/>
      <c r="K268" s="32"/>
      <c r="L268" s="32"/>
      <c r="M268" s="32"/>
      <c r="N268" s="46"/>
      <c r="V268" s="5"/>
      <c r="Y268" s="5"/>
    </row>
    <row r="269" spans="2:25" x14ac:dyDescent="0.3">
      <c r="B269" s="23">
        <f>'Spot Type 1'!B269</f>
        <v>0</v>
      </c>
      <c r="C269" s="20" t="str">
        <f>'Spot Type 1'!C269</f>
        <v>x</v>
      </c>
      <c r="D269" s="20"/>
      <c r="E269" s="20"/>
      <c r="F269" s="20"/>
      <c r="G269" s="20"/>
      <c r="H269" s="20"/>
      <c r="I269" s="20"/>
      <c r="J269" s="31"/>
      <c r="K269" s="32"/>
      <c r="L269" s="32"/>
      <c r="M269" s="32"/>
      <c r="N269" s="46"/>
      <c r="V269" s="5"/>
      <c r="Y269" s="5"/>
    </row>
    <row r="270" spans="2:25" x14ac:dyDescent="0.3">
      <c r="B270" s="23">
        <f>'Spot Type 1'!B270</f>
        <v>0</v>
      </c>
      <c r="C270" s="20" t="str">
        <f>'Spot Type 1'!C270</f>
        <v>x</v>
      </c>
      <c r="D270" s="20"/>
      <c r="E270" s="20"/>
      <c r="F270" s="20"/>
      <c r="G270" s="20"/>
      <c r="H270" s="20"/>
      <c r="I270" s="20"/>
      <c r="J270" s="31"/>
      <c r="K270" s="32"/>
      <c r="L270" s="32"/>
      <c r="M270" s="32"/>
      <c r="N270" s="46"/>
      <c r="V270" s="5"/>
      <c r="Y270" s="5"/>
    </row>
    <row r="271" spans="2:25" x14ac:dyDescent="0.3">
      <c r="B271" s="23">
        <f>'Spot Type 1'!B271</f>
        <v>0</v>
      </c>
      <c r="C271" s="20" t="str">
        <f>'Spot Type 1'!C271</f>
        <v>x</v>
      </c>
      <c r="D271" s="20"/>
      <c r="E271" s="20"/>
      <c r="F271" s="20"/>
      <c r="G271" s="20"/>
      <c r="H271" s="20"/>
      <c r="I271" s="20"/>
      <c r="J271" s="31"/>
      <c r="K271" s="32"/>
      <c r="L271" s="32"/>
      <c r="M271" s="32"/>
      <c r="N271" s="46"/>
      <c r="V271" s="5"/>
      <c r="Y271" s="5"/>
    </row>
    <row r="272" spans="2:25" x14ac:dyDescent="0.3">
      <c r="B272" s="23">
        <f>'Spot Type 1'!B272</f>
        <v>0</v>
      </c>
      <c r="C272" s="20" t="str">
        <f>'Spot Type 1'!C272</f>
        <v>x</v>
      </c>
      <c r="D272" s="20"/>
      <c r="E272" s="20"/>
      <c r="F272" s="20"/>
      <c r="G272" s="20"/>
      <c r="H272" s="20"/>
      <c r="I272" s="20"/>
      <c r="J272" s="31"/>
      <c r="K272" s="32"/>
      <c r="L272" s="32"/>
      <c r="M272" s="32"/>
      <c r="N272" s="46"/>
      <c r="V272" s="5"/>
      <c r="Y272" s="5"/>
    </row>
    <row r="273" spans="2:25" x14ac:dyDescent="0.3">
      <c r="B273" s="23">
        <f>'Spot Type 1'!B273</f>
        <v>0</v>
      </c>
      <c r="C273" s="20" t="str">
        <f>'Spot Type 1'!C273</f>
        <v>x</v>
      </c>
      <c r="D273" s="20"/>
      <c r="E273" s="20"/>
      <c r="F273" s="20"/>
      <c r="G273" s="20"/>
      <c r="H273" s="20"/>
      <c r="I273" s="20"/>
      <c r="J273" s="31"/>
      <c r="K273" s="32"/>
      <c r="L273" s="32"/>
      <c r="M273" s="32"/>
      <c r="N273" s="46"/>
      <c r="V273" s="5"/>
      <c r="Y273" s="5"/>
    </row>
    <row r="274" spans="2:25" x14ac:dyDescent="0.3">
      <c r="B274" s="23">
        <f>'Spot Type 1'!B274</f>
        <v>0</v>
      </c>
      <c r="C274" s="20" t="str">
        <f>'Spot Type 1'!C274</f>
        <v>x</v>
      </c>
      <c r="D274" s="20"/>
      <c r="E274" s="20"/>
      <c r="F274" s="20"/>
      <c r="G274" s="20"/>
      <c r="H274" s="20"/>
      <c r="I274" s="20"/>
      <c r="J274" s="31"/>
      <c r="K274" s="32"/>
      <c r="L274" s="32"/>
      <c r="M274" s="32"/>
      <c r="N274" s="46"/>
      <c r="V274" s="5"/>
      <c r="Y274" s="5"/>
    </row>
    <row r="275" spans="2:25" x14ac:dyDescent="0.3">
      <c r="B275" s="23">
        <f>'Spot Type 1'!B275</f>
        <v>0</v>
      </c>
      <c r="C275" s="20" t="str">
        <f>'Spot Type 1'!C275</f>
        <v>x</v>
      </c>
      <c r="D275" s="20"/>
      <c r="E275" s="20"/>
      <c r="F275" s="20"/>
      <c r="G275" s="20"/>
      <c r="H275" s="20"/>
      <c r="I275" s="20"/>
      <c r="J275" s="31"/>
      <c r="K275" s="32"/>
      <c r="L275" s="32"/>
      <c r="M275" s="32"/>
      <c r="N275" s="46"/>
      <c r="V275" s="5"/>
      <c r="Y275" s="5"/>
    </row>
    <row r="276" spans="2:25" x14ac:dyDescent="0.3">
      <c r="B276" s="23">
        <f>'Spot Type 1'!B276</f>
        <v>0</v>
      </c>
      <c r="C276" s="20" t="str">
        <f>'Spot Type 1'!C276</f>
        <v>x</v>
      </c>
      <c r="D276" s="20"/>
      <c r="E276" s="20"/>
      <c r="F276" s="20"/>
      <c r="G276" s="20"/>
      <c r="H276" s="20"/>
      <c r="I276" s="20"/>
      <c r="J276" s="31"/>
      <c r="K276" s="32"/>
      <c r="L276" s="32"/>
      <c r="M276" s="32"/>
      <c r="N276" s="46"/>
      <c r="V276" s="5"/>
      <c r="Y276" s="5"/>
    </row>
    <row r="277" spans="2:25" x14ac:dyDescent="0.3">
      <c r="B277" s="23">
        <f>'Spot Type 1'!B277</f>
        <v>0</v>
      </c>
      <c r="C277" s="20" t="str">
        <f>'Spot Type 1'!C277</f>
        <v>x</v>
      </c>
      <c r="D277" s="20"/>
      <c r="E277" s="20"/>
      <c r="F277" s="20"/>
      <c r="G277" s="20"/>
      <c r="H277" s="20"/>
      <c r="I277" s="20"/>
      <c r="J277" s="31"/>
      <c r="K277" s="32"/>
      <c r="L277" s="32"/>
      <c r="M277" s="32"/>
      <c r="N277" s="46"/>
      <c r="V277" s="5"/>
      <c r="Y277" s="5"/>
    </row>
    <row r="278" spans="2:25" x14ac:dyDescent="0.3">
      <c r="B278" s="23">
        <f>'Spot Type 1'!B278</f>
        <v>0</v>
      </c>
      <c r="C278" s="20" t="str">
        <f>'Spot Type 1'!C278</f>
        <v>x</v>
      </c>
      <c r="D278" s="20"/>
      <c r="E278" s="20"/>
      <c r="F278" s="20"/>
      <c r="G278" s="20"/>
      <c r="H278" s="20"/>
      <c r="I278" s="20"/>
      <c r="J278" s="31"/>
      <c r="K278" s="32"/>
      <c r="L278" s="32"/>
      <c r="M278" s="32"/>
      <c r="N278" s="46"/>
      <c r="V278" s="5"/>
      <c r="Y278" s="5"/>
    </row>
    <row r="279" spans="2:25" x14ac:dyDescent="0.3">
      <c r="B279" s="23">
        <f>'Spot Type 1'!B279</f>
        <v>0</v>
      </c>
      <c r="C279" s="20" t="str">
        <f>'Spot Type 1'!C279</f>
        <v>x</v>
      </c>
      <c r="D279" s="20"/>
      <c r="E279" s="20"/>
      <c r="F279" s="20"/>
      <c r="G279" s="20"/>
      <c r="H279" s="20"/>
      <c r="I279" s="20"/>
      <c r="J279" s="31"/>
      <c r="K279" s="32"/>
      <c r="L279" s="32"/>
      <c r="M279" s="32"/>
      <c r="N279" s="46"/>
      <c r="V279" s="5"/>
      <c r="Y279" s="5"/>
    </row>
    <row r="280" spans="2:25" x14ac:dyDescent="0.3">
      <c r="B280" s="23">
        <f>'Spot Type 1'!B280</f>
        <v>0</v>
      </c>
      <c r="C280" s="20" t="str">
        <f>'Spot Type 1'!C280</f>
        <v>x</v>
      </c>
      <c r="D280" s="20"/>
      <c r="E280" s="20"/>
      <c r="F280" s="20"/>
      <c r="G280" s="20"/>
      <c r="H280" s="20"/>
      <c r="I280" s="20"/>
      <c r="J280" s="31"/>
      <c r="K280" s="32"/>
      <c r="L280" s="32"/>
      <c r="M280" s="32"/>
      <c r="N280" s="46"/>
      <c r="V280" s="5"/>
      <c r="Y280" s="5"/>
    </row>
    <row r="281" spans="2:25" x14ac:dyDescent="0.3">
      <c r="B281" s="23">
        <f>'Spot Type 1'!B281</f>
        <v>0</v>
      </c>
      <c r="C281" s="20" t="str">
        <f>'Spot Type 1'!C281</f>
        <v>x</v>
      </c>
      <c r="D281" s="20"/>
      <c r="E281" s="20"/>
      <c r="F281" s="20"/>
      <c r="G281" s="20"/>
      <c r="H281" s="20"/>
      <c r="I281" s="20"/>
      <c r="J281" s="31"/>
      <c r="K281" s="32"/>
      <c r="L281" s="32"/>
      <c r="M281" s="32"/>
      <c r="N281" s="46"/>
      <c r="V281" s="5"/>
      <c r="Y281" s="5"/>
    </row>
    <row r="282" spans="2:25" x14ac:dyDescent="0.3">
      <c r="B282" s="23">
        <f>'Spot Type 1'!B282</f>
        <v>0</v>
      </c>
      <c r="C282" s="20" t="str">
        <f>'Spot Type 1'!C282</f>
        <v>x</v>
      </c>
      <c r="D282" s="20"/>
      <c r="E282" s="20"/>
      <c r="F282" s="20"/>
      <c r="G282" s="20"/>
      <c r="H282" s="20"/>
      <c r="I282" s="20"/>
      <c r="J282" s="31"/>
      <c r="K282" s="32"/>
      <c r="L282" s="32"/>
      <c r="M282" s="32"/>
      <c r="N282" s="46"/>
      <c r="V282" s="5"/>
      <c r="Y282" s="5"/>
    </row>
    <row r="283" spans="2:25" x14ac:dyDescent="0.3">
      <c r="B283" s="23">
        <f>'Spot Type 1'!B283</f>
        <v>0</v>
      </c>
      <c r="C283" s="20" t="str">
        <f>'Spot Type 1'!C283</f>
        <v>x</v>
      </c>
      <c r="D283" s="20"/>
      <c r="E283" s="20"/>
      <c r="F283" s="20"/>
      <c r="G283" s="20"/>
      <c r="H283" s="20"/>
      <c r="I283" s="20"/>
      <c r="J283" s="31"/>
      <c r="K283" s="32"/>
      <c r="L283" s="32"/>
      <c r="M283" s="32"/>
      <c r="N283" s="46"/>
      <c r="V283" s="5"/>
      <c r="Y283" s="5"/>
    </row>
    <row r="284" spans="2:25" x14ac:dyDescent="0.3">
      <c r="B284" s="23">
        <f>'Spot Type 1'!B284</f>
        <v>0</v>
      </c>
      <c r="C284" s="20" t="str">
        <f>'Spot Type 1'!C284</f>
        <v>x</v>
      </c>
      <c r="D284" s="20"/>
      <c r="E284" s="20"/>
      <c r="F284" s="20"/>
      <c r="G284" s="20"/>
      <c r="H284" s="20"/>
      <c r="I284" s="20"/>
      <c r="J284" s="31"/>
      <c r="K284" s="32"/>
      <c r="L284" s="32"/>
      <c r="M284" s="32"/>
      <c r="N284" s="46"/>
      <c r="V284" s="5"/>
      <c r="Y284" s="5"/>
    </row>
    <row r="285" spans="2:25" x14ac:dyDescent="0.3">
      <c r="B285" s="23">
        <f>'Spot Type 1'!B285</f>
        <v>0</v>
      </c>
      <c r="C285" s="20" t="str">
        <f>'Spot Type 1'!C285</f>
        <v>x</v>
      </c>
      <c r="D285" s="20"/>
      <c r="E285" s="20"/>
      <c r="F285" s="20"/>
      <c r="G285" s="20"/>
      <c r="H285" s="20"/>
      <c r="I285" s="20"/>
      <c r="J285" s="31"/>
      <c r="K285" s="32"/>
      <c r="L285" s="32"/>
      <c r="M285" s="32"/>
      <c r="N285" s="46"/>
      <c r="V285" s="5"/>
      <c r="Y285" s="5"/>
    </row>
    <row r="286" spans="2:25" x14ac:dyDescent="0.3">
      <c r="B286" s="23">
        <f>'Spot Type 1'!B286</f>
        <v>0</v>
      </c>
      <c r="C286" s="20" t="str">
        <f>'Spot Type 1'!C286</f>
        <v>x</v>
      </c>
      <c r="D286" s="20"/>
      <c r="E286" s="20"/>
      <c r="F286" s="20"/>
      <c r="G286" s="20"/>
      <c r="H286" s="20"/>
      <c r="I286" s="20"/>
      <c r="J286" s="31"/>
      <c r="K286" s="32"/>
      <c r="L286" s="32"/>
      <c r="M286" s="32"/>
      <c r="N286" s="46"/>
      <c r="V286" s="5"/>
      <c r="Y286" s="5"/>
    </row>
    <row r="287" spans="2:25" x14ac:dyDescent="0.3">
      <c r="B287" s="23">
        <f>'Spot Type 1'!B287</f>
        <v>0</v>
      </c>
      <c r="C287" s="20" t="str">
        <f>'Spot Type 1'!C287</f>
        <v>x</v>
      </c>
      <c r="D287" s="20"/>
      <c r="E287" s="20"/>
      <c r="F287" s="20"/>
      <c r="G287" s="20"/>
      <c r="H287" s="20"/>
      <c r="I287" s="20"/>
      <c r="J287" s="31"/>
      <c r="K287" s="32"/>
      <c r="L287" s="32"/>
      <c r="M287" s="32"/>
      <c r="N287" s="46"/>
      <c r="V287" s="5"/>
      <c r="Y287" s="5"/>
    </row>
    <row r="288" spans="2:25" x14ac:dyDescent="0.3">
      <c r="B288" s="23">
        <f>'Spot Type 1'!B288</f>
        <v>0</v>
      </c>
      <c r="C288" s="20" t="str">
        <f>'Spot Type 1'!C288</f>
        <v>x</v>
      </c>
      <c r="D288" s="20"/>
      <c r="E288" s="20"/>
      <c r="F288" s="20"/>
      <c r="G288" s="20"/>
      <c r="H288" s="20"/>
      <c r="I288" s="20"/>
      <c r="J288" s="31"/>
      <c r="K288" s="32"/>
      <c r="L288" s="32"/>
      <c r="M288" s="32"/>
      <c r="N288" s="46"/>
      <c r="V288" s="5"/>
      <c r="Y288" s="5"/>
    </row>
    <row r="289" spans="2:25" x14ac:dyDescent="0.3">
      <c r="B289" s="23">
        <f>'Spot Type 1'!B289</f>
        <v>0</v>
      </c>
      <c r="C289" s="20" t="str">
        <f>'Spot Type 1'!C289</f>
        <v>x</v>
      </c>
      <c r="D289" s="20"/>
      <c r="E289" s="20"/>
      <c r="F289" s="20"/>
      <c r="G289" s="20"/>
      <c r="H289" s="20"/>
      <c r="I289" s="20"/>
      <c r="J289" s="31"/>
      <c r="K289" s="32"/>
      <c r="L289" s="32"/>
      <c r="M289" s="32"/>
      <c r="N289" s="46"/>
      <c r="V289" s="5"/>
      <c r="Y289" s="5"/>
    </row>
    <row r="290" spans="2:25" x14ac:dyDescent="0.3">
      <c r="B290" s="23">
        <f>'Spot Type 1'!B290</f>
        <v>0</v>
      </c>
      <c r="C290" s="20" t="str">
        <f>'Spot Type 1'!C290</f>
        <v>x</v>
      </c>
      <c r="D290" s="20"/>
      <c r="E290" s="20"/>
      <c r="F290" s="20"/>
      <c r="G290" s="20"/>
      <c r="H290" s="20"/>
      <c r="I290" s="20"/>
      <c r="J290" s="31"/>
      <c r="K290" s="32"/>
      <c r="L290" s="32"/>
      <c r="M290" s="32"/>
      <c r="N290" s="46"/>
      <c r="V290" s="5"/>
      <c r="Y290" s="5"/>
    </row>
    <row r="291" spans="2:25" x14ac:dyDescent="0.3">
      <c r="B291" s="23">
        <f>'Spot Type 1'!B291</f>
        <v>0</v>
      </c>
      <c r="C291" s="20" t="str">
        <f>'Spot Type 1'!C291</f>
        <v>x</v>
      </c>
      <c r="D291" s="20"/>
      <c r="E291" s="20"/>
      <c r="F291" s="20"/>
      <c r="G291" s="20"/>
      <c r="H291" s="20"/>
      <c r="I291" s="20"/>
      <c r="J291" s="31"/>
      <c r="K291" s="32"/>
      <c r="L291" s="32"/>
      <c r="M291" s="32"/>
      <c r="N291" s="46"/>
      <c r="V291" s="5"/>
      <c r="Y291" s="5"/>
    </row>
    <row r="292" spans="2:25" x14ac:dyDescent="0.3">
      <c r="B292" s="23">
        <f>'Spot Type 1'!B292</f>
        <v>0</v>
      </c>
      <c r="C292" s="20" t="str">
        <f>'Spot Type 1'!C292</f>
        <v>x</v>
      </c>
      <c r="D292" s="20"/>
      <c r="E292" s="20"/>
      <c r="F292" s="20"/>
      <c r="G292" s="20"/>
      <c r="H292" s="20"/>
      <c r="I292" s="20"/>
      <c r="J292" s="31"/>
      <c r="K292" s="32"/>
      <c r="L292" s="32"/>
      <c r="M292" s="32"/>
      <c r="N292" s="46"/>
      <c r="V292" s="5"/>
      <c r="Y292" s="5"/>
    </row>
    <row r="293" spans="2:25" x14ac:dyDescent="0.3">
      <c r="B293" s="23">
        <f>'Spot Type 1'!B293</f>
        <v>0</v>
      </c>
      <c r="C293" s="20" t="str">
        <f>'Spot Type 1'!C293</f>
        <v>x</v>
      </c>
      <c r="D293" s="20"/>
      <c r="E293" s="20"/>
      <c r="F293" s="20"/>
      <c r="G293" s="20"/>
      <c r="H293" s="20"/>
      <c r="I293" s="20"/>
      <c r="J293" s="31"/>
      <c r="K293" s="32"/>
      <c r="L293" s="32"/>
      <c r="M293" s="32"/>
      <c r="N293" s="46"/>
      <c r="V293" s="5"/>
      <c r="Y293" s="5"/>
    </row>
    <row r="294" spans="2:25" x14ac:dyDescent="0.3">
      <c r="B294" s="23">
        <f>'Spot Type 1'!B294</f>
        <v>0</v>
      </c>
      <c r="C294" s="20" t="str">
        <f>'Spot Type 1'!C294</f>
        <v>x</v>
      </c>
      <c r="D294" s="20"/>
      <c r="E294" s="20"/>
      <c r="F294" s="20"/>
      <c r="G294" s="20"/>
      <c r="H294" s="20"/>
      <c r="I294" s="20"/>
      <c r="J294" s="31"/>
      <c r="K294" s="32"/>
      <c r="L294" s="32"/>
      <c r="M294" s="32"/>
      <c r="N294" s="46"/>
      <c r="V294" s="5"/>
      <c r="Y294" s="5"/>
    </row>
    <row r="295" spans="2:25" x14ac:dyDescent="0.3">
      <c r="B295" s="23">
        <f>'Spot Type 1'!B295</f>
        <v>0</v>
      </c>
      <c r="C295" s="20" t="str">
        <f>'Spot Type 1'!C295</f>
        <v>x</v>
      </c>
      <c r="D295" s="20"/>
      <c r="E295" s="20"/>
      <c r="F295" s="20"/>
      <c r="G295" s="20"/>
      <c r="H295" s="20"/>
      <c r="I295" s="20"/>
      <c r="J295" s="31"/>
      <c r="K295" s="32"/>
      <c r="L295" s="32"/>
      <c r="M295" s="32"/>
      <c r="N295" s="46"/>
      <c r="V295" s="5"/>
      <c r="Y295" s="5"/>
    </row>
    <row r="296" spans="2:25" x14ac:dyDescent="0.3">
      <c r="B296" s="23">
        <f>'Spot Type 1'!B296</f>
        <v>0</v>
      </c>
      <c r="C296" s="20" t="str">
        <f>'Spot Type 1'!C296</f>
        <v>x</v>
      </c>
      <c r="D296" s="20"/>
      <c r="E296" s="20"/>
      <c r="F296" s="20"/>
      <c r="G296" s="20"/>
      <c r="H296" s="20"/>
      <c r="I296" s="20"/>
      <c r="J296" s="31"/>
      <c r="K296" s="32"/>
      <c r="L296" s="32"/>
      <c r="M296" s="32"/>
      <c r="N296" s="46"/>
      <c r="V296" s="5"/>
      <c r="Y296" s="5"/>
    </row>
    <row r="297" spans="2:25" x14ac:dyDescent="0.3">
      <c r="B297" s="23">
        <f>'Spot Type 1'!B297</f>
        <v>0</v>
      </c>
      <c r="C297" s="20" t="str">
        <f>'Spot Type 1'!C297</f>
        <v>x</v>
      </c>
      <c r="D297" s="20"/>
      <c r="E297" s="20"/>
      <c r="F297" s="20"/>
      <c r="G297" s="20"/>
      <c r="H297" s="20"/>
      <c r="I297" s="20"/>
      <c r="J297" s="31"/>
      <c r="K297" s="32"/>
      <c r="L297" s="32"/>
      <c r="M297" s="32"/>
      <c r="N297" s="46"/>
      <c r="V297" s="5"/>
      <c r="Y297" s="5"/>
    </row>
    <row r="298" spans="2:25" x14ac:dyDescent="0.3">
      <c r="B298" s="23">
        <f>'Spot Type 1'!B298</f>
        <v>0</v>
      </c>
      <c r="C298" s="20" t="str">
        <f>'Spot Type 1'!C298</f>
        <v>x</v>
      </c>
      <c r="D298" s="20"/>
      <c r="E298" s="20"/>
      <c r="F298" s="20"/>
      <c r="G298" s="20"/>
      <c r="H298" s="20"/>
      <c r="I298" s="20"/>
      <c r="J298" s="31"/>
      <c r="K298" s="32"/>
      <c r="L298" s="32"/>
      <c r="M298" s="32"/>
      <c r="N298" s="46"/>
      <c r="V298" s="5"/>
      <c r="Y298" s="5"/>
    </row>
    <row r="299" spans="2:25" x14ac:dyDescent="0.3">
      <c r="B299" s="23">
        <f>'Spot Type 1'!B299</f>
        <v>0</v>
      </c>
      <c r="C299" s="20" t="str">
        <f>'Spot Type 1'!C299</f>
        <v>x</v>
      </c>
      <c r="D299" s="20"/>
      <c r="E299" s="20"/>
      <c r="F299" s="20"/>
      <c r="G299" s="20"/>
      <c r="H299" s="20"/>
      <c r="I299" s="20"/>
      <c r="J299" s="31"/>
      <c r="K299" s="32"/>
      <c r="L299" s="32"/>
      <c r="M299" s="32"/>
      <c r="N299" s="46"/>
      <c r="V299" s="5"/>
      <c r="Y299" s="5"/>
    </row>
    <row r="300" spans="2:25" x14ac:dyDescent="0.3">
      <c r="B300" s="23">
        <f>'Spot Type 1'!B300</f>
        <v>0</v>
      </c>
      <c r="C300" s="20" t="str">
        <f>'Spot Type 1'!C300</f>
        <v>x</v>
      </c>
      <c r="D300" s="20"/>
      <c r="E300" s="20"/>
      <c r="F300" s="20"/>
      <c r="G300" s="20"/>
      <c r="H300" s="20"/>
      <c r="I300" s="20"/>
      <c r="J300" s="31"/>
      <c r="K300" s="32"/>
      <c r="L300" s="32"/>
      <c r="M300" s="32"/>
      <c r="N300" s="46"/>
      <c r="V300" s="5"/>
      <c r="Y300" s="5"/>
    </row>
    <row r="301" spans="2:25" x14ac:dyDescent="0.3">
      <c r="B301" s="23">
        <f>'Spot Type 1'!B301</f>
        <v>0</v>
      </c>
      <c r="C301" s="20" t="str">
        <f>'Spot Type 1'!C301</f>
        <v>x</v>
      </c>
      <c r="D301" s="20"/>
      <c r="E301" s="20"/>
      <c r="F301" s="20"/>
      <c r="G301" s="20"/>
      <c r="H301" s="20"/>
      <c r="I301" s="20"/>
      <c r="J301" s="31"/>
      <c r="K301" s="32"/>
      <c r="L301" s="32"/>
      <c r="M301" s="32"/>
      <c r="N301" s="46"/>
      <c r="V301" s="5"/>
      <c r="Y301" s="5"/>
    </row>
    <row r="302" spans="2:25" x14ac:dyDescent="0.3">
      <c r="B302" s="23">
        <f>'Spot Type 1'!B302</f>
        <v>0</v>
      </c>
      <c r="C302" s="20" t="str">
        <f>'Spot Type 1'!C302</f>
        <v>x</v>
      </c>
      <c r="D302" s="20"/>
      <c r="E302" s="20"/>
      <c r="F302" s="20"/>
      <c r="G302" s="20"/>
      <c r="H302" s="20"/>
      <c r="I302" s="20"/>
      <c r="J302" s="31"/>
      <c r="K302" s="32"/>
      <c r="L302" s="32"/>
      <c r="M302" s="32"/>
      <c r="N302" s="46"/>
      <c r="V302" s="5"/>
      <c r="Y302" s="5"/>
    </row>
    <row r="303" spans="2:25" x14ac:dyDescent="0.3">
      <c r="B303" s="23">
        <f>'Spot Type 1'!B303</f>
        <v>0</v>
      </c>
      <c r="C303" s="20" t="str">
        <f>'Spot Type 1'!C303</f>
        <v>x</v>
      </c>
      <c r="D303" s="20"/>
      <c r="E303" s="20"/>
      <c r="F303" s="20"/>
      <c r="G303" s="20"/>
      <c r="H303" s="20"/>
      <c r="I303" s="20"/>
      <c r="J303" s="31"/>
      <c r="K303" s="32"/>
      <c r="L303" s="32"/>
      <c r="M303" s="32"/>
      <c r="N303" s="46"/>
      <c r="V303" s="5"/>
      <c r="Y303" s="5"/>
    </row>
    <row r="304" spans="2:25" x14ac:dyDescent="0.3">
      <c r="B304" s="23">
        <f>'Spot Type 1'!B304</f>
        <v>0</v>
      </c>
      <c r="C304" s="20" t="str">
        <f>'Spot Type 1'!C304</f>
        <v>x</v>
      </c>
      <c r="D304" s="20"/>
      <c r="E304" s="20"/>
      <c r="F304" s="20"/>
      <c r="G304" s="20"/>
      <c r="H304" s="20"/>
      <c r="I304" s="20"/>
      <c r="J304" s="31"/>
      <c r="K304" s="32"/>
      <c r="L304" s="32"/>
      <c r="M304" s="32"/>
      <c r="N304" s="46"/>
      <c r="V304" s="5"/>
      <c r="Y304" s="5"/>
    </row>
    <row r="305" spans="2:25" x14ac:dyDescent="0.3">
      <c r="B305" s="23">
        <f>'Spot Type 1'!B305</f>
        <v>0</v>
      </c>
      <c r="C305" s="20" t="str">
        <f>'Spot Type 1'!C305</f>
        <v>x</v>
      </c>
      <c r="D305" s="20"/>
      <c r="E305" s="20"/>
      <c r="F305" s="20"/>
      <c r="G305" s="20"/>
      <c r="H305" s="20"/>
      <c r="I305" s="20"/>
      <c r="J305" s="31"/>
      <c r="K305" s="32"/>
      <c r="L305" s="32"/>
      <c r="M305" s="32"/>
      <c r="N305" s="46"/>
      <c r="V305" s="5"/>
      <c r="Y305" s="5"/>
    </row>
    <row r="306" spans="2:25" x14ac:dyDescent="0.3">
      <c r="B306" s="23">
        <f>'Spot Type 1'!B306</f>
        <v>0</v>
      </c>
      <c r="C306" s="20" t="str">
        <f>'Spot Type 1'!C306</f>
        <v>x</v>
      </c>
      <c r="D306" s="20"/>
      <c r="E306" s="20"/>
      <c r="F306" s="20"/>
      <c r="G306" s="20"/>
      <c r="H306" s="20"/>
      <c r="I306" s="20"/>
      <c r="J306" s="31"/>
      <c r="K306" s="32"/>
      <c r="L306" s="32"/>
      <c r="M306" s="32"/>
      <c r="N306" s="46"/>
      <c r="V306" s="5"/>
      <c r="Y306" s="5"/>
    </row>
    <row r="307" spans="2:25" x14ac:dyDescent="0.3">
      <c r="B307" s="23">
        <f>'Spot Type 1'!B307</f>
        <v>0</v>
      </c>
      <c r="C307" s="20" t="str">
        <f>'Spot Type 1'!C307</f>
        <v>x</v>
      </c>
      <c r="D307" s="20"/>
      <c r="E307" s="20"/>
      <c r="F307" s="20"/>
      <c r="G307" s="20"/>
      <c r="H307" s="20"/>
      <c r="I307" s="20"/>
      <c r="J307" s="31"/>
      <c r="K307" s="32"/>
      <c r="L307" s="32"/>
      <c r="M307" s="32"/>
      <c r="N307" s="46"/>
      <c r="V307" s="5"/>
      <c r="Y307" s="5"/>
    </row>
    <row r="308" spans="2:25" x14ac:dyDescent="0.3">
      <c r="B308" s="23">
        <f>'Spot Type 1'!B308</f>
        <v>0</v>
      </c>
      <c r="C308" s="20" t="str">
        <f>'Spot Type 1'!C308</f>
        <v>x</v>
      </c>
      <c r="D308" s="20"/>
      <c r="E308" s="20"/>
      <c r="F308" s="20"/>
      <c r="G308" s="20"/>
      <c r="H308" s="20"/>
      <c r="I308" s="20"/>
      <c r="J308" s="31"/>
      <c r="K308" s="32"/>
      <c r="L308" s="32"/>
      <c r="M308" s="32"/>
      <c r="N308" s="46"/>
      <c r="V308" s="5"/>
      <c r="Y308" s="5"/>
    </row>
    <row r="309" spans="2:25" x14ac:dyDescent="0.3">
      <c r="B309" s="23">
        <f>'Spot Type 1'!B309</f>
        <v>0</v>
      </c>
      <c r="C309" s="20" t="str">
        <f>'Spot Type 1'!C309</f>
        <v>x</v>
      </c>
      <c r="D309" s="20"/>
      <c r="E309" s="20"/>
      <c r="F309" s="20"/>
      <c r="G309" s="20"/>
      <c r="H309" s="20"/>
      <c r="I309" s="20"/>
      <c r="J309" s="31"/>
      <c r="K309" s="32"/>
      <c r="L309" s="32"/>
      <c r="M309" s="32"/>
      <c r="N309" s="46"/>
      <c r="V309" s="5"/>
      <c r="Y309" s="5"/>
    </row>
    <row r="310" spans="2:25" x14ac:dyDescent="0.3">
      <c r="B310" s="23">
        <f>'Spot Type 1'!B310</f>
        <v>0</v>
      </c>
      <c r="C310" s="20" t="str">
        <f>'Spot Type 1'!C310</f>
        <v>x</v>
      </c>
      <c r="D310" s="20"/>
      <c r="E310" s="20"/>
      <c r="F310" s="20"/>
      <c r="G310" s="20"/>
      <c r="H310" s="20"/>
      <c r="I310" s="20"/>
      <c r="J310" s="31"/>
      <c r="K310" s="32"/>
      <c r="L310" s="32"/>
      <c r="M310" s="32"/>
      <c r="N310" s="46"/>
      <c r="V310" s="5"/>
      <c r="Y310" s="5"/>
    </row>
    <row r="311" spans="2:25" x14ac:dyDescent="0.3">
      <c r="B311" s="23">
        <f>'Spot Type 1'!B311</f>
        <v>0</v>
      </c>
      <c r="C311" s="20" t="str">
        <f>'Spot Type 1'!C311</f>
        <v>x</v>
      </c>
      <c r="D311" s="20"/>
      <c r="E311" s="20"/>
      <c r="F311" s="20"/>
      <c r="G311" s="20"/>
      <c r="H311" s="20"/>
      <c r="I311" s="20"/>
      <c r="J311" s="31"/>
      <c r="K311" s="32"/>
      <c r="L311" s="32"/>
      <c r="M311" s="32"/>
      <c r="N311" s="46"/>
      <c r="V311" s="5"/>
      <c r="Y311" s="5"/>
    </row>
    <row r="312" spans="2:25" x14ac:dyDescent="0.3">
      <c r="B312" s="23">
        <f>'Spot Type 1'!B312</f>
        <v>0</v>
      </c>
      <c r="C312" s="20" t="str">
        <f>'Spot Type 1'!C312</f>
        <v>x</v>
      </c>
      <c r="D312" s="20"/>
      <c r="E312" s="20"/>
      <c r="F312" s="20"/>
      <c r="G312" s="20"/>
      <c r="H312" s="20"/>
      <c r="I312" s="20"/>
      <c r="J312" s="31"/>
      <c r="K312" s="32"/>
      <c r="L312" s="32"/>
      <c r="M312" s="32"/>
      <c r="N312" s="46"/>
      <c r="V312" s="5"/>
      <c r="Y312" s="5"/>
    </row>
    <row r="313" spans="2:25" x14ac:dyDescent="0.3">
      <c r="B313" s="23">
        <f>'Spot Type 1'!B313</f>
        <v>0</v>
      </c>
      <c r="C313" s="20" t="str">
        <f>'Spot Type 1'!C313</f>
        <v>x</v>
      </c>
      <c r="D313" s="20"/>
      <c r="E313" s="20"/>
      <c r="F313" s="20"/>
      <c r="G313" s="20"/>
      <c r="H313" s="20"/>
      <c r="I313" s="20"/>
      <c r="J313" s="31"/>
      <c r="K313" s="32"/>
      <c r="L313" s="32"/>
      <c r="M313" s="32"/>
      <c r="N313" s="46"/>
      <c r="V313" s="5"/>
      <c r="Y313" s="5"/>
    </row>
    <row r="314" spans="2:25" x14ac:dyDescent="0.3">
      <c r="B314" s="23">
        <f>'Spot Type 1'!B314</f>
        <v>0</v>
      </c>
      <c r="C314" s="20" t="str">
        <f>'Spot Type 1'!C314</f>
        <v>x</v>
      </c>
      <c r="D314" s="20"/>
      <c r="E314" s="20"/>
      <c r="F314" s="20"/>
      <c r="G314" s="20"/>
      <c r="H314" s="20"/>
      <c r="I314" s="20"/>
      <c r="J314" s="31"/>
      <c r="K314" s="32"/>
      <c r="L314" s="32"/>
      <c r="M314" s="32"/>
      <c r="N314" s="46"/>
      <c r="V314" s="5"/>
      <c r="Y314" s="5"/>
    </row>
    <row r="315" spans="2:25" x14ac:dyDescent="0.3">
      <c r="B315" s="23">
        <f>'Spot Type 1'!B315</f>
        <v>0</v>
      </c>
      <c r="C315" s="20" t="str">
        <f>'Spot Type 1'!C315</f>
        <v>x</v>
      </c>
      <c r="D315" s="20"/>
      <c r="E315" s="20"/>
      <c r="F315" s="20"/>
      <c r="G315" s="20"/>
      <c r="H315" s="20"/>
      <c r="I315" s="20"/>
      <c r="J315" s="31"/>
      <c r="K315" s="32"/>
      <c r="L315" s="32"/>
      <c r="M315" s="32"/>
      <c r="N315" s="46"/>
      <c r="V315" s="5"/>
      <c r="Y315" s="5"/>
    </row>
    <row r="316" spans="2:25" x14ac:dyDescent="0.3">
      <c r="B316" s="23">
        <f>'Spot Type 1'!B316</f>
        <v>0</v>
      </c>
      <c r="C316" s="20" t="str">
        <f>'Spot Type 1'!C316</f>
        <v>x</v>
      </c>
      <c r="D316" s="20"/>
      <c r="E316" s="20"/>
      <c r="F316" s="20"/>
      <c r="G316" s="20"/>
      <c r="H316" s="20"/>
      <c r="I316" s="20"/>
      <c r="J316" s="31"/>
      <c r="K316" s="32"/>
      <c r="L316" s="32"/>
      <c r="M316" s="32"/>
      <c r="N316" s="46"/>
      <c r="V316" s="5"/>
      <c r="Y316" s="5"/>
    </row>
    <row r="317" spans="2:25" x14ac:dyDescent="0.3">
      <c r="B317" s="23">
        <f>'Spot Type 1'!B317</f>
        <v>0</v>
      </c>
      <c r="C317" s="20" t="str">
        <f>'Spot Type 1'!C317</f>
        <v>x</v>
      </c>
      <c r="D317" s="20"/>
      <c r="E317" s="20"/>
      <c r="F317" s="20"/>
      <c r="G317" s="20"/>
      <c r="H317" s="20"/>
      <c r="I317" s="20"/>
      <c r="J317" s="31"/>
      <c r="K317" s="32"/>
      <c r="L317" s="32"/>
      <c r="M317" s="32"/>
      <c r="N317" s="46"/>
      <c r="V317" s="5"/>
      <c r="Y317" s="5"/>
    </row>
    <row r="318" spans="2:25" x14ac:dyDescent="0.3">
      <c r="B318" s="23">
        <f>'Spot Type 1'!B318</f>
        <v>0</v>
      </c>
      <c r="C318" s="20" t="str">
        <f>'Spot Type 1'!C318</f>
        <v>x</v>
      </c>
      <c r="D318" s="20"/>
      <c r="E318" s="20"/>
      <c r="F318" s="20"/>
      <c r="G318" s="20"/>
      <c r="H318" s="20"/>
      <c r="I318" s="20"/>
      <c r="J318" s="31"/>
      <c r="K318" s="32"/>
      <c r="L318" s="32"/>
      <c r="M318" s="32"/>
      <c r="N318" s="46"/>
      <c r="V318" s="5"/>
      <c r="Y318" s="5"/>
    </row>
    <row r="319" spans="2:25" x14ac:dyDescent="0.3">
      <c r="B319" s="23">
        <f>'Spot Type 1'!B319</f>
        <v>0</v>
      </c>
      <c r="C319" s="20" t="str">
        <f>'Spot Type 1'!C319</f>
        <v>x</v>
      </c>
      <c r="D319" s="20"/>
      <c r="E319" s="20"/>
      <c r="F319" s="20"/>
      <c r="G319" s="20"/>
      <c r="H319" s="20"/>
      <c r="I319" s="20"/>
      <c r="J319" s="31"/>
      <c r="K319" s="32"/>
      <c r="L319" s="32"/>
      <c r="M319" s="32"/>
      <c r="N319" s="46"/>
      <c r="V319" s="5"/>
      <c r="Y319" s="5"/>
    </row>
    <row r="320" spans="2:25" x14ac:dyDescent="0.3">
      <c r="B320" s="23">
        <f>'Spot Type 1'!B320</f>
        <v>0</v>
      </c>
      <c r="C320" s="20" t="str">
        <f>'Spot Type 1'!C320</f>
        <v>x</v>
      </c>
      <c r="D320" s="20"/>
      <c r="E320" s="20"/>
      <c r="F320" s="20"/>
      <c r="G320" s="20"/>
      <c r="H320" s="20"/>
      <c r="I320" s="20"/>
      <c r="J320" s="31"/>
      <c r="K320" s="32"/>
      <c r="L320" s="32"/>
      <c r="M320" s="32"/>
      <c r="N320" s="46"/>
      <c r="V320" s="5"/>
      <c r="Y320" s="5"/>
    </row>
    <row r="321" spans="2:25" x14ac:dyDescent="0.3">
      <c r="B321" s="23">
        <f>'Spot Type 1'!B321</f>
        <v>0</v>
      </c>
      <c r="C321" s="20" t="str">
        <f>'Spot Type 1'!C321</f>
        <v>x</v>
      </c>
      <c r="D321" s="20"/>
      <c r="E321" s="20"/>
      <c r="F321" s="20"/>
      <c r="G321" s="20"/>
      <c r="H321" s="20"/>
      <c r="I321" s="20"/>
      <c r="J321" s="31"/>
      <c r="K321" s="32"/>
      <c r="L321" s="32"/>
      <c r="M321" s="32"/>
      <c r="N321" s="46"/>
      <c r="V321" s="5"/>
      <c r="Y321" s="5"/>
    </row>
    <row r="322" spans="2:25" x14ac:dyDescent="0.3">
      <c r="B322" s="23">
        <f>'Spot Type 1'!B322</f>
        <v>0</v>
      </c>
      <c r="C322" s="20" t="str">
        <f>'Spot Type 1'!C322</f>
        <v>x</v>
      </c>
      <c r="D322" s="20"/>
      <c r="E322" s="20"/>
      <c r="F322" s="20"/>
      <c r="G322" s="20"/>
      <c r="H322" s="20"/>
      <c r="I322" s="20"/>
      <c r="J322" s="31"/>
      <c r="K322" s="32"/>
      <c r="L322" s="32"/>
      <c r="M322" s="32"/>
      <c r="N322" s="46"/>
      <c r="V322" s="5"/>
      <c r="Y322" s="5"/>
    </row>
    <row r="323" spans="2:25" x14ac:dyDescent="0.3">
      <c r="B323" s="23">
        <f>'Spot Type 1'!B323</f>
        <v>0</v>
      </c>
      <c r="C323" s="20" t="str">
        <f>'Spot Type 1'!C323</f>
        <v>x</v>
      </c>
      <c r="D323" s="20"/>
      <c r="E323" s="20"/>
      <c r="F323" s="20"/>
      <c r="G323" s="20"/>
      <c r="H323" s="20"/>
      <c r="I323" s="20"/>
      <c r="J323" s="31"/>
      <c r="K323" s="32"/>
      <c r="L323" s="32"/>
      <c r="M323" s="32"/>
      <c r="N323" s="46"/>
      <c r="V323" s="5"/>
      <c r="Y323" s="5"/>
    </row>
    <row r="324" spans="2:25" x14ac:dyDescent="0.3">
      <c r="B324" s="23">
        <f>'Spot Type 1'!B324</f>
        <v>0</v>
      </c>
      <c r="C324" s="20" t="str">
        <f>'Spot Type 1'!C324</f>
        <v>x</v>
      </c>
      <c r="D324" s="20"/>
      <c r="E324" s="20"/>
      <c r="F324" s="20"/>
      <c r="G324" s="20"/>
      <c r="H324" s="20"/>
      <c r="I324" s="20"/>
      <c r="J324" s="31"/>
      <c r="K324" s="32"/>
      <c r="L324" s="32"/>
      <c r="M324" s="32"/>
      <c r="N324" s="46"/>
      <c r="V324" s="5"/>
      <c r="Y324" s="5"/>
    </row>
    <row r="325" spans="2:25" x14ac:dyDescent="0.3">
      <c r="B325" s="23">
        <f>'Spot Type 1'!B325</f>
        <v>0</v>
      </c>
      <c r="C325" s="20" t="str">
        <f>'Spot Type 1'!C325</f>
        <v>x</v>
      </c>
      <c r="D325" s="20"/>
      <c r="E325" s="20"/>
      <c r="F325" s="20"/>
      <c r="G325" s="20"/>
      <c r="H325" s="20"/>
      <c r="I325" s="20"/>
      <c r="J325" s="31"/>
      <c r="K325" s="32"/>
      <c r="L325" s="32"/>
      <c r="M325" s="32"/>
      <c r="N325" s="46"/>
      <c r="V325" s="5"/>
      <c r="Y325" s="5"/>
    </row>
    <row r="326" spans="2:25" x14ac:dyDescent="0.3">
      <c r="B326" s="23">
        <f>'Spot Type 1'!B326</f>
        <v>0</v>
      </c>
      <c r="C326" s="20" t="str">
        <f>'Spot Type 1'!C326</f>
        <v>x</v>
      </c>
      <c r="D326" s="20"/>
      <c r="E326" s="20"/>
      <c r="F326" s="20"/>
      <c r="G326" s="20"/>
      <c r="H326" s="20"/>
      <c r="I326" s="20"/>
      <c r="J326" s="31"/>
      <c r="K326" s="32"/>
      <c r="L326" s="32"/>
      <c r="M326" s="32"/>
      <c r="N326" s="46"/>
      <c r="V326" s="5"/>
      <c r="Y326" s="5"/>
    </row>
    <row r="327" spans="2:25" x14ac:dyDescent="0.3">
      <c r="B327" s="23">
        <f>'Spot Type 1'!B327</f>
        <v>0</v>
      </c>
      <c r="C327" s="20" t="str">
        <f>'Spot Type 1'!C327</f>
        <v>x</v>
      </c>
      <c r="D327" s="20"/>
      <c r="E327" s="20"/>
      <c r="F327" s="20"/>
      <c r="G327" s="20"/>
      <c r="H327" s="20"/>
      <c r="I327" s="20"/>
      <c r="J327" s="31"/>
      <c r="K327" s="32"/>
      <c r="L327" s="32"/>
      <c r="M327" s="32"/>
      <c r="N327" s="46"/>
      <c r="V327" s="5"/>
      <c r="Y327" s="5"/>
    </row>
    <row r="328" spans="2:25" x14ac:dyDescent="0.3">
      <c r="B328" s="23">
        <f>'Spot Type 1'!B328</f>
        <v>0</v>
      </c>
      <c r="C328" s="20" t="str">
        <f>'Spot Type 1'!C328</f>
        <v>x</v>
      </c>
      <c r="D328" s="20"/>
      <c r="E328" s="20"/>
      <c r="F328" s="20"/>
      <c r="G328" s="20"/>
      <c r="H328" s="20"/>
      <c r="I328" s="20"/>
      <c r="J328" s="31"/>
      <c r="K328" s="32"/>
      <c r="L328" s="32"/>
      <c r="M328" s="32"/>
      <c r="N328" s="46"/>
      <c r="V328" s="5"/>
      <c r="Y328" s="5"/>
    </row>
    <row r="329" spans="2:25" x14ac:dyDescent="0.3">
      <c r="B329" s="23">
        <f>'Spot Type 1'!B329</f>
        <v>0</v>
      </c>
      <c r="C329" s="20" t="str">
        <f>'Spot Type 1'!C329</f>
        <v>x</v>
      </c>
      <c r="D329" s="20"/>
      <c r="E329" s="20"/>
      <c r="F329" s="20"/>
      <c r="G329" s="20"/>
      <c r="H329" s="20"/>
      <c r="I329" s="20"/>
      <c r="J329" s="31"/>
      <c r="K329" s="32"/>
      <c r="L329" s="32"/>
      <c r="M329" s="32"/>
      <c r="N329" s="46"/>
      <c r="V329" s="5"/>
      <c r="Y329" s="5"/>
    </row>
    <row r="330" spans="2:25" x14ac:dyDescent="0.3">
      <c r="B330" s="23">
        <f>'Spot Type 1'!B330</f>
        <v>0</v>
      </c>
      <c r="C330" s="20" t="str">
        <f>'Spot Type 1'!C330</f>
        <v>x</v>
      </c>
      <c r="D330" s="20"/>
      <c r="E330" s="20"/>
      <c r="F330" s="20"/>
      <c r="G330" s="20"/>
      <c r="H330" s="20"/>
      <c r="I330" s="20"/>
      <c r="J330" s="31"/>
      <c r="K330" s="32"/>
      <c r="L330" s="32"/>
      <c r="M330" s="32"/>
      <c r="N330" s="46"/>
      <c r="V330" s="5"/>
      <c r="Y330" s="5"/>
    </row>
    <row r="331" spans="2:25" x14ac:dyDescent="0.3">
      <c r="B331" s="23">
        <f>'Spot Type 1'!B331</f>
        <v>0</v>
      </c>
      <c r="C331" s="20" t="str">
        <f>'Spot Type 1'!C331</f>
        <v>x</v>
      </c>
      <c r="D331" s="20"/>
      <c r="E331" s="20"/>
      <c r="F331" s="20"/>
      <c r="G331" s="20"/>
      <c r="H331" s="20"/>
      <c r="I331" s="20"/>
      <c r="J331" s="31"/>
      <c r="K331" s="32"/>
      <c r="L331" s="32"/>
      <c r="M331" s="32"/>
      <c r="N331" s="46"/>
      <c r="V331" s="5"/>
      <c r="Y331" s="5"/>
    </row>
    <row r="332" spans="2:25" x14ac:dyDescent="0.3">
      <c r="B332" s="23">
        <f>'Spot Type 1'!B332</f>
        <v>0</v>
      </c>
      <c r="C332" s="20" t="str">
        <f>'Spot Type 1'!C332</f>
        <v>x</v>
      </c>
      <c r="D332" s="20"/>
      <c r="E332" s="20"/>
      <c r="F332" s="20"/>
      <c r="G332" s="20"/>
      <c r="H332" s="20"/>
      <c r="I332" s="20"/>
      <c r="J332" s="31"/>
      <c r="K332" s="32"/>
      <c r="L332" s="32"/>
      <c r="M332" s="32"/>
      <c r="N332" s="46"/>
      <c r="V332" s="5"/>
      <c r="Y332" s="5"/>
    </row>
    <row r="333" spans="2:25" x14ac:dyDescent="0.3">
      <c r="B333" s="23">
        <f>'Spot Type 1'!B333</f>
        <v>0</v>
      </c>
      <c r="C333" s="20" t="str">
        <f>'Spot Type 1'!C333</f>
        <v>x</v>
      </c>
      <c r="D333" s="20"/>
      <c r="E333" s="20"/>
      <c r="F333" s="20"/>
      <c r="G333" s="20"/>
      <c r="H333" s="20"/>
      <c r="I333" s="20"/>
      <c r="J333" s="31"/>
      <c r="K333" s="32"/>
      <c r="L333" s="32"/>
      <c r="M333" s="32"/>
      <c r="N333" s="46"/>
      <c r="V333" s="5"/>
      <c r="Y333" s="5"/>
    </row>
    <row r="334" spans="2:25" x14ac:dyDescent="0.3">
      <c r="B334" s="23">
        <f>'Spot Type 1'!B334</f>
        <v>0</v>
      </c>
      <c r="C334" s="20" t="str">
        <f>'Spot Type 1'!C334</f>
        <v>x</v>
      </c>
      <c r="D334" s="20"/>
      <c r="E334" s="20"/>
      <c r="F334" s="20"/>
      <c r="G334" s="20"/>
      <c r="H334" s="20"/>
      <c r="I334" s="20"/>
      <c r="J334" s="31"/>
      <c r="K334" s="32"/>
      <c r="L334" s="32"/>
      <c r="M334" s="32"/>
      <c r="N334" s="46"/>
      <c r="V334" s="5"/>
      <c r="Y334" s="5"/>
    </row>
    <row r="335" spans="2:25" x14ac:dyDescent="0.3">
      <c r="B335" s="23">
        <f>'Spot Type 1'!B335</f>
        <v>0</v>
      </c>
      <c r="C335" s="20" t="str">
        <f>'Spot Type 1'!C335</f>
        <v>x</v>
      </c>
      <c r="D335" s="20"/>
      <c r="E335" s="20"/>
      <c r="F335" s="20"/>
      <c r="G335" s="20"/>
      <c r="H335" s="20"/>
      <c r="I335" s="20"/>
      <c r="J335" s="31"/>
      <c r="K335" s="32"/>
      <c r="L335" s="32"/>
      <c r="M335" s="32"/>
      <c r="N335" s="46"/>
      <c r="V335" s="5"/>
      <c r="Y335" s="5"/>
    </row>
    <row r="336" spans="2:25" x14ac:dyDescent="0.3">
      <c r="B336" s="23">
        <f>'Spot Type 1'!B336</f>
        <v>0</v>
      </c>
      <c r="C336" s="20" t="str">
        <f>'Spot Type 1'!C336</f>
        <v>x</v>
      </c>
      <c r="D336" s="20"/>
      <c r="E336" s="20"/>
      <c r="F336" s="20"/>
      <c r="G336" s="20"/>
      <c r="H336" s="20"/>
      <c r="I336" s="20"/>
      <c r="J336" s="31"/>
      <c r="K336" s="32"/>
      <c r="L336" s="32"/>
      <c r="M336" s="32"/>
      <c r="N336" s="46"/>
      <c r="V336" s="5"/>
      <c r="Y336" s="5"/>
    </row>
    <row r="337" spans="2:25" x14ac:dyDescent="0.3">
      <c r="B337" s="23">
        <f>'Spot Type 1'!B337</f>
        <v>0</v>
      </c>
      <c r="C337" s="20" t="str">
        <f>'Spot Type 1'!C337</f>
        <v>x</v>
      </c>
      <c r="D337" s="20"/>
      <c r="E337" s="20"/>
      <c r="F337" s="20"/>
      <c r="G337" s="20"/>
      <c r="H337" s="20"/>
      <c r="I337" s="20"/>
      <c r="J337" s="31"/>
      <c r="K337" s="32"/>
      <c r="L337" s="32"/>
      <c r="M337" s="32"/>
      <c r="N337" s="46"/>
      <c r="V337" s="5"/>
      <c r="Y337" s="5"/>
    </row>
    <row r="338" spans="2:25" x14ac:dyDescent="0.3">
      <c r="B338" s="23">
        <f>'Spot Type 1'!B338</f>
        <v>0</v>
      </c>
      <c r="C338" s="20" t="str">
        <f>'Spot Type 1'!C338</f>
        <v>x</v>
      </c>
      <c r="D338" s="20"/>
      <c r="E338" s="20"/>
      <c r="F338" s="20"/>
      <c r="G338" s="20"/>
      <c r="H338" s="20"/>
      <c r="I338" s="20"/>
      <c r="J338" s="31"/>
      <c r="K338" s="32"/>
      <c r="L338" s="32"/>
      <c r="M338" s="32"/>
      <c r="N338" s="46"/>
      <c r="V338" s="5"/>
      <c r="Y338" s="5"/>
    </row>
    <row r="339" spans="2:25" x14ac:dyDescent="0.3">
      <c r="B339" s="23">
        <f>'Spot Type 1'!B339</f>
        <v>0</v>
      </c>
      <c r="C339" s="20" t="str">
        <f>'Spot Type 1'!C339</f>
        <v>x</v>
      </c>
      <c r="D339" s="20"/>
      <c r="E339" s="20"/>
      <c r="F339" s="20"/>
      <c r="G339" s="20"/>
      <c r="H339" s="20"/>
      <c r="I339" s="20"/>
      <c r="J339" s="31"/>
      <c r="K339" s="32"/>
      <c r="L339" s="32"/>
      <c r="M339" s="32"/>
      <c r="N339" s="46"/>
      <c r="V339" s="5"/>
      <c r="Y339" s="5"/>
    </row>
    <row r="340" spans="2:25" x14ac:dyDescent="0.3">
      <c r="B340" s="23">
        <f>'Spot Type 1'!B340</f>
        <v>0</v>
      </c>
      <c r="C340" s="20" t="str">
        <f>'Spot Type 1'!C340</f>
        <v>x</v>
      </c>
      <c r="D340" s="20"/>
      <c r="E340" s="20"/>
      <c r="F340" s="20"/>
      <c r="G340" s="20"/>
      <c r="H340" s="20"/>
      <c r="I340" s="20"/>
      <c r="J340" s="31"/>
      <c r="K340" s="32"/>
      <c r="L340" s="32"/>
      <c r="M340" s="32"/>
      <c r="N340" s="46"/>
      <c r="V340" s="5"/>
      <c r="Y340" s="5"/>
    </row>
    <row r="341" spans="2:25" x14ac:dyDescent="0.3">
      <c r="B341" s="23">
        <f>'Spot Type 1'!B341</f>
        <v>0</v>
      </c>
      <c r="C341" s="20" t="str">
        <f>'Spot Type 1'!C341</f>
        <v>x</v>
      </c>
      <c r="D341" s="20"/>
      <c r="E341" s="20"/>
      <c r="F341" s="20"/>
      <c r="G341" s="20"/>
      <c r="H341" s="20"/>
      <c r="I341" s="20"/>
      <c r="J341" s="31"/>
      <c r="K341" s="32"/>
      <c r="L341" s="32"/>
      <c r="M341" s="32"/>
      <c r="N341" s="46"/>
      <c r="V341" s="5"/>
      <c r="Y341" s="5"/>
    </row>
    <row r="342" spans="2:25" x14ac:dyDescent="0.3">
      <c r="B342" s="23">
        <f>'Spot Type 1'!B342</f>
        <v>0</v>
      </c>
      <c r="C342" s="20" t="str">
        <f>'Spot Type 1'!C342</f>
        <v>x</v>
      </c>
      <c r="D342" s="20"/>
      <c r="E342" s="20"/>
      <c r="F342" s="20"/>
      <c r="G342" s="20"/>
      <c r="H342" s="20"/>
      <c r="I342" s="20"/>
      <c r="J342" s="31"/>
      <c r="K342" s="32"/>
      <c r="L342" s="32"/>
      <c r="M342" s="32"/>
      <c r="N342" s="46"/>
      <c r="V342" s="5"/>
      <c r="Y342" s="5"/>
    </row>
    <row r="343" spans="2:25" x14ac:dyDescent="0.3">
      <c r="B343" s="23">
        <f>'Spot Type 1'!B343</f>
        <v>0</v>
      </c>
      <c r="C343" s="20" t="str">
        <f>'Spot Type 1'!C343</f>
        <v>x</v>
      </c>
      <c r="D343" s="20"/>
      <c r="E343" s="20"/>
      <c r="F343" s="20"/>
      <c r="G343" s="20"/>
      <c r="H343" s="20"/>
      <c r="I343" s="20"/>
      <c r="J343" s="31"/>
      <c r="K343" s="32"/>
      <c r="L343" s="32"/>
      <c r="M343" s="32"/>
      <c r="N343" s="46"/>
      <c r="V343" s="5"/>
      <c r="Y343" s="5"/>
    </row>
    <row r="344" spans="2:25" x14ac:dyDescent="0.3">
      <c r="B344" s="23">
        <f>'Spot Type 1'!B344</f>
        <v>0</v>
      </c>
      <c r="C344" s="20" t="str">
        <f>'Spot Type 1'!C344</f>
        <v>x</v>
      </c>
      <c r="D344" s="20"/>
      <c r="E344" s="20"/>
      <c r="F344" s="20"/>
      <c r="G344" s="20"/>
      <c r="H344" s="20"/>
      <c r="I344" s="20"/>
      <c r="J344" s="31"/>
      <c r="K344" s="32"/>
      <c r="L344" s="32"/>
      <c r="M344" s="32"/>
      <c r="N344" s="46"/>
      <c r="V344" s="5"/>
      <c r="Y344" s="5"/>
    </row>
    <row r="345" spans="2:25" x14ac:dyDescent="0.3">
      <c r="B345" s="23">
        <f>'Spot Type 1'!B345</f>
        <v>0</v>
      </c>
      <c r="C345" s="20" t="str">
        <f>'Spot Type 1'!C345</f>
        <v>x</v>
      </c>
      <c r="D345" s="20"/>
      <c r="E345" s="20"/>
      <c r="F345" s="20"/>
      <c r="G345" s="20"/>
      <c r="H345" s="20"/>
      <c r="I345" s="20"/>
      <c r="J345" s="31"/>
      <c r="K345" s="32"/>
      <c r="L345" s="32"/>
      <c r="M345" s="32"/>
      <c r="N345" s="46"/>
      <c r="V345" s="5"/>
      <c r="Y345" s="5"/>
    </row>
    <row r="346" spans="2:25" x14ac:dyDescent="0.3">
      <c r="B346" s="23">
        <f>'Spot Type 1'!B346</f>
        <v>0</v>
      </c>
      <c r="C346" s="20" t="str">
        <f>'Spot Type 1'!C346</f>
        <v>x</v>
      </c>
      <c r="D346" s="20"/>
      <c r="E346" s="20"/>
      <c r="F346" s="20"/>
      <c r="G346" s="20"/>
      <c r="H346" s="20"/>
      <c r="I346" s="20"/>
      <c r="J346" s="31"/>
      <c r="K346" s="32"/>
      <c r="L346" s="32"/>
      <c r="M346" s="32"/>
      <c r="N346" s="46"/>
      <c r="V346" s="5"/>
      <c r="Y346" s="5"/>
    </row>
    <row r="347" spans="2:25" x14ac:dyDescent="0.3">
      <c r="B347" s="23">
        <f>'Spot Type 1'!B347</f>
        <v>0</v>
      </c>
      <c r="C347" s="20" t="str">
        <f>'Spot Type 1'!C347</f>
        <v>x</v>
      </c>
      <c r="D347" s="20"/>
      <c r="E347" s="20"/>
      <c r="F347" s="20"/>
      <c r="G347" s="20"/>
      <c r="H347" s="20"/>
      <c r="I347" s="20"/>
      <c r="J347" s="31"/>
      <c r="K347" s="32"/>
      <c r="L347" s="32"/>
      <c r="M347" s="32"/>
      <c r="N347" s="46"/>
      <c r="V347" s="5"/>
      <c r="Y347" s="5"/>
    </row>
    <row r="348" spans="2:25" x14ac:dyDescent="0.3">
      <c r="B348" s="23">
        <f>'Spot Type 1'!B348</f>
        <v>0</v>
      </c>
      <c r="C348" s="20" t="str">
        <f>'Spot Type 1'!C348</f>
        <v>x</v>
      </c>
      <c r="D348" s="20"/>
      <c r="E348" s="20"/>
      <c r="F348" s="20"/>
      <c r="G348" s="20"/>
      <c r="H348" s="20"/>
      <c r="I348" s="20"/>
      <c r="J348" s="31"/>
      <c r="K348" s="32"/>
      <c r="L348" s="32"/>
      <c r="M348" s="32"/>
      <c r="N348" s="46"/>
      <c r="V348" s="5"/>
      <c r="Y348" s="5"/>
    </row>
    <row r="349" spans="2:25" x14ac:dyDescent="0.3">
      <c r="B349" s="23">
        <f>'Spot Type 1'!B349</f>
        <v>0</v>
      </c>
      <c r="C349" s="20" t="str">
        <f>'Spot Type 1'!C349</f>
        <v>x</v>
      </c>
      <c r="D349" s="20"/>
      <c r="E349" s="20"/>
      <c r="F349" s="20"/>
      <c r="G349" s="20"/>
      <c r="H349" s="20"/>
      <c r="I349" s="20"/>
      <c r="J349" s="31"/>
      <c r="K349" s="32"/>
      <c r="L349" s="32"/>
      <c r="M349" s="32"/>
      <c r="N349" s="46"/>
      <c r="V349" s="5"/>
      <c r="Y349" s="5"/>
    </row>
    <row r="350" spans="2:25" x14ac:dyDescent="0.3">
      <c r="B350" s="23">
        <f>'Spot Type 1'!B350</f>
        <v>0</v>
      </c>
      <c r="C350" s="20" t="str">
        <f>'Spot Type 1'!C350</f>
        <v>x</v>
      </c>
      <c r="D350" s="20"/>
      <c r="E350" s="20"/>
      <c r="F350" s="20"/>
      <c r="G350" s="20"/>
      <c r="H350" s="20"/>
      <c r="I350" s="20"/>
      <c r="J350" s="31"/>
      <c r="K350" s="32"/>
      <c r="L350" s="32"/>
      <c r="M350" s="32"/>
      <c r="N350" s="46"/>
      <c r="V350" s="5"/>
      <c r="Y350" s="5"/>
    </row>
    <row r="351" spans="2:25" x14ac:dyDescent="0.3">
      <c r="B351" s="23">
        <f>'Spot Type 1'!B351</f>
        <v>0</v>
      </c>
      <c r="C351" s="20" t="str">
        <f>'Spot Type 1'!C351</f>
        <v>x</v>
      </c>
      <c r="D351" s="20"/>
      <c r="E351" s="20"/>
      <c r="F351" s="20"/>
      <c r="G351" s="20"/>
      <c r="H351" s="20"/>
      <c r="I351" s="20"/>
      <c r="J351" s="31"/>
      <c r="K351" s="32"/>
      <c r="L351" s="32"/>
      <c r="M351" s="32"/>
      <c r="N351" s="46"/>
      <c r="V351" s="5"/>
      <c r="Y351" s="5"/>
    </row>
    <row r="352" spans="2:25" x14ac:dyDescent="0.3">
      <c r="B352" s="23">
        <f>'Spot Type 1'!B352</f>
        <v>0</v>
      </c>
      <c r="C352" s="20" t="str">
        <f>'Spot Type 1'!C352</f>
        <v>x</v>
      </c>
      <c r="D352" s="20"/>
      <c r="E352" s="20"/>
      <c r="F352" s="20"/>
      <c r="G352" s="20"/>
      <c r="H352" s="20"/>
      <c r="I352" s="20"/>
      <c r="J352" s="31"/>
      <c r="K352" s="32"/>
      <c r="L352" s="32"/>
      <c r="M352" s="32"/>
      <c r="N352" s="46"/>
      <c r="V352" s="5"/>
      <c r="Y352" s="5"/>
    </row>
    <row r="353" spans="2:25" x14ac:dyDescent="0.3">
      <c r="B353" s="23">
        <f>'Spot Type 1'!B353</f>
        <v>0</v>
      </c>
      <c r="C353" s="20" t="str">
        <f>'Spot Type 1'!C353</f>
        <v>x</v>
      </c>
      <c r="D353" s="20"/>
      <c r="E353" s="20"/>
      <c r="F353" s="20"/>
      <c r="G353" s="20"/>
      <c r="H353" s="20"/>
      <c r="I353" s="20"/>
      <c r="J353" s="31"/>
      <c r="K353" s="32"/>
      <c r="L353" s="32"/>
      <c r="M353" s="32"/>
      <c r="N353" s="46"/>
      <c r="V353" s="5"/>
      <c r="Y353" s="5"/>
    </row>
    <row r="354" spans="2:25" x14ac:dyDescent="0.3">
      <c r="B354" s="23">
        <f>'Spot Type 1'!B354</f>
        <v>0</v>
      </c>
      <c r="C354" s="20" t="str">
        <f>'Spot Type 1'!C354</f>
        <v>x</v>
      </c>
      <c r="D354" s="20"/>
      <c r="E354" s="20"/>
      <c r="F354" s="20"/>
      <c r="G354" s="20"/>
      <c r="H354" s="20"/>
      <c r="I354" s="20"/>
      <c r="J354" s="31"/>
      <c r="K354" s="32"/>
      <c r="L354" s="32"/>
      <c r="M354" s="32"/>
      <c r="N354" s="46"/>
      <c r="V354" s="5"/>
      <c r="Y354" s="5"/>
    </row>
    <row r="355" spans="2:25" x14ac:dyDescent="0.3">
      <c r="B355" s="23">
        <f>'Spot Type 1'!B355</f>
        <v>0</v>
      </c>
      <c r="C355" s="20" t="str">
        <f>'Spot Type 1'!C355</f>
        <v>x</v>
      </c>
      <c r="D355" s="20"/>
      <c r="E355" s="20"/>
      <c r="F355" s="20"/>
      <c r="G355" s="20"/>
      <c r="H355" s="20"/>
      <c r="I355" s="20"/>
      <c r="J355" s="31"/>
      <c r="K355" s="32"/>
      <c r="L355" s="32"/>
      <c r="M355" s="32"/>
      <c r="N355" s="46"/>
      <c r="V355" s="5"/>
      <c r="Y355" s="5"/>
    </row>
    <row r="356" spans="2:25" x14ac:dyDescent="0.3">
      <c r="B356" s="23">
        <f>'Spot Type 1'!B356</f>
        <v>0</v>
      </c>
      <c r="C356" s="20" t="str">
        <f>'Spot Type 1'!C356</f>
        <v>x</v>
      </c>
      <c r="D356" s="20"/>
      <c r="E356" s="20"/>
      <c r="F356" s="20"/>
      <c r="G356" s="20"/>
      <c r="H356" s="20"/>
      <c r="I356" s="20"/>
      <c r="J356" s="31"/>
      <c r="K356" s="32"/>
      <c r="L356" s="32"/>
      <c r="M356" s="32"/>
      <c r="N356" s="46"/>
      <c r="V356" s="5"/>
      <c r="Y356" s="5"/>
    </row>
    <row r="357" spans="2:25" x14ac:dyDescent="0.3">
      <c r="B357" s="23">
        <f>'Spot Type 1'!B357</f>
        <v>0</v>
      </c>
      <c r="C357" s="20" t="str">
        <f>'Spot Type 1'!C357</f>
        <v>x</v>
      </c>
      <c r="D357" s="20"/>
      <c r="E357" s="20"/>
      <c r="F357" s="20"/>
      <c r="G357" s="20"/>
      <c r="H357" s="20"/>
      <c r="I357" s="20"/>
      <c r="J357" s="31"/>
      <c r="K357" s="32"/>
      <c r="L357" s="32"/>
      <c r="M357" s="32"/>
      <c r="N357" s="46"/>
      <c r="V357" s="5"/>
      <c r="Y357" s="5"/>
    </row>
    <row r="358" spans="2:25" x14ac:dyDescent="0.3">
      <c r="B358" s="23">
        <f>'Spot Type 1'!B358</f>
        <v>0</v>
      </c>
      <c r="C358" s="20" t="str">
        <f>'Spot Type 1'!C358</f>
        <v>x</v>
      </c>
      <c r="D358" s="20"/>
      <c r="E358" s="20"/>
      <c r="F358" s="20"/>
      <c r="G358" s="20"/>
      <c r="H358" s="20"/>
      <c r="I358" s="20"/>
      <c r="J358" s="31"/>
      <c r="K358" s="32"/>
      <c r="L358" s="32"/>
      <c r="M358" s="32"/>
      <c r="N358" s="46"/>
      <c r="V358" s="5"/>
      <c r="Y358" s="5"/>
    </row>
    <row r="359" spans="2:25" x14ac:dyDescent="0.3">
      <c r="B359" s="23">
        <f>'Spot Type 1'!B359</f>
        <v>0</v>
      </c>
      <c r="C359" s="20" t="str">
        <f>'Spot Type 1'!C359</f>
        <v>x</v>
      </c>
      <c r="D359" s="20"/>
      <c r="E359" s="20"/>
      <c r="F359" s="20"/>
      <c r="G359" s="20"/>
      <c r="H359" s="20"/>
      <c r="I359" s="20"/>
      <c r="J359" s="31"/>
      <c r="K359" s="32"/>
      <c r="L359" s="32"/>
      <c r="M359" s="32"/>
      <c r="N359" s="46"/>
      <c r="V359" s="5"/>
      <c r="Y359" s="5"/>
    </row>
    <row r="360" spans="2:25" x14ac:dyDescent="0.3">
      <c r="B360" s="23">
        <f>'Spot Type 1'!B360</f>
        <v>0</v>
      </c>
      <c r="C360" s="20" t="str">
        <f>'Spot Type 1'!C360</f>
        <v>x</v>
      </c>
      <c r="D360" s="20"/>
      <c r="E360" s="20"/>
      <c r="F360" s="20"/>
      <c r="G360" s="20"/>
      <c r="H360" s="20"/>
      <c r="I360" s="20"/>
      <c r="J360" s="31"/>
      <c r="K360" s="32"/>
      <c r="L360" s="32"/>
      <c r="M360" s="32"/>
      <c r="N360" s="46"/>
      <c r="V360" s="5"/>
      <c r="Y360" s="5"/>
    </row>
    <row r="361" spans="2:25" x14ac:dyDescent="0.3">
      <c r="B361" s="23">
        <f>'Spot Type 1'!B361</f>
        <v>0</v>
      </c>
      <c r="C361" s="20" t="str">
        <f>'Spot Type 1'!C361</f>
        <v>x</v>
      </c>
      <c r="D361" s="20"/>
      <c r="E361" s="20"/>
      <c r="F361" s="20"/>
      <c r="G361" s="20"/>
      <c r="H361" s="20"/>
      <c r="I361" s="20"/>
      <c r="J361" s="31"/>
      <c r="K361" s="32"/>
      <c r="L361" s="32"/>
      <c r="M361" s="32"/>
      <c r="N361" s="46"/>
      <c r="V361" s="5"/>
      <c r="Y361" s="5"/>
    </row>
    <row r="362" spans="2:25" x14ac:dyDescent="0.3">
      <c r="B362" s="23">
        <f>'Spot Type 1'!B362</f>
        <v>0</v>
      </c>
      <c r="C362" s="20" t="str">
        <f>'Spot Type 1'!C362</f>
        <v>x</v>
      </c>
      <c r="D362" s="20"/>
      <c r="E362" s="20"/>
      <c r="F362" s="20"/>
      <c r="G362" s="20"/>
      <c r="H362" s="20"/>
      <c r="I362" s="20"/>
      <c r="J362" s="31"/>
      <c r="K362" s="32"/>
      <c r="L362" s="32"/>
      <c r="M362" s="32"/>
      <c r="N362" s="46"/>
      <c r="V362" s="5"/>
      <c r="Y362" s="5"/>
    </row>
    <row r="363" spans="2:25" x14ac:dyDescent="0.3">
      <c r="B363" s="23">
        <f>'Spot Type 1'!B363</f>
        <v>0</v>
      </c>
      <c r="C363" s="20" t="str">
        <f>'Spot Type 1'!C363</f>
        <v>x</v>
      </c>
      <c r="D363" s="20"/>
      <c r="E363" s="20"/>
      <c r="F363" s="20"/>
      <c r="G363" s="20"/>
      <c r="H363" s="20"/>
      <c r="I363" s="20"/>
      <c r="J363" s="31"/>
      <c r="K363" s="32"/>
      <c r="L363" s="32"/>
      <c r="M363" s="32"/>
      <c r="N363" s="46"/>
      <c r="V363" s="5"/>
      <c r="Y363" s="5"/>
    </row>
    <row r="364" spans="2:25" x14ac:dyDescent="0.3">
      <c r="B364" s="23">
        <f>'Spot Type 1'!B364</f>
        <v>0</v>
      </c>
      <c r="C364" s="20" t="str">
        <f>'Spot Type 1'!C364</f>
        <v>x</v>
      </c>
      <c r="D364" s="20"/>
      <c r="E364" s="20"/>
      <c r="F364" s="20"/>
      <c r="G364" s="20"/>
      <c r="H364" s="20"/>
      <c r="I364" s="20"/>
      <c r="J364" s="31"/>
      <c r="K364" s="32"/>
      <c r="L364" s="32"/>
      <c r="M364" s="32"/>
      <c r="N364" s="46"/>
      <c r="V364" s="5"/>
      <c r="Y364" s="5"/>
    </row>
    <row r="365" spans="2:25" x14ac:dyDescent="0.3">
      <c r="B365" s="23">
        <f>'Spot Type 1'!B365</f>
        <v>0</v>
      </c>
      <c r="C365" s="20" t="str">
        <f>'Spot Type 1'!C365</f>
        <v>x</v>
      </c>
      <c r="D365" s="20"/>
      <c r="E365" s="20"/>
      <c r="F365" s="20"/>
      <c r="G365" s="20"/>
      <c r="H365" s="20"/>
      <c r="I365" s="20"/>
      <c r="J365" s="31"/>
      <c r="K365" s="32"/>
      <c r="L365" s="32"/>
      <c r="M365" s="32"/>
      <c r="N365" s="46"/>
      <c r="V365" s="5"/>
      <c r="Y365" s="5"/>
    </row>
    <row r="366" spans="2:25" x14ac:dyDescent="0.3">
      <c r="B366" s="23">
        <f>'Spot Type 1'!B366</f>
        <v>0</v>
      </c>
      <c r="C366" s="20" t="str">
        <f>'Spot Type 1'!C366</f>
        <v>x</v>
      </c>
      <c r="D366" s="20"/>
      <c r="E366" s="20"/>
      <c r="F366" s="20"/>
      <c r="G366" s="20"/>
      <c r="H366" s="20"/>
      <c r="I366" s="20"/>
      <c r="J366" s="31"/>
      <c r="K366" s="32"/>
      <c r="L366" s="32"/>
      <c r="M366" s="32"/>
      <c r="N366" s="46"/>
      <c r="V366" s="5"/>
      <c r="Y366" s="5"/>
    </row>
    <row r="367" spans="2:25" x14ac:dyDescent="0.3">
      <c r="B367" s="23">
        <f>'Spot Type 1'!B367</f>
        <v>0</v>
      </c>
      <c r="C367" s="20" t="str">
        <f>'Spot Type 1'!C367</f>
        <v>x</v>
      </c>
      <c r="D367" s="20"/>
      <c r="E367" s="20"/>
      <c r="F367" s="20"/>
      <c r="G367" s="20"/>
      <c r="H367" s="20"/>
      <c r="I367" s="20"/>
      <c r="J367" s="31"/>
      <c r="K367" s="32"/>
      <c r="L367" s="32"/>
      <c r="M367" s="32"/>
      <c r="N367" s="46"/>
      <c r="V367" s="5"/>
      <c r="Y367" s="5"/>
    </row>
    <row r="368" spans="2:25" x14ac:dyDescent="0.3">
      <c r="B368" s="23">
        <f>'Spot Type 1'!B368</f>
        <v>0</v>
      </c>
      <c r="C368" s="20" t="str">
        <f>'Spot Type 1'!C368</f>
        <v>x</v>
      </c>
      <c r="D368" s="20"/>
      <c r="E368" s="20"/>
      <c r="F368" s="20"/>
      <c r="G368" s="20"/>
      <c r="H368" s="20"/>
      <c r="I368" s="20"/>
      <c r="J368" s="31"/>
      <c r="K368" s="32"/>
      <c r="L368" s="32"/>
      <c r="M368" s="32"/>
      <c r="N368" s="46"/>
      <c r="V368" s="5"/>
      <c r="Y368" s="5"/>
    </row>
    <row r="369" spans="2:25" x14ac:dyDescent="0.3">
      <c r="B369" s="23">
        <f>'Spot Type 1'!B369</f>
        <v>0</v>
      </c>
      <c r="C369" s="20" t="str">
        <f>'Spot Type 1'!C369</f>
        <v>x</v>
      </c>
      <c r="D369" s="20"/>
      <c r="E369" s="20"/>
      <c r="F369" s="20"/>
      <c r="G369" s="20"/>
      <c r="H369" s="20"/>
      <c r="I369" s="20"/>
      <c r="J369" s="31"/>
      <c r="K369" s="32"/>
      <c r="L369" s="32"/>
      <c r="M369" s="32"/>
      <c r="N369" s="46"/>
      <c r="V369" s="5"/>
      <c r="Y369" s="5"/>
    </row>
    <row r="370" spans="2:25" x14ac:dyDescent="0.3">
      <c r="B370" s="23">
        <f>'Spot Type 1'!B370</f>
        <v>0</v>
      </c>
      <c r="C370" s="20" t="str">
        <f>'Spot Type 1'!C370</f>
        <v>x</v>
      </c>
      <c r="D370" s="20"/>
      <c r="E370" s="20"/>
      <c r="F370" s="20"/>
      <c r="G370" s="20"/>
      <c r="H370" s="20"/>
      <c r="I370" s="20"/>
      <c r="J370" s="31"/>
      <c r="K370" s="32"/>
      <c r="L370" s="32"/>
      <c r="M370" s="32"/>
      <c r="N370" s="46"/>
      <c r="V370" s="5"/>
      <c r="Y370" s="5"/>
    </row>
    <row r="371" spans="2:25" x14ac:dyDescent="0.3">
      <c r="B371" s="23">
        <f>'Spot Type 1'!B371</f>
        <v>0</v>
      </c>
      <c r="C371" s="20" t="str">
        <f>'Spot Type 1'!C371</f>
        <v>x</v>
      </c>
      <c r="D371" s="20"/>
      <c r="E371" s="20"/>
      <c r="F371" s="20"/>
      <c r="G371" s="20"/>
      <c r="H371" s="20"/>
      <c r="I371" s="20"/>
      <c r="J371" s="31"/>
      <c r="K371" s="32"/>
      <c r="L371" s="32"/>
      <c r="M371" s="32"/>
      <c r="N371" s="46"/>
      <c r="V371" s="5"/>
      <c r="Y371" s="5"/>
    </row>
    <row r="372" spans="2:25" x14ac:dyDescent="0.3">
      <c r="B372" s="23">
        <f>'Spot Type 1'!B372</f>
        <v>0</v>
      </c>
      <c r="C372" s="20" t="str">
        <f>'Spot Type 1'!C372</f>
        <v>x</v>
      </c>
      <c r="D372" s="20"/>
      <c r="E372" s="20"/>
      <c r="F372" s="20"/>
      <c r="G372" s="20"/>
      <c r="H372" s="20"/>
      <c r="I372" s="20"/>
      <c r="J372" s="31"/>
      <c r="K372" s="32"/>
      <c r="L372" s="32"/>
      <c r="M372" s="32"/>
      <c r="N372" s="46"/>
      <c r="V372" s="5"/>
      <c r="Y372" s="5"/>
    </row>
    <row r="373" spans="2:25" x14ac:dyDescent="0.3">
      <c r="B373" s="23">
        <f>'Spot Type 1'!B373</f>
        <v>0</v>
      </c>
      <c r="C373" s="20" t="str">
        <f>'Spot Type 1'!C373</f>
        <v>x</v>
      </c>
      <c r="D373" s="20"/>
      <c r="E373" s="20"/>
      <c r="F373" s="20"/>
      <c r="G373" s="20"/>
      <c r="H373" s="20"/>
      <c r="I373" s="20"/>
      <c r="J373" s="31"/>
      <c r="K373" s="32"/>
      <c r="L373" s="32"/>
      <c r="M373" s="32"/>
      <c r="N373" s="46"/>
      <c r="V373" s="5"/>
      <c r="Y373" s="5"/>
    </row>
    <row r="374" spans="2:25" x14ac:dyDescent="0.3">
      <c r="B374" s="23">
        <f>'Spot Type 1'!B374</f>
        <v>0</v>
      </c>
      <c r="C374" s="20" t="str">
        <f>'Spot Type 1'!C374</f>
        <v>x</v>
      </c>
      <c r="D374" s="20"/>
      <c r="E374" s="20"/>
      <c r="F374" s="20"/>
      <c r="G374" s="20"/>
      <c r="H374" s="20"/>
      <c r="I374" s="20"/>
      <c r="J374" s="31"/>
      <c r="K374" s="32"/>
      <c r="L374" s="32"/>
      <c r="M374" s="32"/>
      <c r="N374" s="46"/>
      <c r="V374" s="5"/>
      <c r="Y374" s="5"/>
    </row>
    <row r="375" spans="2:25" x14ac:dyDescent="0.3">
      <c r="B375" s="23">
        <f>'Spot Type 1'!B375</f>
        <v>0</v>
      </c>
      <c r="C375" s="20" t="str">
        <f>'Spot Type 1'!C375</f>
        <v>x</v>
      </c>
      <c r="D375" s="20"/>
      <c r="E375" s="20"/>
      <c r="F375" s="20"/>
      <c r="G375" s="20"/>
      <c r="H375" s="20"/>
      <c r="I375" s="20"/>
      <c r="J375" s="31"/>
      <c r="K375" s="32"/>
      <c r="L375" s="32"/>
      <c r="M375" s="32"/>
      <c r="N375" s="46"/>
      <c r="V375" s="5"/>
      <c r="Y375" s="5"/>
    </row>
    <row r="376" spans="2:25" x14ac:dyDescent="0.3">
      <c r="B376" s="23">
        <f>'Spot Type 1'!B376</f>
        <v>0</v>
      </c>
      <c r="C376" s="20" t="str">
        <f>'Spot Type 1'!C376</f>
        <v>x</v>
      </c>
      <c r="D376" s="20"/>
      <c r="E376" s="20"/>
      <c r="F376" s="20"/>
      <c r="G376" s="20"/>
      <c r="H376" s="20"/>
      <c r="I376" s="20"/>
      <c r="J376" s="31"/>
      <c r="K376" s="32"/>
      <c r="L376" s="32"/>
      <c r="M376" s="32"/>
      <c r="N376" s="46"/>
      <c r="V376" s="5"/>
      <c r="Y376" s="5"/>
    </row>
    <row r="377" spans="2:25" x14ac:dyDescent="0.3">
      <c r="B377" s="23">
        <f>'Spot Type 1'!B377</f>
        <v>0</v>
      </c>
      <c r="C377" s="20" t="str">
        <f>'Spot Type 1'!C377</f>
        <v>x</v>
      </c>
      <c r="D377" s="20"/>
      <c r="E377" s="20"/>
      <c r="F377" s="20"/>
      <c r="G377" s="20"/>
      <c r="H377" s="20"/>
      <c r="I377" s="20"/>
      <c r="J377" s="31"/>
      <c r="K377" s="32"/>
      <c r="L377" s="32"/>
      <c r="M377" s="32"/>
      <c r="N377" s="46"/>
      <c r="V377" s="5"/>
      <c r="Y377" s="5"/>
    </row>
    <row r="378" spans="2:25" x14ac:dyDescent="0.3">
      <c r="B378" s="23">
        <f>'Spot Type 1'!B378</f>
        <v>0</v>
      </c>
      <c r="C378" s="20" t="str">
        <f>'Spot Type 1'!C378</f>
        <v>x</v>
      </c>
      <c r="D378" s="20"/>
      <c r="E378" s="20"/>
      <c r="F378" s="20"/>
      <c r="G378" s="20"/>
      <c r="H378" s="20"/>
      <c r="I378" s="20"/>
      <c r="J378" s="31"/>
      <c r="K378" s="32"/>
      <c r="L378" s="32"/>
      <c r="M378" s="32"/>
      <c r="N378" s="46"/>
      <c r="V378" s="5"/>
      <c r="Y378" s="5"/>
    </row>
    <row r="379" spans="2:25" x14ac:dyDescent="0.3">
      <c r="B379" s="23">
        <f>'Spot Type 1'!B379</f>
        <v>0</v>
      </c>
      <c r="C379" s="20" t="str">
        <f>'Spot Type 1'!C379</f>
        <v>x</v>
      </c>
      <c r="D379" s="20"/>
      <c r="E379" s="20"/>
      <c r="F379" s="20"/>
      <c r="G379" s="20"/>
      <c r="H379" s="20"/>
      <c r="I379" s="20"/>
      <c r="J379" s="31"/>
      <c r="K379" s="32"/>
      <c r="L379" s="32"/>
      <c r="M379" s="32"/>
      <c r="N379" s="46"/>
      <c r="V379" s="5"/>
      <c r="Y379" s="5"/>
    </row>
    <row r="380" spans="2:25" x14ac:dyDescent="0.3">
      <c r="B380" s="23">
        <f>'Spot Type 1'!B380</f>
        <v>0</v>
      </c>
      <c r="C380" s="20" t="str">
        <f>'Spot Type 1'!C380</f>
        <v>x</v>
      </c>
      <c r="D380" s="20"/>
      <c r="E380" s="20"/>
      <c r="F380" s="20"/>
      <c r="G380" s="20"/>
      <c r="H380" s="20"/>
      <c r="I380" s="20"/>
      <c r="J380" s="31"/>
      <c r="K380" s="32"/>
      <c r="L380" s="32"/>
      <c r="M380" s="32"/>
      <c r="N380" s="46"/>
      <c r="V380" s="5"/>
      <c r="Y380" s="5"/>
    </row>
    <row r="381" spans="2:25" x14ac:dyDescent="0.3">
      <c r="B381" s="23">
        <f>'Spot Type 1'!B381</f>
        <v>0</v>
      </c>
      <c r="C381" s="20" t="str">
        <f>'Spot Type 1'!C381</f>
        <v>x</v>
      </c>
      <c r="D381" s="20"/>
      <c r="E381" s="20"/>
      <c r="F381" s="20"/>
      <c r="G381" s="20"/>
      <c r="H381" s="20"/>
      <c r="I381" s="20"/>
      <c r="J381" s="31"/>
      <c r="K381" s="32"/>
      <c r="L381" s="32"/>
      <c r="M381" s="32"/>
      <c r="N381" s="46"/>
      <c r="V381" s="5"/>
      <c r="Y381" s="5"/>
    </row>
    <row r="382" spans="2:25" x14ac:dyDescent="0.3">
      <c r="B382" s="23">
        <f>'Spot Type 1'!B382</f>
        <v>0</v>
      </c>
      <c r="C382" s="20" t="str">
        <f>'Spot Type 1'!C382</f>
        <v>x</v>
      </c>
      <c r="D382" s="20"/>
      <c r="E382" s="20"/>
      <c r="F382" s="20"/>
      <c r="G382" s="20"/>
      <c r="H382" s="20"/>
      <c r="I382" s="20"/>
      <c r="J382" s="31"/>
      <c r="K382" s="32"/>
      <c r="L382" s="32"/>
      <c r="M382" s="32"/>
      <c r="N382" s="46"/>
      <c r="V382" s="5"/>
      <c r="Y382" s="5"/>
    </row>
    <row r="383" spans="2:25" x14ac:dyDescent="0.3">
      <c r="B383" s="23">
        <f>'Spot Type 1'!B383</f>
        <v>0</v>
      </c>
      <c r="C383" s="20" t="str">
        <f>'Spot Type 1'!C383</f>
        <v>x</v>
      </c>
      <c r="D383" s="20"/>
      <c r="E383" s="20"/>
      <c r="F383" s="20"/>
      <c r="G383" s="20"/>
      <c r="H383" s="20"/>
      <c r="I383" s="20"/>
      <c r="J383" s="31"/>
      <c r="K383" s="32"/>
      <c r="L383" s="32"/>
      <c r="M383" s="32"/>
      <c r="N383" s="46"/>
      <c r="V383" s="5"/>
      <c r="Y383" s="5"/>
    </row>
    <row r="384" spans="2:25" x14ac:dyDescent="0.3">
      <c r="B384" s="23">
        <f>'Spot Type 1'!B384</f>
        <v>0</v>
      </c>
      <c r="C384" s="20" t="str">
        <f>'Spot Type 1'!C384</f>
        <v>x</v>
      </c>
      <c r="D384" s="20"/>
      <c r="E384" s="20"/>
      <c r="F384" s="20"/>
      <c r="G384" s="20"/>
      <c r="H384" s="20"/>
      <c r="I384" s="20"/>
      <c r="J384" s="31"/>
      <c r="K384" s="32"/>
      <c r="L384" s="32"/>
      <c r="M384" s="32"/>
      <c r="N384" s="46"/>
      <c r="V384" s="5"/>
      <c r="Y384" s="5"/>
    </row>
    <row r="385" spans="2:25" x14ac:dyDescent="0.3">
      <c r="B385" s="23">
        <f>'Spot Type 1'!B385</f>
        <v>0</v>
      </c>
      <c r="C385" s="20" t="str">
        <f>'Spot Type 1'!C385</f>
        <v>x</v>
      </c>
      <c r="D385" s="20"/>
      <c r="E385" s="20"/>
      <c r="F385" s="20"/>
      <c r="G385" s="20"/>
      <c r="H385" s="20"/>
      <c r="I385" s="20"/>
      <c r="J385" s="31"/>
      <c r="K385" s="32"/>
      <c r="L385" s="32"/>
      <c r="M385" s="32"/>
      <c r="N385" s="46"/>
      <c r="V385" s="5"/>
      <c r="Y385" s="5"/>
    </row>
    <row r="386" spans="2:25" x14ac:dyDescent="0.3">
      <c r="B386" s="23">
        <f>'Spot Type 1'!B386</f>
        <v>0</v>
      </c>
      <c r="C386" s="20" t="str">
        <f>'Spot Type 1'!C386</f>
        <v>x</v>
      </c>
      <c r="D386" s="20"/>
      <c r="E386" s="20"/>
      <c r="F386" s="20"/>
      <c r="G386" s="20"/>
      <c r="H386" s="20"/>
      <c r="I386" s="20"/>
      <c r="J386" s="31"/>
      <c r="K386" s="32"/>
      <c r="L386" s="32"/>
      <c r="M386" s="32"/>
      <c r="N386" s="46"/>
      <c r="V386" s="5"/>
      <c r="Y386" s="5"/>
    </row>
    <row r="387" spans="2:25" x14ac:dyDescent="0.3">
      <c r="B387" s="23">
        <f>'Spot Type 1'!B387</f>
        <v>0</v>
      </c>
      <c r="C387" s="20" t="str">
        <f>'Spot Type 1'!C387</f>
        <v>x</v>
      </c>
      <c r="D387" s="20"/>
      <c r="E387" s="20"/>
      <c r="F387" s="20"/>
      <c r="G387" s="20"/>
      <c r="H387" s="20"/>
      <c r="I387" s="20"/>
      <c r="J387" s="31"/>
      <c r="K387" s="32"/>
      <c r="L387" s="32"/>
      <c r="M387" s="32"/>
      <c r="N387" s="46"/>
      <c r="V387" s="5"/>
      <c r="Y387" s="5"/>
    </row>
    <row r="388" spans="2:25" x14ac:dyDescent="0.3">
      <c r="B388" s="23">
        <f>'Spot Type 1'!B388</f>
        <v>0</v>
      </c>
      <c r="C388" s="20" t="str">
        <f>'Spot Type 1'!C388</f>
        <v>x</v>
      </c>
      <c r="D388" s="20"/>
      <c r="E388" s="20"/>
      <c r="F388" s="20"/>
      <c r="G388" s="20"/>
      <c r="H388" s="20"/>
      <c r="I388" s="20"/>
      <c r="J388" s="31"/>
      <c r="K388" s="32"/>
      <c r="L388" s="32"/>
      <c r="M388" s="32"/>
      <c r="N388" s="46"/>
      <c r="V388" s="5"/>
      <c r="Y388" s="5"/>
    </row>
    <row r="389" spans="2:25" x14ac:dyDescent="0.3">
      <c r="B389" s="23">
        <f>'Spot Type 1'!B389</f>
        <v>0</v>
      </c>
      <c r="C389" s="20" t="str">
        <f>'Spot Type 1'!C389</f>
        <v>x</v>
      </c>
      <c r="D389" s="20"/>
      <c r="E389" s="20"/>
      <c r="F389" s="20"/>
      <c r="G389" s="20"/>
      <c r="H389" s="20"/>
      <c r="I389" s="20"/>
      <c r="J389" s="31"/>
      <c r="K389" s="32"/>
      <c r="L389" s="32"/>
      <c r="M389" s="32"/>
      <c r="N389" s="46"/>
      <c r="V389" s="5"/>
      <c r="Y389" s="5"/>
    </row>
    <row r="390" spans="2:25" x14ac:dyDescent="0.3">
      <c r="B390" s="23">
        <f>'Spot Type 1'!B390</f>
        <v>0</v>
      </c>
      <c r="C390" s="20" t="str">
        <f>'Spot Type 1'!C390</f>
        <v>x</v>
      </c>
      <c r="D390" s="20"/>
      <c r="E390" s="20"/>
      <c r="F390" s="20"/>
      <c r="G390" s="20"/>
      <c r="H390" s="20"/>
      <c r="I390" s="20"/>
      <c r="J390" s="31"/>
      <c r="K390" s="32"/>
      <c r="L390" s="32"/>
      <c r="M390" s="32"/>
      <c r="N390" s="46"/>
      <c r="V390" s="5"/>
      <c r="Y390" s="5"/>
    </row>
    <row r="391" spans="2:25" x14ac:dyDescent="0.3">
      <c r="B391" s="23">
        <f>'Spot Type 1'!B391</f>
        <v>0</v>
      </c>
      <c r="C391" s="20" t="str">
        <f>'Spot Type 1'!C391</f>
        <v>x</v>
      </c>
      <c r="D391" s="20"/>
      <c r="E391" s="20"/>
      <c r="F391" s="20"/>
      <c r="G391" s="20"/>
      <c r="H391" s="20"/>
      <c r="I391" s="20"/>
      <c r="J391" s="31"/>
      <c r="K391" s="32"/>
      <c r="L391" s="32"/>
      <c r="M391" s="32"/>
      <c r="N391" s="46"/>
      <c r="V391" s="5"/>
      <c r="Y391" s="5"/>
    </row>
    <row r="392" spans="2:25" x14ac:dyDescent="0.3">
      <c r="B392" s="23">
        <f>'Spot Type 1'!B392</f>
        <v>0</v>
      </c>
      <c r="C392" s="20" t="str">
        <f>'Spot Type 1'!C392</f>
        <v>x</v>
      </c>
      <c r="D392" s="20"/>
      <c r="E392" s="20"/>
      <c r="F392" s="20"/>
      <c r="G392" s="20"/>
      <c r="H392" s="20"/>
      <c r="I392" s="20"/>
      <c r="J392" s="31"/>
      <c r="K392" s="32"/>
      <c r="L392" s="32"/>
      <c r="M392" s="32"/>
      <c r="N392" s="46"/>
      <c r="V392" s="5"/>
      <c r="Y392" s="5"/>
    </row>
    <row r="393" spans="2:25" x14ac:dyDescent="0.3">
      <c r="B393" s="23">
        <f>'Spot Type 1'!B393</f>
        <v>0</v>
      </c>
      <c r="C393" s="20" t="str">
        <f>'Spot Type 1'!C393</f>
        <v>x</v>
      </c>
      <c r="D393" s="20"/>
      <c r="E393" s="20"/>
      <c r="F393" s="20"/>
      <c r="G393" s="20"/>
      <c r="H393" s="20"/>
      <c r="I393" s="20"/>
      <c r="J393" s="31"/>
      <c r="K393" s="32"/>
      <c r="L393" s="32"/>
      <c r="M393" s="32"/>
      <c r="N393" s="46"/>
      <c r="V393" s="5"/>
      <c r="Y393" s="5"/>
    </row>
    <row r="394" spans="2:25" x14ac:dyDescent="0.3">
      <c r="B394" s="23">
        <f>'Spot Type 1'!B394</f>
        <v>0</v>
      </c>
      <c r="C394" s="20" t="str">
        <f>'Spot Type 1'!C394</f>
        <v>x</v>
      </c>
      <c r="D394" s="20"/>
      <c r="E394" s="20"/>
      <c r="F394" s="20"/>
      <c r="G394" s="20"/>
      <c r="H394" s="20"/>
      <c r="I394" s="20"/>
      <c r="J394" s="31"/>
      <c r="K394" s="32"/>
      <c r="L394" s="32"/>
      <c r="M394" s="32"/>
      <c r="N394" s="46"/>
      <c r="V394" s="5"/>
      <c r="Y394" s="5"/>
    </row>
    <row r="395" spans="2:25" x14ac:dyDescent="0.3">
      <c r="B395" s="23">
        <f>'Spot Type 1'!B395</f>
        <v>0</v>
      </c>
      <c r="C395" s="20" t="str">
        <f>'Spot Type 1'!C395</f>
        <v>x</v>
      </c>
      <c r="D395" s="20"/>
      <c r="E395" s="20"/>
      <c r="F395" s="20"/>
      <c r="G395" s="20"/>
      <c r="H395" s="20"/>
      <c r="I395" s="20"/>
      <c r="J395" s="31"/>
      <c r="K395" s="32"/>
      <c r="L395" s="32"/>
      <c r="M395" s="32"/>
      <c r="N395" s="46"/>
      <c r="V395" s="5"/>
      <c r="Y395" s="5"/>
    </row>
    <row r="396" spans="2:25" x14ac:dyDescent="0.3">
      <c r="B396" s="23">
        <f>'Spot Type 1'!B396</f>
        <v>0</v>
      </c>
      <c r="C396" s="20" t="str">
        <f>'Spot Type 1'!C396</f>
        <v>x</v>
      </c>
      <c r="D396" s="20"/>
      <c r="E396" s="20"/>
      <c r="F396" s="20"/>
      <c r="G396" s="20"/>
      <c r="H396" s="20"/>
      <c r="I396" s="20"/>
      <c r="J396" s="31"/>
      <c r="K396" s="32"/>
      <c r="L396" s="32"/>
      <c r="M396" s="32"/>
      <c r="N396" s="46"/>
      <c r="V396" s="5"/>
      <c r="Y396" s="5"/>
    </row>
    <row r="397" spans="2:25" x14ac:dyDescent="0.3">
      <c r="B397" s="23">
        <f>'Spot Type 1'!B397</f>
        <v>0</v>
      </c>
      <c r="C397" s="20" t="str">
        <f>'Spot Type 1'!C397</f>
        <v>x</v>
      </c>
      <c r="D397" s="20"/>
      <c r="E397" s="20"/>
      <c r="F397" s="20"/>
      <c r="G397" s="20"/>
      <c r="H397" s="20"/>
      <c r="I397" s="20"/>
      <c r="J397" s="31"/>
      <c r="K397" s="32"/>
      <c r="L397" s="32"/>
      <c r="M397" s="32"/>
      <c r="N397" s="46"/>
      <c r="V397" s="5"/>
      <c r="Y397" s="5"/>
    </row>
    <row r="398" spans="2:25" x14ac:dyDescent="0.3">
      <c r="B398" s="23">
        <f>'Spot Type 1'!B398</f>
        <v>0</v>
      </c>
      <c r="C398" s="20" t="str">
        <f>'Spot Type 1'!C398</f>
        <v>x</v>
      </c>
      <c r="D398" s="20"/>
      <c r="E398" s="20"/>
      <c r="F398" s="20"/>
      <c r="G398" s="20"/>
      <c r="H398" s="20"/>
      <c r="I398" s="20"/>
      <c r="J398" s="31"/>
      <c r="K398" s="32"/>
      <c r="L398" s="32"/>
      <c r="M398" s="32"/>
      <c r="N398" s="46"/>
      <c r="V398" s="5"/>
      <c r="Y398" s="5"/>
    </row>
    <row r="399" spans="2:25" x14ac:dyDescent="0.3">
      <c r="B399" s="23">
        <f>'Spot Type 1'!B399</f>
        <v>0</v>
      </c>
      <c r="C399" s="20" t="str">
        <f>'Spot Type 1'!C399</f>
        <v>x</v>
      </c>
      <c r="D399" s="20"/>
      <c r="E399" s="20"/>
      <c r="F399" s="20"/>
      <c r="G399" s="20"/>
      <c r="H399" s="20"/>
      <c r="I399" s="20"/>
      <c r="J399" s="31"/>
      <c r="K399" s="32"/>
      <c r="L399" s="32"/>
      <c r="M399" s="32"/>
      <c r="N399" s="46"/>
      <c r="V399" s="5"/>
      <c r="Y399" s="5"/>
    </row>
    <row r="400" spans="2:25" x14ac:dyDescent="0.3">
      <c r="B400" s="23">
        <f>'Spot Type 1'!B400</f>
        <v>0</v>
      </c>
      <c r="C400" s="20" t="str">
        <f>'Spot Type 1'!C400</f>
        <v>x</v>
      </c>
      <c r="D400" s="20"/>
      <c r="E400" s="20"/>
      <c r="F400" s="20"/>
      <c r="G400" s="20"/>
      <c r="H400" s="20"/>
      <c r="I400" s="20"/>
      <c r="J400" s="31"/>
      <c r="K400" s="32"/>
      <c r="L400" s="32"/>
      <c r="M400" s="32"/>
      <c r="N400" s="46"/>
      <c r="V400" s="5"/>
      <c r="Y400" s="5"/>
    </row>
    <row r="401" spans="2:25" x14ac:dyDescent="0.3">
      <c r="B401" s="23">
        <f>'Spot Type 1'!B401</f>
        <v>0</v>
      </c>
      <c r="C401" s="20" t="str">
        <f>'Spot Type 1'!C401</f>
        <v>x</v>
      </c>
      <c r="D401" s="20"/>
      <c r="E401" s="20"/>
      <c r="F401" s="20"/>
      <c r="G401" s="20"/>
      <c r="H401" s="20"/>
      <c r="I401" s="20"/>
      <c r="J401" s="31"/>
      <c r="K401" s="32"/>
      <c r="L401" s="32"/>
      <c r="M401" s="32"/>
      <c r="N401" s="46"/>
      <c r="V401" s="5"/>
      <c r="Y401" s="5"/>
    </row>
    <row r="402" spans="2:25" x14ac:dyDescent="0.3">
      <c r="B402" s="23">
        <f>'Spot Type 1'!B402</f>
        <v>0</v>
      </c>
      <c r="C402" s="20" t="str">
        <f>'Spot Type 1'!C402</f>
        <v>x</v>
      </c>
      <c r="D402" s="20"/>
      <c r="E402" s="20"/>
      <c r="F402" s="20"/>
      <c r="G402" s="20"/>
      <c r="H402" s="20"/>
      <c r="I402" s="20"/>
      <c r="J402" s="31"/>
      <c r="K402" s="32"/>
      <c r="L402" s="32"/>
      <c r="M402" s="32"/>
      <c r="N402" s="46"/>
      <c r="V402" s="5"/>
      <c r="Y402" s="5"/>
    </row>
    <row r="403" spans="2:25" x14ac:dyDescent="0.3">
      <c r="B403" s="23">
        <f>'Spot Type 1'!B403</f>
        <v>0</v>
      </c>
      <c r="C403" s="20" t="str">
        <f>'Spot Type 1'!C403</f>
        <v>x</v>
      </c>
      <c r="D403" s="20"/>
      <c r="E403" s="20"/>
      <c r="F403" s="20"/>
      <c r="G403" s="20"/>
      <c r="H403" s="20"/>
      <c r="I403" s="20"/>
      <c r="J403" s="31"/>
      <c r="K403" s="32"/>
      <c r="L403" s="32"/>
      <c r="M403" s="32"/>
      <c r="N403" s="46"/>
      <c r="V403" s="5"/>
      <c r="Y403" s="5"/>
    </row>
    <row r="404" spans="2:25" x14ac:dyDescent="0.3">
      <c r="B404" s="23">
        <f>'Spot Type 1'!B404</f>
        <v>0</v>
      </c>
      <c r="C404" s="20" t="str">
        <f>'Spot Type 1'!C404</f>
        <v>x</v>
      </c>
      <c r="D404" s="20"/>
      <c r="E404" s="20"/>
      <c r="F404" s="20"/>
      <c r="G404" s="20"/>
      <c r="H404" s="20"/>
      <c r="I404" s="20"/>
      <c r="J404" s="31"/>
      <c r="K404" s="32"/>
      <c r="L404" s="32"/>
      <c r="M404" s="32"/>
      <c r="N404" s="46"/>
      <c r="V404" s="5"/>
      <c r="Y404" s="5"/>
    </row>
    <row r="405" spans="2:25" x14ac:dyDescent="0.3">
      <c r="B405" s="23">
        <f>'Spot Type 1'!B405</f>
        <v>0</v>
      </c>
      <c r="C405" s="20" t="str">
        <f>'Spot Type 1'!C405</f>
        <v>x</v>
      </c>
      <c r="D405" s="20"/>
      <c r="E405" s="20"/>
      <c r="F405" s="20"/>
      <c r="G405" s="20"/>
      <c r="H405" s="20"/>
      <c r="I405" s="20"/>
      <c r="J405" s="31"/>
      <c r="K405" s="32"/>
      <c r="L405" s="32"/>
      <c r="M405" s="32"/>
      <c r="N405" s="46"/>
      <c r="V405" s="5"/>
      <c r="Y405" s="5"/>
    </row>
    <row r="406" spans="2:25" x14ac:dyDescent="0.3">
      <c r="B406" s="23">
        <f>'Spot Type 1'!B406</f>
        <v>0</v>
      </c>
      <c r="C406" s="20" t="str">
        <f>'Spot Type 1'!C406</f>
        <v>x</v>
      </c>
      <c r="D406" s="20"/>
      <c r="E406" s="20"/>
      <c r="F406" s="20"/>
      <c r="G406" s="20"/>
      <c r="H406" s="20"/>
      <c r="I406" s="20"/>
      <c r="J406" s="31"/>
      <c r="K406" s="32"/>
      <c r="L406" s="32"/>
      <c r="M406" s="32"/>
      <c r="N406" s="46"/>
      <c r="V406" s="5"/>
      <c r="Y406" s="5"/>
    </row>
    <row r="407" spans="2:25" x14ac:dyDescent="0.3">
      <c r="B407" s="23">
        <f>'Spot Type 1'!B407</f>
        <v>0</v>
      </c>
      <c r="C407" s="20" t="str">
        <f>'Spot Type 1'!C407</f>
        <v>x</v>
      </c>
      <c r="D407" s="20"/>
      <c r="E407" s="20"/>
      <c r="F407" s="20"/>
      <c r="G407" s="20"/>
      <c r="H407" s="20"/>
      <c r="I407" s="20"/>
      <c r="J407" s="31"/>
      <c r="K407" s="32"/>
      <c r="L407" s="32"/>
      <c r="M407" s="32"/>
      <c r="N407" s="46"/>
      <c r="V407" s="5"/>
      <c r="Y407" s="5"/>
    </row>
    <row r="408" spans="2:25" x14ac:dyDescent="0.3">
      <c r="B408" s="23">
        <f>'Spot Type 1'!B408</f>
        <v>0</v>
      </c>
      <c r="C408" s="20" t="str">
        <f>'Spot Type 1'!C408</f>
        <v>x</v>
      </c>
      <c r="D408" s="20"/>
      <c r="E408" s="20"/>
      <c r="F408" s="20"/>
      <c r="G408" s="20"/>
      <c r="H408" s="20"/>
      <c r="I408" s="20"/>
      <c r="J408" s="31"/>
      <c r="K408" s="32"/>
      <c r="L408" s="32"/>
      <c r="M408" s="32"/>
      <c r="N408" s="46"/>
      <c r="V408" s="5"/>
      <c r="Y408" s="5"/>
    </row>
    <row r="409" spans="2:25" x14ac:dyDescent="0.3">
      <c r="B409" s="23">
        <f>'Spot Type 1'!B409</f>
        <v>0</v>
      </c>
      <c r="C409" s="20" t="str">
        <f>'Spot Type 1'!C409</f>
        <v>x</v>
      </c>
      <c r="D409" s="20"/>
      <c r="E409" s="20"/>
      <c r="F409" s="20"/>
      <c r="G409" s="20"/>
      <c r="H409" s="20"/>
      <c r="I409" s="20"/>
      <c r="J409" s="31"/>
      <c r="K409" s="32"/>
      <c r="L409" s="32"/>
      <c r="M409" s="32"/>
      <c r="N409" s="46"/>
      <c r="V409" s="5"/>
      <c r="Y409" s="5"/>
    </row>
    <row r="410" spans="2:25" x14ac:dyDescent="0.3">
      <c r="B410" s="23">
        <f>'Spot Type 1'!B410</f>
        <v>0</v>
      </c>
      <c r="C410" s="20" t="str">
        <f>'Spot Type 1'!C410</f>
        <v>x</v>
      </c>
      <c r="D410" s="20"/>
      <c r="E410" s="20"/>
      <c r="F410" s="20"/>
      <c r="G410" s="20"/>
      <c r="H410" s="20"/>
      <c r="I410" s="20"/>
      <c r="J410" s="31"/>
      <c r="K410" s="32"/>
      <c r="L410" s="32"/>
      <c r="M410" s="32"/>
      <c r="N410" s="46"/>
      <c r="V410" s="5"/>
      <c r="Y410" s="5"/>
    </row>
    <row r="411" spans="2:25" x14ac:dyDescent="0.3">
      <c r="B411" s="23">
        <f>'Spot Type 1'!B411</f>
        <v>0</v>
      </c>
      <c r="C411" s="20" t="str">
        <f>'Spot Type 1'!C411</f>
        <v>x</v>
      </c>
      <c r="D411" s="20"/>
      <c r="E411" s="20"/>
      <c r="F411" s="20"/>
      <c r="G411" s="20"/>
      <c r="H411" s="20"/>
      <c r="I411" s="20"/>
      <c r="J411" s="31"/>
      <c r="K411" s="32"/>
      <c r="L411" s="32"/>
      <c r="M411" s="32"/>
      <c r="N411" s="46"/>
      <c r="V411" s="5"/>
      <c r="Y411" s="5"/>
    </row>
    <row r="412" spans="2:25" x14ac:dyDescent="0.3">
      <c r="B412" s="23">
        <f>'Spot Type 1'!B412</f>
        <v>0</v>
      </c>
      <c r="C412" s="20" t="str">
        <f>'Spot Type 1'!C412</f>
        <v>x</v>
      </c>
      <c r="D412" s="20"/>
      <c r="E412" s="20"/>
      <c r="F412" s="20"/>
      <c r="G412" s="20"/>
      <c r="H412" s="20"/>
      <c r="I412" s="20"/>
      <c r="J412" s="31"/>
      <c r="K412" s="32"/>
      <c r="L412" s="32"/>
      <c r="M412" s="32"/>
      <c r="N412" s="46"/>
      <c r="V412" s="5"/>
      <c r="Y412" s="5"/>
    </row>
    <row r="413" spans="2:25" x14ac:dyDescent="0.3">
      <c r="B413" s="23">
        <f>'Spot Type 1'!B413</f>
        <v>0</v>
      </c>
      <c r="C413" s="20" t="str">
        <f>'Spot Type 1'!C413</f>
        <v>x</v>
      </c>
      <c r="D413" s="20"/>
      <c r="E413" s="20"/>
      <c r="F413" s="20"/>
      <c r="G413" s="20"/>
      <c r="H413" s="20"/>
      <c r="I413" s="20"/>
      <c r="J413" s="31"/>
      <c r="K413" s="32"/>
      <c r="L413" s="32"/>
      <c r="M413" s="32"/>
      <c r="N413" s="46"/>
      <c r="V413" s="5"/>
      <c r="Y413" s="5"/>
    </row>
    <row r="414" spans="2:25" x14ac:dyDescent="0.3">
      <c r="B414" s="23">
        <f>'Spot Type 1'!B414</f>
        <v>0</v>
      </c>
      <c r="C414" s="20" t="str">
        <f>'Spot Type 1'!C414</f>
        <v>x</v>
      </c>
      <c r="D414" s="20"/>
      <c r="E414" s="20"/>
      <c r="F414" s="20"/>
      <c r="G414" s="20"/>
      <c r="H414" s="20"/>
      <c r="I414" s="20"/>
      <c r="J414" s="31"/>
      <c r="K414" s="32"/>
      <c r="L414" s="32"/>
      <c r="M414" s="32"/>
      <c r="N414" s="46"/>
      <c r="V414" s="5"/>
      <c r="Y414" s="5"/>
    </row>
    <row r="415" spans="2:25" x14ac:dyDescent="0.3">
      <c r="B415" s="23">
        <f>'Spot Type 1'!B415</f>
        <v>0</v>
      </c>
      <c r="C415" s="20" t="str">
        <f>'Spot Type 1'!C415</f>
        <v>x</v>
      </c>
      <c r="D415" s="20"/>
      <c r="E415" s="20"/>
      <c r="F415" s="20"/>
      <c r="G415" s="20"/>
      <c r="H415" s="20"/>
      <c r="I415" s="20"/>
      <c r="J415" s="31"/>
      <c r="K415" s="32"/>
      <c r="L415" s="32"/>
      <c r="M415" s="32"/>
      <c r="N415" s="46"/>
      <c r="V415" s="5"/>
      <c r="Y415" s="5"/>
    </row>
    <row r="416" spans="2:25" x14ac:dyDescent="0.3">
      <c r="B416" s="23">
        <f>'Spot Type 1'!B416</f>
        <v>0</v>
      </c>
      <c r="C416" s="20" t="str">
        <f>'Spot Type 1'!C416</f>
        <v>x</v>
      </c>
      <c r="D416" s="20"/>
      <c r="E416" s="20"/>
      <c r="F416" s="20"/>
      <c r="G416" s="20"/>
      <c r="H416" s="20"/>
      <c r="I416" s="20"/>
      <c r="J416" s="31"/>
      <c r="K416" s="32"/>
      <c r="L416" s="32"/>
      <c r="M416" s="32"/>
      <c r="N416" s="46"/>
      <c r="V416" s="5"/>
      <c r="Y416" s="5"/>
    </row>
    <row r="417" spans="2:25" x14ac:dyDescent="0.3">
      <c r="B417" s="23">
        <f>'Spot Type 1'!B417</f>
        <v>0</v>
      </c>
      <c r="C417" s="20" t="str">
        <f>'Spot Type 1'!C417</f>
        <v>x</v>
      </c>
      <c r="D417" s="20"/>
      <c r="E417" s="20"/>
      <c r="F417" s="20"/>
      <c r="G417" s="20"/>
      <c r="H417" s="20"/>
      <c r="I417" s="20"/>
      <c r="J417" s="31"/>
      <c r="K417" s="32"/>
      <c r="L417" s="32"/>
      <c r="M417" s="32"/>
      <c r="N417" s="46"/>
      <c r="V417" s="5"/>
      <c r="Y417" s="5"/>
    </row>
    <row r="418" spans="2:25" x14ac:dyDescent="0.3">
      <c r="B418" s="23">
        <f>'Spot Type 1'!B418</f>
        <v>0</v>
      </c>
      <c r="C418" s="20" t="str">
        <f>'Spot Type 1'!C418</f>
        <v>x</v>
      </c>
      <c r="D418" s="20"/>
      <c r="E418" s="20"/>
      <c r="F418" s="20"/>
      <c r="G418" s="20"/>
      <c r="H418" s="20"/>
      <c r="I418" s="20"/>
      <c r="J418" s="31"/>
      <c r="K418" s="32"/>
      <c r="L418" s="32"/>
      <c r="M418" s="32"/>
      <c r="N418" s="46"/>
      <c r="V418" s="5"/>
      <c r="Y418" s="5"/>
    </row>
    <row r="419" spans="2:25" x14ac:dyDescent="0.3">
      <c r="B419" s="23">
        <f>'Spot Type 1'!B419</f>
        <v>0</v>
      </c>
      <c r="C419" s="20" t="str">
        <f>'Spot Type 1'!C419</f>
        <v>x</v>
      </c>
      <c r="D419" s="20"/>
      <c r="E419" s="20"/>
      <c r="F419" s="20"/>
      <c r="G419" s="20"/>
      <c r="H419" s="20"/>
      <c r="I419" s="20"/>
      <c r="J419" s="31"/>
      <c r="K419" s="32"/>
      <c r="L419" s="32"/>
      <c r="M419" s="32"/>
      <c r="N419" s="46"/>
      <c r="V419" s="5"/>
      <c r="Y419" s="5"/>
    </row>
    <row r="420" spans="2:25" x14ac:dyDescent="0.3">
      <c r="B420" s="23">
        <f>'Spot Type 1'!B420</f>
        <v>0</v>
      </c>
      <c r="C420" s="20" t="str">
        <f>'Spot Type 1'!C420</f>
        <v>x</v>
      </c>
      <c r="D420" s="20"/>
      <c r="E420" s="20"/>
      <c r="F420" s="20"/>
      <c r="G420" s="20"/>
      <c r="H420" s="20"/>
      <c r="I420" s="20"/>
      <c r="J420" s="31"/>
      <c r="K420" s="32"/>
      <c r="L420" s="32"/>
      <c r="M420" s="32"/>
      <c r="N420" s="46"/>
      <c r="V420" s="5"/>
      <c r="Y420" s="5"/>
    </row>
    <row r="421" spans="2:25" x14ac:dyDescent="0.3">
      <c r="B421" s="23">
        <f>'Spot Type 1'!B421</f>
        <v>0</v>
      </c>
      <c r="C421" s="20" t="str">
        <f>'Spot Type 1'!C421</f>
        <v>x</v>
      </c>
      <c r="D421" s="20"/>
      <c r="E421" s="20"/>
      <c r="F421" s="20"/>
      <c r="G421" s="20"/>
      <c r="H421" s="20"/>
      <c r="I421" s="20"/>
      <c r="J421" s="31"/>
      <c r="K421" s="32"/>
      <c r="L421" s="32"/>
      <c r="M421" s="32"/>
      <c r="N421" s="46"/>
      <c r="V421" s="5"/>
      <c r="Y421" s="5"/>
    </row>
    <row r="422" spans="2:25" x14ac:dyDescent="0.3">
      <c r="B422" s="23">
        <f>'Spot Type 1'!B422</f>
        <v>0</v>
      </c>
      <c r="C422" s="20" t="str">
        <f>'Spot Type 1'!C422</f>
        <v>x</v>
      </c>
      <c r="D422" s="20"/>
      <c r="E422" s="20"/>
      <c r="F422" s="20"/>
      <c r="G422" s="20"/>
      <c r="H422" s="20"/>
      <c r="I422" s="20"/>
      <c r="J422" s="31"/>
      <c r="K422" s="32"/>
      <c r="L422" s="32"/>
      <c r="M422" s="32"/>
      <c r="N422" s="46"/>
      <c r="V422" s="5"/>
      <c r="Y422" s="5"/>
    </row>
    <row r="423" spans="2:25" x14ac:dyDescent="0.3">
      <c r="B423" s="23">
        <f>'Spot Type 1'!B423</f>
        <v>0</v>
      </c>
      <c r="C423" s="20" t="str">
        <f>'Spot Type 1'!C423</f>
        <v>x</v>
      </c>
      <c r="D423" s="20"/>
      <c r="E423" s="20"/>
      <c r="F423" s="20"/>
      <c r="G423" s="20"/>
      <c r="H423" s="20"/>
      <c r="I423" s="20"/>
      <c r="J423" s="31"/>
      <c r="K423" s="32"/>
      <c r="L423" s="32"/>
      <c r="M423" s="32"/>
      <c r="N423" s="46"/>
      <c r="V423" s="5"/>
      <c r="Y423" s="5"/>
    </row>
    <row r="424" spans="2:25" x14ac:dyDescent="0.3">
      <c r="B424" s="23">
        <f>'Spot Type 1'!B424</f>
        <v>0</v>
      </c>
      <c r="C424" s="20" t="str">
        <f>'Spot Type 1'!C424</f>
        <v>x</v>
      </c>
      <c r="D424" s="20"/>
      <c r="E424" s="20"/>
      <c r="F424" s="20"/>
      <c r="G424" s="20"/>
      <c r="H424" s="20"/>
      <c r="I424" s="20"/>
      <c r="J424" s="31"/>
      <c r="K424" s="32"/>
      <c r="L424" s="32"/>
      <c r="M424" s="32"/>
      <c r="N424" s="46"/>
      <c r="V424" s="5"/>
      <c r="Y424" s="5"/>
    </row>
    <row r="425" spans="2:25" x14ac:dyDescent="0.3">
      <c r="B425" s="23">
        <f>'Spot Type 1'!B425</f>
        <v>0</v>
      </c>
      <c r="C425" s="20" t="str">
        <f>'Spot Type 1'!C425</f>
        <v>x</v>
      </c>
      <c r="D425" s="20"/>
      <c r="E425" s="20"/>
      <c r="F425" s="20"/>
      <c r="G425" s="20"/>
      <c r="H425" s="20"/>
      <c r="I425" s="20"/>
      <c r="J425" s="31"/>
      <c r="K425" s="32"/>
      <c r="L425" s="32"/>
      <c r="M425" s="32"/>
      <c r="N425" s="46"/>
      <c r="V425" s="5"/>
      <c r="Y425" s="5"/>
    </row>
    <row r="426" spans="2:25" x14ac:dyDescent="0.3">
      <c r="B426" s="23">
        <f>'Spot Type 1'!B426</f>
        <v>0</v>
      </c>
      <c r="C426" s="20" t="str">
        <f>'Spot Type 1'!C426</f>
        <v>x</v>
      </c>
      <c r="D426" s="20"/>
      <c r="E426" s="20"/>
      <c r="F426" s="20"/>
      <c r="G426" s="20"/>
      <c r="H426" s="20"/>
      <c r="I426" s="20"/>
      <c r="J426" s="31"/>
      <c r="K426" s="32"/>
      <c r="L426" s="32"/>
      <c r="M426" s="32"/>
      <c r="N426" s="46"/>
      <c r="V426" s="5"/>
      <c r="Y426" s="5"/>
    </row>
    <row r="427" spans="2:25" x14ac:dyDescent="0.3">
      <c r="B427" s="23">
        <f>'Spot Type 1'!B427</f>
        <v>0</v>
      </c>
      <c r="C427" s="20" t="str">
        <f>'Spot Type 1'!C427</f>
        <v>x</v>
      </c>
      <c r="D427" s="20"/>
      <c r="E427" s="20"/>
      <c r="F427" s="20"/>
      <c r="G427" s="20"/>
      <c r="H427" s="20"/>
      <c r="I427" s="20"/>
      <c r="J427" s="31"/>
      <c r="K427" s="32"/>
      <c r="L427" s="32"/>
      <c r="M427" s="32"/>
      <c r="N427" s="46"/>
      <c r="V427" s="5"/>
      <c r="Y427" s="5"/>
    </row>
    <row r="428" spans="2:25" x14ac:dyDescent="0.3">
      <c r="B428" s="23">
        <f>'Spot Type 1'!B428</f>
        <v>0</v>
      </c>
      <c r="C428" s="20" t="str">
        <f>'Spot Type 1'!C428</f>
        <v>x</v>
      </c>
      <c r="D428" s="20"/>
      <c r="E428" s="20"/>
      <c r="F428" s="20"/>
      <c r="G428" s="20"/>
      <c r="H428" s="20"/>
      <c r="I428" s="20"/>
      <c r="J428" s="31"/>
      <c r="K428" s="32"/>
      <c r="L428" s="32"/>
      <c r="M428" s="32"/>
      <c r="N428" s="46"/>
      <c r="V428" s="5"/>
      <c r="Y428" s="5"/>
    </row>
    <row r="429" spans="2:25" x14ac:dyDescent="0.3">
      <c r="B429" s="23">
        <f>'Spot Type 1'!B429</f>
        <v>0</v>
      </c>
      <c r="C429" s="20" t="str">
        <f>'Spot Type 1'!C429</f>
        <v>x</v>
      </c>
      <c r="D429" s="20"/>
      <c r="E429" s="20"/>
      <c r="F429" s="20"/>
      <c r="G429" s="20"/>
      <c r="H429" s="20"/>
      <c r="I429" s="20"/>
      <c r="J429" s="31"/>
      <c r="K429" s="32"/>
      <c r="L429" s="32"/>
      <c r="M429" s="32"/>
      <c r="N429" s="46"/>
      <c r="V429" s="5"/>
      <c r="Y429" s="5"/>
    </row>
    <row r="430" spans="2:25" x14ac:dyDescent="0.3">
      <c r="B430" s="23">
        <f>'Spot Type 1'!B430</f>
        <v>0</v>
      </c>
      <c r="C430" s="20" t="str">
        <f>'Spot Type 1'!C430</f>
        <v>x</v>
      </c>
      <c r="D430" s="20"/>
      <c r="E430" s="20"/>
      <c r="F430" s="20"/>
      <c r="G430" s="20"/>
      <c r="H430" s="20"/>
      <c r="I430" s="20"/>
      <c r="J430" s="31"/>
      <c r="K430" s="32"/>
      <c r="L430" s="32"/>
      <c r="M430" s="32"/>
      <c r="N430" s="46"/>
      <c r="V430" s="5"/>
      <c r="Y430" s="5"/>
    </row>
    <row r="431" spans="2:25" x14ac:dyDescent="0.3">
      <c r="B431" s="23">
        <f>'Spot Type 1'!B431</f>
        <v>0</v>
      </c>
      <c r="C431" s="20" t="str">
        <f>'Spot Type 1'!C431</f>
        <v>x</v>
      </c>
      <c r="D431" s="20"/>
      <c r="E431" s="20"/>
      <c r="F431" s="20"/>
      <c r="G431" s="20"/>
      <c r="H431" s="20"/>
      <c r="I431" s="20"/>
      <c r="J431" s="31"/>
      <c r="K431" s="32"/>
      <c r="L431" s="32"/>
      <c r="M431" s="32"/>
      <c r="N431" s="46"/>
      <c r="V431" s="5"/>
      <c r="Y431" s="5"/>
    </row>
    <row r="432" spans="2:25" x14ac:dyDescent="0.3">
      <c r="B432" s="23">
        <f>'Spot Type 1'!B432</f>
        <v>0</v>
      </c>
      <c r="C432" s="20" t="str">
        <f>'Spot Type 1'!C432</f>
        <v>x</v>
      </c>
      <c r="D432" s="20"/>
      <c r="E432" s="20"/>
      <c r="F432" s="20"/>
      <c r="G432" s="20"/>
      <c r="H432" s="20"/>
      <c r="I432" s="20"/>
      <c r="J432" s="31"/>
      <c r="K432" s="32"/>
      <c r="L432" s="32"/>
      <c r="M432" s="32"/>
      <c r="N432" s="46"/>
      <c r="V432" s="5"/>
      <c r="Y432" s="5"/>
    </row>
    <row r="433" spans="2:25" x14ac:dyDescent="0.3">
      <c r="B433" s="23">
        <f>'Spot Type 1'!B433</f>
        <v>0</v>
      </c>
      <c r="C433" s="20" t="str">
        <f>'Spot Type 1'!C433</f>
        <v>x</v>
      </c>
      <c r="D433" s="20"/>
      <c r="E433" s="20"/>
      <c r="F433" s="20"/>
      <c r="G433" s="20"/>
      <c r="H433" s="20"/>
      <c r="I433" s="20"/>
      <c r="J433" s="31"/>
      <c r="K433" s="32"/>
      <c r="L433" s="32"/>
      <c r="M433" s="32"/>
      <c r="N433" s="46"/>
      <c r="V433" s="5"/>
      <c r="Y433" s="5"/>
    </row>
    <row r="434" spans="2:25" x14ac:dyDescent="0.3">
      <c r="B434" s="23">
        <f>'Spot Type 1'!B434</f>
        <v>0</v>
      </c>
      <c r="C434" s="20" t="str">
        <f>'Spot Type 1'!C434</f>
        <v>x</v>
      </c>
      <c r="D434" s="20"/>
      <c r="E434" s="20"/>
      <c r="F434" s="20"/>
      <c r="G434" s="20"/>
      <c r="H434" s="20"/>
      <c r="I434" s="20"/>
      <c r="J434" s="31"/>
      <c r="K434" s="32"/>
      <c r="L434" s="32"/>
      <c r="M434" s="32"/>
      <c r="N434" s="46"/>
      <c r="V434" s="5"/>
      <c r="Y434" s="5"/>
    </row>
    <row r="435" spans="2:25" x14ac:dyDescent="0.3">
      <c r="B435" s="23">
        <f>'Spot Type 1'!B435</f>
        <v>0</v>
      </c>
      <c r="C435" s="20" t="str">
        <f>'Spot Type 1'!C435</f>
        <v>x</v>
      </c>
      <c r="D435" s="20"/>
      <c r="E435" s="20"/>
      <c r="F435" s="20"/>
      <c r="G435" s="20"/>
      <c r="H435" s="20"/>
      <c r="I435" s="20"/>
      <c r="J435" s="31"/>
      <c r="K435" s="32"/>
      <c r="L435" s="32"/>
      <c r="M435" s="32"/>
      <c r="N435" s="46"/>
      <c r="V435" s="5"/>
      <c r="Y435" s="5"/>
    </row>
    <row r="436" spans="2:25" x14ac:dyDescent="0.3">
      <c r="B436" s="23">
        <f>'Spot Type 1'!B436</f>
        <v>0</v>
      </c>
      <c r="C436" s="20" t="str">
        <f>'Spot Type 1'!C436</f>
        <v>x</v>
      </c>
      <c r="D436" s="20"/>
      <c r="E436" s="20"/>
      <c r="F436" s="20"/>
      <c r="G436" s="20"/>
      <c r="H436" s="20"/>
      <c r="I436" s="20"/>
      <c r="J436" s="31"/>
      <c r="K436" s="32"/>
      <c r="L436" s="32"/>
      <c r="M436" s="32"/>
      <c r="N436" s="46"/>
      <c r="V436" s="5"/>
      <c r="Y436" s="5"/>
    </row>
    <row r="437" spans="2:25" x14ac:dyDescent="0.3">
      <c r="B437" s="23">
        <f>'Spot Type 1'!B437</f>
        <v>0</v>
      </c>
      <c r="C437" s="20" t="str">
        <f>'Spot Type 1'!C437</f>
        <v>x</v>
      </c>
      <c r="D437" s="20"/>
      <c r="E437" s="20"/>
      <c r="F437" s="20"/>
      <c r="G437" s="20"/>
      <c r="H437" s="20"/>
      <c r="I437" s="20"/>
      <c r="J437" s="31"/>
      <c r="K437" s="32"/>
      <c r="L437" s="32"/>
      <c r="M437" s="32"/>
      <c r="N437" s="46"/>
      <c r="V437" s="5"/>
      <c r="Y437" s="5"/>
    </row>
    <row r="438" spans="2:25" x14ac:dyDescent="0.3">
      <c r="B438" s="23">
        <f>'Spot Type 1'!B438</f>
        <v>0</v>
      </c>
      <c r="C438" s="20" t="str">
        <f>'Spot Type 1'!C438</f>
        <v>x</v>
      </c>
      <c r="D438" s="20"/>
      <c r="E438" s="20"/>
      <c r="F438" s="20"/>
      <c r="G438" s="20"/>
      <c r="H438" s="20"/>
      <c r="I438" s="20"/>
      <c r="J438" s="31"/>
      <c r="K438" s="32"/>
      <c r="L438" s="32"/>
      <c r="M438" s="32"/>
      <c r="N438" s="46"/>
      <c r="V438" s="5"/>
      <c r="Y438" s="5"/>
    </row>
    <row r="439" spans="2:25" x14ac:dyDescent="0.3">
      <c r="B439" s="23">
        <f>'Spot Type 1'!B439</f>
        <v>0</v>
      </c>
      <c r="C439" s="20" t="str">
        <f>'Spot Type 1'!C439</f>
        <v>x</v>
      </c>
      <c r="D439" s="20"/>
      <c r="E439" s="20"/>
      <c r="F439" s="20"/>
      <c r="G439" s="20"/>
      <c r="H439" s="20"/>
      <c r="I439" s="20"/>
      <c r="J439" s="31"/>
      <c r="K439" s="32"/>
      <c r="L439" s="32"/>
      <c r="M439" s="32"/>
      <c r="N439" s="46"/>
      <c r="V439" s="5"/>
      <c r="Y439" s="5"/>
    </row>
    <row r="440" spans="2:25" x14ac:dyDescent="0.3">
      <c r="B440" s="23">
        <f>'Spot Type 1'!B440</f>
        <v>0</v>
      </c>
      <c r="C440" s="20" t="str">
        <f>'Spot Type 1'!C440</f>
        <v>x</v>
      </c>
      <c r="D440" s="20"/>
      <c r="E440" s="20"/>
      <c r="F440" s="20"/>
      <c r="G440" s="20"/>
      <c r="H440" s="20"/>
      <c r="I440" s="20"/>
      <c r="J440" s="31"/>
      <c r="K440" s="32"/>
      <c r="L440" s="32"/>
      <c r="M440" s="32"/>
      <c r="N440" s="46"/>
      <c r="V440" s="5"/>
      <c r="Y440" s="5"/>
    </row>
    <row r="441" spans="2:25" x14ac:dyDescent="0.3">
      <c r="B441" s="23">
        <f>'Spot Type 1'!B441</f>
        <v>0</v>
      </c>
      <c r="C441" s="20" t="str">
        <f>'Spot Type 1'!C441</f>
        <v>x</v>
      </c>
      <c r="D441" s="20"/>
      <c r="E441" s="20"/>
      <c r="F441" s="20"/>
      <c r="G441" s="20"/>
      <c r="H441" s="20"/>
      <c r="I441" s="20"/>
      <c r="J441" s="31"/>
      <c r="K441" s="32"/>
      <c r="L441" s="32"/>
      <c r="M441" s="32"/>
      <c r="N441" s="46"/>
      <c r="V441" s="5"/>
      <c r="Y441" s="5"/>
    </row>
    <row r="442" spans="2:25" x14ac:dyDescent="0.3">
      <c r="B442" s="23">
        <f>'Spot Type 1'!B442</f>
        <v>0</v>
      </c>
      <c r="C442" s="20" t="str">
        <f>'Spot Type 1'!C442</f>
        <v>x</v>
      </c>
      <c r="D442" s="20"/>
      <c r="E442" s="20"/>
      <c r="F442" s="20"/>
      <c r="G442" s="20"/>
      <c r="H442" s="20"/>
      <c r="I442" s="20"/>
      <c r="J442" s="31"/>
      <c r="K442" s="32"/>
      <c r="L442" s="32"/>
      <c r="M442" s="32"/>
      <c r="N442" s="46"/>
      <c r="V442" s="5"/>
      <c r="Y442" s="5"/>
    </row>
    <row r="443" spans="2:25" x14ac:dyDescent="0.3">
      <c r="B443" s="23">
        <f>'Spot Type 1'!B443</f>
        <v>0</v>
      </c>
      <c r="C443" s="20" t="str">
        <f>'Spot Type 1'!C443</f>
        <v>x</v>
      </c>
      <c r="D443" s="20"/>
      <c r="E443" s="20"/>
      <c r="F443" s="20"/>
      <c r="G443" s="20"/>
      <c r="H443" s="20"/>
      <c r="I443" s="20"/>
      <c r="J443" s="31"/>
      <c r="K443" s="32"/>
      <c r="L443" s="32"/>
      <c r="M443" s="32"/>
      <c r="N443" s="46"/>
      <c r="V443" s="5"/>
      <c r="Y443" s="5"/>
    </row>
    <row r="444" spans="2:25" x14ac:dyDescent="0.3">
      <c r="B444" s="23">
        <f>'Spot Type 1'!B444</f>
        <v>0</v>
      </c>
      <c r="C444" s="20" t="str">
        <f>'Spot Type 1'!C444</f>
        <v>x</v>
      </c>
      <c r="D444" s="20"/>
      <c r="E444" s="20"/>
      <c r="F444" s="20"/>
      <c r="G444" s="20"/>
      <c r="H444" s="20"/>
      <c r="I444" s="20"/>
      <c r="J444" s="31"/>
      <c r="K444" s="32"/>
      <c r="L444" s="32"/>
      <c r="M444" s="32"/>
      <c r="N444" s="46"/>
      <c r="V444" s="5"/>
      <c r="Y444" s="5"/>
    </row>
    <row r="445" spans="2:25" x14ac:dyDescent="0.3">
      <c r="B445" s="23">
        <f>'Spot Type 1'!B445</f>
        <v>0</v>
      </c>
      <c r="C445" s="20" t="str">
        <f>'Spot Type 1'!C445</f>
        <v>x</v>
      </c>
      <c r="D445" s="20"/>
      <c r="E445" s="20"/>
      <c r="F445" s="20"/>
      <c r="G445" s="20"/>
      <c r="H445" s="20"/>
      <c r="I445" s="20"/>
      <c r="J445" s="31"/>
      <c r="K445" s="32"/>
      <c r="L445" s="32"/>
      <c r="M445" s="32"/>
      <c r="N445" s="46"/>
      <c r="V445" s="5"/>
      <c r="Y445" s="5"/>
    </row>
    <row r="446" spans="2:25" x14ac:dyDescent="0.3">
      <c r="B446" s="23">
        <f>'Spot Type 1'!B446</f>
        <v>0</v>
      </c>
      <c r="C446" s="20" t="str">
        <f>'Spot Type 1'!C446</f>
        <v>x</v>
      </c>
      <c r="D446" s="20"/>
      <c r="E446" s="20"/>
      <c r="F446" s="20"/>
      <c r="G446" s="20"/>
      <c r="H446" s="20"/>
      <c r="I446" s="20"/>
      <c r="J446" s="31"/>
      <c r="K446" s="32"/>
      <c r="L446" s="32"/>
      <c r="M446" s="32"/>
      <c r="N446" s="46"/>
      <c r="V446" s="5"/>
      <c r="Y446" s="5"/>
    </row>
    <row r="447" spans="2:25" x14ac:dyDescent="0.3">
      <c r="B447" s="23">
        <f>'Spot Type 1'!B447</f>
        <v>0</v>
      </c>
      <c r="C447" s="20" t="str">
        <f>'Spot Type 1'!C447</f>
        <v>x</v>
      </c>
      <c r="D447" s="20"/>
      <c r="E447" s="20"/>
      <c r="F447" s="20"/>
      <c r="G447" s="20"/>
      <c r="H447" s="20"/>
      <c r="I447" s="20"/>
      <c r="J447" s="31"/>
      <c r="K447" s="32"/>
      <c r="L447" s="32"/>
      <c r="M447" s="32"/>
      <c r="N447" s="46"/>
      <c r="V447" s="5"/>
      <c r="Y447" s="5"/>
    </row>
    <row r="448" spans="2:25" x14ac:dyDescent="0.3">
      <c r="B448" s="23">
        <f>'Spot Type 1'!B448</f>
        <v>0</v>
      </c>
      <c r="C448" s="20" t="str">
        <f>'Spot Type 1'!C448</f>
        <v>x</v>
      </c>
      <c r="D448" s="20"/>
      <c r="E448" s="20"/>
      <c r="F448" s="20"/>
      <c r="G448" s="20"/>
      <c r="H448" s="20"/>
      <c r="I448" s="20"/>
      <c r="J448" s="31"/>
      <c r="K448" s="32"/>
      <c r="L448" s="32"/>
      <c r="M448" s="32"/>
      <c r="N448" s="46"/>
      <c r="V448" s="5"/>
      <c r="Y448" s="5"/>
    </row>
    <row r="449" spans="2:25" x14ac:dyDescent="0.3">
      <c r="B449" s="23">
        <f>'Spot Type 1'!B449</f>
        <v>0</v>
      </c>
      <c r="C449" s="20" t="str">
        <f>'Spot Type 1'!C449</f>
        <v>x</v>
      </c>
      <c r="D449" s="20"/>
      <c r="E449" s="20"/>
      <c r="F449" s="20"/>
      <c r="G449" s="20"/>
      <c r="H449" s="20"/>
      <c r="I449" s="20"/>
      <c r="J449" s="31"/>
      <c r="K449" s="32"/>
      <c r="L449" s="32"/>
      <c r="M449" s="32"/>
      <c r="N449" s="46"/>
      <c r="V449" s="5"/>
      <c r="Y449" s="5"/>
    </row>
    <row r="450" spans="2:25" x14ac:dyDescent="0.3">
      <c r="B450" s="23">
        <f>'Spot Type 1'!B450</f>
        <v>0</v>
      </c>
      <c r="C450" s="20" t="str">
        <f>'Spot Type 1'!C450</f>
        <v>x</v>
      </c>
      <c r="D450" s="20"/>
      <c r="E450" s="20"/>
      <c r="F450" s="20"/>
      <c r="G450" s="20"/>
      <c r="H450" s="20"/>
      <c r="I450" s="20"/>
      <c r="J450" s="31"/>
      <c r="K450" s="32"/>
      <c r="L450" s="32"/>
      <c r="M450" s="32"/>
      <c r="N450" s="46"/>
      <c r="V450" s="5"/>
      <c r="Y450" s="5"/>
    </row>
    <row r="451" spans="2:25" x14ac:dyDescent="0.3">
      <c r="B451" s="23">
        <f>'Spot Type 1'!B451</f>
        <v>0</v>
      </c>
      <c r="C451" s="20" t="str">
        <f>'Spot Type 1'!C451</f>
        <v>x</v>
      </c>
      <c r="D451" s="20"/>
      <c r="E451" s="20"/>
      <c r="F451" s="20"/>
      <c r="G451" s="20"/>
      <c r="H451" s="20"/>
      <c r="I451" s="20"/>
      <c r="J451" s="31"/>
      <c r="K451" s="32"/>
      <c r="L451" s="32"/>
      <c r="M451" s="32"/>
      <c r="N451" s="46"/>
      <c r="V451" s="5"/>
      <c r="Y451" s="5"/>
    </row>
    <row r="452" spans="2:25" x14ac:dyDescent="0.3">
      <c r="B452" s="23">
        <f>'Spot Type 1'!B452</f>
        <v>0</v>
      </c>
      <c r="C452" s="20" t="str">
        <f>'Spot Type 1'!C452</f>
        <v>x</v>
      </c>
      <c r="D452" s="20"/>
      <c r="E452" s="20"/>
      <c r="F452" s="20"/>
      <c r="G452" s="20"/>
      <c r="H452" s="20"/>
      <c r="I452" s="20"/>
      <c r="J452" s="31"/>
      <c r="K452" s="32"/>
      <c r="L452" s="32"/>
      <c r="M452" s="32"/>
      <c r="N452" s="46"/>
      <c r="V452" s="5"/>
      <c r="Y452" s="5"/>
    </row>
    <row r="453" spans="2:25" x14ac:dyDescent="0.3">
      <c r="B453" s="23">
        <f>'Spot Type 1'!B453</f>
        <v>0</v>
      </c>
      <c r="C453" s="20" t="str">
        <f>'Spot Type 1'!C453</f>
        <v>x</v>
      </c>
      <c r="D453" s="20"/>
      <c r="E453" s="20"/>
      <c r="F453" s="20"/>
      <c r="G453" s="20"/>
      <c r="H453" s="20"/>
      <c r="I453" s="20"/>
      <c r="J453" s="31"/>
      <c r="K453" s="32"/>
      <c r="L453" s="32"/>
      <c r="M453" s="32"/>
      <c r="N453" s="46"/>
      <c r="V453" s="5"/>
      <c r="Y453" s="5"/>
    </row>
    <row r="454" spans="2:25" x14ac:dyDescent="0.3">
      <c r="B454" s="23">
        <f>'Spot Type 1'!B454</f>
        <v>0</v>
      </c>
      <c r="C454" s="20" t="str">
        <f>'Spot Type 1'!C454</f>
        <v>x</v>
      </c>
      <c r="D454" s="20"/>
      <c r="E454" s="20"/>
      <c r="F454" s="20"/>
      <c r="G454" s="20"/>
      <c r="H454" s="20"/>
      <c r="I454" s="20"/>
      <c r="J454" s="31"/>
      <c r="K454" s="32"/>
      <c r="L454" s="32"/>
      <c r="M454" s="32"/>
      <c r="N454" s="46"/>
      <c r="V454" s="5"/>
      <c r="Y454" s="5"/>
    </row>
    <row r="455" spans="2:25" x14ac:dyDescent="0.3">
      <c r="B455" s="23">
        <f>'Spot Type 1'!B455</f>
        <v>0</v>
      </c>
      <c r="C455" s="20" t="str">
        <f>'Spot Type 1'!C455</f>
        <v>x</v>
      </c>
      <c r="D455" s="20"/>
      <c r="E455" s="20"/>
      <c r="F455" s="20"/>
      <c r="G455" s="20"/>
      <c r="H455" s="20"/>
      <c r="I455" s="20"/>
      <c r="J455" s="31"/>
      <c r="K455" s="32"/>
      <c r="L455" s="32"/>
      <c r="M455" s="32"/>
      <c r="N455" s="46"/>
      <c r="V455" s="5"/>
      <c r="Y455" s="5"/>
    </row>
    <row r="456" spans="2:25" x14ac:dyDescent="0.3">
      <c r="B456" s="23">
        <f>'Spot Type 1'!B456</f>
        <v>0</v>
      </c>
      <c r="C456" s="20" t="str">
        <f>'Spot Type 1'!C456</f>
        <v>x</v>
      </c>
      <c r="D456" s="20"/>
      <c r="E456" s="20"/>
      <c r="F456" s="20"/>
      <c r="G456" s="20"/>
      <c r="H456" s="20"/>
      <c r="I456" s="20"/>
      <c r="J456" s="31"/>
      <c r="K456" s="32"/>
      <c r="L456" s="32"/>
      <c r="M456" s="32"/>
      <c r="N456" s="46"/>
      <c r="V456" s="5"/>
      <c r="Y456" s="5"/>
    </row>
    <row r="457" spans="2:25" x14ac:dyDescent="0.3">
      <c r="B457" s="23">
        <f>'Spot Type 1'!B457</f>
        <v>0</v>
      </c>
      <c r="C457" s="20" t="str">
        <f>'Spot Type 1'!C457</f>
        <v>x</v>
      </c>
      <c r="D457" s="20"/>
      <c r="E457" s="20"/>
      <c r="F457" s="20"/>
      <c r="G457" s="20"/>
      <c r="H457" s="20"/>
      <c r="I457" s="20"/>
      <c r="J457" s="31"/>
      <c r="K457" s="32"/>
      <c r="L457" s="32"/>
      <c r="M457" s="32"/>
      <c r="N457" s="46"/>
      <c r="V457" s="5"/>
      <c r="Y457" s="5"/>
    </row>
    <row r="458" spans="2:25" x14ac:dyDescent="0.3">
      <c r="B458" s="23">
        <f>'Spot Type 1'!B458</f>
        <v>0</v>
      </c>
      <c r="C458" s="20" t="str">
        <f>'Spot Type 1'!C458</f>
        <v>x</v>
      </c>
      <c r="D458" s="20"/>
      <c r="E458" s="20"/>
      <c r="F458" s="20"/>
      <c r="G458" s="20"/>
      <c r="H458" s="20"/>
      <c r="I458" s="20"/>
      <c r="J458" s="31"/>
      <c r="K458" s="32"/>
      <c r="L458" s="32"/>
      <c r="M458" s="32"/>
      <c r="N458" s="46"/>
      <c r="V458" s="5"/>
      <c r="Y458" s="5"/>
    </row>
    <row r="459" spans="2:25" x14ac:dyDescent="0.3">
      <c r="B459" s="23">
        <f>'Spot Type 1'!B459</f>
        <v>0</v>
      </c>
      <c r="C459" s="20" t="str">
        <f>'Spot Type 1'!C459</f>
        <v>x</v>
      </c>
      <c r="D459" s="20"/>
      <c r="E459" s="20"/>
      <c r="F459" s="20"/>
      <c r="G459" s="20"/>
      <c r="H459" s="20"/>
      <c r="I459" s="20"/>
      <c r="J459" s="31"/>
      <c r="K459" s="32"/>
      <c r="L459" s="32"/>
      <c r="M459" s="32"/>
      <c r="N459" s="46"/>
      <c r="V459" s="5"/>
      <c r="Y459" s="5"/>
    </row>
    <row r="460" spans="2:25" x14ac:dyDescent="0.3">
      <c r="B460" s="23">
        <f>'Spot Type 1'!B460</f>
        <v>0</v>
      </c>
      <c r="C460" s="20" t="str">
        <f>'Spot Type 1'!C460</f>
        <v>x</v>
      </c>
      <c r="D460" s="20"/>
      <c r="E460" s="20"/>
      <c r="F460" s="20"/>
      <c r="G460" s="20"/>
      <c r="H460" s="20"/>
      <c r="I460" s="20"/>
      <c r="J460" s="31"/>
      <c r="K460" s="32"/>
      <c r="L460" s="32"/>
      <c r="M460" s="32"/>
      <c r="N460" s="46"/>
      <c r="V460" s="5"/>
      <c r="Y460" s="5"/>
    </row>
    <row r="461" spans="2:25" x14ac:dyDescent="0.3">
      <c r="B461" s="23">
        <f>'Spot Type 1'!B461</f>
        <v>0</v>
      </c>
      <c r="C461" s="20" t="str">
        <f>'Spot Type 1'!C461</f>
        <v>x</v>
      </c>
      <c r="D461" s="20"/>
      <c r="E461" s="20"/>
      <c r="F461" s="20"/>
      <c r="G461" s="20"/>
      <c r="H461" s="20"/>
      <c r="I461" s="20"/>
      <c r="J461" s="31"/>
      <c r="K461" s="32"/>
      <c r="L461" s="32"/>
      <c r="M461" s="32"/>
      <c r="N461" s="46"/>
      <c r="V461" s="5"/>
      <c r="Y461" s="5"/>
    </row>
    <row r="462" spans="2:25" x14ac:dyDescent="0.3">
      <c r="B462" s="23">
        <f>'Spot Type 1'!B462</f>
        <v>0</v>
      </c>
      <c r="C462" s="20" t="str">
        <f>'Spot Type 1'!C462</f>
        <v>x</v>
      </c>
      <c r="D462" s="20"/>
      <c r="E462" s="20"/>
      <c r="F462" s="20"/>
      <c r="G462" s="20"/>
      <c r="H462" s="20"/>
      <c r="I462" s="20"/>
      <c r="J462" s="31"/>
      <c r="K462" s="32"/>
      <c r="L462" s="32"/>
      <c r="M462" s="32"/>
      <c r="N462" s="46"/>
      <c r="V462" s="5"/>
      <c r="Y462" s="5"/>
    </row>
    <row r="463" spans="2:25" x14ac:dyDescent="0.3">
      <c r="B463" s="23">
        <f>'Spot Type 1'!B463</f>
        <v>0</v>
      </c>
      <c r="C463" s="20" t="str">
        <f>'Spot Type 1'!C463</f>
        <v>x</v>
      </c>
      <c r="D463" s="20"/>
      <c r="E463" s="20"/>
      <c r="F463" s="20"/>
      <c r="G463" s="20"/>
      <c r="H463" s="20"/>
      <c r="I463" s="20"/>
      <c r="J463" s="31"/>
      <c r="K463" s="32"/>
      <c r="L463" s="32"/>
      <c r="M463" s="32"/>
      <c r="N463" s="46"/>
      <c r="V463" s="5"/>
      <c r="Y463" s="5"/>
    </row>
    <row r="464" spans="2:25" x14ac:dyDescent="0.3">
      <c r="B464" s="23">
        <f>'Spot Type 1'!B464</f>
        <v>0</v>
      </c>
      <c r="C464" s="20" t="str">
        <f>'Spot Type 1'!C464</f>
        <v>x</v>
      </c>
      <c r="D464" s="20"/>
      <c r="E464" s="20"/>
      <c r="F464" s="20"/>
      <c r="G464" s="20"/>
      <c r="H464" s="20"/>
      <c r="I464" s="20"/>
      <c r="J464" s="31"/>
      <c r="K464" s="32"/>
      <c r="L464" s="32"/>
      <c r="M464" s="32"/>
      <c r="N464" s="46"/>
      <c r="V464" s="5"/>
      <c r="Y464" s="5"/>
    </row>
    <row r="465" spans="2:25" x14ac:dyDescent="0.3">
      <c r="B465" s="23">
        <f>'Spot Type 1'!B465</f>
        <v>0</v>
      </c>
      <c r="C465" s="20" t="str">
        <f>'Spot Type 1'!C465</f>
        <v>x</v>
      </c>
      <c r="D465" s="20"/>
      <c r="E465" s="20"/>
      <c r="F465" s="20"/>
      <c r="G465" s="20"/>
      <c r="H465" s="20"/>
      <c r="I465" s="20"/>
      <c r="J465" s="31"/>
      <c r="K465" s="32"/>
      <c r="L465" s="32"/>
      <c r="M465" s="32"/>
      <c r="N465" s="46"/>
      <c r="V465" s="5"/>
      <c r="Y465" s="5"/>
    </row>
    <row r="466" spans="2:25" x14ac:dyDescent="0.3">
      <c r="B466" s="23">
        <f>'Spot Type 1'!B466</f>
        <v>0</v>
      </c>
      <c r="C466" s="20" t="str">
        <f>'Spot Type 1'!C466</f>
        <v>x</v>
      </c>
      <c r="D466" s="20"/>
      <c r="E466" s="20"/>
      <c r="F466" s="20"/>
      <c r="G466" s="20"/>
      <c r="H466" s="20"/>
      <c r="I466" s="20"/>
      <c r="J466" s="31"/>
      <c r="K466" s="32"/>
      <c r="L466" s="32"/>
      <c r="M466" s="32"/>
      <c r="N466" s="46"/>
      <c r="V466" s="5"/>
      <c r="Y466" s="5"/>
    </row>
    <row r="467" spans="2:25" x14ac:dyDescent="0.3">
      <c r="B467" s="23">
        <f>'Spot Type 1'!B467</f>
        <v>0</v>
      </c>
      <c r="C467" s="20" t="str">
        <f>'Spot Type 1'!C467</f>
        <v>x</v>
      </c>
      <c r="D467" s="20"/>
      <c r="E467" s="20"/>
      <c r="F467" s="20"/>
      <c r="G467" s="20"/>
      <c r="H467" s="20"/>
      <c r="I467" s="20"/>
      <c r="J467" s="31"/>
      <c r="K467" s="32"/>
      <c r="L467" s="32"/>
      <c r="M467" s="32"/>
      <c r="N467" s="46"/>
      <c r="V467" s="5"/>
      <c r="Y467" s="5"/>
    </row>
    <row r="468" spans="2:25" x14ac:dyDescent="0.3">
      <c r="B468" s="23">
        <f>'Spot Type 1'!B468</f>
        <v>0</v>
      </c>
      <c r="C468" s="20" t="str">
        <f>'Spot Type 1'!C468</f>
        <v>x</v>
      </c>
      <c r="D468" s="20"/>
      <c r="E468" s="20"/>
      <c r="F468" s="20"/>
      <c r="G468" s="20"/>
      <c r="H468" s="20"/>
      <c r="I468" s="20"/>
      <c r="J468" s="31"/>
      <c r="K468" s="32"/>
      <c r="L468" s="32"/>
      <c r="M468" s="32"/>
      <c r="N468" s="46"/>
      <c r="V468" s="5"/>
      <c r="Y468" s="5"/>
    </row>
    <row r="469" spans="2:25" x14ac:dyDescent="0.3">
      <c r="B469" s="23">
        <f>'Spot Type 1'!B469</f>
        <v>0</v>
      </c>
      <c r="C469" s="20" t="str">
        <f>'Spot Type 1'!C469</f>
        <v>x</v>
      </c>
      <c r="D469" s="20"/>
      <c r="E469" s="20"/>
      <c r="F469" s="20"/>
      <c r="G469" s="20"/>
      <c r="H469" s="20"/>
      <c r="I469" s="20"/>
      <c r="J469" s="31"/>
      <c r="K469" s="32"/>
      <c r="L469" s="32"/>
      <c r="M469" s="32"/>
      <c r="N469" s="46"/>
      <c r="V469" s="5"/>
      <c r="Y469" s="5"/>
    </row>
    <row r="470" spans="2:25" x14ac:dyDescent="0.3">
      <c r="B470" s="23">
        <f>'Spot Type 1'!B470</f>
        <v>0</v>
      </c>
      <c r="C470" s="20" t="str">
        <f>'Spot Type 1'!C470</f>
        <v>x</v>
      </c>
      <c r="D470" s="20"/>
      <c r="E470" s="20"/>
      <c r="F470" s="20"/>
      <c r="G470" s="20"/>
      <c r="H470" s="20"/>
      <c r="I470" s="20"/>
      <c r="J470" s="31"/>
      <c r="K470" s="32"/>
      <c r="L470" s="32"/>
      <c r="M470" s="32"/>
      <c r="N470" s="46"/>
      <c r="V470" s="5"/>
      <c r="Y470" s="5"/>
    </row>
    <row r="471" spans="2:25" x14ac:dyDescent="0.3">
      <c r="B471" s="23">
        <f>'Spot Type 1'!B471</f>
        <v>0</v>
      </c>
      <c r="C471" s="20" t="str">
        <f>'Spot Type 1'!C471</f>
        <v>x</v>
      </c>
      <c r="D471" s="20"/>
      <c r="E471" s="20"/>
      <c r="F471" s="20"/>
      <c r="G471" s="20"/>
      <c r="H471" s="20"/>
      <c r="I471" s="20"/>
      <c r="J471" s="31"/>
      <c r="K471" s="32"/>
      <c r="L471" s="32"/>
      <c r="M471" s="32"/>
      <c r="N471" s="46"/>
      <c r="V471" s="5"/>
      <c r="Y471" s="5"/>
    </row>
    <row r="472" spans="2:25" x14ac:dyDescent="0.3">
      <c r="B472" s="23">
        <f>'Spot Type 1'!B472</f>
        <v>0</v>
      </c>
      <c r="C472" s="20" t="str">
        <f>'Spot Type 1'!C472</f>
        <v>x</v>
      </c>
      <c r="D472" s="20"/>
      <c r="E472" s="20"/>
      <c r="F472" s="20"/>
      <c r="G472" s="20"/>
      <c r="H472" s="20"/>
      <c r="I472" s="20"/>
      <c r="J472" s="31"/>
      <c r="K472" s="32"/>
      <c r="L472" s="32"/>
      <c r="M472" s="32"/>
      <c r="N472" s="46"/>
      <c r="V472" s="5"/>
      <c r="Y472" s="5"/>
    </row>
    <row r="473" spans="2:25" x14ac:dyDescent="0.3">
      <c r="B473" s="23">
        <f>'Spot Type 1'!B473</f>
        <v>0</v>
      </c>
      <c r="C473" s="20" t="str">
        <f>'Spot Type 1'!C473</f>
        <v>x</v>
      </c>
      <c r="D473" s="20"/>
      <c r="E473" s="20"/>
      <c r="F473" s="20"/>
      <c r="G473" s="20"/>
      <c r="H473" s="20"/>
      <c r="I473" s="20"/>
      <c r="J473" s="31"/>
      <c r="K473" s="32"/>
      <c r="L473" s="32"/>
      <c r="M473" s="32"/>
      <c r="N473" s="46"/>
      <c r="V473" s="5"/>
      <c r="Y473" s="5"/>
    </row>
    <row r="474" spans="2:25" x14ac:dyDescent="0.3">
      <c r="B474" s="23">
        <f>'Spot Type 1'!B474</f>
        <v>0</v>
      </c>
      <c r="C474" s="20" t="str">
        <f>'Spot Type 1'!C474</f>
        <v>x</v>
      </c>
      <c r="D474" s="20"/>
      <c r="E474" s="20"/>
      <c r="F474" s="20"/>
      <c r="G474" s="20"/>
      <c r="H474" s="20"/>
      <c r="I474" s="20"/>
      <c r="J474" s="31"/>
      <c r="K474" s="32"/>
      <c r="L474" s="32"/>
      <c r="M474" s="32"/>
      <c r="N474" s="46"/>
      <c r="V474" s="5"/>
      <c r="Y474" s="5"/>
    </row>
    <row r="475" spans="2:25" x14ac:dyDescent="0.3">
      <c r="B475" s="23">
        <f>'Spot Type 1'!B475</f>
        <v>0</v>
      </c>
      <c r="C475" s="20" t="str">
        <f>'Spot Type 1'!C475</f>
        <v>x</v>
      </c>
      <c r="D475" s="20"/>
      <c r="E475" s="20"/>
      <c r="F475" s="20"/>
      <c r="G475" s="20"/>
      <c r="H475" s="20"/>
      <c r="I475" s="20"/>
      <c r="J475" s="31"/>
      <c r="K475" s="32"/>
      <c r="L475" s="32"/>
      <c r="M475" s="32"/>
      <c r="N475" s="46"/>
      <c r="V475" s="5"/>
      <c r="Y475" s="5"/>
    </row>
    <row r="476" spans="2:25" x14ac:dyDescent="0.3">
      <c r="B476" s="23">
        <f>'Spot Type 1'!B476</f>
        <v>0</v>
      </c>
      <c r="C476" s="20" t="str">
        <f>'Spot Type 1'!C476</f>
        <v>x</v>
      </c>
      <c r="D476" s="20"/>
      <c r="E476" s="20"/>
      <c r="F476" s="20"/>
      <c r="G476" s="20"/>
      <c r="H476" s="20"/>
      <c r="I476" s="20"/>
      <c r="J476" s="31"/>
      <c r="K476" s="32"/>
      <c r="L476" s="32"/>
      <c r="M476" s="32"/>
      <c r="N476" s="46"/>
      <c r="V476" s="5"/>
      <c r="Y476" s="5"/>
    </row>
    <row r="477" spans="2:25" x14ac:dyDescent="0.3">
      <c r="B477" s="23">
        <f>'Spot Type 1'!B477</f>
        <v>0</v>
      </c>
      <c r="C477" s="20" t="str">
        <f>'Spot Type 1'!C477</f>
        <v>x</v>
      </c>
      <c r="D477" s="20"/>
      <c r="E477" s="20"/>
      <c r="F477" s="20"/>
      <c r="G477" s="20"/>
      <c r="H477" s="20"/>
      <c r="I477" s="20"/>
      <c r="J477" s="31"/>
      <c r="K477" s="32"/>
      <c r="L477" s="32"/>
      <c r="M477" s="32"/>
      <c r="N477" s="46"/>
      <c r="V477" s="5"/>
      <c r="Y477" s="5"/>
    </row>
    <row r="478" spans="2:25" x14ac:dyDescent="0.3">
      <c r="B478" s="23">
        <f>'Spot Type 1'!B478</f>
        <v>0</v>
      </c>
      <c r="C478" s="20" t="str">
        <f>'Spot Type 1'!C478</f>
        <v>x</v>
      </c>
      <c r="D478" s="20"/>
      <c r="E478" s="20"/>
      <c r="F478" s="20"/>
      <c r="G478" s="20"/>
      <c r="H478" s="20"/>
      <c r="I478" s="20"/>
      <c r="J478" s="31"/>
      <c r="K478" s="32"/>
      <c r="L478" s="32"/>
      <c r="M478" s="32"/>
      <c r="N478" s="46"/>
      <c r="V478" s="5"/>
      <c r="Y478" s="5"/>
    </row>
    <row r="479" spans="2:25" x14ac:dyDescent="0.3">
      <c r="B479" s="23">
        <f>'Spot Type 1'!B479</f>
        <v>0</v>
      </c>
      <c r="C479" s="20" t="str">
        <f>'Spot Type 1'!C479</f>
        <v>x</v>
      </c>
      <c r="D479" s="20"/>
      <c r="E479" s="20"/>
      <c r="F479" s="20"/>
      <c r="G479" s="20"/>
      <c r="H479" s="20"/>
      <c r="I479" s="20"/>
      <c r="J479" s="31"/>
      <c r="K479" s="32"/>
      <c r="L479" s="32"/>
      <c r="M479" s="32"/>
      <c r="N479" s="46"/>
      <c r="V479" s="5"/>
      <c r="Y479" s="5"/>
    </row>
    <row r="480" spans="2:25" x14ac:dyDescent="0.3">
      <c r="B480" s="23">
        <f>'Spot Type 1'!B480</f>
        <v>0</v>
      </c>
      <c r="C480" s="20" t="str">
        <f>'Spot Type 1'!C480</f>
        <v>x</v>
      </c>
      <c r="D480" s="20"/>
      <c r="E480" s="20"/>
      <c r="F480" s="20"/>
      <c r="G480" s="20"/>
      <c r="H480" s="20"/>
      <c r="I480" s="20"/>
      <c r="J480" s="31"/>
      <c r="K480" s="32"/>
      <c r="L480" s="32"/>
      <c r="M480" s="32"/>
      <c r="N480" s="46"/>
      <c r="V480" s="5"/>
      <c r="Y480" s="5"/>
    </row>
    <row r="481" spans="2:25" x14ac:dyDescent="0.3">
      <c r="B481" s="23">
        <f>'Spot Type 1'!B481</f>
        <v>0</v>
      </c>
      <c r="C481" s="20" t="str">
        <f>'Spot Type 1'!C481</f>
        <v>x</v>
      </c>
      <c r="D481" s="20"/>
      <c r="E481" s="20"/>
      <c r="F481" s="20"/>
      <c r="G481" s="20"/>
      <c r="H481" s="20"/>
      <c r="I481" s="20"/>
      <c r="J481" s="31"/>
      <c r="K481" s="32"/>
      <c r="L481" s="32"/>
      <c r="M481" s="32"/>
      <c r="N481" s="46"/>
      <c r="V481" s="5"/>
      <c r="Y481" s="5"/>
    </row>
    <row r="482" spans="2:25" x14ac:dyDescent="0.3">
      <c r="B482" s="23">
        <f>'Spot Type 1'!B482</f>
        <v>0</v>
      </c>
      <c r="C482" s="20" t="str">
        <f>'Spot Type 1'!C482</f>
        <v>x</v>
      </c>
      <c r="D482" s="20"/>
      <c r="E482" s="20"/>
      <c r="F482" s="20"/>
      <c r="G482" s="20"/>
      <c r="H482" s="20"/>
      <c r="I482" s="20"/>
      <c r="J482" s="31"/>
      <c r="K482" s="32"/>
      <c r="L482" s="32"/>
      <c r="M482" s="32"/>
      <c r="N482" s="46"/>
      <c r="V482" s="5"/>
      <c r="Y482" s="5"/>
    </row>
    <row r="483" spans="2:25" x14ac:dyDescent="0.3">
      <c r="B483" s="23">
        <f>'Spot Type 1'!B483</f>
        <v>0</v>
      </c>
      <c r="C483" s="20" t="str">
        <f>'Spot Type 1'!C483</f>
        <v>x</v>
      </c>
      <c r="D483" s="20"/>
      <c r="E483" s="20"/>
      <c r="F483" s="20"/>
      <c r="G483" s="20"/>
      <c r="H483" s="20"/>
      <c r="I483" s="20"/>
      <c r="J483" s="31"/>
      <c r="K483" s="32"/>
      <c r="L483" s="32"/>
      <c r="M483" s="32"/>
      <c r="N483" s="46"/>
      <c r="V483" s="5"/>
      <c r="Y483" s="5"/>
    </row>
    <row r="484" spans="2:25" x14ac:dyDescent="0.3">
      <c r="B484" s="23">
        <f>'Spot Type 1'!B484</f>
        <v>0</v>
      </c>
      <c r="C484" s="20" t="str">
        <f>'Spot Type 1'!C484</f>
        <v>x</v>
      </c>
      <c r="D484" s="20"/>
      <c r="E484" s="20"/>
      <c r="F484" s="20"/>
      <c r="G484" s="20"/>
      <c r="H484" s="20"/>
      <c r="I484" s="20"/>
      <c r="J484" s="31"/>
      <c r="K484" s="32"/>
      <c r="L484" s="32"/>
      <c r="M484" s="32"/>
      <c r="N484" s="46"/>
      <c r="V484" s="5"/>
      <c r="Y484" s="5"/>
    </row>
    <row r="485" spans="2:25" x14ac:dyDescent="0.3">
      <c r="B485" s="23">
        <f>'Spot Type 1'!B485</f>
        <v>0</v>
      </c>
      <c r="C485" s="20" t="str">
        <f>'Spot Type 1'!C485</f>
        <v>x</v>
      </c>
      <c r="D485" s="20"/>
      <c r="E485" s="20"/>
      <c r="F485" s="20"/>
      <c r="G485" s="20"/>
      <c r="H485" s="20"/>
      <c r="I485" s="20"/>
      <c r="J485" s="31"/>
      <c r="K485" s="32"/>
      <c r="L485" s="32"/>
      <c r="M485" s="32"/>
      <c r="N485" s="46"/>
      <c r="V485" s="5"/>
      <c r="Y485" s="5"/>
    </row>
    <row r="486" spans="2:25" x14ac:dyDescent="0.3">
      <c r="B486" s="23">
        <f>'Spot Type 1'!B486</f>
        <v>0</v>
      </c>
      <c r="C486" s="20" t="str">
        <f>'Spot Type 1'!C486</f>
        <v>x</v>
      </c>
      <c r="D486" s="20"/>
      <c r="E486" s="20"/>
      <c r="F486" s="20"/>
      <c r="G486" s="20"/>
      <c r="H486" s="20"/>
      <c r="I486" s="20"/>
      <c r="J486" s="31"/>
      <c r="K486" s="32"/>
      <c r="L486" s="32"/>
      <c r="M486" s="32"/>
      <c r="N486" s="46"/>
      <c r="V486" s="5"/>
      <c r="Y486" s="5"/>
    </row>
    <row r="487" spans="2:25" x14ac:dyDescent="0.3">
      <c r="B487" s="23">
        <f>'Spot Type 1'!B487</f>
        <v>0</v>
      </c>
      <c r="C487" s="20" t="str">
        <f>'Spot Type 1'!C487</f>
        <v>x</v>
      </c>
      <c r="D487" s="20"/>
      <c r="E487" s="20"/>
      <c r="F487" s="20"/>
      <c r="G487" s="20"/>
      <c r="H487" s="20"/>
      <c r="I487" s="20"/>
      <c r="J487" s="31"/>
      <c r="K487" s="32"/>
      <c r="L487" s="32"/>
      <c r="M487" s="32"/>
      <c r="N487" s="46"/>
      <c r="V487" s="5"/>
      <c r="Y487" s="5"/>
    </row>
    <row r="488" spans="2:25" x14ac:dyDescent="0.3">
      <c r="B488" s="23">
        <f>'Spot Type 1'!B488</f>
        <v>0</v>
      </c>
      <c r="C488" s="20" t="str">
        <f>'Spot Type 1'!C488</f>
        <v>x</v>
      </c>
      <c r="D488" s="20"/>
      <c r="E488" s="20"/>
      <c r="F488" s="20"/>
      <c r="G488" s="20"/>
      <c r="H488" s="20"/>
      <c r="I488" s="20"/>
      <c r="J488" s="31"/>
      <c r="K488" s="32"/>
      <c r="L488" s="32"/>
      <c r="M488" s="32"/>
      <c r="N488" s="46"/>
      <c r="V488" s="5"/>
      <c r="Y488" s="5"/>
    </row>
    <row r="489" spans="2:25" x14ac:dyDescent="0.3">
      <c r="B489" s="23">
        <f>'Spot Type 1'!B489</f>
        <v>0</v>
      </c>
      <c r="C489" s="20" t="str">
        <f>'Spot Type 1'!C489</f>
        <v>x</v>
      </c>
      <c r="D489" s="20"/>
      <c r="E489" s="20"/>
      <c r="F489" s="20"/>
      <c r="G489" s="20"/>
      <c r="H489" s="20"/>
      <c r="I489" s="20"/>
      <c r="J489" s="31"/>
      <c r="K489" s="32"/>
      <c r="L489" s="32"/>
      <c r="M489" s="32"/>
      <c r="N489" s="46"/>
      <c r="V489" s="5"/>
      <c r="Y489" s="5"/>
    </row>
    <row r="490" spans="2:25" x14ac:dyDescent="0.3">
      <c r="B490" s="23">
        <f>'Spot Type 1'!B490</f>
        <v>0</v>
      </c>
      <c r="C490" s="20" t="str">
        <f>'Spot Type 1'!C490</f>
        <v>x</v>
      </c>
      <c r="D490" s="20"/>
      <c r="E490" s="20"/>
      <c r="F490" s="20"/>
      <c r="G490" s="20"/>
      <c r="H490" s="20"/>
      <c r="I490" s="20"/>
      <c r="J490" s="31"/>
      <c r="K490" s="32"/>
      <c r="L490" s="32"/>
      <c r="M490" s="32"/>
      <c r="N490" s="46"/>
      <c r="V490" s="5"/>
      <c r="Y490" s="5"/>
    </row>
    <row r="491" spans="2:25" x14ac:dyDescent="0.3">
      <c r="B491" s="23">
        <f>'Spot Type 1'!B491</f>
        <v>0</v>
      </c>
      <c r="C491" s="20" t="str">
        <f>'Spot Type 1'!C491</f>
        <v>x</v>
      </c>
      <c r="D491" s="20"/>
      <c r="E491" s="20"/>
      <c r="F491" s="20"/>
      <c r="G491" s="20"/>
      <c r="H491" s="20"/>
      <c r="I491" s="20"/>
      <c r="J491" s="31"/>
      <c r="K491" s="32"/>
      <c r="L491" s="32"/>
      <c r="M491" s="32"/>
      <c r="N491" s="46"/>
      <c r="V491" s="5"/>
      <c r="Y491" s="5"/>
    </row>
    <row r="492" spans="2:25" x14ac:dyDescent="0.3">
      <c r="B492" s="23">
        <f>'Spot Type 1'!B492</f>
        <v>0</v>
      </c>
      <c r="C492" s="20" t="str">
        <f>'Spot Type 1'!C492</f>
        <v>x</v>
      </c>
      <c r="D492" s="20"/>
      <c r="E492" s="20"/>
      <c r="F492" s="20"/>
      <c r="G492" s="20"/>
      <c r="H492" s="20"/>
      <c r="I492" s="20"/>
      <c r="J492" s="31"/>
      <c r="K492" s="32"/>
      <c r="L492" s="32"/>
      <c r="M492" s="32"/>
      <c r="N492" s="46"/>
      <c r="V492" s="5"/>
      <c r="Y492" s="5"/>
    </row>
    <row r="493" spans="2:25" x14ac:dyDescent="0.3">
      <c r="B493" s="23">
        <f>'Spot Type 1'!B493</f>
        <v>0</v>
      </c>
      <c r="C493" s="20" t="str">
        <f>'Spot Type 1'!C493</f>
        <v>x</v>
      </c>
      <c r="D493" s="20"/>
      <c r="E493" s="20"/>
      <c r="F493" s="20"/>
      <c r="G493" s="20"/>
      <c r="H493" s="20"/>
      <c r="I493" s="20"/>
      <c r="J493" s="31"/>
      <c r="K493" s="32"/>
      <c r="L493" s="32"/>
      <c r="M493" s="32"/>
      <c r="N493" s="46"/>
      <c r="V493" s="5"/>
      <c r="Y493" s="5"/>
    </row>
    <row r="494" spans="2:25" x14ac:dyDescent="0.3">
      <c r="B494" s="23">
        <f>'Spot Type 1'!B494</f>
        <v>0</v>
      </c>
      <c r="C494" s="20" t="str">
        <f>'Spot Type 1'!C494</f>
        <v>x</v>
      </c>
      <c r="D494" s="20"/>
      <c r="E494" s="20"/>
      <c r="F494" s="20"/>
      <c r="G494" s="20"/>
      <c r="H494" s="20"/>
      <c r="I494" s="20"/>
      <c r="J494" s="31"/>
      <c r="K494" s="32"/>
      <c r="L494" s="32"/>
      <c r="M494" s="32"/>
      <c r="N494" s="46"/>
      <c r="V494" s="5"/>
      <c r="Y494" s="5"/>
    </row>
    <row r="495" spans="2:25" x14ac:dyDescent="0.3">
      <c r="B495" s="23">
        <f>'Spot Type 1'!B495</f>
        <v>0</v>
      </c>
      <c r="C495" s="20" t="str">
        <f>'Spot Type 1'!C495</f>
        <v>x</v>
      </c>
      <c r="D495" s="20"/>
      <c r="E495" s="20"/>
      <c r="F495" s="20"/>
      <c r="G495" s="20"/>
      <c r="H495" s="20"/>
      <c r="I495" s="20"/>
      <c r="J495" s="31"/>
      <c r="K495" s="32"/>
      <c r="L495" s="32"/>
      <c r="M495" s="32"/>
      <c r="N495" s="46"/>
      <c r="V495" s="5"/>
      <c r="Y495" s="5"/>
    </row>
    <row r="496" spans="2:25" x14ac:dyDescent="0.3">
      <c r="B496" s="23">
        <f>'Spot Type 1'!B496</f>
        <v>0</v>
      </c>
      <c r="C496" s="20" t="str">
        <f>'Spot Type 1'!C496</f>
        <v>x</v>
      </c>
      <c r="D496" s="20"/>
      <c r="E496" s="20"/>
      <c r="F496" s="20"/>
      <c r="G496" s="20"/>
      <c r="H496" s="20"/>
      <c r="I496" s="20"/>
      <c r="J496" s="31"/>
      <c r="K496" s="32"/>
      <c r="L496" s="32"/>
      <c r="M496" s="32"/>
      <c r="N496" s="46"/>
      <c r="V496" s="5"/>
      <c r="Y496" s="5"/>
    </row>
    <row r="497" spans="2:25" x14ac:dyDescent="0.3">
      <c r="B497" s="23">
        <f>'Spot Type 1'!B497</f>
        <v>0</v>
      </c>
      <c r="C497" s="20" t="str">
        <f>'Spot Type 1'!C497</f>
        <v>x</v>
      </c>
      <c r="D497" s="20"/>
      <c r="E497" s="20"/>
      <c r="F497" s="20"/>
      <c r="G497" s="20"/>
      <c r="H497" s="20"/>
      <c r="I497" s="20"/>
      <c r="J497" s="31"/>
      <c r="K497" s="32"/>
      <c r="L497" s="32"/>
      <c r="M497" s="32"/>
      <c r="N497" s="46"/>
      <c r="V497" s="5"/>
      <c r="Y497" s="5"/>
    </row>
    <row r="498" spans="2:25" x14ac:dyDescent="0.3">
      <c r="B498" s="23">
        <f>'Spot Type 1'!B498</f>
        <v>0</v>
      </c>
      <c r="C498" s="20" t="str">
        <f>'Spot Type 1'!C498</f>
        <v>x</v>
      </c>
      <c r="D498" s="20"/>
      <c r="E498" s="20"/>
      <c r="F498" s="20"/>
      <c r="G498" s="20"/>
      <c r="H498" s="20"/>
      <c r="I498" s="20"/>
      <c r="J498" s="31"/>
      <c r="K498" s="32"/>
      <c r="L498" s="32"/>
      <c r="M498" s="32"/>
      <c r="N498" s="46"/>
      <c r="V498" s="5"/>
      <c r="Y498" s="5"/>
    </row>
    <row r="499" spans="2:25" x14ac:dyDescent="0.3">
      <c r="B499" s="23">
        <f>'Spot Type 1'!B499</f>
        <v>0</v>
      </c>
      <c r="C499" s="20" t="str">
        <f>'Spot Type 1'!C499</f>
        <v>x</v>
      </c>
      <c r="D499" s="20"/>
      <c r="E499" s="20"/>
      <c r="F499" s="20"/>
      <c r="G499" s="20"/>
      <c r="H499" s="20"/>
      <c r="I499" s="20"/>
      <c r="J499" s="31"/>
      <c r="K499" s="32"/>
      <c r="L499" s="32"/>
      <c r="M499" s="32"/>
      <c r="N499" s="46"/>
      <c r="V499" s="5"/>
      <c r="Y499" s="5"/>
    </row>
    <row r="500" spans="2:25" x14ac:dyDescent="0.3">
      <c r="B500" s="23">
        <f>'Spot Type 1'!B500</f>
        <v>0</v>
      </c>
      <c r="C500" s="20" t="str">
        <f>'Spot Type 1'!C500</f>
        <v>x</v>
      </c>
      <c r="D500" s="20"/>
      <c r="E500" s="20"/>
      <c r="F500" s="20"/>
      <c r="G500" s="20"/>
      <c r="H500" s="20"/>
      <c r="I500" s="20"/>
      <c r="J500" s="31"/>
      <c r="K500" s="32"/>
      <c r="L500" s="32"/>
      <c r="M500" s="32"/>
      <c r="N500" s="46"/>
      <c r="V500" s="5"/>
      <c r="Y500" s="5"/>
    </row>
    <row r="501" spans="2:25" x14ac:dyDescent="0.3">
      <c r="B501" s="23">
        <f>'Spot Type 1'!B501</f>
        <v>0</v>
      </c>
      <c r="C501" s="20" t="str">
        <f>'Spot Type 1'!C501</f>
        <v>x</v>
      </c>
      <c r="D501" s="20"/>
      <c r="E501" s="20"/>
      <c r="F501" s="20"/>
      <c r="G501" s="20"/>
      <c r="H501" s="20"/>
      <c r="I501" s="20"/>
      <c r="J501" s="31"/>
      <c r="K501" s="32"/>
      <c r="L501" s="32"/>
      <c r="M501" s="32"/>
      <c r="N501" s="46"/>
      <c r="V501" s="5"/>
      <c r="Y501" s="5"/>
    </row>
    <row r="502" spans="2:25" x14ac:dyDescent="0.3">
      <c r="B502" s="23">
        <f>'Spot Type 1'!B502</f>
        <v>0</v>
      </c>
      <c r="C502" s="20" t="str">
        <f>'Spot Type 1'!C502</f>
        <v>x</v>
      </c>
      <c r="D502" s="20"/>
      <c r="E502" s="20"/>
      <c r="F502" s="20"/>
      <c r="G502" s="20"/>
      <c r="H502" s="20"/>
      <c r="I502" s="20"/>
      <c r="J502" s="31"/>
      <c r="K502" s="32"/>
      <c r="L502" s="32"/>
      <c r="M502" s="32"/>
      <c r="N502" s="46"/>
      <c r="V502" s="5"/>
      <c r="Y502" s="5"/>
    </row>
    <row r="503" spans="2:25" x14ac:dyDescent="0.3">
      <c r="B503" s="23">
        <f>'Spot Type 1'!B503</f>
        <v>0</v>
      </c>
      <c r="C503" s="20" t="str">
        <f>'Spot Type 1'!C503</f>
        <v>x</v>
      </c>
      <c r="D503" s="20"/>
      <c r="E503" s="20"/>
      <c r="F503" s="20"/>
      <c r="G503" s="20"/>
      <c r="H503" s="20"/>
      <c r="I503" s="20"/>
      <c r="J503" s="31"/>
      <c r="K503" s="32"/>
      <c r="L503" s="32"/>
      <c r="M503" s="32"/>
      <c r="N503" s="46"/>
      <c r="V503" s="5"/>
      <c r="Y503" s="5"/>
    </row>
    <row r="504" spans="2:25" x14ac:dyDescent="0.3">
      <c r="B504" s="23">
        <f>'Spot Type 1'!B504</f>
        <v>0</v>
      </c>
      <c r="C504" s="20" t="str">
        <f>'Spot Type 1'!C504</f>
        <v>x</v>
      </c>
      <c r="D504" s="20"/>
      <c r="E504" s="20"/>
      <c r="F504" s="20"/>
      <c r="G504" s="20"/>
      <c r="H504" s="20"/>
      <c r="I504" s="20"/>
      <c r="J504" s="31"/>
      <c r="K504" s="32"/>
      <c r="L504" s="32"/>
      <c r="M504" s="32"/>
      <c r="N504" s="46"/>
      <c r="V504" s="5"/>
      <c r="Y504" s="5"/>
    </row>
    <row r="505" spans="2:25" x14ac:dyDescent="0.3">
      <c r="B505" s="23">
        <f>'Spot Type 1'!B505</f>
        <v>0</v>
      </c>
      <c r="C505" s="20" t="str">
        <f>'Spot Type 1'!C505</f>
        <v>x</v>
      </c>
      <c r="D505" s="20"/>
      <c r="E505" s="20"/>
      <c r="F505" s="20"/>
      <c r="G505" s="20"/>
      <c r="H505" s="20"/>
      <c r="I505" s="20"/>
      <c r="J505" s="31"/>
      <c r="K505" s="32"/>
      <c r="L505" s="32"/>
      <c r="M505" s="32"/>
      <c r="N505" s="46"/>
      <c r="V505" s="5"/>
      <c r="Y505" s="5"/>
    </row>
    <row r="506" spans="2:25" x14ac:dyDescent="0.3">
      <c r="B506" s="23">
        <f>'Spot Type 1'!B506</f>
        <v>0</v>
      </c>
      <c r="C506" s="20" t="str">
        <f>'Spot Type 1'!C506</f>
        <v>x</v>
      </c>
      <c r="D506" s="20"/>
      <c r="E506" s="20"/>
      <c r="F506" s="20"/>
      <c r="G506" s="20"/>
      <c r="H506" s="20"/>
      <c r="I506" s="20"/>
      <c r="J506" s="31"/>
      <c r="K506" s="32"/>
      <c r="L506" s="32"/>
      <c r="M506" s="32"/>
      <c r="N506" s="46"/>
      <c r="V506" s="5"/>
      <c r="Y506" s="5"/>
    </row>
    <row r="507" spans="2:25" x14ac:dyDescent="0.3">
      <c r="B507" s="23">
        <f>'Spot Type 1'!B507</f>
        <v>0</v>
      </c>
      <c r="C507" s="20" t="str">
        <f>'Spot Type 1'!C507</f>
        <v>x</v>
      </c>
      <c r="D507" s="20"/>
      <c r="E507" s="20"/>
      <c r="F507" s="20"/>
      <c r="G507" s="20"/>
      <c r="H507" s="20"/>
      <c r="I507" s="20"/>
      <c r="J507" s="31"/>
      <c r="K507" s="32"/>
      <c r="L507" s="32"/>
      <c r="M507" s="32"/>
      <c r="N507" s="46"/>
      <c r="V507" s="5"/>
      <c r="Y507" s="5"/>
    </row>
    <row r="508" spans="2:25" x14ac:dyDescent="0.3">
      <c r="B508" s="23">
        <f>'Spot Type 1'!B508</f>
        <v>0</v>
      </c>
      <c r="C508" s="20" t="str">
        <f>'Spot Type 1'!C508</f>
        <v>x</v>
      </c>
      <c r="D508" s="20"/>
      <c r="E508" s="20"/>
      <c r="F508" s="20"/>
      <c r="G508" s="20"/>
      <c r="H508" s="20"/>
      <c r="I508" s="20"/>
      <c r="J508" s="31"/>
      <c r="K508" s="32"/>
      <c r="L508" s="32"/>
      <c r="M508" s="32"/>
      <c r="N508" s="46"/>
      <c r="V508" s="5"/>
      <c r="Y508" s="5"/>
    </row>
    <row r="509" spans="2:25" x14ac:dyDescent="0.3">
      <c r="B509" s="23">
        <f>'Spot Type 1'!B509</f>
        <v>0</v>
      </c>
      <c r="C509" s="20" t="str">
        <f>'Spot Type 1'!C509</f>
        <v>x</v>
      </c>
      <c r="D509" s="20"/>
      <c r="E509" s="20"/>
      <c r="F509" s="20"/>
      <c r="G509" s="20"/>
      <c r="H509" s="20"/>
      <c r="I509" s="20"/>
      <c r="J509" s="31"/>
      <c r="K509" s="32"/>
      <c r="L509" s="32"/>
      <c r="M509" s="32"/>
      <c r="N509" s="46"/>
      <c r="V509" s="5"/>
      <c r="Y509" s="5"/>
    </row>
    <row r="510" spans="2:25" x14ac:dyDescent="0.3">
      <c r="B510" s="23">
        <f>'Spot Type 1'!B510</f>
        <v>0</v>
      </c>
      <c r="C510" s="20" t="str">
        <f>'Spot Type 1'!C510</f>
        <v>x</v>
      </c>
      <c r="D510" s="20"/>
      <c r="E510" s="20"/>
      <c r="F510" s="20"/>
      <c r="G510" s="20"/>
      <c r="H510" s="20"/>
      <c r="I510" s="20"/>
      <c r="J510" s="31"/>
      <c r="K510" s="32"/>
      <c r="L510" s="32"/>
      <c r="M510" s="32"/>
      <c r="N510" s="46"/>
      <c r="V510" s="5"/>
      <c r="Y510" s="5"/>
    </row>
    <row r="511" spans="2:25" x14ac:dyDescent="0.3">
      <c r="B511" s="23">
        <f>'Spot Type 1'!B511</f>
        <v>0</v>
      </c>
      <c r="C511" s="20" t="str">
        <f>'Spot Type 1'!C511</f>
        <v>x</v>
      </c>
      <c r="D511" s="20"/>
      <c r="E511" s="20"/>
      <c r="F511" s="20"/>
      <c r="G511" s="20"/>
      <c r="H511" s="20"/>
      <c r="I511" s="20"/>
      <c r="J511" s="31"/>
      <c r="K511" s="32"/>
      <c r="L511" s="32"/>
      <c r="M511" s="32"/>
      <c r="N511" s="46"/>
      <c r="V511" s="5"/>
      <c r="Y511" s="5"/>
    </row>
    <row r="512" spans="2:25" x14ac:dyDescent="0.3">
      <c r="B512" s="23">
        <f>'Spot Type 1'!B512</f>
        <v>0</v>
      </c>
      <c r="C512" s="20" t="str">
        <f>'Spot Type 1'!C512</f>
        <v>x</v>
      </c>
      <c r="D512" s="20"/>
      <c r="E512" s="20"/>
      <c r="F512" s="20"/>
      <c r="G512" s="20"/>
      <c r="H512" s="20"/>
      <c r="I512" s="20"/>
      <c r="J512" s="31"/>
      <c r="K512" s="32"/>
      <c r="L512" s="32"/>
      <c r="M512" s="32"/>
      <c r="N512" s="46"/>
      <c r="V512" s="5"/>
      <c r="Y512" s="5"/>
    </row>
    <row r="513" spans="2:25" x14ac:dyDescent="0.3">
      <c r="B513" s="23">
        <f>'Spot Type 1'!B513</f>
        <v>0</v>
      </c>
      <c r="C513" s="20" t="str">
        <f>'Spot Type 1'!C513</f>
        <v>x</v>
      </c>
      <c r="D513" s="20"/>
      <c r="E513" s="20"/>
      <c r="F513" s="20"/>
      <c r="G513" s="20"/>
      <c r="H513" s="20"/>
      <c r="I513" s="20"/>
      <c r="J513" s="31"/>
      <c r="K513" s="32"/>
      <c r="L513" s="32"/>
      <c r="M513" s="32"/>
      <c r="N513" s="46"/>
      <c r="V513" s="5"/>
      <c r="Y513" s="5"/>
    </row>
    <row r="514" spans="2:25" x14ac:dyDescent="0.3">
      <c r="B514" s="23">
        <f>'Spot Type 1'!B514</f>
        <v>0</v>
      </c>
      <c r="C514" s="20" t="str">
        <f>'Spot Type 1'!C514</f>
        <v>x</v>
      </c>
      <c r="D514" s="20"/>
      <c r="E514" s="20"/>
      <c r="F514" s="20"/>
      <c r="G514" s="20"/>
      <c r="H514" s="20"/>
      <c r="I514" s="20"/>
      <c r="J514" s="31"/>
      <c r="K514" s="32"/>
      <c r="L514" s="32"/>
      <c r="M514" s="32"/>
      <c r="N514" s="46"/>
      <c r="V514" s="5"/>
      <c r="Y514" s="5"/>
    </row>
    <row r="515" spans="2:25" x14ac:dyDescent="0.3">
      <c r="B515" s="23">
        <f>'Spot Type 1'!B515</f>
        <v>0</v>
      </c>
      <c r="C515" s="20" t="str">
        <f>'Spot Type 1'!C515</f>
        <v>x</v>
      </c>
      <c r="D515" s="20"/>
      <c r="E515" s="20"/>
      <c r="F515" s="20"/>
      <c r="G515" s="20"/>
      <c r="H515" s="20"/>
      <c r="I515" s="20"/>
      <c r="J515" s="31"/>
      <c r="K515" s="32"/>
      <c r="L515" s="32"/>
      <c r="M515" s="32"/>
      <c r="N515" s="46"/>
      <c r="V515" s="5"/>
      <c r="Y515" s="5"/>
    </row>
    <row r="516" spans="2:25" x14ac:dyDescent="0.3">
      <c r="B516" s="23">
        <f>'Spot Type 1'!B516</f>
        <v>0</v>
      </c>
      <c r="C516" s="20" t="str">
        <f>'Spot Type 1'!C516</f>
        <v>x</v>
      </c>
      <c r="D516" s="20"/>
      <c r="E516" s="20"/>
      <c r="F516" s="20"/>
      <c r="G516" s="20"/>
      <c r="H516" s="20"/>
      <c r="I516" s="20"/>
      <c r="J516" s="31"/>
      <c r="K516" s="32"/>
      <c r="L516" s="32"/>
      <c r="M516" s="32"/>
      <c r="N516" s="46"/>
      <c r="V516" s="5"/>
      <c r="Y516" s="5"/>
    </row>
    <row r="517" spans="2:25" x14ac:dyDescent="0.3">
      <c r="B517" s="23">
        <f>'Spot Type 1'!B517</f>
        <v>0</v>
      </c>
      <c r="C517" s="20" t="str">
        <f>'Spot Type 1'!C517</f>
        <v>x</v>
      </c>
      <c r="D517" s="20"/>
      <c r="E517" s="20"/>
      <c r="F517" s="20"/>
      <c r="G517" s="20"/>
      <c r="H517" s="20"/>
      <c r="I517" s="20"/>
      <c r="J517" s="31"/>
      <c r="K517" s="32"/>
      <c r="L517" s="32"/>
      <c r="M517" s="32"/>
      <c r="N517" s="46"/>
      <c r="V517" s="5"/>
      <c r="Y517" s="5"/>
    </row>
    <row r="518" spans="2:25" x14ac:dyDescent="0.3">
      <c r="B518" s="23">
        <f>'Spot Type 1'!B518</f>
        <v>0</v>
      </c>
      <c r="C518" s="20" t="str">
        <f>'Spot Type 1'!C518</f>
        <v>x</v>
      </c>
      <c r="D518" s="20"/>
      <c r="E518" s="20"/>
      <c r="F518" s="20"/>
      <c r="G518" s="20"/>
      <c r="H518" s="20"/>
      <c r="I518" s="20"/>
      <c r="J518" s="31"/>
      <c r="K518" s="32"/>
      <c r="L518" s="32"/>
      <c r="M518" s="32"/>
      <c r="N518" s="46"/>
      <c r="V518" s="5"/>
      <c r="Y518" s="5"/>
    </row>
    <row r="519" spans="2:25" x14ac:dyDescent="0.3">
      <c r="B519" s="23">
        <f>'Spot Type 1'!B519</f>
        <v>0</v>
      </c>
      <c r="C519" s="20" t="str">
        <f>'Spot Type 1'!C519</f>
        <v>x</v>
      </c>
      <c r="D519" s="20"/>
      <c r="E519" s="20"/>
      <c r="F519" s="20"/>
      <c r="G519" s="20"/>
      <c r="H519" s="20"/>
      <c r="I519" s="20"/>
      <c r="J519" s="31"/>
      <c r="K519" s="32"/>
      <c r="L519" s="32"/>
      <c r="M519" s="32"/>
      <c r="N519" s="46"/>
      <c r="V519" s="5"/>
      <c r="Y519" s="5"/>
    </row>
    <row r="520" spans="2:25" x14ac:dyDescent="0.3">
      <c r="B520" s="23">
        <f>'Spot Type 1'!B520</f>
        <v>0</v>
      </c>
      <c r="C520" s="20" t="str">
        <f>'Spot Type 1'!C520</f>
        <v>x</v>
      </c>
      <c r="D520" s="20"/>
      <c r="E520" s="20"/>
      <c r="F520" s="20"/>
      <c r="G520" s="20"/>
      <c r="H520" s="20"/>
      <c r="I520" s="20"/>
      <c r="J520" s="31"/>
      <c r="K520" s="32"/>
      <c r="L520" s="32"/>
      <c r="M520" s="32"/>
      <c r="N520" s="46"/>
      <c r="V520" s="5"/>
      <c r="Y520" s="5"/>
    </row>
    <row r="521" spans="2:25" x14ac:dyDescent="0.3">
      <c r="B521" s="23">
        <f>'Spot Type 1'!B521</f>
        <v>0</v>
      </c>
      <c r="C521" s="20" t="str">
        <f>'Spot Type 1'!C521</f>
        <v>x</v>
      </c>
      <c r="D521" s="20"/>
      <c r="E521" s="20"/>
      <c r="F521" s="20"/>
      <c r="G521" s="20"/>
      <c r="H521" s="20"/>
      <c r="I521" s="20"/>
      <c r="J521" s="31"/>
      <c r="K521" s="32"/>
      <c r="L521" s="32"/>
      <c r="M521" s="32"/>
      <c r="N521" s="46"/>
      <c r="V521" s="5"/>
      <c r="Y521" s="5"/>
    </row>
    <row r="522" spans="2:25" x14ac:dyDescent="0.3">
      <c r="B522" s="23">
        <f>'Spot Type 1'!B522</f>
        <v>0</v>
      </c>
      <c r="C522" s="20" t="str">
        <f>'Spot Type 1'!C522</f>
        <v>x</v>
      </c>
      <c r="D522" s="20"/>
      <c r="E522" s="20"/>
      <c r="F522" s="20"/>
      <c r="G522" s="20"/>
      <c r="H522" s="20"/>
      <c r="I522" s="20"/>
      <c r="J522" s="31"/>
      <c r="K522" s="32"/>
      <c r="L522" s="32"/>
      <c r="M522" s="32"/>
      <c r="N522" s="46"/>
      <c r="V522" s="5"/>
      <c r="Y522" s="5"/>
    </row>
    <row r="523" spans="2:25" x14ac:dyDescent="0.3">
      <c r="B523" s="23">
        <f>'Spot Type 1'!B523</f>
        <v>0</v>
      </c>
      <c r="C523" s="20" t="str">
        <f>'Spot Type 1'!C523</f>
        <v>x</v>
      </c>
      <c r="D523" s="20"/>
      <c r="E523" s="20"/>
      <c r="F523" s="20"/>
      <c r="G523" s="20"/>
      <c r="H523" s="20"/>
      <c r="I523" s="20"/>
      <c r="J523" s="31"/>
      <c r="K523" s="32"/>
      <c r="L523" s="32"/>
      <c r="M523" s="32"/>
      <c r="N523" s="46"/>
      <c r="V523" s="5"/>
      <c r="Y523" s="5"/>
    </row>
    <row r="524" spans="2:25" x14ac:dyDescent="0.3">
      <c r="B524" s="23">
        <f>'Spot Type 1'!B524</f>
        <v>0</v>
      </c>
      <c r="C524" s="20" t="str">
        <f>'Spot Type 1'!C524</f>
        <v>x</v>
      </c>
      <c r="D524" s="20"/>
      <c r="E524" s="20"/>
      <c r="F524" s="20"/>
      <c r="G524" s="20"/>
      <c r="H524" s="20"/>
      <c r="I524" s="20"/>
      <c r="J524" s="31"/>
      <c r="K524" s="32"/>
      <c r="L524" s="32"/>
      <c r="M524" s="32"/>
      <c r="N524" s="46"/>
      <c r="V524" s="5"/>
      <c r="Y524" s="5"/>
    </row>
    <row r="525" spans="2:25" x14ac:dyDescent="0.3">
      <c r="B525" s="23">
        <f>'Spot Type 1'!B525</f>
        <v>0</v>
      </c>
      <c r="C525" s="20" t="str">
        <f>'Spot Type 1'!C525</f>
        <v>x</v>
      </c>
      <c r="D525" s="20"/>
      <c r="E525" s="20"/>
      <c r="F525" s="20"/>
      <c r="G525" s="20"/>
      <c r="H525" s="20"/>
      <c r="I525" s="20"/>
      <c r="J525" s="31"/>
      <c r="K525" s="32"/>
      <c r="L525" s="32"/>
      <c r="M525" s="32"/>
      <c r="N525" s="46"/>
      <c r="V525" s="5"/>
      <c r="Y525" s="5"/>
    </row>
    <row r="526" spans="2:25" x14ac:dyDescent="0.3">
      <c r="B526" s="23">
        <f>'Spot Type 1'!B526</f>
        <v>0</v>
      </c>
      <c r="C526" s="20" t="str">
        <f>'Spot Type 1'!C526</f>
        <v>x</v>
      </c>
      <c r="D526" s="20"/>
      <c r="E526" s="20"/>
      <c r="F526" s="20"/>
      <c r="G526" s="20"/>
      <c r="H526" s="20"/>
      <c r="I526" s="20"/>
      <c r="J526" s="31"/>
      <c r="K526" s="32"/>
      <c r="L526" s="32"/>
      <c r="M526" s="32"/>
      <c r="N526" s="46"/>
      <c r="V526" s="5"/>
      <c r="Y526" s="5"/>
    </row>
    <row r="527" spans="2:25" x14ac:dyDescent="0.3">
      <c r="B527" s="23">
        <f>'Spot Type 1'!B527</f>
        <v>0</v>
      </c>
      <c r="C527" s="20" t="str">
        <f>'Spot Type 1'!C527</f>
        <v>x</v>
      </c>
      <c r="D527" s="20"/>
      <c r="E527" s="20"/>
      <c r="F527" s="20"/>
      <c r="G527" s="20"/>
      <c r="H527" s="20"/>
      <c r="I527" s="20"/>
      <c r="J527" s="31"/>
      <c r="K527" s="32"/>
      <c r="L527" s="32"/>
      <c r="M527" s="32"/>
      <c r="N527" s="46"/>
      <c r="V527" s="5"/>
      <c r="Y527" s="5"/>
    </row>
    <row r="528" spans="2:25" x14ac:dyDescent="0.3">
      <c r="B528" s="23">
        <f>'Spot Type 1'!B528</f>
        <v>0</v>
      </c>
      <c r="C528" s="20" t="str">
        <f>'Spot Type 1'!C528</f>
        <v>x</v>
      </c>
      <c r="D528" s="20"/>
      <c r="E528" s="20"/>
      <c r="F528" s="20"/>
      <c r="G528" s="20"/>
      <c r="H528" s="20"/>
      <c r="I528" s="20"/>
      <c r="J528" s="31"/>
      <c r="K528" s="32"/>
      <c r="L528" s="32"/>
      <c r="M528" s="32"/>
      <c r="N528" s="46"/>
      <c r="V528" s="5"/>
      <c r="Y528" s="5"/>
    </row>
    <row r="529" spans="2:25" x14ac:dyDescent="0.3">
      <c r="B529" s="23">
        <f>'Spot Type 1'!B529</f>
        <v>0</v>
      </c>
      <c r="C529" s="20" t="str">
        <f>'Spot Type 1'!C529</f>
        <v>x</v>
      </c>
      <c r="D529" s="20"/>
      <c r="E529" s="20"/>
      <c r="F529" s="20"/>
      <c r="G529" s="20"/>
      <c r="H529" s="20"/>
      <c r="I529" s="20"/>
      <c r="J529" s="31"/>
      <c r="K529" s="32"/>
      <c r="L529" s="32"/>
      <c r="M529" s="32"/>
      <c r="N529" s="46"/>
      <c r="V529" s="5"/>
      <c r="Y529" s="5"/>
    </row>
    <row r="530" spans="2:25" x14ac:dyDescent="0.3">
      <c r="B530" s="23">
        <f>'Spot Type 1'!B530</f>
        <v>0</v>
      </c>
      <c r="C530" s="20" t="str">
        <f>'Spot Type 1'!C530</f>
        <v>x</v>
      </c>
      <c r="D530" s="20"/>
      <c r="E530" s="20"/>
      <c r="F530" s="20"/>
      <c r="G530" s="20"/>
      <c r="H530" s="20"/>
      <c r="I530" s="20"/>
      <c r="J530" s="31"/>
      <c r="K530" s="32"/>
      <c r="L530" s="32"/>
      <c r="M530" s="32"/>
      <c r="N530" s="46"/>
      <c r="V530" s="5"/>
      <c r="Y530" s="5"/>
    </row>
    <row r="531" spans="2:25" x14ac:dyDescent="0.3">
      <c r="B531" s="23">
        <f>'Spot Type 1'!B531</f>
        <v>0</v>
      </c>
      <c r="C531" s="20" t="str">
        <f>'Spot Type 1'!C531</f>
        <v>x</v>
      </c>
      <c r="D531" s="20"/>
      <c r="E531" s="20"/>
      <c r="F531" s="20"/>
      <c r="G531" s="20"/>
      <c r="H531" s="20"/>
      <c r="I531" s="20"/>
      <c r="J531" s="31"/>
      <c r="K531" s="32"/>
      <c r="L531" s="32"/>
      <c r="M531" s="32"/>
      <c r="N531" s="46"/>
      <c r="V531" s="5"/>
      <c r="Y531" s="5"/>
    </row>
    <row r="532" spans="2:25" x14ac:dyDescent="0.3">
      <c r="B532" s="23">
        <f>'Spot Type 1'!B532</f>
        <v>0</v>
      </c>
      <c r="C532" s="20" t="str">
        <f>'Spot Type 1'!C532</f>
        <v>x</v>
      </c>
      <c r="D532" s="20"/>
      <c r="E532" s="20"/>
      <c r="F532" s="20"/>
      <c r="G532" s="20"/>
      <c r="H532" s="20"/>
      <c r="I532" s="20"/>
      <c r="J532" s="31"/>
      <c r="K532" s="32"/>
      <c r="L532" s="32"/>
      <c r="M532" s="32"/>
      <c r="N532" s="46"/>
      <c r="V532" s="5"/>
      <c r="Y532" s="5"/>
    </row>
    <row r="533" spans="2:25" x14ac:dyDescent="0.3">
      <c r="B533" s="23">
        <f>'Spot Type 1'!B533</f>
        <v>0</v>
      </c>
      <c r="C533" s="20" t="str">
        <f>'Spot Type 1'!C533</f>
        <v>x</v>
      </c>
      <c r="D533" s="20"/>
      <c r="E533" s="20"/>
      <c r="F533" s="20"/>
      <c r="G533" s="20"/>
      <c r="H533" s="20"/>
      <c r="I533" s="20"/>
      <c r="J533" s="31"/>
      <c r="K533" s="32"/>
      <c r="L533" s="32"/>
      <c r="M533" s="32"/>
      <c r="N533" s="46"/>
      <c r="V533" s="5"/>
      <c r="Y533" s="5"/>
    </row>
    <row r="534" spans="2:25" x14ac:dyDescent="0.3">
      <c r="B534" s="23">
        <f>'Spot Type 1'!B534</f>
        <v>0</v>
      </c>
      <c r="C534" s="20" t="str">
        <f>'Spot Type 1'!C534</f>
        <v>x</v>
      </c>
      <c r="D534" s="20"/>
      <c r="E534" s="20"/>
      <c r="F534" s="20"/>
      <c r="G534" s="20"/>
      <c r="H534" s="20"/>
      <c r="I534" s="20"/>
      <c r="J534" s="31"/>
      <c r="K534" s="32"/>
      <c r="L534" s="32"/>
      <c r="M534" s="32"/>
      <c r="N534" s="46"/>
      <c r="V534" s="5"/>
      <c r="Y534" s="5"/>
    </row>
    <row r="535" spans="2:25" x14ac:dyDescent="0.3">
      <c r="B535" s="23">
        <f>'Spot Type 1'!B535</f>
        <v>0</v>
      </c>
      <c r="C535" s="20" t="str">
        <f>'Spot Type 1'!C535</f>
        <v>x</v>
      </c>
      <c r="D535" s="20"/>
      <c r="E535" s="20"/>
      <c r="F535" s="20"/>
      <c r="G535" s="20"/>
      <c r="H535" s="20"/>
      <c r="I535" s="20"/>
      <c r="J535" s="31"/>
      <c r="K535" s="32"/>
      <c r="L535" s="32"/>
      <c r="M535" s="32"/>
      <c r="N535" s="46"/>
      <c r="V535" s="5"/>
      <c r="Y535" s="5"/>
    </row>
    <row r="536" spans="2:25" x14ac:dyDescent="0.3">
      <c r="B536" s="23">
        <f>'Spot Type 1'!B536</f>
        <v>0</v>
      </c>
      <c r="C536" s="20" t="str">
        <f>'Spot Type 1'!C536</f>
        <v>x</v>
      </c>
      <c r="D536" s="20"/>
      <c r="E536" s="20"/>
      <c r="F536" s="20"/>
      <c r="G536" s="20"/>
      <c r="H536" s="20"/>
      <c r="I536" s="20"/>
      <c r="J536" s="31"/>
      <c r="K536" s="32"/>
      <c r="L536" s="32"/>
      <c r="M536" s="32"/>
      <c r="N536" s="46"/>
      <c r="V536" s="5"/>
      <c r="Y536" s="5"/>
    </row>
    <row r="537" spans="2:25" x14ac:dyDescent="0.3">
      <c r="B537" s="23">
        <f>'Spot Type 1'!B537</f>
        <v>0</v>
      </c>
      <c r="C537" s="20" t="str">
        <f>'Spot Type 1'!C537</f>
        <v>x</v>
      </c>
      <c r="D537" s="20"/>
      <c r="E537" s="20"/>
      <c r="F537" s="20"/>
      <c r="G537" s="20"/>
      <c r="H537" s="20"/>
      <c r="I537" s="20"/>
      <c r="J537" s="31"/>
      <c r="K537" s="32"/>
      <c r="L537" s="32"/>
      <c r="M537" s="32"/>
      <c r="N537" s="46"/>
      <c r="V537" s="5"/>
      <c r="Y537" s="5"/>
    </row>
    <row r="538" spans="2:25" x14ac:dyDescent="0.3">
      <c r="B538" s="23">
        <f>'Spot Type 1'!B538</f>
        <v>0</v>
      </c>
      <c r="C538" s="20" t="str">
        <f>'Spot Type 1'!C538</f>
        <v>x</v>
      </c>
      <c r="D538" s="20"/>
      <c r="E538" s="20"/>
      <c r="F538" s="20"/>
      <c r="G538" s="20"/>
      <c r="H538" s="20"/>
      <c r="I538" s="20"/>
      <c r="J538" s="31"/>
      <c r="K538" s="32"/>
      <c r="L538" s="32"/>
      <c r="M538" s="32"/>
      <c r="N538" s="46"/>
      <c r="V538" s="5"/>
      <c r="Y538" s="5"/>
    </row>
    <row r="539" spans="2:25" x14ac:dyDescent="0.3">
      <c r="B539" s="23">
        <f>'Spot Type 1'!B539</f>
        <v>0</v>
      </c>
      <c r="C539" s="20" t="str">
        <f>'Spot Type 1'!C539</f>
        <v>x</v>
      </c>
      <c r="D539" s="20"/>
      <c r="E539" s="20"/>
      <c r="F539" s="20"/>
      <c r="G539" s="20"/>
      <c r="H539" s="20"/>
      <c r="I539" s="20"/>
      <c r="J539" s="31"/>
      <c r="K539" s="32"/>
      <c r="L539" s="32"/>
      <c r="M539" s="32"/>
      <c r="N539" s="46"/>
      <c r="V539" s="5"/>
      <c r="Y539" s="5"/>
    </row>
    <row r="540" spans="2:25" x14ac:dyDescent="0.3">
      <c r="B540" s="23">
        <f>'Spot Type 1'!B540</f>
        <v>0</v>
      </c>
      <c r="C540" s="20" t="str">
        <f>'Spot Type 1'!C540</f>
        <v>x</v>
      </c>
      <c r="D540" s="20"/>
      <c r="E540" s="20"/>
      <c r="F540" s="20"/>
      <c r="G540" s="20"/>
      <c r="H540" s="20"/>
      <c r="I540" s="20"/>
      <c r="J540" s="31"/>
      <c r="K540" s="32"/>
      <c r="L540" s="32"/>
      <c r="M540" s="32"/>
      <c r="N540" s="46"/>
      <c r="V540" s="5"/>
      <c r="Y540" s="5"/>
    </row>
    <row r="541" spans="2:25" x14ac:dyDescent="0.3">
      <c r="B541" s="23">
        <f>'Spot Type 1'!B541</f>
        <v>0</v>
      </c>
      <c r="C541" s="20" t="str">
        <f>'Spot Type 1'!C541</f>
        <v>x</v>
      </c>
      <c r="D541" s="20"/>
      <c r="E541" s="20"/>
      <c r="F541" s="20"/>
      <c r="G541" s="20"/>
      <c r="H541" s="20"/>
      <c r="I541" s="20"/>
      <c r="J541" s="31"/>
      <c r="K541" s="32"/>
      <c r="L541" s="32"/>
      <c r="M541" s="32"/>
      <c r="N541" s="46"/>
      <c r="V541" s="5"/>
      <c r="Y541" s="5"/>
    </row>
    <row r="542" spans="2:25" x14ac:dyDescent="0.3">
      <c r="B542" s="23">
        <f>'Spot Type 1'!B542</f>
        <v>0</v>
      </c>
      <c r="C542" s="20" t="str">
        <f>'Spot Type 1'!C542</f>
        <v>x</v>
      </c>
      <c r="D542" s="20"/>
      <c r="E542" s="20"/>
      <c r="F542" s="20"/>
      <c r="G542" s="20"/>
      <c r="H542" s="20"/>
      <c r="I542" s="20"/>
      <c r="J542" s="31"/>
      <c r="K542" s="32"/>
      <c r="L542" s="32"/>
      <c r="M542" s="32"/>
      <c r="N542" s="46"/>
      <c r="V542" s="5"/>
      <c r="Y542" s="5"/>
    </row>
    <row r="543" spans="2:25" x14ac:dyDescent="0.3">
      <c r="B543" s="23">
        <f>'Spot Type 1'!B543</f>
        <v>0</v>
      </c>
      <c r="C543" s="20" t="str">
        <f>'Spot Type 1'!C543</f>
        <v>x</v>
      </c>
      <c r="D543" s="20"/>
      <c r="E543" s="20"/>
      <c r="F543" s="20"/>
      <c r="G543" s="20"/>
      <c r="H543" s="20"/>
      <c r="I543" s="20"/>
      <c r="J543" s="31"/>
      <c r="K543" s="32"/>
      <c r="L543" s="32"/>
      <c r="M543" s="32"/>
      <c r="N543" s="46"/>
      <c r="V543" s="5"/>
      <c r="Y543" s="5"/>
    </row>
    <row r="544" spans="2:25" x14ac:dyDescent="0.3">
      <c r="B544" s="23">
        <f>'Spot Type 1'!B544</f>
        <v>0</v>
      </c>
      <c r="C544" s="20" t="str">
        <f>'Spot Type 1'!C544</f>
        <v>x</v>
      </c>
      <c r="D544" s="20"/>
      <c r="E544" s="20"/>
      <c r="F544" s="20"/>
      <c r="G544" s="20"/>
      <c r="H544" s="20"/>
      <c r="I544" s="20"/>
      <c r="J544" s="31"/>
      <c r="K544" s="32"/>
      <c r="L544" s="32"/>
      <c r="M544" s="32"/>
      <c r="N544" s="46"/>
      <c r="V544" s="5"/>
      <c r="Y544" s="5"/>
    </row>
    <row r="545" spans="2:25" x14ac:dyDescent="0.3">
      <c r="B545" s="23">
        <f>'Spot Type 1'!B545</f>
        <v>0</v>
      </c>
      <c r="C545" s="20" t="str">
        <f>'Spot Type 1'!C545</f>
        <v>x</v>
      </c>
      <c r="D545" s="20"/>
      <c r="E545" s="20"/>
      <c r="F545" s="20"/>
      <c r="G545" s="20"/>
      <c r="H545" s="20"/>
      <c r="I545" s="20"/>
      <c r="J545" s="31"/>
      <c r="K545" s="32"/>
      <c r="L545" s="32"/>
      <c r="M545" s="32"/>
      <c r="N545" s="46"/>
      <c r="V545" s="5"/>
      <c r="Y545" s="5"/>
    </row>
    <row r="546" spans="2:25" x14ac:dyDescent="0.3">
      <c r="B546" s="23">
        <f>'Spot Type 1'!B546</f>
        <v>0</v>
      </c>
      <c r="C546" s="20" t="str">
        <f>'Spot Type 1'!C546</f>
        <v>x</v>
      </c>
      <c r="D546" s="20"/>
      <c r="E546" s="20"/>
      <c r="F546" s="20"/>
      <c r="G546" s="20"/>
      <c r="H546" s="20"/>
      <c r="I546" s="20"/>
      <c r="J546" s="31"/>
      <c r="K546" s="32"/>
      <c r="L546" s="32"/>
      <c r="M546" s="32"/>
      <c r="N546" s="46"/>
      <c r="V546" s="5"/>
      <c r="Y546" s="5"/>
    </row>
    <row r="547" spans="2:25" x14ac:dyDescent="0.3">
      <c r="B547" s="23">
        <f>'Spot Type 1'!B547</f>
        <v>0</v>
      </c>
      <c r="C547" s="20" t="str">
        <f>'Spot Type 1'!C547</f>
        <v>x</v>
      </c>
      <c r="D547" s="20"/>
      <c r="E547" s="20"/>
      <c r="F547" s="20"/>
      <c r="G547" s="20"/>
      <c r="H547" s="20"/>
      <c r="I547" s="20"/>
      <c r="J547" s="31"/>
      <c r="K547" s="32"/>
      <c r="L547" s="32"/>
      <c r="M547" s="32"/>
      <c r="N547" s="46"/>
      <c r="V547" s="5"/>
      <c r="Y547" s="5"/>
    </row>
    <row r="548" spans="2:25" x14ac:dyDescent="0.3">
      <c r="B548" s="23">
        <f>'Spot Type 1'!B548</f>
        <v>0</v>
      </c>
      <c r="C548" s="20" t="str">
        <f>'Spot Type 1'!C548</f>
        <v>x</v>
      </c>
      <c r="D548" s="20"/>
      <c r="E548" s="20"/>
      <c r="F548" s="20"/>
      <c r="G548" s="20"/>
      <c r="H548" s="20"/>
      <c r="I548" s="20"/>
      <c r="J548" s="31"/>
      <c r="K548" s="32"/>
      <c r="L548" s="32"/>
      <c r="M548" s="32"/>
      <c r="N548" s="46"/>
      <c r="V548" s="5"/>
      <c r="Y548" s="5"/>
    </row>
    <row r="549" spans="2:25" x14ac:dyDescent="0.3">
      <c r="B549" s="23">
        <f>'Spot Type 1'!B549</f>
        <v>0</v>
      </c>
      <c r="C549" s="20" t="str">
        <f>'Spot Type 1'!C549</f>
        <v>x</v>
      </c>
      <c r="D549" s="20"/>
      <c r="E549" s="20"/>
      <c r="F549" s="20"/>
      <c r="G549" s="20"/>
      <c r="H549" s="20"/>
      <c r="I549" s="20"/>
      <c r="J549" s="31"/>
      <c r="K549" s="32"/>
      <c r="L549" s="32"/>
      <c r="M549" s="32"/>
      <c r="N549" s="46"/>
      <c r="V549" s="5"/>
      <c r="Y549" s="5"/>
    </row>
    <row r="550" spans="2:25" x14ac:dyDescent="0.3">
      <c r="B550" s="23">
        <f>'Spot Type 1'!B550</f>
        <v>0</v>
      </c>
      <c r="C550" s="20" t="str">
        <f>'Spot Type 1'!C550</f>
        <v>x</v>
      </c>
      <c r="D550" s="20"/>
      <c r="E550" s="20"/>
      <c r="F550" s="20"/>
      <c r="G550" s="20"/>
      <c r="H550" s="20"/>
      <c r="I550" s="20"/>
      <c r="J550" s="31"/>
      <c r="K550" s="32"/>
      <c r="L550" s="32"/>
      <c r="M550" s="32"/>
      <c r="N550" s="46"/>
      <c r="V550" s="5"/>
      <c r="Y550" s="5"/>
    </row>
    <row r="551" spans="2:25" x14ac:dyDescent="0.3">
      <c r="B551" s="23">
        <f>'Spot Type 1'!B551</f>
        <v>0</v>
      </c>
      <c r="C551" s="20" t="str">
        <f>'Spot Type 1'!C551</f>
        <v>x</v>
      </c>
      <c r="D551" s="20"/>
      <c r="E551" s="20"/>
      <c r="F551" s="20"/>
      <c r="G551" s="20"/>
      <c r="H551" s="20"/>
      <c r="I551" s="20"/>
      <c r="J551" s="31"/>
      <c r="K551" s="32"/>
      <c r="L551" s="32"/>
      <c r="M551" s="32"/>
      <c r="N551" s="46"/>
      <c r="V551" s="5"/>
      <c r="Y551" s="5"/>
    </row>
    <row r="552" spans="2:25" x14ac:dyDescent="0.3">
      <c r="B552" s="23">
        <f>'Spot Type 1'!B552</f>
        <v>0</v>
      </c>
      <c r="C552" s="20" t="str">
        <f>'Spot Type 1'!C552</f>
        <v>x</v>
      </c>
      <c r="D552" s="20"/>
      <c r="E552" s="20"/>
      <c r="F552" s="20"/>
      <c r="G552" s="20"/>
      <c r="H552" s="20"/>
      <c r="I552" s="20"/>
      <c r="J552" s="31"/>
      <c r="K552" s="32"/>
      <c r="L552" s="32"/>
      <c r="M552" s="32"/>
      <c r="N552" s="46"/>
      <c r="V552" s="5"/>
      <c r="Y552" s="5"/>
    </row>
    <row r="553" spans="2:25" x14ac:dyDescent="0.3">
      <c r="B553" s="23">
        <f>'Spot Type 1'!B553</f>
        <v>0</v>
      </c>
      <c r="C553" s="20" t="str">
        <f>'Spot Type 1'!C553</f>
        <v>x</v>
      </c>
      <c r="D553" s="20"/>
      <c r="E553" s="20"/>
      <c r="F553" s="20"/>
      <c r="G553" s="20"/>
      <c r="H553" s="20"/>
      <c r="I553" s="20"/>
      <c r="J553" s="31"/>
      <c r="K553" s="32"/>
      <c r="L553" s="32"/>
      <c r="M553" s="32"/>
      <c r="N553" s="46"/>
      <c r="V553" s="5"/>
      <c r="Y553" s="5"/>
    </row>
    <row r="554" spans="2:25" x14ac:dyDescent="0.3">
      <c r="B554" s="23">
        <f>'Spot Type 1'!B554</f>
        <v>0</v>
      </c>
      <c r="C554" s="20" t="str">
        <f>'Spot Type 1'!C554</f>
        <v>x</v>
      </c>
      <c r="D554" s="20"/>
      <c r="E554" s="20"/>
      <c r="F554" s="20"/>
      <c r="G554" s="20"/>
      <c r="H554" s="20"/>
      <c r="I554" s="20"/>
      <c r="J554" s="31"/>
      <c r="K554" s="32"/>
      <c r="L554" s="32"/>
      <c r="M554" s="32"/>
      <c r="N554" s="46"/>
      <c r="V554" s="5"/>
      <c r="Y554" s="5"/>
    </row>
    <row r="555" spans="2:25" x14ac:dyDescent="0.3">
      <c r="B555" s="23">
        <f>'Spot Type 1'!B555</f>
        <v>0</v>
      </c>
      <c r="C555" s="20" t="str">
        <f>'Spot Type 1'!C555</f>
        <v>x</v>
      </c>
      <c r="D555" s="20"/>
      <c r="E555" s="20"/>
      <c r="F555" s="20"/>
      <c r="G555" s="20"/>
      <c r="H555" s="20"/>
      <c r="I555" s="20"/>
      <c r="J555" s="31"/>
      <c r="K555" s="32"/>
      <c r="L555" s="32"/>
      <c r="M555" s="32"/>
      <c r="N555" s="46"/>
      <c r="V555" s="5"/>
      <c r="Y555" s="5"/>
    </row>
    <row r="556" spans="2:25" x14ac:dyDescent="0.3">
      <c r="B556" s="23">
        <f>'Spot Type 1'!B556</f>
        <v>0</v>
      </c>
      <c r="C556" s="20" t="str">
        <f>'Spot Type 1'!C556</f>
        <v>x</v>
      </c>
      <c r="D556" s="20"/>
      <c r="E556" s="20"/>
      <c r="F556" s="20"/>
      <c r="G556" s="20"/>
      <c r="H556" s="20"/>
      <c r="I556" s="20"/>
      <c r="J556" s="31"/>
      <c r="K556" s="32"/>
      <c r="L556" s="32"/>
      <c r="M556" s="32"/>
      <c r="N556" s="46"/>
      <c r="V556" s="5"/>
      <c r="Y556" s="5"/>
    </row>
    <row r="557" spans="2:25" x14ac:dyDescent="0.3">
      <c r="B557" s="23">
        <f>'Spot Type 1'!B557</f>
        <v>0</v>
      </c>
      <c r="C557" s="20" t="str">
        <f>'Spot Type 1'!C557</f>
        <v>x</v>
      </c>
      <c r="D557" s="20"/>
      <c r="E557" s="20"/>
      <c r="F557" s="20"/>
      <c r="G557" s="20"/>
      <c r="H557" s="20"/>
      <c r="I557" s="20"/>
      <c r="J557" s="31"/>
      <c r="K557" s="32"/>
      <c r="L557" s="32"/>
      <c r="M557" s="32"/>
      <c r="N557" s="46"/>
      <c r="V557" s="5"/>
      <c r="Y557" s="5"/>
    </row>
    <row r="558" spans="2:25" x14ac:dyDescent="0.3">
      <c r="B558" s="23">
        <f>'Spot Type 1'!B558</f>
        <v>0</v>
      </c>
      <c r="C558" s="20" t="str">
        <f>'Spot Type 1'!C558</f>
        <v>x</v>
      </c>
      <c r="D558" s="20"/>
      <c r="E558" s="20"/>
      <c r="F558" s="20"/>
      <c r="G558" s="20"/>
      <c r="H558" s="20"/>
      <c r="I558" s="20"/>
      <c r="J558" s="31"/>
      <c r="K558" s="32"/>
      <c r="L558" s="32"/>
      <c r="M558" s="32"/>
      <c r="N558" s="46"/>
      <c r="V558" s="5"/>
      <c r="Y558" s="5"/>
    </row>
    <row r="559" spans="2:25" x14ac:dyDescent="0.3">
      <c r="B559" s="23">
        <f>'Spot Type 1'!B559</f>
        <v>0</v>
      </c>
      <c r="C559" s="20" t="str">
        <f>'Spot Type 1'!C559</f>
        <v>x</v>
      </c>
      <c r="D559" s="20"/>
      <c r="E559" s="20"/>
      <c r="F559" s="20"/>
      <c r="G559" s="20"/>
      <c r="H559" s="20"/>
      <c r="I559" s="20"/>
      <c r="J559" s="31"/>
      <c r="K559" s="32"/>
      <c r="L559" s="32"/>
      <c r="M559" s="32"/>
      <c r="N559" s="46"/>
      <c r="V559" s="5"/>
      <c r="Y559" s="5"/>
    </row>
    <row r="560" spans="2:25" x14ac:dyDescent="0.3">
      <c r="B560" s="23">
        <f>'Spot Type 1'!B560</f>
        <v>0</v>
      </c>
      <c r="C560" s="20" t="str">
        <f>'Spot Type 1'!C560</f>
        <v>x</v>
      </c>
      <c r="D560" s="20"/>
      <c r="E560" s="20"/>
      <c r="F560" s="20"/>
      <c r="G560" s="20"/>
      <c r="H560" s="20"/>
      <c r="I560" s="20"/>
      <c r="J560" s="31"/>
      <c r="K560" s="32"/>
      <c r="L560" s="32"/>
      <c r="M560" s="32"/>
      <c r="N560" s="46"/>
      <c r="V560" s="5"/>
      <c r="Y560" s="5"/>
    </row>
    <row r="561" spans="2:25" x14ac:dyDescent="0.3">
      <c r="B561" s="23">
        <f>'Spot Type 1'!B561</f>
        <v>0</v>
      </c>
      <c r="C561" s="20" t="str">
        <f>'Spot Type 1'!C561</f>
        <v>x</v>
      </c>
      <c r="D561" s="20"/>
      <c r="E561" s="20"/>
      <c r="F561" s="20"/>
      <c r="G561" s="20"/>
      <c r="H561" s="20"/>
      <c r="I561" s="20"/>
      <c r="J561" s="31"/>
      <c r="K561" s="32"/>
      <c r="L561" s="32"/>
      <c r="M561" s="32"/>
      <c r="N561" s="46"/>
      <c r="V561" s="5"/>
      <c r="Y561" s="5"/>
    </row>
    <row r="562" spans="2:25" x14ac:dyDescent="0.3">
      <c r="B562" s="23">
        <f>'Spot Type 1'!B562</f>
        <v>0</v>
      </c>
      <c r="C562" s="20" t="str">
        <f>'Spot Type 1'!C562</f>
        <v>x</v>
      </c>
      <c r="D562" s="20"/>
      <c r="E562" s="20"/>
      <c r="F562" s="20"/>
      <c r="G562" s="20"/>
      <c r="H562" s="20"/>
      <c r="I562" s="20"/>
      <c r="J562" s="31"/>
      <c r="K562" s="32"/>
      <c r="L562" s="32"/>
      <c r="M562" s="32"/>
      <c r="N562" s="46"/>
      <c r="V562" s="5"/>
      <c r="Y562" s="5"/>
    </row>
    <row r="563" spans="2:25" x14ac:dyDescent="0.3">
      <c r="B563" s="23">
        <f>'Spot Type 1'!B563</f>
        <v>0</v>
      </c>
      <c r="C563" s="20" t="str">
        <f>'Spot Type 1'!C563</f>
        <v>x</v>
      </c>
      <c r="D563" s="20"/>
      <c r="E563" s="20"/>
      <c r="F563" s="20"/>
      <c r="G563" s="20"/>
      <c r="H563" s="20"/>
      <c r="I563" s="20"/>
      <c r="J563" s="31"/>
      <c r="K563" s="32"/>
      <c r="L563" s="32"/>
      <c r="M563" s="32"/>
      <c r="N563" s="46"/>
      <c r="V563" s="5"/>
      <c r="Y563" s="5"/>
    </row>
    <row r="564" spans="2:25" x14ac:dyDescent="0.3">
      <c r="B564" s="23">
        <f>'Spot Type 1'!B564</f>
        <v>0</v>
      </c>
      <c r="C564" s="20" t="str">
        <f>'Spot Type 1'!C564</f>
        <v>x</v>
      </c>
      <c r="D564" s="20"/>
      <c r="E564" s="20"/>
      <c r="F564" s="20"/>
      <c r="G564" s="20"/>
      <c r="H564" s="20"/>
      <c r="I564" s="20"/>
      <c r="J564" s="31"/>
      <c r="K564" s="32"/>
      <c r="L564" s="32"/>
      <c r="M564" s="32"/>
      <c r="N564" s="46"/>
      <c r="V564" s="5"/>
      <c r="Y564" s="5"/>
    </row>
    <row r="565" spans="2:25" x14ac:dyDescent="0.3">
      <c r="B565" s="23">
        <f>'Spot Type 1'!B565</f>
        <v>0</v>
      </c>
      <c r="C565" s="20" t="str">
        <f>'Spot Type 1'!C565</f>
        <v>x</v>
      </c>
      <c r="D565" s="20"/>
      <c r="E565" s="20"/>
      <c r="F565" s="20"/>
      <c r="G565" s="20"/>
      <c r="H565" s="20"/>
      <c r="I565" s="20"/>
      <c r="J565" s="31"/>
      <c r="K565" s="32"/>
      <c r="L565" s="32"/>
      <c r="M565" s="32"/>
      <c r="N565" s="46"/>
      <c r="V565" s="5"/>
      <c r="Y565" s="5"/>
    </row>
    <row r="566" spans="2:25" x14ac:dyDescent="0.3">
      <c r="B566" s="23">
        <f>'Spot Type 1'!B566</f>
        <v>0</v>
      </c>
      <c r="C566" s="20" t="str">
        <f>'Spot Type 1'!C566</f>
        <v>x</v>
      </c>
      <c r="D566" s="20"/>
      <c r="E566" s="20"/>
      <c r="F566" s="20"/>
      <c r="G566" s="20"/>
      <c r="H566" s="20"/>
      <c r="I566" s="20"/>
      <c r="J566" s="31"/>
      <c r="K566" s="32"/>
      <c r="L566" s="32"/>
      <c r="M566" s="32"/>
      <c r="N566" s="46"/>
      <c r="V566" s="5"/>
      <c r="Y566" s="5"/>
    </row>
    <row r="567" spans="2:25" x14ac:dyDescent="0.3">
      <c r="B567" s="23">
        <f>'Spot Type 1'!B567</f>
        <v>0</v>
      </c>
      <c r="C567" s="20" t="str">
        <f>'Spot Type 1'!C567</f>
        <v>x</v>
      </c>
      <c r="D567" s="20"/>
      <c r="E567" s="20"/>
      <c r="F567" s="20"/>
      <c r="G567" s="20"/>
      <c r="H567" s="20"/>
      <c r="I567" s="20"/>
      <c r="J567" s="31"/>
      <c r="K567" s="32"/>
      <c r="L567" s="32"/>
      <c r="M567" s="32"/>
      <c r="N567" s="46"/>
      <c r="V567" s="5"/>
      <c r="Y567" s="5"/>
    </row>
    <row r="568" spans="2:25" x14ac:dyDescent="0.3">
      <c r="B568" s="23">
        <f>'Spot Type 1'!B568</f>
        <v>0</v>
      </c>
      <c r="C568" s="20" t="str">
        <f>'Spot Type 1'!C568</f>
        <v>x</v>
      </c>
      <c r="D568" s="20"/>
      <c r="E568" s="20"/>
      <c r="F568" s="20"/>
      <c r="G568" s="20"/>
      <c r="H568" s="20"/>
      <c r="I568" s="20"/>
      <c r="J568" s="31"/>
      <c r="K568" s="32"/>
      <c r="L568" s="32"/>
      <c r="M568" s="32"/>
      <c r="N568" s="46"/>
      <c r="V568" s="5"/>
      <c r="Y568" s="5"/>
    </row>
    <row r="569" spans="2:25" x14ac:dyDescent="0.3">
      <c r="B569" s="23">
        <f>'Spot Type 1'!B569</f>
        <v>0</v>
      </c>
      <c r="C569" s="20" t="str">
        <f>'Spot Type 1'!C569</f>
        <v>x</v>
      </c>
      <c r="D569" s="20"/>
      <c r="E569" s="20"/>
      <c r="F569" s="20"/>
      <c r="G569" s="20"/>
      <c r="H569" s="20"/>
      <c r="I569" s="20"/>
      <c r="J569" s="31"/>
      <c r="K569" s="32"/>
      <c r="L569" s="32"/>
      <c r="M569" s="32"/>
      <c r="N569" s="46"/>
      <c r="V569" s="5"/>
      <c r="Y569" s="5"/>
    </row>
    <row r="570" spans="2:25" x14ac:dyDescent="0.3">
      <c r="B570" s="23">
        <f>'Spot Type 1'!B570</f>
        <v>0</v>
      </c>
      <c r="C570" s="20" t="str">
        <f>'Spot Type 1'!C570</f>
        <v>x</v>
      </c>
      <c r="D570" s="20"/>
      <c r="E570" s="20"/>
      <c r="F570" s="20"/>
      <c r="G570" s="20"/>
      <c r="H570" s="20"/>
      <c r="I570" s="20"/>
      <c r="J570" s="31"/>
      <c r="K570" s="32"/>
      <c r="L570" s="32"/>
      <c r="M570" s="32"/>
      <c r="N570" s="46"/>
      <c r="V570" s="5"/>
      <c r="Y570" s="5"/>
    </row>
    <row r="571" spans="2:25" x14ac:dyDescent="0.3">
      <c r="B571" s="23">
        <f>'Spot Type 1'!B571</f>
        <v>0</v>
      </c>
      <c r="C571" s="20" t="str">
        <f>'Spot Type 1'!C571</f>
        <v>x</v>
      </c>
      <c r="D571" s="20"/>
      <c r="E571" s="20"/>
      <c r="F571" s="20"/>
      <c r="G571" s="20"/>
      <c r="H571" s="20"/>
      <c r="I571" s="20"/>
      <c r="J571" s="31"/>
      <c r="K571" s="32"/>
      <c r="L571" s="32"/>
      <c r="M571" s="32"/>
      <c r="N571" s="46"/>
      <c r="V571" s="5"/>
      <c r="Y571" s="5"/>
    </row>
    <row r="572" spans="2:25" x14ac:dyDescent="0.3">
      <c r="B572" s="23">
        <f>'Spot Type 1'!B572</f>
        <v>0</v>
      </c>
      <c r="C572" s="20" t="str">
        <f>'Spot Type 1'!C572</f>
        <v>x</v>
      </c>
      <c r="D572" s="20"/>
      <c r="E572" s="20"/>
      <c r="F572" s="20"/>
      <c r="G572" s="20"/>
      <c r="H572" s="20"/>
      <c r="I572" s="20"/>
      <c r="J572" s="31"/>
      <c r="K572" s="32"/>
      <c r="L572" s="32"/>
      <c r="M572" s="32"/>
      <c r="N572" s="46"/>
      <c r="V572" s="5"/>
      <c r="Y572" s="5"/>
    </row>
    <row r="573" spans="2:25" x14ac:dyDescent="0.3">
      <c r="B573" s="23">
        <f>'Spot Type 1'!B573</f>
        <v>0</v>
      </c>
      <c r="C573" s="20" t="str">
        <f>'Spot Type 1'!C573</f>
        <v>x</v>
      </c>
      <c r="D573" s="20"/>
      <c r="E573" s="20"/>
      <c r="F573" s="20"/>
      <c r="G573" s="20"/>
      <c r="H573" s="20"/>
      <c r="I573" s="20"/>
      <c r="J573" s="31"/>
      <c r="K573" s="32"/>
      <c r="L573" s="32"/>
      <c r="M573" s="32"/>
      <c r="N573" s="46"/>
      <c r="V573" s="5"/>
      <c r="Y573" s="5"/>
    </row>
    <row r="574" spans="2:25" x14ac:dyDescent="0.3">
      <c r="B574" s="23">
        <f>'Spot Type 1'!B574</f>
        <v>0</v>
      </c>
      <c r="C574" s="20" t="str">
        <f>'Spot Type 1'!C574</f>
        <v>x</v>
      </c>
      <c r="D574" s="20"/>
      <c r="E574" s="20"/>
      <c r="F574" s="20"/>
      <c r="G574" s="20"/>
      <c r="H574" s="20"/>
      <c r="I574" s="20"/>
      <c r="J574" s="31"/>
      <c r="K574" s="32"/>
      <c r="L574" s="32"/>
      <c r="M574" s="32"/>
      <c r="N574" s="46"/>
      <c r="V574" s="5"/>
      <c r="Y574" s="5"/>
    </row>
    <row r="575" spans="2:25" x14ac:dyDescent="0.3">
      <c r="B575" s="23">
        <f>'Spot Type 1'!B575</f>
        <v>0</v>
      </c>
      <c r="C575" s="20" t="str">
        <f>'Spot Type 1'!C575</f>
        <v>x</v>
      </c>
      <c r="D575" s="20"/>
      <c r="E575" s="20"/>
      <c r="F575" s="20"/>
      <c r="G575" s="20"/>
      <c r="H575" s="20"/>
      <c r="I575" s="20"/>
      <c r="J575" s="31"/>
      <c r="K575" s="32"/>
      <c r="L575" s="32"/>
      <c r="M575" s="32"/>
      <c r="N575" s="46"/>
      <c r="V575" s="5"/>
      <c r="Y575" s="5"/>
    </row>
    <row r="576" spans="2:25" x14ac:dyDescent="0.3">
      <c r="B576" s="23">
        <f>'Spot Type 1'!B576</f>
        <v>0</v>
      </c>
      <c r="C576" s="20" t="str">
        <f>'Spot Type 1'!C576</f>
        <v>x</v>
      </c>
      <c r="D576" s="20"/>
      <c r="E576" s="20"/>
      <c r="F576" s="20"/>
      <c r="G576" s="20"/>
      <c r="H576" s="20"/>
      <c r="I576" s="20"/>
      <c r="J576" s="31"/>
      <c r="K576" s="32"/>
      <c r="L576" s="32"/>
      <c r="M576" s="32"/>
      <c r="N576" s="46"/>
      <c r="V576" s="5"/>
      <c r="Y576" s="5"/>
    </row>
    <row r="577" spans="2:25" x14ac:dyDescent="0.3">
      <c r="B577" s="23">
        <f>'Spot Type 1'!B577</f>
        <v>0</v>
      </c>
      <c r="C577" s="20" t="str">
        <f>'Spot Type 1'!C577</f>
        <v>x</v>
      </c>
      <c r="D577" s="20"/>
      <c r="E577" s="20"/>
      <c r="F577" s="20"/>
      <c r="G577" s="20"/>
      <c r="H577" s="20"/>
      <c r="I577" s="20"/>
      <c r="J577" s="31"/>
      <c r="K577" s="32"/>
      <c r="L577" s="32"/>
      <c r="M577" s="32"/>
      <c r="N577" s="46"/>
      <c r="V577" s="5"/>
      <c r="Y577" s="5"/>
    </row>
    <row r="578" spans="2:25" x14ac:dyDescent="0.3">
      <c r="B578" s="23">
        <f>'Spot Type 1'!B578</f>
        <v>0</v>
      </c>
      <c r="C578" s="20" t="str">
        <f>'Spot Type 1'!C578</f>
        <v>x</v>
      </c>
      <c r="D578" s="20"/>
      <c r="E578" s="20"/>
      <c r="F578" s="20"/>
      <c r="G578" s="20"/>
      <c r="H578" s="20"/>
      <c r="I578" s="20"/>
      <c r="J578" s="31"/>
      <c r="K578" s="32"/>
      <c r="L578" s="32"/>
      <c r="M578" s="32"/>
      <c r="N578" s="46"/>
      <c r="V578" s="5"/>
      <c r="Y578" s="5"/>
    </row>
    <row r="579" spans="2:25" x14ac:dyDescent="0.3">
      <c r="B579" s="23">
        <f>'Spot Type 1'!B579</f>
        <v>0</v>
      </c>
      <c r="C579" s="20" t="str">
        <f>'Spot Type 1'!C579</f>
        <v>x</v>
      </c>
      <c r="D579" s="20"/>
      <c r="E579" s="20"/>
      <c r="F579" s="20"/>
      <c r="G579" s="20"/>
      <c r="H579" s="20"/>
      <c r="I579" s="20"/>
      <c r="J579" s="31"/>
      <c r="K579" s="32"/>
      <c r="L579" s="32"/>
      <c r="M579" s="32"/>
      <c r="N579" s="46"/>
      <c r="V579" s="5"/>
      <c r="Y579" s="5"/>
    </row>
    <row r="580" spans="2:25" x14ac:dyDescent="0.3">
      <c r="B580" s="23">
        <f>'Spot Type 1'!B580</f>
        <v>0</v>
      </c>
      <c r="C580" s="20" t="str">
        <f>'Spot Type 1'!C580</f>
        <v>x</v>
      </c>
      <c r="D580" s="20"/>
      <c r="E580" s="20"/>
      <c r="F580" s="20"/>
      <c r="G580" s="20"/>
      <c r="H580" s="20"/>
      <c r="I580" s="20"/>
      <c r="J580" s="31"/>
      <c r="K580" s="32"/>
      <c r="L580" s="32"/>
      <c r="M580" s="32"/>
      <c r="N580" s="46"/>
      <c r="V580" s="5"/>
      <c r="Y580" s="5"/>
    </row>
    <row r="581" spans="2:25" x14ac:dyDescent="0.3">
      <c r="B581" s="23">
        <f>'Spot Type 1'!B581</f>
        <v>0</v>
      </c>
      <c r="C581" s="20" t="str">
        <f>'Spot Type 1'!C581</f>
        <v>x</v>
      </c>
      <c r="D581" s="20"/>
      <c r="E581" s="20"/>
      <c r="F581" s="20"/>
      <c r="G581" s="20"/>
      <c r="H581" s="20"/>
      <c r="I581" s="20"/>
      <c r="J581" s="31"/>
      <c r="K581" s="32"/>
      <c r="L581" s="32"/>
      <c r="M581" s="32"/>
      <c r="N581" s="46"/>
      <c r="V581" s="5"/>
      <c r="Y581" s="5"/>
    </row>
    <row r="582" spans="2:25" x14ac:dyDescent="0.3">
      <c r="B582" s="23">
        <f>'Spot Type 1'!B582</f>
        <v>0</v>
      </c>
      <c r="C582" s="20" t="str">
        <f>'Spot Type 1'!C582</f>
        <v>x</v>
      </c>
      <c r="D582" s="20"/>
      <c r="E582" s="20"/>
      <c r="F582" s="20"/>
      <c r="G582" s="20"/>
      <c r="H582" s="20"/>
      <c r="I582" s="20"/>
      <c r="J582" s="31"/>
      <c r="K582" s="32"/>
      <c r="L582" s="32"/>
      <c r="M582" s="32"/>
      <c r="N582" s="46"/>
      <c r="V582" s="5"/>
      <c r="Y582" s="5"/>
    </row>
    <row r="583" spans="2:25" x14ac:dyDescent="0.3">
      <c r="B583" s="23">
        <f>'Spot Type 1'!B583</f>
        <v>0</v>
      </c>
      <c r="C583" s="20" t="str">
        <f>'Spot Type 1'!C583</f>
        <v>x</v>
      </c>
      <c r="D583" s="20"/>
      <c r="E583" s="20"/>
      <c r="F583" s="20"/>
      <c r="G583" s="20"/>
      <c r="H583" s="20"/>
      <c r="I583" s="20"/>
      <c r="J583" s="31"/>
      <c r="K583" s="32"/>
      <c r="L583" s="32"/>
      <c r="M583" s="32"/>
      <c r="N583" s="46"/>
      <c r="V583" s="5"/>
      <c r="Y583" s="5"/>
    </row>
    <row r="584" spans="2:25" x14ac:dyDescent="0.3">
      <c r="B584" s="23">
        <f>'Spot Type 1'!B584</f>
        <v>0</v>
      </c>
      <c r="C584" s="20" t="str">
        <f>'Spot Type 1'!C584</f>
        <v>x</v>
      </c>
      <c r="D584" s="20"/>
      <c r="E584" s="20"/>
      <c r="F584" s="20"/>
      <c r="G584" s="20"/>
      <c r="H584" s="20"/>
      <c r="I584" s="20"/>
      <c r="J584" s="31"/>
      <c r="K584" s="32"/>
      <c r="L584" s="32"/>
      <c r="M584" s="32"/>
      <c r="N584" s="46"/>
      <c r="V584" s="5"/>
      <c r="Y584" s="5"/>
    </row>
    <row r="585" spans="2:25" x14ac:dyDescent="0.3">
      <c r="B585" s="23">
        <f>'Spot Type 1'!B585</f>
        <v>0</v>
      </c>
      <c r="C585" s="20" t="str">
        <f>'Spot Type 1'!C585</f>
        <v>x</v>
      </c>
      <c r="D585" s="20"/>
      <c r="E585" s="20"/>
      <c r="F585" s="20"/>
      <c r="G585" s="20"/>
      <c r="H585" s="20"/>
      <c r="I585" s="20"/>
      <c r="J585" s="31"/>
      <c r="K585" s="32"/>
      <c r="L585" s="32"/>
      <c r="M585" s="32"/>
      <c r="N585" s="46"/>
      <c r="V585" s="5"/>
      <c r="Y585" s="5"/>
    </row>
    <row r="586" spans="2:25" x14ac:dyDescent="0.3">
      <c r="B586" s="23">
        <f>'Spot Type 1'!B586</f>
        <v>0</v>
      </c>
      <c r="C586" s="20" t="str">
        <f>'Spot Type 1'!C586</f>
        <v>x</v>
      </c>
      <c r="D586" s="20"/>
      <c r="E586" s="20"/>
      <c r="F586" s="20"/>
      <c r="G586" s="20"/>
      <c r="H586" s="20"/>
      <c r="I586" s="20"/>
      <c r="J586" s="31"/>
      <c r="K586" s="32"/>
      <c r="L586" s="32"/>
      <c r="M586" s="32"/>
      <c r="N586" s="46"/>
      <c r="V586" s="5"/>
      <c r="Y586" s="5"/>
    </row>
    <row r="587" spans="2:25" x14ac:dyDescent="0.3">
      <c r="B587" s="23">
        <f>'Spot Type 1'!B587</f>
        <v>0</v>
      </c>
      <c r="C587" s="20" t="str">
        <f>'Spot Type 1'!C587</f>
        <v>x</v>
      </c>
      <c r="D587" s="20"/>
      <c r="E587" s="20"/>
      <c r="F587" s="20"/>
      <c r="G587" s="20"/>
      <c r="H587" s="20"/>
      <c r="I587" s="20"/>
      <c r="J587" s="31"/>
      <c r="K587" s="32"/>
      <c r="L587" s="32"/>
      <c r="M587" s="32"/>
      <c r="N587" s="46"/>
      <c r="V587" s="5"/>
      <c r="Y587" s="5"/>
    </row>
    <row r="588" spans="2:25" x14ac:dyDescent="0.3">
      <c r="B588" s="23">
        <f>'Spot Type 1'!B588</f>
        <v>0</v>
      </c>
      <c r="C588" s="20" t="str">
        <f>'Spot Type 1'!C588</f>
        <v>x</v>
      </c>
      <c r="D588" s="20"/>
      <c r="E588" s="20"/>
      <c r="F588" s="20"/>
      <c r="G588" s="20"/>
      <c r="H588" s="20"/>
      <c r="I588" s="20"/>
      <c r="J588" s="31"/>
      <c r="K588" s="32"/>
      <c r="L588" s="32"/>
      <c r="M588" s="32"/>
      <c r="N588" s="46"/>
      <c r="V588" s="5"/>
      <c r="Y588" s="5"/>
    </row>
    <row r="589" spans="2:25" x14ac:dyDescent="0.3">
      <c r="B589" s="23">
        <f>'Spot Type 1'!B589</f>
        <v>0</v>
      </c>
      <c r="C589" s="20" t="str">
        <f>'Spot Type 1'!C589</f>
        <v>x</v>
      </c>
      <c r="D589" s="20"/>
      <c r="E589" s="20"/>
      <c r="F589" s="20"/>
      <c r="G589" s="20"/>
      <c r="H589" s="20"/>
      <c r="I589" s="20"/>
      <c r="J589" s="31"/>
      <c r="K589" s="32"/>
      <c r="L589" s="32"/>
      <c r="M589" s="32"/>
      <c r="N589" s="46"/>
      <c r="V589" s="5"/>
      <c r="Y589" s="5"/>
    </row>
    <row r="590" spans="2:25" x14ac:dyDescent="0.3">
      <c r="B590" s="23">
        <f>'Spot Type 1'!B590</f>
        <v>0</v>
      </c>
      <c r="C590" s="20" t="str">
        <f>'Spot Type 1'!C590</f>
        <v>x</v>
      </c>
      <c r="D590" s="20"/>
      <c r="E590" s="20"/>
      <c r="F590" s="20"/>
      <c r="G590" s="20"/>
      <c r="H590" s="20"/>
      <c r="I590" s="20"/>
      <c r="J590" s="31"/>
      <c r="K590" s="32"/>
      <c r="L590" s="32"/>
      <c r="M590" s="32"/>
      <c r="N590" s="46"/>
      <c r="V590" s="5"/>
      <c r="Y590" s="5"/>
    </row>
    <row r="591" spans="2:25" x14ac:dyDescent="0.3">
      <c r="B591" s="23">
        <f>'Spot Type 1'!B591</f>
        <v>0</v>
      </c>
      <c r="C591" s="20" t="str">
        <f>'Spot Type 1'!C591</f>
        <v>x</v>
      </c>
      <c r="D591" s="20"/>
      <c r="E591" s="20"/>
      <c r="F591" s="20"/>
      <c r="G591" s="20"/>
      <c r="H591" s="20"/>
      <c r="I591" s="20"/>
      <c r="J591" s="31"/>
      <c r="K591" s="32"/>
      <c r="L591" s="32"/>
      <c r="M591" s="32"/>
      <c r="N591" s="46"/>
      <c r="V591" s="5"/>
      <c r="Y591" s="5"/>
    </row>
    <row r="592" spans="2:25" x14ac:dyDescent="0.3">
      <c r="B592" s="23">
        <f>'Spot Type 1'!B592</f>
        <v>0</v>
      </c>
      <c r="C592" s="20" t="str">
        <f>'Spot Type 1'!C592</f>
        <v>x</v>
      </c>
      <c r="D592" s="20"/>
      <c r="E592" s="20"/>
      <c r="F592" s="20"/>
      <c r="G592" s="20"/>
      <c r="H592" s="20"/>
      <c r="I592" s="20"/>
      <c r="J592" s="31"/>
      <c r="K592" s="32"/>
      <c r="L592" s="32"/>
      <c r="M592" s="32"/>
      <c r="N592" s="46"/>
      <c r="V592" s="5"/>
      <c r="Y592" s="5"/>
    </row>
    <row r="593" spans="2:25" x14ac:dyDescent="0.3">
      <c r="B593" s="23">
        <f>'Spot Type 1'!B593</f>
        <v>0</v>
      </c>
      <c r="C593" s="20" t="str">
        <f>'Spot Type 1'!C593</f>
        <v>x</v>
      </c>
      <c r="D593" s="20"/>
      <c r="E593" s="20"/>
      <c r="F593" s="20"/>
      <c r="G593" s="20"/>
      <c r="H593" s="20"/>
      <c r="I593" s="20"/>
      <c r="J593" s="31"/>
      <c r="K593" s="32"/>
      <c r="L593" s="32"/>
      <c r="M593" s="32"/>
      <c r="N593" s="46"/>
      <c r="V593" s="5"/>
      <c r="Y593" s="5"/>
    </row>
    <row r="594" spans="2:25" x14ac:dyDescent="0.3">
      <c r="B594" s="23">
        <f>'Spot Type 1'!B594</f>
        <v>0</v>
      </c>
      <c r="C594" s="20" t="str">
        <f>'Spot Type 1'!C594</f>
        <v>x</v>
      </c>
      <c r="D594" s="20"/>
      <c r="E594" s="20"/>
      <c r="F594" s="20"/>
      <c r="G594" s="20"/>
      <c r="H594" s="20"/>
      <c r="I594" s="20"/>
      <c r="J594" s="31"/>
      <c r="K594" s="32"/>
      <c r="L594" s="32"/>
      <c r="M594" s="32"/>
      <c r="N594" s="46"/>
      <c r="V594" s="5"/>
      <c r="Y594" s="5"/>
    </row>
    <row r="595" spans="2:25" x14ac:dyDescent="0.3">
      <c r="B595" s="23">
        <f>'Spot Type 1'!B595</f>
        <v>0</v>
      </c>
      <c r="C595" s="20" t="str">
        <f>'Spot Type 1'!C595</f>
        <v>x</v>
      </c>
      <c r="D595" s="20"/>
      <c r="E595" s="20"/>
      <c r="F595" s="20"/>
      <c r="G595" s="20"/>
      <c r="H595" s="20"/>
      <c r="I595" s="20"/>
      <c r="J595" s="31"/>
      <c r="K595" s="32"/>
      <c r="L595" s="32"/>
      <c r="M595" s="32"/>
      <c r="N595" s="46"/>
      <c r="V595" s="5"/>
      <c r="Y595" s="5"/>
    </row>
    <row r="596" spans="2:25" x14ac:dyDescent="0.3">
      <c r="B596" s="23">
        <f>'Spot Type 1'!B596</f>
        <v>0</v>
      </c>
      <c r="C596" s="20" t="str">
        <f>'Spot Type 1'!C596</f>
        <v>x</v>
      </c>
      <c r="D596" s="20"/>
      <c r="E596" s="20"/>
      <c r="F596" s="20"/>
      <c r="G596" s="20"/>
      <c r="H596" s="20"/>
      <c r="I596" s="20"/>
      <c r="J596" s="31"/>
      <c r="K596" s="32"/>
      <c r="L596" s="32"/>
      <c r="M596" s="32"/>
      <c r="N596" s="46"/>
      <c r="V596" s="5"/>
      <c r="Y596" s="5"/>
    </row>
    <row r="597" spans="2:25" x14ac:dyDescent="0.3">
      <c r="B597" s="23">
        <f>'Spot Type 1'!B597</f>
        <v>0</v>
      </c>
      <c r="C597" s="20" t="str">
        <f>'Spot Type 1'!C597</f>
        <v>x</v>
      </c>
      <c r="D597" s="20"/>
      <c r="E597" s="20"/>
      <c r="F597" s="20"/>
      <c r="G597" s="20"/>
      <c r="H597" s="20"/>
      <c r="I597" s="20"/>
      <c r="J597" s="31"/>
      <c r="K597" s="32"/>
      <c r="L597" s="32"/>
      <c r="M597" s="32"/>
      <c r="N597" s="46"/>
      <c r="V597" s="5"/>
      <c r="Y597" s="5"/>
    </row>
    <row r="598" spans="2:25" x14ac:dyDescent="0.3">
      <c r="B598" s="23">
        <f>'Spot Type 1'!B598</f>
        <v>0</v>
      </c>
      <c r="C598" s="20" t="str">
        <f>'Spot Type 1'!C598</f>
        <v>x</v>
      </c>
      <c r="D598" s="20"/>
      <c r="E598" s="20"/>
      <c r="F598" s="20"/>
      <c r="G598" s="20"/>
      <c r="H598" s="20"/>
      <c r="I598" s="20"/>
      <c r="J598" s="31"/>
      <c r="K598" s="32"/>
      <c r="L598" s="32"/>
      <c r="M598" s="32"/>
      <c r="N598" s="46"/>
      <c r="V598" s="5"/>
      <c r="Y598" s="5"/>
    </row>
    <row r="599" spans="2:25" x14ac:dyDescent="0.3">
      <c r="B599" s="23">
        <f>'Spot Type 1'!B599</f>
        <v>0</v>
      </c>
      <c r="C599" s="20" t="str">
        <f>'Spot Type 1'!C599</f>
        <v>x</v>
      </c>
      <c r="D599" s="20"/>
      <c r="E599" s="20"/>
      <c r="F599" s="20"/>
      <c r="G599" s="20"/>
      <c r="H599" s="20"/>
      <c r="I599" s="20"/>
      <c r="J599" s="31"/>
      <c r="K599" s="32"/>
      <c r="L599" s="32"/>
      <c r="M599" s="32"/>
      <c r="N599" s="46"/>
      <c r="V599" s="5"/>
      <c r="Y599" s="5"/>
    </row>
    <row r="600" spans="2:25" x14ac:dyDescent="0.3">
      <c r="B600" s="23">
        <f>'Spot Type 1'!B600</f>
        <v>0</v>
      </c>
      <c r="C600" s="20" t="str">
        <f>'Spot Type 1'!C600</f>
        <v>x</v>
      </c>
      <c r="D600" s="20"/>
      <c r="E600" s="20"/>
      <c r="F600" s="20"/>
      <c r="G600" s="20"/>
      <c r="H600" s="20"/>
      <c r="I600" s="20"/>
      <c r="J600" s="31"/>
      <c r="K600" s="32"/>
      <c r="L600" s="32"/>
      <c r="M600" s="32"/>
      <c r="N600" s="46"/>
      <c r="V600" s="5"/>
      <c r="Y600" s="5"/>
    </row>
    <row r="601" spans="2:25" x14ac:dyDescent="0.3">
      <c r="B601" s="23">
        <f>'Spot Type 1'!B601</f>
        <v>0</v>
      </c>
      <c r="C601" s="20" t="str">
        <f>'Spot Type 1'!C601</f>
        <v>x</v>
      </c>
      <c r="D601" s="20"/>
      <c r="E601" s="20"/>
      <c r="F601" s="20"/>
      <c r="G601" s="20"/>
      <c r="H601" s="20"/>
      <c r="I601" s="20"/>
      <c r="J601" s="31"/>
      <c r="K601" s="32"/>
      <c r="L601" s="32"/>
      <c r="M601" s="32"/>
      <c r="N601" s="46"/>
      <c r="V601" s="5"/>
      <c r="Y601" s="5"/>
    </row>
    <row r="602" spans="2:25" x14ac:dyDescent="0.3">
      <c r="B602" s="23">
        <f>'Spot Type 1'!B602</f>
        <v>0</v>
      </c>
      <c r="C602" s="20" t="str">
        <f>'Spot Type 1'!C602</f>
        <v>x</v>
      </c>
      <c r="D602" s="20"/>
      <c r="E602" s="20"/>
      <c r="F602" s="20"/>
      <c r="G602" s="20"/>
      <c r="H602" s="20"/>
      <c r="I602" s="20"/>
      <c r="J602" s="31"/>
      <c r="K602" s="32"/>
      <c r="L602" s="32"/>
      <c r="M602" s="32"/>
      <c r="N602" s="46"/>
      <c r="V602" s="5"/>
      <c r="Y602" s="5"/>
    </row>
    <row r="603" spans="2:25" x14ac:dyDescent="0.3">
      <c r="B603" s="23">
        <f>'Spot Type 1'!B603</f>
        <v>0</v>
      </c>
      <c r="C603" s="20" t="str">
        <f>'Spot Type 1'!C603</f>
        <v>x</v>
      </c>
      <c r="D603" s="20"/>
      <c r="E603" s="20"/>
      <c r="F603" s="20"/>
      <c r="G603" s="20"/>
      <c r="H603" s="20"/>
      <c r="I603" s="20"/>
      <c r="J603" s="31"/>
      <c r="K603" s="32"/>
      <c r="L603" s="32"/>
      <c r="M603" s="32"/>
      <c r="N603" s="46"/>
      <c r="V603" s="5"/>
      <c r="Y603" s="5"/>
    </row>
    <row r="604" spans="2:25" x14ac:dyDescent="0.3">
      <c r="B604" s="23">
        <f>'Spot Type 1'!B604</f>
        <v>0</v>
      </c>
      <c r="C604" s="20" t="str">
        <f>'Spot Type 1'!C604</f>
        <v>x</v>
      </c>
      <c r="D604" s="20"/>
      <c r="E604" s="20"/>
      <c r="F604" s="20"/>
      <c r="G604" s="20"/>
      <c r="H604" s="20"/>
      <c r="I604" s="20"/>
      <c r="J604" s="31"/>
      <c r="K604" s="32"/>
      <c r="L604" s="32"/>
      <c r="M604" s="32"/>
      <c r="N604" s="46"/>
      <c r="V604" s="5"/>
      <c r="Y604" s="5"/>
    </row>
    <row r="605" spans="2:25" x14ac:dyDescent="0.3">
      <c r="B605" s="23">
        <f>'Spot Type 1'!B605</f>
        <v>0</v>
      </c>
      <c r="C605" s="20" t="str">
        <f>'Spot Type 1'!C605</f>
        <v>x</v>
      </c>
      <c r="D605" s="20"/>
      <c r="E605" s="20"/>
      <c r="F605" s="20"/>
      <c r="G605" s="20"/>
      <c r="H605" s="20"/>
      <c r="I605" s="20"/>
      <c r="J605" s="31"/>
      <c r="K605" s="32"/>
      <c r="L605" s="32"/>
      <c r="M605" s="32"/>
      <c r="N605" s="46"/>
      <c r="V605" s="5"/>
      <c r="Y605" s="5"/>
    </row>
    <row r="606" spans="2:25" x14ac:dyDescent="0.3">
      <c r="B606" s="23">
        <f>'Spot Type 1'!B606</f>
        <v>0</v>
      </c>
      <c r="C606" s="20" t="str">
        <f>'Spot Type 1'!C606</f>
        <v>x</v>
      </c>
      <c r="D606" s="20"/>
      <c r="E606" s="20"/>
      <c r="F606" s="20"/>
      <c r="G606" s="20"/>
      <c r="H606" s="20"/>
      <c r="I606" s="20"/>
      <c r="J606" s="31"/>
      <c r="K606" s="32"/>
      <c r="L606" s="32"/>
      <c r="M606" s="32"/>
      <c r="N606" s="46"/>
      <c r="V606" s="5"/>
      <c r="Y606" s="5"/>
    </row>
    <row r="607" spans="2:25" x14ac:dyDescent="0.3">
      <c r="B607" s="23">
        <f>'Spot Type 1'!B607</f>
        <v>0</v>
      </c>
      <c r="C607" s="20" t="str">
        <f>'Spot Type 1'!C607</f>
        <v>x</v>
      </c>
      <c r="D607" s="20"/>
      <c r="E607" s="20"/>
      <c r="F607" s="20"/>
      <c r="G607" s="20"/>
      <c r="H607" s="20"/>
      <c r="I607" s="20"/>
      <c r="J607" s="31"/>
      <c r="K607" s="32"/>
      <c r="L607" s="32"/>
      <c r="M607" s="32"/>
      <c r="N607" s="46"/>
      <c r="V607" s="5"/>
      <c r="Y607" s="5"/>
    </row>
    <row r="608" spans="2:25" x14ac:dyDescent="0.3">
      <c r="B608" s="23">
        <f>'Spot Type 1'!B608</f>
        <v>0</v>
      </c>
      <c r="C608" s="20" t="str">
        <f>'Spot Type 1'!C608</f>
        <v>x</v>
      </c>
      <c r="D608" s="20"/>
      <c r="E608" s="20"/>
      <c r="F608" s="20"/>
      <c r="G608" s="20"/>
      <c r="H608" s="20"/>
      <c r="I608" s="20"/>
      <c r="J608" s="31"/>
      <c r="K608" s="32"/>
      <c r="L608" s="32"/>
      <c r="M608" s="32"/>
      <c r="N608" s="46"/>
      <c r="V608" s="5"/>
      <c r="Y608" s="5"/>
    </row>
    <row r="609" spans="2:25" x14ac:dyDescent="0.3">
      <c r="B609" s="23">
        <f>'Spot Type 1'!B609</f>
        <v>0</v>
      </c>
      <c r="C609" s="20" t="str">
        <f>'Spot Type 1'!C609</f>
        <v>x</v>
      </c>
      <c r="D609" s="20"/>
      <c r="E609" s="20"/>
      <c r="F609" s="20"/>
      <c r="G609" s="20"/>
      <c r="H609" s="20"/>
      <c r="I609" s="20"/>
      <c r="J609" s="31"/>
      <c r="K609" s="32"/>
      <c r="L609" s="32"/>
      <c r="M609" s="32"/>
      <c r="N609" s="46"/>
      <c r="V609" s="5"/>
      <c r="Y609" s="5"/>
    </row>
    <row r="610" spans="2:25" x14ac:dyDescent="0.3">
      <c r="B610" s="23">
        <f>'Spot Type 1'!B610</f>
        <v>0</v>
      </c>
      <c r="C610" s="20" t="str">
        <f>'Spot Type 1'!C610</f>
        <v>x</v>
      </c>
      <c r="D610" s="20"/>
      <c r="E610" s="20"/>
      <c r="F610" s="20"/>
      <c r="G610" s="20"/>
      <c r="H610" s="20"/>
      <c r="I610" s="20"/>
      <c r="J610" s="31"/>
      <c r="K610" s="32"/>
      <c r="L610" s="32"/>
      <c r="M610" s="32"/>
      <c r="N610" s="46"/>
      <c r="V610" s="5"/>
      <c r="Y610" s="5"/>
    </row>
    <row r="611" spans="2:25" x14ac:dyDescent="0.3">
      <c r="B611" s="23">
        <f>'Spot Type 1'!B611</f>
        <v>0</v>
      </c>
      <c r="C611" s="20" t="str">
        <f>'Spot Type 1'!C611</f>
        <v>x</v>
      </c>
      <c r="D611" s="20"/>
      <c r="E611" s="20"/>
      <c r="F611" s="20"/>
      <c r="G611" s="20"/>
      <c r="H611" s="20"/>
      <c r="I611" s="20"/>
      <c r="J611" s="31"/>
      <c r="K611" s="32"/>
      <c r="L611" s="32"/>
      <c r="M611" s="32"/>
      <c r="N611" s="46"/>
      <c r="V611" s="5"/>
      <c r="Y611" s="5"/>
    </row>
    <row r="612" spans="2:25" x14ac:dyDescent="0.3">
      <c r="B612" s="23">
        <f>'Spot Type 1'!B612</f>
        <v>0</v>
      </c>
      <c r="C612" s="20" t="str">
        <f>'Spot Type 1'!C612</f>
        <v>x</v>
      </c>
      <c r="D612" s="20"/>
      <c r="E612" s="20"/>
      <c r="F612" s="20"/>
      <c r="G612" s="20"/>
      <c r="H612" s="20"/>
      <c r="I612" s="20"/>
      <c r="J612" s="31"/>
      <c r="K612" s="32"/>
      <c r="L612" s="32"/>
      <c r="M612" s="32"/>
      <c r="N612" s="46"/>
      <c r="V612" s="5"/>
      <c r="Y612" s="5"/>
    </row>
    <row r="613" spans="2:25" x14ac:dyDescent="0.3">
      <c r="B613" s="23">
        <f>'Spot Type 1'!B613</f>
        <v>0</v>
      </c>
      <c r="C613" s="20" t="str">
        <f>'Spot Type 1'!C613</f>
        <v>x</v>
      </c>
      <c r="D613" s="20"/>
      <c r="E613" s="20"/>
      <c r="F613" s="20"/>
      <c r="G613" s="20"/>
      <c r="H613" s="20"/>
      <c r="I613" s="20"/>
      <c r="J613" s="31"/>
      <c r="K613" s="32"/>
      <c r="L613" s="32"/>
      <c r="M613" s="32"/>
      <c r="N613" s="46"/>
      <c r="V613" s="5"/>
      <c r="Y613" s="5"/>
    </row>
    <row r="614" spans="2:25" x14ac:dyDescent="0.3">
      <c r="B614" s="23">
        <f>'Spot Type 1'!B614</f>
        <v>0</v>
      </c>
      <c r="C614" s="20" t="str">
        <f>'Spot Type 1'!C614</f>
        <v>x</v>
      </c>
      <c r="D614" s="20"/>
      <c r="E614" s="20"/>
      <c r="F614" s="20"/>
      <c r="G614" s="20"/>
      <c r="H614" s="20"/>
      <c r="I614" s="20"/>
      <c r="J614" s="31"/>
      <c r="K614" s="32"/>
      <c r="L614" s="32"/>
      <c r="M614" s="32"/>
      <c r="N614" s="46"/>
      <c r="V614" s="5"/>
      <c r="Y614" s="5"/>
    </row>
    <row r="615" spans="2:25" x14ac:dyDescent="0.3">
      <c r="B615" s="23">
        <f>'Spot Type 1'!B615</f>
        <v>0</v>
      </c>
      <c r="C615" s="20" t="str">
        <f>'Spot Type 1'!C615</f>
        <v>x</v>
      </c>
      <c r="D615" s="20"/>
      <c r="E615" s="20"/>
      <c r="F615" s="20"/>
      <c r="G615" s="20"/>
      <c r="H615" s="20"/>
      <c r="I615" s="20"/>
      <c r="J615" s="31"/>
      <c r="K615" s="32"/>
      <c r="L615" s="32"/>
      <c r="M615" s="32"/>
      <c r="N615" s="46"/>
      <c r="V615" s="5"/>
      <c r="Y615" s="5"/>
    </row>
    <row r="616" spans="2:25" x14ac:dyDescent="0.3">
      <c r="B616" s="23">
        <f>'Spot Type 1'!B616</f>
        <v>0</v>
      </c>
      <c r="C616" s="20" t="str">
        <f>'Spot Type 1'!C616</f>
        <v>x</v>
      </c>
      <c r="D616" s="20"/>
      <c r="E616" s="20"/>
      <c r="F616" s="20"/>
      <c r="G616" s="20"/>
      <c r="H616" s="20"/>
      <c r="I616" s="20"/>
      <c r="J616" s="31"/>
      <c r="K616" s="32"/>
      <c r="L616" s="32"/>
      <c r="M616" s="32"/>
      <c r="N616" s="46"/>
      <c r="V616" s="5"/>
      <c r="Y616" s="5"/>
    </row>
    <row r="617" spans="2:25" x14ac:dyDescent="0.3">
      <c r="B617" s="23">
        <f>'Spot Type 1'!B617</f>
        <v>0</v>
      </c>
      <c r="C617" s="20" t="str">
        <f>'Spot Type 1'!C617</f>
        <v>x</v>
      </c>
      <c r="D617" s="20"/>
      <c r="E617" s="20"/>
      <c r="F617" s="20"/>
      <c r="G617" s="20"/>
      <c r="H617" s="20"/>
      <c r="I617" s="20"/>
      <c r="J617" s="31"/>
      <c r="K617" s="32"/>
      <c r="L617" s="32"/>
      <c r="M617" s="32"/>
      <c r="N617" s="46"/>
      <c r="V617" s="5"/>
      <c r="Y617" s="5"/>
    </row>
    <row r="618" spans="2:25" x14ac:dyDescent="0.3">
      <c r="B618" s="23">
        <f>'Spot Type 1'!B618</f>
        <v>0</v>
      </c>
      <c r="C618" s="20" t="str">
        <f>'Spot Type 1'!C618</f>
        <v>x</v>
      </c>
      <c r="D618" s="20"/>
      <c r="E618" s="20"/>
      <c r="F618" s="20"/>
      <c r="G618" s="20"/>
      <c r="H618" s="20"/>
      <c r="I618" s="20"/>
      <c r="J618" s="31"/>
      <c r="K618" s="32"/>
      <c r="L618" s="32"/>
      <c r="M618" s="32"/>
      <c r="N618" s="46"/>
      <c r="V618" s="5"/>
      <c r="Y618" s="5"/>
    </row>
    <row r="619" spans="2:25" x14ac:dyDescent="0.3">
      <c r="B619" s="23">
        <f>'Spot Type 1'!B619</f>
        <v>0</v>
      </c>
      <c r="C619" s="20" t="str">
        <f>'Spot Type 1'!C619</f>
        <v>x</v>
      </c>
      <c r="D619" s="20"/>
      <c r="E619" s="20"/>
      <c r="F619" s="20"/>
      <c r="G619" s="20"/>
      <c r="H619" s="20"/>
      <c r="I619" s="20"/>
      <c r="J619" s="31"/>
      <c r="K619" s="32"/>
      <c r="L619" s="32"/>
      <c r="M619" s="32"/>
      <c r="N619" s="46"/>
      <c r="V619" s="5"/>
      <c r="Y619" s="5"/>
    </row>
    <row r="620" spans="2:25" x14ac:dyDescent="0.3">
      <c r="B620" s="23">
        <f>'Spot Type 1'!B620</f>
        <v>0</v>
      </c>
      <c r="C620" s="20" t="str">
        <f>'Spot Type 1'!C620</f>
        <v>x</v>
      </c>
      <c r="D620" s="20"/>
      <c r="E620" s="20"/>
      <c r="F620" s="20"/>
      <c r="G620" s="20"/>
      <c r="H620" s="20"/>
      <c r="I620" s="20"/>
      <c r="J620" s="31"/>
      <c r="K620" s="32"/>
      <c r="L620" s="32"/>
      <c r="M620" s="32"/>
      <c r="N620" s="46"/>
      <c r="V620" s="5"/>
      <c r="Y620" s="5"/>
    </row>
    <row r="621" spans="2:25" x14ac:dyDescent="0.3">
      <c r="B621" s="23">
        <f>'Spot Type 1'!B621</f>
        <v>0</v>
      </c>
      <c r="C621" s="20" t="str">
        <f>'Spot Type 1'!C621</f>
        <v>x</v>
      </c>
      <c r="D621" s="20"/>
      <c r="E621" s="20"/>
      <c r="F621" s="20"/>
      <c r="G621" s="20"/>
      <c r="H621" s="20"/>
      <c r="I621" s="20"/>
      <c r="J621" s="31"/>
      <c r="K621" s="32"/>
      <c r="L621" s="32"/>
      <c r="M621" s="32"/>
      <c r="N621" s="46"/>
      <c r="V621" s="5"/>
      <c r="Y621" s="5"/>
    </row>
    <row r="622" spans="2:25" x14ac:dyDescent="0.3">
      <c r="B622" s="23">
        <f>'Spot Type 1'!B622</f>
        <v>0</v>
      </c>
      <c r="C622" s="20" t="str">
        <f>'Spot Type 1'!C622</f>
        <v>x</v>
      </c>
      <c r="D622" s="20"/>
      <c r="E622" s="20"/>
      <c r="F622" s="20"/>
      <c r="G622" s="20"/>
      <c r="H622" s="20"/>
      <c r="I622" s="20"/>
      <c r="J622" s="31"/>
      <c r="K622" s="32"/>
      <c r="L622" s="32"/>
      <c r="M622" s="32"/>
      <c r="N622" s="46"/>
      <c r="V622" s="5"/>
      <c r="Y622" s="5"/>
    </row>
    <row r="623" spans="2:25" x14ac:dyDescent="0.3">
      <c r="B623" s="23">
        <f>'Spot Type 1'!B623</f>
        <v>0</v>
      </c>
      <c r="C623" s="20" t="str">
        <f>'Spot Type 1'!C623</f>
        <v>x</v>
      </c>
      <c r="D623" s="20"/>
      <c r="E623" s="20"/>
      <c r="F623" s="20"/>
      <c r="G623" s="20"/>
      <c r="H623" s="20"/>
      <c r="I623" s="20"/>
      <c r="J623" s="31"/>
      <c r="K623" s="32"/>
      <c r="L623" s="32"/>
      <c r="M623" s="32"/>
      <c r="N623" s="46"/>
      <c r="V623" s="5"/>
      <c r="Y623" s="5"/>
    </row>
    <row r="624" spans="2:25" x14ac:dyDescent="0.3">
      <c r="B624" s="23">
        <f>'Spot Type 1'!B624</f>
        <v>0</v>
      </c>
      <c r="C624" s="20" t="str">
        <f>'Spot Type 1'!C624</f>
        <v>x</v>
      </c>
      <c r="D624" s="20"/>
      <c r="E624" s="20"/>
      <c r="F624" s="20"/>
      <c r="G624" s="20"/>
      <c r="H624" s="20"/>
      <c r="I624" s="20"/>
      <c r="J624" s="31"/>
      <c r="K624" s="32"/>
      <c r="L624" s="32"/>
      <c r="M624" s="32"/>
      <c r="N624" s="46"/>
      <c r="V624" s="5"/>
      <c r="Y624" s="5"/>
    </row>
    <row r="625" spans="2:25" x14ac:dyDescent="0.3">
      <c r="B625" s="23">
        <f>'Spot Type 1'!B625</f>
        <v>0</v>
      </c>
      <c r="C625" s="20" t="str">
        <f>'Spot Type 1'!C625</f>
        <v>x</v>
      </c>
      <c r="D625" s="20"/>
      <c r="E625" s="20"/>
      <c r="F625" s="20"/>
      <c r="G625" s="20"/>
      <c r="H625" s="20"/>
      <c r="I625" s="20"/>
      <c r="J625" s="31"/>
      <c r="K625" s="32"/>
      <c r="L625" s="32"/>
      <c r="M625" s="32"/>
      <c r="N625" s="46"/>
      <c r="V625" s="5"/>
      <c r="Y625" s="5"/>
    </row>
    <row r="626" spans="2:25" x14ac:dyDescent="0.3">
      <c r="B626" s="23">
        <f>'Spot Type 1'!B626</f>
        <v>0</v>
      </c>
      <c r="C626" s="20" t="str">
        <f>'Spot Type 1'!C626</f>
        <v>x</v>
      </c>
      <c r="D626" s="20"/>
      <c r="E626" s="20"/>
      <c r="F626" s="20"/>
      <c r="G626" s="20"/>
      <c r="H626" s="20"/>
      <c r="I626" s="20"/>
      <c r="J626" s="31"/>
      <c r="K626" s="32"/>
      <c r="L626" s="32"/>
      <c r="M626" s="32"/>
      <c r="N626" s="46"/>
      <c r="V626" s="5"/>
      <c r="Y626" s="5"/>
    </row>
    <row r="627" spans="2:25" x14ac:dyDescent="0.3">
      <c r="B627" s="23">
        <f>'Spot Type 1'!B627</f>
        <v>0</v>
      </c>
      <c r="C627" s="20" t="str">
        <f>'Spot Type 1'!C627</f>
        <v>x</v>
      </c>
      <c r="D627" s="20"/>
      <c r="E627" s="20"/>
      <c r="F627" s="20"/>
      <c r="G627" s="20"/>
      <c r="H627" s="20"/>
      <c r="I627" s="20"/>
      <c r="J627" s="31"/>
      <c r="K627" s="32"/>
      <c r="L627" s="32"/>
      <c r="M627" s="32"/>
      <c r="N627" s="46"/>
      <c r="V627" s="5"/>
      <c r="Y627" s="5"/>
    </row>
    <row r="628" spans="2:25" x14ac:dyDescent="0.3">
      <c r="B628" s="23">
        <f>'Spot Type 1'!B628</f>
        <v>0</v>
      </c>
      <c r="C628" s="20" t="str">
        <f>'Spot Type 1'!C628</f>
        <v>x</v>
      </c>
      <c r="D628" s="20"/>
      <c r="E628" s="20"/>
      <c r="F628" s="20"/>
      <c r="G628" s="20"/>
      <c r="H628" s="20"/>
      <c r="I628" s="20"/>
      <c r="J628" s="31"/>
      <c r="K628" s="32"/>
      <c r="L628" s="32"/>
      <c r="M628" s="32"/>
      <c r="N628" s="46"/>
      <c r="V628" s="5"/>
      <c r="Y628" s="5"/>
    </row>
    <row r="629" spans="2:25" x14ac:dyDescent="0.3">
      <c r="B629" s="23">
        <f>'Spot Type 1'!B629</f>
        <v>0</v>
      </c>
      <c r="C629" s="20" t="str">
        <f>'Spot Type 1'!C629</f>
        <v>x</v>
      </c>
      <c r="D629" s="20"/>
      <c r="E629" s="20"/>
      <c r="F629" s="20"/>
      <c r="G629" s="20"/>
      <c r="H629" s="20"/>
      <c r="I629" s="20"/>
      <c r="J629" s="31"/>
      <c r="K629" s="32"/>
      <c r="L629" s="32"/>
      <c r="M629" s="32"/>
      <c r="N629" s="46"/>
      <c r="V629" s="5"/>
      <c r="Y629" s="5"/>
    </row>
    <row r="630" spans="2:25" x14ac:dyDescent="0.3">
      <c r="B630" s="23">
        <f>'Spot Type 1'!B630</f>
        <v>0</v>
      </c>
      <c r="C630" s="20" t="str">
        <f>'Spot Type 1'!C630</f>
        <v>x</v>
      </c>
      <c r="D630" s="20"/>
      <c r="E630" s="20"/>
      <c r="F630" s="20"/>
      <c r="G630" s="20"/>
      <c r="H630" s="20"/>
      <c r="I630" s="20"/>
      <c r="J630" s="31"/>
      <c r="K630" s="32"/>
      <c r="L630" s="32"/>
      <c r="M630" s="32"/>
      <c r="N630" s="46"/>
      <c r="V630" s="5"/>
      <c r="Y630" s="5"/>
    </row>
    <row r="631" spans="2:25" x14ac:dyDescent="0.3">
      <c r="B631" s="23">
        <f>'Spot Type 1'!B631</f>
        <v>0</v>
      </c>
      <c r="C631" s="20" t="str">
        <f>'Spot Type 1'!C631</f>
        <v>x</v>
      </c>
      <c r="D631" s="20"/>
      <c r="E631" s="20"/>
      <c r="F631" s="20"/>
      <c r="G631" s="20"/>
      <c r="H631" s="20"/>
      <c r="I631" s="20"/>
      <c r="J631" s="31"/>
      <c r="K631" s="32"/>
      <c r="L631" s="32"/>
      <c r="M631" s="32"/>
      <c r="N631" s="46"/>
      <c r="V631" s="5"/>
      <c r="Y631" s="5"/>
    </row>
    <row r="632" spans="2:25" x14ac:dyDescent="0.3">
      <c r="B632" s="23">
        <f>'Spot Type 1'!B632</f>
        <v>0</v>
      </c>
      <c r="C632" s="20" t="str">
        <f>'Spot Type 1'!C632</f>
        <v>x</v>
      </c>
      <c r="D632" s="20"/>
      <c r="E632" s="20"/>
      <c r="F632" s="20"/>
      <c r="G632" s="20"/>
      <c r="H632" s="20"/>
      <c r="I632" s="20"/>
      <c r="J632" s="31"/>
      <c r="K632" s="32"/>
      <c r="L632" s="32"/>
      <c r="M632" s="32"/>
      <c r="N632" s="46"/>
      <c r="V632" s="5"/>
      <c r="Y632" s="5"/>
    </row>
    <row r="633" spans="2:25" x14ac:dyDescent="0.3">
      <c r="B633" s="23">
        <f>'Spot Type 1'!B633</f>
        <v>0</v>
      </c>
      <c r="C633" s="20" t="str">
        <f>'Spot Type 1'!C633</f>
        <v>x</v>
      </c>
      <c r="D633" s="20"/>
      <c r="E633" s="20"/>
      <c r="F633" s="20"/>
      <c r="G633" s="20"/>
      <c r="H633" s="20"/>
      <c r="I633" s="20"/>
      <c r="J633" s="31"/>
      <c r="K633" s="32"/>
      <c r="L633" s="32"/>
      <c r="M633" s="32"/>
      <c r="N633" s="46"/>
      <c r="V633" s="5"/>
      <c r="Y633" s="5"/>
    </row>
    <row r="634" spans="2:25" x14ac:dyDescent="0.3">
      <c r="B634" s="23">
        <f>'Spot Type 1'!B634</f>
        <v>0</v>
      </c>
      <c r="C634" s="20" t="str">
        <f>'Spot Type 1'!C634</f>
        <v>x</v>
      </c>
      <c r="D634" s="20"/>
      <c r="E634" s="20"/>
      <c r="F634" s="20"/>
      <c r="G634" s="20"/>
      <c r="H634" s="20"/>
      <c r="I634" s="20"/>
      <c r="J634" s="31"/>
      <c r="K634" s="32"/>
      <c r="L634" s="32"/>
      <c r="M634" s="32"/>
      <c r="N634" s="46"/>
      <c r="V634" s="5"/>
      <c r="Y634" s="5"/>
    </row>
    <row r="635" spans="2:25" x14ac:dyDescent="0.3">
      <c r="B635" s="23">
        <f>'Spot Type 1'!B635</f>
        <v>0</v>
      </c>
      <c r="C635" s="20" t="str">
        <f>'Spot Type 1'!C635</f>
        <v>x</v>
      </c>
      <c r="D635" s="20"/>
      <c r="E635" s="20"/>
      <c r="F635" s="20"/>
      <c r="G635" s="20"/>
      <c r="H635" s="20"/>
      <c r="I635" s="20"/>
      <c r="J635" s="31"/>
      <c r="K635" s="32"/>
      <c r="L635" s="32"/>
      <c r="M635" s="32"/>
      <c r="N635" s="46"/>
      <c r="V635" s="5"/>
      <c r="Y635" s="5"/>
    </row>
    <row r="636" spans="2:25" x14ac:dyDescent="0.3">
      <c r="B636" s="23">
        <f>'Spot Type 1'!B636</f>
        <v>0</v>
      </c>
      <c r="C636" s="20" t="str">
        <f>'Spot Type 1'!C636</f>
        <v>x</v>
      </c>
      <c r="D636" s="20"/>
      <c r="E636" s="20"/>
      <c r="F636" s="20"/>
      <c r="G636" s="20"/>
      <c r="H636" s="20"/>
      <c r="I636" s="20"/>
      <c r="J636" s="31"/>
      <c r="K636" s="32"/>
      <c r="L636" s="32"/>
      <c r="M636" s="32"/>
      <c r="N636" s="46"/>
      <c r="V636" s="5"/>
      <c r="Y636" s="5"/>
    </row>
    <row r="637" spans="2:25" x14ac:dyDescent="0.3">
      <c r="B637" s="23">
        <f>'Spot Type 1'!B637</f>
        <v>0</v>
      </c>
      <c r="C637" s="20" t="str">
        <f>'Spot Type 1'!C637</f>
        <v>x</v>
      </c>
      <c r="D637" s="20"/>
      <c r="E637" s="20"/>
      <c r="F637" s="20"/>
      <c r="G637" s="20"/>
      <c r="H637" s="20"/>
      <c r="I637" s="20"/>
      <c r="J637" s="31"/>
      <c r="K637" s="32"/>
      <c r="L637" s="32"/>
      <c r="M637" s="32"/>
      <c r="N637" s="46"/>
      <c r="V637" s="5"/>
      <c r="Y637" s="5"/>
    </row>
    <row r="638" spans="2:25" x14ac:dyDescent="0.3">
      <c r="B638" s="23">
        <f>'Spot Type 1'!B638</f>
        <v>0</v>
      </c>
      <c r="C638" s="20" t="str">
        <f>'Spot Type 1'!C638</f>
        <v>x</v>
      </c>
      <c r="D638" s="20"/>
      <c r="E638" s="20"/>
      <c r="F638" s="20"/>
      <c r="G638" s="20"/>
      <c r="H638" s="20"/>
      <c r="I638" s="20"/>
      <c r="J638" s="31"/>
      <c r="K638" s="32"/>
      <c r="L638" s="32"/>
      <c r="M638" s="32"/>
      <c r="N638" s="46"/>
      <c r="V638" s="5"/>
      <c r="Y638" s="5"/>
    </row>
    <row r="639" spans="2:25" x14ac:dyDescent="0.3">
      <c r="B639" s="23">
        <f>'Spot Type 1'!B639</f>
        <v>0</v>
      </c>
      <c r="C639" s="20" t="str">
        <f>'Spot Type 1'!C639</f>
        <v>x</v>
      </c>
      <c r="D639" s="20"/>
      <c r="E639" s="20"/>
      <c r="F639" s="20"/>
      <c r="G639" s="20"/>
      <c r="H639" s="20"/>
      <c r="I639" s="20"/>
      <c r="J639" s="31"/>
      <c r="K639" s="32"/>
      <c r="L639" s="32"/>
      <c r="M639" s="32"/>
      <c r="N639" s="46"/>
      <c r="V639" s="5"/>
      <c r="Y639" s="5"/>
    </row>
    <row r="640" spans="2:25" x14ac:dyDescent="0.3">
      <c r="B640" s="23">
        <f>'Spot Type 1'!B640</f>
        <v>0</v>
      </c>
      <c r="C640" s="20" t="str">
        <f>'Spot Type 1'!C640</f>
        <v>x</v>
      </c>
      <c r="D640" s="20"/>
      <c r="E640" s="20"/>
      <c r="F640" s="20"/>
      <c r="G640" s="20"/>
      <c r="H640" s="20"/>
      <c r="I640" s="20"/>
      <c r="J640" s="31"/>
      <c r="K640" s="32"/>
      <c r="L640" s="32"/>
      <c r="M640" s="32"/>
      <c r="N640" s="46"/>
      <c r="V640" s="5"/>
      <c r="Y640" s="5"/>
    </row>
    <row r="641" spans="2:25" x14ac:dyDescent="0.3">
      <c r="B641" s="23">
        <f>'Spot Type 1'!B641</f>
        <v>0</v>
      </c>
      <c r="C641" s="20" t="str">
        <f>'Spot Type 1'!C641</f>
        <v>x</v>
      </c>
      <c r="D641" s="20"/>
      <c r="E641" s="20"/>
      <c r="F641" s="20"/>
      <c r="G641" s="20"/>
      <c r="H641" s="20"/>
      <c r="I641" s="20"/>
      <c r="J641" s="31"/>
      <c r="K641" s="32"/>
      <c r="L641" s="32"/>
      <c r="M641" s="32"/>
      <c r="N641" s="46"/>
      <c r="V641" s="5"/>
      <c r="Y641" s="5"/>
    </row>
    <row r="642" spans="2:25" x14ac:dyDescent="0.3">
      <c r="B642" s="23">
        <f>'Spot Type 1'!B642</f>
        <v>0</v>
      </c>
      <c r="C642" s="20" t="str">
        <f>'Spot Type 1'!C642</f>
        <v>x</v>
      </c>
      <c r="D642" s="20"/>
      <c r="E642" s="20"/>
      <c r="F642" s="20"/>
      <c r="G642" s="20"/>
      <c r="H642" s="20"/>
      <c r="I642" s="20"/>
      <c r="J642" s="31"/>
      <c r="K642" s="32"/>
      <c r="L642" s="32"/>
      <c r="M642" s="32"/>
      <c r="N642" s="46"/>
      <c r="V642" s="5"/>
      <c r="Y642" s="5"/>
    </row>
    <row r="643" spans="2:25" x14ac:dyDescent="0.3">
      <c r="B643" s="23">
        <f>'Spot Type 1'!B643</f>
        <v>0</v>
      </c>
      <c r="C643" s="20" t="str">
        <f>'Spot Type 1'!C643</f>
        <v>x</v>
      </c>
      <c r="D643" s="20"/>
      <c r="E643" s="20"/>
      <c r="F643" s="20"/>
      <c r="G643" s="20"/>
      <c r="H643" s="20"/>
      <c r="I643" s="20"/>
      <c r="J643" s="31"/>
      <c r="K643" s="32"/>
      <c r="L643" s="32"/>
      <c r="M643" s="32"/>
      <c r="N643" s="46"/>
      <c r="V643" s="5"/>
      <c r="Y643" s="5"/>
    </row>
    <row r="644" spans="2:25" x14ac:dyDescent="0.3">
      <c r="B644" s="23">
        <f>'Spot Type 1'!B644</f>
        <v>0</v>
      </c>
      <c r="C644" s="20" t="str">
        <f>'Spot Type 1'!C644</f>
        <v>x</v>
      </c>
      <c r="D644" s="20"/>
      <c r="E644" s="20"/>
      <c r="F644" s="20"/>
      <c r="G644" s="20"/>
      <c r="H644" s="20"/>
      <c r="I644" s="20"/>
      <c r="J644" s="31"/>
      <c r="K644" s="32"/>
      <c r="L644" s="32"/>
      <c r="M644" s="32"/>
      <c r="N644" s="46"/>
      <c r="V644" s="5"/>
      <c r="Y644" s="5"/>
    </row>
    <row r="645" spans="2:25" x14ac:dyDescent="0.3">
      <c r="B645" s="23">
        <f>'Spot Type 1'!B645</f>
        <v>0</v>
      </c>
      <c r="C645" s="20" t="str">
        <f>'Spot Type 1'!C645</f>
        <v>x</v>
      </c>
      <c r="D645" s="20"/>
      <c r="E645" s="20"/>
      <c r="F645" s="20"/>
      <c r="G645" s="20"/>
      <c r="H645" s="20"/>
      <c r="I645" s="20"/>
      <c r="J645" s="31"/>
      <c r="K645" s="32"/>
      <c r="L645" s="32"/>
      <c r="M645" s="32"/>
      <c r="N645" s="46"/>
      <c r="V645" s="5"/>
      <c r="Y645" s="5"/>
    </row>
    <row r="646" spans="2:25" x14ac:dyDescent="0.3">
      <c r="B646" s="23">
        <f>'Spot Type 1'!B646</f>
        <v>0</v>
      </c>
      <c r="C646" s="20" t="str">
        <f>'Spot Type 1'!C646</f>
        <v>x</v>
      </c>
      <c r="D646" s="20"/>
      <c r="E646" s="20"/>
      <c r="F646" s="20"/>
      <c r="G646" s="20"/>
      <c r="H646" s="20"/>
      <c r="I646" s="20"/>
      <c r="J646" s="31"/>
      <c r="K646" s="32"/>
      <c r="L646" s="32"/>
      <c r="M646" s="32"/>
      <c r="N646" s="46"/>
      <c r="V646" s="5"/>
      <c r="Y646" s="5"/>
    </row>
    <row r="647" spans="2:25" x14ac:dyDescent="0.3">
      <c r="B647" s="23">
        <f>'Spot Type 1'!B647</f>
        <v>0</v>
      </c>
      <c r="C647" s="20" t="str">
        <f>'Spot Type 1'!C647</f>
        <v>x</v>
      </c>
      <c r="D647" s="20"/>
      <c r="E647" s="20"/>
      <c r="F647" s="20"/>
      <c r="G647" s="20"/>
      <c r="H647" s="20"/>
      <c r="I647" s="20"/>
      <c r="J647" s="31"/>
      <c r="K647" s="32"/>
      <c r="L647" s="32"/>
      <c r="M647" s="32"/>
      <c r="N647" s="46"/>
      <c r="V647" s="5"/>
      <c r="Y647" s="5"/>
    </row>
    <row r="648" spans="2:25" x14ac:dyDescent="0.3">
      <c r="B648" s="23">
        <f>'Spot Type 1'!B648</f>
        <v>0</v>
      </c>
      <c r="C648" s="20" t="str">
        <f>'Spot Type 1'!C648</f>
        <v>x</v>
      </c>
      <c r="D648" s="20"/>
      <c r="E648" s="20"/>
      <c r="F648" s="20"/>
      <c r="G648" s="20"/>
      <c r="H648" s="20"/>
      <c r="I648" s="20"/>
      <c r="J648" s="31"/>
      <c r="K648" s="32"/>
      <c r="L648" s="32"/>
      <c r="M648" s="32"/>
      <c r="N648" s="46"/>
      <c r="V648" s="5"/>
      <c r="Y648" s="5"/>
    </row>
    <row r="649" spans="2:25" x14ac:dyDescent="0.3">
      <c r="B649" s="23">
        <f>'Spot Type 1'!B649</f>
        <v>0</v>
      </c>
      <c r="C649" s="20" t="str">
        <f>'Spot Type 1'!C649</f>
        <v>x</v>
      </c>
      <c r="D649" s="20"/>
      <c r="E649" s="20"/>
      <c r="F649" s="20"/>
      <c r="G649" s="20"/>
      <c r="H649" s="20"/>
      <c r="I649" s="20"/>
      <c r="J649" s="31"/>
      <c r="K649" s="32"/>
      <c r="L649" s="32"/>
      <c r="M649" s="32"/>
      <c r="N649" s="46"/>
      <c r="V649" s="5"/>
      <c r="Y649" s="5"/>
    </row>
    <row r="650" spans="2:25" x14ac:dyDescent="0.3">
      <c r="B650" s="23">
        <f>'Spot Type 1'!B650</f>
        <v>0</v>
      </c>
      <c r="C650" s="20" t="str">
        <f>'Spot Type 1'!C650</f>
        <v>x</v>
      </c>
      <c r="D650" s="20"/>
      <c r="E650" s="20"/>
      <c r="F650" s="20"/>
      <c r="G650" s="20"/>
      <c r="H650" s="20"/>
      <c r="I650" s="20"/>
      <c r="J650" s="31"/>
      <c r="K650" s="32"/>
      <c r="L650" s="32"/>
      <c r="M650" s="32"/>
      <c r="N650" s="46"/>
      <c r="V650" s="5"/>
      <c r="Y650" s="5"/>
    </row>
    <row r="651" spans="2:25" x14ac:dyDescent="0.3">
      <c r="B651" s="23">
        <f>'Spot Type 1'!B651</f>
        <v>0</v>
      </c>
      <c r="C651" s="20" t="str">
        <f>'Spot Type 1'!C651</f>
        <v>x</v>
      </c>
      <c r="D651" s="20"/>
      <c r="E651" s="20"/>
      <c r="F651" s="20"/>
      <c r="G651" s="20"/>
      <c r="H651" s="20"/>
      <c r="I651" s="20"/>
      <c r="J651" s="31"/>
      <c r="K651" s="32"/>
      <c r="L651" s="32"/>
      <c r="M651" s="32"/>
      <c r="N651" s="46"/>
      <c r="V651" s="5"/>
      <c r="Y651" s="5"/>
    </row>
    <row r="652" spans="2:25" x14ac:dyDescent="0.3">
      <c r="B652" s="23">
        <f>'Spot Type 1'!B652</f>
        <v>0</v>
      </c>
      <c r="C652" s="20" t="str">
        <f>'Spot Type 1'!C652</f>
        <v>x</v>
      </c>
      <c r="D652" s="20"/>
      <c r="E652" s="20"/>
      <c r="F652" s="20"/>
      <c r="G652" s="20"/>
      <c r="H652" s="20"/>
      <c r="I652" s="20"/>
      <c r="J652" s="31"/>
      <c r="K652" s="32"/>
      <c r="L652" s="32"/>
      <c r="M652" s="32"/>
      <c r="N652" s="46"/>
      <c r="V652" s="5"/>
      <c r="Y652" s="5"/>
    </row>
    <row r="653" spans="2:25" x14ac:dyDescent="0.3">
      <c r="B653" s="23">
        <f>'Spot Type 1'!B653</f>
        <v>0</v>
      </c>
      <c r="C653" s="20" t="str">
        <f>'Spot Type 1'!C653</f>
        <v>x</v>
      </c>
      <c r="D653" s="20"/>
      <c r="E653" s="20"/>
      <c r="F653" s="20"/>
      <c r="G653" s="20"/>
      <c r="H653" s="20"/>
      <c r="I653" s="20"/>
      <c r="J653" s="31"/>
      <c r="K653" s="32"/>
      <c r="L653" s="32"/>
      <c r="M653" s="32"/>
      <c r="N653" s="46"/>
      <c r="V653" s="5"/>
      <c r="Y653" s="5"/>
    </row>
    <row r="654" spans="2:25" x14ac:dyDescent="0.3">
      <c r="B654" s="23">
        <f>'Spot Type 1'!B654</f>
        <v>0</v>
      </c>
      <c r="C654" s="20" t="str">
        <f>'Spot Type 1'!C654</f>
        <v>x</v>
      </c>
      <c r="D654" s="20"/>
      <c r="E654" s="20"/>
      <c r="F654" s="20"/>
      <c r="G654" s="20"/>
      <c r="H654" s="20"/>
      <c r="I654" s="20"/>
      <c r="J654" s="31"/>
      <c r="K654" s="32"/>
      <c r="L654" s="32"/>
      <c r="M654" s="32"/>
      <c r="N654" s="46"/>
      <c r="V654" s="5"/>
      <c r="Y654" s="5"/>
    </row>
    <row r="655" spans="2:25" x14ac:dyDescent="0.3">
      <c r="B655" s="23">
        <f>'Spot Type 1'!B655</f>
        <v>0</v>
      </c>
      <c r="C655" s="20" t="str">
        <f>'Spot Type 1'!C655</f>
        <v>x</v>
      </c>
      <c r="D655" s="20"/>
      <c r="E655" s="20"/>
      <c r="F655" s="20"/>
      <c r="G655" s="20"/>
      <c r="H655" s="20"/>
      <c r="I655" s="20"/>
      <c r="J655" s="31"/>
      <c r="K655" s="32"/>
      <c r="L655" s="32"/>
      <c r="M655" s="32"/>
      <c r="N655" s="46"/>
      <c r="V655" s="5"/>
      <c r="Y655" s="5"/>
    </row>
    <row r="656" spans="2:25" x14ac:dyDescent="0.3">
      <c r="B656" s="23">
        <f>'Spot Type 1'!B656</f>
        <v>0</v>
      </c>
      <c r="C656" s="20" t="str">
        <f>'Spot Type 1'!C656</f>
        <v>x</v>
      </c>
      <c r="D656" s="20"/>
      <c r="E656" s="20"/>
      <c r="F656" s="20"/>
      <c r="G656" s="20"/>
      <c r="H656" s="20"/>
      <c r="I656" s="20"/>
      <c r="J656" s="31"/>
      <c r="K656" s="32"/>
      <c r="L656" s="32"/>
      <c r="M656" s="32"/>
      <c r="N656" s="46"/>
      <c r="V656" s="5"/>
      <c r="Y656" s="5"/>
    </row>
    <row r="657" spans="2:25" x14ac:dyDescent="0.3">
      <c r="B657" s="23">
        <f>'Spot Type 1'!B657</f>
        <v>0</v>
      </c>
      <c r="C657" s="20" t="str">
        <f>'Spot Type 1'!C657</f>
        <v>x</v>
      </c>
      <c r="D657" s="20"/>
      <c r="E657" s="20"/>
      <c r="F657" s="20"/>
      <c r="G657" s="20"/>
      <c r="H657" s="20"/>
      <c r="I657" s="20"/>
      <c r="J657" s="31"/>
      <c r="K657" s="32"/>
      <c r="L657" s="32"/>
      <c r="M657" s="32"/>
      <c r="N657" s="46"/>
      <c r="V657" s="5"/>
      <c r="Y657" s="5"/>
    </row>
    <row r="658" spans="2:25" x14ac:dyDescent="0.3">
      <c r="B658" s="23">
        <f>'Spot Type 1'!B658</f>
        <v>0</v>
      </c>
      <c r="C658" s="20" t="str">
        <f>'Spot Type 1'!C658</f>
        <v>x</v>
      </c>
      <c r="D658" s="20"/>
      <c r="E658" s="20"/>
      <c r="F658" s="20"/>
      <c r="G658" s="20"/>
      <c r="H658" s="20"/>
      <c r="I658" s="20"/>
      <c r="J658" s="31"/>
      <c r="K658" s="32"/>
      <c r="L658" s="32"/>
      <c r="M658" s="32"/>
      <c r="N658" s="46"/>
      <c r="V658" s="5"/>
      <c r="Y658" s="5"/>
    </row>
    <row r="659" spans="2:25" x14ac:dyDescent="0.3">
      <c r="B659" s="23">
        <f>'Spot Type 1'!B659</f>
        <v>0</v>
      </c>
      <c r="C659" s="20" t="str">
        <f>'Spot Type 1'!C659</f>
        <v>x</v>
      </c>
      <c r="D659" s="20"/>
      <c r="E659" s="20"/>
      <c r="F659" s="20"/>
      <c r="G659" s="20"/>
      <c r="H659" s="20"/>
      <c r="I659" s="20"/>
      <c r="J659" s="31"/>
      <c r="K659" s="32"/>
      <c r="L659" s="32"/>
      <c r="M659" s="32"/>
      <c r="N659" s="46"/>
      <c r="V659" s="5"/>
      <c r="Y659" s="5"/>
    </row>
    <row r="660" spans="2:25" x14ac:dyDescent="0.3">
      <c r="B660" s="23">
        <f>'Spot Type 1'!B660</f>
        <v>0</v>
      </c>
      <c r="C660" s="20" t="str">
        <f>'Spot Type 1'!C660</f>
        <v>x</v>
      </c>
      <c r="D660" s="20"/>
      <c r="E660" s="20"/>
      <c r="F660" s="20"/>
      <c r="G660" s="20"/>
      <c r="H660" s="20"/>
      <c r="I660" s="20"/>
      <c r="J660" s="31"/>
      <c r="K660" s="32"/>
      <c r="L660" s="32"/>
      <c r="M660" s="32"/>
      <c r="N660" s="46"/>
      <c r="V660" s="5"/>
      <c r="Y660" s="5"/>
    </row>
    <row r="661" spans="2:25" x14ac:dyDescent="0.3">
      <c r="B661" s="23">
        <f>'Spot Type 1'!B661</f>
        <v>0</v>
      </c>
      <c r="C661" s="20" t="str">
        <f>'Spot Type 1'!C661</f>
        <v>x</v>
      </c>
      <c r="D661" s="20"/>
      <c r="E661" s="20"/>
      <c r="F661" s="20"/>
      <c r="G661" s="20"/>
      <c r="H661" s="20"/>
      <c r="I661" s="20"/>
      <c r="J661" s="31"/>
      <c r="K661" s="32"/>
      <c r="L661" s="32"/>
      <c r="M661" s="32"/>
      <c r="N661" s="46"/>
      <c r="V661" s="5"/>
      <c r="Y661" s="5"/>
    </row>
    <row r="662" spans="2:25" x14ac:dyDescent="0.3">
      <c r="B662" s="23">
        <f>'Spot Type 1'!B662</f>
        <v>0</v>
      </c>
      <c r="C662" s="20" t="str">
        <f>'Spot Type 1'!C662</f>
        <v>x</v>
      </c>
      <c r="D662" s="20"/>
      <c r="E662" s="20"/>
      <c r="F662" s="20"/>
      <c r="G662" s="20"/>
      <c r="H662" s="20"/>
      <c r="I662" s="20"/>
      <c r="J662" s="31"/>
      <c r="K662" s="32"/>
      <c r="L662" s="32"/>
      <c r="M662" s="32"/>
      <c r="N662" s="46"/>
      <c r="V662" s="5"/>
      <c r="Y662" s="5"/>
    </row>
    <row r="663" spans="2:25" x14ac:dyDescent="0.3">
      <c r="B663" s="23">
        <f>'Spot Type 1'!B663</f>
        <v>0</v>
      </c>
      <c r="C663" s="20" t="str">
        <f>'Spot Type 1'!C663</f>
        <v>x</v>
      </c>
      <c r="D663" s="20"/>
      <c r="E663" s="20"/>
      <c r="F663" s="20"/>
      <c r="G663" s="20"/>
      <c r="H663" s="20"/>
      <c r="I663" s="20"/>
      <c r="J663" s="31"/>
      <c r="K663" s="32"/>
      <c r="L663" s="32"/>
      <c r="M663" s="32"/>
      <c r="N663" s="46"/>
      <c r="V663" s="5"/>
      <c r="Y663" s="5"/>
    </row>
    <row r="664" spans="2:25" x14ac:dyDescent="0.3">
      <c r="B664" s="23">
        <f>'Spot Type 1'!B664</f>
        <v>0</v>
      </c>
      <c r="C664" s="20" t="str">
        <f>'Spot Type 1'!C664</f>
        <v>x</v>
      </c>
      <c r="D664" s="20"/>
      <c r="E664" s="20"/>
      <c r="F664" s="20"/>
      <c r="G664" s="20"/>
      <c r="H664" s="20"/>
      <c r="I664" s="20"/>
      <c r="J664" s="31"/>
      <c r="K664" s="32"/>
      <c r="L664" s="32"/>
      <c r="M664" s="32"/>
      <c r="N664" s="46"/>
      <c r="V664" s="5"/>
      <c r="Y664" s="5"/>
    </row>
    <row r="665" spans="2:25" x14ac:dyDescent="0.3">
      <c r="B665" s="23">
        <f>'Spot Type 1'!B665</f>
        <v>0</v>
      </c>
      <c r="C665" s="20" t="str">
        <f>'Spot Type 1'!C665</f>
        <v>x</v>
      </c>
      <c r="D665" s="20"/>
      <c r="E665" s="20"/>
      <c r="F665" s="20"/>
      <c r="G665" s="20"/>
      <c r="H665" s="20"/>
      <c r="I665" s="20"/>
      <c r="J665" s="31"/>
      <c r="K665" s="32"/>
      <c r="L665" s="32"/>
      <c r="M665" s="32"/>
      <c r="N665" s="46"/>
      <c r="V665" s="5"/>
      <c r="Y665" s="5"/>
    </row>
    <row r="666" spans="2:25" x14ac:dyDescent="0.3">
      <c r="B666" s="23">
        <f>'Spot Type 1'!B666</f>
        <v>0</v>
      </c>
      <c r="C666" s="20" t="str">
        <f>'Spot Type 1'!C666</f>
        <v>x</v>
      </c>
      <c r="D666" s="20"/>
      <c r="E666" s="20"/>
      <c r="F666" s="20"/>
      <c r="G666" s="20"/>
      <c r="H666" s="20"/>
      <c r="I666" s="20"/>
      <c r="J666" s="31"/>
      <c r="K666" s="32"/>
      <c r="L666" s="32"/>
      <c r="M666" s="32"/>
      <c r="N666" s="46"/>
      <c r="V666" s="5"/>
      <c r="Y666" s="5"/>
    </row>
    <row r="667" spans="2:25" x14ac:dyDescent="0.3">
      <c r="B667" s="23">
        <f>'Spot Type 1'!B667</f>
        <v>0</v>
      </c>
      <c r="C667" s="20" t="str">
        <f>'Spot Type 1'!C667</f>
        <v>x</v>
      </c>
      <c r="D667" s="20"/>
      <c r="E667" s="20"/>
      <c r="F667" s="20"/>
      <c r="G667" s="20"/>
      <c r="H667" s="20"/>
      <c r="I667" s="20"/>
      <c r="J667" s="31"/>
      <c r="K667" s="32"/>
      <c r="L667" s="32"/>
      <c r="M667" s="32"/>
      <c r="N667" s="46"/>
      <c r="V667" s="5"/>
      <c r="Y667" s="5"/>
    </row>
    <row r="668" spans="2:25" x14ac:dyDescent="0.3">
      <c r="B668" s="23">
        <f>'Spot Type 1'!B668</f>
        <v>0</v>
      </c>
      <c r="C668" s="20" t="str">
        <f>'Spot Type 1'!C668</f>
        <v>x</v>
      </c>
      <c r="D668" s="20"/>
      <c r="E668" s="20"/>
      <c r="F668" s="20"/>
      <c r="G668" s="20"/>
      <c r="H668" s="20"/>
      <c r="I668" s="20"/>
      <c r="J668" s="31"/>
      <c r="K668" s="32"/>
      <c r="L668" s="32"/>
      <c r="M668" s="32"/>
      <c r="N668" s="46"/>
      <c r="V668" s="5"/>
      <c r="Y668" s="5"/>
    </row>
    <row r="669" spans="2:25" x14ac:dyDescent="0.3">
      <c r="B669" s="23">
        <f>'Spot Type 1'!B669</f>
        <v>0</v>
      </c>
      <c r="C669" s="20" t="str">
        <f>'Spot Type 1'!C669</f>
        <v>x</v>
      </c>
      <c r="D669" s="20"/>
      <c r="E669" s="20"/>
      <c r="F669" s="20"/>
      <c r="G669" s="20"/>
      <c r="H669" s="20"/>
      <c r="I669" s="20"/>
      <c r="J669" s="31"/>
      <c r="K669" s="32"/>
      <c r="L669" s="32"/>
      <c r="M669" s="32"/>
      <c r="N669" s="46"/>
      <c r="V669" s="5"/>
      <c r="Y669" s="5"/>
    </row>
    <row r="670" spans="2:25" x14ac:dyDescent="0.3">
      <c r="B670" s="23">
        <f>'Spot Type 1'!B670</f>
        <v>0</v>
      </c>
      <c r="C670" s="20" t="str">
        <f>'Spot Type 1'!C670</f>
        <v>x</v>
      </c>
      <c r="D670" s="20"/>
      <c r="E670" s="20"/>
      <c r="F670" s="20"/>
      <c r="G670" s="20"/>
      <c r="H670" s="20"/>
      <c r="I670" s="20"/>
      <c r="J670" s="31"/>
      <c r="K670" s="32"/>
      <c r="L670" s="32"/>
      <c r="M670" s="32"/>
      <c r="N670" s="46"/>
      <c r="V670" s="5"/>
      <c r="Y670" s="5"/>
    </row>
    <row r="671" spans="2:25" x14ac:dyDescent="0.3">
      <c r="B671" s="23">
        <f>'Spot Type 1'!B671</f>
        <v>0</v>
      </c>
      <c r="C671" s="20" t="str">
        <f>'Spot Type 1'!C671</f>
        <v>x</v>
      </c>
      <c r="D671" s="20"/>
      <c r="E671" s="20"/>
      <c r="F671" s="20"/>
      <c r="G671" s="20"/>
      <c r="H671" s="20"/>
      <c r="I671" s="20"/>
      <c r="J671" s="31"/>
      <c r="K671" s="32"/>
      <c r="L671" s="32"/>
      <c r="M671" s="32"/>
      <c r="N671" s="46"/>
      <c r="V671" s="5"/>
      <c r="Y671" s="5"/>
    </row>
    <row r="672" spans="2:25" x14ac:dyDescent="0.3">
      <c r="B672" s="23">
        <f>'Spot Type 1'!B672</f>
        <v>0</v>
      </c>
      <c r="C672" s="20" t="str">
        <f>'Spot Type 1'!C672</f>
        <v>x</v>
      </c>
      <c r="D672" s="20"/>
      <c r="E672" s="20"/>
      <c r="F672" s="20"/>
      <c r="G672" s="20"/>
      <c r="H672" s="20"/>
      <c r="I672" s="20"/>
      <c r="J672" s="31"/>
      <c r="K672" s="32"/>
      <c r="L672" s="32"/>
      <c r="M672" s="32"/>
      <c r="N672" s="46"/>
      <c r="V672" s="5"/>
      <c r="Y672" s="5"/>
    </row>
    <row r="673" spans="2:25" x14ac:dyDescent="0.3">
      <c r="B673" s="23">
        <f>'Spot Type 1'!B673</f>
        <v>0</v>
      </c>
      <c r="C673" s="20" t="str">
        <f>'Spot Type 1'!C673</f>
        <v>x</v>
      </c>
      <c r="D673" s="20"/>
      <c r="E673" s="20"/>
      <c r="F673" s="20"/>
      <c r="G673" s="20"/>
      <c r="H673" s="20"/>
      <c r="I673" s="20"/>
      <c r="J673" s="31"/>
      <c r="K673" s="32"/>
      <c r="L673" s="32"/>
      <c r="M673" s="32"/>
      <c r="N673" s="46"/>
      <c r="V673" s="5"/>
      <c r="Y673" s="5"/>
    </row>
    <row r="674" spans="2:25" x14ac:dyDescent="0.3">
      <c r="B674" s="23">
        <f>'Spot Type 1'!B674</f>
        <v>0</v>
      </c>
      <c r="C674" s="20" t="str">
        <f>'Spot Type 1'!C674</f>
        <v>x</v>
      </c>
      <c r="D674" s="20"/>
      <c r="E674" s="20"/>
      <c r="F674" s="20"/>
      <c r="G674" s="20"/>
      <c r="H674" s="20"/>
      <c r="I674" s="20"/>
      <c r="J674" s="31"/>
      <c r="K674" s="32"/>
      <c r="L674" s="32"/>
      <c r="M674" s="32"/>
      <c r="N674" s="46"/>
      <c r="V674" s="5"/>
      <c r="Y674" s="5"/>
    </row>
    <row r="675" spans="2:25" x14ac:dyDescent="0.3">
      <c r="B675" s="23">
        <f>'Spot Type 1'!B675</f>
        <v>0</v>
      </c>
      <c r="C675" s="20" t="str">
        <f>'Spot Type 1'!C675</f>
        <v>x</v>
      </c>
      <c r="D675" s="20"/>
      <c r="E675" s="20"/>
      <c r="F675" s="20"/>
      <c r="G675" s="20"/>
      <c r="H675" s="20"/>
      <c r="I675" s="20"/>
      <c r="J675" s="31"/>
      <c r="K675" s="32"/>
      <c r="L675" s="32"/>
      <c r="M675" s="32"/>
      <c r="N675" s="46"/>
      <c r="V675" s="5"/>
      <c r="Y675" s="5"/>
    </row>
    <row r="676" spans="2:25" x14ac:dyDescent="0.3">
      <c r="B676" s="23">
        <f>'Spot Type 1'!B676</f>
        <v>0</v>
      </c>
      <c r="C676" s="20" t="str">
        <f>'Spot Type 1'!C676</f>
        <v>x</v>
      </c>
      <c r="D676" s="20"/>
      <c r="E676" s="20"/>
      <c r="F676" s="20"/>
      <c r="G676" s="20"/>
      <c r="H676" s="20"/>
      <c r="I676" s="20"/>
      <c r="J676" s="31"/>
      <c r="K676" s="32"/>
      <c r="L676" s="32"/>
      <c r="M676" s="32"/>
      <c r="N676" s="46"/>
      <c r="V676" s="5"/>
      <c r="Y676" s="5"/>
    </row>
    <row r="677" spans="2:25" x14ac:dyDescent="0.3">
      <c r="B677" s="23">
        <f>'Spot Type 1'!B677</f>
        <v>0</v>
      </c>
      <c r="C677" s="20" t="str">
        <f>'Spot Type 1'!C677</f>
        <v>x</v>
      </c>
      <c r="D677" s="20"/>
      <c r="E677" s="20"/>
      <c r="F677" s="20"/>
      <c r="G677" s="20"/>
      <c r="H677" s="20"/>
      <c r="I677" s="20"/>
      <c r="J677" s="31"/>
      <c r="K677" s="32"/>
      <c r="L677" s="32"/>
      <c r="M677" s="32"/>
      <c r="N677" s="46"/>
      <c r="V677" s="5"/>
      <c r="Y677" s="5"/>
    </row>
    <row r="678" spans="2:25" x14ac:dyDescent="0.3">
      <c r="B678" s="23">
        <f>'Spot Type 1'!B678</f>
        <v>0</v>
      </c>
      <c r="C678" s="20" t="str">
        <f>'Spot Type 1'!C678</f>
        <v>x</v>
      </c>
      <c r="D678" s="20"/>
      <c r="E678" s="20"/>
      <c r="F678" s="20"/>
      <c r="G678" s="20"/>
      <c r="H678" s="20"/>
      <c r="I678" s="20"/>
      <c r="J678" s="31"/>
      <c r="K678" s="32"/>
      <c r="L678" s="32"/>
      <c r="M678" s="32"/>
      <c r="N678" s="46"/>
      <c r="V678" s="5"/>
      <c r="Y678" s="5"/>
    </row>
    <row r="679" spans="2:25" x14ac:dyDescent="0.3">
      <c r="B679" s="23">
        <f>'Spot Type 1'!B679</f>
        <v>0</v>
      </c>
      <c r="C679" s="20" t="str">
        <f>'Spot Type 1'!C679</f>
        <v>x</v>
      </c>
      <c r="D679" s="20"/>
      <c r="E679" s="20"/>
      <c r="F679" s="20"/>
      <c r="G679" s="20"/>
      <c r="H679" s="20"/>
      <c r="I679" s="20"/>
      <c r="J679" s="31"/>
      <c r="K679" s="32"/>
      <c r="L679" s="32"/>
      <c r="M679" s="32"/>
      <c r="N679" s="46"/>
      <c r="V679" s="5"/>
      <c r="Y679" s="5"/>
    </row>
    <row r="680" spans="2:25" x14ac:dyDescent="0.3">
      <c r="B680" s="23">
        <f>'Spot Type 1'!B680</f>
        <v>0</v>
      </c>
      <c r="C680" s="20" t="str">
        <f>'Spot Type 1'!C680</f>
        <v>x</v>
      </c>
      <c r="D680" s="20"/>
      <c r="E680" s="20"/>
      <c r="F680" s="20"/>
      <c r="G680" s="20"/>
      <c r="H680" s="20"/>
      <c r="I680" s="20"/>
      <c r="J680" s="31"/>
      <c r="K680" s="32"/>
      <c r="L680" s="32"/>
      <c r="M680" s="32"/>
      <c r="N680" s="46"/>
      <c r="V680" s="5"/>
      <c r="Y680" s="5"/>
    </row>
    <row r="681" spans="2:25" x14ac:dyDescent="0.3">
      <c r="B681" s="23">
        <f>'Spot Type 1'!B681</f>
        <v>0</v>
      </c>
      <c r="C681" s="20" t="str">
        <f>'Spot Type 1'!C681</f>
        <v>x</v>
      </c>
      <c r="D681" s="20"/>
      <c r="E681" s="20"/>
      <c r="F681" s="20"/>
      <c r="G681" s="20"/>
      <c r="H681" s="20"/>
      <c r="I681" s="20"/>
      <c r="J681" s="31"/>
      <c r="K681" s="32"/>
      <c r="L681" s="32"/>
      <c r="M681" s="32"/>
      <c r="N681" s="46"/>
      <c r="V681" s="5"/>
      <c r="Y681" s="5"/>
    </row>
    <row r="682" spans="2:25" x14ac:dyDescent="0.3">
      <c r="B682" s="23">
        <f>'Spot Type 1'!B682</f>
        <v>0</v>
      </c>
      <c r="C682" s="20" t="str">
        <f>'Spot Type 1'!C682</f>
        <v>x</v>
      </c>
      <c r="D682" s="20"/>
      <c r="E682" s="20"/>
      <c r="F682" s="20"/>
      <c r="G682" s="20"/>
      <c r="H682" s="20"/>
      <c r="I682" s="20"/>
      <c r="J682" s="31"/>
      <c r="K682" s="32"/>
      <c r="L682" s="32"/>
      <c r="M682" s="32"/>
      <c r="N682" s="46"/>
      <c r="V682" s="5"/>
      <c r="Y682" s="5"/>
    </row>
    <row r="683" spans="2:25" x14ac:dyDescent="0.3">
      <c r="B683" s="23">
        <f>'Spot Type 1'!B683</f>
        <v>0</v>
      </c>
      <c r="C683" s="20" t="str">
        <f>'Spot Type 1'!C683</f>
        <v>x</v>
      </c>
      <c r="D683" s="20"/>
      <c r="E683" s="20"/>
      <c r="F683" s="20"/>
      <c r="G683" s="20"/>
      <c r="H683" s="20"/>
      <c r="I683" s="20"/>
      <c r="J683" s="31"/>
      <c r="K683" s="32"/>
      <c r="L683" s="32"/>
      <c r="M683" s="32"/>
      <c r="N683" s="46"/>
      <c r="V683" s="5"/>
      <c r="Y683" s="5"/>
    </row>
    <row r="684" spans="2:25" x14ac:dyDescent="0.3">
      <c r="B684" s="23">
        <f>'Spot Type 1'!B684</f>
        <v>0</v>
      </c>
      <c r="C684" s="20" t="str">
        <f>'Spot Type 1'!C684</f>
        <v>x</v>
      </c>
      <c r="D684" s="20"/>
      <c r="E684" s="20"/>
      <c r="F684" s="20"/>
      <c r="G684" s="20"/>
      <c r="H684" s="20"/>
      <c r="I684" s="20"/>
      <c r="J684" s="31"/>
      <c r="K684" s="32"/>
      <c r="L684" s="32"/>
      <c r="M684" s="32"/>
      <c r="N684" s="46"/>
      <c r="V684" s="5"/>
      <c r="Y684" s="5"/>
    </row>
    <row r="685" spans="2:25" x14ac:dyDescent="0.3">
      <c r="B685" s="23">
        <f>'Spot Type 1'!B685</f>
        <v>0</v>
      </c>
      <c r="C685" s="20" t="str">
        <f>'Spot Type 1'!C685</f>
        <v>x</v>
      </c>
      <c r="D685" s="20"/>
      <c r="E685" s="20"/>
      <c r="F685" s="20"/>
      <c r="G685" s="20"/>
      <c r="H685" s="20"/>
      <c r="I685" s="20"/>
      <c r="J685" s="31"/>
      <c r="K685" s="32"/>
      <c r="L685" s="32"/>
      <c r="M685" s="32"/>
      <c r="N685" s="46"/>
      <c r="V685" s="5"/>
      <c r="Y685" s="5"/>
    </row>
    <row r="686" spans="2:25" x14ac:dyDescent="0.3">
      <c r="B686" s="23">
        <f>'Spot Type 1'!B686</f>
        <v>0</v>
      </c>
      <c r="C686" s="20" t="str">
        <f>'Spot Type 1'!C686</f>
        <v>x</v>
      </c>
      <c r="D686" s="20"/>
      <c r="E686" s="20"/>
      <c r="F686" s="20"/>
      <c r="G686" s="20"/>
      <c r="H686" s="20"/>
      <c r="I686" s="20"/>
      <c r="J686" s="31"/>
      <c r="K686" s="32"/>
      <c r="L686" s="32"/>
      <c r="M686" s="32"/>
      <c r="N686" s="46"/>
      <c r="V686" s="5"/>
      <c r="Y686" s="5"/>
    </row>
    <row r="687" spans="2:25" x14ac:dyDescent="0.3">
      <c r="B687" s="23">
        <f>'Spot Type 1'!B687</f>
        <v>0</v>
      </c>
      <c r="C687" s="20" t="str">
        <f>'Spot Type 1'!C687</f>
        <v>x</v>
      </c>
      <c r="D687" s="20"/>
      <c r="E687" s="20"/>
      <c r="F687" s="20"/>
      <c r="G687" s="20"/>
      <c r="H687" s="20"/>
      <c r="I687" s="20"/>
      <c r="J687" s="31"/>
      <c r="K687" s="32"/>
      <c r="L687" s="32"/>
      <c r="M687" s="32"/>
      <c r="N687" s="46"/>
      <c r="V687" s="5"/>
      <c r="Y687" s="5"/>
    </row>
    <row r="688" spans="2:25" x14ac:dyDescent="0.3">
      <c r="B688" s="23">
        <f>'Spot Type 1'!B688</f>
        <v>0</v>
      </c>
      <c r="C688" s="20" t="str">
        <f>'Spot Type 1'!C688</f>
        <v>x</v>
      </c>
      <c r="D688" s="20"/>
      <c r="E688" s="20"/>
      <c r="F688" s="20"/>
      <c r="G688" s="20"/>
      <c r="H688" s="20"/>
      <c r="I688" s="20"/>
      <c r="J688" s="31"/>
      <c r="K688" s="32"/>
      <c r="L688" s="32"/>
      <c r="M688" s="32"/>
      <c r="N688" s="46"/>
      <c r="V688" s="5"/>
      <c r="Y688" s="5"/>
    </row>
    <row r="689" spans="2:25" x14ac:dyDescent="0.3">
      <c r="B689" s="23">
        <f>'Spot Type 1'!B689</f>
        <v>0</v>
      </c>
      <c r="C689" s="20" t="str">
        <f>'Spot Type 1'!C689</f>
        <v>x</v>
      </c>
      <c r="D689" s="20"/>
      <c r="E689" s="20"/>
      <c r="F689" s="20"/>
      <c r="G689" s="20"/>
      <c r="H689" s="20"/>
      <c r="I689" s="20"/>
      <c r="J689" s="31"/>
      <c r="K689" s="32"/>
      <c r="L689" s="32"/>
      <c r="M689" s="32"/>
      <c r="N689" s="46"/>
      <c r="V689" s="5"/>
      <c r="Y689" s="5"/>
    </row>
    <row r="690" spans="2:25" x14ac:dyDescent="0.3">
      <c r="B690" s="23">
        <f>'Spot Type 1'!B690</f>
        <v>0</v>
      </c>
      <c r="C690" s="20" t="str">
        <f>'Spot Type 1'!C690</f>
        <v>x</v>
      </c>
      <c r="D690" s="20"/>
      <c r="E690" s="20"/>
      <c r="F690" s="20"/>
      <c r="G690" s="20"/>
      <c r="H690" s="20"/>
      <c r="I690" s="20"/>
      <c r="J690" s="31"/>
      <c r="K690" s="32"/>
      <c r="L690" s="32"/>
      <c r="M690" s="32"/>
      <c r="N690" s="46"/>
      <c r="V690" s="5"/>
      <c r="Y690" s="5"/>
    </row>
    <row r="691" spans="2:25" x14ac:dyDescent="0.3">
      <c r="B691" s="23">
        <f>'Spot Type 1'!B691</f>
        <v>0</v>
      </c>
      <c r="C691" s="20" t="str">
        <f>'Spot Type 1'!C691</f>
        <v>x</v>
      </c>
      <c r="D691" s="20"/>
      <c r="E691" s="20"/>
      <c r="F691" s="20"/>
      <c r="G691" s="20"/>
      <c r="H691" s="20"/>
      <c r="I691" s="20"/>
      <c r="J691" s="31"/>
      <c r="K691" s="32"/>
      <c r="L691" s="32"/>
      <c r="M691" s="32"/>
      <c r="N691" s="46"/>
      <c r="V691" s="5"/>
      <c r="Y691" s="5"/>
    </row>
    <row r="692" spans="2:25" x14ac:dyDescent="0.3">
      <c r="B692" s="23">
        <f>'Spot Type 1'!B692</f>
        <v>0</v>
      </c>
      <c r="C692" s="20" t="str">
        <f>'Spot Type 1'!C692</f>
        <v>x</v>
      </c>
      <c r="D692" s="20"/>
      <c r="E692" s="20"/>
      <c r="F692" s="20"/>
      <c r="G692" s="20"/>
      <c r="H692" s="20"/>
      <c r="I692" s="20"/>
      <c r="J692" s="31"/>
      <c r="K692" s="32"/>
      <c r="L692" s="32"/>
      <c r="M692" s="32"/>
      <c r="N692" s="46"/>
      <c r="V692" s="5"/>
      <c r="Y692" s="5"/>
    </row>
    <row r="693" spans="2:25" x14ac:dyDescent="0.3">
      <c r="B693" s="23">
        <f>'Spot Type 1'!B693</f>
        <v>0</v>
      </c>
      <c r="C693" s="20" t="str">
        <f>'Spot Type 1'!C693</f>
        <v>x</v>
      </c>
      <c r="D693" s="20"/>
      <c r="E693" s="20"/>
      <c r="F693" s="20"/>
      <c r="G693" s="20"/>
      <c r="H693" s="20"/>
      <c r="I693" s="20"/>
      <c r="J693" s="31"/>
      <c r="K693" s="32"/>
      <c r="L693" s="32"/>
      <c r="M693" s="32"/>
      <c r="N693" s="46"/>
      <c r="V693" s="5"/>
      <c r="Y693" s="5"/>
    </row>
    <row r="694" spans="2:25" x14ac:dyDescent="0.3">
      <c r="B694" s="23">
        <f>'Spot Type 1'!B694</f>
        <v>0</v>
      </c>
      <c r="C694" s="20" t="str">
        <f>'Spot Type 1'!C694</f>
        <v>x</v>
      </c>
      <c r="D694" s="20"/>
      <c r="E694" s="20"/>
      <c r="F694" s="20"/>
      <c r="G694" s="20"/>
      <c r="H694" s="20"/>
      <c r="I694" s="20"/>
      <c r="J694" s="31"/>
      <c r="K694" s="32"/>
      <c r="L694" s="32"/>
      <c r="M694" s="32"/>
      <c r="N694" s="46"/>
      <c r="V694" s="5"/>
      <c r="Y694" s="5"/>
    </row>
    <row r="695" spans="2:25" x14ac:dyDescent="0.3">
      <c r="B695" s="23">
        <f>'Spot Type 1'!B695</f>
        <v>0</v>
      </c>
      <c r="C695" s="20" t="str">
        <f>'Spot Type 1'!C695</f>
        <v>x</v>
      </c>
      <c r="D695" s="20"/>
      <c r="E695" s="20"/>
      <c r="F695" s="20"/>
      <c r="G695" s="20"/>
      <c r="H695" s="20"/>
      <c r="I695" s="20"/>
      <c r="J695" s="31"/>
      <c r="K695" s="32"/>
      <c r="L695" s="32"/>
      <c r="M695" s="32"/>
      <c r="N695" s="46"/>
      <c r="V695" s="5"/>
      <c r="Y695" s="5"/>
    </row>
    <row r="696" spans="2:25" x14ac:dyDescent="0.3">
      <c r="B696" s="23">
        <f>'Spot Type 1'!B696</f>
        <v>0</v>
      </c>
      <c r="C696" s="20" t="str">
        <f>'Spot Type 1'!C696</f>
        <v>x</v>
      </c>
      <c r="D696" s="20"/>
      <c r="E696" s="20"/>
      <c r="F696" s="20"/>
      <c r="G696" s="20"/>
      <c r="H696" s="20"/>
      <c r="I696" s="20"/>
      <c r="J696" s="31"/>
      <c r="K696" s="32"/>
      <c r="L696" s="32"/>
      <c r="M696" s="32"/>
      <c r="N696" s="46"/>
      <c r="V696" s="5"/>
      <c r="Y696" s="5"/>
    </row>
    <row r="697" spans="2:25" x14ac:dyDescent="0.3">
      <c r="B697" s="23">
        <f>'Spot Type 1'!B697</f>
        <v>0</v>
      </c>
      <c r="C697" s="20" t="str">
        <f>'Spot Type 1'!C697</f>
        <v>x</v>
      </c>
      <c r="D697" s="20"/>
      <c r="E697" s="20"/>
      <c r="F697" s="20"/>
      <c r="G697" s="20"/>
      <c r="H697" s="20"/>
      <c r="I697" s="20"/>
      <c r="J697" s="31"/>
      <c r="K697" s="32"/>
      <c r="L697" s="32"/>
      <c r="M697" s="32"/>
      <c r="N697" s="46"/>
      <c r="V697" s="5"/>
      <c r="Y697" s="5"/>
    </row>
    <row r="698" spans="2:25" x14ac:dyDescent="0.3">
      <c r="B698" s="23">
        <f>'Spot Type 1'!B698</f>
        <v>0</v>
      </c>
      <c r="C698" s="20" t="str">
        <f>'Spot Type 1'!C698</f>
        <v>x</v>
      </c>
      <c r="D698" s="20"/>
      <c r="E698" s="20"/>
      <c r="F698" s="20"/>
      <c r="G698" s="20"/>
      <c r="H698" s="20"/>
      <c r="I698" s="20"/>
      <c r="J698" s="31"/>
      <c r="K698" s="32"/>
      <c r="L698" s="32"/>
      <c r="M698" s="32"/>
      <c r="N698" s="46"/>
      <c r="V698" s="5"/>
      <c r="Y698" s="5"/>
    </row>
    <row r="699" spans="2:25" x14ac:dyDescent="0.3">
      <c r="B699" s="23">
        <f>'Spot Type 1'!B699</f>
        <v>0</v>
      </c>
      <c r="C699" s="20" t="str">
        <f>'Spot Type 1'!C699</f>
        <v>x</v>
      </c>
      <c r="D699" s="20"/>
      <c r="E699" s="20"/>
      <c r="F699" s="20"/>
      <c r="G699" s="20"/>
      <c r="H699" s="20"/>
      <c r="I699" s="20"/>
      <c r="J699" s="31"/>
      <c r="K699" s="32"/>
      <c r="L699" s="32"/>
      <c r="M699" s="32"/>
      <c r="N699" s="46"/>
      <c r="V699" s="5"/>
      <c r="Y699" s="5"/>
    </row>
    <row r="700" spans="2:25" x14ac:dyDescent="0.3">
      <c r="B700" s="23">
        <f>'Spot Type 1'!B700</f>
        <v>0</v>
      </c>
      <c r="C700" s="20" t="str">
        <f>'Spot Type 1'!C700</f>
        <v>x</v>
      </c>
      <c r="D700" s="20"/>
      <c r="E700" s="20"/>
      <c r="F700" s="20"/>
      <c r="G700" s="20"/>
      <c r="H700" s="20"/>
      <c r="I700" s="20"/>
      <c r="J700" s="31"/>
      <c r="K700" s="32"/>
      <c r="L700" s="32"/>
      <c r="M700" s="32"/>
      <c r="N700" s="46"/>
      <c r="V700" s="5"/>
      <c r="Y700" s="5"/>
    </row>
    <row r="701" spans="2:25" x14ac:dyDescent="0.3">
      <c r="B701" s="23">
        <f>'Spot Type 1'!B701</f>
        <v>0</v>
      </c>
      <c r="C701" s="20" t="str">
        <f>'Spot Type 1'!C701</f>
        <v>x</v>
      </c>
      <c r="D701" s="20"/>
      <c r="E701" s="20"/>
      <c r="F701" s="20"/>
      <c r="G701" s="20"/>
      <c r="H701" s="20"/>
      <c r="I701" s="20"/>
      <c r="J701" s="31"/>
      <c r="K701" s="32"/>
      <c r="L701" s="32"/>
      <c r="M701" s="32"/>
      <c r="N701" s="46"/>
      <c r="V701" s="5"/>
      <c r="Y701" s="5"/>
    </row>
    <row r="702" spans="2:25" x14ac:dyDescent="0.3">
      <c r="B702" s="23">
        <f>'Spot Type 1'!B702</f>
        <v>0</v>
      </c>
      <c r="C702" s="20" t="str">
        <f>'Spot Type 1'!C702</f>
        <v>x</v>
      </c>
      <c r="D702" s="20"/>
      <c r="E702" s="20"/>
      <c r="F702" s="20"/>
      <c r="G702" s="20"/>
      <c r="H702" s="20"/>
      <c r="I702" s="20"/>
      <c r="J702" s="31"/>
      <c r="K702" s="32"/>
      <c r="L702" s="32"/>
      <c r="M702" s="32"/>
      <c r="N702" s="46"/>
      <c r="V702" s="5"/>
      <c r="Y702" s="5"/>
    </row>
    <row r="703" spans="2:25" x14ac:dyDescent="0.3">
      <c r="B703" s="23">
        <f>'Spot Type 1'!B703</f>
        <v>0</v>
      </c>
      <c r="C703" s="20" t="str">
        <f>'Spot Type 1'!C703</f>
        <v>x</v>
      </c>
      <c r="D703" s="20"/>
      <c r="E703" s="20"/>
      <c r="F703" s="20"/>
      <c r="G703" s="20"/>
      <c r="H703" s="20"/>
      <c r="I703" s="20"/>
      <c r="J703" s="31"/>
      <c r="K703" s="32"/>
      <c r="L703" s="32"/>
      <c r="M703" s="32"/>
      <c r="N703" s="46"/>
      <c r="V703" s="5"/>
      <c r="Y703" s="5"/>
    </row>
    <row r="704" spans="2:25" x14ac:dyDescent="0.3">
      <c r="B704" s="23">
        <f>'Spot Type 1'!B704</f>
        <v>0</v>
      </c>
      <c r="C704" s="20" t="str">
        <f>'Spot Type 1'!C704</f>
        <v>x</v>
      </c>
      <c r="D704" s="20"/>
      <c r="E704" s="20"/>
      <c r="F704" s="20"/>
      <c r="G704" s="20"/>
      <c r="H704" s="20"/>
      <c r="I704" s="20"/>
      <c r="J704" s="31"/>
      <c r="K704" s="32"/>
      <c r="L704" s="32"/>
      <c r="M704" s="32"/>
      <c r="N704" s="46"/>
      <c r="V704" s="5"/>
      <c r="Y704" s="5"/>
    </row>
    <row r="705" spans="2:25" x14ac:dyDescent="0.3">
      <c r="B705" s="23">
        <f>'Spot Type 1'!B705</f>
        <v>0</v>
      </c>
      <c r="C705" s="20" t="str">
        <f>'Spot Type 1'!C705</f>
        <v>x</v>
      </c>
      <c r="D705" s="20"/>
      <c r="E705" s="20"/>
      <c r="F705" s="20"/>
      <c r="G705" s="20"/>
      <c r="H705" s="20"/>
      <c r="I705" s="20"/>
      <c r="J705" s="31"/>
      <c r="K705" s="32"/>
      <c r="L705" s="32"/>
      <c r="M705" s="32"/>
      <c r="N705" s="46"/>
      <c r="V705" s="5"/>
      <c r="Y705" s="5"/>
    </row>
    <row r="706" spans="2:25" x14ac:dyDescent="0.3">
      <c r="B706" s="23">
        <f>'Spot Type 1'!B706</f>
        <v>0</v>
      </c>
      <c r="C706" s="20" t="str">
        <f>'Spot Type 1'!C706</f>
        <v>x</v>
      </c>
      <c r="D706" s="20"/>
      <c r="E706" s="20"/>
      <c r="F706" s="20"/>
      <c r="G706" s="20"/>
      <c r="H706" s="20"/>
      <c r="I706" s="20"/>
      <c r="J706" s="31"/>
      <c r="K706" s="32"/>
      <c r="L706" s="32"/>
      <c r="M706" s="32"/>
      <c r="N706" s="46"/>
      <c r="V706" s="5"/>
      <c r="Y706" s="5"/>
    </row>
    <row r="707" spans="2:25" x14ac:dyDescent="0.3">
      <c r="B707" s="23">
        <f>'Spot Type 1'!B707</f>
        <v>0</v>
      </c>
      <c r="C707" s="20" t="str">
        <f>'Spot Type 1'!C707</f>
        <v>x</v>
      </c>
      <c r="D707" s="20"/>
      <c r="E707" s="20"/>
      <c r="F707" s="20"/>
      <c r="G707" s="20"/>
      <c r="H707" s="20"/>
      <c r="I707" s="20"/>
      <c r="J707" s="31"/>
      <c r="K707" s="32"/>
      <c r="L707" s="32"/>
      <c r="M707" s="32"/>
      <c r="N707" s="46"/>
      <c r="V707" s="5"/>
      <c r="Y707" s="5"/>
    </row>
    <row r="708" spans="2:25" x14ac:dyDescent="0.3">
      <c r="B708" s="23">
        <f>'Spot Type 1'!B708</f>
        <v>0</v>
      </c>
      <c r="C708" s="20" t="str">
        <f>'Spot Type 1'!C708</f>
        <v>x</v>
      </c>
      <c r="D708" s="20"/>
      <c r="E708" s="20"/>
      <c r="F708" s="20"/>
      <c r="G708" s="20"/>
      <c r="H708" s="20"/>
      <c r="I708" s="20"/>
      <c r="J708" s="31"/>
      <c r="K708" s="32"/>
      <c r="L708" s="32"/>
      <c r="M708" s="32"/>
      <c r="N708" s="46"/>
      <c r="V708" s="5"/>
      <c r="Y708" s="5"/>
    </row>
    <row r="709" spans="2:25" x14ac:dyDescent="0.3">
      <c r="B709" s="23">
        <f>'Spot Type 1'!B709</f>
        <v>0</v>
      </c>
      <c r="C709" s="20" t="str">
        <f>'Spot Type 1'!C709</f>
        <v>x</v>
      </c>
      <c r="D709" s="20"/>
      <c r="E709" s="20"/>
      <c r="F709" s="20"/>
      <c r="G709" s="20"/>
      <c r="H709" s="20"/>
      <c r="I709" s="20"/>
      <c r="J709" s="31"/>
      <c r="K709" s="32"/>
      <c r="L709" s="32"/>
      <c r="M709" s="32"/>
      <c r="N709" s="46"/>
      <c r="V709" s="5"/>
      <c r="Y709" s="5"/>
    </row>
    <row r="710" spans="2:25" x14ac:dyDescent="0.3">
      <c r="B710" s="23">
        <f>'Spot Type 1'!B710</f>
        <v>0</v>
      </c>
      <c r="C710" s="20" t="str">
        <f>'Spot Type 1'!C710</f>
        <v>x</v>
      </c>
      <c r="D710" s="20"/>
      <c r="E710" s="20"/>
      <c r="F710" s="20"/>
      <c r="G710" s="20"/>
      <c r="H710" s="20"/>
      <c r="I710" s="20"/>
      <c r="J710" s="31"/>
      <c r="K710" s="32"/>
      <c r="L710" s="32"/>
      <c r="M710" s="32"/>
      <c r="N710" s="46"/>
      <c r="V710" s="5"/>
      <c r="Y710" s="5"/>
    </row>
    <row r="711" spans="2:25" x14ac:dyDescent="0.3">
      <c r="B711" s="23">
        <f>'Spot Type 1'!B711</f>
        <v>0</v>
      </c>
      <c r="C711" s="20" t="str">
        <f>'Spot Type 1'!C711</f>
        <v>x</v>
      </c>
      <c r="D711" s="20"/>
      <c r="E711" s="20"/>
      <c r="F711" s="20"/>
      <c r="G711" s="20"/>
      <c r="H711" s="20"/>
      <c r="I711" s="20"/>
      <c r="J711" s="31"/>
      <c r="K711" s="32"/>
      <c r="L711" s="32"/>
      <c r="M711" s="32"/>
      <c r="N711" s="46"/>
      <c r="V711" s="5"/>
      <c r="Y711" s="5"/>
    </row>
    <row r="712" spans="2:25" x14ac:dyDescent="0.3">
      <c r="B712" s="23">
        <f>'Spot Type 1'!B712</f>
        <v>0</v>
      </c>
      <c r="C712" s="20" t="str">
        <f>'Spot Type 1'!C712</f>
        <v>x</v>
      </c>
      <c r="D712" s="20"/>
      <c r="E712" s="20"/>
      <c r="F712" s="20"/>
      <c r="G712" s="20"/>
      <c r="H712" s="20"/>
      <c r="I712" s="20"/>
      <c r="J712" s="31"/>
      <c r="K712" s="32"/>
      <c r="L712" s="32"/>
      <c r="M712" s="32"/>
      <c r="N712" s="46"/>
      <c r="V712" s="5"/>
      <c r="Y712" s="5"/>
    </row>
    <row r="713" spans="2:25" x14ac:dyDescent="0.3">
      <c r="B713" s="23">
        <f>'Spot Type 1'!B713</f>
        <v>0</v>
      </c>
      <c r="C713" s="20" t="str">
        <f>'Spot Type 1'!C713</f>
        <v>x</v>
      </c>
      <c r="D713" s="20"/>
      <c r="E713" s="20"/>
      <c r="F713" s="20"/>
      <c r="G713" s="20"/>
      <c r="H713" s="20"/>
      <c r="I713" s="20"/>
      <c r="J713" s="31"/>
      <c r="K713" s="32"/>
      <c r="L713" s="32"/>
      <c r="M713" s="32"/>
      <c r="N713" s="46"/>
      <c r="V713" s="5"/>
      <c r="Y713" s="5"/>
    </row>
    <row r="714" spans="2:25" x14ac:dyDescent="0.3">
      <c r="B714" s="23">
        <f>'Spot Type 1'!B714</f>
        <v>0</v>
      </c>
      <c r="C714" s="20" t="str">
        <f>'Spot Type 1'!C714</f>
        <v>x</v>
      </c>
      <c r="D714" s="20"/>
      <c r="E714" s="20"/>
      <c r="F714" s="20"/>
      <c r="G714" s="20"/>
      <c r="H714" s="20"/>
      <c r="I714" s="20"/>
      <c r="J714" s="31"/>
      <c r="K714" s="32"/>
      <c r="L714" s="32"/>
      <c r="M714" s="32"/>
      <c r="N714" s="46"/>
      <c r="V714" s="5"/>
      <c r="Y714" s="5"/>
    </row>
    <row r="715" spans="2:25" x14ac:dyDescent="0.3">
      <c r="B715" s="23">
        <f>'Spot Type 1'!B715</f>
        <v>0</v>
      </c>
      <c r="C715" s="20" t="str">
        <f>'Spot Type 1'!C715</f>
        <v>x</v>
      </c>
      <c r="D715" s="20"/>
      <c r="E715" s="20"/>
      <c r="F715" s="20"/>
      <c r="G715" s="20"/>
      <c r="H715" s="20"/>
      <c r="I715" s="20"/>
      <c r="J715" s="31"/>
      <c r="K715" s="32"/>
      <c r="L715" s="32"/>
      <c r="M715" s="32"/>
      <c r="N715" s="46"/>
      <c r="V715" s="5"/>
      <c r="Y715" s="5"/>
    </row>
    <row r="716" spans="2:25" x14ac:dyDescent="0.3">
      <c r="B716" s="23">
        <f>'Spot Type 1'!B716</f>
        <v>0</v>
      </c>
      <c r="C716" s="20" t="str">
        <f>'Spot Type 1'!C716</f>
        <v>x</v>
      </c>
      <c r="D716" s="20"/>
      <c r="E716" s="20"/>
      <c r="F716" s="20"/>
      <c r="G716" s="20"/>
      <c r="H716" s="20"/>
      <c r="I716" s="20"/>
      <c r="J716" s="31"/>
      <c r="K716" s="32"/>
      <c r="L716" s="32"/>
      <c r="M716" s="32"/>
      <c r="N716" s="46"/>
      <c r="V716" s="5"/>
      <c r="Y716" s="5"/>
    </row>
    <row r="717" spans="2:25" x14ac:dyDescent="0.3">
      <c r="B717" s="23">
        <f>'Spot Type 1'!B717</f>
        <v>0</v>
      </c>
      <c r="C717" s="20" t="str">
        <f>'Spot Type 1'!C717</f>
        <v>x</v>
      </c>
      <c r="D717" s="20"/>
      <c r="E717" s="20"/>
      <c r="F717" s="20"/>
      <c r="G717" s="20"/>
      <c r="H717" s="20"/>
      <c r="I717" s="20"/>
      <c r="J717" s="31"/>
      <c r="K717" s="32"/>
      <c r="L717" s="32"/>
      <c r="M717" s="32"/>
      <c r="N717" s="46"/>
      <c r="V717" s="5"/>
      <c r="Y717" s="5"/>
    </row>
    <row r="718" spans="2:25" x14ac:dyDescent="0.3">
      <c r="B718" s="23">
        <f>'Spot Type 1'!B718</f>
        <v>0</v>
      </c>
      <c r="C718" s="20" t="str">
        <f>'Spot Type 1'!C718</f>
        <v>x</v>
      </c>
      <c r="D718" s="20"/>
      <c r="E718" s="20"/>
      <c r="F718" s="20"/>
      <c r="G718" s="20"/>
      <c r="H718" s="20"/>
      <c r="I718" s="20"/>
      <c r="J718" s="31"/>
      <c r="K718" s="32"/>
      <c r="L718" s="32"/>
      <c r="M718" s="32"/>
      <c r="N718" s="46"/>
      <c r="V718" s="5"/>
      <c r="Y718" s="5"/>
    </row>
    <row r="719" spans="2:25" x14ac:dyDescent="0.3">
      <c r="B719" s="23">
        <f>'Spot Type 1'!B719</f>
        <v>0</v>
      </c>
      <c r="C719" s="20" t="str">
        <f>'Spot Type 1'!C719</f>
        <v>x</v>
      </c>
      <c r="D719" s="20"/>
      <c r="E719" s="20"/>
      <c r="F719" s="20"/>
      <c r="G719" s="20"/>
      <c r="H719" s="20"/>
      <c r="I719" s="20"/>
      <c r="J719" s="31"/>
      <c r="K719" s="32"/>
      <c r="L719" s="32"/>
      <c r="M719" s="32"/>
      <c r="N719" s="46"/>
      <c r="V719" s="5"/>
      <c r="Y719" s="5"/>
    </row>
    <row r="720" spans="2:25" x14ac:dyDescent="0.3">
      <c r="B720" s="23">
        <f>'Spot Type 1'!B720</f>
        <v>0</v>
      </c>
      <c r="C720" s="20" t="str">
        <f>'Spot Type 1'!C720</f>
        <v>x</v>
      </c>
      <c r="D720" s="20"/>
      <c r="E720" s="20"/>
      <c r="F720" s="20"/>
      <c r="G720" s="20"/>
      <c r="H720" s="20"/>
      <c r="I720" s="20"/>
      <c r="J720" s="31"/>
      <c r="K720" s="32"/>
      <c r="L720" s="32"/>
      <c r="M720" s="32"/>
      <c r="N720" s="46"/>
      <c r="V720" s="5"/>
      <c r="Y720" s="5"/>
    </row>
    <row r="721" spans="2:25" x14ac:dyDescent="0.3">
      <c r="B721" s="23">
        <f>'Spot Type 1'!B721</f>
        <v>0</v>
      </c>
      <c r="C721" s="20" t="str">
        <f>'Spot Type 1'!C721</f>
        <v>x</v>
      </c>
      <c r="D721" s="20"/>
      <c r="E721" s="20"/>
      <c r="F721" s="20"/>
      <c r="G721" s="20"/>
      <c r="H721" s="20"/>
      <c r="I721" s="20"/>
      <c r="J721" s="31"/>
      <c r="K721" s="32"/>
      <c r="L721" s="32"/>
      <c r="M721" s="32"/>
      <c r="N721" s="46"/>
      <c r="V721" s="5"/>
      <c r="Y721" s="5"/>
    </row>
    <row r="722" spans="2:25" x14ac:dyDescent="0.3">
      <c r="B722" s="23">
        <f>'Spot Type 1'!B722</f>
        <v>0</v>
      </c>
      <c r="C722" s="20" t="str">
        <f>'Spot Type 1'!C722</f>
        <v>x</v>
      </c>
      <c r="D722" s="20"/>
      <c r="E722" s="20"/>
      <c r="F722" s="20"/>
      <c r="G722" s="20"/>
      <c r="H722" s="20"/>
      <c r="I722" s="20"/>
      <c r="J722" s="31"/>
      <c r="K722" s="32"/>
      <c r="L722" s="32"/>
      <c r="M722" s="32"/>
      <c r="N722" s="46"/>
      <c r="V722" s="5"/>
      <c r="Y722" s="5"/>
    </row>
    <row r="723" spans="2:25" x14ac:dyDescent="0.3">
      <c r="B723" s="23">
        <f>'Spot Type 1'!B723</f>
        <v>0</v>
      </c>
      <c r="C723" s="20" t="str">
        <f>'Spot Type 1'!C723</f>
        <v>x</v>
      </c>
      <c r="D723" s="20"/>
      <c r="E723" s="20"/>
      <c r="F723" s="20"/>
      <c r="G723" s="20"/>
      <c r="H723" s="20"/>
      <c r="I723" s="20"/>
      <c r="J723" s="31"/>
      <c r="K723" s="32"/>
      <c r="L723" s="32"/>
      <c r="M723" s="32"/>
      <c r="N723" s="46"/>
      <c r="V723" s="5"/>
      <c r="Y723" s="5"/>
    </row>
    <row r="724" spans="2:25" x14ac:dyDescent="0.3">
      <c r="B724" s="23">
        <f>'Spot Type 1'!B724</f>
        <v>0</v>
      </c>
      <c r="C724" s="20" t="str">
        <f>'Spot Type 1'!C724</f>
        <v>x</v>
      </c>
      <c r="D724" s="20"/>
      <c r="E724" s="20"/>
      <c r="F724" s="20"/>
      <c r="G724" s="20"/>
      <c r="H724" s="20"/>
      <c r="I724" s="20"/>
      <c r="J724" s="31"/>
      <c r="K724" s="32"/>
      <c r="L724" s="32"/>
      <c r="M724" s="32"/>
      <c r="N724" s="46"/>
      <c r="V724" s="5"/>
      <c r="Y724" s="5"/>
    </row>
    <row r="725" spans="2:25" x14ac:dyDescent="0.3">
      <c r="B725" s="23">
        <f>'Spot Type 1'!B725</f>
        <v>0</v>
      </c>
      <c r="C725" s="20" t="str">
        <f>'Spot Type 1'!C725</f>
        <v>x</v>
      </c>
      <c r="D725" s="20"/>
      <c r="E725" s="20"/>
      <c r="F725" s="20"/>
      <c r="G725" s="20"/>
      <c r="H725" s="20"/>
      <c r="I725" s="20"/>
      <c r="J725" s="31"/>
      <c r="K725" s="32"/>
      <c r="L725" s="32"/>
      <c r="M725" s="32"/>
      <c r="N725" s="46"/>
      <c r="V725" s="5"/>
      <c r="Y725" s="5"/>
    </row>
    <row r="726" spans="2:25" x14ac:dyDescent="0.3">
      <c r="B726" s="23">
        <f>'Spot Type 1'!B726</f>
        <v>0</v>
      </c>
      <c r="C726" s="20" t="str">
        <f>'Spot Type 1'!C726</f>
        <v>x</v>
      </c>
      <c r="D726" s="20"/>
      <c r="E726" s="20"/>
      <c r="F726" s="20"/>
      <c r="G726" s="20"/>
      <c r="H726" s="20"/>
      <c r="I726" s="20"/>
      <c r="J726" s="31"/>
      <c r="K726" s="32"/>
      <c r="L726" s="32"/>
      <c r="M726" s="32"/>
      <c r="N726" s="46"/>
      <c r="V726" s="5"/>
      <c r="Y726" s="5"/>
    </row>
    <row r="727" spans="2:25" x14ac:dyDescent="0.3">
      <c r="B727" s="23">
        <f>'Spot Type 1'!B727</f>
        <v>0</v>
      </c>
      <c r="C727" s="20" t="str">
        <f>'Spot Type 1'!C727</f>
        <v>x</v>
      </c>
      <c r="D727" s="20"/>
      <c r="E727" s="20"/>
      <c r="F727" s="20"/>
      <c r="G727" s="20"/>
      <c r="H727" s="20"/>
      <c r="I727" s="20"/>
      <c r="J727" s="31"/>
      <c r="K727" s="32"/>
      <c r="L727" s="32"/>
      <c r="M727" s="32"/>
      <c r="N727" s="46"/>
      <c r="V727" s="5"/>
      <c r="Y727" s="5"/>
    </row>
    <row r="728" spans="2:25" x14ac:dyDescent="0.3">
      <c r="B728" s="23">
        <f>'Spot Type 1'!B728</f>
        <v>0</v>
      </c>
      <c r="C728" s="20" t="str">
        <f>'Spot Type 1'!C728</f>
        <v>x</v>
      </c>
      <c r="D728" s="20"/>
      <c r="E728" s="20"/>
      <c r="F728" s="20"/>
      <c r="G728" s="20"/>
      <c r="H728" s="20"/>
      <c r="I728" s="20"/>
      <c r="J728" s="31"/>
      <c r="K728" s="32"/>
      <c r="L728" s="32"/>
      <c r="M728" s="32"/>
      <c r="N728" s="46"/>
      <c r="V728" s="5"/>
      <c r="Y728" s="5"/>
    </row>
    <row r="729" spans="2:25" x14ac:dyDescent="0.3">
      <c r="B729" s="23">
        <f>'Spot Type 1'!B729</f>
        <v>0</v>
      </c>
      <c r="C729" s="20" t="str">
        <f>'Spot Type 1'!C729</f>
        <v>x</v>
      </c>
      <c r="D729" s="20"/>
      <c r="E729" s="20"/>
      <c r="F729" s="20"/>
      <c r="G729" s="20"/>
      <c r="H729" s="20"/>
      <c r="I729" s="20"/>
      <c r="J729" s="31"/>
      <c r="K729" s="32"/>
      <c r="L729" s="32"/>
      <c r="M729" s="32"/>
      <c r="N729" s="46"/>
      <c r="V729" s="5"/>
      <c r="Y729" s="5"/>
    </row>
    <row r="730" spans="2:25" x14ac:dyDescent="0.3">
      <c r="B730" s="23">
        <f>'Spot Type 1'!B730</f>
        <v>0</v>
      </c>
      <c r="C730" s="20" t="str">
        <f>'Spot Type 1'!C730</f>
        <v>x</v>
      </c>
      <c r="D730" s="20"/>
      <c r="E730" s="20"/>
      <c r="F730" s="20"/>
      <c r="G730" s="20"/>
      <c r="H730" s="20"/>
      <c r="I730" s="20"/>
      <c r="J730" s="31"/>
      <c r="K730" s="32"/>
      <c r="L730" s="32"/>
      <c r="M730" s="32"/>
      <c r="N730" s="46"/>
      <c r="V730" s="5"/>
      <c r="Y730" s="5"/>
    </row>
    <row r="731" spans="2:25" x14ac:dyDescent="0.3">
      <c r="B731" s="23">
        <f>'Spot Type 1'!B731</f>
        <v>0</v>
      </c>
      <c r="C731" s="20" t="str">
        <f>'Spot Type 1'!C731</f>
        <v>x</v>
      </c>
      <c r="D731" s="20"/>
      <c r="E731" s="20"/>
      <c r="F731" s="20"/>
      <c r="G731" s="20"/>
      <c r="H731" s="20"/>
      <c r="I731" s="20"/>
      <c r="J731" s="31"/>
      <c r="K731" s="32"/>
      <c r="L731" s="32"/>
      <c r="M731" s="32"/>
      <c r="N731" s="46"/>
      <c r="V731" s="5"/>
      <c r="Y731" s="5"/>
    </row>
    <row r="732" spans="2:25" x14ac:dyDescent="0.3">
      <c r="B732" s="23">
        <f>'Spot Type 1'!B732</f>
        <v>0</v>
      </c>
      <c r="C732" s="20" t="str">
        <f>'Spot Type 1'!C732</f>
        <v>x</v>
      </c>
      <c r="D732" s="20"/>
      <c r="E732" s="20"/>
      <c r="F732" s="20"/>
      <c r="G732" s="20"/>
      <c r="H732" s="20"/>
      <c r="I732" s="20"/>
      <c r="J732" s="31"/>
      <c r="K732" s="32"/>
      <c r="L732" s="32"/>
      <c r="M732" s="32"/>
      <c r="N732" s="46"/>
      <c r="V732" s="5"/>
      <c r="Y732" s="5"/>
    </row>
    <row r="733" spans="2:25" x14ac:dyDescent="0.3">
      <c r="B733" s="23">
        <f>'Spot Type 1'!B733</f>
        <v>0</v>
      </c>
      <c r="C733" s="20" t="str">
        <f>'Spot Type 1'!C733</f>
        <v>x</v>
      </c>
      <c r="D733" s="20"/>
      <c r="E733" s="20"/>
      <c r="F733" s="20"/>
      <c r="G733" s="20"/>
      <c r="H733" s="20"/>
      <c r="I733" s="20"/>
      <c r="J733" s="31"/>
      <c r="K733" s="32"/>
      <c r="L733" s="32"/>
      <c r="M733" s="32"/>
      <c r="N733" s="46"/>
      <c r="V733" s="5"/>
      <c r="Y733" s="5"/>
    </row>
    <row r="734" spans="2:25" x14ac:dyDescent="0.3">
      <c r="B734" s="23">
        <f>'Spot Type 1'!B734</f>
        <v>0</v>
      </c>
      <c r="C734" s="20" t="str">
        <f>'Spot Type 1'!C734</f>
        <v>x</v>
      </c>
      <c r="D734" s="20"/>
      <c r="E734" s="20"/>
      <c r="F734" s="20"/>
      <c r="G734" s="20"/>
      <c r="H734" s="20"/>
      <c r="I734" s="20"/>
      <c r="J734" s="31"/>
      <c r="K734" s="32"/>
      <c r="L734" s="32"/>
      <c r="M734" s="32"/>
      <c r="N734" s="46"/>
      <c r="V734" s="5"/>
      <c r="Y734" s="5"/>
    </row>
    <row r="735" spans="2:25" x14ac:dyDescent="0.3">
      <c r="B735" s="23">
        <f>'Spot Type 1'!B735</f>
        <v>0</v>
      </c>
      <c r="C735" s="20" t="str">
        <f>'Spot Type 1'!C735</f>
        <v>x</v>
      </c>
      <c r="D735" s="20"/>
      <c r="E735" s="20"/>
      <c r="F735" s="20"/>
      <c r="G735" s="20"/>
      <c r="H735" s="20"/>
      <c r="I735" s="20"/>
      <c r="J735" s="31"/>
      <c r="K735" s="32"/>
      <c r="L735" s="32"/>
      <c r="M735" s="32"/>
      <c r="N735" s="46"/>
      <c r="V735" s="5"/>
      <c r="Y735" s="5"/>
    </row>
    <row r="736" spans="2:25" x14ac:dyDescent="0.3">
      <c r="B736" s="23">
        <f>'Spot Type 1'!B736</f>
        <v>0</v>
      </c>
      <c r="C736" s="20" t="str">
        <f>'Spot Type 1'!C736</f>
        <v>x</v>
      </c>
      <c r="D736" s="20"/>
      <c r="E736" s="20"/>
      <c r="F736" s="20"/>
      <c r="G736" s="20"/>
      <c r="H736" s="20"/>
      <c r="I736" s="20"/>
      <c r="J736" s="31"/>
      <c r="K736" s="32"/>
      <c r="L736" s="32"/>
      <c r="M736" s="32"/>
      <c r="N736" s="46"/>
      <c r="V736" s="5"/>
      <c r="Y736" s="5"/>
    </row>
    <row r="737" spans="2:25" x14ac:dyDescent="0.3">
      <c r="B737" s="23">
        <f>'Spot Type 1'!B737</f>
        <v>0</v>
      </c>
      <c r="C737" s="20" t="str">
        <f>'Spot Type 1'!C737</f>
        <v>x</v>
      </c>
      <c r="D737" s="20"/>
      <c r="E737" s="20"/>
      <c r="F737" s="20"/>
      <c r="G737" s="20"/>
      <c r="H737" s="20"/>
      <c r="I737" s="20"/>
      <c r="J737" s="31"/>
      <c r="K737" s="32"/>
      <c r="L737" s="32"/>
      <c r="M737" s="32"/>
      <c r="N737" s="46"/>
      <c r="V737" s="5"/>
      <c r="Y737" s="5"/>
    </row>
    <row r="738" spans="2:25" x14ac:dyDescent="0.3">
      <c r="B738" s="23">
        <f>'Spot Type 1'!B738</f>
        <v>0</v>
      </c>
      <c r="C738" s="20" t="str">
        <f>'Spot Type 1'!C738</f>
        <v>x</v>
      </c>
      <c r="D738" s="20"/>
      <c r="E738" s="20"/>
      <c r="F738" s="20"/>
      <c r="G738" s="20"/>
      <c r="H738" s="20"/>
      <c r="I738" s="20"/>
      <c r="J738" s="31"/>
      <c r="K738" s="32"/>
      <c r="L738" s="32"/>
      <c r="M738" s="32"/>
      <c r="N738" s="46"/>
      <c r="V738" s="5"/>
      <c r="Y738" s="5"/>
    </row>
    <row r="739" spans="2:25" x14ac:dyDescent="0.3">
      <c r="B739" s="23">
        <f>'Spot Type 1'!B739</f>
        <v>0</v>
      </c>
      <c r="C739" s="20" t="str">
        <f>'Spot Type 1'!C739</f>
        <v>x</v>
      </c>
      <c r="D739" s="20"/>
      <c r="E739" s="20"/>
      <c r="F739" s="20"/>
      <c r="G739" s="20"/>
      <c r="H739" s="20"/>
      <c r="I739" s="20"/>
      <c r="J739" s="31"/>
      <c r="K739" s="32"/>
      <c r="L739" s="32"/>
      <c r="M739" s="32"/>
      <c r="N739" s="46"/>
      <c r="V739" s="5"/>
      <c r="Y739" s="5"/>
    </row>
    <row r="740" spans="2:25" x14ac:dyDescent="0.3">
      <c r="B740" s="23">
        <f>'Spot Type 1'!B740</f>
        <v>0</v>
      </c>
      <c r="C740" s="20" t="str">
        <f>'Spot Type 1'!C740</f>
        <v>x</v>
      </c>
      <c r="D740" s="20"/>
      <c r="E740" s="20"/>
      <c r="F740" s="20"/>
      <c r="G740" s="20"/>
      <c r="H740" s="20"/>
      <c r="I740" s="20"/>
      <c r="J740" s="31"/>
      <c r="K740" s="32"/>
      <c r="L740" s="32"/>
      <c r="M740" s="32"/>
      <c r="N740" s="46"/>
      <c r="V740" s="5"/>
      <c r="Y740" s="5"/>
    </row>
    <row r="741" spans="2:25" x14ac:dyDescent="0.3">
      <c r="B741" s="23">
        <f>'Spot Type 1'!B741</f>
        <v>0</v>
      </c>
      <c r="C741" s="20" t="str">
        <f>'Spot Type 1'!C741</f>
        <v>x</v>
      </c>
      <c r="D741" s="20"/>
      <c r="E741" s="20"/>
      <c r="F741" s="20"/>
      <c r="G741" s="20"/>
      <c r="H741" s="20"/>
      <c r="I741" s="20"/>
      <c r="J741" s="31"/>
      <c r="K741" s="32"/>
      <c r="L741" s="32"/>
      <c r="M741" s="32"/>
      <c r="N741" s="46"/>
      <c r="V741" s="5"/>
      <c r="Y741" s="5"/>
    </row>
    <row r="742" spans="2:25" x14ac:dyDescent="0.3">
      <c r="B742" s="23">
        <f>'Spot Type 1'!B742</f>
        <v>0</v>
      </c>
      <c r="C742" s="20" t="str">
        <f>'Spot Type 1'!C742</f>
        <v>x</v>
      </c>
      <c r="D742" s="20"/>
      <c r="E742" s="20"/>
      <c r="F742" s="20"/>
      <c r="G742" s="20"/>
      <c r="H742" s="20"/>
      <c r="I742" s="20"/>
      <c r="J742" s="31"/>
      <c r="K742" s="32"/>
      <c r="L742" s="32"/>
      <c r="M742" s="32"/>
      <c r="N742" s="46"/>
      <c r="V742" s="5"/>
      <c r="Y742" s="5"/>
    </row>
    <row r="743" spans="2:25" x14ac:dyDescent="0.3">
      <c r="B743" s="23">
        <f>'Spot Type 1'!B743</f>
        <v>0</v>
      </c>
      <c r="C743" s="20" t="str">
        <f>'Spot Type 1'!C743</f>
        <v>x</v>
      </c>
      <c r="D743" s="20"/>
      <c r="E743" s="20"/>
      <c r="F743" s="20"/>
      <c r="G743" s="20"/>
      <c r="H743" s="20"/>
      <c r="I743" s="20"/>
      <c r="J743" s="31"/>
      <c r="K743" s="32"/>
      <c r="L743" s="32"/>
      <c r="M743" s="32"/>
      <c r="N743" s="46"/>
      <c r="V743" s="5"/>
      <c r="Y743" s="5"/>
    </row>
    <row r="744" spans="2:25" x14ac:dyDescent="0.3">
      <c r="B744" s="23">
        <f>'Spot Type 1'!B744</f>
        <v>0</v>
      </c>
      <c r="C744" s="20" t="str">
        <f>'Spot Type 1'!C744</f>
        <v>x</v>
      </c>
      <c r="D744" s="20"/>
      <c r="E744" s="20"/>
      <c r="F744" s="20"/>
      <c r="G744" s="20"/>
      <c r="H744" s="20"/>
      <c r="I744" s="20"/>
      <c r="J744" s="31"/>
      <c r="K744" s="32"/>
      <c r="L744" s="32"/>
      <c r="M744" s="32"/>
      <c r="N744" s="46"/>
      <c r="V744" s="5"/>
      <c r="Y744" s="5"/>
    </row>
    <row r="745" spans="2:25" x14ac:dyDescent="0.3">
      <c r="B745" s="23">
        <f>'Spot Type 1'!B745</f>
        <v>0</v>
      </c>
      <c r="C745" s="20" t="str">
        <f>'Spot Type 1'!C745</f>
        <v>x</v>
      </c>
      <c r="D745" s="20"/>
      <c r="E745" s="20"/>
      <c r="F745" s="20"/>
      <c r="G745" s="20"/>
      <c r="H745" s="20"/>
      <c r="I745" s="20"/>
      <c r="J745" s="31"/>
      <c r="K745" s="32"/>
      <c r="L745" s="32"/>
      <c r="M745" s="32"/>
      <c r="N745" s="46"/>
      <c r="V745" s="5"/>
      <c r="Y745" s="5"/>
    </row>
    <row r="746" spans="2:25" x14ac:dyDescent="0.3">
      <c r="B746" s="23">
        <f>'Spot Type 1'!B746</f>
        <v>0</v>
      </c>
      <c r="C746" s="20" t="str">
        <f>'Spot Type 1'!C746</f>
        <v>x</v>
      </c>
      <c r="D746" s="20"/>
      <c r="E746" s="20"/>
      <c r="F746" s="20"/>
      <c r="G746" s="20"/>
      <c r="H746" s="20"/>
      <c r="I746" s="20"/>
      <c r="J746" s="31"/>
      <c r="K746" s="32"/>
      <c r="L746" s="32"/>
      <c r="M746" s="32"/>
      <c r="N746" s="46"/>
      <c r="V746" s="5"/>
      <c r="Y746" s="5"/>
    </row>
    <row r="747" spans="2:25" x14ac:dyDescent="0.3">
      <c r="B747" s="23">
        <f>'Spot Type 1'!B747</f>
        <v>0</v>
      </c>
      <c r="C747" s="20" t="str">
        <f>'Spot Type 1'!C747</f>
        <v>x</v>
      </c>
      <c r="D747" s="20"/>
      <c r="E747" s="20"/>
      <c r="F747" s="20"/>
      <c r="G747" s="20"/>
      <c r="H747" s="20"/>
      <c r="I747" s="20"/>
      <c r="J747" s="31"/>
      <c r="K747" s="32"/>
      <c r="L747" s="32"/>
      <c r="M747" s="32"/>
      <c r="N747" s="46"/>
      <c r="V747" s="5"/>
      <c r="Y747" s="5"/>
    </row>
    <row r="748" spans="2:25" x14ac:dyDescent="0.3">
      <c r="B748" s="23">
        <f>'Spot Type 1'!B748</f>
        <v>0</v>
      </c>
      <c r="C748" s="20" t="str">
        <f>'Spot Type 1'!C748</f>
        <v>x</v>
      </c>
      <c r="D748" s="20"/>
      <c r="E748" s="20"/>
      <c r="F748" s="20"/>
      <c r="G748" s="20"/>
      <c r="H748" s="20"/>
      <c r="I748" s="20"/>
      <c r="J748" s="31"/>
      <c r="K748" s="32"/>
      <c r="L748" s="32"/>
      <c r="M748" s="32"/>
      <c r="N748" s="46"/>
      <c r="V748" s="5"/>
      <c r="Y748" s="5"/>
    </row>
    <row r="749" spans="2:25" x14ac:dyDescent="0.3">
      <c r="B749" s="23">
        <f>'Spot Type 1'!B749</f>
        <v>0</v>
      </c>
      <c r="C749" s="20" t="str">
        <f>'Spot Type 1'!C749</f>
        <v>x</v>
      </c>
      <c r="D749" s="20"/>
      <c r="E749" s="20"/>
      <c r="F749" s="20"/>
      <c r="G749" s="20"/>
      <c r="H749" s="20"/>
      <c r="I749" s="20"/>
      <c r="J749" s="31"/>
      <c r="K749" s="32"/>
      <c r="L749" s="32"/>
      <c r="M749" s="32"/>
      <c r="N749" s="46"/>
      <c r="V749" s="5"/>
      <c r="Y749" s="5"/>
    </row>
    <row r="750" spans="2:25" x14ac:dyDescent="0.3">
      <c r="B750" s="23">
        <f>'Spot Type 1'!B750</f>
        <v>0</v>
      </c>
      <c r="C750" s="20" t="str">
        <f>'Spot Type 1'!C750</f>
        <v>x</v>
      </c>
      <c r="D750" s="20"/>
      <c r="E750" s="20"/>
      <c r="F750" s="20"/>
      <c r="G750" s="20"/>
      <c r="H750" s="20"/>
      <c r="I750" s="20"/>
      <c r="J750" s="31"/>
      <c r="K750" s="32"/>
      <c r="L750" s="32"/>
      <c r="M750" s="32"/>
      <c r="N750" s="46"/>
      <c r="V750" s="5"/>
      <c r="Y750" s="5"/>
    </row>
    <row r="751" spans="2:25" x14ac:dyDescent="0.3">
      <c r="B751" s="23">
        <f>'Spot Type 1'!B751</f>
        <v>0</v>
      </c>
      <c r="C751" s="20" t="str">
        <f>'Spot Type 1'!C751</f>
        <v>x</v>
      </c>
      <c r="D751" s="20"/>
      <c r="E751" s="20"/>
      <c r="F751" s="20"/>
      <c r="G751" s="20"/>
      <c r="H751" s="20"/>
      <c r="I751" s="20"/>
      <c r="J751" s="31"/>
      <c r="K751" s="32"/>
      <c r="L751" s="32"/>
      <c r="M751" s="32"/>
      <c r="N751" s="46"/>
      <c r="V751" s="5"/>
      <c r="Y751" s="5"/>
    </row>
    <row r="752" spans="2:25" x14ac:dyDescent="0.3">
      <c r="B752" s="23">
        <f>'Spot Type 1'!B752</f>
        <v>0</v>
      </c>
      <c r="C752" s="20" t="str">
        <f>'Spot Type 1'!C752</f>
        <v>x</v>
      </c>
      <c r="D752" s="20"/>
      <c r="E752" s="20"/>
      <c r="F752" s="20"/>
      <c r="G752" s="20"/>
      <c r="H752" s="20"/>
      <c r="I752" s="20"/>
      <c r="J752" s="31"/>
      <c r="K752" s="32"/>
      <c r="L752" s="32"/>
      <c r="M752" s="32"/>
      <c r="N752" s="46"/>
      <c r="V752" s="5"/>
      <c r="Y752" s="5"/>
    </row>
    <row r="753" spans="2:25" x14ac:dyDescent="0.3">
      <c r="B753" s="23">
        <f>'Spot Type 1'!B753</f>
        <v>0</v>
      </c>
      <c r="C753" s="20" t="str">
        <f>'Spot Type 1'!C753</f>
        <v>x</v>
      </c>
      <c r="D753" s="20"/>
      <c r="E753" s="20"/>
      <c r="F753" s="20"/>
      <c r="G753" s="20"/>
      <c r="H753" s="20"/>
      <c r="I753" s="20"/>
      <c r="J753" s="31"/>
      <c r="K753" s="32"/>
      <c r="L753" s="32"/>
      <c r="M753" s="32"/>
      <c r="N753" s="46"/>
      <c r="V753" s="5"/>
      <c r="Y753" s="5"/>
    </row>
    <row r="754" spans="2:25" x14ac:dyDescent="0.3">
      <c r="B754" s="23">
        <f>'Spot Type 1'!B754</f>
        <v>0</v>
      </c>
      <c r="C754" s="20" t="str">
        <f>'Spot Type 1'!C754</f>
        <v>x</v>
      </c>
      <c r="D754" s="20"/>
      <c r="E754" s="20"/>
      <c r="F754" s="20"/>
      <c r="G754" s="20"/>
      <c r="H754" s="20"/>
      <c r="I754" s="20"/>
      <c r="J754" s="31"/>
      <c r="K754" s="32"/>
      <c r="L754" s="32"/>
      <c r="M754" s="32"/>
      <c r="N754" s="46"/>
      <c r="V754" s="5"/>
      <c r="Y754" s="5"/>
    </row>
    <row r="755" spans="2:25" x14ac:dyDescent="0.3">
      <c r="B755" s="23">
        <f>'Spot Type 1'!B755</f>
        <v>0</v>
      </c>
      <c r="C755" s="20" t="str">
        <f>'Spot Type 1'!C755</f>
        <v>x</v>
      </c>
      <c r="D755" s="20"/>
      <c r="E755" s="20"/>
      <c r="F755" s="20"/>
      <c r="G755" s="20"/>
      <c r="H755" s="20"/>
      <c r="I755" s="20"/>
      <c r="J755" s="31"/>
      <c r="K755" s="32"/>
      <c r="L755" s="32"/>
      <c r="M755" s="32"/>
      <c r="N755" s="46"/>
      <c r="V755" s="5"/>
      <c r="Y755" s="5"/>
    </row>
    <row r="756" spans="2:25" x14ac:dyDescent="0.3">
      <c r="B756" s="23">
        <f>'Spot Type 1'!B756</f>
        <v>0</v>
      </c>
      <c r="C756" s="20" t="str">
        <f>'Spot Type 1'!C756</f>
        <v>x</v>
      </c>
      <c r="D756" s="20"/>
      <c r="E756" s="20"/>
      <c r="F756" s="20"/>
      <c r="G756" s="20"/>
      <c r="H756" s="20"/>
      <c r="I756" s="20"/>
      <c r="J756" s="31"/>
      <c r="K756" s="32"/>
      <c r="L756" s="32"/>
      <c r="M756" s="32"/>
      <c r="N756" s="46"/>
      <c r="V756" s="5"/>
      <c r="Y756" s="5"/>
    </row>
    <row r="757" spans="2:25" x14ac:dyDescent="0.3">
      <c r="B757" s="23">
        <f>'Spot Type 1'!B757</f>
        <v>0</v>
      </c>
      <c r="C757" s="20" t="str">
        <f>'Spot Type 1'!C757</f>
        <v>x</v>
      </c>
      <c r="D757" s="20"/>
      <c r="E757" s="20"/>
      <c r="F757" s="20"/>
      <c r="G757" s="20"/>
      <c r="H757" s="20"/>
      <c r="I757" s="20"/>
      <c r="J757" s="31"/>
      <c r="K757" s="32"/>
      <c r="L757" s="32"/>
      <c r="M757" s="32"/>
      <c r="N757" s="46"/>
      <c r="V757" s="5"/>
      <c r="Y757" s="5"/>
    </row>
    <row r="758" spans="2:25" x14ac:dyDescent="0.3">
      <c r="B758" s="23">
        <f>'Spot Type 1'!B758</f>
        <v>0</v>
      </c>
      <c r="C758" s="20" t="str">
        <f>'Spot Type 1'!C758</f>
        <v>x</v>
      </c>
      <c r="D758" s="20"/>
      <c r="E758" s="20"/>
      <c r="F758" s="20"/>
      <c r="G758" s="20"/>
      <c r="H758" s="20"/>
      <c r="I758" s="20"/>
      <c r="J758" s="31"/>
      <c r="K758" s="32"/>
      <c r="L758" s="32"/>
      <c r="M758" s="32"/>
      <c r="N758" s="46"/>
      <c r="V758" s="5"/>
      <c r="Y758" s="5"/>
    </row>
    <row r="759" spans="2:25" x14ac:dyDescent="0.3">
      <c r="B759" s="23">
        <f>'Spot Type 1'!B759</f>
        <v>0</v>
      </c>
      <c r="C759" s="20" t="str">
        <f>'Spot Type 1'!C759</f>
        <v>x</v>
      </c>
      <c r="D759" s="20"/>
      <c r="E759" s="20"/>
      <c r="F759" s="20"/>
      <c r="G759" s="20"/>
      <c r="H759" s="20"/>
      <c r="I759" s="20"/>
      <c r="J759" s="31"/>
      <c r="K759" s="32"/>
      <c r="L759" s="32"/>
      <c r="M759" s="32"/>
      <c r="N759" s="46"/>
      <c r="V759" s="5"/>
      <c r="Y759" s="5"/>
    </row>
    <row r="760" spans="2:25" x14ac:dyDescent="0.3">
      <c r="B760" s="23">
        <f>'Spot Type 1'!B760</f>
        <v>0</v>
      </c>
      <c r="C760" s="20" t="str">
        <f>'Spot Type 1'!C760</f>
        <v>x</v>
      </c>
      <c r="D760" s="20"/>
      <c r="E760" s="20"/>
      <c r="F760" s="20"/>
      <c r="G760" s="20"/>
      <c r="H760" s="20"/>
      <c r="I760" s="20"/>
      <c r="J760" s="31"/>
      <c r="K760" s="32"/>
      <c r="L760" s="32"/>
      <c r="M760" s="32"/>
      <c r="N760" s="46"/>
      <c r="V760" s="5"/>
      <c r="Y760" s="5"/>
    </row>
    <row r="761" spans="2:25" x14ac:dyDescent="0.3">
      <c r="B761" s="23">
        <f>'Spot Type 1'!B761</f>
        <v>0</v>
      </c>
      <c r="C761" s="20" t="str">
        <f>'Spot Type 1'!C761</f>
        <v>x</v>
      </c>
      <c r="D761" s="20"/>
      <c r="E761" s="20"/>
      <c r="F761" s="20"/>
      <c r="G761" s="20"/>
      <c r="H761" s="20"/>
      <c r="I761" s="20"/>
      <c r="J761" s="31"/>
      <c r="K761" s="32"/>
      <c r="L761" s="32"/>
      <c r="M761" s="32"/>
      <c r="N761" s="46"/>
      <c r="V761" s="5"/>
      <c r="Y761" s="5"/>
    </row>
    <row r="762" spans="2:25" x14ac:dyDescent="0.3">
      <c r="B762" s="23">
        <f>'Spot Type 1'!B762</f>
        <v>0</v>
      </c>
      <c r="C762" s="20" t="str">
        <f>'Spot Type 1'!C762</f>
        <v>x</v>
      </c>
      <c r="D762" s="20"/>
      <c r="E762" s="20"/>
      <c r="F762" s="20"/>
      <c r="G762" s="20"/>
      <c r="H762" s="20"/>
      <c r="I762" s="20"/>
      <c r="J762" s="31"/>
      <c r="K762" s="32"/>
      <c r="L762" s="32"/>
      <c r="M762" s="32"/>
      <c r="N762" s="46"/>
      <c r="V762" s="5"/>
      <c r="Y762" s="5"/>
    </row>
    <row r="763" spans="2:25" x14ac:dyDescent="0.3">
      <c r="B763" s="23">
        <f>'Spot Type 1'!B763</f>
        <v>0</v>
      </c>
      <c r="C763" s="20" t="str">
        <f>'Spot Type 1'!C763</f>
        <v>x</v>
      </c>
      <c r="D763" s="20"/>
      <c r="E763" s="20"/>
      <c r="F763" s="20"/>
      <c r="G763" s="20"/>
      <c r="H763" s="20"/>
      <c r="I763" s="20"/>
      <c r="J763" s="31"/>
      <c r="K763" s="32"/>
      <c r="L763" s="32"/>
      <c r="M763" s="32"/>
      <c r="N763" s="46"/>
      <c r="V763" s="5"/>
      <c r="Y763" s="5"/>
    </row>
    <row r="764" spans="2:25" x14ac:dyDescent="0.3">
      <c r="B764" s="23">
        <f>'Spot Type 1'!B764</f>
        <v>0</v>
      </c>
      <c r="C764" s="20" t="str">
        <f>'Spot Type 1'!C764</f>
        <v>x</v>
      </c>
      <c r="D764" s="20"/>
      <c r="E764" s="20"/>
      <c r="F764" s="20"/>
      <c r="G764" s="20"/>
      <c r="H764" s="20"/>
      <c r="I764" s="20"/>
      <c r="J764" s="31"/>
      <c r="K764" s="32"/>
      <c r="L764" s="32"/>
      <c r="M764" s="32"/>
      <c r="N764" s="46"/>
      <c r="V764" s="5"/>
      <c r="Y764" s="5"/>
    </row>
    <row r="765" spans="2:25" x14ac:dyDescent="0.3">
      <c r="B765" s="23">
        <f>'Spot Type 1'!B765</f>
        <v>0</v>
      </c>
      <c r="C765" s="20" t="str">
        <f>'Spot Type 1'!C765</f>
        <v>x</v>
      </c>
      <c r="D765" s="20"/>
      <c r="E765" s="20"/>
      <c r="F765" s="20"/>
      <c r="G765" s="20"/>
      <c r="H765" s="20"/>
      <c r="I765" s="20"/>
      <c r="J765" s="31"/>
      <c r="K765" s="32"/>
      <c r="L765" s="32"/>
      <c r="M765" s="32"/>
      <c r="N765" s="46"/>
      <c r="V765" s="5"/>
      <c r="Y765" s="5"/>
    </row>
    <row r="766" spans="2:25" x14ac:dyDescent="0.3">
      <c r="B766" s="23">
        <f>'Spot Type 1'!B766</f>
        <v>0</v>
      </c>
      <c r="C766" s="20" t="str">
        <f>'Spot Type 1'!C766</f>
        <v>x</v>
      </c>
      <c r="D766" s="20"/>
      <c r="E766" s="20"/>
      <c r="F766" s="20"/>
      <c r="G766" s="20"/>
      <c r="H766" s="20"/>
      <c r="I766" s="20"/>
      <c r="J766" s="31"/>
      <c r="K766" s="32"/>
      <c r="L766" s="32"/>
      <c r="M766" s="32"/>
      <c r="N766" s="46"/>
      <c r="V766" s="5"/>
      <c r="Y766" s="5"/>
    </row>
    <row r="767" spans="2:25" x14ac:dyDescent="0.3">
      <c r="B767" s="23">
        <f>'Spot Type 1'!B767</f>
        <v>0</v>
      </c>
      <c r="C767" s="20" t="str">
        <f>'Spot Type 1'!C767</f>
        <v>x</v>
      </c>
      <c r="D767" s="20"/>
      <c r="E767" s="20"/>
      <c r="F767" s="20"/>
      <c r="G767" s="20"/>
      <c r="H767" s="20"/>
      <c r="I767" s="20"/>
      <c r="J767" s="31"/>
      <c r="K767" s="32"/>
      <c r="L767" s="32"/>
      <c r="M767" s="32"/>
      <c r="N767" s="46"/>
      <c r="V767" s="5"/>
      <c r="Y767" s="5"/>
    </row>
    <row r="768" spans="2:25" x14ac:dyDescent="0.3">
      <c r="B768" s="23">
        <f>'Spot Type 1'!B768</f>
        <v>0</v>
      </c>
      <c r="C768" s="20" t="str">
        <f>'Spot Type 1'!C768</f>
        <v>x</v>
      </c>
      <c r="D768" s="20"/>
      <c r="E768" s="20"/>
      <c r="F768" s="20"/>
      <c r="G768" s="20"/>
      <c r="H768" s="20"/>
      <c r="I768" s="20"/>
      <c r="J768" s="31"/>
      <c r="K768" s="32"/>
      <c r="L768" s="32"/>
      <c r="M768" s="32"/>
      <c r="N768" s="46"/>
      <c r="V768" s="5"/>
      <c r="Y768" s="5"/>
    </row>
    <row r="769" spans="2:25" x14ac:dyDescent="0.3">
      <c r="B769" s="23">
        <f>'Spot Type 1'!B769</f>
        <v>0</v>
      </c>
      <c r="C769" s="20" t="str">
        <f>'Spot Type 1'!C769</f>
        <v>x</v>
      </c>
      <c r="D769" s="20"/>
      <c r="E769" s="20"/>
      <c r="F769" s="20"/>
      <c r="G769" s="20"/>
      <c r="H769" s="20"/>
      <c r="I769" s="20"/>
      <c r="J769" s="31"/>
      <c r="K769" s="32"/>
      <c r="L769" s="32"/>
      <c r="M769" s="32"/>
      <c r="N769" s="46"/>
      <c r="V769" s="5"/>
      <c r="Y769" s="5"/>
    </row>
    <row r="770" spans="2:25" x14ac:dyDescent="0.3">
      <c r="B770" s="23">
        <f>'Spot Type 1'!B770</f>
        <v>0</v>
      </c>
      <c r="C770" s="20" t="str">
        <f>'Spot Type 1'!C770</f>
        <v>x</v>
      </c>
      <c r="D770" s="20"/>
      <c r="E770" s="20"/>
      <c r="F770" s="20"/>
      <c r="G770" s="20"/>
      <c r="H770" s="20"/>
      <c r="I770" s="20"/>
      <c r="J770" s="31"/>
      <c r="K770" s="32"/>
      <c r="L770" s="32"/>
      <c r="M770" s="32"/>
      <c r="N770" s="46"/>
      <c r="V770" s="5"/>
      <c r="Y770" s="5"/>
    </row>
    <row r="771" spans="2:25" x14ac:dyDescent="0.3">
      <c r="B771" s="23">
        <f>'Spot Type 1'!B771</f>
        <v>0</v>
      </c>
      <c r="C771" s="20" t="str">
        <f>'Spot Type 1'!C771</f>
        <v>x</v>
      </c>
      <c r="D771" s="20"/>
      <c r="E771" s="20"/>
      <c r="F771" s="20"/>
      <c r="G771" s="20"/>
      <c r="H771" s="20"/>
      <c r="I771" s="20"/>
      <c r="J771" s="31"/>
      <c r="K771" s="32"/>
      <c r="L771" s="32"/>
      <c r="M771" s="32"/>
      <c r="N771" s="46"/>
      <c r="V771" s="5"/>
      <c r="Y771" s="5"/>
    </row>
    <row r="772" spans="2:25" x14ac:dyDescent="0.3">
      <c r="B772" s="23">
        <f>'Spot Type 1'!B772</f>
        <v>0</v>
      </c>
      <c r="C772" s="20" t="str">
        <f>'Spot Type 1'!C772</f>
        <v>x</v>
      </c>
      <c r="D772" s="20"/>
      <c r="E772" s="20"/>
      <c r="F772" s="20"/>
      <c r="G772" s="20"/>
      <c r="H772" s="20"/>
      <c r="I772" s="20"/>
      <c r="J772" s="31"/>
      <c r="K772" s="32"/>
      <c r="L772" s="32"/>
      <c r="M772" s="32"/>
      <c r="N772" s="46"/>
      <c r="V772" s="5"/>
      <c r="Y772" s="5"/>
    </row>
    <row r="773" spans="2:25" x14ac:dyDescent="0.3">
      <c r="B773" s="23">
        <f>'Spot Type 1'!B773</f>
        <v>0</v>
      </c>
      <c r="C773" s="20" t="str">
        <f>'Spot Type 1'!C773</f>
        <v>x</v>
      </c>
      <c r="D773" s="20"/>
      <c r="E773" s="20"/>
      <c r="F773" s="20"/>
      <c r="G773" s="20"/>
      <c r="H773" s="20"/>
      <c r="I773" s="20"/>
      <c r="J773" s="31"/>
      <c r="K773" s="32"/>
      <c r="L773" s="32"/>
      <c r="M773" s="32"/>
      <c r="N773" s="46"/>
      <c r="V773" s="5"/>
      <c r="Y773" s="5"/>
    </row>
    <row r="774" spans="2:25" x14ac:dyDescent="0.3">
      <c r="B774" s="23">
        <f>'Spot Type 1'!B774</f>
        <v>0</v>
      </c>
      <c r="C774" s="20" t="str">
        <f>'Spot Type 1'!C774</f>
        <v>x</v>
      </c>
      <c r="D774" s="20"/>
      <c r="E774" s="20"/>
      <c r="F774" s="20"/>
      <c r="G774" s="20"/>
      <c r="H774" s="20"/>
      <c r="I774" s="20"/>
      <c r="J774" s="31"/>
      <c r="K774" s="32"/>
      <c r="L774" s="32"/>
      <c r="M774" s="32"/>
      <c r="N774" s="46"/>
      <c r="V774" s="5"/>
      <c r="Y774" s="5"/>
    </row>
    <row r="775" spans="2:25" x14ac:dyDescent="0.3">
      <c r="B775" s="23">
        <f>'Spot Type 1'!B775</f>
        <v>0</v>
      </c>
      <c r="C775" s="20" t="str">
        <f>'Spot Type 1'!C775</f>
        <v>x</v>
      </c>
      <c r="D775" s="20"/>
      <c r="E775" s="20"/>
      <c r="F775" s="20"/>
      <c r="G775" s="20"/>
      <c r="H775" s="20"/>
      <c r="I775" s="20"/>
      <c r="J775" s="31"/>
      <c r="K775" s="32"/>
      <c r="L775" s="32"/>
      <c r="M775" s="32"/>
      <c r="N775" s="46"/>
      <c r="V775" s="5"/>
      <c r="Y775" s="5"/>
    </row>
    <row r="776" spans="2:25" x14ac:dyDescent="0.3">
      <c r="B776" s="23">
        <f>'Spot Type 1'!B776</f>
        <v>0</v>
      </c>
      <c r="C776" s="20" t="str">
        <f>'Spot Type 1'!C776</f>
        <v>x</v>
      </c>
      <c r="D776" s="20"/>
      <c r="E776" s="20"/>
      <c r="F776" s="20"/>
      <c r="G776" s="20"/>
      <c r="H776" s="20"/>
      <c r="I776" s="20"/>
      <c r="J776" s="31"/>
      <c r="K776" s="32"/>
      <c r="L776" s="32"/>
      <c r="M776" s="32"/>
      <c r="N776" s="46"/>
      <c r="V776" s="5"/>
      <c r="Y776" s="5"/>
    </row>
    <row r="777" spans="2:25" x14ac:dyDescent="0.3">
      <c r="B777" s="23">
        <f>'Spot Type 1'!B777</f>
        <v>0</v>
      </c>
      <c r="C777" s="20" t="str">
        <f>'Spot Type 1'!C777</f>
        <v>x</v>
      </c>
      <c r="D777" s="20"/>
      <c r="E777" s="20"/>
      <c r="F777" s="20"/>
      <c r="G777" s="20"/>
      <c r="H777" s="20"/>
      <c r="I777" s="20"/>
      <c r="J777" s="31"/>
      <c r="K777" s="32"/>
      <c r="L777" s="32"/>
      <c r="M777" s="32"/>
      <c r="N777" s="46"/>
      <c r="V777" s="5"/>
      <c r="Y777" s="5"/>
    </row>
    <row r="778" spans="2:25" x14ac:dyDescent="0.3">
      <c r="B778" s="23">
        <f>'Spot Type 1'!B778</f>
        <v>0</v>
      </c>
      <c r="C778" s="20" t="str">
        <f>'Spot Type 1'!C778</f>
        <v>x</v>
      </c>
      <c r="D778" s="20"/>
      <c r="E778" s="20"/>
      <c r="F778" s="20"/>
      <c r="G778" s="20"/>
      <c r="H778" s="20"/>
      <c r="I778" s="20"/>
      <c r="J778" s="31"/>
      <c r="K778" s="32"/>
      <c r="L778" s="32"/>
      <c r="M778" s="32"/>
      <c r="N778" s="46"/>
      <c r="V778" s="5"/>
      <c r="Y778" s="5"/>
    </row>
    <row r="779" spans="2:25" x14ac:dyDescent="0.3">
      <c r="B779" s="23">
        <f>'Spot Type 1'!B779</f>
        <v>0</v>
      </c>
      <c r="C779" s="20" t="str">
        <f>'Spot Type 1'!C779</f>
        <v>x</v>
      </c>
      <c r="D779" s="20"/>
      <c r="E779" s="20"/>
      <c r="F779" s="20"/>
      <c r="G779" s="20"/>
      <c r="H779" s="20"/>
      <c r="I779" s="20"/>
      <c r="J779" s="31"/>
      <c r="K779" s="32"/>
      <c r="L779" s="32"/>
      <c r="M779" s="32"/>
      <c r="N779" s="46"/>
      <c r="V779" s="5"/>
      <c r="Y779" s="5"/>
    </row>
    <row r="780" spans="2:25" x14ac:dyDescent="0.3">
      <c r="B780" s="23">
        <f>'Spot Type 1'!B780</f>
        <v>0</v>
      </c>
      <c r="C780" s="20" t="str">
        <f>'Spot Type 1'!C780</f>
        <v>x</v>
      </c>
      <c r="D780" s="20"/>
      <c r="E780" s="20"/>
      <c r="F780" s="20"/>
      <c r="G780" s="20"/>
      <c r="H780" s="20"/>
      <c r="I780" s="20"/>
      <c r="J780" s="31"/>
      <c r="K780" s="32"/>
      <c r="L780" s="32"/>
      <c r="M780" s="32"/>
      <c r="N780" s="46"/>
      <c r="V780" s="5"/>
      <c r="Y780" s="5"/>
    </row>
    <row r="781" spans="2:25" x14ac:dyDescent="0.3">
      <c r="B781" s="23">
        <f>'Spot Type 1'!B781</f>
        <v>0</v>
      </c>
      <c r="C781" s="20" t="str">
        <f>'Spot Type 1'!C781</f>
        <v>x</v>
      </c>
      <c r="D781" s="20"/>
      <c r="E781" s="20"/>
      <c r="F781" s="20"/>
      <c r="G781" s="20"/>
      <c r="H781" s="20"/>
      <c r="I781" s="20"/>
      <c r="J781" s="31"/>
      <c r="K781" s="32"/>
      <c r="L781" s="32"/>
      <c r="M781" s="32"/>
      <c r="N781" s="46"/>
      <c r="V781" s="5"/>
      <c r="Y781" s="5"/>
    </row>
    <row r="782" spans="2:25" x14ac:dyDescent="0.3">
      <c r="B782" s="23">
        <f>'Spot Type 1'!B782</f>
        <v>0</v>
      </c>
      <c r="C782" s="20" t="str">
        <f>'Spot Type 1'!C782</f>
        <v>x</v>
      </c>
      <c r="D782" s="20"/>
      <c r="E782" s="20"/>
      <c r="F782" s="20"/>
      <c r="G782" s="20"/>
      <c r="H782" s="20"/>
      <c r="I782" s="20"/>
      <c r="J782" s="31"/>
      <c r="K782" s="32"/>
      <c r="L782" s="32"/>
      <c r="M782" s="32"/>
      <c r="N782" s="46"/>
      <c r="V782" s="5"/>
      <c r="Y782" s="5"/>
    </row>
    <row r="783" spans="2:25" x14ac:dyDescent="0.3">
      <c r="B783" s="23">
        <f>'Spot Type 1'!B783</f>
        <v>0</v>
      </c>
      <c r="C783" s="20" t="str">
        <f>'Spot Type 1'!C783</f>
        <v>x</v>
      </c>
      <c r="D783" s="20"/>
      <c r="E783" s="20"/>
      <c r="F783" s="20"/>
      <c r="G783" s="20"/>
      <c r="H783" s="20"/>
      <c r="I783" s="20"/>
      <c r="J783" s="31"/>
      <c r="K783" s="32"/>
      <c r="L783" s="32"/>
      <c r="M783" s="32"/>
      <c r="N783" s="46"/>
      <c r="V783" s="5"/>
      <c r="Y783" s="5"/>
    </row>
    <row r="784" spans="2:25" x14ac:dyDescent="0.3">
      <c r="B784" s="23">
        <f>'Spot Type 1'!B784</f>
        <v>0</v>
      </c>
      <c r="C784" s="20" t="str">
        <f>'Spot Type 1'!C784</f>
        <v>x</v>
      </c>
      <c r="D784" s="20"/>
      <c r="E784" s="20"/>
      <c r="F784" s="20"/>
      <c r="G784" s="20"/>
      <c r="H784" s="20"/>
      <c r="I784" s="20"/>
      <c r="J784" s="31"/>
      <c r="K784" s="32"/>
      <c r="L784" s="32"/>
      <c r="M784" s="32"/>
      <c r="N784" s="46"/>
      <c r="V784" s="5"/>
      <c r="Y784" s="5"/>
    </row>
    <row r="785" spans="2:25" x14ac:dyDescent="0.3">
      <c r="B785" s="23">
        <f>'Spot Type 1'!B785</f>
        <v>0</v>
      </c>
      <c r="C785" s="20" t="str">
        <f>'Spot Type 1'!C785</f>
        <v>x</v>
      </c>
      <c r="D785" s="20"/>
      <c r="E785" s="20"/>
      <c r="F785" s="20"/>
      <c r="G785" s="20"/>
      <c r="H785" s="20"/>
      <c r="I785" s="20"/>
      <c r="J785" s="31"/>
      <c r="K785" s="32"/>
      <c r="L785" s="32"/>
      <c r="M785" s="32"/>
      <c r="N785" s="46"/>
      <c r="V785" s="5"/>
      <c r="Y785" s="5"/>
    </row>
    <row r="786" spans="2:25" x14ac:dyDescent="0.3">
      <c r="B786" s="23">
        <f>'Spot Type 1'!B786</f>
        <v>0</v>
      </c>
      <c r="C786" s="20" t="str">
        <f>'Spot Type 1'!C786</f>
        <v>x</v>
      </c>
      <c r="D786" s="20"/>
      <c r="E786" s="20"/>
      <c r="F786" s="20"/>
      <c r="G786" s="20"/>
      <c r="H786" s="20"/>
      <c r="I786" s="20"/>
      <c r="J786" s="31"/>
      <c r="K786" s="32"/>
      <c r="L786" s="32"/>
      <c r="M786" s="32"/>
      <c r="N786" s="46"/>
      <c r="V786" s="5"/>
      <c r="Y786" s="5"/>
    </row>
    <row r="787" spans="2:25" x14ac:dyDescent="0.3">
      <c r="B787" s="23">
        <f>'Spot Type 1'!B787</f>
        <v>0</v>
      </c>
      <c r="C787" s="20" t="str">
        <f>'Spot Type 1'!C787</f>
        <v>x</v>
      </c>
      <c r="D787" s="20"/>
      <c r="E787" s="20"/>
      <c r="F787" s="20"/>
      <c r="G787" s="20"/>
      <c r="H787" s="20"/>
      <c r="I787" s="20"/>
      <c r="J787" s="31"/>
      <c r="K787" s="32"/>
      <c r="L787" s="32"/>
      <c r="M787" s="32"/>
      <c r="N787" s="46"/>
      <c r="V787" s="5"/>
      <c r="Y787" s="5"/>
    </row>
    <row r="788" spans="2:25" x14ac:dyDescent="0.3">
      <c r="B788" s="23">
        <f>'Spot Type 1'!B788</f>
        <v>0</v>
      </c>
      <c r="C788" s="20" t="str">
        <f>'Spot Type 1'!C788</f>
        <v>x</v>
      </c>
      <c r="D788" s="20"/>
      <c r="E788" s="20"/>
      <c r="F788" s="20"/>
      <c r="G788" s="20"/>
      <c r="H788" s="20"/>
      <c r="I788" s="20"/>
      <c r="J788" s="31"/>
      <c r="K788" s="32"/>
      <c r="L788" s="32"/>
      <c r="M788" s="32"/>
      <c r="N788" s="46"/>
      <c r="V788" s="5"/>
      <c r="Y788" s="5"/>
    </row>
    <row r="789" spans="2:25" x14ac:dyDescent="0.3">
      <c r="B789" s="23">
        <f>'Spot Type 1'!B789</f>
        <v>0</v>
      </c>
      <c r="C789" s="20" t="str">
        <f>'Spot Type 1'!C789</f>
        <v>x</v>
      </c>
      <c r="D789" s="20"/>
      <c r="E789" s="20"/>
      <c r="F789" s="20"/>
      <c r="G789" s="20"/>
      <c r="H789" s="20"/>
      <c r="I789" s="20"/>
      <c r="J789" s="31"/>
      <c r="K789" s="32"/>
      <c r="L789" s="32"/>
      <c r="M789" s="32"/>
      <c r="N789" s="46"/>
      <c r="V789" s="5"/>
      <c r="Y789" s="5"/>
    </row>
    <row r="790" spans="2:25" x14ac:dyDescent="0.3">
      <c r="B790" s="23">
        <f>'Spot Type 1'!B790</f>
        <v>0</v>
      </c>
      <c r="C790" s="20" t="str">
        <f>'Spot Type 1'!C790</f>
        <v>x</v>
      </c>
      <c r="D790" s="20"/>
      <c r="E790" s="20"/>
      <c r="F790" s="20"/>
      <c r="G790" s="20"/>
      <c r="H790" s="20"/>
      <c r="I790" s="20"/>
      <c r="J790" s="31"/>
      <c r="K790" s="32"/>
      <c r="L790" s="32"/>
      <c r="M790" s="32"/>
      <c r="N790" s="46"/>
      <c r="V790" s="5"/>
      <c r="Y790" s="5"/>
    </row>
    <row r="791" spans="2:25" x14ac:dyDescent="0.3">
      <c r="B791" s="23">
        <f>'Spot Type 1'!B791</f>
        <v>0</v>
      </c>
      <c r="C791" s="20" t="str">
        <f>'Spot Type 1'!C791</f>
        <v>x</v>
      </c>
      <c r="D791" s="20"/>
      <c r="E791" s="20"/>
      <c r="F791" s="20"/>
      <c r="G791" s="20"/>
      <c r="H791" s="20"/>
      <c r="I791" s="20"/>
      <c r="J791" s="31"/>
      <c r="K791" s="32"/>
      <c r="L791" s="32"/>
      <c r="M791" s="32"/>
      <c r="N791" s="46"/>
      <c r="V791" s="5"/>
      <c r="Y791" s="5"/>
    </row>
    <row r="792" spans="2:25" x14ac:dyDescent="0.3">
      <c r="B792" s="23">
        <f>'Spot Type 1'!B792</f>
        <v>0</v>
      </c>
      <c r="C792" s="20" t="str">
        <f>'Spot Type 1'!C792</f>
        <v>x</v>
      </c>
      <c r="D792" s="20"/>
      <c r="E792" s="20"/>
      <c r="F792" s="20"/>
      <c r="G792" s="20"/>
      <c r="H792" s="20"/>
      <c r="I792" s="20"/>
      <c r="J792" s="31"/>
      <c r="K792" s="32"/>
      <c r="L792" s="32"/>
      <c r="M792" s="32"/>
      <c r="N792" s="46"/>
      <c r="V792" s="5"/>
      <c r="Y792" s="5"/>
    </row>
    <row r="793" spans="2:25" x14ac:dyDescent="0.3">
      <c r="B793" s="23">
        <f>'Spot Type 1'!B793</f>
        <v>0</v>
      </c>
      <c r="C793" s="20" t="str">
        <f>'Spot Type 1'!C793</f>
        <v>x</v>
      </c>
      <c r="D793" s="20"/>
      <c r="E793" s="20"/>
      <c r="F793" s="20"/>
      <c r="G793" s="20"/>
      <c r="H793" s="20"/>
      <c r="I793" s="20"/>
      <c r="J793" s="31"/>
      <c r="K793" s="32"/>
      <c r="L793" s="32"/>
      <c r="M793" s="32"/>
      <c r="N793" s="46"/>
      <c r="V793" s="5"/>
      <c r="Y793" s="5"/>
    </row>
    <row r="794" spans="2:25" x14ac:dyDescent="0.3">
      <c r="B794" s="23">
        <f>'Spot Type 1'!B794</f>
        <v>0</v>
      </c>
      <c r="C794" s="20" t="str">
        <f>'Spot Type 1'!C794</f>
        <v>x</v>
      </c>
      <c r="D794" s="20"/>
      <c r="E794" s="20"/>
      <c r="F794" s="20"/>
      <c r="G794" s="20"/>
      <c r="H794" s="20"/>
      <c r="I794" s="20"/>
      <c r="J794" s="31"/>
      <c r="K794" s="32"/>
      <c r="L794" s="32"/>
      <c r="M794" s="32"/>
      <c r="N794" s="46"/>
      <c r="V794" s="5"/>
      <c r="Y794" s="5"/>
    </row>
    <row r="795" spans="2:25" x14ac:dyDescent="0.3">
      <c r="B795" s="23">
        <f>'Spot Type 1'!B795</f>
        <v>0</v>
      </c>
      <c r="C795" s="20" t="str">
        <f>'Spot Type 1'!C795</f>
        <v>x</v>
      </c>
      <c r="D795" s="20"/>
      <c r="E795" s="20"/>
      <c r="F795" s="20"/>
      <c r="G795" s="20"/>
      <c r="H795" s="20"/>
      <c r="I795" s="20"/>
      <c r="J795" s="31"/>
      <c r="K795" s="32"/>
      <c r="L795" s="32"/>
      <c r="M795" s="32"/>
      <c r="N795" s="46"/>
      <c r="V795" s="5"/>
      <c r="Y795" s="5"/>
    </row>
    <row r="796" spans="2:25" x14ac:dyDescent="0.3">
      <c r="B796" s="23">
        <f>'Spot Type 1'!B796</f>
        <v>0</v>
      </c>
      <c r="C796" s="20" t="str">
        <f>'Spot Type 1'!C796</f>
        <v>x</v>
      </c>
      <c r="D796" s="20"/>
      <c r="E796" s="20"/>
      <c r="F796" s="20"/>
      <c r="G796" s="20"/>
      <c r="H796" s="20"/>
      <c r="I796" s="20"/>
      <c r="J796" s="31"/>
      <c r="K796" s="32"/>
      <c r="L796" s="32"/>
      <c r="M796" s="32"/>
      <c r="N796" s="46"/>
      <c r="V796" s="5"/>
      <c r="Y796" s="5"/>
    </row>
    <row r="797" spans="2:25" x14ac:dyDescent="0.3">
      <c r="B797" s="23">
        <f>'Spot Type 1'!B797</f>
        <v>0</v>
      </c>
      <c r="C797" s="20" t="str">
        <f>'Spot Type 1'!C797</f>
        <v>x</v>
      </c>
      <c r="D797" s="20"/>
      <c r="E797" s="20"/>
      <c r="F797" s="20"/>
      <c r="G797" s="20"/>
      <c r="H797" s="20"/>
      <c r="I797" s="20"/>
      <c r="J797" s="31"/>
      <c r="K797" s="32"/>
      <c r="L797" s="32"/>
      <c r="M797" s="32"/>
      <c r="N797" s="46"/>
      <c r="V797" s="5"/>
      <c r="Y797" s="5"/>
    </row>
    <row r="798" spans="2:25" x14ac:dyDescent="0.3">
      <c r="B798" s="23">
        <f>'Spot Type 1'!B798</f>
        <v>0</v>
      </c>
      <c r="C798" s="20" t="str">
        <f>'Spot Type 1'!C798</f>
        <v>x</v>
      </c>
      <c r="D798" s="20"/>
      <c r="E798" s="20"/>
      <c r="F798" s="20"/>
      <c r="G798" s="20"/>
      <c r="H798" s="20"/>
      <c r="I798" s="20"/>
      <c r="J798" s="31"/>
      <c r="K798" s="32"/>
      <c r="L798" s="32"/>
      <c r="M798" s="32"/>
      <c r="N798" s="46"/>
      <c r="V798" s="5"/>
      <c r="Y798" s="5"/>
    </row>
    <row r="799" spans="2:25" x14ac:dyDescent="0.3">
      <c r="B799" s="23">
        <f>'Spot Type 1'!B799</f>
        <v>0</v>
      </c>
      <c r="C799" s="20" t="str">
        <f>'Spot Type 1'!C799</f>
        <v>x</v>
      </c>
      <c r="D799" s="20"/>
      <c r="E799" s="20"/>
      <c r="F799" s="20"/>
      <c r="G799" s="20"/>
      <c r="H799" s="20"/>
      <c r="I799" s="20"/>
      <c r="J799" s="31"/>
      <c r="K799" s="32"/>
      <c r="L799" s="32"/>
      <c r="M799" s="32"/>
      <c r="N799" s="46"/>
      <c r="V799" s="5"/>
      <c r="Y799" s="5"/>
    </row>
    <row r="800" spans="2:25" x14ac:dyDescent="0.3">
      <c r="B800" s="23">
        <f>'Spot Type 1'!B800</f>
        <v>0</v>
      </c>
      <c r="C800" s="20" t="str">
        <f>'Spot Type 1'!C800</f>
        <v>x</v>
      </c>
      <c r="D800" s="20"/>
      <c r="E800" s="20"/>
      <c r="F800" s="20"/>
      <c r="G800" s="20"/>
      <c r="H800" s="20"/>
      <c r="I800" s="20"/>
      <c r="J800" s="31"/>
      <c r="K800" s="32"/>
      <c r="L800" s="32"/>
      <c r="M800" s="32"/>
      <c r="N800" s="46"/>
      <c r="V800" s="5"/>
      <c r="Y800" s="5"/>
    </row>
    <row r="801" spans="2:25" x14ac:dyDescent="0.3">
      <c r="B801" s="23">
        <f>'Spot Type 1'!B801</f>
        <v>0</v>
      </c>
      <c r="C801" s="20" t="str">
        <f>'Spot Type 1'!C801</f>
        <v>x</v>
      </c>
      <c r="D801" s="20"/>
      <c r="E801" s="20"/>
      <c r="F801" s="20"/>
      <c r="G801" s="20"/>
      <c r="H801" s="20"/>
      <c r="I801" s="20"/>
      <c r="J801" s="31"/>
      <c r="K801" s="32"/>
      <c r="L801" s="32"/>
      <c r="M801" s="32"/>
      <c r="N801" s="46"/>
      <c r="V801" s="5"/>
      <c r="Y801" s="5"/>
    </row>
    <row r="802" spans="2:25" x14ac:dyDescent="0.3">
      <c r="B802" s="23">
        <f>'Spot Type 1'!B802</f>
        <v>0</v>
      </c>
      <c r="C802" s="20" t="str">
        <f>'Spot Type 1'!C802</f>
        <v>x</v>
      </c>
      <c r="D802" s="20"/>
      <c r="E802" s="20"/>
      <c r="F802" s="20"/>
      <c r="G802" s="20"/>
      <c r="H802" s="20"/>
      <c r="I802" s="20"/>
      <c r="J802" s="31"/>
      <c r="K802" s="32"/>
      <c r="L802" s="32"/>
      <c r="M802" s="32"/>
      <c r="N802" s="46"/>
      <c r="V802" s="5"/>
      <c r="Y802" s="5"/>
    </row>
    <row r="803" spans="2:25" x14ac:dyDescent="0.3">
      <c r="B803" s="23">
        <f>'Spot Type 1'!B803</f>
        <v>0</v>
      </c>
      <c r="C803" s="20" t="str">
        <f>'Spot Type 1'!C803</f>
        <v>x</v>
      </c>
      <c r="D803" s="20"/>
      <c r="E803" s="20"/>
      <c r="F803" s="20"/>
      <c r="G803" s="20"/>
      <c r="H803" s="20"/>
      <c r="I803" s="20"/>
      <c r="J803" s="31"/>
      <c r="K803" s="32"/>
      <c r="L803" s="32"/>
      <c r="M803" s="32"/>
      <c r="N803" s="46"/>
      <c r="V803" s="5"/>
      <c r="Y803" s="5"/>
    </row>
    <row r="804" spans="2:25" x14ac:dyDescent="0.3">
      <c r="B804" s="23">
        <f>'Spot Type 1'!B804</f>
        <v>0</v>
      </c>
      <c r="C804" s="20" t="str">
        <f>'Spot Type 1'!C804</f>
        <v>x</v>
      </c>
      <c r="D804" s="20"/>
      <c r="E804" s="20"/>
      <c r="F804" s="20"/>
      <c r="G804" s="20"/>
      <c r="H804" s="20"/>
      <c r="I804" s="20"/>
      <c r="J804" s="31"/>
      <c r="K804" s="32"/>
      <c r="L804" s="32"/>
      <c r="M804" s="32"/>
      <c r="N804" s="46"/>
      <c r="V804" s="5"/>
      <c r="Y804" s="5"/>
    </row>
    <row r="805" spans="2:25" x14ac:dyDescent="0.3">
      <c r="B805" s="23">
        <f>'Spot Type 1'!B805</f>
        <v>0</v>
      </c>
      <c r="C805" s="20" t="str">
        <f>'Spot Type 1'!C805</f>
        <v>x</v>
      </c>
      <c r="D805" s="20"/>
      <c r="E805" s="20"/>
      <c r="F805" s="20"/>
      <c r="G805" s="20"/>
      <c r="H805" s="20"/>
      <c r="I805" s="20"/>
      <c r="J805" s="31"/>
      <c r="K805" s="32"/>
      <c r="L805" s="32"/>
      <c r="M805" s="32"/>
      <c r="N805" s="46"/>
      <c r="V805" s="5"/>
      <c r="Y805" s="5"/>
    </row>
    <row r="806" spans="2:25" x14ac:dyDescent="0.3">
      <c r="B806" s="23">
        <f>'Spot Type 1'!B806</f>
        <v>0</v>
      </c>
      <c r="C806" s="20" t="str">
        <f>'Spot Type 1'!C806</f>
        <v>x</v>
      </c>
      <c r="D806" s="20"/>
      <c r="E806" s="20"/>
      <c r="F806" s="20"/>
      <c r="G806" s="20"/>
      <c r="H806" s="20"/>
      <c r="I806" s="20"/>
      <c r="J806" s="31"/>
      <c r="K806" s="32"/>
      <c r="L806" s="32"/>
      <c r="M806" s="32"/>
      <c r="N806" s="46"/>
      <c r="V806" s="5"/>
      <c r="Y806" s="5"/>
    </row>
    <row r="807" spans="2:25" x14ac:dyDescent="0.3">
      <c r="B807" s="23">
        <f>'Spot Type 1'!B807</f>
        <v>0</v>
      </c>
      <c r="C807" s="20" t="str">
        <f>'Spot Type 1'!C807</f>
        <v>x</v>
      </c>
      <c r="D807" s="20"/>
      <c r="E807" s="20"/>
      <c r="F807" s="20"/>
      <c r="G807" s="20"/>
      <c r="H807" s="20"/>
      <c r="I807" s="20"/>
      <c r="J807" s="31"/>
      <c r="K807" s="32"/>
      <c r="L807" s="32"/>
      <c r="M807" s="32"/>
      <c r="N807" s="46"/>
      <c r="V807" s="5"/>
      <c r="Y807" s="5"/>
    </row>
    <row r="808" spans="2:25" x14ac:dyDescent="0.3">
      <c r="B808" s="23">
        <f>'Spot Type 1'!B808</f>
        <v>0</v>
      </c>
      <c r="C808" s="20" t="str">
        <f>'Spot Type 1'!C808</f>
        <v>x</v>
      </c>
      <c r="D808" s="20"/>
      <c r="E808" s="20"/>
      <c r="F808" s="20"/>
      <c r="G808" s="20"/>
      <c r="H808" s="20"/>
      <c r="I808" s="20"/>
      <c r="J808" s="31"/>
      <c r="K808" s="32"/>
      <c r="L808" s="32"/>
      <c r="M808" s="32"/>
      <c r="N808" s="46"/>
      <c r="V808" s="5"/>
      <c r="Y808" s="5"/>
    </row>
    <row r="809" spans="2:25" x14ac:dyDescent="0.3">
      <c r="B809" s="23">
        <f>'Spot Type 1'!B809</f>
        <v>0</v>
      </c>
      <c r="C809" s="20" t="str">
        <f>'Spot Type 1'!C809</f>
        <v>x</v>
      </c>
      <c r="D809" s="20"/>
      <c r="E809" s="20"/>
      <c r="F809" s="20"/>
      <c r="G809" s="20"/>
      <c r="H809" s="20"/>
      <c r="I809" s="20"/>
      <c r="J809" s="31"/>
      <c r="K809" s="32"/>
      <c r="L809" s="32"/>
      <c r="M809" s="32"/>
      <c r="N809" s="46"/>
      <c r="V809" s="5"/>
      <c r="Y809" s="5"/>
    </row>
    <row r="810" spans="2:25" x14ac:dyDescent="0.3">
      <c r="B810" s="23">
        <f>'Spot Type 1'!B810</f>
        <v>0</v>
      </c>
      <c r="C810" s="20" t="str">
        <f>'Spot Type 1'!C810</f>
        <v>x</v>
      </c>
      <c r="D810" s="20"/>
      <c r="E810" s="20"/>
      <c r="F810" s="20"/>
      <c r="G810" s="20"/>
      <c r="H810" s="20"/>
      <c r="I810" s="20"/>
      <c r="J810" s="31"/>
      <c r="K810" s="32"/>
      <c r="L810" s="32"/>
      <c r="M810" s="32"/>
      <c r="N810" s="46"/>
      <c r="V810" s="5"/>
      <c r="Y810" s="5"/>
    </row>
    <row r="811" spans="2:25" x14ac:dyDescent="0.3">
      <c r="B811" s="23">
        <f>'Spot Type 1'!B811</f>
        <v>0</v>
      </c>
      <c r="C811" s="20" t="str">
        <f>'Spot Type 1'!C811</f>
        <v>x</v>
      </c>
      <c r="D811" s="20"/>
      <c r="E811" s="20"/>
      <c r="F811" s="20"/>
      <c r="G811" s="20"/>
      <c r="H811" s="20"/>
      <c r="I811" s="20"/>
      <c r="J811" s="31"/>
      <c r="K811" s="32"/>
      <c r="L811" s="32"/>
      <c r="M811" s="32"/>
      <c r="N811" s="46"/>
      <c r="V811" s="5"/>
      <c r="Y811" s="5"/>
    </row>
    <row r="812" spans="2:25" x14ac:dyDescent="0.3">
      <c r="B812" s="23">
        <f>'Spot Type 1'!B812</f>
        <v>0</v>
      </c>
      <c r="C812" s="20" t="str">
        <f>'Spot Type 1'!C812</f>
        <v>x</v>
      </c>
      <c r="D812" s="20"/>
      <c r="E812" s="20"/>
      <c r="F812" s="20"/>
      <c r="G812" s="20"/>
      <c r="H812" s="20"/>
      <c r="I812" s="20"/>
      <c r="J812" s="31"/>
      <c r="K812" s="32"/>
      <c r="L812" s="32"/>
      <c r="M812" s="32"/>
      <c r="N812" s="46"/>
      <c r="V812" s="5"/>
      <c r="Y812" s="5"/>
    </row>
    <row r="813" spans="2:25" x14ac:dyDescent="0.3">
      <c r="B813" s="23">
        <f>'Spot Type 1'!B813</f>
        <v>0</v>
      </c>
      <c r="C813" s="20" t="str">
        <f>'Spot Type 1'!C813</f>
        <v>x</v>
      </c>
      <c r="D813" s="20"/>
      <c r="E813" s="20"/>
      <c r="F813" s="20"/>
      <c r="G813" s="20"/>
      <c r="H813" s="20"/>
      <c r="I813" s="20"/>
      <c r="J813" s="31"/>
      <c r="K813" s="32"/>
      <c r="L813" s="32"/>
      <c r="M813" s="32"/>
      <c r="N813" s="46"/>
      <c r="V813" s="5"/>
      <c r="Y813" s="5"/>
    </row>
    <row r="814" spans="2:25" x14ac:dyDescent="0.3">
      <c r="B814" s="23">
        <f>'Spot Type 1'!B814</f>
        <v>0</v>
      </c>
      <c r="C814" s="20" t="str">
        <f>'Spot Type 1'!C814</f>
        <v>x</v>
      </c>
      <c r="D814" s="20"/>
      <c r="E814" s="20"/>
      <c r="F814" s="20"/>
      <c r="G814" s="20"/>
      <c r="H814" s="20"/>
      <c r="I814" s="20"/>
      <c r="J814" s="31"/>
      <c r="K814" s="32"/>
      <c r="L814" s="32"/>
      <c r="M814" s="32"/>
      <c r="N814" s="46"/>
      <c r="V814" s="5"/>
      <c r="Y814" s="5"/>
    </row>
    <row r="815" spans="2:25" x14ac:dyDescent="0.3">
      <c r="B815" s="23">
        <f>'Spot Type 1'!B815</f>
        <v>0</v>
      </c>
      <c r="C815" s="20" t="str">
        <f>'Spot Type 1'!C815</f>
        <v>x</v>
      </c>
      <c r="D815" s="20"/>
      <c r="E815" s="20"/>
      <c r="F815" s="20"/>
      <c r="G815" s="20"/>
      <c r="H815" s="20"/>
      <c r="I815" s="20"/>
      <c r="J815" s="31"/>
      <c r="K815" s="32"/>
      <c r="L815" s="32"/>
      <c r="M815" s="32"/>
      <c r="N815" s="46"/>
      <c r="V815" s="5"/>
      <c r="Y815" s="5"/>
    </row>
    <row r="816" spans="2:25" x14ac:dyDescent="0.3">
      <c r="B816" s="23">
        <f>'Spot Type 1'!B816</f>
        <v>0</v>
      </c>
      <c r="C816" s="20" t="str">
        <f>'Spot Type 1'!C816</f>
        <v>x</v>
      </c>
      <c r="D816" s="20"/>
      <c r="E816" s="20"/>
      <c r="F816" s="20"/>
      <c r="G816" s="20"/>
      <c r="H816" s="20"/>
      <c r="I816" s="20"/>
      <c r="J816" s="31"/>
      <c r="K816" s="32"/>
      <c r="L816" s="32"/>
      <c r="M816" s="32"/>
      <c r="N816" s="46"/>
      <c r="V816" s="5"/>
      <c r="Y816" s="5"/>
    </row>
    <row r="817" spans="2:25" x14ac:dyDescent="0.3">
      <c r="B817" s="23">
        <f>'Spot Type 1'!B817</f>
        <v>0</v>
      </c>
      <c r="C817" s="20" t="str">
        <f>'Spot Type 1'!C817</f>
        <v>x</v>
      </c>
      <c r="D817" s="20"/>
      <c r="E817" s="20"/>
      <c r="F817" s="20"/>
      <c r="G817" s="20"/>
      <c r="H817" s="20"/>
      <c r="I817" s="20"/>
      <c r="J817" s="31"/>
      <c r="K817" s="32"/>
      <c r="L817" s="32"/>
      <c r="M817" s="32"/>
      <c r="N817" s="46"/>
      <c r="V817" s="5"/>
      <c r="Y817" s="5"/>
    </row>
    <row r="818" spans="2:25" x14ac:dyDescent="0.3">
      <c r="B818" s="23">
        <f>'Spot Type 1'!B818</f>
        <v>0</v>
      </c>
      <c r="C818" s="20" t="str">
        <f>'Spot Type 1'!C818</f>
        <v>x</v>
      </c>
      <c r="D818" s="20"/>
      <c r="E818" s="20"/>
      <c r="F818" s="20"/>
      <c r="G818" s="20"/>
      <c r="H818" s="20"/>
      <c r="I818" s="20"/>
      <c r="J818" s="31"/>
      <c r="K818" s="32"/>
      <c r="L818" s="32"/>
      <c r="M818" s="32"/>
      <c r="N818" s="46"/>
      <c r="V818" s="5"/>
      <c r="Y818" s="5"/>
    </row>
    <row r="819" spans="2:25" x14ac:dyDescent="0.3">
      <c r="B819" s="23">
        <f>'Spot Type 1'!B819</f>
        <v>0</v>
      </c>
      <c r="C819" s="20" t="str">
        <f>'Spot Type 1'!C819</f>
        <v>x</v>
      </c>
      <c r="D819" s="20"/>
      <c r="E819" s="20"/>
      <c r="F819" s="20"/>
      <c r="G819" s="20"/>
      <c r="H819" s="20"/>
      <c r="I819" s="20"/>
      <c r="J819" s="31"/>
      <c r="K819" s="32"/>
      <c r="L819" s="32"/>
      <c r="M819" s="32"/>
      <c r="N819" s="46"/>
      <c r="V819" s="5"/>
      <c r="Y819" s="5"/>
    </row>
    <row r="820" spans="2:25" x14ac:dyDescent="0.3">
      <c r="B820" s="23">
        <f>'Spot Type 1'!B820</f>
        <v>0</v>
      </c>
      <c r="C820" s="20" t="str">
        <f>'Spot Type 1'!C820</f>
        <v>x</v>
      </c>
      <c r="D820" s="20"/>
      <c r="E820" s="20"/>
      <c r="F820" s="20"/>
      <c r="G820" s="20"/>
      <c r="H820" s="20"/>
      <c r="I820" s="20"/>
      <c r="J820" s="31"/>
      <c r="K820" s="32"/>
      <c r="L820" s="32"/>
      <c r="M820" s="32"/>
      <c r="N820" s="46"/>
      <c r="V820" s="5"/>
      <c r="Y820" s="5"/>
    </row>
    <row r="821" spans="2:25" x14ac:dyDescent="0.3">
      <c r="B821" s="23">
        <f>'Spot Type 1'!B821</f>
        <v>0</v>
      </c>
      <c r="C821" s="20" t="str">
        <f>'Spot Type 1'!C821</f>
        <v>x</v>
      </c>
      <c r="D821" s="20"/>
      <c r="E821" s="20"/>
      <c r="F821" s="20"/>
      <c r="G821" s="20"/>
      <c r="H821" s="20"/>
      <c r="I821" s="20"/>
      <c r="J821" s="31"/>
      <c r="K821" s="32"/>
      <c r="L821" s="32"/>
      <c r="M821" s="32"/>
      <c r="N821" s="46"/>
      <c r="V821" s="5"/>
      <c r="Y821" s="5"/>
    </row>
    <row r="822" spans="2:25" x14ac:dyDescent="0.3">
      <c r="B822" s="23">
        <f>'Spot Type 1'!B822</f>
        <v>0</v>
      </c>
      <c r="C822" s="20" t="str">
        <f>'Spot Type 1'!C822</f>
        <v>x</v>
      </c>
      <c r="D822" s="20"/>
      <c r="E822" s="20"/>
      <c r="F822" s="20"/>
      <c r="G822" s="20"/>
      <c r="H822" s="20"/>
      <c r="I822" s="20"/>
      <c r="J822" s="31"/>
      <c r="K822" s="32"/>
      <c r="L822" s="32"/>
      <c r="M822" s="32"/>
      <c r="N822" s="46"/>
      <c r="V822" s="5"/>
      <c r="Y822" s="5"/>
    </row>
    <row r="823" spans="2:25" x14ac:dyDescent="0.3">
      <c r="B823" s="23">
        <f>'Spot Type 1'!B823</f>
        <v>0</v>
      </c>
      <c r="C823" s="20" t="str">
        <f>'Spot Type 1'!C823</f>
        <v>x</v>
      </c>
      <c r="D823" s="20"/>
      <c r="E823" s="20"/>
      <c r="F823" s="20"/>
      <c r="G823" s="20"/>
      <c r="H823" s="20"/>
      <c r="I823" s="20"/>
      <c r="J823" s="31"/>
      <c r="K823" s="32"/>
      <c r="L823" s="32"/>
      <c r="M823" s="32"/>
      <c r="N823" s="46"/>
      <c r="V823" s="5"/>
      <c r="Y823" s="5"/>
    </row>
    <row r="824" spans="2:25" x14ac:dyDescent="0.3">
      <c r="B824" s="23">
        <f>'Spot Type 1'!B824</f>
        <v>0</v>
      </c>
      <c r="C824" s="20" t="str">
        <f>'Spot Type 1'!C824</f>
        <v>x</v>
      </c>
      <c r="D824" s="20"/>
      <c r="E824" s="20"/>
      <c r="F824" s="20"/>
      <c r="G824" s="20"/>
      <c r="H824" s="20"/>
      <c r="I824" s="20"/>
      <c r="J824" s="31"/>
      <c r="K824" s="32"/>
      <c r="L824" s="32"/>
      <c r="M824" s="32"/>
      <c r="N824" s="46"/>
      <c r="V824" s="5"/>
      <c r="Y824" s="5"/>
    </row>
    <row r="825" spans="2:25" x14ac:dyDescent="0.3">
      <c r="B825" s="23">
        <f>'Spot Type 1'!B825</f>
        <v>0</v>
      </c>
      <c r="C825" s="20" t="str">
        <f>'Spot Type 1'!C825</f>
        <v>x</v>
      </c>
      <c r="D825" s="20"/>
      <c r="E825" s="20"/>
      <c r="F825" s="20"/>
      <c r="G825" s="20"/>
      <c r="H825" s="20"/>
      <c r="I825" s="20"/>
      <c r="J825" s="31"/>
      <c r="K825" s="32"/>
      <c r="L825" s="32"/>
      <c r="M825" s="32"/>
      <c r="N825" s="46"/>
      <c r="V825" s="5"/>
      <c r="Y825" s="5"/>
    </row>
    <row r="826" spans="2:25" x14ac:dyDescent="0.3">
      <c r="B826" s="23">
        <f>'Spot Type 1'!B826</f>
        <v>0</v>
      </c>
      <c r="C826" s="20" t="str">
        <f>'Spot Type 1'!C826</f>
        <v>x</v>
      </c>
      <c r="D826" s="20"/>
      <c r="E826" s="20"/>
      <c r="F826" s="20"/>
      <c r="G826" s="20"/>
      <c r="H826" s="20"/>
      <c r="I826" s="20"/>
      <c r="J826" s="31"/>
      <c r="K826" s="32"/>
      <c r="L826" s="32"/>
      <c r="M826" s="32"/>
      <c r="N826" s="46"/>
      <c r="V826" s="5"/>
      <c r="Y826" s="5"/>
    </row>
    <row r="827" spans="2:25" x14ac:dyDescent="0.3">
      <c r="B827" s="23">
        <f>'Spot Type 1'!B827</f>
        <v>0</v>
      </c>
      <c r="C827" s="20" t="str">
        <f>'Spot Type 1'!C827</f>
        <v>x</v>
      </c>
      <c r="D827" s="20"/>
      <c r="E827" s="20"/>
      <c r="F827" s="20"/>
      <c r="G827" s="20"/>
      <c r="H827" s="20"/>
      <c r="I827" s="20"/>
      <c r="J827" s="31"/>
      <c r="K827" s="32"/>
      <c r="L827" s="32"/>
      <c r="M827" s="32"/>
      <c r="N827" s="46"/>
      <c r="V827" s="5"/>
      <c r="Y827" s="5"/>
    </row>
    <row r="828" spans="2:25" x14ac:dyDescent="0.3">
      <c r="B828" s="23">
        <f>'Spot Type 1'!B828</f>
        <v>0</v>
      </c>
      <c r="C828" s="20" t="str">
        <f>'Spot Type 1'!C828</f>
        <v>x</v>
      </c>
      <c r="D828" s="20"/>
      <c r="E828" s="20"/>
      <c r="F828" s="20"/>
      <c r="G828" s="20"/>
      <c r="H828" s="20"/>
      <c r="I828" s="20"/>
      <c r="J828" s="31"/>
      <c r="K828" s="32"/>
      <c r="L828" s="32"/>
      <c r="M828" s="32"/>
      <c r="N828" s="46"/>
      <c r="V828" s="5"/>
      <c r="Y828" s="5"/>
    </row>
    <row r="829" spans="2:25" x14ac:dyDescent="0.3">
      <c r="B829" s="23">
        <f>'Spot Type 1'!B829</f>
        <v>0</v>
      </c>
      <c r="C829" s="20" t="str">
        <f>'Spot Type 1'!C829</f>
        <v>x</v>
      </c>
      <c r="D829" s="20"/>
      <c r="E829" s="20"/>
      <c r="F829" s="20"/>
      <c r="G829" s="20"/>
      <c r="H829" s="20"/>
      <c r="I829" s="20"/>
      <c r="J829" s="31"/>
      <c r="K829" s="32"/>
      <c r="L829" s="32"/>
      <c r="M829" s="32"/>
      <c r="N829" s="46"/>
      <c r="V829" s="5"/>
      <c r="Y829" s="5"/>
    </row>
    <row r="830" spans="2:25" x14ac:dyDescent="0.3">
      <c r="B830" s="23">
        <f>'Spot Type 1'!B830</f>
        <v>0</v>
      </c>
      <c r="C830" s="20" t="str">
        <f>'Spot Type 1'!C830</f>
        <v>x</v>
      </c>
      <c r="D830" s="20"/>
      <c r="E830" s="20"/>
      <c r="F830" s="20"/>
      <c r="G830" s="20"/>
      <c r="H830" s="20"/>
      <c r="I830" s="20"/>
      <c r="J830" s="31"/>
      <c r="K830" s="32"/>
      <c r="L830" s="32"/>
      <c r="M830" s="32"/>
      <c r="N830" s="46"/>
      <c r="V830" s="5"/>
      <c r="Y830" s="5"/>
    </row>
    <row r="831" spans="2:25" x14ac:dyDescent="0.3">
      <c r="B831" s="23">
        <f>'Spot Type 1'!B831</f>
        <v>0</v>
      </c>
      <c r="C831" s="20" t="str">
        <f>'Spot Type 1'!C831</f>
        <v>x</v>
      </c>
      <c r="D831" s="20"/>
      <c r="E831" s="20"/>
      <c r="F831" s="20"/>
      <c r="G831" s="20"/>
      <c r="H831" s="20"/>
      <c r="I831" s="20"/>
      <c r="J831" s="31"/>
      <c r="K831" s="32"/>
      <c r="L831" s="32"/>
      <c r="M831" s="32"/>
      <c r="N831" s="46"/>
      <c r="V831" s="5"/>
      <c r="Y831" s="5"/>
    </row>
    <row r="832" spans="2:25" x14ac:dyDescent="0.3">
      <c r="B832" s="23">
        <f>'Spot Type 1'!B832</f>
        <v>0</v>
      </c>
      <c r="C832" s="20" t="str">
        <f>'Spot Type 1'!C832</f>
        <v>x</v>
      </c>
      <c r="D832" s="20"/>
      <c r="E832" s="20"/>
      <c r="F832" s="20"/>
      <c r="G832" s="20"/>
      <c r="H832" s="20"/>
      <c r="I832" s="20"/>
      <c r="J832" s="31"/>
      <c r="K832" s="32"/>
      <c r="L832" s="32"/>
      <c r="M832" s="32"/>
      <c r="N832" s="46"/>
      <c r="V832" s="5"/>
      <c r="Y832" s="5"/>
    </row>
    <row r="833" spans="2:25" x14ac:dyDescent="0.3">
      <c r="B833" s="23">
        <f>'Spot Type 1'!B833</f>
        <v>0</v>
      </c>
      <c r="C833" s="20" t="str">
        <f>'Spot Type 1'!C833</f>
        <v>x</v>
      </c>
      <c r="D833" s="20"/>
      <c r="E833" s="20"/>
      <c r="F833" s="20"/>
      <c r="G833" s="20"/>
      <c r="H833" s="20"/>
      <c r="I833" s="20"/>
      <c r="J833" s="31"/>
      <c r="K833" s="32"/>
      <c r="L833" s="32"/>
      <c r="M833" s="32"/>
      <c r="N833" s="46"/>
      <c r="V833" s="5"/>
      <c r="Y833" s="5"/>
    </row>
    <row r="834" spans="2:25" x14ac:dyDescent="0.3">
      <c r="B834" s="23">
        <f>'Spot Type 1'!B834</f>
        <v>0</v>
      </c>
      <c r="C834" s="20" t="str">
        <f>'Spot Type 1'!C834</f>
        <v>x</v>
      </c>
      <c r="D834" s="20"/>
      <c r="E834" s="20"/>
      <c r="F834" s="20"/>
      <c r="G834" s="20"/>
      <c r="H834" s="20"/>
      <c r="I834" s="20"/>
      <c r="J834" s="31"/>
      <c r="K834" s="32"/>
      <c r="L834" s="32"/>
      <c r="M834" s="32"/>
      <c r="N834" s="46"/>
      <c r="V834" s="5"/>
      <c r="Y834" s="5"/>
    </row>
    <row r="835" spans="2:25" x14ac:dyDescent="0.3">
      <c r="B835" s="23">
        <f>'Spot Type 1'!B835</f>
        <v>0</v>
      </c>
      <c r="C835" s="20" t="str">
        <f>'Spot Type 1'!C835</f>
        <v>x</v>
      </c>
      <c r="D835" s="20"/>
      <c r="E835" s="20"/>
      <c r="F835" s="20"/>
      <c r="G835" s="20"/>
      <c r="H835" s="20"/>
      <c r="I835" s="20"/>
      <c r="J835" s="31"/>
      <c r="K835" s="32"/>
      <c r="L835" s="32"/>
      <c r="M835" s="32"/>
      <c r="N835" s="46"/>
      <c r="V835" s="5"/>
      <c r="Y835" s="5"/>
    </row>
    <row r="836" spans="2:25" x14ac:dyDescent="0.3">
      <c r="B836" s="23">
        <f>'Spot Type 1'!B836</f>
        <v>0</v>
      </c>
      <c r="C836" s="20" t="str">
        <f>'Spot Type 1'!C836</f>
        <v>x</v>
      </c>
      <c r="D836" s="20"/>
      <c r="E836" s="20"/>
      <c r="F836" s="20"/>
      <c r="G836" s="20"/>
      <c r="H836" s="20"/>
      <c r="I836" s="20"/>
      <c r="J836" s="31"/>
      <c r="K836" s="32"/>
      <c r="L836" s="32"/>
      <c r="M836" s="32"/>
      <c r="N836" s="46"/>
      <c r="V836" s="5"/>
      <c r="Y836" s="5"/>
    </row>
    <row r="837" spans="2:25" x14ac:dyDescent="0.3">
      <c r="B837" s="23">
        <f>'Spot Type 1'!B837</f>
        <v>0</v>
      </c>
      <c r="C837" s="20" t="str">
        <f>'Spot Type 1'!C837</f>
        <v>x</v>
      </c>
      <c r="D837" s="20"/>
      <c r="E837" s="20"/>
      <c r="F837" s="20"/>
      <c r="G837" s="20"/>
      <c r="H837" s="20"/>
      <c r="I837" s="20"/>
      <c r="J837" s="31"/>
      <c r="K837" s="32"/>
      <c r="L837" s="32"/>
      <c r="M837" s="32"/>
      <c r="N837" s="46"/>
      <c r="V837" s="5"/>
      <c r="Y837" s="5"/>
    </row>
    <row r="838" spans="2:25" x14ac:dyDescent="0.3">
      <c r="B838" s="23">
        <f>'Spot Type 1'!B838</f>
        <v>0</v>
      </c>
      <c r="C838" s="20" t="str">
        <f>'Spot Type 1'!C838</f>
        <v>x</v>
      </c>
      <c r="D838" s="20"/>
      <c r="E838" s="20"/>
      <c r="F838" s="20"/>
      <c r="G838" s="20"/>
      <c r="H838" s="20"/>
      <c r="I838" s="20"/>
      <c r="J838" s="31"/>
      <c r="K838" s="32"/>
      <c r="L838" s="32"/>
      <c r="M838" s="32"/>
      <c r="N838" s="46"/>
      <c r="V838" s="5"/>
      <c r="Y838" s="5"/>
    </row>
    <row r="839" spans="2:25" x14ac:dyDescent="0.3">
      <c r="B839" s="23">
        <f>'Spot Type 1'!B839</f>
        <v>0</v>
      </c>
      <c r="C839" s="20" t="str">
        <f>'Spot Type 1'!C839</f>
        <v>x</v>
      </c>
      <c r="D839" s="20"/>
      <c r="E839" s="20"/>
      <c r="F839" s="20"/>
      <c r="G839" s="20"/>
      <c r="H839" s="20"/>
      <c r="I839" s="20"/>
      <c r="J839" s="31"/>
      <c r="K839" s="32"/>
      <c r="L839" s="32"/>
      <c r="M839" s="32"/>
      <c r="N839" s="46"/>
      <c r="V839" s="5"/>
      <c r="Y839" s="5"/>
    </row>
    <row r="840" spans="2:25" x14ac:dyDescent="0.3">
      <c r="B840" s="23">
        <f>'Spot Type 1'!B840</f>
        <v>0</v>
      </c>
      <c r="C840" s="20" t="str">
        <f>'Spot Type 1'!C840</f>
        <v>x</v>
      </c>
      <c r="D840" s="20"/>
      <c r="E840" s="20"/>
      <c r="F840" s="20"/>
      <c r="G840" s="20"/>
      <c r="H840" s="20"/>
      <c r="I840" s="20"/>
      <c r="J840" s="31"/>
      <c r="K840" s="32"/>
      <c r="L840" s="32"/>
      <c r="M840" s="32"/>
      <c r="N840" s="46"/>
      <c r="V840" s="5"/>
      <c r="Y840" s="5"/>
    </row>
    <row r="841" spans="2:25" x14ac:dyDescent="0.3">
      <c r="B841" s="23">
        <f>'Spot Type 1'!B841</f>
        <v>0</v>
      </c>
      <c r="C841" s="20" t="str">
        <f>'Spot Type 1'!C841</f>
        <v>x</v>
      </c>
      <c r="D841" s="20"/>
      <c r="E841" s="20"/>
      <c r="F841" s="20"/>
      <c r="G841" s="20"/>
      <c r="H841" s="20"/>
      <c r="I841" s="20"/>
      <c r="J841" s="31"/>
      <c r="K841" s="32"/>
      <c r="L841" s="32"/>
      <c r="M841" s="32"/>
      <c r="N841" s="46"/>
      <c r="V841" s="5"/>
      <c r="Y841" s="5"/>
    </row>
    <row r="842" spans="2:25" x14ac:dyDescent="0.3">
      <c r="B842" s="23">
        <f>'Spot Type 1'!B842</f>
        <v>0</v>
      </c>
      <c r="C842" s="20" t="str">
        <f>'Spot Type 1'!C842</f>
        <v>x</v>
      </c>
      <c r="D842" s="20"/>
      <c r="E842" s="20"/>
      <c r="F842" s="20"/>
      <c r="G842" s="20"/>
      <c r="H842" s="20"/>
      <c r="I842" s="20"/>
      <c r="J842" s="31"/>
      <c r="K842" s="32"/>
      <c r="L842" s="32"/>
      <c r="M842" s="32"/>
      <c r="N842" s="46"/>
      <c r="V842" s="5"/>
      <c r="Y842" s="5"/>
    </row>
    <row r="843" spans="2:25" x14ac:dyDescent="0.3">
      <c r="B843" s="23">
        <f>'Spot Type 1'!B843</f>
        <v>0</v>
      </c>
      <c r="C843" s="20" t="str">
        <f>'Spot Type 1'!C843</f>
        <v>x</v>
      </c>
      <c r="D843" s="20"/>
      <c r="E843" s="20"/>
      <c r="F843" s="20"/>
      <c r="G843" s="20"/>
      <c r="H843" s="20"/>
      <c r="I843" s="20"/>
      <c r="J843" s="31"/>
      <c r="K843" s="32"/>
      <c r="L843" s="32"/>
      <c r="M843" s="32"/>
      <c r="N843" s="46"/>
      <c r="V843" s="5"/>
      <c r="Y843" s="5"/>
    </row>
    <row r="844" spans="2:25" x14ac:dyDescent="0.3">
      <c r="B844" s="23">
        <f>'Spot Type 1'!B844</f>
        <v>0</v>
      </c>
      <c r="C844" s="20" t="str">
        <f>'Spot Type 1'!C844</f>
        <v>x</v>
      </c>
      <c r="D844" s="20"/>
      <c r="E844" s="20"/>
      <c r="F844" s="20"/>
      <c r="G844" s="20"/>
      <c r="H844" s="20"/>
      <c r="I844" s="20"/>
      <c r="J844" s="31"/>
      <c r="K844" s="32"/>
      <c r="L844" s="32"/>
      <c r="M844" s="32"/>
      <c r="N844" s="46"/>
      <c r="V844" s="5"/>
      <c r="Y844" s="5"/>
    </row>
    <row r="845" spans="2:25" x14ac:dyDescent="0.3">
      <c r="B845" s="23">
        <f>'Spot Type 1'!B845</f>
        <v>0</v>
      </c>
      <c r="C845" s="20" t="str">
        <f>'Spot Type 1'!C845</f>
        <v>x</v>
      </c>
      <c r="D845" s="20"/>
      <c r="E845" s="20"/>
      <c r="F845" s="20"/>
      <c r="G845" s="20"/>
      <c r="H845" s="20"/>
      <c r="I845" s="20"/>
      <c r="J845" s="31"/>
      <c r="K845" s="32"/>
      <c r="L845" s="32"/>
      <c r="M845" s="32"/>
      <c r="N845" s="46"/>
      <c r="V845" s="5"/>
      <c r="Y845" s="5"/>
    </row>
    <row r="846" spans="2:25" x14ac:dyDescent="0.3">
      <c r="B846" s="23">
        <f>'Spot Type 1'!B846</f>
        <v>0</v>
      </c>
      <c r="C846" s="20" t="str">
        <f>'Spot Type 1'!C846</f>
        <v>x</v>
      </c>
      <c r="D846" s="20"/>
      <c r="E846" s="20"/>
      <c r="F846" s="20"/>
      <c r="G846" s="20"/>
      <c r="H846" s="20"/>
      <c r="I846" s="20"/>
      <c r="J846" s="31"/>
      <c r="K846" s="32"/>
      <c r="L846" s="32"/>
      <c r="M846" s="32"/>
      <c r="N846" s="46"/>
      <c r="V846" s="5"/>
      <c r="Y846" s="5"/>
    </row>
    <row r="847" spans="2:25" x14ac:dyDescent="0.3">
      <c r="B847" s="23">
        <f>'Spot Type 1'!B847</f>
        <v>0</v>
      </c>
      <c r="C847" s="20" t="str">
        <f>'Spot Type 1'!C847</f>
        <v>x</v>
      </c>
      <c r="D847" s="20"/>
      <c r="E847" s="20"/>
      <c r="F847" s="20"/>
      <c r="G847" s="20"/>
      <c r="H847" s="20"/>
      <c r="I847" s="20"/>
      <c r="J847" s="31"/>
      <c r="K847" s="32"/>
      <c r="L847" s="32"/>
      <c r="M847" s="32"/>
      <c r="N847" s="46"/>
      <c r="V847" s="5"/>
      <c r="Y847" s="5"/>
    </row>
    <row r="848" spans="2:25" x14ac:dyDescent="0.3">
      <c r="B848" s="23">
        <f>'Spot Type 1'!B848</f>
        <v>0</v>
      </c>
      <c r="C848" s="20" t="str">
        <f>'Spot Type 1'!C848</f>
        <v>x</v>
      </c>
      <c r="D848" s="20"/>
      <c r="E848" s="20"/>
      <c r="F848" s="20"/>
      <c r="G848" s="20"/>
      <c r="H848" s="20"/>
      <c r="I848" s="20"/>
      <c r="J848" s="31"/>
      <c r="K848" s="32"/>
      <c r="L848" s="32"/>
      <c r="M848" s="32"/>
      <c r="N848" s="46"/>
      <c r="V848" s="5"/>
      <c r="Y848" s="5"/>
    </row>
    <row r="849" spans="2:25" x14ac:dyDescent="0.3">
      <c r="B849" s="23">
        <f>'Spot Type 1'!B849</f>
        <v>0</v>
      </c>
      <c r="C849" s="20" t="str">
        <f>'Spot Type 1'!C849</f>
        <v>x</v>
      </c>
      <c r="D849" s="20"/>
      <c r="E849" s="20"/>
      <c r="F849" s="20"/>
      <c r="G849" s="20"/>
      <c r="H849" s="20"/>
      <c r="I849" s="20"/>
      <c r="J849" s="31"/>
      <c r="K849" s="32"/>
      <c r="L849" s="32"/>
      <c r="M849" s="32"/>
      <c r="N849" s="46"/>
      <c r="V849" s="5"/>
      <c r="Y849" s="5"/>
    </row>
    <row r="850" spans="2:25" x14ac:dyDescent="0.3">
      <c r="B850" s="23">
        <f>'Spot Type 1'!B850</f>
        <v>0</v>
      </c>
      <c r="C850" s="20" t="str">
        <f>'Spot Type 1'!C850</f>
        <v>x</v>
      </c>
      <c r="D850" s="20"/>
      <c r="E850" s="20"/>
      <c r="F850" s="20"/>
      <c r="G850" s="20"/>
      <c r="H850" s="20"/>
      <c r="I850" s="20"/>
      <c r="J850" s="31"/>
      <c r="K850" s="32"/>
      <c r="L850" s="32"/>
      <c r="M850" s="32"/>
      <c r="N850" s="46"/>
      <c r="V850" s="5"/>
      <c r="Y850" s="5"/>
    </row>
    <row r="851" spans="2:25" x14ac:dyDescent="0.3">
      <c r="B851" s="23">
        <f>'Spot Type 1'!B851</f>
        <v>0</v>
      </c>
      <c r="C851" s="20" t="str">
        <f>'Spot Type 1'!C851</f>
        <v>x</v>
      </c>
      <c r="D851" s="20"/>
      <c r="E851" s="20"/>
      <c r="F851" s="20"/>
      <c r="G851" s="20"/>
      <c r="H851" s="20"/>
      <c r="I851" s="20"/>
      <c r="J851" s="31"/>
      <c r="K851" s="32"/>
      <c r="L851" s="32"/>
      <c r="M851" s="32"/>
      <c r="N851" s="46"/>
      <c r="V851" s="5"/>
      <c r="Y851" s="5"/>
    </row>
    <row r="852" spans="2:25" x14ac:dyDescent="0.3">
      <c r="B852" s="23">
        <f>'Spot Type 1'!B852</f>
        <v>0</v>
      </c>
      <c r="C852" s="20" t="str">
        <f>'Spot Type 1'!C852</f>
        <v>x</v>
      </c>
      <c r="D852" s="20"/>
      <c r="E852" s="20"/>
      <c r="F852" s="20"/>
      <c r="G852" s="20"/>
      <c r="H852" s="20"/>
      <c r="I852" s="20"/>
      <c r="J852" s="31"/>
      <c r="K852" s="32"/>
      <c r="L852" s="32"/>
      <c r="M852" s="32"/>
      <c r="N852" s="46"/>
      <c r="V852" s="5"/>
      <c r="Y852" s="5"/>
    </row>
    <row r="853" spans="2:25" x14ac:dyDescent="0.3">
      <c r="B853" s="23">
        <f>'Spot Type 1'!B853</f>
        <v>0</v>
      </c>
      <c r="C853" s="20" t="str">
        <f>'Spot Type 1'!C853</f>
        <v>x</v>
      </c>
      <c r="D853" s="20"/>
      <c r="E853" s="20"/>
      <c r="F853" s="20"/>
      <c r="G853" s="20"/>
      <c r="H853" s="20"/>
      <c r="I853" s="20"/>
      <c r="J853" s="31"/>
      <c r="K853" s="32"/>
      <c r="L853" s="32"/>
      <c r="M853" s="32"/>
      <c r="N853" s="46"/>
      <c r="V853" s="5"/>
      <c r="Y853" s="5"/>
    </row>
    <row r="854" spans="2:25" x14ac:dyDescent="0.3">
      <c r="B854" s="23">
        <f>'Spot Type 1'!B854</f>
        <v>0</v>
      </c>
      <c r="C854" s="20" t="str">
        <f>'Spot Type 1'!C854</f>
        <v>x</v>
      </c>
      <c r="D854" s="20"/>
      <c r="E854" s="20"/>
      <c r="F854" s="20"/>
      <c r="G854" s="20"/>
      <c r="H854" s="20"/>
      <c r="I854" s="20"/>
      <c r="J854" s="31"/>
      <c r="K854" s="32"/>
      <c r="L854" s="32"/>
      <c r="M854" s="32"/>
      <c r="N854" s="46"/>
      <c r="V854" s="5"/>
      <c r="Y854" s="5"/>
    </row>
    <row r="855" spans="2:25" x14ac:dyDescent="0.3">
      <c r="B855" s="23">
        <f>'Spot Type 1'!B855</f>
        <v>0</v>
      </c>
      <c r="C855" s="20" t="str">
        <f>'Spot Type 1'!C855</f>
        <v>x</v>
      </c>
      <c r="D855" s="20"/>
      <c r="E855" s="20"/>
      <c r="F855" s="20"/>
      <c r="G855" s="20"/>
      <c r="H855" s="20"/>
      <c r="I855" s="20"/>
      <c r="J855" s="31"/>
      <c r="K855" s="32"/>
      <c r="L855" s="32"/>
      <c r="M855" s="32"/>
      <c r="N855" s="46"/>
      <c r="V855" s="5"/>
      <c r="Y855" s="5"/>
    </row>
    <row r="856" spans="2:25" x14ac:dyDescent="0.3">
      <c r="B856" s="23">
        <f>'Spot Type 1'!B856</f>
        <v>0</v>
      </c>
      <c r="C856" s="20" t="str">
        <f>'Spot Type 1'!C856</f>
        <v>x</v>
      </c>
      <c r="D856" s="20"/>
      <c r="E856" s="20"/>
      <c r="F856" s="20"/>
      <c r="G856" s="20"/>
      <c r="H856" s="20"/>
      <c r="I856" s="20"/>
      <c r="J856" s="31"/>
      <c r="K856" s="32"/>
      <c r="L856" s="32"/>
      <c r="M856" s="32"/>
      <c r="N856" s="46"/>
      <c r="V856" s="5"/>
      <c r="Y856" s="5"/>
    </row>
    <row r="857" spans="2:25" x14ac:dyDescent="0.3">
      <c r="B857" s="23">
        <f>'Spot Type 1'!B857</f>
        <v>0</v>
      </c>
      <c r="C857" s="20" t="str">
        <f>'Spot Type 1'!C857</f>
        <v>x</v>
      </c>
      <c r="D857" s="20"/>
      <c r="E857" s="20"/>
      <c r="F857" s="20"/>
      <c r="G857" s="20"/>
      <c r="H857" s="20"/>
      <c r="I857" s="20"/>
      <c r="J857" s="31"/>
      <c r="K857" s="32"/>
      <c r="L857" s="32"/>
      <c r="M857" s="32"/>
      <c r="N857" s="46"/>
      <c r="V857" s="5"/>
      <c r="Y857" s="5"/>
    </row>
    <row r="858" spans="2:25" x14ac:dyDescent="0.3">
      <c r="B858" s="23">
        <f>'Spot Type 1'!B858</f>
        <v>0</v>
      </c>
      <c r="C858" s="20" t="str">
        <f>'Spot Type 1'!C858</f>
        <v>x</v>
      </c>
      <c r="D858" s="20"/>
      <c r="E858" s="20"/>
      <c r="F858" s="20"/>
      <c r="G858" s="20"/>
      <c r="H858" s="20"/>
      <c r="I858" s="20"/>
      <c r="J858" s="31"/>
      <c r="K858" s="32"/>
      <c r="L858" s="32"/>
      <c r="M858" s="32"/>
      <c r="N858" s="46"/>
      <c r="V858" s="5"/>
      <c r="Y858" s="5"/>
    </row>
    <row r="859" spans="2:25" x14ac:dyDescent="0.3">
      <c r="B859" s="23">
        <f>'Spot Type 1'!B859</f>
        <v>0</v>
      </c>
      <c r="C859" s="20" t="str">
        <f>'Spot Type 1'!C859</f>
        <v>x</v>
      </c>
      <c r="D859" s="20"/>
      <c r="E859" s="20"/>
      <c r="F859" s="20"/>
      <c r="G859" s="20"/>
      <c r="H859" s="20"/>
      <c r="I859" s="20"/>
      <c r="J859" s="31"/>
      <c r="K859" s="32"/>
      <c r="L859" s="32"/>
      <c r="M859" s="32"/>
      <c r="N859" s="46"/>
      <c r="V859" s="5"/>
      <c r="Y859" s="5"/>
    </row>
    <row r="860" spans="2:25" x14ac:dyDescent="0.3">
      <c r="B860" s="23">
        <f>'Spot Type 1'!B860</f>
        <v>0</v>
      </c>
      <c r="C860" s="20" t="str">
        <f>'Spot Type 1'!C860</f>
        <v>x</v>
      </c>
      <c r="D860" s="20"/>
      <c r="E860" s="20"/>
      <c r="F860" s="20"/>
      <c r="G860" s="20"/>
      <c r="H860" s="20"/>
      <c r="I860" s="20"/>
      <c r="J860" s="31"/>
      <c r="K860" s="32"/>
      <c r="L860" s="32"/>
      <c r="M860" s="32"/>
      <c r="N860" s="46"/>
      <c r="V860" s="5"/>
      <c r="Y860" s="5"/>
    </row>
    <row r="861" spans="2:25" x14ac:dyDescent="0.3">
      <c r="B861" s="23">
        <f>'Spot Type 1'!B861</f>
        <v>0</v>
      </c>
      <c r="C861" s="20" t="str">
        <f>'Spot Type 1'!C861</f>
        <v>x</v>
      </c>
      <c r="D861" s="20"/>
      <c r="E861" s="20"/>
      <c r="F861" s="20"/>
      <c r="G861" s="20"/>
      <c r="H861" s="20"/>
      <c r="I861" s="20"/>
      <c r="J861" s="31"/>
      <c r="K861" s="32"/>
      <c r="L861" s="32"/>
      <c r="M861" s="32"/>
      <c r="N861" s="46"/>
      <c r="V861" s="5"/>
      <c r="Y861" s="5"/>
    </row>
    <row r="862" spans="2:25" x14ac:dyDescent="0.3">
      <c r="B862" s="23">
        <f>'Spot Type 1'!B862</f>
        <v>0</v>
      </c>
      <c r="C862" s="20" t="str">
        <f>'Spot Type 1'!C862</f>
        <v>x</v>
      </c>
      <c r="D862" s="20"/>
      <c r="E862" s="20"/>
      <c r="F862" s="20"/>
      <c r="G862" s="20"/>
      <c r="H862" s="20"/>
      <c r="I862" s="20"/>
      <c r="J862" s="31"/>
      <c r="K862" s="32"/>
      <c r="L862" s="32"/>
      <c r="M862" s="32"/>
      <c r="N862" s="46"/>
      <c r="V862" s="5"/>
      <c r="Y862" s="5"/>
    </row>
    <row r="863" spans="2:25" x14ac:dyDescent="0.3">
      <c r="B863" s="23">
        <f>'Spot Type 1'!B863</f>
        <v>0</v>
      </c>
      <c r="C863" s="20" t="str">
        <f>'Spot Type 1'!C863</f>
        <v>x</v>
      </c>
      <c r="D863" s="20"/>
      <c r="E863" s="20"/>
      <c r="F863" s="20"/>
      <c r="G863" s="20"/>
      <c r="H863" s="20"/>
      <c r="I863" s="20"/>
      <c r="J863" s="31"/>
      <c r="K863" s="32"/>
      <c r="L863" s="32"/>
      <c r="M863" s="32"/>
      <c r="N863" s="46"/>
      <c r="V863" s="5"/>
      <c r="Y863" s="5"/>
    </row>
    <row r="864" spans="2:25" x14ac:dyDescent="0.3">
      <c r="B864" s="23">
        <f>'Spot Type 1'!B864</f>
        <v>0</v>
      </c>
      <c r="C864" s="20" t="str">
        <f>'Spot Type 1'!C864</f>
        <v>x</v>
      </c>
      <c r="D864" s="20"/>
      <c r="E864" s="20"/>
      <c r="F864" s="20"/>
      <c r="G864" s="20"/>
      <c r="H864" s="20"/>
      <c r="I864" s="20"/>
      <c r="J864" s="31"/>
      <c r="K864" s="32"/>
      <c r="L864" s="32"/>
      <c r="M864" s="32"/>
      <c r="N864" s="46"/>
      <c r="V864" s="5"/>
      <c r="Y864" s="5"/>
    </row>
    <row r="865" spans="2:25" x14ac:dyDescent="0.3">
      <c r="B865" s="23">
        <f>'Spot Type 1'!B865</f>
        <v>0</v>
      </c>
      <c r="C865" s="20" t="str">
        <f>'Spot Type 1'!C865</f>
        <v>x</v>
      </c>
      <c r="D865" s="20"/>
      <c r="E865" s="20"/>
      <c r="F865" s="20"/>
      <c r="G865" s="20"/>
      <c r="H865" s="20"/>
      <c r="I865" s="20"/>
      <c r="J865" s="31"/>
      <c r="K865" s="32"/>
      <c r="L865" s="32"/>
      <c r="M865" s="32"/>
      <c r="N865" s="46"/>
      <c r="V865" s="5"/>
      <c r="Y865" s="5"/>
    </row>
    <row r="866" spans="2:25" x14ac:dyDescent="0.3">
      <c r="B866" s="23">
        <f>'Spot Type 1'!B866</f>
        <v>0</v>
      </c>
      <c r="C866" s="20" t="str">
        <f>'Spot Type 1'!C866</f>
        <v>x</v>
      </c>
      <c r="D866" s="20"/>
      <c r="E866" s="20"/>
      <c r="F866" s="20"/>
      <c r="G866" s="20"/>
      <c r="H866" s="20"/>
      <c r="I866" s="20"/>
      <c r="J866" s="31"/>
      <c r="K866" s="32"/>
      <c r="L866" s="32"/>
      <c r="M866" s="32"/>
      <c r="N866" s="46"/>
      <c r="V866" s="5"/>
      <c r="Y866" s="5"/>
    </row>
    <row r="867" spans="2:25" x14ac:dyDescent="0.3">
      <c r="B867" s="23">
        <f>'Spot Type 1'!B867</f>
        <v>0</v>
      </c>
      <c r="C867" s="20" t="str">
        <f>'Spot Type 1'!C867</f>
        <v>x</v>
      </c>
      <c r="D867" s="20"/>
      <c r="E867" s="20"/>
      <c r="F867" s="20"/>
      <c r="G867" s="20"/>
      <c r="H867" s="20"/>
      <c r="I867" s="20"/>
      <c r="J867" s="31"/>
      <c r="K867" s="32"/>
      <c r="L867" s="32"/>
      <c r="M867" s="32"/>
      <c r="N867" s="46"/>
      <c r="V867" s="5"/>
      <c r="Y867" s="5"/>
    </row>
    <row r="868" spans="2:25" x14ac:dyDescent="0.3">
      <c r="B868" s="23">
        <f>'Spot Type 1'!B868</f>
        <v>0</v>
      </c>
      <c r="C868" s="20" t="str">
        <f>'Spot Type 1'!C868</f>
        <v>x</v>
      </c>
      <c r="D868" s="20"/>
      <c r="E868" s="20"/>
      <c r="F868" s="20"/>
      <c r="G868" s="20"/>
      <c r="H868" s="20"/>
      <c r="I868" s="20"/>
      <c r="J868" s="31"/>
      <c r="K868" s="32"/>
      <c r="L868" s="32"/>
      <c r="M868" s="32"/>
      <c r="N868" s="46"/>
      <c r="V868" s="5"/>
      <c r="Y868" s="5"/>
    </row>
    <row r="869" spans="2:25" x14ac:dyDescent="0.3">
      <c r="B869" s="23">
        <f>'Spot Type 1'!B869</f>
        <v>0</v>
      </c>
      <c r="C869" s="20" t="str">
        <f>'Spot Type 1'!C869</f>
        <v>x</v>
      </c>
      <c r="D869" s="20"/>
      <c r="E869" s="20"/>
      <c r="F869" s="20"/>
      <c r="G869" s="20"/>
      <c r="H869" s="20"/>
      <c r="I869" s="20"/>
      <c r="J869" s="31"/>
      <c r="K869" s="32"/>
      <c r="L869" s="32"/>
      <c r="M869" s="32"/>
      <c r="N869" s="46"/>
      <c r="V869" s="5"/>
      <c r="Y869" s="5"/>
    </row>
    <row r="870" spans="2:25" x14ac:dyDescent="0.3">
      <c r="B870" s="23">
        <f>'Spot Type 1'!B870</f>
        <v>0</v>
      </c>
      <c r="C870" s="20" t="str">
        <f>'Spot Type 1'!C870</f>
        <v>x</v>
      </c>
      <c r="D870" s="20"/>
      <c r="E870" s="20"/>
      <c r="F870" s="20"/>
      <c r="G870" s="20"/>
      <c r="H870" s="20"/>
      <c r="I870" s="20"/>
      <c r="J870" s="31"/>
      <c r="K870" s="32"/>
      <c r="L870" s="32"/>
      <c r="M870" s="32"/>
      <c r="N870" s="46"/>
      <c r="V870" s="5"/>
      <c r="Y870" s="5"/>
    </row>
    <row r="871" spans="2:25" x14ac:dyDescent="0.3">
      <c r="B871" s="23">
        <f>'Spot Type 1'!B871</f>
        <v>0</v>
      </c>
      <c r="C871" s="20" t="str">
        <f>'Spot Type 1'!C871</f>
        <v>x</v>
      </c>
      <c r="D871" s="20"/>
      <c r="E871" s="20"/>
      <c r="F871" s="20"/>
      <c r="G871" s="20"/>
      <c r="H871" s="20"/>
      <c r="I871" s="20"/>
      <c r="J871" s="31"/>
      <c r="K871" s="32"/>
      <c r="L871" s="32"/>
      <c r="M871" s="32"/>
      <c r="N871" s="46"/>
      <c r="V871" s="5"/>
      <c r="Y871" s="5"/>
    </row>
    <row r="872" spans="2:25" x14ac:dyDescent="0.3">
      <c r="B872" s="23">
        <f>'Spot Type 1'!B872</f>
        <v>0</v>
      </c>
      <c r="C872" s="20" t="str">
        <f>'Spot Type 1'!C872</f>
        <v>x</v>
      </c>
      <c r="D872" s="20"/>
      <c r="E872" s="20"/>
      <c r="F872" s="20"/>
      <c r="G872" s="20"/>
      <c r="H872" s="20"/>
      <c r="I872" s="20"/>
      <c r="J872" s="31"/>
      <c r="K872" s="32"/>
      <c r="L872" s="32"/>
      <c r="M872" s="32"/>
      <c r="N872" s="46"/>
      <c r="V872" s="5"/>
      <c r="Y872" s="5"/>
    </row>
    <row r="873" spans="2:25" x14ac:dyDescent="0.3">
      <c r="B873" s="23">
        <f>'Spot Type 1'!B873</f>
        <v>0</v>
      </c>
      <c r="C873" s="20" t="str">
        <f>'Spot Type 1'!C873</f>
        <v>x</v>
      </c>
      <c r="D873" s="20"/>
      <c r="E873" s="20"/>
      <c r="F873" s="20"/>
      <c r="G873" s="20"/>
      <c r="H873" s="20"/>
      <c r="I873" s="20"/>
      <c r="J873" s="31"/>
      <c r="K873" s="32"/>
      <c r="L873" s="32"/>
      <c r="M873" s="32"/>
      <c r="N873" s="46"/>
      <c r="V873" s="5"/>
      <c r="Y873" s="5"/>
    </row>
    <row r="874" spans="2:25" x14ac:dyDescent="0.3">
      <c r="B874" s="23">
        <f>'Spot Type 1'!B874</f>
        <v>0</v>
      </c>
      <c r="C874" s="20" t="str">
        <f>'Spot Type 1'!C874</f>
        <v>x</v>
      </c>
      <c r="D874" s="20"/>
      <c r="E874" s="20"/>
      <c r="F874" s="20"/>
      <c r="G874" s="20"/>
      <c r="H874" s="20"/>
      <c r="I874" s="20"/>
      <c r="J874" s="31"/>
      <c r="K874" s="32"/>
      <c r="L874" s="32"/>
      <c r="M874" s="32"/>
      <c r="N874" s="46"/>
      <c r="V874" s="5"/>
      <c r="Y874" s="5"/>
    </row>
    <row r="875" spans="2:25" x14ac:dyDescent="0.3">
      <c r="B875" s="23">
        <f>'Spot Type 1'!B875</f>
        <v>0</v>
      </c>
      <c r="C875" s="20" t="str">
        <f>'Spot Type 1'!C875</f>
        <v>x</v>
      </c>
      <c r="D875" s="20"/>
      <c r="E875" s="20"/>
      <c r="F875" s="20"/>
      <c r="G875" s="20"/>
      <c r="H875" s="20"/>
      <c r="I875" s="20"/>
      <c r="J875" s="31"/>
      <c r="K875" s="32"/>
      <c r="L875" s="32"/>
      <c r="M875" s="32"/>
      <c r="N875" s="46"/>
      <c r="V875" s="5"/>
      <c r="Y875" s="5"/>
    </row>
    <row r="876" spans="2:25" x14ac:dyDescent="0.3">
      <c r="B876" s="23">
        <f>'Spot Type 1'!B876</f>
        <v>0</v>
      </c>
      <c r="C876" s="20" t="str">
        <f>'Spot Type 1'!C876</f>
        <v>x</v>
      </c>
      <c r="D876" s="20"/>
      <c r="E876" s="20"/>
      <c r="F876" s="20"/>
      <c r="G876" s="20"/>
      <c r="H876" s="20"/>
      <c r="I876" s="20"/>
      <c r="J876" s="31"/>
      <c r="K876" s="32"/>
      <c r="L876" s="32"/>
      <c r="M876" s="32"/>
      <c r="N876" s="46"/>
      <c r="V876" s="5"/>
      <c r="Y876" s="5"/>
    </row>
    <row r="877" spans="2:25" x14ac:dyDescent="0.3">
      <c r="B877" s="23">
        <f>'Spot Type 1'!B877</f>
        <v>0</v>
      </c>
      <c r="C877" s="20" t="str">
        <f>'Spot Type 1'!C877</f>
        <v>x</v>
      </c>
      <c r="D877" s="20"/>
      <c r="E877" s="20"/>
      <c r="F877" s="20"/>
      <c r="G877" s="20"/>
      <c r="H877" s="20"/>
      <c r="I877" s="20"/>
      <c r="J877" s="31"/>
      <c r="K877" s="32"/>
      <c r="L877" s="32"/>
      <c r="M877" s="32"/>
      <c r="N877" s="46"/>
      <c r="V877" s="5"/>
      <c r="Y877" s="5"/>
    </row>
    <row r="878" spans="2:25" x14ac:dyDescent="0.3">
      <c r="B878" s="23">
        <f>'Spot Type 1'!B878</f>
        <v>0</v>
      </c>
      <c r="C878" s="20" t="str">
        <f>'Spot Type 1'!C878</f>
        <v>x</v>
      </c>
      <c r="D878" s="20"/>
      <c r="E878" s="20"/>
      <c r="F878" s="20"/>
      <c r="G878" s="20"/>
      <c r="H878" s="20"/>
      <c r="I878" s="20"/>
      <c r="J878" s="31"/>
      <c r="K878" s="32"/>
      <c r="L878" s="32"/>
      <c r="M878" s="32"/>
      <c r="N878" s="46"/>
      <c r="V878" s="5"/>
      <c r="Y878" s="5"/>
    </row>
    <row r="879" spans="2:25" x14ac:dyDescent="0.3">
      <c r="B879" s="23">
        <f>'Spot Type 1'!B879</f>
        <v>0</v>
      </c>
      <c r="C879" s="20" t="str">
        <f>'Spot Type 1'!C879</f>
        <v>x</v>
      </c>
      <c r="D879" s="20"/>
      <c r="E879" s="20"/>
      <c r="F879" s="20"/>
      <c r="G879" s="20"/>
      <c r="H879" s="20"/>
      <c r="I879" s="20"/>
      <c r="J879" s="31"/>
      <c r="K879" s="32"/>
      <c r="L879" s="32"/>
      <c r="M879" s="32"/>
      <c r="N879" s="46"/>
      <c r="V879" s="5"/>
      <c r="Y879" s="5"/>
    </row>
    <row r="880" spans="2:25" x14ac:dyDescent="0.3">
      <c r="B880" s="23">
        <f>'Spot Type 1'!B880</f>
        <v>0</v>
      </c>
      <c r="C880" s="20" t="str">
        <f>'Spot Type 1'!C880</f>
        <v>x</v>
      </c>
      <c r="D880" s="20"/>
      <c r="E880" s="20"/>
      <c r="F880" s="20"/>
      <c r="G880" s="20"/>
      <c r="H880" s="20"/>
      <c r="I880" s="20"/>
      <c r="J880" s="31"/>
      <c r="K880" s="32"/>
      <c r="L880" s="32"/>
      <c r="M880" s="32"/>
      <c r="N880" s="46"/>
      <c r="V880" s="5"/>
      <c r="Y880" s="5"/>
    </row>
    <row r="881" spans="2:25" x14ac:dyDescent="0.3">
      <c r="B881" s="23">
        <f>'Spot Type 1'!B881</f>
        <v>0</v>
      </c>
      <c r="C881" s="20" t="str">
        <f>'Spot Type 1'!C881</f>
        <v>x</v>
      </c>
      <c r="D881" s="20"/>
      <c r="E881" s="20"/>
      <c r="F881" s="20"/>
      <c r="G881" s="20"/>
      <c r="H881" s="20"/>
      <c r="I881" s="20"/>
      <c r="J881" s="31"/>
      <c r="K881" s="32"/>
      <c r="L881" s="32"/>
      <c r="M881" s="32"/>
      <c r="N881" s="46"/>
      <c r="V881" s="5"/>
      <c r="Y881" s="5"/>
    </row>
    <row r="882" spans="2:25" x14ac:dyDescent="0.3">
      <c r="B882" s="23">
        <f>'Spot Type 1'!B882</f>
        <v>0</v>
      </c>
      <c r="C882" s="20" t="str">
        <f>'Spot Type 1'!C882</f>
        <v>x</v>
      </c>
      <c r="D882" s="20"/>
      <c r="E882" s="20"/>
      <c r="F882" s="20"/>
      <c r="G882" s="20"/>
      <c r="H882" s="20"/>
      <c r="I882" s="20"/>
      <c r="J882" s="31"/>
      <c r="K882" s="32"/>
      <c r="L882" s="32"/>
      <c r="M882" s="32"/>
      <c r="N882" s="46"/>
      <c r="V882" s="5"/>
      <c r="Y882" s="5"/>
    </row>
    <row r="883" spans="2:25" x14ac:dyDescent="0.3">
      <c r="B883" s="23">
        <f>'Spot Type 1'!B883</f>
        <v>0</v>
      </c>
      <c r="C883" s="20" t="str">
        <f>'Spot Type 1'!C883</f>
        <v>x</v>
      </c>
      <c r="D883" s="20"/>
      <c r="E883" s="20"/>
      <c r="F883" s="20"/>
      <c r="G883" s="20"/>
      <c r="H883" s="20"/>
      <c r="I883" s="20"/>
      <c r="J883" s="31"/>
      <c r="K883" s="32"/>
      <c r="L883" s="32"/>
      <c r="M883" s="32"/>
      <c r="N883" s="46"/>
      <c r="V883" s="5"/>
      <c r="Y883" s="5"/>
    </row>
    <row r="884" spans="2:25" x14ac:dyDescent="0.3">
      <c r="B884" s="23">
        <f>'Spot Type 1'!B884</f>
        <v>0</v>
      </c>
      <c r="C884" s="20" t="str">
        <f>'Spot Type 1'!C884</f>
        <v>x</v>
      </c>
      <c r="D884" s="20"/>
      <c r="E884" s="20"/>
      <c r="F884" s="20"/>
      <c r="G884" s="20"/>
      <c r="H884" s="20"/>
      <c r="I884" s="20"/>
      <c r="J884" s="31"/>
      <c r="K884" s="32"/>
      <c r="L884" s="32"/>
      <c r="M884" s="32"/>
      <c r="N884" s="46"/>
      <c r="V884" s="5"/>
      <c r="Y884" s="5"/>
    </row>
    <row r="885" spans="2:25" x14ac:dyDescent="0.3">
      <c r="B885" s="23">
        <f>'Spot Type 1'!B885</f>
        <v>0</v>
      </c>
      <c r="C885" s="20" t="str">
        <f>'Spot Type 1'!C885</f>
        <v>x</v>
      </c>
      <c r="D885" s="20"/>
      <c r="E885" s="20"/>
      <c r="F885" s="20"/>
      <c r="G885" s="20"/>
      <c r="H885" s="20"/>
      <c r="I885" s="20"/>
      <c r="J885" s="31"/>
      <c r="K885" s="32"/>
      <c r="L885" s="32"/>
      <c r="M885" s="32"/>
      <c r="N885" s="46"/>
      <c r="V885" s="5"/>
      <c r="Y885" s="5"/>
    </row>
    <row r="886" spans="2:25" x14ac:dyDescent="0.3">
      <c r="B886" s="23">
        <f>'Spot Type 1'!B886</f>
        <v>0</v>
      </c>
      <c r="C886" s="20" t="str">
        <f>'Spot Type 1'!C886</f>
        <v>x</v>
      </c>
      <c r="D886" s="20"/>
      <c r="E886" s="20"/>
      <c r="F886" s="20"/>
      <c r="G886" s="20"/>
      <c r="H886" s="20"/>
      <c r="I886" s="20"/>
      <c r="J886" s="31"/>
      <c r="K886" s="32"/>
      <c r="L886" s="32"/>
      <c r="M886" s="32"/>
      <c r="N886" s="46"/>
      <c r="V886" s="5"/>
      <c r="Y886" s="5"/>
    </row>
    <row r="887" spans="2:25" x14ac:dyDescent="0.3">
      <c r="B887" s="23">
        <f>'Spot Type 1'!B887</f>
        <v>0</v>
      </c>
      <c r="C887" s="20" t="str">
        <f>'Spot Type 1'!C887</f>
        <v>x</v>
      </c>
      <c r="D887" s="20"/>
      <c r="E887" s="20"/>
      <c r="F887" s="20"/>
      <c r="G887" s="20"/>
      <c r="H887" s="20"/>
      <c r="I887" s="20"/>
      <c r="J887" s="31"/>
      <c r="K887" s="32"/>
      <c r="L887" s="32"/>
      <c r="M887" s="32"/>
      <c r="N887" s="46"/>
      <c r="V887" s="5"/>
      <c r="Y887" s="5"/>
    </row>
    <row r="888" spans="2:25" x14ac:dyDescent="0.3">
      <c r="B888" s="23">
        <f>'Spot Type 1'!B888</f>
        <v>0</v>
      </c>
      <c r="C888" s="20" t="str">
        <f>'Spot Type 1'!C888</f>
        <v>x</v>
      </c>
      <c r="D888" s="20"/>
      <c r="E888" s="20"/>
      <c r="F888" s="20"/>
      <c r="G888" s="20"/>
      <c r="H888" s="20"/>
      <c r="I888" s="20"/>
      <c r="J888" s="31"/>
      <c r="K888" s="32"/>
      <c r="L888" s="32"/>
      <c r="M888" s="32"/>
      <c r="N888" s="46"/>
      <c r="V888" s="5"/>
      <c r="Y888" s="5"/>
    </row>
    <row r="889" spans="2:25" x14ac:dyDescent="0.3">
      <c r="B889" s="23">
        <f>'Spot Type 1'!B889</f>
        <v>0</v>
      </c>
      <c r="C889" s="20" t="str">
        <f>'Spot Type 1'!C889</f>
        <v>x</v>
      </c>
      <c r="D889" s="20"/>
      <c r="E889" s="20"/>
      <c r="F889" s="20"/>
      <c r="G889" s="20"/>
      <c r="H889" s="20"/>
      <c r="I889" s="20"/>
      <c r="J889" s="31"/>
      <c r="K889" s="32"/>
      <c r="L889" s="32"/>
      <c r="M889" s="32"/>
      <c r="N889" s="46"/>
      <c r="V889" s="5"/>
      <c r="Y889" s="5"/>
    </row>
    <row r="890" spans="2:25" x14ac:dyDescent="0.3">
      <c r="B890" s="23">
        <f>'Spot Type 1'!B890</f>
        <v>0</v>
      </c>
      <c r="C890" s="20" t="str">
        <f>'Spot Type 1'!C890</f>
        <v>x</v>
      </c>
      <c r="D890" s="20"/>
      <c r="E890" s="20"/>
      <c r="F890" s="20"/>
      <c r="G890" s="20"/>
      <c r="H890" s="20"/>
      <c r="I890" s="20"/>
      <c r="J890" s="31"/>
      <c r="K890" s="32"/>
      <c r="L890" s="32"/>
      <c r="M890" s="32"/>
      <c r="N890" s="46"/>
      <c r="V890" s="5"/>
      <c r="Y890" s="5"/>
    </row>
    <row r="891" spans="2:25" x14ac:dyDescent="0.3">
      <c r="B891" s="23">
        <f>'Spot Type 1'!B891</f>
        <v>0</v>
      </c>
      <c r="C891" s="20" t="str">
        <f>'Spot Type 1'!C891</f>
        <v>x</v>
      </c>
      <c r="D891" s="20"/>
      <c r="E891" s="20"/>
      <c r="F891" s="20"/>
      <c r="G891" s="20"/>
      <c r="H891" s="20"/>
      <c r="I891" s="20"/>
      <c r="J891" s="31"/>
      <c r="K891" s="32"/>
      <c r="L891" s="32"/>
      <c r="M891" s="32"/>
      <c r="N891" s="46"/>
      <c r="V891" s="5"/>
      <c r="Y891" s="5"/>
    </row>
    <row r="892" spans="2:25" x14ac:dyDescent="0.3">
      <c r="B892" s="23">
        <f>'Spot Type 1'!B892</f>
        <v>0</v>
      </c>
      <c r="C892" s="20" t="str">
        <f>'Spot Type 1'!C892</f>
        <v>x</v>
      </c>
      <c r="D892" s="20"/>
      <c r="E892" s="20"/>
      <c r="F892" s="20"/>
      <c r="G892" s="20"/>
      <c r="H892" s="20"/>
      <c r="I892" s="20"/>
      <c r="J892" s="31"/>
      <c r="K892" s="32"/>
      <c r="L892" s="32"/>
      <c r="M892" s="32"/>
      <c r="N892" s="46"/>
      <c r="V892" s="5"/>
      <c r="Y892" s="5"/>
    </row>
    <row r="893" spans="2:25" x14ac:dyDescent="0.3">
      <c r="B893" s="23">
        <f>'Spot Type 1'!B893</f>
        <v>0</v>
      </c>
      <c r="C893" s="20" t="str">
        <f>'Spot Type 1'!C893</f>
        <v>x</v>
      </c>
      <c r="D893" s="20"/>
      <c r="E893" s="20"/>
      <c r="F893" s="20"/>
      <c r="G893" s="20"/>
      <c r="H893" s="20"/>
      <c r="I893" s="20"/>
      <c r="J893" s="31"/>
      <c r="K893" s="32"/>
      <c r="L893" s="32"/>
      <c r="M893" s="32"/>
      <c r="N893" s="46"/>
      <c r="V893" s="5"/>
      <c r="Y893" s="5"/>
    </row>
    <row r="894" spans="2:25" x14ac:dyDescent="0.3">
      <c r="B894" s="23">
        <f>'Spot Type 1'!B894</f>
        <v>0</v>
      </c>
      <c r="C894" s="20" t="str">
        <f>'Spot Type 1'!C894</f>
        <v>x</v>
      </c>
      <c r="D894" s="20"/>
      <c r="E894" s="20"/>
      <c r="F894" s="20"/>
      <c r="G894" s="20"/>
      <c r="H894" s="20"/>
      <c r="I894" s="20"/>
      <c r="J894" s="31"/>
      <c r="K894" s="32"/>
      <c r="L894" s="32"/>
      <c r="M894" s="32"/>
      <c r="N894" s="46"/>
      <c r="V894" s="5"/>
      <c r="Y894" s="5"/>
    </row>
    <row r="895" spans="2:25" x14ac:dyDescent="0.3">
      <c r="B895" s="23">
        <f>'Spot Type 1'!B895</f>
        <v>0</v>
      </c>
      <c r="C895" s="20" t="str">
        <f>'Spot Type 1'!C895</f>
        <v>x</v>
      </c>
      <c r="D895" s="20"/>
      <c r="E895" s="20"/>
      <c r="F895" s="20"/>
      <c r="G895" s="20"/>
      <c r="H895" s="20"/>
      <c r="I895" s="20"/>
      <c r="J895" s="31"/>
      <c r="K895" s="32"/>
      <c r="L895" s="32"/>
      <c r="M895" s="32"/>
      <c r="N895" s="46"/>
      <c r="V895" s="5"/>
      <c r="Y895" s="5"/>
    </row>
    <row r="896" spans="2:25" x14ac:dyDescent="0.3">
      <c r="B896" s="23">
        <f>'Spot Type 1'!B896</f>
        <v>0</v>
      </c>
      <c r="C896" s="20" t="str">
        <f>'Spot Type 1'!C896</f>
        <v>x</v>
      </c>
      <c r="D896" s="20"/>
      <c r="E896" s="20"/>
      <c r="F896" s="20"/>
      <c r="G896" s="20"/>
      <c r="H896" s="20"/>
      <c r="I896" s="20"/>
      <c r="J896" s="31"/>
      <c r="K896" s="32"/>
      <c r="L896" s="32"/>
      <c r="M896" s="32"/>
      <c r="N896" s="46"/>
      <c r="V896" s="5"/>
      <c r="Y896" s="5"/>
    </row>
    <row r="897" spans="2:25" x14ac:dyDescent="0.3">
      <c r="B897" s="23">
        <f>'Spot Type 1'!B897</f>
        <v>0</v>
      </c>
      <c r="C897" s="20" t="str">
        <f>'Spot Type 1'!C897</f>
        <v>x</v>
      </c>
      <c r="D897" s="20"/>
      <c r="E897" s="20"/>
      <c r="F897" s="20"/>
      <c r="G897" s="20"/>
      <c r="H897" s="20"/>
      <c r="I897" s="20"/>
      <c r="J897" s="31"/>
      <c r="K897" s="32"/>
      <c r="L897" s="32"/>
      <c r="M897" s="32"/>
      <c r="N897" s="46"/>
      <c r="V897" s="5"/>
      <c r="Y897" s="5"/>
    </row>
    <row r="898" spans="2:25" x14ac:dyDescent="0.3">
      <c r="B898" s="23">
        <f>'Spot Type 1'!B898</f>
        <v>0</v>
      </c>
      <c r="C898" s="20" t="str">
        <f>'Spot Type 1'!C898</f>
        <v>x</v>
      </c>
      <c r="D898" s="20"/>
      <c r="E898" s="20"/>
      <c r="F898" s="20"/>
      <c r="G898" s="20"/>
      <c r="H898" s="20"/>
      <c r="I898" s="20"/>
      <c r="J898" s="31"/>
      <c r="K898" s="32"/>
      <c r="L898" s="32"/>
      <c r="M898" s="32"/>
      <c r="N898" s="46"/>
      <c r="V898" s="5"/>
      <c r="Y898" s="5"/>
    </row>
    <row r="899" spans="2:25" x14ac:dyDescent="0.3">
      <c r="B899" s="23">
        <f>'Spot Type 1'!B899</f>
        <v>0</v>
      </c>
      <c r="C899" s="20" t="str">
        <f>'Spot Type 1'!C899</f>
        <v>x</v>
      </c>
      <c r="D899" s="20"/>
      <c r="E899" s="20"/>
      <c r="F899" s="20"/>
      <c r="G899" s="20"/>
      <c r="H899" s="20"/>
      <c r="I899" s="20"/>
      <c r="J899" s="31"/>
      <c r="K899" s="32"/>
      <c r="L899" s="32"/>
      <c r="M899" s="32"/>
      <c r="N899" s="46"/>
      <c r="V899" s="5"/>
      <c r="Y899" s="5"/>
    </row>
    <row r="900" spans="2:25" x14ac:dyDescent="0.3">
      <c r="B900" s="23">
        <f>'Spot Type 1'!B900</f>
        <v>0</v>
      </c>
      <c r="C900" s="20" t="str">
        <f>'Spot Type 1'!C900</f>
        <v>x</v>
      </c>
      <c r="D900" s="20"/>
      <c r="E900" s="20"/>
      <c r="F900" s="20"/>
      <c r="G900" s="20"/>
      <c r="H900" s="20"/>
      <c r="I900" s="20"/>
      <c r="J900" s="31"/>
      <c r="K900" s="32"/>
      <c r="L900" s="32"/>
      <c r="M900" s="32"/>
      <c r="N900" s="46"/>
      <c r="V900" s="5"/>
      <c r="Y900" s="5"/>
    </row>
    <row r="901" spans="2:25" x14ac:dyDescent="0.3">
      <c r="B901" s="23">
        <f>'Spot Type 1'!B901</f>
        <v>0</v>
      </c>
      <c r="C901" s="20" t="str">
        <f>'Spot Type 1'!C901</f>
        <v>x</v>
      </c>
      <c r="D901" s="20"/>
      <c r="E901" s="20"/>
      <c r="F901" s="20"/>
      <c r="G901" s="20"/>
      <c r="H901" s="20"/>
      <c r="I901" s="20"/>
      <c r="J901" s="31"/>
      <c r="K901" s="32"/>
      <c r="L901" s="32"/>
      <c r="M901" s="32"/>
      <c r="N901" s="46"/>
      <c r="V901" s="5"/>
      <c r="Y901" s="5"/>
    </row>
    <row r="902" spans="2:25" x14ac:dyDescent="0.3">
      <c r="B902" s="23">
        <f>'Spot Type 1'!B902</f>
        <v>0</v>
      </c>
      <c r="C902" s="20" t="str">
        <f>'Spot Type 1'!C902</f>
        <v>x</v>
      </c>
      <c r="D902" s="20"/>
      <c r="E902" s="20"/>
      <c r="F902" s="20"/>
      <c r="G902" s="20"/>
      <c r="H902" s="20"/>
      <c r="I902" s="20"/>
      <c r="J902" s="31"/>
      <c r="K902" s="32"/>
      <c r="L902" s="32"/>
      <c r="M902" s="32"/>
      <c r="N902" s="46"/>
      <c r="V902" s="5"/>
      <c r="Y902" s="5"/>
    </row>
    <row r="903" spans="2:25" x14ac:dyDescent="0.3">
      <c r="B903" s="23">
        <f>'Spot Type 1'!B903</f>
        <v>0</v>
      </c>
      <c r="C903" s="20" t="str">
        <f>'Spot Type 1'!C903</f>
        <v>x</v>
      </c>
      <c r="D903" s="20"/>
      <c r="E903" s="20"/>
      <c r="F903" s="20"/>
      <c r="G903" s="20"/>
      <c r="H903" s="20"/>
      <c r="I903" s="20"/>
      <c r="J903" s="31"/>
      <c r="K903" s="32"/>
      <c r="L903" s="32"/>
      <c r="M903" s="32"/>
      <c r="N903" s="46"/>
      <c r="V903" s="5"/>
      <c r="Y903" s="5"/>
    </row>
    <row r="904" spans="2:25" x14ac:dyDescent="0.3">
      <c r="B904" s="23">
        <f>'Spot Type 1'!B904</f>
        <v>0</v>
      </c>
      <c r="C904" s="20" t="str">
        <f>'Spot Type 1'!C904</f>
        <v>x</v>
      </c>
      <c r="D904" s="20"/>
      <c r="E904" s="20"/>
      <c r="F904" s="20"/>
      <c r="G904" s="20"/>
      <c r="H904" s="20"/>
      <c r="I904" s="20"/>
      <c r="J904" s="31"/>
      <c r="K904" s="32"/>
      <c r="L904" s="32"/>
      <c r="M904" s="32"/>
      <c r="N904" s="46"/>
      <c r="V904" s="5"/>
      <c r="Y904" s="5"/>
    </row>
    <row r="905" spans="2:25" x14ac:dyDescent="0.3">
      <c r="B905" s="23">
        <f>'Spot Type 1'!B905</f>
        <v>0</v>
      </c>
      <c r="C905" s="20" t="str">
        <f>'Spot Type 1'!C905</f>
        <v>x</v>
      </c>
      <c r="D905" s="20"/>
      <c r="E905" s="20"/>
      <c r="F905" s="20"/>
      <c r="G905" s="20"/>
      <c r="H905" s="20"/>
      <c r="I905" s="20"/>
      <c r="J905" s="31"/>
      <c r="K905" s="32"/>
      <c r="L905" s="32"/>
      <c r="M905" s="32"/>
      <c r="N905" s="46"/>
      <c r="V905" s="5"/>
      <c r="Y905" s="5"/>
    </row>
    <row r="906" spans="2:25" x14ac:dyDescent="0.3">
      <c r="B906" s="23">
        <f>'Spot Type 1'!B906</f>
        <v>0</v>
      </c>
      <c r="C906" s="20" t="str">
        <f>'Spot Type 1'!C906</f>
        <v>x</v>
      </c>
      <c r="D906" s="20"/>
      <c r="E906" s="20"/>
      <c r="F906" s="20"/>
      <c r="G906" s="20"/>
      <c r="H906" s="20"/>
      <c r="I906" s="20"/>
      <c r="J906" s="31"/>
      <c r="K906" s="32"/>
      <c r="L906" s="32"/>
      <c r="M906" s="32"/>
      <c r="N906" s="46"/>
      <c r="V906" s="5"/>
      <c r="Y906" s="5"/>
    </row>
    <row r="907" spans="2:25" x14ac:dyDescent="0.3">
      <c r="B907" s="23">
        <f>'Spot Type 1'!B907</f>
        <v>0</v>
      </c>
      <c r="C907" s="20" t="str">
        <f>'Spot Type 1'!C907</f>
        <v>x</v>
      </c>
      <c r="D907" s="20"/>
      <c r="E907" s="20"/>
      <c r="F907" s="20"/>
      <c r="G907" s="20"/>
      <c r="H907" s="20"/>
      <c r="I907" s="20"/>
      <c r="J907" s="31"/>
      <c r="K907" s="32"/>
      <c r="L907" s="32"/>
      <c r="M907" s="32"/>
      <c r="N907" s="46"/>
      <c r="V907" s="5"/>
      <c r="Y907" s="5"/>
    </row>
    <row r="908" spans="2:25" x14ac:dyDescent="0.3">
      <c r="B908" s="23">
        <f>'Spot Type 1'!B908</f>
        <v>0</v>
      </c>
      <c r="C908" s="20" t="str">
        <f>'Spot Type 1'!C908</f>
        <v>x</v>
      </c>
      <c r="D908" s="20"/>
      <c r="E908" s="20"/>
      <c r="F908" s="20"/>
      <c r="G908" s="20"/>
      <c r="H908" s="20"/>
      <c r="I908" s="20"/>
      <c r="J908" s="31"/>
      <c r="K908" s="32"/>
      <c r="L908" s="32"/>
      <c r="M908" s="32"/>
      <c r="N908" s="46"/>
      <c r="V908" s="5"/>
      <c r="Y908" s="5"/>
    </row>
    <row r="909" spans="2:25" x14ac:dyDescent="0.3">
      <c r="B909" s="23">
        <f>'Spot Type 1'!B909</f>
        <v>0</v>
      </c>
      <c r="C909" s="20" t="str">
        <f>'Spot Type 1'!C909</f>
        <v>x</v>
      </c>
      <c r="D909" s="20"/>
      <c r="E909" s="20"/>
      <c r="F909" s="20"/>
      <c r="G909" s="20"/>
      <c r="H909" s="20"/>
      <c r="I909" s="20"/>
      <c r="J909" s="31"/>
      <c r="K909" s="32"/>
      <c r="L909" s="32"/>
      <c r="M909" s="32"/>
      <c r="N909" s="46"/>
      <c r="V909" s="5"/>
      <c r="Y909" s="5"/>
    </row>
    <row r="910" spans="2:25" x14ac:dyDescent="0.3">
      <c r="B910" s="23">
        <f>'Spot Type 1'!B910</f>
        <v>0</v>
      </c>
      <c r="C910" s="20" t="str">
        <f>'Spot Type 1'!C910</f>
        <v>x</v>
      </c>
      <c r="D910" s="20"/>
      <c r="E910" s="20"/>
      <c r="F910" s="20"/>
      <c r="G910" s="20"/>
      <c r="H910" s="20"/>
      <c r="I910" s="20"/>
      <c r="J910" s="31"/>
      <c r="K910" s="32"/>
      <c r="L910" s="32"/>
      <c r="M910" s="32"/>
      <c r="N910" s="46"/>
      <c r="V910" s="5"/>
      <c r="Y910" s="5"/>
    </row>
    <row r="911" spans="2:25" x14ac:dyDescent="0.3">
      <c r="B911" s="23">
        <f>'Spot Type 1'!B911</f>
        <v>0</v>
      </c>
      <c r="C911" s="20" t="str">
        <f>'Spot Type 1'!C911</f>
        <v>x</v>
      </c>
      <c r="D911" s="20"/>
      <c r="E911" s="20"/>
      <c r="F911" s="20"/>
      <c r="G911" s="20"/>
      <c r="H911" s="20"/>
      <c r="I911" s="20"/>
      <c r="J911" s="31"/>
      <c r="K911" s="32"/>
      <c r="L911" s="32"/>
      <c r="M911" s="32"/>
      <c r="N911" s="46"/>
      <c r="V911" s="5"/>
      <c r="Y911" s="5"/>
    </row>
    <row r="912" spans="2:25" x14ac:dyDescent="0.3">
      <c r="B912" s="23">
        <f>'Spot Type 1'!B912</f>
        <v>0</v>
      </c>
      <c r="C912" s="20" t="str">
        <f>'Spot Type 1'!C912</f>
        <v>x</v>
      </c>
      <c r="D912" s="20"/>
      <c r="E912" s="20"/>
      <c r="F912" s="20"/>
      <c r="G912" s="20"/>
      <c r="H912" s="20"/>
      <c r="I912" s="20"/>
      <c r="J912" s="31"/>
      <c r="K912" s="32"/>
      <c r="L912" s="32"/>
      <c r="M912" s="32"/>
      <c r="N912" s="46"/>
      <c r="V912" s="5"/>
      <c r="Y912" s="5"/>
    </row>
    <row r="913" spans="2:25" x14ac:dyDescent="0.3">
      <c r="B913" s="23">
        <f>'Spot Type 1'!B913</f>
        <v>0</v>
      </c>
      <c r="C913" s="20" t="str">
        <f>'Spot Type 1'!C913</f>
        <v>x</v>
      </c>
      <c r="D913" s="20"/>
      <c r="E913" s="20"/>
      <c r="F913" s="20"/>
      <c r="G913" s="20"/>
      <c r="H913" s="20"/>
      <c r="I913" s="20"/>
      <c r="J913" s="31"/>
      <c r="K913" s="32"/>
      <c r="L913" s="32"/>
      <c r="M913" s="32"/>
      <c r="N913" s="46"/>
      <c r="V913" s="5"/>
      <c r="Y913" s="5"/>
    </row>
    <row r="914" spans="2:25" x14ac:dyDescent="0.3">
      <c r="B914" s="23">
        <f>'Spot Type 1'!B914</f>
        <v>0</v>
      </c>
      <c r="C914" s="20" t="str">
        <f>'Spot Type 1'!C914</f>
        <v>x</v>
      </c>
      <c r="D914" s="20"/>
      <c r="E914" s="20"/>
      <c r="F914" s="20"/>
      <c r="G914" s="20"/>
      <c r="H914" s="20"/>
      <c r="I914" s="20"/>
      <c r="J914" s="31"/>
      <c r="K914" s="32"/>
      <c r="L914" s="32"/>
      <c r="M914" s="32"/>
      <c r="N914" s="46"/>
      <c r="V914" s="5"/>
      <c r="Y914" s="5"/>
    </row>
    <row r="915" spans="2:25" x14ac:dyDescent="0.3">
      <c r="B915" s="23">
        <f>'Spot Type 1'!B915</f>
        <v>0</v>
      </c>
      <c r="C915" s="20" t="str">
        <f>'Spot Type 1'!C915</f>
        <v>x</v>
      </c>
      <c r="D915" s="20"/>
      <c r="E915" s="20"/>
      <c r="F915" s="20"/>
      <c r="G915" s="20"/>
      <c r="H915" s="20"/>
      <c r="I915" s="20"/>
      <c r="J915" s="31"/>
      <c r="K915" s="32"/>
      <c r="L915" s="32"/>
      <c r="M915" s="32"/>
      <c r="N915" s="46"/>
      <c r="V915" s="5"/>
      <c r="Y915" s="5"/>
    </row>
    <row r="916" spans="2:25" x14ac:dyDescent="0.3">
      <c r="B916" s="23">
        <f>'Spot Type 1'!B916</f>
        <v>0</v>
      </c>
      <c r="C916" s="20" t="str">
        <f>'Spot Type 1'!C916</f>
        <v>x</v>
      </c>
      <c r="D916" s="20"/>
      <c r="E916" s="20"/>
      <c r="F916" s="20"/>
      <c r="G916" s="20"/>
      <c r="H916" s="20"/>
      <c r="I916" s="20"/>
      <c r="J916" s="31"/>
      <c r="K916" s="32"/>
      <c r="L916" s="32"/>
      <c r="M916" s="32"/>
      <c r="N916" s="46"/>
      <c r="V916" s="5"/>
      <c r="Y916" s="5"/>
    </row>
    <row r="917" spans="2:25" x14ac:dyDescent="0.3">
      <c r="B917" s="23">
        <f>'Spot Type 1'!B917</f>
        <v>0</v>
      </c>
      <c r="C917" s="20" t="str">
        <f>'Spot Type 1'!C917</f>
        <v>x</v>
      </c>
      <c r="D917" s="20"/>
      <c r="E917" s="20"/>
      <c r="F917" s="20"/>
      <c r="G917" s="20"/>
      <c r="H917" s="20"/>
      <c r="I917" s="20"/>
      <c r="J917" s="31"/>
      <c r="K917" s="32"/>
      <c r="L917" s="32"/>
      <c r="M917" s="32"/>
      <c r="N917" s="46"/>
      <c r="V917" s="5"/>
      <c r="Y917" s="5"/>
    </row>
    <row r="918" spans="2:25" x14ac:dyDescent="0.3">
      <c r="B918" s="23">
        <f>'Spot Type 1'!B918</f>
        <v>0</v>
      </c>
      <c r="C918" s="20" t="str">
        <f>'Spot Type 1'!C918</f>
        <v>x</v>
      </c>
      <c r="D918" s="20"/>
      <c r="E918" s="20"/>
      <c r="F918" s="20"/>
      <c r="G918" s="20"/>
      <c r="H918" s="20"/>
      <c r="I918" s="20"/>
      <c r="J918" s="31"/>
      <c r="K918" s="32"/>
      <c r="L918" s="32"/>
      <c r="M918" s="32"/>
      <c r="N918" s="46"/>
      <c r="V918" s="5"/>
      <c r="Y918" s="5"/>
    </row>
    <row r="919" spans="2:25" x14ac:dyDescent="0.3">
      <c r="B919" s="23">
        <f>'Spot Type 1'!B919</f>
        <v>0</v>
      </c>
      <c r="C919" s="20" t="str">
        <f>'Spot Type 1'!C919</f>
        <v>x</v>
      </c>
      <c r="D919" s="20"/>
      <c r="E919" s="20"/>
      <c r="F919" s="20"/>
      <c r="G919" s="20"/>
      <c r="H919" s="20"/>
      <c r="I919" s="20"/>
      <c r="J919" s="31"/>
      <c r="K919" s="32"/>
      <c r="L919" s="32"/>
      <c r="M919" s="32"/>
      <c r="N919" s="46"/>
      <c r="V919" s="5"/>
      <c r="Y919" s="5"/>
    </row>
    <row r="920" spans="2:25" x14ac:dyDescent="0.3">
      <c r="B920" s="23">
        <f>'Spot Type 1'!B920</f>
        <v>0</v>
      </c>
      <c r="C920" s="20" t="str">
        <f>'Spot Type 1'!C920</f>
        <v>x</v>
      </c>
      <c r="D920" s="20"/>
      <c r="E920" s="20"/>
      <c r="F920" s="20"/>
      <c r="G920" s="20"/>
      <c r="H920" s="20"/>
      <c r="I920" s="20"/>
      <c r="J920" s="31"/>
      <c r="K920" s="32"/>
      <c r="L920" s="32"/>
      <c r="M920" s="32"/>
      <c r="N920" s="46"/>
      <c r="V920" s="5"/>
      <c r="Y920" s="5"/>
    </row>
    <row r="921" spans="2:25" x14ac:dyDescent="0.3">
      <c r="B921" s="23">
        <f>'Spot Type 1'!B921</f>
        <v>0</v>
      </c>
      <c r="C921" s="20" t="str">
        <f>'Spot Type 1'!C921</f>
        <v>x</v>
      </c>
      <c r="D921" s="20"/>
      <c r="E921" s="20"/>
      <c r="F921" s="20"/>
      <c r="G921" s="20"/>
      <c r="H921" s="20"/>
      <c r="I921" s="20"/>
      <c r="J921" s="31"/>
      <c r="K921" s="32"/>
      <c r="L921" s="32"/>
      <c r="M921" s="32"/>
      <c r="N921" s="46"/>
      <c r="V921" s="5"/>
      <c r="Y921" s="5"/>
    </row>
    <row r="922" spans="2:25" x14ac:dyDescent="0.3">
      <c r="B922" s="23">
        <f>'Spot Type 1'!B922</f>
        <v>0</v>
      </c>
      <c r="C922" s="20" t="str">
        <f>'Spot Type 1'!C922</f>
        <v>x</v>
      </c>
      <c r="D922" s="20"/>
      <c r="E922" s="20"/>
      <c r="F922" s="20"/>
      <c r="G922" s="20"/>
      <c r="H922" s="20"/>
      <c r="I922" s="20"/>
      <c r="J922" s="31"/>
      <c r="K922" s="32"/>
      <c r="L922" s="32"/>
      <c r="M922" s="32"/>
      <c r="N922" s="46"/>
      <c r="V922" s="5"/>
      <c r="Y922" s="5"/>
    </row>
    <row r="923" spans="2:25" x14ac:dyDescent="0.3">
      <c r="B923" s="23">
        <f>'Spot Type 1'!B923</f>
        <v>0</v>
      </c>
      <c r="C923" s="20" t="str">
        <f>'Spot Type 1'!C923</f>
        <v>x</v>
      </c>
      <c r="D923" s="20"/>
      <c r="E923" s="20"/>
      <c r="F923" s="20"/>
      <c r="G923" s="20"/>
      <c r="H923" s="20"/>
      <c r="I923" s="20"/>
      <c r="J923" s="31"/>
      <c r="K923" s="32"/>
      <c r="L923" s="32"/>
      <c r="M923" s="32"/>
      <c r="N923" s="46"/>
      <c r="V923" s="5"/>
      <c r="Y923" s="5"/>
    </row>
    <row r="924" spans="2:25" x14ac:dyDescent="0.3">
      <c r="B924" s="23">
        <f>'Spot Type 1'!B924</f>
        <v>0</v>
      </c>
      <c r="C924" s="20" t="str">
        <f>'Spot Type 1'!C924</f>
        <v>x</v>
      </c>
      <c r="D924" s="20"/>
      <c r="E924" s="20"/>
      <c r="F924" s="20"/>
      <c r="G924" s="20"/>
      <c r="H924" s="20"/>
      <c r="I924" s="20"/>
      <c r="J924" s="31"/>
      <c r="K924" s="32"/>
      <c r="L924" s="32"/>
      <c r="M924" s="32"/>
      <c r="N924" s="46"/>
      <c r="V924" s="5"/>
      <c r="Y924" s="5"/>
    </row>
    <row r="925" spans="2:25" x14ac:dyDescent="0.3">
      <c r="B925" s="23">
        <f>'Spot Type 1'!B925</f>
        <v>0</v>
      </c>
      <c r="C925" s="20" t="str">
        <f>'Spot Type 1'!C925</f>
        <v>x</v>
      </c>
      <c r="D925" s="20"/>
      <c r="E925" s="20"/>
      <c r="F925" s="20"/>
      <c r="G925" s="20"/>
      <c r="H925" s="20"/>
      <c r="I925" s="20"/>
      <c r="J925" s="31"/>
      <c r="K925" s="32"/>
      <c r="L925" s="32"/>
      <c r="M925" s="32"/>
      <c r="N925" s="46"/>
      <c r="V925" s="5"/>
      <c r="Y925" s="5"/>
    </row>
    <row r="926" spans="2:25" x14ac:dyDescent="0.3">
      <c r="B926" s="23">
        <f>'Spot Type 1'!B926</f>
        <v>0</v>
      </c>
      <c r="C926" s="20" t="str">
        <f>'Spot Type 1'!C926</f>
        <v>x</v>
      </c>
      <c r="D926" s="20"/>
      <c r="E926" s="20"/>
      <c r="F926" s="20"/>
      <c r="G926" s="20"/>
      <c r="H926" s="20"/>
      <c r="I926" s="20"/>
      <c r="J926" s="31"/>
      <c r="K926" s="32"/>
      <c r="L926" s="32"/>
      <c r="M926" s="32"/>
      <c r="N926" s="46"/>
      <c r="V926" s="5"/>
      <c r="Y926" s="5"/>
    </row>
    <row r="927" spans="2:25" x14ac:dyDescent="0.3">
      <c r="B927" s="23">
        <f>'Spot Type 1'!B927</f>
        <v>0</v>
      </c>
      <c r="C927" s="20" t="str">
        <f>'Spot Type 1'!C927</f>
        <v>x</v>
      </c>
      <c r="D927" s="20"/>
      <c r="E927" s="20"/>
      <c r="F927" s="20"/>
      <c r="G927" s="20"/>
      <c r="H927" s="20"/>
      <c r="I927" s="20"/>
      <c r="J927" s="31"/>
      <c r="K927" s="32"/>
      <c r="L927" s="32"/>
      <c r="M927" s="32"/>
      <c r="N927" s="46"/>
      <c r="V927" s="5"/>
      <c r="Y927" s="5"/>
    </row>
    <row r="928" spans="2:25" x14ac:dyDescent="0.3">
      <c r="B928" s="23">
        <f>'Spot Type 1'!B928</f>
        <v>0</v>
      </c>
      <c r="C928" s="20" t="str">
        <f>'Spot Type 1'!C928</f>
        <v>x</v>
      </c>
      <c r="D928" s="20"/>
      <c r="E928" s="20"/>
      <c r="F928" s="20"/>
      <c r="G928" s="20"/>
      <c r="H928" s="20"/>
      <c r="I928" s="20"/>
      <c r="J928" s="31"/>
      <c r="K928" s="32"/>
      <c r="L928" s="32"/>
      <c r="M928" s="32"/>
      <c r="N928" s="46"/>
      <c r="V928" s="5"/>
      <c r="Y928" s="5"/>
    </row>
    <row r="929" spans="2:25" x14ac:dyDescent="0.3">
      <c r="B929" s="23">
        <f>'Spot Type 1'!B929</f>
        <v>0</v>
      </c>
      <c r="C929" s="20" t="str">
        <f>'Spot Type 1'!C929</f>
        <v>x</v>
      </c>
      <c r="D929" s="20"/>
      <c r="E929" s="20"/>
      <c r="F929" s="20"/>
      <c r="G929" s="20"/>
      <c r="H929" s="20"/>
      <c r="I929" s="20"/>
      <c r="J929" s="31"/>
      <c r="K929" s="32"/>
      <c r="L929" s="32"/>
      <c r="M929" s="32"/>
      <c r="N929" s="46"/>
      <c r="V929" s="5"/>
      <c r="Y929" s="5"/>
    </row>
    <row r="930" spans="2:25" x14ac:dyDescent="0.3">
      <c r="B930" s="23">
        <f>'Spot Type 1'!B930</f>
        <v>0</v>
      </c>
      <c r="C930" s="20" t="str">
        <f>'Spot Type 1'!C930</f>
        <v>x</v>
      </c>
      <c r="D930" s="20"/>
      <c r="E930" s="20"/>
      <c r="F930" s="20"/>
      <c r="G930" s="20"/>
      <c r="H930" s="20"/>
      <c r="I930" s="20"/>
      <c r="J930" s="31"/>
      <c r="K930" s="32"/>
      <c r="L930" s="32"/>
      <c r="M930" s="32"/>
      <c r="N930" s="46"/>
      <c r="V930" s="5"/>
      <c r="Y930" s="5"/>
    </row>
    <row r="931" spans="2:25" x14ac:dyDescent="0.3">
      <c r="B931" s="23">
        <f>'Spot Type 1'!B931</f>
        <v>0</v>
      </c>
      <c r="C931" s="20" t="str">
        <f>'Spot Type 1'!C931</f>
        <v>x</v>
      </c>
      <c r="D931" s="20"/>
      <c r="E931" s="20"/>
      <c r="F931" s="20"/>
      <c r="G931" s="20"/>
      <c r="H931" s="20"/>
      <c r="I931" s="20"/>
      <c r="J931" s="31"/>
      <c r="K931" s="32"/>
      <c r="L931" s="32"/>
      <c r="M931" s="32"/>
      <c r="N931" s="46"/>
      <c r="V931" s="5"/>
      <c r="Y931" s="5"/>
    </row>
    <row r="932" spans="2:25" x14ac:dyDescent="0.3">
      <c r="B932" s="23">
        <f>'Spot Type 1'!B932</f>
        <v>0</v>
      </c>
      <c r="C932" s="20" t="str">
        <f>'Spot Type 1'!C932</f>
        <v>x</v>
      </c>
      <c r="D932" s="20"/>
      <c r="E932" s="20"/>
      <c r="F932" s="20"/>
      <c r="G932" s="20"/>
      <c r="H932" s="20"/>
      <c r="I932" s="20"/>
      <c r="J932" s="31"/>
      <c r="K932" s="32"/>
      <c r="L932" s="32"/>
      <c r="M932" s="32"/>
      <c r="N932" s="46"/>
      <c r="V932" s="5"/>
      <c r="Y932" s="5"/>
    </row>
    <row r="933" spans="2:25" x14ac:dyDescent="0.3">
      <c r="B933" s="23">
        <f>'Spot Type 1'!B933</f>
        <v>0</v>
      </c>
      <c r="C933" s="20" t="str">
        <f>'Spot Type 1'!C933</f>
        <v>x</v>
      </c>
      <c r="D933" s="20"/>
      <c r="E933" s="20"/>
      <c r="F933" s="20"/>
      <c r="G933" s="20"/>
      <c r="H933" s="20"/>
      <c r="I933" s="20"/>
      <c r="J933" s="31"/>
      <c r="K933" s="32"/>
      <c r="L933" s="32"/>
      <c r="M933" s="32"/>
      <c r="N933" s="46"/>
      <c r="V933" s="5"/>
      <c r="Y933" s="5"/>
    </row>
    <row r="934" spans="2:25" x14ac:dyDescent="0.3">
      <c r="B934" s="23">
        <f>'Spot Type 1'!B934</f>
        <v>0</v>
      </c>
      <c r="C934" s="20" t="str">
        <f>'Spot Type 1'!C934</f>
        <v>x</v>
      </c>
      <c r="D934" s="20"/>
      <c r="E934" s="20"/>
      <c r="F934" s="20"/>
      <c r="G934" s="20"/>
      <c r="H934" s="20"/>
      <c r="I934" s="20"/>
      <c r="J934" s="31"/>
      <c r="K934" s="32"/>
      <c r="L934" s="32"/>
      <c r="M934" s="32"/>
      <c r="N934" s="46"/>
      <c r="V934" s="5"/>
      <c r="Y934" s="5"/>
    </row>
    <row r="935" spans="2:25" x14ac:dyDescent="0.3">
      <c r="B935" s="23">
        <f>'Spot Type 1'!B935</f>
        <v>0</v>
      </c>
      <c r="C935" s="20" t="str">
        <f>'Spot Type 1'!C935</f>
        <v>x</v>
      </c>
      <c r="D935" s="20"/>
      <c r="E935" s="20"/>
      <c r="F935" s="20"/>
      <c r="G935" s="20"/>
      <c r="H935" s="20"/>
      <c r="I935" s="20"/>
      <c r="J935" s="31"/>
      <c r="K935" s="32"/>
      <c r="L935" s="32"/>
      <c r="M935" s="32"/>
      <c r="N935" s="46"/>
      <c r="V935" s="5"/>
      <c r="Y935" s="5"/>
    </row>
    <row r="936" spans="2:25" x14ac:dyDescent="0.3">
      <c r="B936" s="23">
        <f>'Spot Type 1'!B936</f>
        <v>0</v>
      </c>
      <c r="C936" s="20" t="str">
        <f>'Spot Type 1'!C936</f>
        <v>x</v>
      </c>
      <c r="D936" s="20"/>
      <c r="E936" s="20"/>
      <c r="F936" s="20"/>
      <c r="G936" s="20"/>
      <c r="H936" s="20"/>
      <c r="I936" s="20"/>
      <c r="J936" s="31"/>
      <c r="K936" s="32"/>
      <c r="L936" s="32"/>
      <c r="M936" s="32"/>
      <c r="N936" s="46"/>
      <c r="V936" s="5"/>
      <c r="Y936" s="5"/>
    </row>
    <row r="937" spans="2:25" x14ac:dyDescent="0.3">
      <c r="B937" s="23">
        <f>'Spot Type 1'!B937</f>
        <v>0</v>
      </c>
      <c r="C937" s="20" t="str">
        <f>'Spot Type 1'!C937</f>
        <v>x</v>
      </c>
      <c r="D937" s="20"/>
      <c r="E937" s="20"/>
      <c r="F937" s="20"/>
      <c r="G937" s="20"/>
      <c r="H937" s="20"/>
      <c r="I937" s="20"/>
      <c r="J937" s="31"/>
      <c r="K937" s="32"/>
      <c r="L937" s="32"/>
      <c r="M937" s="32"/>
      <c r="N937" s="46"/>
      <c r="V937" s="5"/>
      <c r="Y937" s="5"/>
    </row>
    <row r="938" spans="2:25" x14ac:dyDescent="0.3">
      <c r="B938" s="23">
        <f>'Spot Type 1'!B938</f>
        <v>0</v>
      </c>
      <c r="C938" s="20" t="str">
        <f>'Spot Type 1'!C938</f>
        <v>x</v>
      </c>
      <c r="D938" s="20"/>
      <c r="E938" s="20"/>
      <c r="F938" s="20"/>
      <c r="G938" s="20"/>
      <c r="H938" s="20"/>
      <c r="I938" s="20"/>
      <c r="J938" s="31"/>
      <c r="K938" s="32"/>
      <c r="L938" s="32"/>
      <c r="M938" s="32"/>
      <c r="N938" s="46"/>
      <c r="V938" s="5"/>
      <c r="Y938" s="5"/>
    </row>
    <row r="939" spans="2:25" x14ac:dyDescent="0.3">
      <c r="B939" s="23">
        <f>'Spot Type 1'!B939</f>
        <v>0</v>
      </c>
      <c r="C939" s="20" t="str">
        <f>'Spot Type 1'!C939</f>
        <v>x</v>
      </c>
      <c r="D939" s="20"/>
      <c r="E939" s="20"/>
      <c r="F939" s="20"/>
      <c r="G939" s="20"/>
      <c r="H939" s="20"/>
      <c r="I939" s="20"/>
      <c r="J939" s="31"/>
      <c r="K939" s="32"/>
      <c r="L939" s="32"/>
      <c r="M939" s="32"/>
      <c r="N939" s="46"/>
      <c r="V939" s="5"/>
      <c r="Y939" s="5"/>
    </row>
    <row r="940" spans="2:25" x14ac:dyDescent="0.3">
      <c r="B940" s="23">
        <f>'Spot Type 1'!B940</f>
        <v>0</v>
      </c>
      <c r="C940" s="20" t="str">
        <f>'Spot Type 1'!C940</f>
        <v>x</v>
      </c>
      <c r="D940" s="20"/>
      <c r="E940" s="20"/>
      <c r="F940" s="20"/>
      <c r="G940" s="20"/>
      <c r="H940" s="20"/>
      <c r="I940" s="20"/>
      <c r="J940" s="31"/>
      <c r="K940" s="32"/>
      <c r="L940" s="32"/>
      <c r="M940" s="32"/>
      <c r="N940" s="46"/>
      <c r="V940" s="5"/>
      <c r="Y940" s="5"/>
    </row>
    <row r="941" spans="2:25" x14ac:dyDescent="0.3">
      <c r="B941" s="23">
        <f>'Spot Type 1'!B941</f>
        <v>0</v>
      </c>
      <c r="C941" s="20" t="str">
        <f>'Spot Type 1'!C941</f>
        <v>x</v>
      </c>
      <c r="D941" s="20"/>
      <c r="E941" s="20"/>
      <c r="F941" s="20"/>
      <c r="G941" s="20"/>
      <c r="H941" s="20"/>
      <c r="I941" s="20"/>
      <c r="J941" s="31"/>
      <c r="K941" s="32"/>
      <c r="L941" s="32"/>
      <c r="M941" s="32"/>
      <c r="N941" s="46"/>
      <c r="V941" s="5"/>
      <c r="Y941" s="5"/>
    </row>
    <row r="942" spans="2:25" x14ac:dyDescent="0.3">
      <c r="B942" s="23">
        <f>'Spot Type 1'!B942</f>
        <v>0</v>
      </c>
      <c r="C942" s="20" t="str">
        <f>'Spot Type 1'!C942</f>
        <v>x</v>
      </c>
      <c r="D942" s="20"/>
      <c r="E942" s="20"/>
      <c r="F942" s="20"/>
      <c r="G942" s="20"/>
      <c r="H942" s="20"/>
      <c r="I942" s="20"/>
      <c r="J942" s="31"/>
      <c r="K942" s="32"/>
      <c r="L942" s="32"/>
      <c r="M942" s="32"/>
      <c r="N942" s="46"/>
      <c r="V942" s="5"/>
      <c r="Y942" s="5"/>
    </row>
    <row r="943" spans="2:25" x14ac:dyDescent="0.3">
      <c r="B943" s="23">
        <f>'Spot Type 1'!B943</f>
        <v>0</v>
      </c>
      <c r="C943" s="20" t="str">
        <f>'Spot Type 1'!C943</f>
        <v>x</v>
      </c>
      <c r="D943" s="20"/>
      <c r="E943" s="20"/>
      <c r="F943" s="20"/>
      <c r="G943" s="20"/>
      <c r="H943" s="20"/>
      <c r="I943" s="20"/>
      <c r="J943" s="31"/>
      <c r="K943" s="32"/>
      <c r="L943" s="32"/>
      <c r="M943" s="32"/>
      <c r="N943" s="46"/>
      <c r="V943" s="5"/>
      <c r="Y943" s="5"/>
    </row>
    <row r="944" spans="2:25" x14ac:dyDescent="0.3">
      <c r="B944" s="23">
        <f>'Spot Type 1'!B944</f>
        <v>0</v>
      </c>
      <c r="C944" s="20" t="str">
        <f>'Spot Type 1'!C944</f>
        <v>x</v>
      </c>
      <c r="D944" s="20"/>
      <c r="E944" s="20"/>
      <c r="F944" s="20"/>
      <c r="G944" s="20"/>
      <c r="H944" s="20"/>
      <c r="I944" s="20"/>
      <c r="J944" s="31"/>
      <c r="K944" s="32"/>
      <c r="L944" s="32"/>
      <c r="M944" s="32"/>
      <c r="N944" s="46"/>
      <c r="V944" s="5"/>
      <c r="Y944" s="5"/>
    </row>
    <row r="945" spans="2:25" x14ac:dyDescent="0.3">
      <c r="B945" s="23">
        <f>'Spot Type 1'!B945</f>
        <v>0</v>
      </c>
      <c r="C945" s="20" t="str">
        <f>'Spot Type 1'!C945</f>
        <v>x</v>
      </c>
      <c r="D945" s="20"/>
      <c r="E945" s="20"/>
      <c r="F945" s="20"/>
      <c r="G945" s="20"/>
      <c r="H945" s="20"/>
      <c r="I945" s="20"/>
      <c r="J945" s="31"/>
      <c r="K945" s="32"/>
      <c r="L945" s="32"/>
      <c r="M945" s="32"/>
      <c r="N945" s="46"/>
      <c r="V945" s="5"/>
      <c r="Y945" s="5"/>
    </row>
    <row r="946" spans="2:25" x14ac:dyDescent="0.3">
      <c r="B946" s="23">
        <f>'Spot Type 1'!B946</f>
        <v>0</v>
      </c>
      <c r="C946" s="20" t="str">
        <f>'Spot Type 1'!C946</f>
        <v>x</v>
      </c>
      <c r="D946" s="20"/>
      <c r="E946" s="20"/>
      <c r="F946" s="20"/>
      <c r="G946" s="20"/>
      <c r="H946" s="20"/>
      <c r="I946" s="20"/>
      <c r="J946" s="31"/>
      <c r="K946" s="32"/>
      <c r="L946" s="32"/>
      <c r="M946" s="32"/>
      <c r="N946" s="46"/>
      <c r="V946" s="5"/>
      <c r="Y946" s="5"/>
    </row>
    <row r="947" spans="2:25" x14ac:dyDescent="0.3">
      <c r="B947" s="23">
        <f>'Spot Type 1'!B947</f>
        <v>0</v>
      </c>
      <c r="C947" s="20" t="str">
        <f>'Spot Type 1'!C947</f>
        <v>x</v>
      </c>
      <c r="D947" s="20"/>
      <c r="E947" s="20"/>
      <c r="F947" s="20"/>
      <c r="G947" s="20"/>
      <c r="H947" s="20"/>
      <c r="I947" s="20"/>
      <c r="J947" s="31"/>
      <c r="K947" s="32"/>
      <c r="L947" s="32"/>
      <c r="M947" s="32"/>
      <c r="N947" s="46"/>
      <c r="V947" s="5"/>
      <c r="Y947" s="5"/>
    </row>
    <row r="948" spans="2:25" x14ac:dyDescent="0.3">
      <c r="B948" s="23">
        <f>'Spot Type 1'!B948</f>
        <v>0</v>
      </c>
      <c r="C948" s="20" t="str">
        <f>'Spot Type 1'!C948</f>
        <v>x</v>
      </c>
      <c r="D948" s="20"/>
      <c r="E948" s="20"/>
      <c r="F948" s="20"/>
      <c r="G948" s="20"/>
      <c r="H948" s="20"/>
      <c r="I948" s="20"/>
      <c r="J948" s="31"/>
      <c r="K948" s="32"/>
      <c r="L948" s="32"/>
      <c r="M948" s="32"/>
      <c r="N948" s="46"/>
      <c r="V948" s="5"/>
      <c r="Y948" s="5"/>
    </row>
    <row r="949" spans="2:25" x14ac:dyDescent="0.3">
      <c r="B949" s="23">
        <f>'Spot Type 1'!B949</f>
        <v>0</v>
      </c>
      <c r="C949" s="20" t="str">
        <f>'Spot Type 1'!C949</f>
        <v>x</v>
      </c>
      <c r="D949" s="20"/>
      <c r="E949" s="20"/>
      <c r="F949" s="20"/>
      <c r="G949" s="20"/>
      <c r="H949" s="20"/>
      <c r="I949" s="20"/>
      <c r="J949" s="31"/>
      <c r="K949" s="32"/>
      <c r="L949" s="32"/>
      <c r="M949" s="32"/>
      <c r="N949" s="46"/>
      <c r="V949" s="5"/>
      <c r="Y949" s="5"/>
    </row>
    <row r="950" spans="2:25" x14ac:dyDescent="0.3">
      <c r="B950" s="23">
        <f>'Spot Type 1'!B950</f>
        <v>0</v>
      </c>
      <c r="C950" s="20" t="str">
        <f>'Spot Type 1'!C950</f>
        <v>x</v>
      </c>
      <c r="D950" s="20"/>
      <c r="E950" s="20"/>
      <c r="F950" s="20"/>
      <c r="G950" s="20"/>
      <c r="H950" s="20"/>
      <c r="I950" s="20"/>
      <c r="J950" s="31"/>
      <c r="K950" s="32"/>
      <c r="L950" s="32"/>
      <c r="M950" s="32"/>
      <c r="N950" s="46"/>
      <c r="V950" s="5"/>
      <c r="Y950" s="5"/>
    </row>
    <row r="951" spans="2:25" x14ac:dyDescent="0.3">
      <c r="B951" s="23">
        <f>'Spot Type 1'!B951</f>
        <v>0</v>
      </c>
      <c r="C951" s="20" t="str">
        <f>'Spot Type 1'!C951</f>
        <v>x</v>
      </c>
      <c r="D951" s="20"/>
      <c r="E951" s="20"/>
      <c r="F951" s="20"/>
      <c r="G951" s="20"/>
      <c r="H951" s="20"/>
      <c r="I951" s="20"/>
      <c r="J951" s="31"/>
      <c r="K951" s="32"/>
      <c r="L951" s="32"/>
      <c r="M951" s="32"/>
      <c r="N951" s="46"/>
      <c r="V951" s="5"/>
      <c r="Y951" s="5"/>
    </row>
    <row r="952" spans="2:25" x14ac:dyDescent="0.3">
      <c r="B952" s="23">
        <f>'Spot Type 1'!B952</f>
        <v>0</v>
      </c>
      <c r="C952" s="20" t="str">
        <f>'Spot Type 1'!C952</f>
        <v>x</v>
      </c>
      <c r="D952" s="20"/>
      <c r="E952" s="20"/>
      <c r="F952" s="20"/>
      <c r="G952" s="20"/>
      <c r="H952" s="20"/>
      <c r="I952" s="20"/>
      <c r="J952" s="31"/>
      <c r="K952" s="32"/>
      <c r="L952" s="32"/>
      <c r="M952" s="32"/>
      <c r="N952" s="46"/>
      <c r="V952" s="5"/>
      <c r="Y952" s="5"/>
    </row>
    <row r="953" spans="2:25" x14ac:dyDescent="0.3">
      <c r="B953" s="23">
        <f>'Spot Type 1'!B953</f>
        <v>0</v>
      </c>
      <c r="C953" s="20" t="str">
        <f>'Spot Type 1'!C953</f>
        <v>x</v>
      </c>
      <c r="D953" s="20"/>
      <c r="E953" s="20"/>
      <c r="F953" s="20"/>
      <c r="G953" s="20"/>
      <c r="H953" s="20"/>
      <c r="I953" s="20"/>
      <c r="J953" s="31"/>
      <c r="K953" s="32"/>
      <c r="L953" s="32"/>
      <c r="M953" s="32"/>
      <c r="N953" s="46"/>
      <c r="V953" s="5"/>
      <c r="Y953" s="5"/>
    </row>
    <row r="954" spans="2:25" x14ac:dyDescent="0.3">
      <c r="B954" s="23">
        <f>'Spot Type 1'!B954</f>
        <v>0</v>
      </c>
      <c r="C954" s="20" t="str">
        <f>'Spot Type 1'!C954</f>
        <v>x</v>
      </c>
      <c r="D954" s="20"/>
      <c r="E954" s="20"/>
      <c r="F954" s="20"/>
      <c r="G954" s="20"/>
      <c r="H954" s="20"/>
      <c r="I954" s="20"/>
      <c r="J954" s="31"/>
      <c r="K954" s="32"/>
      <c r="L954" s="32"/>
      <c r="M954" s="32"/>
      <c r="N954" s="46"/>
      <c r="V954" s="5"/>
      <c r="Y954" s="5"/>
    </row>
    <row r="955" spans="2:25" x14ac:dyDescent="0.3">
      <c r="B955" s="23">
        <f>'Spot Type 1'!B955</f>
        <v>0</v>
      </c>
      <c r="C955" s="20" t="str">
        <f>'Spot Type 1'!C955</f>
        <v>x</v>
      </c>
      <c r="D955" s="20"/>
      <c r="E955" s="20"/>
      <c r="F955" s="20"/>
      <c r="G955" s="20"/>
      <c r="H955" s="20"/>
      <c r="I955" s="20"/>
      <c r="J955" s="31"/>
      <c r="K955" s="32"/>
      <c r="L955" s="32"/>
      <c r="M955" s="32"/>
      <c r="N955" s="46"/>
      <c r="V955" s="5"/>
      <c r="Y955" s="5"/>
    </row>
    <row r="956" spans="2:25" x14ac:dyDescent="0.3">
      <c r="B956" s="23">
        <f>'Spot Type 1'!B956</f>
        <v>0</v>
      </c>
      <c r="C956" s="20" t="str">
        <f>'Spot Type 1'!C956</f>
        <v>x</v>
      </c>
      <c r="D956" s="20"/>
      <c r="E956" s="20"/>
      <c r="F956" s="20"/>
      <c r="G956" s="20"/>
      <c r="H956" s="20"/>
      <c r="I956" s="20"/>
      <c r="J956" s="31"/>
      <c r="K956" s="32"/>
      <c r="L956" s="32"/>
      <c r="M956" s="32"/>
      <c r="N956" s="46"/>
      <c r="V956" s="5"/>
      <c r="Y956" s="5"/>
    </row>
    <row r="957" spans="2:25" x14ac:dyDescent="0.3">
      <c r="B957" s="23">
        <f>'Spot Type 1'!B957</f>
        <v>0</v>
      </c>
      <c r="C957" s="20" t="str">
        <f>'Spot Type 1'!C957</f>
        <v>x</v>
      </c>
      <c r="D957" s="20"/>
      <c r="E957" s="20"/>
      <c r="F957" s="20"/>
      <c r="G957" s="20"/>
      <c r="H957" s="20"/>
      <c r="I957" s="20"/>
      <c r="J957" s="31"/>
      <c r="K957" s="32"/>
      <c r="L957" s="32"/>
      <c r="M957" s="32"/>
      <c r="N957" s="46"/>
      <c r="V957" s="5"/>
      <c r="Y957" s="5"/>
    </row>
    <row r="958" spans="2:25" x14ac:dyDescent="0.3">
      <c r="B958" s="23">
        <f>'Spot Type 1'!B958</f>
        <v>0</v>
      </c>
      <c r="C958" s="20" t="str">
        <f>'Spot Type 1'!C958</f>
        <v>x</v>
      </c>
      <c r="D958" s="20"/>
      <c r="E958" s="20"/>
      <c r="F958" s="20"/>
      <c r="G958" s="20"/>
      <c r="H958" s="20"/>
      <c r="I958" s="20"/>
      <c r="J958" s="31"/>
      <c r="K958" s="32"/>
      <c r="L958" s="32"/>
      <c r="M958" s="32"/>
      <c r="N958" s="46"/>
      <c r="V958" s="5"/>
      <c r="Y958" s="5"/>
    </row>
    <row r="959" spans="2:25" x14ac:dyDescent="0.3">
      <c r="B959" s="23">
        <f>'Spot Type 1'!B959</f>
        <v>0</v>
      </c>
      <c r="C959" s="20" t="str">
        <f>'Spot Type 1'!C959</f>
        <v>x</v>
      </c>
      <c r="D959" s="20"/>
      <c r="E959" s="20"/>
      <c r="F959" s="20"/>
      <c r="G959" s="20"/>
      <c r="H959" s="20"/>
      <c r="I959" s="20"/>
      <c r="J959" s="31"/>
      <c r="K959" s="32"/>
      <c r="L959" s="32"/>
      <c r="M959" s="32"/>
      <c r="N959" s="46"/>
      <c r="V959" s="5"/>
      <c r="Y959" s="5"/>
    </row>
    <row r="960" spans="2:25" x14ac:dyDescent="0.3">
      <c r="B960" s="23">
        <f>'Spot Type 1'!B960</f>
        <v>0</v>
      </c>
      <c r="C960" s="20" t="str">
        <f>'Spot Type 1'!C960</f>
        <v>x</v>
      </c>
      <c r="D960" s="20"/>
      <c r="E960" s="20"/>
      <c r="F960" s="20"/>
      <c r="G960" s="20"/>
      <c r="H960" s="20"/>
      <c r="I960" s="20"/>
      <c r="J960" s="31"/>
      <c r="K960" s="32"/>
      <c r="L960" s="32"/>
      <c r="M960" s="32"/>
      <c r="N960" s="46"/>
      <c r="V960" s="5"/>
      <c r="Y960" s="5"/>
    </row>
    <row r="961" spans="2:25" x14ac:dyDescent="0.3">
      <c r="B961" s="23">
        <f>'Spot Type 1'!B961</f>
        <v>0</v>
      </c>
      <c r="C961" s="20" t="str">
        <f>'Spot Type 1'!C961</f>
        <v>x</v>
      </c>
      <c r="D961" s="20"/>
      <c r="E961" s="20"/>
      <c r="F961" s="20"/>
      <c r="G961" s="20"/>
      <c r="H961" s="20"/>
      <c r="I961" s="20"/>
      <c r="J961" s="31"/>
      <c r="K961" s="32"/>
      <c r="L961" s="32"/>
      <c r="M961" s="32"/>
      <c r="N961" s="46"/>
      <c r="V961" s="5"/>
      <c r="Y961" s="5"/>
    </row>
    <row r="962" spans="2:25" x14ac:dyDescent="0.3">
      <c r="B962" s="23">
        <f>'Spot Type 1'!B962</f>
        <v>0</v>
      </c>
      <c r="C962" s="20" t="str">
        <f>'Spot Type 1'!C962</f>
        <v>x</v>
      </c>
      <c r="D962" s="20"/>
      <c r="E962" s="20"/>
      <c r="F962" s="20"/>
      <c r="G962" s="20"/>
      <c r="H962" s="20"/>
      <c r="I962" s="20"/>
      <c r="J962" s="31"/>
      <c r="K962" s="32"/>
      <c r="L962" s="32"/>
      <c r="M962" s="32"/>
      <c r="N962" s="46"/>
      <c r="V962" s="5"/>
      <c r="Y962" s="5"/>
    </row>
    <row r="963" spans="2:25" x14ac:dyDescent="0.3">
      <c r="B963" s="23">
        <f>'Spot Type 1'!B963</f>
        <v>0</v>
      </c>
      <c r="C963" s="20" t="str">
        <f>'Spot Type 1'!C963</f>
        <v>x</v>
      </c>
      <c r="D963" s="20"/>
      <c r="E963" s="20"/>
      <c r="F963" s="20"/>
      <c r="G963" s="20"/>
      <c r="H963" s="20"/>
      <c r="I963" s="20"/>
      <c r="J963" s="31"/>
      <c r="K963" s="32"/>
      <c r="L963" s="32"/>
      <c r="M963" s="32"/>
      <c r="N963" s="46"/>
      <c r="V963" s="5"/>
      <c r="Y963" s="5"/>
    </row>
    <row r="964" spans="2:25" x14ac:dyDescent="0.3">
      <c r="B964" s="23">
        <f>'Spot Type 1'!B964</f>
        <v>0</v>
      </c>
      <c r="C964" s="20" t="str">
        <f>'Spot Type 1'!C964</f>
        <v>x</v>
      </c>
      <c r="D964" s="20"/>
      <c r="E964" s="20"/>
      <c r="F964" s="20"/>
      <c r="G964" s="20"/>
      <c r="H964" s="20"/>
      <c r="I964" s="20"/>
      <c r="J964" s="31"/>
      <c r="K964" s="32"/>
      <c r="L964" s="32"/>
      <c r="M964" s="32"/>
      <c r="N964" s="46"/>
      <c r="V964" s="5"/>
      <c r="Y964" s="5"/>
    </row>
    <row r="965" spans="2:25" x14ac:dyDescent="0.3">
      <c r="B965" s="23">
        <f>'Spot Type 1'!B965</f>
        <v>0</v>
      </c>
      <c r="C965" s="20" t="str">
        <f>'Spot Type 1'!C965</f>
        <v>x</v>
      </c>
      <c r="D965" s="20"/>
      <c r="E965" s="20"/>
      <c r="F965" s="20"/>
      <c r="G965" s="20"/>
      <c r="H965" s="20"/>
      <c r="I965" s="20"/>
      <c r="J965" s="31"/>
      <c r="K965" s="32"/>
      <c r="L965" s="32"/>
      <c r="M965" s="32"/>
      <c r="N965" s="46"/>
      <c r="V965" s="5"/>
      <c r="Y965" s="5"/>
    </row>
    <row r="966" spans="2:25" x14ac:dyDescent="0.3">
      <c r="B966" s="23">
        <f>'Spot Type 1'!B966</f>
        <v>0</v>
      </c>
      <c r="C966" s="20" t="str">
        <f>'Spot Type 1'!C966</f>
        <v>x</v>
      </c>
      <c r="D966" s="20"/>
      <c r="E966" s="20"/>
      <c r="F966" s="20"/>
      <c r="G966" s="20"/>
      <c r="H966" s="20"/>
      <c r="I966" s="20"/>
      <c r="J966" s="31"/>
      <c r="K966" s="32"/>
      <c r="L966" s="32"/>
      <c r="M966" s="32"/>
      <c r="N966" s="46"/>
      <c r="V966" s="5"/>
      <c r="Y966" s="5"/>
    </row>
    <row r="967" spans="2:25" x14ac:dyDescent="0.3">
      <c r="B967" s="23">
        <f>'Spot Type 1'!B967</f>
        <v>0</v>
      </c>
      <c r="C967" s="20" t="str">
        <f>'Spot Type 1'!C967</f>
        <v>x</v>
      </c>
      <c r="D967" s="20"/>
      <c r="E967" s="20"/>
      <c r="F967" s="20"/>
      <c r="G967" s="20"/>
      <c r="H967" s="20"/>
      <c r="I967" s="20"/>
      <c r="J967" s="31"/>
      <c r="K967" s="32"/>
      <c r="L967" s="32"/>
      <c r="M967" s="32"/>
      <c r="N967" s="46"/>
      <c r="V967" s="5"/>
      <c r="Y967" s="5"/>
    </row>
    <row r="968" spans="2:25" x14ac:dyDescent="0.3">
      <c r="B968" s="23">
        <f>'Spot Type 1'!B968</f>
        <v>0</v>
      </c>
      <c r="C968" s="20" t="str">
        <f>'Spot Type 1'!C968</f>
        <v>x</v>
      </c>
      <c r="D968" s="20"/>
      <c r="E968" s="20"/>
      <c r="F968" s="20"/>
      <c r="G968" s="20"/>
      <c r="H968" s="20"/>
      <c r="I968" s="20"/>
      <c r="J968" s="31"/>
      <c r="K968" s="32"/>
      <c r="L968" s="32"/>
      <c r="M968" s="32"/>
      <c r="N968" s="46"/>
      <c r="V968" s="5"/>
      <c r="Y968" s="5"/>
    </row>
    <row r="969" spans="2:25" x14ac:dyDescent="0.3">
      <c r="B969" s="23">
        <f>'Spot Type 1'!B969</f>
        <v>0</v>
      </c>
      <c r="C969" s="20" t="str">
        <f>'Spot Type 1'!C969</f>
        <v>x</v>
      </c>
      <c r="D969" s="20"/>
      <c r="E969" s="20"/>
      <c r="F969" s="20"/>
      <c r="G969" s="20"/>
      <c r="H969" s="20"/>
      <c r="I969" s="20"/>
      <c r="J969" s="31"/>
      <c r="K969" s="32"/>
      <c r="L969" s="32"/>
      <c r="M969" s="32"/>
      <c r="N969" s="46"/>
      <c r="V969" s="5"/>
      <c r="Y969" s="5"/>
    </row>
    <row r="970" spans="2:25" x14ac:dyDescent="0.3">
      <c r="B970" s="23">
        <f>'Spot Type 1'!B970</f>
        <v>0</v>
      </c>
      <c r="C970" s="20" t="str">
        <f>'Spot Type 1'!C970</f>
        <v>x</v>
      </c>
      <c r="D970" s="20"/>
      <c r="E970" s="20"/>
      <c r="F970" s="20"/>
      <c r="G970" s="20"/>
      <c r="H970" s="20"/>
      <c r="I970" s="20"/>
      <c r="J970" s="31"/>
      <c r="K970" s="32"/>
      <c r="L970" s="32"/>
      <c r="M970" s="32"/>
      <c r="N970" s="46"/>
      <c r="V970" s="5"/>
      <c r="Y970" s="5"/>
    </row>
    <row r="971" spans="2:25" x14ac:dyDescent="0.3">
      <c r="B971" s="23">
        <f>'Spot Type 1'!B971</f>
        <v>0</v>
      </c>
      <c r="C971" s="20" t="str">
        <f>'Spot Type 1'!C971</f>
        <v>x</v>
      </c>
      <c r="D971" s="20"/>
      <c r="E971" s="20"/>
      <c r="F971" s="20"/>
      <c r="G971" s="20"/>
      <c r="H971" s="20"/>
      <c r="I971" s="20"/>
      <c r="J971" s="31"/>
      <c r="K971" s="32"/>
      <c r="L971" s="32"/>
      <c r="M971" s="32"/>
      <c r="N971" s="46"/>
      <c r="V971" s="5"/>
      <c r="Y971" s="5"/>
    </row>
    <row r="972" spans="2:25" x14ac:dyDescent="0.3">
      <c r="B972" s="23">
        <f>'Spot Type 1'!B972</f>
        <v>0</v>
      </c>
      <c r="C972" s="20" t="str">
        <f>'Spot Type 1'!C972</f>
        <v>x</v>
      </c>
      <c r="D972" s="20"/>
      <c r="E972" s="20"/>
      <c r="F972" s="20"/>
      <c r="G972" s="20"/>
      <c r="H972" s="20"/>
      <c r="I972" s="20"/>
      <c r="J972" s="31"/>
      <c r="K972" s="32"/>
      <c r="L972" s="32"/>
      <c r="M972" s="32"/>
      <c r="N972" s="46"/>
      <c r="V972" s="5"/>
      <c r="Y972" s="5"/>
    </row>
    <row r="973" spans="2:25" x14ac:dyDescent="0.3">
      <c r="B973" s="23">
        <f>'Spot Type 1'!B973</f>
        <v>0</v>
      </c>
      <c r="C973" s="20" t="str">
        <f>'Spot Type 1'!C973</f>
        <v>x</v>
      </c>
      <c r="D973" s="20"/>
      <c r="E973" s="20"/>
      <c r="F973" s="20"/>
      <c r="G973" s="20"/>
      <c r="H973" s="20"/>
      <c r="I973" s="20"/>
      <c r="J973" s="31"/>
      <c r="K973" s="32"/>
      <c r="L973" s="32"/>
      <c r="M973" s="32"/>
      <c r="N973" s="46"/>
      <c r="V973" s="5"/>
      <c r="Y973" s="5"/>
    </row>
    <row r="974" spans="2:25" x14ac:dyDescent="0.3">
      <c r="B974" s="23">
        <f>'Spot Type 1'!B974</f>
        <v>0</v>
      </c>
      <c r="C974" s="20" t="str">
        <f>'Spot Type 1'!C974</f>
        <v>x</v>
      </c>
      <c r="D974" s="20"/>
      <c r="E974" s="20"/>
      <c r="F974" s="20"/>
      <c r="G974" s="20"/>
      <c r="H974" s="20"/>
      <c r="I974" s="20"/>
      <c r="J974" s="31"/>
      <c r="K974" s="32"/>
      <c r="L974" s="32"/>
      <c r="M974" s="32"/>
      <c r="N974" s="46"/>
      <c r="V974" s="5"/>
      <c r="Y974" s="5"/>
    </row>
    <row r="975" spans="2:25" x14ac:dyDescent="0.3">
      <c r="B975" s="23">
        <f>'Spot Type 1'!B975</f>
        <v>0</v>
      </c>
      <c r="C975" s="20" t="str">
        <f>'Spot Type 1'!C975</f>
        <v>x</v>
      </c>
      <c r="D975" s="20"/>
      <c r="E975" s="20"/>
      <c r="F975" s="20"/>
      <c r="G975" s="20"/>
      <c r="H975" s="20"/>
      <c r="I975" s="20"/>
      <c r="J975" s="31"/>
      <c r="K975" s="32"/>
      <c r="L975" s="32"/>
      <c r="M975" s="32"/>
      <c r="N975" s="46"/>
      <c r="V975" s="5"/>
      <c r="Y975" s="5"/>
    </row>
    <row r="976" spans="2:25" x14ac:dyDescent="0.3">
      <c r="B976" s="23">
        <f>'Spot Type 1'!B976</f>
        <v>0</v>
      </c>
      <c r="C976" s="20" t="str">
        <f>'Spot Type 1'!C976</f>
        <v>x</v>
      </c>
      <c r="D976" s="20"/>
      <c r="E976" s="20"/>
      <c r="F976" s="20"/>
      <c r="G976" s="20"/>
      <c r="H976" s="20"/>
      <c r="I976" s="20"/>
      <c r="J976" s="31"/>
      <c r="K976" s="32"/>
      <c r="L976" s="32"/>
      <c r="M976" s="32"/>
      <c r="N976" s="46"/>
      <c r="V976" s="5"/>
      <c r="Y976" s="5"/>
    </row>
    <row r="977" spans="2:25" x14ac:dyDescent="0.3">
      <c r="B977" s="23">
        <f>'Spot Type 1'!B977</f>
        <v>0</v>
      </c>
      <c r="C977" s="20" t="str">
        <f>'Spot Type 1'!C977</f>
        <v>x</v>
      </c>
      <c r="D977" s="20"/>
      <c r="E977" s="20"/>
      <c r="F977" s="20"/>
      <c r="G977" s="20"/>
      <c r="H977" s="20"/>
      <c r="I977" s="20"/>
      <c r="J977" s="31"/>
      <c r="K977" s="32"/>
      <c r="L977" s="32"/>
      <c r="M977" s="32"/>
      <c r="N977" s="46"/>
      <c r="V977" s="5"/>
      <c r="Y977" s="5"/>
    </row>
    <row r="978" spans="2:25" x14ac:dyDescent="0.3">
      <c r="B978" s="23">
        <f>'Spot Type 1'!B978</f>
        <v>0</v>
      </c>
      <c r="C978" s="20" t="str">
        <f>'Spot Type 1'!C978</f>
        <v>x</v>
      </c>
      <c r="D978" s="20"/>
      <c r="E978" s="20"/>
      <c r="F978" s="20"/>
      <c r="G978" s="20"/>
      <c r="H978" s="20"/>
      <c r="I978" s="20"/>
      <c r="J978" s="31"/>
      <c r="K978" s="32"/>
      <c r="L978" s="32"/>
      <c r="M978" s="32"/>
      <c r="N978" s="46"/>
      <c r="V978" s="5"/>
      <c r="Y978" s="5"/>
    </row>
    <row r="979" spans="2:25" x14ac:dyDescent="0.3">
      <c r="B979" s="23">
        <f>'Spot Type 1'!B979</f>
        <v>0</v>
      </c>
      <c r="C979" s="20" t="str">
        <f>'Spot Type 1'!C979</f>
        <v>x</v>
      </c>
      <c r="D979" s="20"/>
      <c r="E979" s="20"/>
      <c r="F979" s="20"/>
      <c r="G979" s="20"/>
      <c r="H979" s="20"/>
      <c r="I979" s="20"/>
      <c r="J979" s="31"/>
      <c r="K979" s="32"/>
      <c r="L979" s="32"/>
      <c r="M979" s="32"/>
      <c r="N979" s="46"/>
      <c r="V979" s="5"/>
      <c r="Y979" s="5"/>
    </row>
    <row r="980" spans="2:25" x14ac:dyDescent="0.3">
      <c r="B980" s="23">
        <f>'Spot Type 1'!B980</f>
        <v>0</v>
      </c>
      <c r="C980" s="20" t="str">
        <f>'Spot Type 1'!C980</f>
        <v>x</v>
      </c>
      <c r="D980" s="20"/>
      <c r="E980" s="20"/>
      <c r="F980" s="20"/>
      <c r="G980" s="20"/>
      <c r="H980" s="20"/>
      <c r="I980" s="20"/>
      <c r="J980" s="31"/>
      <c r="K980" s="32"/>
      <c r="L980" s="32"/>
      <c r="M980" s="32"/>
      <c r="N980" s="46"/>
      <c r="V980" s="5"/>
      <c r="Y980" s="5"/>
    </row>
    <row r="981" spans="2:25" x14ac:dyDescent="0.3">
      <c r="B981" s="23">
        <f>'Spot Type 1'!B981</f>
        <v>0</v>
      </c>
      <c r="C981" s="20" t="str">
        <f>'Spot Type 1'!C981</f>
        <v>x</v>
      </c>
      <c r="D981" s="20"/>
      <c r="E981" s="20"/>
      <c r="F981" s="20"/>
      <c r="G981" s="20"/>
      <c r="H981" s="20"/>
      <c r="I981" s="20"/>
      <c r="J981" s="31"/>
      <c r="K981" s="32"/>
      <c r="L981" s="32"/>
      <c r="M981" s="32"/>
      <c r="N981" s="46"/>
      <c r="V981" s="5"/>
      <c r="Y981" s="5"/>
    </row>
    <row r="982" spans="2:25" x14ac:dyDescent="0.3">
      <c r="B982" s="23">
        <f>'Spot Type 1'!B982</f>
        <v>0</v>
      </c>
      <c r="C982" s="20" t="str">
        <f>'Spot Type 1'!C982</f>
        <v>x</v>
      </c>
      <c r="D982" s="20"/>
      <c r="E982" s="20"/>
      <c r="F982" s="20"/>
      <c r="G982" s="20"/>
      <c r="H982" s="20"/>
      <c r="I982" s="20"/>
      <c r="J982" s="31"/>
      <c r="K982" s="32"/>
      <c r="L982" s="32"/>
      <c r="M982" s="32"/>
      <c r="N982" s="46"/>
      <c r="V982" s="5"/>
      <c r="Y982" s="5"/>
    </row>
    <row r="983" spans="2:25" x14ac:dyDescent="0.3">
      <c r="B983" s="23">
        <f>'Spot Type 1'!B983</f>
        <v>0</v>
      </c>
      <c r="C983" s="20" t="str">
        <f>'Spot Type 1'!C983</f>
        <v>x</v>
      </c>
      <c r="D983" s="20"/>
      <c r="E983" s="20"/>
      <c r="F983" s="20"/>
      <c r="G983" s="20"/>
      <c r="H983" s="20"/>
      <c r="I983" s="20"/>
      <c r="J983" s="31"/>
      <c r="K983" s="32"/>
      <c r="L983" s="32"/>
      <c r="M983" s="32"/>
      <c r="N983" s="46"/>
      <c r="V983" s="5"/>
      <c r="Y983" s="5"/>
    </row>
    <row r="984" spans="2:25" x14ac:dyDescent="0.3">
      <c r="B984" s="23">
        <f>'Spot Type 1'!B984</f>
        <v>0</v>
      </c>
      <c r="C984" s="20" t="str">
        <f>'Spot Type 1'!C984</f>
        <v>x</v>
      </c>
      <c r="D984" s="20"/>
      <c r="E984" s="20"/>
      <c r="F984" s="20"/>
      <c r="G984" s="20"/>
      <c r="H984" s="20"/>
      <c r="I984" s="20"/>
      <c r="J984" s="31"/>
      <c r="K984" s="32"/>
      <c r="L984" s="32"/>
      <c r="M984" s="32"/>
      <c r="N984" s="46"/>
      <c r="V984" s="5"/>
      <c r="Y984" s="5"/>
    </row>
    <row r="985" spans="2:25" x14ac:dyDescent="0.3">
      <c r="B985" s="23">
        <f>'Spot Type 1'!B985</f>
        <v>0</v>
      </c>
      <c r="C985" s="20" t="str">
        <f>'Spot Type 1'!C985</f>
        <v>x</v>
      </c>
      <c r="D985" s="20"/>
      <c r="E985" s="20"/>
      <c r="F985" s="20"/>
      <c r="G985" s="20"/>
      <c r="H985" s="20"/>
      <c r="I985" s="20"/>
      <c r="J985" s="31"/>
      <c r="K985" s="32"/>
      <c r="L985" s="32"/>
      <c r="M985" s="32"/>
      <c r="N985" s="46"/>
      <c r="V985" s="5"/>
      <c r="Y985" s="5"/>
    </row>
    <row r="986" spans="2:25" x14ac:dyDescent="0.3">
      <c r="B986" s="23">
        <f>'Spot Type 1'!B986</f>
        <v>0</v>
      </c>
      <c r="C986" s="20" t="str">
        <f>'Spot Type 1'!C986</f>
        <v>x</v>
      </c>
      <c r="D986" s="20"/>
      <c r="E986" s="20"/>
      <c r="F986" s="20"/>
      <c r="G986" s="20"/>
      <c r="H986" s="20"/>
      <c r="I986" s="20"/>
      <c r="J986" s="31"/>
      <c r="K986" s="32"/>
      <c r="L986" s="32"/>
      <c r="M986" s="32"/>
      <c r="N986" s="46"/>
      <c r="V986" s="5"/>
      <c r="Y986" s="5"/>
    </row>
    <row r="987" spans="2:25" x14ac:dyDescent="0.3">
      <c r="B987" s="23">
        <f>'Spot Type 1'!B987</f>
        <v>0</v>
      </c>
      <c r="C987" s="20" t="str">
        <f>'Spot Type 1'!C987</f>
        <v>x</v>
      </c>
      <c r="D987" s="20"/>
      <c r="E987" s="20"/>
      <c r="F987" s="20"/>
      <c r="G987" s="20"/>
      <c r="H987" s="20"/>
      <c r="I987" s="20"/>
      <c r="J987" s="31"/>
      <c r="K987" s="32"/>
      <c r="L987" s="32"/>
      <c r="M987" s="32"/>
      <c r="N987" s="46"/>
      <c r="V987" s="5"/>
      <c r="Y987" s="5"/>
    </row>
    <row r="988" spans="2:25" x14ac:dyDescent="0.3">
      <c r="B988" s="23">
        <f>'Spot Type 1'!B988</f>
        <v>0</v>
      </c>
      <c r="C988" s="20" t="str">
        <f>'Spot Type 1'!C988</f>
        <v>x</v>
      </c>
      <c r="D988" s="20"/>
      <c r="E988" s="20"/>
      <c r="F988" s="20"/>
      <c r="G988" s="20"/>
      <c r="H988" s="20"/>
      <c r="I988" s="20"/>
      <c r="J988" s="31"/>
      <c r="K988" s="32"/>
      <c r="L988" s="32"/>
      <c r="M988" s="32"/>
      <c r="N988" s="46"/>
      <c r="V988" s="5"/>
      <c r="Y988" s="5"/>
    </row>
    <row r="989" spans="2:25" x14ac:dyDescent="0.3">
      <c r="B989" s="23">
        <f>'Spot Type 1'!B989</f>
        <v>0</v>
      </c>
      <c r="C989" s="20" t="str">
        <f>'Spot Type 1'!C989</f>
        <v>x</v>
      </c>
      <c r="D989" s="20"/>
      <c r="E989" s="20"/>
      <c r="F989" s="20"/>
      <c r="G989" s="20"/>
      <c r="H989" s="20"/>
      <c r="I989" s="20"/>
      <c r="J989" s="31"/>
      <c r="K989" s="32"/>
      <c r="L989" s="32"/>
      <c r="M989" s="32"/>
      <c r="N989" s="46"/>
      <c r="V989" s="5"/>
      <c r="Y989" s="5"/>
    </row>
    <row r="990" spans="2:25" x14ac:dyDescent="0.3">
      <c r="B990" s="23">
        <f>'Spot Type 1'!B990</f>
        <v>0</v>
      </c>
      <c r="C990" s="20" t="str">
        <f>'Spot Type 1'!C990</f>
        <v>x</v>
      </c>
      <c r="D990" s="20"/>
      <c r="E990" s="20"/>
      <c r="F990" s="20"/>
      <c r="G990" s="20"/>
      <c r="H990" s="20"/>
      <c r="I990" s="20"/>
      <c r="J990" s="31"/>
      <c r="K990" s="32"/>
      <c r="L990" s="32"/>
      <c r="M990" s="32"/>
      <c r="N990" s="46"/>
      <c r="V990" s="5"/>
      <c r="Y990" s="5"/>
    </row>
    <row r="991" spans="2:25" x14ac:dyDescent="0.3">
      <c r="B991" s="23">
        <f>'Spot Type 1'!B991</f>
        <v>0</v>
      </c>
      <c r="C991" s="20" t="str">
        <f>'Spot Type 1'!C991</f>
        <v>x</v>
      </c>
      <c r="D991" s="20"/>
      <c r="E991" s="20"/>
      <c r="F991" s="20"/>
      <c r="G991" s="20"/>
      <c r="H991" s="20"/>
      <c r="I991" s="20"/>
      <c r="J991" s="31"/>
      <c r="K991" s="32"/>
      <c r="L991" s="32"/>
      <c r="M991" s="32"/>
      <c r="N991" s="46"/>
      <c r="V991" s="5"/>
      <c r="Y991" s="5"/>
    </row>
    <row r="992" spans="2:25" x14ac:dyDescent="0.3">
      <c r="B992" s="23">
        <f>'Spot Type 1'!B992</f>
        <v>0</v>
      </c>
      <c r="C992" s="20" t="str">
        <f>'Spot Type 1'!C992</f>
        <v>x</v>
      </c>
      <c r="D992" s="20"/>
      <c r="E992" s="20"/>
      <c r="F992" s="20"/>
      <c r="G992" s="20"/>
      <c r="H992" s="20"/>
      <c r="I992" s="20"/>
      <c r="J992" s="31"/>
      <c r="K992" s="32"/>
      <c r="L992" s="32"/>
      <c r="M992" s="32"/>
      <c r="N992" s="46"/>
      <c r="V992" s="5"/>
      <c r="Y992" s="5"/>
    </row>
    <row r="993" spans="2:25" x14ac:dyDescent="0.3">
      <c r="B993" s="23">
        <f>'Spot Type 1'!B993</f>
        <v>0</v>
      </c>
      <c r="C993" s="20" t="str">
        <f>'Spot Type 1'!C993</f>
        <v>x</v>
      </c>
      <c r="D993" s="20"/>
      <c r="E993" s="20"/>
      <c r="F993" s="20"/>
      <c r="G993" s="20"/>
      <c r="H993" s="20"/>
      <c r="I993" s="20"/>
      <c r="J993" s="31"/>
      <c r="K993" s="32"/>
      <c r="L993" s="32"/>
      <c r="M993" s="32"/>
      <c r="N993" s="46"/>
      <c r="V993" s="5"/>
      <c r="Y993" s="5"/>
    </row>
    <row r="994" spans="2:25" x14ac:dyDescent="0.3">
      <c r="B994" s="23">
        <f>'Spot Type 1'!B994</f>
        <v>0</v>
      </c>
      <c r="C994" s="20" t="str">
        <f>'Spot Type 1'!C994</f>
        <v>x</v>
      </c>
      <c r="D994" s="20"/>
      <c r="E994" s="20"/>
      <c r="F994" s="20"/>
      <c r="G994" s="20"/>
      <c r="H994" s="20"/>
      <c r="I994" s="20"/>
      <c r="J994" s="31"/>
      <c r="K994" s="32"/>
      <c r="L994" s="32"/>
      <c r="M994" s="32"/>
      <c r="N994" s="46"/>
      <c r="V994" s="5"/>
      <c r="Y994" s="5"/>
    </row>
    <row r="995" spans="2:25" x14ac:dyDescent="0.3">
      <c r="B995" s="23">
        <f>'Spot Type 1'!B995</f>
        <v>0</v>
      </c>
      <c r="C995" s="20" t="str">
        <f>'Spot Type 1'!C995</f>
        <v>x</v>
      </c>
      <c r="D995" s="20"/>
      <c r="E995" s="20"/>
      <c r="F995" s="20"/>
      <c r="G995" s="20"/>
      <c r="H995" s="20"/>
      <c r="I995" s="20"/>
      <c r="J995" s="31"/>
      <c r="K995" s="32"/>
      <c r="L995" s="32"/>
      <c r="M995" s="32"/>
      <c r="N995" s="46"/>
      <c r="V995" s="5"/>
      <c r="Y995" s="5"/>
    </row>
    <row r="996" spans="2:25" x14ac:dyDescent="0.3">
      <c r="B996" s="23">
        <f>'Spot Type 1'!B996</f>
        <v>0</v>
      </c>
      <c r="C996" s="20" t="str">
        <f>'Spot Type 1'!C996</f>
        <v>x</v>
      </c>
      <c r="D996" s="20"/>
      <c r="E996" s="20"/>
      <c r="F996" s="20"/>
      <c r="G996" s="20"/>
      <c r="H996" s="20"/>
      <c r="I996" s="20"/>
      <c r="J996" s="31"/>
      <c r="K996" s="32"/>
      <c r="L996" s="32"/>
      <c r="M996" s="32"/>
      <c r="N996" s="46"/>
      <c r="V996" s="5"/>
      <c r="Y996" s="5"/>
    </row>
    <row r="997" spans="2:25" x14ac:dyDescent="0.3">
      <c r="B997" s="23">
        <f>'Spot Type 1'!B997</f>
        <v>0</v>
      </c>
      <c r="C997" s="20" t="str">
        <f>'Spot Type 1'!C997</f>
        <v>x</v>
      </c>
      <c r="D997" s="20"/>
      <c r="E997" s="20"/>
      <c r="F997" s="20"/>
      <c r="G997" s="20"/>
      <c r="H997" s="20"/>
      <c r="I997" s="20"/>
      <c r="J997" s="31"/>
      <c r="K997" s="32"/>
      <c r="L997" s="32"/>
      <c r="M997" s="32"/>
      <c r="N997" s="46"/>
      <c r="V997" s="5"/>
      <c r="Y997" s="5"/>
    </row>
    <row r="998" spans="2:25" x14ac:dyDescent="0.3">
      <c r="B998" s="23">
        <f>'Spot Type 1'!B998</f>
        <v>0</v>
      </c>
      <c r="C998" s="20" t="str">
        <f>'Spot Type 1'!C998</f>
        <v>x</v>
      </c>
      <c r="D998" s="20"/>
      <c r="E998" s="20"/>
      <c r="F998" s="20"/>
      <c r="G998" s="20"/>
      <c r="H998" s="20"/>
      <c r="I998" s="20"/>
      <c r="J998" s="31"/>
      <c r="K998" s="32"/>
      <c r="L998" s="32"/>
      <c r="M998" s="32"/>
      <c r="N998" s="46"/>
      <c r="V998" s="5"/>
      <c r="Y998" s="5"/>
    </row>
    <row r="999" spans="2:25" x14ac:dyDescent="0.3">
      <c r="B999" s="23">
        <f>'Spot Type 1'!B999</f>
        <v>0</v>
      </c>
      <c r="C999" s="20" t="str">
        <f>'Spot Type 1'!C999</f>
        <v>x</v>
      </c>
      <c r="D999" s="20"/>
      <c r="E999" s="20"/>
      <c r="F999" s="20"/>
      <c r="G999" s="20"/>
      <c r="H999" s="20"/>
      <c r="I999" s="20"/>
      <c r="J999" s="31"/>
      <c r="K999" s="32"/>
      <c r="L999" s="32"/>
      <c r="M999" s="32"/>
      <c r="N999" s="46"/>
      <c r="V999" s="5"/>
      <c r="Y999" s="5"/>
    </row>
    <row r="1000" spans="2:25" x14ac:dyDescent="0.3">
      <c r="B1000" s="23">
        <f>'Spot Type 1'!B1000</f>
        <v>0</v>
      </c>
      <c r="C1000" s="20" t="str">
        <f>'Spot Type 1'!C1000</f>
        <v>x</v>
      </c>
      <c r="D1000" s="20"/>
      <c r="E1000" s="20"/>
      <c r="F1000" s="20"/>
      <c r="G1000" s="20"/>
      <c r="H1000" s="20"/>
      <c r="I1000" s="20"/>
      <c r="J1000" s="31"/>
      <c r="K1000" s="32"/>
      <c r="L1000" s="32"/>
      <c r="M1000" s="32"/>
      <c r="N1000" s="46"/>
      <c r="V1000" s="5"/>
      <c r="Y1000" s="5"/>
    </row>
    <row r="1001" spans="2:25" x14ac:dyDescent="0.3">
      <c r="B1001" s="100"/>
      <c r="M1001" s="32"/>
      <c r="N1001" s="46"/>
    </row>
    <row r="1002" spans="2:25" x14ac:dyDescent="0.3">
      <c r="B1002" s="100"/>
      <c r="M1002" s="32"/>
      <c r="N1002" s="46"/>
    </row>
    <row r="1003" spans="2:25" x14ac:dyDescent="0.3">
      <c r="B1003" s="100"/>
      <c r="M1003" s="32"/>
      <c r="N1003" s="46"/>
    </row>
    <row r="1004" spans="2:25" x14ac:dyDescent="0.3">
      <c r="B1004" s="100"/>
      <c r="M1004" s="32"/>
      <c r="N1004" s="46"/>
    </row>
    <row r="1005" spans="2:25" x14ac:dyDescent="0.3">
      <c r="B1005" s="100"/>
      <c r="M1005" s="32"/>
      <c r="N1005" s="46"/>
    </row>
    <row r="1006" spans="2:25" x14ac:dyDescent="0.3">
      <c r="B1006" s="100"/>
      <c r="M1006" s="32"/>
      <c r="N1006" s="46"/>
    </row>
    <row r="1007" spans="2:25" x14ac:dyDescent="0.3">
      <c r="B1007" s="100"/>
      <c r="M1007" s="32"/>
      <c r="N1007" s="46"/>
    </row>
    <row r="1008" spans="2:25" x14ac:dyDescent="0.3">
      <c r="B1008" s="100"/>
      <c r="M1008" s="32"/>
      <c r="N1008" s="46"/>
    </row>
    <row r="1009" spans="2:14" x14ac:dyDescent="0.3">
      <c r="B1009" s="100"/>
      <c r="M1009" s="32"/>
      <c r="N1009" s="46"/>
    </row>
    <row r="1010" spans="2:14" x14ac:dyDescent="0.3">
      <c r="B1010" s="100"/>
      <c r="M1010" s="32"/>
      <c r="N1010" s="46"/>
    </row>
    <row r="1011" spans="2:14" x14ac:dyDescent="0.3">
      <c r="B1011" s="100"/>
      <c r="M1011" s="32"/>
      <c r="N1011" s="46"/>
    </row>
    <row r="1012" spans="2:14" x14ac:dyDescent="0.3">
      <c r="B1012" s="100"/>
      <c r="M1012" s="32"/>
      <c r="N1012" s="46"/>
    </row>
    <row r="1013" spans="2:14" x14ac:dyDescent="0.3">
      <c r="B1013" s="100"/>
      <c r="M1013" s="32"/>
      <c r="N1013" s="46"/>
    </row>
    <row r="1014" spans="2:14" x14ac:dyDescent="0.3">
      <c r="B1014" s="100"/>
      <c r="M1014" s="32"/>
      <c r="N1014" s="46"/>
    </row>
    <row r="1015" spans="2:14" x14ac:dyDescent="0.3">
      <c r="B1015" s="100"/>
      <c r="M1015" s="32"/>
      <c r="N1015" s="46"/>
    </row>
    <row r="1016" spans="2:14" x14ac:dyDescent="0.3">
      <c r="B1016" s="100"/>
      <c r="M1016" s="32"/>
      <c r="N1016" s="46"/>
    </row>
    <row r="1017" spans="2:14" x14ac:dyDescent="0.3">
      <c r="B1017" s="100"/>
      <c r="M1017" s="32"/>
      <c r="N1017" s="46"/>
    </row>
    <row r="1018" spans="2:14" x14ac:dyDescent="0.3">
      <c r="B1018" s="100"/>
      <c r="M1018" s="32"/>
      <c r="N1018" s="46"/>
    </row>
    <row r="1019" spans="2:14" x14ac:dyDescent="0.3">
      <c r="B1019" s="100"/>
      <c r="M1019" s="32"/>
      <c r="N1019" s="46"/>
    </row>
  </sheetData>
  <mergeCells count="1">
    <mergeCell ref="S34:AE34"/>
  </mergeCells>
  <phoneticPr fontId="2" type="noConversion"/>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3AE9-0272-7342-87D7-28E1782D18EA}">
  <dimension ref="A1:AJ1019"/>
  <sheetViews>
    <sheetView zoomScale="55" zoomScaleNormal="55" workbookViewId="0">
      <selection activeCell="T19" sqref="T19:AE19"/>
    </sheetView>
  </sheetViews>
  <sheetFormatPr baseColWidth="10" defaultColWidth="11" defaultRowHeight="15.6" x14ac:dyDescent="0.3"/>
  <cols>
    <col min="2" max="3" width="13.69921875" customWidth="1"/>
    <col min="4" max="4" width="24.796875" customWidth="1"/>
    <col min="5" max="5" width="13.69921875" customWidth="1"/>
    <col min="6" max="6" width="16.09765625" customWidth="1"/>
    <col min="7" max="7" width="25" customWidth="1"/>
    <col min="8" max="8" width="28.69921875" customWidth="1"/>
    <col min="9" max="9" width="28.796875" customWidth="1"/>
    <col min="10" max="10" width="28.59765625" customWidth="1"/>
    <col min="11" max="11" width="28.3984375" customWidth="1"/>
    <col min="12" max="12" width="27.19921875" customWidth="1"/>
    <col min="13" max="13" width="27.59765625" customWidth="1"/>
    <col min="14" max="14" width="13.69921875" customWidth="1"/>
    <col min="19" max="31" width="28.19921875" customWidth="1"/>
  </cols>
  <sheetData>
    <row r="1" spans="1:31" x14ac:dyDescent="0.3">
      <c r="B1" s="21"/>
      <c r="C1" s="19"/>
      <c r="D1" s="19"/>
      <c r="E1" s="19"/>
      <c r="F1" s="19"/>
      <c r="G1" s="19"/>
      <c r="H1" s="19"/>
      <c r="I1" s="19"/>
      <c r="J1" s="19"/>
      <c r="K1" s="33"/>
      <c r="L1" s="33"/>
      <c r="M1" s="33"/>
      <c r="N1" s="33"/>
      <c r="V1" s="5"/>
      <c r="Y1" s="5"/>
    </row>
    <row r="2" spans="1:31" ht="18" x14ac:dyDescent="0.35">
      <c r="A2" s="4"/>
      <c r="B2" s="21"/>
      <c r="C2" s="19"/>
      <c r="D2" s="19"/>
      <c r="E2" s="19"/>
      <c r="F2" s="19"/>
      <c r="G2" s="19"/>
      <c r="H2" s="19"/>
      <c r="I2" s="19"/>
      <c r="J2" s="19"/>
      <c r="K2" s="33"/>
      <c r="L2" s="33"/>
      <c r="M2" s="33"/>
      <c r="N2" s="33"/>
      <c r="V2" s="5"/>
      <c r="Y2" s="5"/>
    </row>
    <row r="3" spans="1:31" x14ac:dyDescent="0.3">
      <c r="B3" s="21"/>
      <c r="C3" s="19"/>
      <c r="D3" s="19"/>
      <c r="E3" s="19"/>
      <c r="F3" s="19"/>
      <c r="G3" s="19"/>
      <c r="H3" s="19"/>
      <c r="I3" s="19"/>
      <c r="J3" s="19"/>
      <c r="K3" s="33"/>
      <c r="L3" s="33"/>
      <c r="M3" s="33"/>
      <c r="N3" s="55" t="s">
        <v>12</v>
      </c>
      <c r="O3">
        <f>COUNT(C6:C1019)</f>
        <v>0</v>
      </c>
      <c r="V3" s="5"/>
      <c r="Y3" s="5"/>
    </row>
    <row r="4" spans="1:31" ht="16.2" thickBot="1" x14ac:dyDescent="0.35">
      <c r="B4" s="21"/>
      <c r="C4" s="19"/>
      <c r="D4" s="19"/>
      <c r="E4" s="19"/>
      <c r="F4" s="19"/>
      <c r="G4" s="19"/>
      <c r="H4" s="19"/>
      <c r="I4" s="19"/>
      <c r="J4" s="19"/>
      <c r="K4" s="33"/>
      <c r="L4" s="33"/>
      <c r="M4" s="33"/>
      <c r="N4" s="33"/>
      <c r="V4" s="5"/>
      <c r="Y4" s="5"/>
    </row>
    <row r="5" spans="1:31" x14ac:dyDescent="0.3">
      <c r="B5" s="22" t="s">
        <v>0</v>
      </c>
      <c r="C5" s="1" t="s">
        <v>35</v>
      </c>
      <c r="D5" s="107"/>
      <c r="E5" s="107"/>
      <c r="F5" s="107"/>
      <c r="G5" s="107" t="s">
        <v>121</v>
      </c>
      <c r="H5" s="107" t="s">
        <v>122</v>
      </c>
      <c r="I5" s="107" t="s">
        <v>124</v>
      </c>
      <c r="J5" s="107" t="s">
        <v>125</v>
      </c>
      <c r="K5" s="107" t="s">
        <v>126</v>
      </c>
      <c r="L5" s="107" t="s">
        <v>127</v>
      </c>
      <c r="M5" s="107" t="s">
        <v>128</v>
      </c>
      <c r="N5" s="107"/>
      <c r="S5" s="35" t="s">
        <v>35</v>
      </c>
      <c r="T5" s="57" t="s">
        <v>173</v>
      </c>
      <c r="U5" s="57" t="s">
        <v>174</v>
      </c>
      <c r="V5" s="57" t="s">
        <v>175</v>
      </c>
      <c r="W5" s="58" t="s">
        <v>156</v>
      </c>
      <c r="X5" s="58" t="s">
        <v>157</v>
      </c>
      <c r="Y5" s="58" t="s">
        <v>158</v>
      </c>
      <c r="Z5" s="59" t="s">
        <v>176</v>
      </c>
      <c r="AA5" s="59" t="s">
        <v>177</v>
      </c>
      <c r="AB5" s="59" t="s">
        <v>178</v>
      </c>
      <c r="AC5" s="60" t="s">
        <v>179</v>
      </c>
      <c r="AD5" s="60" t="s">
        <v>180</v>
      </c>
      <c r="AE5" s="61" t="s">
        <v>181</v>
      </c>
    </row>
    <row r="6" spans="1:31" x14ac:dyDescent="0.3">
      <c r="B6" s="23">
        <f>'Spot Type 1'!B6</f>
        <v>0</v>
      </c>
      <c r="C6" s="20" t="str">
        <f>'Spot Type 1'!C6</f>
        <v>x</v>
      </c>
      <c r="D6" s="20"/>
      <c r="E6" s="20"/>
      <c r="F6" s="20"/>
      <c r="G6" s="20"/>
      <c r="H6" s="20"/>
      <c r="I6" s="20"/>
      <c r="J6" s="31"/>
      <c r="K6" s="32"/>
      <c r="L6" s="32"/>
      <c r="M6" s="32"/>
      <c r="N6" s="46"/>
      <c r="S6" s="36" t="str">
        <f>'Spot Type 1'!S6</f>
        <v>//</v>
      </c>
      <c r="T6" s="2" t="e">
        <f>AVERAGEIF(C:C,S6,G:G)</f>
        <v>#DIV/0!</v>
      </c>
      <c r="U6" s="2" t="e" cm="1">
        <f t="array" ref="U6">STDEV(IF(C$6:C$1000=S6,G$6:G$1000))</f>
        <v>#DIV/0!</v>
      </c>
      <c r="V6" s="6" t="e">
        <f>U6/T6</f>
        <v>#DIV/0!</v>
      </c>
      <c r="W6" s="2" t="e">
        <f>AVERAGEIF(C:C,S6,H:H)</f>
        <v>#DIV/0!</v>
      </c>
      <c r="X6" s="2" t="e" cm="1">
        <f t="array" ref="X6">STDEV(IF(C$6:C$1000=S6,H$6:H$1000))</f>
        <v>#DIV/0!</v>
      </c>
      <c r="Y6" s="6" t="e">
        <f>X6/W6</f>
        <v>#DIV/0!</v>
      </c>
      <c r="Z6" s="2" t="e">
        <f>AVERAGEIF(C:C,S6,I:I)</f>
        <v>#DIV/0!</v>
      </c>
      <c r="AA6" s="2" t="e" cm="1">
        <f t="array" ref="AA6">STDEV(IF(C$6:C$1000=S6,I$6:I$1000))</f>
        <v>#DIV/0!</v>
      </c>
      <c r="AB6" s="6" t="e">
        <f>AA6/Z6</f>
        <v>#DIV/0!</v>
      </c>
      <c r="AC6" s="2" t="e">
        <f>AVERAGEIF(C:C,S6,J:J)</f>
        <v>#DIV/0!</v>
      </c>
      <c r="AD6" s="2" t="e" cm="1">
        <f t="array" ref="AD6">STDEV(IF(C$6:C$1000=S6,J$6:J$1000))</f>
        <v>#DIV/0!</v>
      </c>
      <c r="AE6" s="37" t="e">
        <f>AD6/AC6</f>
        <v>#DIV/0!</v>
      </c>
    </row>
    <row r="7" spans="1:31" x14ac:dyDescent="0.3">
      <c r="B7" s="23">
        <f>'Spot Type 1'!B7</f>
        <v>0</v>
      </c>
      <c r="C7" s="20" t="str">
        <f>'Spot Type 1'!C7</f>
        <v>x</v>
      </c>
      <c r="D7" s="20"/>
      <c r="E7" s="20"/>
      <c r="F7" s="20"/>
      <c r="G7" s="20"/>
      <c r="H7" s="20"/>
      <c r="I7" s="20"/>
      <c r="J7" s="31"/>
      <c r="K7" s="32"/>
      <c r="L7" s="32"/>
      <c r="M7" s="32"/>
      <c r="N7" s="46"/>
      <c r="S7" s="36" t="str">
        <f>'Spot Type 1'!S7</f>
        <v>//</v>
      </c>
      <c r="T7" s="2" t="e">
        <f t="shared" ref="T7:T15" si="0">AVERAGEIF(C:C,S7,G:G)</f>
        <v>#DIV/0!</v>
      </c>
      <c r="U7" s="2" t="e" cm="1">
        <f t="array" ref="U7">STDEV(IF(C$6:C$1000=S7,G$6:G$1000))</f>
        <v>#DIV/0!</v>
      </c>
      <c r="V7" s="6" t="e">
        <f t="shared" ref="V7:V11" si="1">U7/T7</f>
        <v>#DIV/0!</v>
      </c>
      <c r="W7" s="2" t="e">
        <f t="shared" ref="W7:W15" si="2">AVERAGEIF(C:C,S7,H:H)</f>
        <v>#DIV/0!</v>
      </c>
      <c r="X7" s="2" t="e" cm="1">
        <f t="array" ref="X7">STDEV(IF(C$6:C$1000=S7,H$6:H$1000))</f>
        <v>#DIV/0!</v>
      </c>
      <c r="Y7" s="6" t="e">
        <f t="shared" ref="Y7:Y15" si="3">X7/W7</f>
        <v>#DIV/0!</v>
      </c>
      <c r="Z7" s="2" t="e">
        <f t="shared" ref="Z7:Z15" si="4">AVERAGEIF(C:C,S7,I:I)</f>
        <v>#DIV/0!</v>
      </c>
      <c r="AA7" s="2" t="e" cm="1">
        <f t="array" ref="AA7">STDEV(IF(C$6:C$1000=S7,I$6:I$1000))</f>
        <v>#DIV/0!</v>
      </c>
      <c r="AB7" s="6" t="e">
        <f t="shared" ref="AB7:AB15" si="5">AA7/Z7</f>
        <v>#DIV/0!</v>
      </c>
      <c r="AC7" s="2" t="e">
        <f t="shared" ref="AC7:AC15" si="6">AVERAGEIF(C:C,S7,J:J)</f>
        <v>#DIV/0!</v>
      </c>
      <c r="AD7" s="2" t="e" cm="1">
        <f t="array" ref="AD7">STDEV(IF(C$6:C$1000=S7,J$6:J$1000))</f>
        <v>#DIV/0!</v>
      </c>
      <c r="AE7" s="37" t="e">
        <f t="shared" ref="AE7:AE15" si="7">AD7/AC7</f>
        <v>#DIV/0!</v>
      </c>
    </row>
    <row r="8" spans="1:31" x14ac:dyDescent="0.3">
      <c r="B8" s="23">
        <f>'Spot Type 1'!B8</f>
        <v>0</v>
      </c>
      <c r="C8" s="20" t="str">
        <f>'Spot Type 1'!C8</f>
        <v>x</v>
      </c>
      <c r="D8" s="20"/>
      <c r="E8" s="20"/>
      <c r="F8" s="20"/>
      <c r="G8" s="20"/>
      <c r="H8" s="20"/>
      <c r="I8" s="20"/>
      <c r="J8" s="31"/>
      <c r="K8" s="32"/>
      <c r="L8" s="32"/>
      <c r="M8" s="32"/>
      <c r="N8" s="46"/>
      <c r="S8" s="36" t="str">
        <f>'Spot Type 1'!S8</f>
        <v>//</v>
      </c>
      <c r="T8" s="2" t="e">
        <f t="shared" si="0"/>
        <v>#DIV/0!</v>
      </c>
      <c r="U8" s="2" t="e" cm="1">
        <f t="array" ref="U8">STDEV(IF(C$6:C$1000=S8,G$6:G$1000))</f>
        <v>#DIV/0!</v>
      </c>
      <c r="V8" s="6" t="e">
        <f t="shared" si="1"/>
        <v>#DIV/0!</v>
      </c>
      <c r="W8" s="2" t="e">
        <f t="shared" si="2"/>
        <v>#DIV/0!</v>
      </c>
      <c r="X8" s="2" t="e" cm="1">
        <f t="array" ref="X8">STDEV(IF(C$6:C$1000=S8,H$6:H$1000))</f>
        <v>#DIV/0!</v>
      </c>
      <c r="Y8" s="6" t="e">
        <f t="shared" si="3"/>
        <v>#DIV/0!</v>
      </c>
      <c r="Z8" s="2" t="e">
        <f t="shared" si="4"/>
        <v>#DIV/0!</v>
      </c>
      <c r="AA8" s="2" t="e" cm="1">
        <f t="array" ref="AA8">STDEV(IF(C$6:C$1000=S8,I$6:I$1000))</f>
        <v>#DIV/0!</v>
      </c>
      <c r="AB8" s="6" t="e">
        <f t="shared" si="5"/>
        <v>#DIV/0!</v>
      </c>
      <c r="AC8" s="2" t="e">
        <f t="shared" si="6"/>
        <v>#DIV/0!</v>
      </c>
      <c r="AD8" s="2" t="e" cm="1">
        <f t="array" ref="AD8">STDEV(IF(C$6:C$1000=S8,J$6:J$1000))</f>
        <v>#DIV/0!</v>
      </c>
      <c r="AE8" s="37" t="e">
        <f t="shared" si="7"/>
        <v>#DIV/0!</v>
      </c>
    </row>
    <row r="9" spans="1:31" x14ac:dyDescent="0.3">
      <c r="B9" s="23">
        <f>'Spot Type 1'!B9</f>
        <v>0</v>
      </c>
      <c r="C9" s="20" t="str">
        <f>'Spot Type 1'!C9</f>
        <v>x</v>
      </c>
      <c r="D9" s="20"/>
      <c r="E9" s="20"/>
      <c r="F9" s="20"/>
      <c r="G9" s="20"/>
      <c r="H9" s="20"/>
      <c r="I9" s="20"/>
      <c r="J9" s="31"/>
      <c r="K9" s="32"/>
      <c r="L9" s="32"/>
      <c r="M9" s="32"/>
      <c r="N9" s="46"/>
      <c r="S9" s="36" t="str">
        <f>'Spot Type 1'!S9</f>
        <v>//</v>
      </c>
      <c r="T9" s="2" t="e">
        <f t="shared" si="0"/>
        <v>#DIV/0!</v>
      </c>
      <c r="U9" s="2" t="e" cm="1">
        <f t="array" ref="U9">STDEV(IF(C$6:C$1000=S9,G$6:G$1000))</f>
        <v>#DIV/0!</v>
      </c>
      <c r="V9" s="6" t="e">
        <f t="shared" si="1"/>
        <v>#DIV/0!</v>
      </c>
      <c r="W9" s="2" t="e">
        <f t="shared" si="2"/>
        <v>#DIV/0!</v>
      </c>
      <c r="X9" s="2" t="e" cm="1">
        <f t="array" ref="X9">STDEV(IF(C$6:C$1000=S9,H$6:H$1000))</f>
        <v>#DIV/0!</v>
      </c>
      <c r="Y9" s="6" t="e">
        <f t="shared" si="3"/>
        <v>#DIV/0!</v>
      </c>
      <c r="Z9" s="2" t="e">
        <f t="shared" si="4"/>
        <v>#DIV/0!</v>
      </c>
      <c r="AA9" s="2" t="e" cm="1">
        <f t="array" ref="AA9">STDEV(IF(C$6:C$1000=S9,I$6:I$1000))</f>
        <v>#DIV/0!</v>
      </c>
      <c r="AB9" s="6" t="e">
        <f t="shared" si="5"/>
        <v>#DIV/0!</v>
      </c>
      <c r="AC9" s="2" t="e">
        <f t="shared" si="6"/>
        <v>#DIV/0!</v>
      </c>
      <c r="AD9" s="2" t="e" cm="1">
        <f t="array" ref="AD9">STDEV(IF(C$6:C$1000=S9,J$6:J$1000))</f>
        <v>#DIV/0!</v>
      </c>
      <c r="AE9" s="37" t="e">
        <f t="shared" si="7"/>
        <v>#DIV/0!</v>
      </c>
    </row>
    <row r="10" spans="1:31" x14ac:dyDescent="0.3">
      <c r="B10" s="23">
        <f>'Spot Type 1'!B10</f>
        <v>0</v>
      </c>
      <c r="C10" s="20" t="str">
        <f>'Spot Type 1'!C10</f>
        <v>x</v>
      </c>
      <c r="D10" s="20"/>
      <c r="E10" s="20"/>
      <c r="F10" s="20"/>
      <c r="G10" s="20"/>
      <c r="H10" s="20"/>
      <c r="I10" s="20"/>
      <c r="J10" s="31"/>
      <c r="K10" s="32"/>
      <c r="L10" s="32"/>
      <c r="M10" s="32"/>
      <c r="N10" s="46"/>
      <c r="S10" s="36" t="str">
        <f>'Spot Type 1'!S10</f>
        <v>//</v>
      </c>
      <c r="T10" s="2" t="e">
        <f t="shared" si="0"/>
        <v>#DIV/0!</v>
      </c>
      <c r="U10" s="2" t="e" cm="1">
        <f t="array" ref="U10">STDEV(IF(C$6:C$1000=S10,G$6:G$1000))</f>
        <v>#DIV/0!</v>
      </c>
      <c r="V10" s="6" t="e">
        <f t="shared" si="1"/>
        <v>#DIV/0!</v>
      </c>
      <c r="W10" s="2" t="e">
        <f t="shared" si="2"/>
        <v>#DIV/0!</v>
      </c>
      <c r="X10" s="2" t="e" cm="1">
        <f t="array" ref="X10">STDEV(IF(C$6:C$1000=S10,H$6:H$1000))</f>
        <v>#DIV/0!</v>
      </c>
      <c r="Y10" s="6" t="e">
        <f t="shared" si="3"/>
        <v>#DIV/0!</v>
      </c>
      <c r="Z10" s="2" t="e">
        <f t="shared" si="4"/>
        <v>#DIV/0!</v>
      </c>
      <c r="AA10" s="2" t="e" cm="1">
        <f t="array" ref="AA10">STDEV(IF(C$6:C$1000=S10,I$6:I$1000))</f>
        <v>#DIV/0!</v>
      </c>
      <c r="AB10" s="6" t="e">
        <f t="shared" si="5"/>
        <v>#DIV/0!</v>
      </c>
      <c r="AC10" s="2" t="e">
        <f t="shared" si="6"/>
        <v>#DIV/0!</v>
      </c>
      <c r="AD10" s="2" t="e" cm="1">
        <f t="array" ref="AD10">STDEV(IF(C$6:C$1000=S10,J$6:J$1000))</f>
        <v>#DIV/0!</v>
      </c>
      <c r="AE10" s="37" t="e">
        <f t="shared" si="7"/>
        <v>#DIV/0!</v>
      </c>
    </row>
    <row r="11" spans="1:31" x14ac:dyDescent="0.3">
      <c r="B11" s="23">
        <f>'Spot Type 1'!B11</f>
        <v>0</v>
      </c>
      <c r="C11" s="20" t="str">
        <f>'Spot Type 1'!C11</f>
        <v>x</v>
      </c>
      <c r="D11" s="20"/>
      <c r="E11" s="20"/>
      <c r="F11" s="20"/>
      <c r="G11" s="20"/>
      <c r="H11" s="20"/>
      <c r="I11" s="20"/>
      <c r="J11" s="31"/>
      <c r="K11" s="32"/>
      <c r="L11" s="32"/>
      <c r="M11" s="32"/>
      <c r="N11" s="46"/>
      <c r="S11" s="36" t="str">
        <f>'Spot Type 1'!S11</f>
        <v>//</v>
      </c>
      <c r="T11" s="2" t="e">
        <f t="shared" si="0"/>
        <v>#DIV/0!</v>
      </c>
      <c r="U11" s="2" t="e" cm="1">
        <f t="array" ref="U11">STDEV(IF(C$6:C$1000=S11,G$6:G$1000))</f>
        <v>#DIV/0!</v>
      </c>
      <c r="V11" s="6" t="e">
        <f t="shared" si="1"/>
        <v>#DIV/0!</v>
      </c>
      <c r="W11" s="2" t="e">
        <f t="shared" si="2"/>
        <v>#DIV/0!</v>
      </c>
      <c r="X11" s="2" t="e" cm="1">
        <f t="array" ref="X11">STDEV(IF(C$6:C$1000=S11,H$6:H$1000))</f>
        <v>#DIV/0!</v>
      </c>
      <c r="Y11" s="6" t="e">
        <f t="shared" si="3"/>
        <v>#DIV/0!</v>
      </c>
      <c r="Z11" s="2" t="e">
        <f t="shared" si="4"/>
        <v>#DIV/0!</v>
      </c>
      <c r="AA11" s="2" t="e" cm="1">
        <f t="array" ref="AA11">STDEV(IF(C$6:C$1000=S11,I$6:I$1000))</f>
        <v>#DIV/0!</v>
      </c>
      <c r="AB11" s="6" t="e">
        <f t="shared" si="5"/>
        <v>#DIV/0!</v>
      </c>
      <c r="AC11" s="2" t="e">
        <f t="shared" si="6"/>
        <v>#DIV/0!</v>
      </c>
      <c r="AD11" s="2" t="e" cm="1">
        <f t="array" ref="AD11">STDEV(IF(C$6:C$1000=S11,J$6:J$1000))</f>
        <v>#DIV/0!</v>
      </c>
      <c r="AE11" s="37" t="e">
        <f t="shared" si="7"/>
        <v>#DIV/0!</v>
      </c>
    </row>
    <row r="12" spans="1:31" x14ac:dyDescent="0.3">
      <c r="B12" s="23">
        <f>'Spot Type 1'!B12</f>
        <v>0</v>
      </c>
      <c r="C12" s="20" t="str">
        <f>'Spot Type 1'!C12</f>
        <v>x</v>
      </c>
      <c r="D12" s="20"/>
      <c r="E12" s="20"/>
      <c r="F12" s="20"/>
      <c r="G12" s="20"/>
      <c r="H12" s="20"/>
      <c r="I12" s="20"/>
      <c r="J12" s="31"/>
      <c r="K12" s="32"/>
      <c r="L12" s="32"/>
      <c r="M12" s="32"/>
      <c r="N12" s="46"/>
      <c r="S12" s="36" t="str">
        <f>'Spot Type 1'!S12</f>
        <v>//</v>
      </c>
      <c r="T12" s="2" t="e">
        <f t="shared" si="0"/>
        <v>#DIV/0!</v>
      </c>
      <c r="U12" s="2" t="e" cm="1">
        <f t="array" ref="U12">STDEV(IF(C$6:C$1000=S12,G$6:G$1000))</f>
        <v>#DIV/0!</v>
      </c>
      <c r="V12" s="6" t="e">
        <f>U12/T12</f>
        <v>#DIV/0!</v>
      </c>
      <c r="W12" s="2" t="e">
        <f t="shared" si="2"/>
        <v>#DIV/0!</v>
      </c>
      <c r="X12" s="2" t="e" cm="1">
        <f t="array" ref="X12">STDEV(IF(C$6:C$1000=S12,H$6:H$1000))</f>
        <v>#DIV/0!</v>
      </c>
      <c r="Y12" s="6" t="e">
        <f t="shared" si="3"/>
        <v>#DIV/0!</v>
      </c>
      <c r="Z12" s="2" t="e">
        <f t="shared" si="4"/>
        <v>#DIV/0!</v>
      </c>
      <c r="AA12" s="2" t="e" cm="1">
        <f t="array" ref="AA12">STDEV(IF(C$6:C$1000=S12,I$6:I$1000))</f>
        <v>#DIV/0!</v>
      </c>
      <c r="AB12" s="6" t="e">
        <f t="shared" si="5"/>
        <v>#DIV/0!</v>
      </c>
      <c r="AC12" s="2" t="e">
        <f t="shared" si="6"/>
        <v>#DIV/0!</v>
      </c>
      <c r="AD12" s="2" t="e" cm="1">
        <f t="array" ref="AD12">STDEV(IF(C$6:C$1000=S12,J$6:J$1000))</f>
        <v>#DIV/0!</v>
      </c>
      <c r="AE12" s="37" t="e">
        <f t="shared" si="7"/>
        <v>#DIV/0!</v>
      </c>
    </row>
    <row r="13" spans="1:31" x14ac:dyDescent="0.3">
      <c r="B13" s="23">
        <f>'Spot Type 1'!B13</f>
        <v>0</v>
      </c>
      <c r="C13" s="20" t="str">
        <f>'Spot Type 1'!C13</f>
        <v>x</v>
      </c>
      <c r="D13" s="20"/>
      <c r="E13" s="20"/>
      <c r="F13" s="20"/>
      <c r="G13" s="20"/>
      <c r="H13" s="20"/>
      <c r="I13" s="20"/>
      <c r="J13" s="31"/>
      <c r="K13" s="32"/>
      <c r="L13" s="32"/>
      <c r="M13" s="32"/>
      <c r="N13" s="46"/>
      <c r="S13" s="36" t="str">
        <f>'Spot Type 1'!S13</f>
        <v>//</v>
      </c>
      <c r="T13" s="2" t="e">
        <f t="shared" si="0"/>
        <v>#DIV/0!</v>
      </c>
      <c r="U13" s="2" t="e" cm="1">
        <f t="array" ref="U13">STDEV(IF(C$6:C$1000=S13,G$6:G$1000))</f>
        <v>#DIV/0!</v>
      </c>
      <c r="V13" s="6" t="e">
        <f t="shared" ref="V13:V15" si="8">U13/T13</f>
        <v>#DIV/0!</v>
      </c>
      <c r="W13" s="2" t="e">
        <f t="shared" si="2"/>
        <v>#DIV/0!</v>
      </c>
      <c r="X13" s="2" t="e" cm="1">
        <f t="array" ref="X13">STDEV(IF(C$6:C$1000=S13,H$6:H$1000))</f>
        <v>#DIV/0!</v>
      </c>
      <c r="Y13" s="6" t="e">
        <f t="shared" si="3"/>
        <v>#DIV/0!</v>
      </c>
      <c r="Z13" s="2" t="e">
        <f t="shared" si="4"/>
        <v>#DIV/0!</v>
      </c>
      <c r="AA13" s="2" t="e" cm="1">
        <f t="array" ref="AA13">STDEV(IF(C$6:C$1000=S13,I$6:I$1000))</f>
        <v>#DIV/0!</v>
      </c>
      <c r="AB13" s="6" t="e">
        <f t="shared" si="5"/>
        <v>#DIV/0!</v>
      </c>
      <c r="AC13" s="2" t="e">
        <f t="shared" si="6"/>
        <v>#DIV/0!</v>
      </c>
      <c r="AD13" s="2" t="e" cm="1">
        <f t="array" ref="AD13">STDEV(IF(C$6:C$1000=S13,J$6:J$1000))</f>
        <v>#DIV/0!</v>
      </c>
      <c r="AE13" s="37" t="e">
        <f t="shared" si="7"/>
        <v>#DIV/0!</v>
      </c>
    </row>
    <row r="14" spans="1:31" x14ac:dyDescent="0.3">
      <c r="B14" s="23">
        <f>'Spot Type 1'!B14</f>
        <v>0</v>
      </c>
      <c r="C14" s="20" t="str">
        <f>'Spot Type 1'!C14</f>
        <v>x</v>
      </c>
      <c r="D14" s="20"/>
      <c r="E14" s="20"/>
      <c r="F14" s="20"/>
      <c r="G14" s="20"/>
      <c r="H14" s="20"/>
      <c r="I14" s="20"/>
      <c r="J14" s="31"/>
      <c r="K14" s="32"/>
      <c r="L14" s="32"/>
      <c r="M14" s="32"/>
      <c r="N14" s="46"/>
      <c r="S14" s="36" t="str">
        <f>'Spot Type 1'!S14</f>
        <v>//</v>
      </c>
      <c r="T14" s="2" t="e">
        <f t="shared" si="0"/>
        <v>#DIV/0!</v>
      </c>
      <c r="U14" s="2" t="e" cm="1">
        <f t="array" ref="U14">STDEV(IF(C$6:C$1000=S14,G$6:G$1000))</f>
        <v>#DIV/0!</v>
      </c>
      <c r="V14" s="6" t="e">
        <f t="shared" si="8"/>
        <v>#DIV/0!</v>
      </c>
      <c r="W14" s="2" t="e">
        <f t="shared" si="2"/>
        <v>#DIV/0!</v>
      </c>
      <c r="X14" s="2" t="e" cm="1">
        <f t="array" ref="X14">STDEV(IF(C$6:C$1000=S14,H$6:H$1000))</f>
        <v>#DIV/0!</v>
      </c>
      <c r="Y14" s="6" t="e">
        <f t="shared" si="3"/>
        <v>#DIV/0!</v>
      </c>
      <c r="Z14" s="2" t="e">
        <f t="shared" si="4"/>
        <v>#DIV/0!</v>
      </c>
      <c r="AA14" s="2" t="e" cm="1">
        <f t="array" ref="AA14">STDEV(IF(C$6:C$1000=S14,I$6:I$1000))</f>
        <v>#DIV/0!</v>
      </c>
      <c r="AB14" s="6" t="e">
        <f t="shared" si="5"/>
        <v>#DIV/0!</v>
      </c>
      <c r="AC14" s="2" t="e">
        <f t="shared" si="6"/>
        <v>#DIV/0!</v>
      </c>
      <c r="AD14" s="2" t="e" cm="1">
        <f t="array" ref="AD14">STDEV(IF(C$6:C$1000=S14,J$6:J$1000))</f>
        <v>#DIV/0!</v>
      </c>
      <c r="AE14" s="37" t="e">
        <f t="shared" si="7"/>
        <v>#DIV/0!</v>
      </c>
    </row>
    <row r="15" spans="1:31" ht="16.2" thickBot="1" x14ac:dyDescent="0.35">
      <c r="B15" s="23">
        <f>'Spot Type 1'!B15</f>
        <v>0</v>
      </c>
      <c r="C15" s="20" t="str">
        <f>'Spot Type 1'!C15</f>
        <v>x</v>
      </c>
      <c r="D15" s="20"/>
      <c r="E15" s="20"/>
      <c r="F15" s="20"/>
      <c r="G15" s="20"/>
      <c r="H15" s="20"/>
      <c r="I15" s="20"/>
      <c r="J15" s="31"/>
      <c r="K15" s="32"/>
      <c r="L15" s="32"/>
      <c r="M15" s="32"/>
      <c r="N15" s="46"/>
      <c r="S15" s="36" t="str">
        <f>'Spot Type 1'!S15</f>
        <v>//</v>
      </c>
      <c r="T15" s="2" t="e">
        <f t="shared" si="0"/>
        <v>#DIV/0!</v>
      </c>
      <c r="U15" s="2" t="e" cm="1">
        <f t="array" ref="U15">STDEV(IF(C$6:C$1000=S15,G$6:G$1000))</f>
        <v>#DIV/0!</v>
      </c>
      <c r="V15" s="40" t="e">
        <f t="shared" si="8"/>
        <v>#DIV/0!</v>
      </c>
      <c r="W15" s="2" t="e">
        <f t="shared" si="2"/>
        <v>#DIV/0!</v>
      </c>
      <c r="X15" s="2" t="e" cm="1">
        <f t="array" ref="X15">STDEV(IF(C$6:C$1000=S15,H$6:H$1000))</f>
        <v>#DIV/0!</v>
      </c>
      <c r="Y15" s="40" t="e">
        <f t="shared" si="3"/>
        <v>#DIV/0!</v>
      </c>
      <c r="Z15" s="2" t="e">
        <f t="shared" si="4"/>
        <v>#DIV/0!</v>
      </c>
      <c r="AA15" s="2" t="e" cm="1">
        <f t="array" ref="AA15">STDEV(IF(C$6:C$1000=S15,I$6:I$1000))</f>
        <v>#DIV/0!</v>
      </c>
      <c r="AB15" s="40" t="e">
        <f t="shared" si="5"/>
        <v>#DIV/0!</v>
      </c>
      <c r="AC15" s="2" t="e">
        <f t="shared" si="6"/>
        <v>#DIV/0!</v>
      </c>
      <c r="AD15" s="2" t="e" cm="1">
        <f t="array" ref="AD15">STDEV(IF(C$6:C$1000=S15,J$6:J$1000))</f>
        <v>#DIV/0!</v>
      </c>
      <c r="AE15" s="41" t="e">
        <f t="shared" si="7"/>
        <v>#DIV/0!</v>
      </c>
    </row>
    <row r="16" spans="1:31" x14ac:dyDescent="0.3">
      <c r="B16" s="23">
        <f>'Spot Type 1'!B16</f>
        <v>0</v>
      </c>
      <c r="C16" s="20" t="str">
        <f>'Spot Type 1'!C16</f>
        <v>x</v>
      </c>
      <c r="D16" s="20"/>
      <c r="E16" s="20"/>
      <c r="F16" s="20"/>
      <c r="G16" s="20"/>
      <c r="H16" s="20"/>
      <c r="I16" s="20"/>
      <c r="J16" s="31"/>
      <c r="K16" s="32"/>
      <c r="L16" s="32"/>
      <c r="M16" s="32"/>
      <c r="N16" s="46"/>
      <c r="V16" s="5"/>
      <c r="Y16" s="5"/>
    </row>
    <row r="17" spans="2:31" x14ac:dyDescent="0.3">
      <c r="B17" s="23">
        <f>'Spot Type 1'!B17</f>
        <v>0</v>
      </c>
      <c r="C17" s="20" t="str">
        <f>'Spot Type 1'!C17</f>
        <v>x</v>
      </c>
      <c r="D17" s="20"/>
      <c r="E17" s="20"/>
      <c r="F17" s="20"/>
      <c r="G17" s="20"/>
      <c r="H17" s="20"/>
      <c r="I17" s="20"/>
      <c r="J17" s="31"/>
      <c r="K17" s="32"/>
      <c r="L17" s="32"/>
      <c r="M17" s="32"/>
      <c r="N17" s="46"/>
      <c r="V17" s="5"/>
      <c r="Y17" s="5"/>
    </row>
    <row r="18" spans="2:31" ht="16.2" thickBot="1" x14ac:dyDescent="0.35">
      <c r="B18" s="23">
        <f>'Spot Type 1'!B18</f>
        <v>0</v>
      </c>
      <c r="C18" s="20" t="str">
        <f>'Spot Type 1'!C18</f>
        <v>x</v>
      </c>
      <c r="D18" s="20"/>
      <c r="E18" s="20"/>
      <c r="F18" s="20"/>
      <c r="G18" s="20"/>
      <c r="H18" s="20"/>
      <c r="I18" s="20"/>
      <c r="J18" s="31"/>
      <c r="K18" s="32"/>
      <c r="L18" s="32"/>
      <c r="M18" s="32"/>
      <c r="N18" s="46"/>
      <c r="V18" s="5"/>
      <c r="Y18" s="5"/>
    </row>
    <row r="19" spans="2:31" x14ac:dyDescent="0.3">
      <c r="B19" s="23">
        <f>'Spot Type 1'!B19</f>
        <v>0</v>
      </c>
      <c r="C19" s="20" t="str">
        <f>'Spot Type 1'!C19</f>
        <v>x</v>
      </c>
      <c r="D19" s="20"/>
      <c r="E19" s="20"/>
      <c r="F19" s="20"/>
      <c r="G19" s="20"/>
      <c r="H19" s="20"/>
      <c r="I19" s="20"/>
      <c r="J19" s="31"/>
      <c r="K19" s="32"/>
      <c r="L19" s="32"/>
      <c r="M19" s="32"/>
      <c r="N19" s="46"/>
      <c r="S19" s="35" t="s">
        <v>35</v>
      </c>
      <c r="T19" s="62" t="s">
        <v>182</v>
      </c>
      <c r="U19" s="62" t="s">
        <v>186</v>
      </c>
      <c r="V19" s="62" t="s">
        <v>187</v>
      </c>
      <c r="W19" s="71" t="s">
        <v>185</v>
      </c>
      <c r="X19" s="71" t="s">
        <v>183</v>
      </c>
      <c r="Y19" s="71" t="s">
        <v>184</v>
      </c>
      <c r="Z19" s="130" t="s">
        <v>188</v>
      </c>
      <c r="AA19" s="130" t="s">
        <v>189</v>
      </c>
      <c r="AB19" s="130" t="s">
        <v>190</v>
      </c>
      <c r="AC19" s="79" t="s">
        <v>94</v>
      </c>
      <c r="AD19" s="79" t="s">
        <v>95</v>
      </c>
      <c r="AE19" s="80" t="s">
        <v>96</v>
      </c>
    </row>
    <row r="20" spans="2:31" x14ac:dyDescent="0.3">
      <c r="B20" s="23">
        <f>'Spot Type 1'!B20</f>
        <v>0</v>
      </c>
      <c r="C20" s="20" t="str">
        <f>'Spot Type 1'!C20</f>
        <v>x</v>
      </c>
      <c r="D20" s="20"/>
      <c r="E20" s="20"/>
      <c r="F20" s="20"/>
      <c r="G20" s="20"/>
      <c r="H20" s="20"/>
      <c r="I20" s="20"/>
      <c r="J20" s="31"/>
      <c r="K20" s="32"/>
      <c r="L20" s="32"/>
      <c r="M20" s="32"/>
      <c r="N20" s="46"/>
      <c r="S20" s="36" t="str">
        <f>S6</f>
        <v>//</v>
      </c>
      <c r="T20" s="2" t="e">
        <f>AVERAGEIF(C:C,S20,K:K)</f>
        <v>#DIV/0!</v>
      </c>
      <c r="U20" s="2" t="e" cm="1">
        <f t="array" ref="U20">STDEV(IF(C$6:C$1000=S20,K$6:K$1000))</f>
        <v>#DIV/0!</v>
      </c>
      <c r="V20" s="6" t="e">
        <f>U20/T20</f>
        <v>#DIV/0!</v>
      </c>
      <c r="W20" s="2" t="e">
        <f>AVERAGEIF(C:C,S20,L:L)</f>
        <v>#DIV/0!</v>
      </c>
      <c r="X20" s="2" t="e" cm="1">
        <f t="array" ref="X20">STDEV(IF(C$6:C$1000=S20,L$6:L$1000))</f>
        <v>#DIV/0!</v>
      </c>
      <c r="Y20" s="6" t="e">
        <f>X20/W20</f>
        <v>#DIV/0!</v>
      </c>
      <c r="Z20" s="2" t="e">
        <f t="shared" ref="Z20:Z29" si="9">AVERAGEIF(C:C,S20,M:M)</f>
        <v>#DIV/0!</v>
      </c>
      <c r="AA20" s="2" t="e" cm="1">
        <f t="array" ref="AA20">STDEV(IF(C$6:C$1000=$S20,M$6:M$1000))</f>
        <v>#DIV/0!</v>
      </c>
      <c r="AB20" s="6" t="e">
        <f>AA20/Z20</f>
        <v>#DIV/0!</v>
      </c>
      <c r="AC20" s="2" t="e">
        <f t="shared" ref="AC20:AC29" si="10">AVERAGEIF(C:C,S20,N:N)</f>
        <v>#DIV/0!</v>
      </c>
      <c r="AD20" s="2" t="e" cm="1">
        <f t="array" ref="AD20">STDEV(IF(C$6:C$1000=$S20,N$6:N$1000))</f>
        <v>#DIV/0!</v>
      </c>
      <c r="AE20" s="37" t="e">
        <f>AD20/AC20</f>
        <v>#DIV/0!</v>
      </c>
    </row>
    <row r="21" spans="2:31" x14ac:dyDescent="0.3">
      <c r="B21" s="23">
        <f>'Spot Type 1'!B21</f>
        <v>0</v>
      </c>
      <c r="C21" s="20" t="str">
        <f>'Spot Type 1'!C21</f>
        <v>x</v>
      </c>
      <c r="D21" s="20"/>
      <c r="E21" s="20"/>
      <c r="F21" s="20"/>
      <c r="G21" s="20"/>
      <c r="H21" s="20"/>
      <c r="I21" s="20"/>
      <c r="J21" s="31"/>
      <c r="K21" s="32"/>
      <c r="L21" s="32"/>
      <c r="M21" s="32"/>
      <c r="N21" s="46"/>
      <c r="S21" s="36" t="str">
        <f t="shared" ref="S21:S29" si="11">S7</f>
        <v>//</v>
      </c>
      <c r="T21" s="2" t="e">
        <f t="shared" ref="T21:T29" si="12">AVERAGEIF(C:C,S21,K:K)</f>
        <v>#DIV/0!</v>
      </c>
      <c r="U21" s="2" t="e" cm="1">
        <f t="array" ref="U21">STDEV(IF(C$6:C$1000=S21,K$6:K$1000))</f>
        <v>#DIV/0!</v>
      </c>
      <c r="V21" s="6" t="e">
        <f t="shared" ref="V21:V29" si="13">U21/T21</f>
        <v>#DIV/0!</v>
      </c>
      <c r="W21" s="2" t="e">
        <f t="shared" ref="W21:W29" si="14">AVERAGEIF(C:C,S21,L:L)</f>
        <v>#DIV/0!</v>
      </c>
      <c r="X21" s="2" t="e" cm="1">
        <f t="array" ref="X21">STDEV(IF(C$6:C$1000=S21,L$6:L$1000))</f>
        <v>#DIV/0!</v>
      </c>
      <c r="Y21" s="6" t="e">
        <f t="shared" ref="Y21:Y29" si="15">X21/W21</f>
        <v>#DIV/0!</v>
      </c>
      <c r="Z21" s="2" t="e">
        <f t="shared" si="9"/>
        <v>#DIV/0!</v>
      </c>
      <c r="AA21" s="2" t="e" cm="1">
        <f t="array" ref="AA21">STDEV(IF(C$6:C$1000=$S21,M$6:M$1000))</f>
        <v>#DIV/0!</v>
      </c>
      <c r="AB21" s="6" t="e">
        <f t="shared" ref="AB21:AB29" si="16">AA21/Z21</f>
        <v>#DIV/0!</v>
      </c>
      <c r="AC21" s="2" t="e">
        <f t="shared" si="10"/>
        <v>#DIV/0!</v>
      </c>
      <c r="AD21" s="2" t="e" cm="1">
        <f t="array" ref="AD21">STDEV(IF(C$6:C$1000=$S21,N$6:N$1000))</f>
        <v>#DIV/0!</v>
      </c>
      <c r="AE21" s="37" t="e">
        <f t="shared" ref="AE21:AE29" si="17">AD21/AC21</f>
        <v>#DIV/0!</v>
      </c>
    </row>
    <row r="22" spans="2:31" x14ac:dyDescent="0.3">
      <c r="B22" s="23">
        <f>'Spot Type 1'!B22</f>
        <v>0</v>
      </c>
      <c r="C22" s="20" t="str">
        <f>'Spot Type 1'!C22</f>
        <v>x</v>
      </c>
      <c r="D22" s="20"/>
      <c r="E22" s="20"/>
      <c r="F22" s="20"/>
      <c r="G22" s="20"/>
      <c r="H22" s="20"/>
      <c r="I22" s="20"/>
      <c r="J22" s="31"/>
      <c r="K22" s="32"/>
      <c r="L22" s="32"/>
      <c r="M22" s="32"/>
      <c r="N22" s="46"/>
      <c r="S22" s="36" t="str">
        <f t="shared" si="11"/>
        <v>//</v>
      </c>
      <c r="T22" s="2" t="e">
        <f t="shared" si="12"/>
        <v>#DIV/0!</v>
      </c>
      <c r="U22" s="2" t="e" cm="1">
        <f t="array" ref="U22">STDEV(IF(C$6:C$1000=S22,K$6:K$1000))</f>
        <v>#DIV/0!</v>
      </c>
      <c r="V22" s="6" t="e">
        <f t="shared" si="13"/>
        <v>#DIV/0!</v>
      </c>
      <c r="W22" s="2" t="e">
        <f t="shared" si="14"/>
        <v>#DIV/0!</v>
      </c>
      <c r="X22" s="2" t="e" cm="1">
        <f t="array" ref="X22">STDEV(IF(C$6:C$1000=S22,L$6:L$1000))</f>
        <v>#DIV/0!</v>
      </c>
      <c r="Y22" s="6" t="e">
        <f t="shared" si="15"/>
        <v>#DIV/0!</v>
      </c>
      <c r="Z22" s="2" t="e">
        <f t="shared" si="9"/>
        <v>#DIV/0!</v>
      </c>
      <c r="AA22" s="2" t="e" cm="1">
        <f t="array" ref="AA22">STDEV(IF(C$6:C$1000=$S22,M$6:M$1000))</f>
        <v>#DIV/0!</v>
      </c>
      <c r="AB22" s="6" t="e">
        <f t="shared" si="16"/>
        <v>#DIV/0!</v>
      </c>
      <c r="AC22" s="2" t="e">
        <f t="shared" si="10"/>
        <v>#DIV/0!</v>
      </c>
      <c r="AD22" s="2" t="e" cm="1">
        <f t="array" ref="AD22">STDEV(IF(C$6:C$1000=$S22,N$6:N$1000))</f>
        <v>#DIV/0!</v>
      </c>
      <c r="AE22" s="37" t="e">
        <f t="shared" si="17"/>
        <v>#DIV/0!</v>
      </c>
    </row>
    <row r="23" spans="2:31" x14ac:dyDescent="0.3">
      <c r="B23" s="23">
        <f>'Spot Type 1'!B23</f>
        <v>0</v>
      </c>
      <c r="C23" s="20" t="str">
        <f>'Spot Type 1'!C23</f>
        <v>x</v>
      </c>
      <c r="D23" s="20"/>
      <c r="E23" s="20"/>
      <c r="F23" s="20"/>
      <c r="G23" s="20"/>
      <c r="H23" s="20"/>
      <c r="I23" s="20"/>
      <c r="J23" s="31"/>
      <c r="K23" s="32"/>
      <c r="L23" s="32"/>
      <c r="M23" s="32"/>
      <c r="N23" s="46"/>
      <c r="S23" s="36" t="str">
        <f t="shared" si="11"/>
        <v>//</v>
      </c>
      <c r="T23" s="2" t="e">
        <f t="shared" si="12"/>
        <v>#DIV/0!</v>
      </c>
      <c r="U23" s="2" t="e" cm="1">
        <f t="array" ref="U23">STDEV(IF(C$6:C$1000=S23,K$6:K$1000))</f>
        <v>#DIV/0!</v>
      </c>
      <c r="V23" s="6" t="e">
        <f t="shared" si="13"/>
        <v>#DIV/0!</v>
      </c>
      <c r="W23" s="2" t="e">
        <f t="shared" si="14"/>
        <v>#DIV/0!</v>
      </c>
      <c r="X23" s="2" t="e" cm="1">
        <f t="array" ref="X23">STDEV(IF(C$6:C$1000=S23,L$6:L$1000))</f>
        <v>#DIV/0!</v>
      </c>
      <c r="Y23" s="6" t="e">
        <f t="shared" si="15"/>
        <v>#DIV/0!</v>
      </c>
      <c r="Z23" s="2" t="e">
        <f t="shared" si="9"/>
        <v>#DIV/0!</v>
      </c>
      <c r="AA23" s="2" t="e" cm="1">
        <f t="array" ref="AA23">STDEV(IF(C$6:C$1000=$S23,M$6:M$1000))</f>
        <v>#DIV/0!</v>
      </c>
      <c r="AB23" s="6" t="e">
        <f t="shared" si="16"/>
        <v>#DIV/0!</v>
      </c>
      <c r="AC23" s="2" t="e">
        <f t="shared" si="10"/>
        <v>#DIV/0!</v>
      </c>
      <c r="AD23" s="2" t="e" cm="1">
        <f t="array" ref="AD23">STDEV(IF(C$6:C$1000=$S23,N$6:N$1000))</f>
        <v>#DIV/0!</v>
      </c>
      <c r="AE23" s="37" t="e">
        <f t="shared" si="17"/>
        <v>#DIV/0!</v>
      </c>
    </row>
    <row r="24" spans="2:31" x14ac:dyDescent="0.3">
      <c r="B24" s="23">
        <f>'Spot Type 1'!B24</f>
        <v>0</v>
      </c>
      <c r="C24" s="20" t="str">
        <f>'Spot Type 1'!C24</f>
        <v>x</v>
      </c>
      <c r="D24" s="20"/>
      <c r="E24" s="20"/>
      <c r="F24" s="20"/>
      <c r="G24" s="20"/>
      <c r="H24" s="20"/>
      <c r="I24" s="20"/>
      <c r="J24" s="31"/>
      <c r="K24" s="32"/>
      <c r="L24" s="32"/>
      <c r="M24" s="32"/>
      <c r="N24" s="46"/>
      <c r="S24" s="36" t="str">
        <f t="shared" si="11"/>
        <v>//</v>
      </c>
      <c r="T24" s="2" t="e">
        <f t="shared" si="12"/>
        <v>#DIV/0!</v>
      </c>
      <c r="U24" s="2" t="e" cm="1">
        <f t="array" ref="U24">STDEV(IF(C$6:C$1000=S24,K$6:K$1000))</f>
        <v>#DIV/0!</v>
      </c>
      <c r="V24" s="6" t="e">
        <f t="shared" si="13"/>
        <v>#DIV/0!</v>
      </c>
      <c r="W24" s="2" t="e">
        <f t="shared" si="14"/>
        <v>#DIV/0!</v>
      </c>
      <c r="X24" s="2" t="e" cm="1">
        <f t="array" ref="X24">STDEV(IF(C$6:C$1000=S24,L$6:L$1000))</f>
        <v>#DIV/0!</v>
      </c>
      <c r="Y24" s="6" t="e">
        <f t="shared" si="15"/>
        <v>#DIV/0!</v>
      </c>
      <c r="Z24" s="2" t="e">
        <f t="shared" si="9"/>
        <v>#DIV/0!</v>
      </c>
      <c r="AA24" s="2" t="e" cm="1">
        <f t="array" ref="AA24">STDEV(IF(C$6:C$1000=$S24,M$6:M$1000))</f>
        <v>#DIV/0!</v>
      </c>
      <c r="AB24" s="6" t="e">
        <f t="shared" si="16"/>
        <v>#DIV/0!</v>
      </c>
      <c r="AC24" s="2" t="e">
        <f t="shared" si="10"/>
        <v>#DIV/0!</v>
      </c>
      <c r="AD24" s="2" t="e" cm="1">
        <f t="array" ref="AD24">STDEV(IF(C$6:C$1000=$S24,N$6:N$1000))</f>
        <v>#DIV/0!</v>
      </c>
      <c r="AE24" s="37" t="e">
        <f t="shared" si="17"/>
        <v>#DIV/0!</v>
      </c>
    </row>
    <row r="25" spans="2:31" x14ac:dyDescent="0.3">
      <c r="B25" s="23">
        <f>'Spot Type 1'!B25</f>
        <v>0</v>
      </c>
      <c r="C25" s="20" t="str">
        <f>'Spot Type 1'!C25</f>
        <v>x</v>
      </c>
      <c r="D25" s="20"/>
      <c r="E25" s="20"/>
      <c r="F25" s="20"/>
      <c r="G25" s="20"/>
      <c r="H25" s="20"/>
      <c r="I25" s="20"/>
      <c r="J25" s="31"/>
      <c r="K25" s="32"/>
      <c r="L25" s="32"/>
      <c r="M25" s="32"/>
      <c r="N25" s="46"/>
      <c r="S25" s="36" t="str">
        <f t="shared" si="11"/>
        <v>//</v>
      </c>
      <c r="T25" s="2" t="e">
        <f t="shared" si="12"/>
        <v>#DIV/0!</v>
      </c>
      <c r="U25" s="2" t="e" cm="1">
        <f t="array" ref="U25">STDEV(IF(C$6:C$1000=S25,K$6:K$1000))</f>
        <v>#DIV/0!</v>
      </c>
      <c r="V25" s="6" t="e">
        <f t="shared" si="13"/>
        <v>#DIV/0!</v>
      </c>
      <c r="W25" s="2" t="e">
        <f t="shared" si="14"/>
        <v>#DIV/0!</v>
      </c>
      <c r="X25" s="2" t="e" cm="1">
        <f t="array" ref="X25">STDEV(IF(C$6:C$1000=S25,L$6:L$1000))</f>
        <v>#DIV/0!</v>
      </c>
      <c r="Y25" s="6" t="e">
        <f t="shared" si="15"/>
        <v>#DIV/0!</v>
      </c>
      <c r="Z25" s="2" t="e">
        <f t="shared" si="9"/>
        <v>#DIV/0!</v>
      </c>
      <c r="AA25" s="2" t="e" cm="1">
        <f t="array" ref="AA25">STDEV(IF(C$6:C$1000=$S25,M$6:M$1000))</f>
        <v>#DIV/0!</v>
      </c>
      <c r="AB25" s="6" t="e">
        <f t="shared" si="16"/>
        <v>#DIV/0!</v>
      </c>
      <c r="AC25" s="2" t="e">
        <f t="shared" si="10"/>
        <v>#DIV/0!</v>
      </c>
      <c r="AD25" s="2" t="e" cm="1">
        <f t="array" ref="AD25">STDEV(IF(C$6:C$1000=$S25,N$6:N$1000))</f>
        <v>#DIV/0!</v>
      </c>
      <c r="AE25" s="37" t="e">
        <f t="shared" si="17"/>
        <v>#DIV/0!</v>
      </c>
    </row>
    <row r="26" spans="2:31" x14ac:dyDescent="0.3">
      <c r="B26" s="23">
        <f>'Spot Type 1'!B26</f>
        <v>0</v>
      </c>
      <c r="C26" s="20" t="str">
        <f>'Spot Type 1'!C26</f>
        <v>x</v>
      </c>
      <c r="D26" s="20"/>
      <c r="E26" s="20"/>
      <c r="F26" s="20"/>
      <c r="G26" s="20"/>
      <c r="H26" s="20"/>
      <c r="I26" s="20"/>
      <c r="J26" s="31"/>
      <c r="K26" s="32"/>
      <c r="L26" s="32"/>
      <c r="M26" s="32"/>
      <c r="N26" s="46"/>
      <c r="S26" s="36" t="str">
        <f t="shared" si="11"/>
        <v>//</v>
      </c>
      <c r="T26" s="2" t="e">
        <f t="shared" si="12"/>
        <v>#DIV/0!</v>
      </c>
      <c r="U26" s="2" t="e" cm="1">
        <f t="array" ref="U26">STDEV(IF(C$6:C$1000=S26,K$6:K$1000))</f>
        <v>#DIV/0!</v>
      </c>
      <c r="V26" s="6" t="e">
        <f t="shared" si="13"/>
        <v>#DIV/0!</v>
      </c>
      <c r="W26" s="2" t="e">
        <f t="shared" si="14"/>
        <v>#DIV/0!</v>
      </c>
      <c r="X26" s="2" t="e" cm="1">
        <f t="array" ref="X26">STDEV(IF(C$6:C$1000=S26,L$6:L$1000))</f>
        <v>#DIV/0!</v>
      </c>
      <c r="Y26" s="6" t="e">
        <f t="shared" si="15"/>
        <v>#DIV/0!</v>
      </c>
      <c r="Z26" s="2" t="e">
        <f t="shared" si="9"/>
        <v>#DIV/0!</v>
      </c>
      <c r="AA26" s="2" t="e" cm="1">
        <f t="array" ref="AA26">STDEV(IF(C$6:C$1000=$S26,M$6:M$1000))</f>
        <v>#DIV/0!</v>
      </c>
      <c r="AB26" s="6" t="e">
        <f t="shared" si="16"/>
        <v>#DIV/0!</v>
      </c>
      <c r="AC26" s="2" t="e">
        <f t="shared" si="10"/>
        <v>#DIV/0!</v>
      </c>
      <c r="AD26" s="2" t="e" cm="1">
        <f t="array" ref="AD26">STDEV(IF(C$6:C$1000=$S26,N$6:N$1000))</f>
        <v>#DIV/0!</v>
      </c>
      <c r="AE26" s="37" t="e">
        <f t="shared" si="17"/>
        <v>#DIV/0!</v>
      </c>
    </row>
    <row r="27" spans="2:31" x14ac:dyDescent="0.3">
      <c r="B27" s="23">
        <f>'Spot Type 1'!B27</f>
        <v>0</v>
      </c>
      <c r="C27" s="20" t="str">
        <f>'Spot Type 1'!C27</f>
        <v>x</v>
      </c>
      <c r="D27" s="20"/>
      <c r="E27" s="20"/>
      <c r="F27" s="20"/>
      <c r="G27" s="20"/>
      <c r="H27" s="20"/>
      <c r="I27" s="20"/>
      <c r="J27" s="31"/>
      <c r="K27" s="32"/>
      <c r="L27" s="32"/>
      <c r="M27" s="32"/>
      <c r="N27" s="46"/>
      <c r="S27" s="36" t="str">
        <f t="shared" si="11"/>
        <v>//</v>
      </c>
      <c r="T27" s="2" t="e">
        <f t="shared" si="12"/>
        <v>#DIV/0!</v>
      </c>
      <c r="U27" s="2" t="e" cm="1">
        <f t="array" ref="U27">STDEV(IF(C$6:C$1000=S27,K$6:K$1000))</f>
        <v>#DIV/0!</v>
      </c>
      <c r="V27" s="6" t="e">
        <f t="shared" si="13"/>
        <v>#DIV/0!</v>
      </c>
      <c r="W27" s="2" t="e">
        <f t="shared" si="14"/>
        <v>#DIV/0!</v>
      </c>
      <c r="X27" s="2" t="e" cm="1">
        <f t="array" ref="X27">STDEV(IF(C$6:C$1000=S27,L$6:L$1000))</f>
        <v>#DIV/0!</v>
      </c>
      <c r="Y27" s="6" t="e">
        <f t="shared" si="15"/>
        <v>#DIV/0!</v>
      </c>
      <c r="Z27" s="2" t="e">
        <f t="shared" si="9"/>
        <v>#DIV/0!</v>
      </c>
      <c r="AA27" s="2" t="e" cm="1">
        <f t="array" ref="AA27">STDEV(IF(C$6:C$1000=$S27,M$6:M$1000))</f>
        <v>#DIV/0!</v>
      </c>
      <c r="AB27" s="6" t="e">
        <f t="shared" si="16"/>
        <v>#DIV/0!</v>
      </c>
      <c r="AC27" s="2" t="e">
        <f t="shared" si="10"/>
        <v>#DIV/0!</v>
      </c>
      <c r="AD27" s="2" t="e" cm="1">
        <f t="array" ref="AD27">STDEV(IF(C$6:C$1000=$S27,N$6:N$1000))</f>
        <v>#DIV/0!</v>
      </c>
      <c r="AE27" s="37" t="e">
        <f t="shared" si="17"/>
        <v>#DIV/0!</v>
      </c>
    </row>
    <row r="28" spans="2:31" x14ac:dyDescent="0.3">
      <c r="B28" s="23">
        <f>'Spot Type 1'!B28</f>
        <v>0</v>
      </c>
      <c r="C28" s="20" t="str">
        <f>'Spot Type 1'!C28</f>
        <v>x</v>
      </c>
      <c r="D28" s="20"/>
      <c r="E28" s="20"/>
      <c r="F28" s="20"/>
      <c r="G28" s="20"/>
      <c r="H28" s="20"/>
      <c r="I28" s="20"/>
      <c r="J28" s="31"/>
      <c r="K28" s="32"/>
      <c r="L28" s="32"/>
      <c r="M28" s="32"/>
      <c r="N28" s="46"/>
      <c r="S28" s="36" t="str">
        <f t="shared" si="11"/>
        <v>//</v>
      </c>
      <c r="T28" s="2" t="e">
        <f t="shared" si="12"/>
        <v>#DIV/0!</v>
      </c>
      <c r="U28" s="2" t="e" cm="1">
        <f t="array" ref="U28">STDEV(IF(C$6:C$1000=S28,K$6:K$1000))</f>
        <v>#DIV/0!</v>
      </c>
      <c r="V28" s="6" t="e">
        <f t="shared" si="13"/>
        <v>#DIV/0!</v>
      </c>
      <c r="W28" s="2" t="e">
        <f t="shared" si="14"/>
        <v>#DIV/0!</v>
      </c>
      <c r="X28" s="2" t="e" cm="1">
        <f t="array" ref="X28">STDEV(IF(C$6:C$1000=S28,L$6:L$1000))</f>
        <v>#DIV/0!</v>
      </c>
      <c r="Y28" s="6" t="e">
        <f t="shared" si="15"/>
        <v>#DIV/0!</v>
      </c>
      <c r="Z28" s="2" t="e">
        <f t="shared" si="9"/>
        <v>#DIV/0!</v>
      </c>
      <c r="AA28" s="2" t="e" cm="1">
        <f t="array" ref="AA28">STDEV(IF(C$6:C$1000=$S28,M$6:M$1000))</f>
        <v>#DIV/0!</v>
      </c>
      <c r="AB28" s="6" t="e">
        <f t="shared" si="16"/>
        <v>#DIV/0!</v>
      </c>
      <c r="AC28" s="2" t="e">
        <f t="shared" si="10"/>
        <v>#DIV/0!</v>
      </c>
      <c r="AD28" s="2" t="e" cm="1">
        <f t="array" ref="AD28">STDEV(IF(C$6:C$1000=$S28,N$6:N$1000))</f>
        <v>#DIV/0!</v>
      </c>
      <c r="AE28" s="37" t="e">
        <f t="shared" si="17"/>
        <v>#DIV/0!</v>
      </c>
    </row>
    <row r="29" spans="2:31" ht="16.2" thickBot="1" x14ac:dyDescent="0.35">
      <c r="B29" s="23">
        <f>'Spot Type 1'!B29</f>
        <v>0</v>
      </c>
      <c r="C29" s="20" t="str">
        <f>'Spot Type 1'!C29</f>
        <v>x</v>
      </c>
      <c r="D29" s="20"/>
      <c r="E29" s="20"/>
      <c r="F29" s="20"/>
      <c r="G29" s="20"/>
      <c r="H29" s="20"/>
      <c r="I29" s="20"/>
      <c r="J29" s="31"/>
      <c r="K29" s="32"/>
      <c r="L29" s="32"/>
      <c r="M29" s="32"/>
      <c r="N29" s="46"/>
      <c r="S29" s="38" t="str">
        <f t="shared" si="11"/>
        <v>//</v>
      </c>
      <c r="T29" s="2" t="e">
        <f t="shared" si="12"/>
        <v>#DIV/0!</v>
      </c>
      <c r="U29" s="2" t="e" cm="1">
        <f t="array" ref="U29">STDEV(IF(C$6:C$1000=S29,K$6:K$1000))</f>
        <v>#DIV/0!</v>
      </c>
      <c r="V29" s="40" t="e">
        <f t="shared" si="13"/>
        <v>#DIV/0!</v>
      </c>
      <c r="W29" s="2" t="e">
        <f t="shared" si="14"/>
        <v>#DIV/0!</v>
      </c>
      <c r="X29" s="2" t="e" cm="1">
        <f t="array" ref="X29">STDEV(IF(C$6:C$1000=S29,L$6:L$1000))</f>
        <v>#DIV/0!</v>
      </c>
      <c r="Y29" s="40" t="e">
        <f t="shared" si="15"/>
        <v>#DIV/0!</v>
      </c>
      <c r="Z29" s="2" t="e">
        <f t="shared" si="9"/>
        <v>#DIV/0!</v>
      </c>
      <c r="AA29" s="2" t="e" cm="1">
        <f t="array" ref="AA29">STDEV(IF(C$6:C$1000=$S29,M$6:M$1000))</f>
        <v>#DIV/0!</v>
      </c>
      <c r="AB29" s="6" t="e">
        <f t="shared" si="16"/>
        <v>#DIV/0!</v>
      </c>
      <c r="AC29" s="2" t="e">
        <f t="shared" si="10"/>
        <v>#DIV/0!</v>
      </c>
      <c r="AD29" s="2" t="e" cm="1">
        <f t="array" ref="AD29">STDEV(IF(C$6:C$1000=$S29,N$6:N$1000))</f>
        <v>#DIV/0!</v>
      </c>
      <c r="AE29" s="37" t="e">
        <f t="shared" si="17"/>
        <v>#DIV/0!</v>
      </c>
    </row>
    <row r="30" spans="2:31" x14ac:dyDescent="0.3">
      <c r="B30" s="23">
        <f>'Spot Type 1'!B30</f>
        <v>0</v>
      </c>
      <c r="C30" s="20" t="str">
        <f>'Spot Type 1'!C30</f>
        <v>x</v>
      </c>
      <c r="D30" s="20"/>
      <c r="E30" s="20"/>
      <c r="F30" s="20"/>
      <c r="G30" s="20"/>
      <c r="H30" s="20"/>
      <c r="I30" s="20"/>
      <c r="J30" s="31"/>
      <c r="K30" s="32"/>
      <c r="L30" s="32"/>
      <c r="M30" s="32"/>
      <c r="N30" s="46"/>
      <c r="V30" s="5"/>
      <c r="Y30" s="5"/>
    </row>
    <row r="31" spans="2:31" x14ac:dyDescent="0.3">
      <c r="B31" s="23">
        <f>'Spot Type 1'!B31</f>
        <v>0</v>
      </c>
      <c r="C31" s="20" t="str">
        <f>'Spot Type 1'!C31</f>
        <v>x</v>
      </c>
      <c r="D31" s="20"/>
      <c r="E31" s="20"/>
      <c r="F31" s="20"/>
      <c r="G31" s="20"/>
      <c r="H31" s="20"/>
      <c r="I31" s="20"/>
      <c r="J31" s="31"/>
      <c r="K31" s="32"/>
      <c r="L31" s="32"/>
      <c r="M31" s="32"/>
      <c r="N31" s="46"/>
      <c r="V31" s="5"/>
      <c r="Y31" s="5"/>
    </row>
    <row r="32" spans="2:31" x14ac:dyDescent="0.3">
      <c r="B32" s="23">
        <f>'Spot Type 1'!B32</f>
        <v>0</v>
      </c>
      <c r="C32" s="20" t="str">
        <f>'Spot Type 1'!C32</f>
        <v>x</v>
      </c>
      <c r="D32" s="20"/>
      <c r="E32" s="20"/>
      <c r="F32" s="20"/>
      <c r="G32" s="20"/>
      <c r="H32" s="20"/>
      <c r="I32" s="20"/>
      <c r="J32" s="31"/>
      <c r="K32" s="32"/>
      <c r="L32" s="32"/>
      <c r="M32" s="32"/>
      <c r="N32" s="46"/>
      <c r="V32" s="5"/>
      <c r="Y32" s="5"/>
    </row>
    <row r="33" spans="2:36" ht="16.2" thickBot="1" x14ac:dyDescent="0.35">
      <c r="B33" s="23">
        <f>'Spot Type 1'!B33</f>
        <v>0</v>
      </c>
      <c r="C33" s="20" t="str">
        <f>'Spot Type 1'!C33</f>
        <v>x</v>
      </c>
      <c r="D33" s="20"/>
      <c r="E33" s="20"/>
      <c r="F33" s="20"/>
      <c r="G33" s="20"/>
      <c r="H33" s="20"/>
      <c r="I33" s="20"/>
      <c r="J33" s="31"/>
      <c r="K33" s="32"/>
      <c r="L33" s="32"/>
      <c r="M33" s="32"/>
      <c r="N33" s="46"/>
      <c r="V33" s="5"/>
      <c r="Y33" s="5"/>
    </row>
    <row r="34" spans="2:36" ht="16.2" thickBot="1" x14ac:dyDescent="0.35">
      <c r="B34" s="23">
        <f>'Spot Type 1'!B34</f>
        <v>0</v>
      </c>
      <c r="C34" s="20" t="str">
        <f>'Spot Type 1'!C34</f>
        <v>x</v>
      </c>
      <c r="D34" s="20"/>
      <c r="E34" s="20"/>
      <c r="F34" s="20"/>
      <c r="G34" s="20"/>
      <c r="H34" s="20"/>
      <c r="I34" s="20"/>
      <c r="J34" s="31"/>
      <c r="K34" s="32"/>
      <c r="L34" s="32"/>
      <c r="M34" s="32"/>
      <c r="N34" s="46"/>
      <c r="S34" s="142"/>
      <c r="T34" s="143"/>
      <c r="U34" s="143"/>
      <c r="V34" s="143"/>
      <c r="W34" s="143"/>
      <c r="X34" s="143"/>
      <c r="Y34" s="143"/>
      <c r="Z34" s="143"/>
      <c r="AA34" s="143"/>
      <c r="AB34" s="143"/>
      <c r="AC34" s="143"/>
      <c r="AD34" s="143"/>
      <c r="AE34" s="144"/>
    </row>
    <row r="35" spans="2:36" x14ac:dyDescent="0.3">
      <c r="B35" s="23">
        <f>'Spot Type 1'!B35</f>
        <v>0</v>
      </c>
      <c r="C35" s="20" t="str">
        <f>'Spot Type 1'!C35</f>
        <v>x</v>
      </c>
      <c r="D35" s="20"/>
      <c r="E35" s="20"/>
      <c r="F35" s="20"/>
      <c r="G35" s="20"/>
      <c r="H35" s="20"/>
      <c r="I35" s="20"/>
      <c r="J35" s="31"/>
      <c r="K35" s="32"/>
      <c r="L35" s="32"/>
      <c r="M35" s="32"/>
      <c r="N35" s="46"/>
      <c r="V35" s="5"/>
      <c r="Y35" s="5"/>
    </row>
    <row r="36" spans="2:36" x14ac:dyDescent="0.3">
      <c r="B36" s="23">
        <f>'Spot Type 1'!B36</f>
        <v>0</v>
      </c>
      <c r="C36" s="20" t="str">
        <f>'Spot Type 1'!C36</f>
        <v>x</v>
      </c>
      <c r="D36" s="20"/>
      <c r="E36" s="20"/>
      <c r="F36" s="20"/>
      <c r="G36" s="20"/>
      <c r="H36" s="20"/>
      <c r="I36" s="20"/>
      <c r="J36" s="31"/>
      <c r="K36" s="32"/>
      <c r="L36" s="32"/>
      <c r="M36" s="32"/>
      <c r="N36" s="46"/>
      <c r="V36" s="5"/>
      <c r="Y36" s="5"/>
    </row>
    <row r="37" spans="2:36" x14ac:dyDescent="0.3">
      <c r="B37" s="23">
        <f>'Spot Type 1'!B37</f>
        <v>0</v>
      </c>
      <c r="C37" s="20" t="str">
        <f>'Spot Type 1'!C37</f>
        <v>x</v>
      </c>
      <c r="D37" s="20"/>
      <c r="E37" s="20"/>
      <c r="F37" s="20"/>
      <c r="G37" s="20"/>
      <c r="H37" s="20"/>
      <c r="I37" s="20"/>
      <c r="J37" s="31"/>
      <c r="K37" s="32"/>
      <c r="L37" s="32"/>
      <c r="M37" s="32"/>
      <c r="N37" s="46"/>
      <c r="V37" s="5"/>
      <c r="Y37" s="5"/>
    </row>
    <row r="38" spans="2:36" ht="16.2" thickBot="1" x14ac:dyDescent="0.35">
      <c r="B38" s="23">
        <f>'Spot Type 1'!B38</f>
        <v>0</v>
      </c>
      <c r="C38" s="20" t="str">
        <f>'Spot Type 1'!C38</f>
        <v>x</v>
      </c>
      <c r="D38" s="20"/>
      <c r="E38" s="20"/>
      <c r="F38" s="20"/>
      <c r="G38" s="20"/>
      <c r="H38" s="20"/>
      <c r="I38" s="20"/>
      <c r="J38" s="31"/>
      <c r="K38" s="32"/>
      <c r="L38" s="32"/>
      <c r="M38" s="32"/>
      <c r="N38" s="46"/>
      <c r="S38" s="7" t="s">
        <v>2</v>
      </c>
      <c r="U38" s="7" t="s">
        <v>38</v>
      </c>
      <c r="V38">
        <v>0</v>
      </c>
      <c r="X38" s="8" t="s">
        <v>150</v>
      </c>
      <c r="Y38" s="5"/>
      <c r="AB38" s="50" t="s">
        <v>2</v>
      </c>
      <c r="AC38" s="33"/>
      <c r="AD38" s="7" t="s">
        <v>38</v>
      </c>
      <c r="AE38">
        <v>0</v>
      </c>
      <c r="AF38" s="33"/>
      <c r="AG38" s="51" t="s">
        <v>122</v>
      </c>
    </row>
    <row r="39" spans="2:36" ht="130.19999999999999" thickBot="1" x14ac:dyDescent="0.35">
      <c r="B39" s="23">
        <f>'Spot Type 1'!B39</f>
        <v>0</v>
      </c>
      <c r="C39" s="20" t="str">
        <f>'Spot Type 1'!C39</f>
        <v>x</v>
      </c>
      <c r="D39" s="20"/>
      <c r="E39" s="20"/>
      <c r="F39" s="20"/>
      <c r="G39" s="20"/>
      <c r="H39" s="20"/>
      <c r="I39" s="20"/>
      <c r="J39" s="31"/>
      <c r="K39" s="32"/>
      <c r="L39" s="32"/>
      <c r="M39" s="32"/>
      <c r="N39" s="46"/>
      <c r="S39" s="27" t="s">
        <v>1</v>
      </c>
      <c r="T39" s="28" t="s">
        <v>147</v>
      </c>
      <c r="U39" s="29" t="s">
        <v>3</v>
      </c>
      <c r="V39" s="29" t="s">
        <v>71</v>
      </c>
      <c r="W39" s="29" t="str">
        <f>IF(Params!$B$4="Multiplex","Mean0 + 2xSigma","Mean0 - 2xSigma")</f>
        <v>Mean0 - 2xSigma</v>
      </c>
      <c r="X39" s="30" t="str">
        <f>IF(Params!$B$4="Multiplex","Mean0 + 3xSigma","Mean0 - 3xSigma")</f>
        <v>Mean0 - 3xSigma</v>
      </c>
      <c r="Y39" s="101" t="s">
        <v>151</v>
      </c>
      <c r="Z39" s="105" t="s">
        <v>67</v>
      </c>
      <c r="AA39" s="105" t="s">
        <v>68</v>
      </c>
      <c r="AB39" s="27" t="s">
        <v>1</v>
      </c>
      <c r="AC39" s="28" t="s">
        <v>147</v>
      </c>
      <c r="AD39" s="29" t="s">
        <v>3</v>
      </c>
      <c r="AE39" s="29" t="s">
        <v>71</v>
      </c>
      <c r="AF39" s="29" t="str">
        <f>IF(Params!$B$4="Multiplex","Mean0 + 2xSigma","Mean0 - 2xSigma")</f>
        <v>Mean0 - 2xSigma</v>
      </c>
      <c r="AG39" s="30" t="str">
        <f>IF(Params!$B$4="Multiplex","Mean0 + 3xSigma","Mean0 - 3xSigma")</f>
        <v>Mean0 - 3xSigma</v>
      </c>
      <c r="AH39" s="101" t="s">
        <v>162</v>
      </c>
      <c r="AI39" s="105" t="s">
        <v>67</v>
      </c>
      <c r="AJ39" s="105" t="s">
        <v>68</v>
      </c>
    </row>
    <row r="40" spans="2:36" ht="16.2" thickTop="1" x14ac:dyDescent="0.3">
      <c r="B40" s="23">
        <f>'Spot Type 1'!B40</f>
        <v>0</v>
      </c>
      <c r="C40" s="20" t="str">
        <f>'Spot Type 1'!C40</f>
        <v>x</v>
      </c>
      <c r="D40" s="20"/>
      <c r="E40" s="20"/>
      <c r="F40" s="20"/>
      <c r="G40" s="20"/>
      <c r="H40" s="20"/>
      <c r="I40" s="20"/>
      <c r="J40" s="31"/>
      <c r="K40" s="32"/>
      <c r="L40" s="32"/>
      <c r="M40" s="32"/>
      <c r="N40" s="46"/>
      <c r="S40" s="9">
        <f>MIN(S7:S15)/100</f>
        <v>0</v>
      </c>
      <c r="T40" s="48" t="e">
        <f>T6</f>
        <v>#DIV/0!</v>
      </c>
      <c r="U40" s="10" t="e">
        <f>U6</f>
        <v>#DIV/0!</v>
      </c>
      <c r="V40" s="10" t="e">
        <f>T$40</f>
        <v>#DIV/0!</v>
      </c>
      <c r="W40" s="10" t="e">
        <f>IF(Params!$B$4="Multiplex",T$40+2*U$40,T$40-2*U$40)</f>
        <v>#DIV/0!</v>
      </c>
      <c r="X40" s="11" t="e">
        <f>IF(Params!$B$4="Multiplex",T$40+3*U$40,T$40-3*U$40)</f>
        <v>#DIV/0!</v>
      </c>
      <c r="Y40" s="102" t="e">
        <f t="shared" ref="Y40:Y47" si="18">T41-T40</f>
        <v>#DIV/0!</v>
      </c>
      <c r="Z40" t="e">
        <f>IF(Params!$B$4="Multiplex",IF($T40&gt;W40,1,0),IF($T40&lt;W40,1,0))*IF($S41="//",1,Z41)</f>
        <v>#DIV/0!</v>
      </c>
      <c r="AA40" s="106" t="e">
        <f>IF(Params!$B$4="Multiplex",IF($T40&gt;X40,1,0),IF($T40&lt;X40,1,0))*IF($S41="//",1,AA41)</f>
        <v>#DIV/0!</v>
      </c>
      <c r="AB40" s="9">
        <f>MIN(S7:S15)/100</f>
        <v>0</v>
      </c>
      <c r="AC40" s="34" t="e">
        <f t="shared" ref="AC40:AC49" si="19">W6</f>
        <v>#DIV/0!</v>
      </c>
      <c r="AD40" s="10" t="e">
        <f t="shared" ref="AD40:AD49" si="20">X6</f>
        <v>#DIV/0!</v>
      </c>
      <c r="AE40" s="10" t="e">
        <f>AC$40</f>
        <v>#DIV/0!</v>
      </c>
      <c r="AF40" s="10" t="e">
        <f>IF(Params!$B$4="Multiplex",AC$40+2*AD$40,AC$40-2*AD$40)</f>
        <v>#DIV/0!</v>
      </c>
      <c r="AG40" s="11" t="e">
        <f>IF(Params!$B$4="Multiplex",AC$40+3*AD$40,AC$40-3*AD$40)</f>
        <v>#DIV/0!</v>
      </c>
      <c r="AH40" s="102" t="e">
        <f t="shared" ref="AH40:AH47" si="21">AC41-AC40</f>
        <v>#DIV/0!</v>
      </c>
      <c r="AI40" t="e">
        <f>IF(Params!$B$4="Multiplex",IF($AC40&gt;AF40,1,0),IF($AC40&lt;AF40,1,0))*IF($S41="//",1,AI41)</f>
        <v>#DIV/0!</v>
      </c>
      <c r="AJ40" s="106" t="e">
        <f>IF(Params!$B$4="Multiplex",IF($AC40&gt;AG40,1,0),IF($AC40&lt;AG40,1,0))*IF($S41="//",1,AJ41)</f>
        <v>#DIV/0!</v>
      </c>
    </row>
    <row r="41" spans="2:36" x14ac:dyDescent="0.3">
      <c r="B41" s="23">
        <f>'Spot Type 1'!B41</f>
        <v>0</v>
      </c>
      <c r="C41" s="20" t="str">
        <f>'Spot Type 1'!C41</f>
        <v>x</v>
      </c>
      <c r="D41" s="20"/>
      <c r="E41" s="20"/>
      <c r="F41" s="20"/>
      <c r="G41" s="20"/>
      <c r="H41" s="20"/>
      <c r="I41" s="20"/>
      <c r="J41" s="31"/>
      <c r="K41" s="32"/>
      <c r="L41" s="32"/>
      <c r="M41" s="32"/>
      <c r="N41" s="46"/>
      <c r="S41" s="9" t="str">
        <f>S7</f>
        <v>//</v>
      </c>
      <c r="T41" s="48" t="e">
        <f>T7</f>
        <v>#DIV/0!</v>
      </c>
      <c r="U41" s="10" t="e">
        <f t="shared" ref="U41:U49" si="22">U7</f>
        <v>#DIV/0!</v>
      </c>
      <c r="V41" s="10" t="e">
        <f t="shared" ref="V41:V49" si="23">T$40</f>
        <v>#DIV/0!</v>
      </c>
      <c r="W41" s="10" t="e">
        <f>IF(Params!$B$4="Multiplex",T$40+2*U$40,T$40-2*U$40)</f>
        <v>#DIV/0!</v>
      </c>
      <c r="X41" s="11" t="e">
        <f>IF(Params!$B$4="Multiplex",T$40+3*U$40,T$40-3*U$40)</f>
        <v>#DIV/0!</v>
      </c>
      <c r="Y41" s="102" t="e">
        <f t="shared" si="18"/>
        <v>#DIV/0!</v>
      </c>
      <c r="Z41" s="106" t="e">
        <f>IF(Params!$B$4="Multiplex",IF($T41&gt;W41,1,0),IF($T41&lt;W41,1,0))*IF($S42="//",1,Z42)</f>
        <v>#DIV/0!</v>
      </c>
      <c r="AA41" s="106" t="e">
        <f>IF(Params!$B$4="Multiplex",IF($T41&gt;X41,1,0),IF($T41&lt;X41,1,0))*IF($S42="//",1,AA42)</f>
        <v>#DIV/0!</v>
      </c>
      <c r="AB41" s="9" t="str">
        <f t="shared" ref="AB41:AB49" si="24">S7</f>
        <v>//</v>
      </c>
      <c r="AC41" s="34" t="e">
        <f t="shared" si="19"/>
        <v>#DIV/0!</v>
      </c>
      <c r="AD41" s="10" t="e">
        <f t="shared" si="20"/>
        <v>#DIV/0!</v>
      </c>
      <c r="AE41" s="10" t="e">
        <f t="shared" ref="AE41:AE49" si="25">AC$40</f>
        <v>#DIV/0!</v>
      </c>
      <c r="AF41" s="10" t="e">
        <f>IF(Params!$B$4="Multiplex",AC$40+2*AD$40,AC$40-2*AD$40)</f>
        <v>#DIV/0!</v>
      </c>
      <c r="AG41" s="11" t="e">
        <f>IF(Params!$B$4="Multiplex",AC$40+3*AD$40,AC$40-3*AD$40)</f>
        <v>#DIV/0!</v>
      </c>
      <c r="AH41" s="102" t="e">
        <f t="shared" si="21"/>
        <v>#DIV/0!</v>
      </c>
      <c r="AI41" s="106" t="e">
        <f>IF(Params!$B$4="Multiplex",IF($AC41&gt;AF41,1,0),IF($AC41&lt;AF41,1,0))*IF($S42="//",1,AI42)</f>
        <v>#DIV/0!</v>
      </c>
      <c r="AJ41" s="106" t="e">
        <f>IF(Params!$B$4="Multiplex",IF($AC41&gt;AG41,1,0),IF($AC41&lt;AG41,1,0))*IF($S42="//",1,AJ42)</f>
        <v>#DIV/0!</v>
      </c>
    </row>
    <row r="42" spans="2:36" x14ac:dyDescent="0.3">
      <c r="B42" s="23">
        <f>'Spot Type 1'!B42</f>
        <v>0</v>
      </c>
      <c r="C42" s="20" t="str">
        <f>'Spot Type 1'!C42</f>
        <v>x</v>
      </c>
      <c r="D42" s="20"/>
      <c r="E42" s="20"/>
      <c r="F42" s="20"/>
      <c r="G42" s="20"/>
      <c r="H42" s="20"/>
      <c r="I42" s="20"/>
      <c r="J42" s="31"/>
      <c r="K42" s="32"/>
      <c r="L42" s="32"/>
      <c r="M42" s="32"/>
      <c r="N42" s="46"/>
      <c r="S42" s="9" t="str">
        <f>S8</f>
        <v>//</v>
      </c>
      <c r="T42" s="48" t="e">
        <f>T8</f>
        <v>#DIV/0!</v>
      </c>
      <c r="U42" s="10" t="e">
        <f t="shared" si="22"/>
        <v>#DIV/0!</v>
      </c>
      <c r="V42" s="10" t="e">
        <f t="shared" si="23"/>
        <v>#DIV/0!</v>
      </c>
      <c r="W42" s="10" t="e">
        <f>IF(Params!$B$4="Multiplex",T$40+2*U$40,T$40-2*U$40)</f>
        <v>#DIV/0!</v>
      </c>
      <c r="X42" s="11" t="e">
        <f>IF(Params!$B$4="Multiplex",T$40+3*U$40,T$40-3*U$40)</f>
        <v>#DIV/0!</v>
      </c>
      <c r="Y42" s="102" t="e">
        <f t="shared" si="18"/>
        <v>#DIV/0!</v>
      </c>
      <c r="Z42" s="106" t="e">
        <f>IF(Params!$B$4="Multiplex",IF($T42&gt;W42,1,0),IF($T42&lt;W42,1,0))*IF($S43="//",1,Z43)</f>
        <v>#DIV/0!</v>
      </c>
      <c r="AA42" s="106" t="e">
        <f>IF(Params!$B$4="Multiplex",IF($T42&gt;X42,1,0),IF($T42&lt;X42,1,0))*IF($S43="//",1,AA43)</f>
        <v>#DIV/0!</v>
      </c>
      <c r="AB42" s="9" t="str">
        <f t="shared" si="24"/>
        <v>//</v>
      </c>
      <c r="AC42" s="34" t="e">
        <f t="shared" si="19"/>
        <v>#DIV/0!</v>
      </c>
      <c r="AD42" s="10" t="e">
        <f t="shared" si="20"/>
        <v>#DIV/0!</v>
      </c>
      <c r="AE42" s="10" t="e">
        <f t="shared" si="25"/>
        <v>#DIV/0!</v>
      </c>
      <c r="AF42" s="10" t="e">
        <f>IF(Params!$B$4="Multiplex",AC$40+2*AD$40,AC$40-2*AD$40)</f>
        <v>#DIV/0!</v>
      </c>
      <c r="AG42" s="11" t="e">
        <f>IF(Params!$B$4="Multiplex",AC$40+3*AD$40,AC$40-3*AD$40)</f>
        <v>#DIV/0!</v>
      </c>
      <c r="AH42" s="102" t="e">
        <f t="shared" si="21"/>
        <v>#DIV/0!</v>
      </c>
      <c r="AI42" s="106" t="e">
        <f>IF(Params!$B$4="Multiplex",IF($AC42&gt;AF42,1,0),IF($AC42&lt;AF42,1,0))*IF($S43="//",1,AI43)</f>
        <v>#DIV/0!</v>
      </c>
      <c r="AJ42" s="106" t="e">
        <f>IF(Params!$B$4="Multiplex",IF($AC42&gt;AG42,1,0),IF($AC42&lt;AG42,1,0))*IF($S43="//",1,AJ43)</f>
        <v>#DIV/0!</v>
      </c>
    </row>
    <row r="43" spans="2:36" x14ac:dyDescent="0.3">
      <c r="B43" s="23">
        <f>'Spot Type 1'!B43</f>
        <v>0</v>
      </c>
      <c r="C43" s="20" t="str">
        <f>'Spot Type 1'!C43</f>
        <v>x</v>
      </c>
      <c r="D43" s="20"/>
      <c r="E43" s="20"/>
      <c r="F43" s="20"/>
      <c r="G43" s="20"/>
      <c r="H43" s="20"/>
      <c r="I43" s="20"/>
      <c r="J43" s="31"/>
      <c r="K43" s="32"/>
      <c r="L43" s="32"/>
      <c r="M43" s="32"/>
      <c r="N43" s="46"/>
      <c r="S43" s="9" t="str">
        <f>S9</f>
        <v>//</v>
      </c>
      <c r="T43" s="48" t="e">
        <f t="shared" ref="T43:T49" si="26">T9</f>
        <v>#DIV/0!</v>
      </c>
      <c r="U43" s="10" t="e">
        <f t="shared" si="22"/>
        <v>#DIV/0!</v>
      </c>
      <c r="V43" s="10" t="e">
        <f t="shared" si="23"/>
        <v>#DIV/0!</v>
      </c>
      <c r="W43" s="10" t="e">
        <f>IF(Params!$B$4="Multiplex",T$40+2*U$40,T$40-2*U$40)</f>
        <v>#DIV/0!</v>
      </c>
      <c r="X43" s="11" t="e">
        <f>IF(Params!$B$4="Multiplex",T$40+3*U$40,T$40-3*U$40)</f>
        <v>#DIV/0!</v>
      </c>
      <c r="Y43" s="102" t="e">
        <f t="shared" si="18"/>
        <v>#DIV/0!</v>
      </c>
      <c r="Z43" s="106" t="e">
        <f>IF(Params!$B$4="Multiplex",IF($T43&gt;W43,1,0),IF($T43&lt;W43,1,0))*IF($S44="//",1,Z44)</f>
        <v>#DIV/0!</v>
      </c>
      <c r="AA43" s="106" t="e">
        <f>IF(Params!$B$4="Multiplex",IF($T43&gt;X43,1,0),IF($T43&lt;X43,1,0))*IF($S44="//",1,AA44)</f>
        <v>#DIV/0!</v>
      </c>
      <c r="AB43" s="9" t="str">
        <f t="shared" si="24"/>
        <v>//</v>
      </c>
      <c r="AC43" s="34" t="e">
        <f t="shared" si="19"/>
        <v>#DIV/0!</v>
      </c>
      <c r="AD43" s="10" t="e">
        <f t="shared" si="20"/>
        <v>#DIV/0!</v>
      </c>
      <c r="AE43" s="10" t="e">
        <f t="shared" si="25"/>
        <v>#DIV/0!</v>
      </c>
      <c r="AF43" s="10" t="e">
        <f>IF(Params!$B$4="Multiplex",AC$40+2*AD$40,AC$40-2*AD$40)</f>
        <v>#DIV/0!</v>
      </c>
      <c r="AG43" s="11" t="e">
        <f>IF(Params!$B$4="Multiplex",AC$40+3*AD$40,AC$40-3*AD$40)</f>
        <v>#DIV/0!</v>
      </c>
      <c r="AH43" s="102" t="e">
        <f t="shared" si="21"/>
        <v>#DIV/0!</v>
      </c>
      <c r="AI43" s="106" t="e">
        <f>IF(Params!$B$4="Multiplex",IF($AC43&gt;AF43,1,0),IF($AC43&lt;AF43,1,0))*IF($S44="//",1,AI44)</f>
        <v>#DIV/0!</v>
      </c>
      <c r="AJ43" s="106" t="e">
        <f>IF(Params!$B$4="Multiplex",IF($AC43&gt;AG43,1,0),IF($AC43&lt;AG43,1,0))*IF($S44="//",1,AJ44)</f>
        <v>#DIV/0!</v>
      </c>
    </row>
    <row r="44" spans="2:36" x14ac:dyDescent="0.3">
      <c r="B44" s="23">
        <f>'Spot Type 1'!B44</f>
        <v>0</v>
      </c>
      <c r="C44" s="20" t="str">
        <f>'Spot Type 1'!C44</f>
        <v>x</v>
      </c>
      <c r="D44" s="20"/>
      <c r="E44" s="20"/>
      <c r="F44" s="20"/>
      <c r="G44" s="20"/>
      <c r="H44" s="20"/>
      <c r="I44" s="20"/>
      <c r="J44" s="31"/>
      <c r="K44" s="32"/>
      <c r="L44" s="32"/>
      <c r="M44" s="32"/>
      <c r="N44" s="46"/>
      <c r="S44" s="9" t="str">
        <f t="shared" ref="S44:S49" si="27">S10</f>
        <v>//</v>
      </c>
      <c r="T44" s="48" t="e">
        <f t="shared" si="26"/>
        <v>#DIV/0!</v>
      </c>
      <c r="U44" s="10" t="e">
        <f t="shared" si="22"/>
        <v>#DIV/0!</v>
      </c>
      <c r="V44" s="10" t="e">
        <f t="shared" si="23"/>
        <v>#DIV/0!</v>
      </c>
      <c r="W44" s="10" t="e">
        <f>IF(Params!$B$4="Multiplex",T$40+2*U$40,T$40-2*U$40)</f>
        <v>#DIV/0!</v>
      </c>
      <c r="X44" s="11" t="e">
        <f>IF(Params!$B$4="Multiplex",T$40+3*U$40,T$40-3*U$40)</f>
        <v>#DIV/0!</v>
      </c>
      <c r="Y44" s="102" t="e">
        <f t="shared" si="18"/>
        <v>#DIV/0!</v>
      </c>
      <c r="Z44" s="106" t="e">
        <f>IF(Params!$B$4="Multiplex",IF($T44&gt;W44,1,0),IF($T44&lt;W44,1,0))*IF($S45="//",1,Z45)</f>
        <v>#DIV/0!</v>
      </c>
      <c r="AA44" s="106" t="e">
        <f>IF(Params!$B$4="Multiplex",IF($T44&gt;X44,1,0),IF($T44&lt;X44,1,0))*IF($S45="//",1,AA45)</f>
        <v>#DIV/0!</v>
      </c>
      <c r="AB44" s="9" t="str">
        <f t="shared" si="24"/>
        <v>//</v>
      </c>
      <c r="AC44" s="34" t="e">
        <f t="shared" si="19"/>
        <v>#DIV/0!</v>
      </c>
      <c r="AD44" s="10" t="e">
        <f t="shared" si="20"/>
        <v>#DIV/0!</v>
      </c>
      <c r="AE44" s="10" t="e">
        <f t="shared" si="25"/>
        <v>#DIV/0!</v>
      </c>
      <c r="AF44" s="10" t="e">
        <f>IF(Params!$B$4="Multiplex",AC$40+2*AD$40,AC$40-2*AD$40)</f>
        <v>#DIV/0!</v>
      </c>
      <c r="AG44" s="11" t="e">
        <f>IF(Params!$B$4="Multiplex",AC$40+3*AD$40,AC$40-3*AD$40)</f>
        <v>#DIV/0!</v>
      </c>
      <c r="AH44" s="102" t="e">
        <f t="shared" si="21"/>
        <v>#DIV/0!</v>
      </c>
      <c r="AI44" s="106" t="e">
        <f>IF(Params!$B$4="Multiplex",IF($AC44&gt;AF44,1,0),IF($AC44&lt;AF44,1,0))*IF($S45="//",1,AI45)</f>
        <v>#DIV/0!</v>
      </c>
      <c r="AJ44" s="106" t="e">
        <f>IF(Params!$B$4="Multiplex",IF($AC44&gt;AG44,1,0),IF($AC44&lt;AG44,1,0))*IF($S45="//",1,AJ45)</f>
        <v>#DIV/0!</v>
      </c>
    </row>
    <row r="45" spans="2:36" x14ac:dyDescent="0.3">
      <c r="B45" s="23">
        <f>'Spot Type 1'!B45</f>
        <v>0</v>
      </c>
      <c r="C45" s="20" t="str">
        <f>'Spot Type 1'!C45</f>
        <v>x</v>
      </c>
      <c r="D45" s="20"/>
      <c r="E45" s="20"/>
      <c r="F45" s="20"/>
      <c r="G45" s="20"/>
      <c r="H45" s="20"/>
      <c r="I45" s="20"/>
      <c r="J45" s="31"/>
      <c r="K45" s="32"/>
      <c r="L45" s="32"/>
      <c r="M45" s="32"/>
      <c r="N45" s="46"/>
      <c r="S45" s="9" t="str">
        <f t="shared" si="27"/>
        <v>//</v>
      </c>
      <c r="T45" s="48" t="e">
        <f t="shared" si="26"/>
        <v>#DIV/0!</v>
      </c>
      <c r="U45" s="10" t="e">
        <f t="shared" si="22"/>
        <v>#DIV/0!</v>
      </c>
      <c r="V45" s="10" t="e">
        <f t="shared" si="23"/>
        <v>#DIV/0!</v>
      </c>
      <c r="W45" s="10" t="e">
        <f>IF(Params!$B$4="Multiplex",T$40+2*U$40,T$40-2*U$40)</f>
        <v>#DIV/0!</v>
      </c>
      <c r="X45" s="11" t="e">
        <f>IF(Params!$B$4="Multiplex",T$40+3*U$40,T$40-3*U$40)</f>
        <v>#DIV/0!</v>
      </c>
      <c r="Y45" s="102" t="e">
        <f t="shared" si="18"/>
        <v>#DIV/0!</v>
      </c>
      <c r="Z45" s="106" t="e">
        <f>IF(Params!$B$4="Multiplex",IF($T45&gt;W45,1,0),IF($T45&lt;W45,1,0))*IF($S46="//",1,Z46)</f>
        <v>#DIV/0!</v>
      </c>
      <c r="AA45" s="106" t="e">
        <f>IF(Params!$B$4="Multiplex",IF($T45&gt;X45,1,0),IF($T45&lt;X45,1,0))*IF($S46="//",1,AA46)</f>
        <v>#DIV/0!</v>
      </c>
      <c r="AB45" s="9" t="str">
        <f t="shared" si="24"/>
        <v>//</v>
      </c>
      <c r="AC45" s="34" t="e">
        <f t="shared" si="19"/>
        <v>#DIV/0!</v>
      </c>
      <c r="AD45" s="10" t="e">
        <f t="shared" si="20"/>
        <v>#DIV/0!</v>
      </c>
      <c r="AE45" s="10" t="e">
        <f t="shared" si="25"/>
        <v>#DIV/0!</v>
      </c>
      <c r="AF45" s="10" t="e">
        <f>IF(Params!$B$4="Multiplex",AC$40+2*AD$40,AC$40-2*AD$40)</f>
        <v>#DIV/0!</v>
      </c>
      <c r="AG45" s="11" t="e">
        <f>IF(Params!$B$4="Multiplex",AC$40+3*AD$40,AC$40-3*AD$40)</f>
        <v>#DIV/0!</v>
      </c>
      <c r="AH45" s="102" t="e">
        <f t="shared" si="21"/>
        <v>#DIV/0!</v>
      </c>
      <c r="AI45" s="106" t="e">
        <f>IF(Params!$B$4="Multiplex",IF($AC45&gt;AF45,1,0),IF($AC45&lt;AF45,1,0))*IF($S46="//",1,AI46)</f>
        <v>#DIV/0!</v>
      </c>
      <c r="AJ45" s="106" t="e">
        <f>IF(Params!$B$4="Multiplex",IF($AC45&gt;AG45,1,0),IF($AC45&lt;AG45,1,0))*IF($S46="//",1,AJ46)</f>
        <v>#DIV/0!</v>
      </c>
    </row>
    <row r="46" spans="2:36" x14ac:dyDescent="0.3">
      <c r="B46" s="23">
        <f>'Spot Type 1'!B46</f>
        <v>0</v>
      </c>
      <c r="C46" s="20" t="str">
        <f>'Spot Type 1'!C46</f>
        <v>x</v>
      </c>
      <c r="D46" s="20"/>
      <c r="E46" s="20"/>
      <c r="F46" s="20"/>
      <c r="G46" s="20"/>
      <c r="H46" s="20"/>
      <c r="I46" s="20"/>
      <c r="J46" s="31"/>
      <c r="K46" s="32"/>
      <c r="L46" s="32"/>
      <c r="M46" s="32"/>
      <c r="N46" s="46"/>
      <c r="S46" s="9" t="str">
        <f t="shared" si="27"/>
        <v>//</v>
      </c>
      <c r="T46" s="48" t="e">
        <f t="shared" si="26"/>
        <v>#DIV/0!</v>
      </c>
      <c r="U46" s="10" t="e">
        <f t="shared" si="22"/>
        <v>#DIV/0!</v>
      </c>
      <c r="V46" s="10" t="e">
        <f t="shared" si="23"/>
        <v>#DIV/0!</v>
      </c>
      <c r="W46" s="10" t="e">
        <f>IF(Params!$B$4="Multiplex",T$40+2*U$40,T$40-2*U$40)</f>
        <v>#DIV/0!</v>
      </c>
      <c r="X46" s="11" t="e">
        <f>IF(Params!$B$4="Multiplex",T$40+3*U$40,T$40-3*U$40)</f>
        <v>#DIV/0!</v>
      </c>
      <c r="Y46" s="102" t="e">
        <f t="shared" si="18"/>
        <v>#DIV/0!</v>
      </c>
      <c r="Z46" s="106" t="e">
        <f>IF(Params!$B$4="Multiplex",IF($T46&gt;W46,1,0),IF($T46&lt;W46,1,0))*IF($S47="//",1,Z47)</f>
        <v>#DIV/0!</v>
      </c>
      <c r="AA46" s="106" t="e">
        <f>IF(Params!$B$4="Multiplex",IF($T46&gt;X46,1,0),IF($T46&lt;X46,1,0))*IF($S47="//",1,AA47)</f>
        <v>#DIV/0!</v>
      </c>
      <c r="AB46" s="9" t="str">
        <f t="shared" si="24"/>
        <v>//</v>
      </c>
      <c r="AC46" s="34" t="e">
        <f t="shared" si="19"/>
        <v>#DIV/0!</v>
      </c>
      <c r="AD46" s="10" t="e">
        <f t="shared" si="20"/>
        <v>#DIV/0!</v>
      </c>
      <c r="AE46" s="10" t="e">
        <f t="shared" si="25"/>
        <v>#DIV/0!</v>
      </c>
      <c r="AF46" s="10" t="e">
        <f>IF(Params!$B$4="Multiplex",AC$40+2*AD$40,AC$40-2*AD$40)</f>
        <v>#DIV/0!</v>
      </c>
      <c r="AG46" s="11" t="e">
        <f>IF(Params!$B$4="Multiplex",AC$40+3*AD$40,AC$40-3*AD$40)</f>
        <v>#DIV/0!</v>
      </c>
      <c r="AH46" s="102" t="e">
        <f t="shared" si="21"/>
        <v>#DIV/0!</v>
      </c>
      <c r="AI46" s="106" t="e">
        <f>IF(Params!$B$4="Multiplex",IF($AC46&gt;AF46,1,0),IF($AC46&lt;AF46,1,0))*IF($S47="//",1,AI47)</f>
        <v>#DIV/0!</v>
      </c>
      <c r="AJ46" s="106" t="e">
        <f>IF(Params!$B$4="Multiplex",IF($AC46&gt;AG46,1,0),IF($AC46&lt;AG46,1,0))*IF($S47="//",1,AJ47)</f>
        <v>#DIV/0!</v>
      </c>
    </row>
    <row r="47" spans="2:36" x14ac:dyDescent="0.3">
      <c r="B47" s="23">
        <f>'Spot Type 1'!B47</f>
        <v>0</v>
      </c>
      <c r="C47" s="20" t="str">
        <f>'Spot Type 1'!C47</f>
        <v>x</v>
      </c>
      <c r="D47" s="20"/>
      <c r="E47" s="20"/>
      <c r="F47" s="20"/>
      <c r="G47" s="20"/>
      <c r="H47" s="20"/>
      <c r="I47" s="20"/>
      <c r="J47" s="31"/>
      <c r="K47" s="32"/>
      <c r="L47" s="32"/>
      <c r="M47" s="32"/>
      <c r="N47" s="46"/>
      <c r="S47" s="9" t="str">
        <f t="shared" si="27"/>
        <v>//</v>
      </c>
      <c r="T47" s="48" t="e">
        <f t="shared" si="26"/>
        <v>#DIV/0!</v>
      </c>
      <c r="U47" s="10" t="e">
        <f>U13</f>
        <v>#DIV/0!</v>
      </c>
      <c r="V47" s="10" t="e">
        <f t="shared" si="23"/>
        <v>#DIV/0!</v>
      </c>
      <c r="W47" s="10" t="e">
        <f>IF(Params!$B$4="Multiplex",T$40+2*U$40,T$40-2*U$40)</f>
        <v>#DIV/0!</v>
      </c>
      <c r="X47" s="11" t="e">
        <f>IF(Params!$B$4="Multiplex",T$40+3*U$40,T$40-3*U$40)</f>
        <v>#DIV/0!</v>
      </c>
      <c r="Y47" s="102" t="e">
        <f t="shared" si="18"/>
        <v>#DIV/0!</v>
      </c>
      <c r="Z47" s="106" t="e">
        <f>IF(Params!$B$4="Multiplex",IF($T47&gt;W47,1,0),IF($T47&lt;W47,1,0))*IF($S48="//",1,Z48)</f>
        <v>#DIV/0!</v>
      </c>
      <c r="AA47" s="106" t="e">
        <f>IF(Params!$B$4="Multiplex",IF($T47&gt;X47,1,0),IF($T47&lt;X47,1,0))*IF($S48="//",1,AA48)</f>
        <v>#DIV/0!</v>
      </c>
      <c r="AB47" s="9" t="str">
        <f t="shared" si="24"/>
        <v>//</v>
      </c>
      <c r="AC47" s="34" t="e">
        <f t="shared" si="19"/>
        <v>#DIV/0!</v>
      </c>
      <c r="AD47" s="10" t="e">
        <f t="shared" si="20"/>
        <v>#DIV/0!</v>
      </c>
      <c r="AE47" s="10" t="e">
        <f t="shared" si="25"/>
        <v>#DIV/0!</v>
      </c>
      <c r="AF47" s="10" t="e">
        <f>IF(Params!$B$4="Multiplex",AC$40+2*AD$40,AC$40-2*AD$40)</f>
        <v>#DIV/0!</v>
      </c>
      <c r="AG47" s="11" t="e">
        <f>IF(Params!$B$4="Multiplex",AC$40+3*AD$40,AC$40-3*AD$40)</f>
        <v>#DIV/0!</v>
      </c>
      <c r="AH47" s="102" t="e">
        <f t="shared" si="21"/>
        <v>#DIV/0!</v>
      </c>
      <c r="AI47" s="106" t="e">
        <f>IF(Params!$B$4="Multiplex",IF($AC47&gt;AF47,1,0),IF($AC47&lt;AF47,1,0))*IF($S48="//",1,AI48)</f>
        <v>#DIV/0!</v>
      </c>
      <c r="AJ47" s="106" t="e">
        <f>IF(Params!$B$4="Multiplex",IF($AC47&gt;AG47,1,0),IF($AC47&lt;AG47,1,0))*IF($S48="//",1,AJ48)</f>
        <v>#DIV/0!</v>
      </c>
    </row>
    <row r="48" spans="2:36" x14ac:dyDescent="0.3">
      <c r="B48" s="23">
        <f>'Spot Type 1'!B48</f>
        <v>0</v>
      </c>
      <c r="C48" s="20" t="str">
        <f>'Spot Type 1'!C48</f>
        <v>x</v>
      </c>
      <c r="D48" s="20"/>
      <c r="E48" s="20"/>
      <c r="F48" s="20"/>
      <c r="G48" s="20"/>
      <c r="H48" s="20"/>
      <c r="I48" s="20"/>
      <c r="J48" s="31"/>
      <c r="K48" s="32"/>
      <c r="L48" s="32"/>
      <c r="M48" s="32"/>
      <c r="N48" s="46"/>
      <c r="S48" s="9" t="str">
        <f t="shared" si="27"/>
        <v>//</v>
      </c>
      <c r="T48" s="48" t="e">
        <f t="shared" si="26"/>
        <v>#DIV/0!</v>
      </c>
      <c r="U48" s="10" t="e">
        <f t="shared" si="22"/>
        <v>#DIV/0!</v>
      </c>
      <c r="V48" s="10" t="e">
        <f t="shared" si="23"/>
        <v>#DIV/0!</v>
      </c>
      <c r="W48" s="10" t="e">
        <f>IF(Params!$B$4="Multiplex",T$40+2*U$40,T$40-2*U$40)</f>
        <v>#DIV/0!</v>
      </c>
      <c r="X48" s="11" t="e">
        <f>IF(Params!$B$4="Multiplex",T$40+3*U$40,T$40-3*U$40)</f>
        <v>#DIV/0!</v>
      </c>
      <c r="Y48" s="102" t="e">
        <f>T49-T48</f>
        <v>#DIV/0!</v>
      </c>
      <c r="Z48" s="106" t="e">
        <f>IF(Params!$B$4="Multiplex",IF($T48&gt;W48,1,0),IF($T48&lt;W48,1,0))*IF($S49="//",1,Z49)</f>
        <v>#DIV/0!</v>
      </c>
      <c r="AA48" s="106" t="e">
        <f>IF(Params!$B$4="Multiplex",IF($T48&gt;X48,1,0),IF($T48&lt;X48,1,0))*IF($S49="//",1,AA49)</f>
        <v>#DIV/0!</v>
      </c>
      <c r="AB48" s="44" t="str">
        <f t="shared" si="24"/>
        <v>//</v>
      </c>
      <c r="AC48" s="34" t="e">
        <f t="shared" si="19"/>
        <v>#DIV/0!</v>
      </c>
      <c r="AD48" s="10" t="e">
        <f t="shared" si="20"/>
        <v>#DIV/0!</v>
      </c>
      <c r="AE48" s="10" t="e">
        <f t="shared" si="25"/>
        <v>#DIV/0!</v>
      </c>
      <c r="AF48" s="10" t="e">
        <f>IF(Params!$B$4="Multiplex",AC$40+2*AD$40,AC$40-2*AD$40)</f>
        <v>#DIV/0!</v>
      </c>
      <c r="AG48" s="11" t="e">
        <f>IF(Params!$B$4="Multiplex",AC$40+3*AD$40,AC$40-3*AD$40)</f>
        <v>#DIV/0!</v>
      </c>
      <c r="AH48" s="102" t="e">
        <f>AC49-AC48</f>
        <v>#DIV/0!</v>
      </c>
      <c r="AI48" s="106" t="e">
        <f>IF(Params!$B$4="Multiplex",IF($AC48&gt;AF48,1,0),IF($AC48&lt;AF48,1,0))*IF($S49="//",1,AI49)</f>
        <v>#DIV/0!</v>
      </c>
      <c r="AJ48" s="106" t="e">
        <f>IF(Params!$B$4="Multiplex",IF($AC48&gt;AG48,1,0),IF($AC48&lt;AG48,1,0))*IF($S49="//",1,AJ49)</f>
        <v>#DIV/0!</v>
      </c>
    </row>
    <row r="49" spans="2:36" ht="16.2" thickBot="1" x14ac:dyDescent="0.35">
      <c r="B49" s="23">
        <f>'Spot Type 1'!B49</f>
        <v>0</v>
      </c>
      <c r="C49" s="20" t="str">
        <f>'Spot Type 1'!C49</f>
        <v>x</v>
      </c>
      <c r="D49" s="20"/>
      <c r="E49" s="20"/>
      <c r="F49" s="20"/>
      <c r="G49" s="20"/>
      <c r="H49" s="20"/>
      <c r="I49" s="20"/>
      <c r="J49" s="31"/>
      <c r="K49" s="32"/>
      <c r="L49" s="32"/>
      <c r="M49" s="32"/>
      <c r="N49" s="46"/>
      <c r="S49" s="24" t="str">
        <f t="shared" si="27"/>
        <v>//</v>
      </c>
      <c r="T49" s="49" t="e">
        <f t="shared" si="26"/>
        <v>#DIV/0!</v>
      </c>
      <c r="U49" s="18" t="e">
        <f t="shared" si="22"/>
        <v>#DIV/0!</v>
      </c>
      <c r="V49" s="10" t="e">
        <f t="shared" si="23"/>
        <v>#DIV/0!</v>
      </c>
      <c r="W49" s="10" t="e">
        <f>IF(Params!$B$4="Multiplex",T$40+2*U$40,T$40-2*U$40)</f>
        <v>#DIV/0!</v>
      </c>
      <c r="X49" s="11" t="e">
        <f>IF(Params!$B$4="Multiplex",T$40+3*U$40,T$40-3*U$40)</f>
        <v>#DIV/0!</v>
      </c>
      <c r="Z49" s="106" t="e">
        <f>IF(Params!$B$4="Multiplex",IF($T49&gt;W49,1,0),IF($T49&lt;W49,1,0))</f>
        <v>#DIV/0!</v>
      </c>
      <c r="AA49" s="106" t="e">
        <f>IF(Params!$B$4="Multiplex",IF($T49&gt;X49,1,0),IF($T49&lt;X49,1,0))</f>
        <v>#DIV/0!</v>
      </c>
      <c r="AB49" s="45" t="str">
        <f t="shared" si="24"/>
        <v>//</v>
      </c>
      <c r="AC49" s="47" t="e">
        <f t="shared" si="19"/>
        <v>#DIV/0!</v>
      </c>
      <c r="AD49" s="18" t="e">
        <f t="shared" si="20"/>
        <v>#DIV/0!</v>
      </c>
      <c r="AE49" s="10" t="e">
        <f t="shared" si="25"/>
        <v>#DIV/0!</v>
      </c>
      <c r="AF49" s="10" t="e">
        <f>IF(Params!$B$4="Multiplex",AC$40+2*AD$40,AC$40-2*AD$40)</f>
        <v>#DIV/0!</v>
      </c>
      <c r="AG49" s="11" t="e">
        <f>IF(Params!$B$4="Multiplex",AC$40+3*AD$40,AC$40-3*AD$40)</f>
        <v>#DIV/0!</v>
      </c>
      <c r="AI49" s="106" t="e">
        <f>IF(Params!$B$4="Multiplex",IF($AC49&gt;AF49,1,0),IF($AC49&lt;AF49,1,0))</f>
        <v>#DIV/0!</v>
      </c>
      <c r="AJ49" s="106" t="e">
        <f>IF(Params!$B$4="Multiplex",IF($AC49&gt;AG49,1,0),IF($AC49&lt;AG49,1,0))</f>
        <v>#DIV/0!</v>
      </c>
    </row>
    <row r="50" spans="2:36" x14ac:dyDescent="0.3">
      <c r="B50" s="23">
        <f>'Spot Type 1'!B50</f>
        <v>0</v>
      </c>
      <c r="C50" s="20" t="str">
        <f>'Spot Type 1'!C50</f>
        <v>x</v>
      </c>
      <c r="D50" s="20"/>
      <c r="E50" s="20"/>
      <c r="F50" s="20"/>
      <c r="G50" s="20"/>
      <c r="H50" s="20"/>
      <c r="I50" s="20"/>
      <c r="J50" s="31"/>
      <c r="K50" s="32"/>
      <c r="L50" s="32"/>
      <c r="M50" s="32"/>
      <c r="N50" s="46"/>
      <c r="V50" s="5"/>
    </row>
    <row r="51" spans="2:36" x14ac:dyDescent="0.3">
      <c r="B51" s="23">
        <f>'Spot Type 1'!B51</f>
        <v>0</v>
      </c>
      <c r="C51" s="20" t="str">
        <f>'Spot Type 1'!C51</f>
        <v>x</v>
      </c>
      <c r="D51" s="20"/>
      <c r="E51" s="20"/>
      <c r="F51" s="20"/>
      <c r="G51" s="20"/>
      <c r="H51" s="20"/>
      <c r="I51" s="20"/>
      <c r="J51" s="31"/>
      <c r="K51" s="32"/>
      <c r="L51" s="32"/>
      <c r="M51" s="32"/>
      <c r="N51" s="46"/>
      <c r="V51" s="5"/>
    </row>
    <row r="52" spans="2:36" x14ac:dyDescent="0.3">
      <c r="B52" s="23">
        <f>'Spot Type 1'!B52</f>
        <v>0</v>
      </c>
      <c r="C52" s="20" t="str">
        <f>'Spot Type 1'!C52</f>
        <v>x</v>
      </c>
      <c r="D52" s="20"/>
      <c r="E52" s="20"/>
      <c r="F52" s="20"/>
      <c r="G52" s="20"/>
      <c r="H52" s="20"/>
      <c r="I52" s="20"/>
      <c r="J52" s="31"/>
      <c r="K52" s="32"/>
      <c r="L52" s="32"/>
      <c r="M52" s="32"/>
      <c r="N52" s="46"/>
      <c r="V52" s="5"/>
    </row>
    <row r="53" spans="2:36" x14ac:dyDescent="0.3">
      <c r="B53" s="23">
        <f>'Spot Type 1'!B53</f>
        <v>0</v>
      </c>
      <c r="C53" s="20" t="str">
        <f>'Spot Type 1'!C53</f>
        <v>x</v>
      </c>
      <c r="D53" s="20"/>
      <c r="E53" s="20"/>
      <c r="F53" s="20"/>
      <c r="G53" s="20"/>
      <c r="H53" s="20"/>
      <c r="I53" s="20"/>
      <c r="J53" s="31"/>
      <c r="K53" s="32"/>
      <c r="L53" s="32"/>
      <c r="M53" s="32"/>
      <c r="N53" s="46"/>
      <c r="V53" s="5"/>
    </row>
    <row r="54" spans="2:36" x14ac:dyDescent="0.3">
      <c r="B54" s="23">
        <f>'Spot Type 1'!B54</f>
        <v>0</v>
      </c>
      <c r="C54" s="20" t="str">
        <f>'Spot Type 1'!C54</f>
        <v>x</v>
      </c>
      <c r="D54" s="20"/>
      <c r="E54" s="20"/>
      <c r="F54" s="20"/>
      <c r="G54" s="20"/>
      <c r="H54" s="20"/>
      <c r="I54" s="20"/>
      <c r="J54" s="31"/>
      <c r="K54" s="32"/>
      <c r="L54" s="32"/>
      <c r="M54" s="32"/>
      <c r="N54" s="46"/>
      <c r="V54" s="5"/>
    </row>
    <row r="55" spans="2:36" x14ac:dyDescent="0.3">
      <c r="B55" s="23">
        <f>'Spot Type 1'!B55</f>
        <v>0</v>
      </c>
      <c r="C55" s="20" t="str">
        <f>'Spot Type 1'!C55</f>
        <v>x</v>
      </c>
      <c r="D55" s="20"/>
      <c r="E55" s="20"/>
      <c r="F55" s="20"/>
      <c r="G55" s="20"/>
      <c r="H55" s="20"/>
      <c r="I55" s="20"/>
      <c r="J55" s="31"/>
      <c r="K55" s="32"/>
      <c r="L55" s="32"/>
      <c r="M55" s="32"/>
      <c r="N55" s="46"/>
      <c r="V55" s="5"/>
    </row>
    <row r="56" spans="2:36" x14ac:dyDescent="0.3">
      <c r="B56" s="23">
        <f>'Spot Type 1'!B56</f>
        <v>0</v>
      </c>
      <c r="C56" s="20" t="str">
        <f>'Spot Type 1'!C56</f>
        <v>x</v>
      </c>
      <c r="D56" s="20"/>
      <c r="E56" s="20"/>
      <c r="F56" s="20"/>
      <c r="G56" s="20"/>
      <c r="H56" s="20"/>
      <c r="I56" s="20"/>
      <c r="J56" s="31"/>
      <c r="K56" s="32"/>
      <c r="L56" s="32"/>
      <c r="M56" s="32"/>
      <c r="N56" s="46"/>
      <c r="V56" s="5"/>
    </row>
    <row r="57" spans="2:36" x14ac:dyDescent="0.3">
      <c r="B57" s="23">
        <f>'Spot Type 1'!B57</f>
        <v>0</v>
      </c>
      <c r="C57" s="20" t="str">
        <f>'Spot Type 1'!C57</f>
        <v>x</v>
      </c>
      <c r="D57" s="20"/>
      <c r="E57" s="20"/>
      <c r="F57" s="20"/>
      <c r="G57" s="20"/>
      <c r="H57" s="20"/>
      <c r="I57" s="20"/>
      <c r="J57" s="31"/>
      <c r="K57" s="32"/>
      <c r="L57" s="32"/>
      <c r="M57" s="32"/>
      <c r="N57" s="46"/>
      <c r="V57" s="5"/>
    </row>
    <row r="58" spans="2:36" x14ac:dyDescent="0.3">
      <c r="B58" s="23">
        <f>'Spot Type 1'!B58</f>
        <v>0</v>
      </c>
      <c r="C58" s="20" t="str">
        <f>'Spot Type 1'!C58</f>
        <v>x</v>
      </c>
      <c r="D58" s="20"/>
      <c r="E58" s="20"/>
      <c r="F58" s="20"/>
      <c r="G58" s="20"/>
      <c r="H58" s="20"/>
      <c r="I58" s="20"/>
      <c r="J58" s="31"/>
      <c r="K58" s="32"/>
      <c r="L58" s="32"/>
      <c r="M58" s="32"/>
      <c r="N58" s="46"/>
      <c r="V58" s="5"/>
    </row>
    <row r="59" spans="2:36" x14ac:dyDescent="0.3">
      <c r="B59" s="23">
        <f>'Spot Type 1'!B59</f>
        <v>0</v>
      </c>
      <c r="C59" s="20" t="str">
        <f>'Spot Type 1'!C59</f>
        <v>x</v>
      </c>
      <c r="D59" s="20"/>
      <c r="E59" s="20"/>
      <c r="F59" s="20"/>
      <c r="G59" s="20"/>
      <c r="H59" s="20"/>
      <c r="I59" s="20"/>
      <c r="J59" s="31"/>
      <c r="K59" s="32"/>
      <c r="L59" s="32"/>
      <c r="M59" s="32"/>
      <c r="N59" s="46"/>
      <c r="V59" s="5"/>
    </row>
    <row r="60" spans="2:36" x14ac:dyDescent="0.3">
      <c r="B60" s="23">
        <f>'Spot Type 1'!B60</f>
        <v>0</v>
      </c>
      <c r="C60" s="20" t="str">
        <f>'Spot Type 1'!C60</f>
        <v>x</v>
      </c>
      <c r="D60" s="20"/>
      <c r="E60" s="20"/>
      <c r="F60" s="20"/>
      <c r="G60" s="20"/>
      <c r="H60" s="20"/>
      <c r="I60" s="20"/>
      <c r="J60" s="31"/>
      <c r="K60" s="32"/>
      <c r="L60" s="32"/>
      <c r="M60" s="32"/>
      <c r="N60" s="46"/>
      <c r="V60" s="5"/>
    </row>
    <row r="61" spans="2:36" x14ac:dyDescent="0.3">
      <c r="B61" s="23">
        <f>'Spot Type 1'!B61</f>
        <v>0</v>
      </c>
      <c r="C61" s="20" t="str">
        <f>'Spot Type 1'!C61</f>
        <v>x</v>
      </c>
      <c r="D61" s="20"/>
      <c r="E61" s="20"/>
      <c r="F61" s="20"/>
      <c r="G61" s="20"/>
      <c r="H61" s="20"/>
      <c r="I61" s="20"/>
      <c r="J61" s="31"/>
      <c r="K61" s="32"/>
      <c r="L61" s="32"/>
      <c r="M61" s="32"/>
      <c r="N61" s="46"/>
      <c r="V61" s="5"/>
    </row>
    <row r="62" spans="2:36" x14ac:dyDescent="0.3">
      <c r="B62" s="23">
        <f>'Spot Type 1'!B62</f>
        <v>0</v>
      </c>
      <c r="C62" s="20" t="str">
        <f>'Spot Type 1'!C62</f>
        <v>x</v>
      </c>
      <c r="D62" s="20"/>
      <c r="E62" s="20"/>
      <c r="F62" s="20"/>
      <c r="G62" s="20"/>
      <c r="H62" s="20"/>
      <c r="I62" s="20"/>
      <c r="J62" s="31"/>
      <c r="K62" s="32"/>
      <c r="L62" s="32"/>
      <c r="M62" s="32"/>
      <c r="N62" s="46"/>
      <c r="V62" s="5"/>
    </row>
    <row r="63" spans="2:36" x14ac:dyDescent="0.3">
      <c r="B63" s="23">
        <f>'Spot Type 1'!B63</f>
        <v>0</v>
      </c>
      <c r="C63" s="20" t="str">
        <f>'Spot Type 1'!C63</f>
        <v>x</v>
      </c>
      <c r="D63" s="20"/>
      <c r="E63" s="20"/>
      <c r="F63" s="20"/>
      <c r="G63" s="20"/>
      <c r="H63" s="20"/>
      <c r="I63" s="20"/>
      <c r="J63" s="31"/>
      <c r="K63" s="32"/>
      <c r="L63" s="32"/>
      <c r="M63" s="32"/>
      <c r="N63" s="46"/>
      <c r="V63" s="5"/>
    </row>
    <row r="64" spans="2:36" x14ac:dyDescent="0.3">
      <c r="B64" s="23">
        <f>'Spot Type 1'!B64</f>
        <v>0</v>
      </c>
      <c r="C64" s="20" t="str">
        <f>'Spot Type 1'!C64</f>
        <v>x</v>
      </c>
      <c r="D64" s="20"/>
      <c r="E64" s="20"/>
      <c r="F64" s="20"/>
      <c r="G64" s="20"/>
      <c r="H64" s="20"/>
      <c r="I64" s="20"/>
      <c r="J64" s="31"/>
      <c r="K64" s="32"/>
      <c r="L64" s="32"/>
      <c r="M64" s="32"/>
      <c r="N64" s="46"/>
      <c r="V64" s="5"/>
    </row>
    <row r="65" spans="2:36" x14ac:dyDescent="0.3">
      <c r="B65" s="23">
        <f>'Spot Type 1'!B65</f>
        <v>0</v>
      </c>
      <c r="C65" s="20" t="str">
        <f>'Spot Type 1'!C65</f>
        <v>x</v>
      </c>
      <c r="D65" s="20"/>
      <c r="E65" s="20"/>
      <c r="F65" s="20"/>
      <c r="G65" s="20"/>
      <c r="H65" s="20"/>
      <c r="I65" s="20"/>
      <c r="J65" s="31"/>
      <c r="K65" s="32"/>
      <c r="L65" s="32"/>
      <c r="M65" s="32"/>
      <c r="N65" s="46"/>
      <c r="V65" s="5"/>
    </row>
    <row r="66" spans="2:36" x14ac:dyDescent="0.3">
      <c r="B66" s="23">
        <f>'Spot Type 1'!B66</f>
        <v>0</v>
      </c>
      <c r="C66" s="20" t="str">
        <f>'Spot Type 1'!C66</f>
        <v>x</v>
      </c>
      <c r="D66" s="20"/>
      <c r="E66" s="20"/>
      <c r="F66" s="20"/>
      <c r="G66" s="20"/>
      <c r="H66" s="20"/>
      <c r="I66" s="20"/>
      <c r="J66" s="31"/>
      <c r="K66" s="32"/>
      <c r="L66" s="32"/>
      <c r="M66" s="32"/>
      <c r="N66" s="46"/>
      <c r="V66" s="5"/>
    </row>
    <row r="67" spans="2:36" x14ac:dyDescent="0.3">
      <c r="B67" s="23">
        <f>'Spot Type 1'!B67</f>
        <v>0</v>
      </c>
      <c r="C67" s="20" t="str">
        <f>'Spot Type 1'!C67</f>
        <v>x</v>
      </c>
      <c r="D67" s="20"/>
      <c r="E67" s="20"/>
      <c r="F67" s="20"/>
      <c r="G67" s="20"/>
      <c r="H67" s="20"/>
      <c r="I67" s="20"/>
      <c r="J67" s="31"/>
      <c r="K67" s="32"/>
      <c r="L67" s="32"/>
      <c r="M67" s="32"/>
      <c r="N67" s="46"/>
      <c r="V67" s="5"/>
    </row>
    <row r="68" spans="2:36" x14ac:dyDescent="0.3">
      <c r="B68" s="23">
        <f>'Spot Type 1'!B68</f>
        <v>0</v>
      </c>
      <c r="C68" s="20" t="str">
        <f>'Spot Type 1'!C68</f>
        <v>x</v>
      </c>
      <c r="D68" s="20"/>
      <c r="E68" s="20"/>
      <c r="F68" s="20"/>
      <c r="G68" s="20"/>
      <c r="H68" s="20"/>
      <c r="I68" s="20"/>
      <c r="J68" s="31"/>
      <c r="K68" s="32"/>
      <c r="L68" s="32"/>
      <c r="M68" s="32"/>
      <c r="N68" s="46"/>
      <c r="V68" s="5"/>
    </row>
    <row r="69" spans="2:36" x14ac:dyDescent="0.3">
      <c r="B69" s="23">
        <f>'Spot Type 1'!B69</f>
        <v>0</v>
      </c>
      <c r="C69" s="20" t="str">
        <f>'Spot Type 1'!C69</f>
        <v>x</v>
      </c>
      <c r="D69" s="20"/>
      <c r="E69" s="20"/>
      <c r="F69" s="20"/>
      <c r="G69" s="20"/>
      <c r="H69" s="20"/>
      <c r="I69" s="20"/>
      <c r="J69" s="31"/>
      <c r="K69" s="32"/>
      <c r="L69" s="32"/>
      <c r="M69" s="32"/>
      <c r="N69" s="46"/>
      <c r="V69" s="5"/>
    </row>
    <row r="70" spans="2:36" x14ac:dyDescent="0.3">
      <c r="B70" s="23">
        <f>'Spot Type 1'!B70</f>
        <v>0</v>
      </c>
      <c r="C70" s="20" t="str">
        <f>'Spot Type 1'!C70</f>
        <v>x</v>
      </c>
      <c r="D70" s="20"/>
      <c r="E70" s="20"/>
      <c r="F70" s="20"/>
      <c r="G70" s="20"/>
      <c r="H70" s="20"/>
      <c r="I70" s="20"/>
      <c r="J70" s="31"/>
      <c r="K70" s="32"/>
      <c r="L70" s="32"/>
      <c r="M70" s="32"/>
      <c r="N70" s="46"/>
      <c r="V70" s="5"/>
    </row>
    <row r="71" spans="2:36" x14ac:dyDescent="0.3">
      <c r="B71" s="23">
        <f>'Spot Type 1'!B71</f>
        <v>0</v>
      </c>
      <c r="C71" s="20" t="str">
        <f>'Spot Type 1'!C71</f>
        <v>x</v>
      </c>
      <c r="D71" s="20"/>
      <c r="E71" s="20"/>
      <c r="F71" s="20"/>
      <c r="G71" s="20"/>
      <c r="H71" s="20"/>
      <c r="I71" s="20"/>
      <c r="J71" s="31"/>
      <c r="K71" s="32"/>
      <c r="L71" s="32"/>
      <c r="M71" s="32"/>
      <c r="N71" s="46"/>
      <c r="V71" s="5"/>
    </row>
    <row r="72" spans="2:36" x14ac:dyDescent="0.3">
      <c r="B72" s="23">
        <f>'Spot Type 1'!B72</f>
        <v>0</v>
      </c>
      <c r="C72" s="20" t="str">
        <f>'Spot Type 1'!C72</f>
        <v>x</v>
      </c>
      <c r="D72" s="20"/>
      <c r="E72" s="20"/>
      <c r="F72" s="20"/>
      <c r="G72" s="20"/>
      <c r="H72" s="20"/>
      <c r="I72" s="20"/>
      <c r="J72" s="31"/>
      <c r="K72" s="32"/>
      <c r="L72" s="32"/>
      <c r="M72" s="32"/>
      <c r="N72" s="46"/>
      <c r="V72" s="5"/>
    </row>
    <row r="73" spans="2:36" x14ac:dyDescent="0.3">
      <c r="B73" s="23">
        <f>'Spot Type 1'!B73</f>
        <v>0</v>
      </c>
      <c r="C73" s="20" t="str">
        <f>'Spot Type 1'!C73</f>
        <v>x</v>
      </c>
      <c r="D73" s="20"/>
      <c r="E73" s="20"/>
      <c r="F73" s="20"/>
      <c r="G73" s="20"/>
      <c r="H73" s="20"/>
      <c r="I73" s="20"/>
      <c r="J73" s="31"/>
      <c r="K73" s="32"/>
      <c r="L73" s="32"/>
      <c r="M73" s="32"/>
      <c r="N73" s="46"/>
      <c r="V73" s="5"/>
    </row>
    <row r="74" spans="2:36" x14ac:dyDescent="0.3">
      <c r="B74" s="23">
        <f>'Spot Type 1'!B74</f>
        <v>0</v>
      </c>
      <c r="C74" s="20" t="str">
        <f>'Spot Type 1'!C74</f>
        <v>x</v>
      </c>
      <c r="D74" s="20"/>
      <c r="E74" s="20"/>
      <c r="F74" s="20"/>
      <c r="G74" s="20"/>
      <c r="H74" s="20"/>
      <c r="I74" s="20"/>
      <c r="J74" s="31"/>
      <c r="K74" s="32"/>
      <c r="L74" s="32"/>
      <c r="M74" s="32"/>
      <c r="N74" s="46"/>
      <c r="V74" s="5"/>
    </row>
    <row r="75" spans="2:36" x14ac:dyDescent="0.3">
      <c r="B75" s="23">
        <f>'Spot Type 1'!B75</f>
        <v>0</v>
      </c>
      <c r="C75" s="20" t="str">
        <f>'Spot Type 1'!C75</f>
        <v>x</v>
      </c>
      <c r="D75" s="20"/>
      <c r="E75" s="20"/>
      <c r="F75" s="20"/>
      <c r="G75" s="20"/>
      <c r="H75" s="20"/>
      <c r="I75" s="20"/>
      <c r="J75" s="31"/>
      <c r="K75" s="32"/>
      <c r="L75" s="32"/>
      <c r="M75" s="32"/>
      <c r="N75" s="46"/>
      <c r="V75" s="5"/>
    </row>
    <row r="76" spans="2:36" x14ac:dyDescent="0.3">
      <c r="B76" s="23">
        <f>'Spot Type 1'!B76</f>
        <v>0</v>
      </c>
      <c r="C76" s="20" t="str">
        <f>'Spot Type 1'!C76</f>
        <v>x</v>
      </c>
      <c r="D76" s="20"/>
      <c r="E76" s="20"/>
      <c r="F76" s="20"/>
      <c r="G76" s="20"/>
      <c r="H76" s="20"/>
      <c r="I76" s="20"/>
      <c r="J76" s="31"/>
      <c r="K76" s="32"/>
      <c r="L76" s="32"/>
      <c r="M76" s="32"/>
      <c r="N76" s="46"/>
      <c r="V76" s="5"/>
    </row>
    <row r="77" spans="2:36" x14ac:dyDescent="0.3">
      <c r="B77" s="23">
        <f>'Spot Type 1'!B77</f>
        <v>0</v>
      </c>
      <c r="C77" s="20" t="str">
        <f>'Spot Type 1'!C77</f>
        <v>x</v>
      </c>
      <c r="D77" s="20"/>
      <c r="E77" s="20"/>
      <c r="F77" s="20"/>
      <c r="G77" s="20"/>
      <c r="H77" s="20"/>
      <c r="I77" s="20"/>
      <c r="J77" s="31"/>
      <c r="K77" s="32"/>
      <c r="L77" s="32"/>
      <c r="M77" s="32"/>
      <c r="N77" s="46"/>
      <c r="V77" s="5"/>
    </row>
    <row r="78" spans="2:36" ht="16.2" thickBot="1" x14ac:dyDescent="0.35">
      <c r="B78" s="23">
        <f>'Spot Type 1'!B78</f>
        <v>0</v>
      </c>
      <c r="C78" s="20" t="str">
        <f>'Spot Type 1'!C78</f>
        <v>x</v>
      </c>
      <c r="D78" s="20"/>
      <c r="E78" s="20"/>
      <c r="F78" s="20"/>
      <c r="G78" s="20"/>
      <c r="H78" s="20"/>
      <c r="I78" s="20"/>
      <c r="J78" s="31"/>
      <c r="K78" s="32"/>
      <c r="L78" s="32"/>
      <c r="M78" s="32"/>
      <c r="N78" s="46"/>
      <c r="S78" s="7" t="s">
        <v>2</v>
      </c>
      <c r="U78" s="7" t="s">
        <v>38</v>
      </c>
      <c r="V78">
        <v>0</v>
      </c>
      <c r="X78" s="14" t="s">
        <v>75</v>
      </c>
      <c r="AB78" s="7" t="s">
        <v>2</v>
      </c>
      <c r="AD78" s="7" t="s">
        <v>38</v>
      </c>
      <c r="AE78">
        <v>0</v>
      </c>
      <c r="AG78" s="16" t="s">
        <v>5</v>
      </c>
    </row>
    <row r="79" spans="2:36" ht="130.19999999999999" thickBot="1" x14ac:dyDescent="0.35">
      <c r="B79" s="23">
        <f>'Spot Type 1'!B79</f>
        <v>0</v>
      </c>
      <c r="C79" s="20" t="str">
        <f>'Spot Type 1'!C79</f>
        <v>x</v>
      </c>
      <c r="D79" s="20"/>
      <c r="E79" s="20"/>
      <c r="F79" s="20"/>
      <c r="G79" s="20"/>
      <c r="H79" s="20"/>
      <c r="I79" s="20"/>
      <c r="J79" s="31"/>
      <c r="K79" s="32"/>
      <c r="L79" s="32"/>
      <c r="M79" s="32"/>
      <c r="N79" s="46"/>
      <c r="S79" s="27" t="s">
        <v>1</v>
      </c>
      <c r="T79" s="28" t="s">
        <v>147</v>
      </c>
      <c r="U79" s="29" t="s">
        <v>3</v>
      </c>
      <c r="V79" s="29" t="s">
        <v>71</v>
      </c>
      <c r="W79" s="29" t="str">
        <f>IF(Params!$B$4="Multiplex","Mean0 + 2xSigma","Mean0 - 2xSigma")</f>
        <v>Mean0 - 2xSigma</v>
      </c>
      <c r="X79" s="30" t="str">
        <f>IF(Params!$B$4="Multiplex","Mean0 + 3xSigma","Mean0 - 3xSigma")</f>
        <v>Mean0 - 3xSigma</v>
      </c>
      <c r="Y79" s="103" t="s">
        <v>77</v>
      </c>
      <c r="Z79" s="105" t="s">
        <v>67</v>
      </c>
      <c r="AA79" s="105" t="s">
        <v>68</v>
      </c>
      <c r="AB79" s="27" t="s">
        <v>1</v>
      </c>
      <c r="AC79" s="28" t="s">
        <v>147</v>
      </c>
      <c r="AD79" s="29" t="s">
        <v>3</v>
      </c>
      <c r="AE79" s="29" t="s">
        <v>71</v>
      </c>
      <c r="AF79" s="29" t="str">
        <f>IF(Params!$B$4="Multiplex","Mean0 + 2xSigma","Mean0 - 2xSigma")</f>
        <v>Mean0 - 2xSigma</v>
      </c>
      <c r="AG79" s="30" t="str">
        <f>IF(Params!$B$4="Multiplex","Mean0 + 3xSigma","Mean0 - 3xSigma")</f>
        <v>Mean0 - 3xSigma</v>
      </c>
      <c r="AH79" s="103" t="s">
        <v>64</v>
      </c>
      <c r="AI79" s="105" t="s">
        <v>67</v>
      </c>
      <c r="AJ79" s="105" t="s">
        <v>68</v>
      </c>
    </row>
    <row r="80" spans="2:36" ht="16.2" thickTop="1" x14ac:dyDescent="0.3">
      <c r="B80" s="23">
        <f>'Spot Type 1'!B80</f>
        <v>0</v>
      </c>
      <c r="C80" s="20" t="str">
        <f>'Spot Type 1'!C80</f>
        <v>x</v>
      </c>
      <c r="D80" s="20"/>
      <c r="E80" s="20"/>
      <c r="F80" s="20"/>
      <c r="G80" s="20"/>
      <c r="H80" s="20"/>
      <c r="I80" s="20"/>
      <c r="J80" s="31"/>
      <c r="K80" s="32"/>
      <c r="L80" s="32"/>
      <c r="M80" s="32"/>
      <c r="N80" s="46"/>
      <c r="S80" s="9">
        <f>MIN(S7:S15)/100</f>
        <v>0</v>
      </c>
      <c r="T80" s="15" t="e">
        <f>Z6</f>
        <v>#DIV/0!</v>
      </c>
      <c r="U80" s="10" t="e">
        <f>AA6</f>
        <v>#DIV/0!</v>
      </c>
      <c r="V80" s="10" t="e">
        <f>T$80</f>
        <v>#DIV/0!</v>
      </c>
      <c r="W80" s="10" t="e">
        <f>IF(Params!$B$4="Multiplex",T$80+2*U$80,T$80-2*U$80)</f>
        <v>#DIV/0!</v>
      </c>
      <c r="X80" s="11" t="e">
        <f>IF(Params!$B$4="Multiplex",T$80+3*U$80,T$80-3*U$80)</f>
        <v>#DIV/0!</v>
      </c>
      <c r="Y80" s="102" t="e">
        <f t="shared" ref="Y80:Y87" si="28">T81-T80</f>
        <v>#DIV/0!</v>
      </c>
      <c r="Z80" t="e">
        <f>IF(Params!$B$4="Multiplex",IF($T80&gt;W80,1,0),IF($T80&lt;W80,1,0))*IF($S81="//",1,Z81)</f>
        <v>#DIV/0!</v>
      </c>
      <c r="AA80" s="106" t="e">
        <f>IF(Params!$B$4="Multiplex",IF($T80&gt;X80,1,0),IF($T80&lt;X80,1,0))*IF($S81="//",1,AA81)</f>
        <v>#DIV/0!</v>
      </c>
      <c r="AB80" s="9">
        <f>MIN(S7:S15)/100</f>
        <v>0</v>
      </c>
      <c r="AC80" s="17" t="e">
        <f t="shared" ref="AC80:AD89" si="29">AC6</f>
        <v>#DIV/0!</v>
      </c>
      <c r="AD80" s="10" t="e">
        <f t="shared" si="29"/>
        <v>#DIV/0!</v>
      </c>
      <c r="AE80" s="10" t="e">
        <f>AC$80</f>
        <v>#DIV/0!</v>
      </c>
      <c r="AF80" s="10" t="e">
        <f>IF(Params!$B$4="Multiplex",AC$80+2*AD$80,AC$80-2*AD$80)</f>
        <v>#DIV/0!</v>
      </c>
      <c r="AG80" s="11" t="e">
        <f>IF(Params!$B$4="Multiplex",AC$80+3*AD$80,AC$80-3*AD$80)</f>
        <v>#DIV/0!</v>
      </c>
      <c r="AH80" s="102" t="e">
        <f t="shared" ref="AH80:AH87" si="30">AC81-AC80</f>
        <v>#DIV/0!</v>
      </c>
      <c r="AI80" t="e">
        <f>IF(Params!$B$4="Multiplex",IF($AC80&gt;AF80,1,0),IF($AC80&lt;AF80,1,0))*IF($S81="//",1,AI81)</f>
        <v>#DIV/0!</v>
      </c>
      <c r="AJ80" s="106" t="e">
        <f>IF(Params!$B$4="Multiplex",IF($AC80&gt;AG80,1,0),IF($AC80&lt;AG80,1,0))*IF($S81="//",1,AJ81)</f>
        <v>#DIV/0!</v>
      </c>
    </row>
    <row r="81" spans="2:36" x14ac:dyDescent="0.3">
      <c r="B81" s="23">
        <f>'Spot Type 1'!B81</f>
        <v>0</v>
      </c>
      <c r="C81" s="20" t="str">
        <f>'Spot Type 1'!C81</f>
        <v>x</v>
      </c>
      <c r="D81" s="20"/>
      <c r="E81" s="20"/>
      <c r="F81" s="20"/>
      <c r="G81" s="20"/>
      <c r="H81" s="20"/>
      <c r="I81" s="20"/>
      <c r="J81" s="31"/>
      <c r="K81" s="32"/>
      <c r="L81" s="32"/>
      <c r="M81" s="32"/>
      <c r="N81" s="46"/>
      <c r="S81" s="9" t="str">
        <f t="shared" ref="S81:S89" si="31">S7</f>
        <v>//</v>
      </c>
      <c r="T81" s="15" t="e">
        <f t="shared" ref="T81:U89" si="32">Z7</f>
        <v>#DIV/0!</v>
      </c>
      <c r="U81" s="10" t="e">
        <f t="shared" si="32"/>
        <v>#DIV/0!</v>
      </c>
      <c r="V81" s="10" t="e">
        <f t="shared" ref="V81:V89" si="33">T$80</f>
        <v>#DIV/0!</v>
      </c>
      <c r="W81" s="10" t="e">
        <f>IF(Params!$B$4="Multiplex",T$80+2*U$80,T$40-2*U$80)</f>
        <v>#DIV/0!</v>
      </c>
      <c r="X81" s="11" t="e">
        <f>IF(Params!$B$4="Multiplex",T$80+3*U$80,T$80-3*U$80)</f>
        <v>#DIV/0!</v>
      </c>
      <c r="Y81" s="102" t="e">
        <f t="shared" si="28"/>
        <v>#DIV/0!</v>
      </c>
      <c r="Z81" s="106" t="e">
        <f>IF(Params!$B$4="Multiplex",IF($T81&gt;W81,1,0),IF($T81&lt;W81,1,0))*IF($S82="//",1,Z82)</f>
        <v>#DIV/0!</v>
      </c>
      <c r="AA81" s="106" t="e">
        <f>IF(Params!$B$4="Multiplex",IF($T81&gt;X81,1,0),IF($T81&lt;X81,1,0))*IF($S82="//",1,AA82)</f>
        <v>#DIV/0!</v>
      </c>
      <c r="AB81" s="9" t="str">
        <f t="shared" ref="AB81:AB89" si="34">S7</f>
        <v>//</v>
      </c>
      <c r="AC81" s="17" t="e">
        <f t="shared" si="29"/>
        <v>#DIV/0!</v>
      </c>
      <c r="AD81" s="10" t="e">
        <f t="shared" si="29"/>
        <v>#DIV/0!</v>
      </c>
      <c r="AE81" s="10" t="e">
        <f t="shared" ref="AE81:AE89" si="35">AC$80</f>
        <v>#DIV/0!</v>
      </c>
      <c r="AF81" s="10" t="e">
        <f>IF(Params!$B$4="Multiplex",AC$80+2*AD$80,AC$40-2*AD$80)</f>
        <v>#DIV/0!</v>
      </c>
      <c r="AG81" s="11" t="e">
        <f>IF(Params!$B$4="Multiplex",AC$80+3*AD$80,AC$80-3*AD$80)</f>
        <v>#DIV/0!</v>
      </c>
      <c r="AH81" s="102" t="e">
        <f t="shared" si="30"/>
        <v>#DIV/0!</v>
      </c>
      <c r="AI81" s="106" t="e">
        <f>IF(Params!$B$4="Multiplex",IF($AC81&gt;AF81,1,0),IF($AC81&lt;AF81,1,0))*IF($S82="//",1,AI82)</f>
        <v>#DIV/0!</v>
      </c>
      <c r="AJ81" s="106" t="e">
        <f>IF(Params!$B$4="Multiplex",IF($AC81&gt;AG81,1,0),IF($AC81&lt;AG81,1,0))*IF($S82="//",1,AJ82)</f>
        <v>#DIV/0!</v>
      </c>
    </row>
    <row r="82" spans="2:36" x14ac:dyDescent="0.3">
      <c r="B82" s="23">
        <f>'Spot Type 1'!B82</f>
        <v>0</v>
      </c>
      <c r="C82" s="20" t="str">
        <f>'Spot Type 1'!C82</f>
        <v>x</v>
      </c>
      <c r="D82" s="20"/>
      <c r="E82" s="20"/>
      <c r="F82" s="20"/>
      <c r="G82" s="20"/>
      <c r="H82" s="20"/>
      <c r="I82" s="20"/>
      <c r="J82" s="31"/>
      <c r="K82" s="32"/>
      <c r="L82" s="32"/>
      <c r="M82" s="32"/>
      <c r="N82" s="46"/>
      <c r="S82" s="9" t="str">
        <f t="shared" si="31"/>
        <v>//</v>
      </c>
      <c r="T82" s="15" t="e">
        <f t="shared" si="32"/>
        <v>#DIV/0!</v>
      </c>
      <c r="U82" s="10" t="e">
        <f t="shared" si="32"/>
        <v>#DIV/0!</v>
      </c>
      <c r="V82" s="10" t="e">
        <f t="shared" si="33"/>
        <v>#DIV/0!</v>
      </c>
      <c r="W82" s="10" t="e">
        <f>IF(Params!$B$4="Multiplex",T$80+2*U$80,T$40-2*U$80)</f>
        <v>#DIV/0!</v>
      </c>
      <c r="X82" s="11" t="e">
        <f>IF(Params!$B$4="Multiplex",T$80+3*U$80,T$80-3*U$80)</f>
        <v>#DIV/0!</v>
      </c>
      <c r="Y82" s="102" t="e">
        <f t="shared" si="28"/>
        <v>#DIV/0!</v>
      </c>
      <c r="Z82" s="106" t="e">
        <f>IF(Params!$B$4="Multiplex",IF($T82&gt;W82,1,0),IF($T82&lt;W82,1,0))*IF($S83="//",1,Z83)</f>
        <v>#DIV/0!</v>
      </c>
      <c r="AA82" s="106" t="e">
        <f>IF(Params!$B$4="Multiplex",IF($T82&gt;X82,1,0),IF($T82&lt;X82,1,0))*IF($S83="//",1,AA83)</f>
        <v>#DIV/0!</v>
      </c>
      <c r="AB82" s="9" t="str">
        <f t="shared" si="34"/>
        <v>//</v>
      </c>
      <c r="AC82" s="17" t="e">
        <f t="shared" si="29"/>
        <v>#DIV/0!</v>
      </c>
      <c r="AD82" s="10" t="e">
        <f t="shared" si="29"/>
        <v>#DIV/0!</v>
      </c>
      <c r="AE82" s="10" t="e">
        <f t="shared" si="35"/>
        <v>#DIV/0!</v>
      </c>
      <c r="AF82" s="10" t="e">
        <f>IF(Params!$B$4="Multiplex",AC$80+2*AD$80,AC$40-2*AD$80)</f>
        <v>#DIV/0!</v>
      </c>
      <c r="AG82" s="11" t="e">
        <f>IF(Params!$B$4="Multiplex",AC$80+3*AD$80,AC$80-3*AD$80)</f>
        <v>#DIV/0!</v>
      </c>
      <c r="AH82" s="102" t="e">
        <f t="shared" si="30"/>
        <v>#DIV/0!</v>
      </c>
      <c r="AI82" s="106" t="e">
        <f>IF(Params!$B$4="Multiplex",IF($AC82&gt;AF82,1,0),IF($AC82&lt;AF82,1,0))*IF($S83="//",1,AI83)</f>
        <v>#DIV/0!</v>
      </c>
      <c r="AJ82" s="106" t="e">
        <f>IF(Params!$B$4="Multiplex",IF($AC82&gt;AG82,1,0),IF($AC82&lt;AG82,1,0))*IF($S83="//",1,AJ83)</f>
        <v>#DIV/0!</v>
      </c>
    </row>
    <row r="83" spans="2:36" x14ac:dyDescent="0.3">
      <c r="B83" s="23">
        <f>'Spot Type 1'!B83</f>
        <v>0</v>
      </c>
      <c r="C83" s="20" t="str">
        <f>'Spot Type 1'!C83</f>
        <v>x</v>
      </c>
      <c r="D83" s="20"/>
      <c r="E83" s="20"/>
      <c r="F83" s="20"/>
      <c r="G83" s="20"/>
      <c r="H83" s="20"/>
      <c r="I83" s="20"/>
      <c r="J83" s="31"/>
      <c r="K83" s="32"/>
      <c r="L83" s="32"/>
      <c r="M83" s="32"/>
      <c r="N83" s="46"/>
      <c r="S83" s="9" t="str">
        <f t="shared" si="31"/>
        <v>//</v>
      </c>
      <c r="T83" s="15" t="e">
        <f t="shared" si="32"/>
        <v>#DIV/0!</v>
      </c>
      <c r="U83" s="10" t="e">
        <f t="shared" si="32"/>
        <v>#DIV/0!</v>
      </c>
      <c r="V83" s="10" t="e">
        <f t="shared" si="33"/>
        <v>#DIV/0!</v>
      </c>
      <c r="W83" s="10" t="e">
        <f>IF(Params!$B$4="Multiplex",T$80+2*U$80,T$40-2*U$80)</f>
        <v>#DIV/0!</v>
      </c>
      <c r="X83" s="11" t="e">
        <f>IF(Params!$B$4="Multiplex",T$80+3*U$80,T$80-3*U$80)</f>
        <v>#DIV/0!</v>
      </c>
      <c r="Y83" s="102" t="e">
        <f t="shared" si="28"/>
        <v>#DIV/0!</v>
      </c>
      <c r="Z83" s="106" t="e">
        <f>IF(Params!$B$4="Multiplex",IF($T83&gt;W83,1,0),IF($T83&lt;W83,1,0))*IF($S84="//",1,Z84)</f>
        <v>#DIV/0!</v>
      </c>
      <c r="AA83" s="106" t="e">
        <f>IF(Params!$B$4="Multiplex",IF($T83&gt;X83,1,0),IF($T83&lt;X83,1,0))*IF($S84="//",1,AA84)</f>
        <v>#DIV/0!</v>
      </c>
      <c r="AB83" s="9" t="str">
        <f t="shared" si="34"/>
        <v>//</v>
      </c>
      <c r="AC83" s="17" t="e">
        <f t="shared" si="29"/>
        <v>#DIV/0!</v>
      </c>
      <c r="AD83" s="10" t="e">
        <f t="shared" si="29"/>
        <v>#DIV/0!</v>
      </c>
      <c r="AE83" s="10" t="e">
        <f t="shared" si="35"/>
        <v>#DIV/0!</v>
      </c>
      <c r="AF83" s="10" t="e">
        <f>IF(Params!$B$4="Multiplex",AC$80+2*AD$80,AC$40-2*AD$80)</f>
        <v>#DIV/0!</v>
      </c>
      <c r="AG83" s="11" t="e">
        <f>IF(Params!$B$4="Multiplex",AC$80+3*AD$80,AC$80-3*AD$80)</f>
        <v>#DIV/0!</v>
      </c>
      <c r="AH83" s="102" t="e">
        <f t="shared" si="30"/>
        <v>#DIV/0!</v>
      </c>
      <c r="AI83" s="106" t="e">
        <f>IF(Params!$B$4="Multiplex",IF($AC83&gt;AF83,1,0),IF($AC83&lt;AF83,1,0))*IF($S84="//",1,AI84)</f>
        <v>#DIV/0!</v>
      </c>
      <c r="AJ83" s="106" t="e">
        <f>IF(Params!$B$4="Multiplex",IF($AC83&gt;AG83,1,0),IF($AC83&lt;AG83,1,0))*IF($S84="//",1,AJ84)</f>
        <v>#DIV/0!</v>
      </c>
    </row>
    <row r="84" spans="2:36" x14ac:dyDescent="0.3">
      <c r="B84" s="23">
        <f>'Spot Type 1'!B84</f>
        <v>0</v>
      </c>
      <c r="C84" s="20" t="str">
        <f>'Spot Type 1'!C84</f>
        <v>x</v>
      </c>
      <c r="D84" s="20"/>
      <c r="E84" s="20"/>
      <c r="F84" s="20"/>
      <c r="G84" s="20"/>
      <c r="H84" s="20"/>
      <c r="I84" s="20"/>
      <c r="J84" s="31"/>
      <c r="K84" s="32"/>
      <c r="L84" s="32"/>
      <c r="M84" s="32"/>
      <c r="N84" s="46"/>
      <c r="S84" s="9" t="str">
        <f t="shared" si="31"/>
        <v>//</v>
      </c>
      <c r="T84" s="15" t="e">
        <f>Z10</f>
        <v>#DIV/0!</v>
      </c>
      <c r="U84" s="10" t="e">
        <f t="shared" si="32"/>
        <v>#DIV/0!</v>
      </c>
      <c r="V84" s="10" t="e">
        <f t="shared" si="33"/>
        <v>#DIV/0!</v>
      </c>
      <c r="W84" s="10" t="e">
        <f>IF(Params!$B$4="Multiplex",T$80+2*U$80,T$40-2*U$80)</f>
        <v>#DIV/0!</v>
      </c>
      <c r="X84" s="11" t="e">
        <f>IF(Params!$B$4="Multiplex",T$80+3*U$80,T$80-3*U$80)</f>
        <v>#DIV/0!</v>
      </c>
      <c r="Y84" s="102" t="e">
        <f t="shared" si="28"/>
        <v>#DIV/0!</v>
      </c>
      <c r="Z84" s="106" t="e">
        <f>IF(Params!$B$4="Multiplex",IF($T84&gt;W84,1,0),IF($T84&lt;W84,1,0))*IF($S85="//",1,Z85)</f>
        <v>#DIV/0!</v>
      </c>
      <c r="AA84" s="106" t="e">
        <f>IF(Params!$B$4="Multiplex",IF($T84&gt;X84,1,0),IF($T84&lt;X84,1,0))*IF($S85="//",1,AA85)</f>
        <v>#DIV/0!</v>
      </c>
      <c r="AB84" s="9" t="str">
        <f t="shared" si="34"/>
        <v>//</v>
      </c>
      <c r="AC84" s="17" t="e">
        <f t="shared" si="29"/>
        <v>#DIV/0!</v>
      </c>
      <c r="AD84" s="10" t="e">
        <f t="shared" si="29"/>
        <v>#DIV/0!</v>
      </c>
      <c r="AE84" s="10" t="e">
        <f t="shared" si="35"/>
        <v>#DIV/0!</v>
      </c>
      <c r="AF84" s="10" t="e">
        <f>IF(Params!$B$4="Multiplex",AC$80+2*AD$80,AC$40-2*AD$80)</f>
        <v>#DIV/0!</v>
      </c>
      <c r="AG84" s="11" t="e">
        <f>IF(Params!$B$4="Multiplex",AC$80+3*AD$80,AC$80-3*AD$80)</f>
        <v>#DIV/0!</v>
      </c>
      <c r="AH84" s="102" t="e">
        <f t="shared" si="30"/>
        <v>#DIV/0!</v>
      </c>
      <c r="AI84" s="106" t="e">
        <f>IF(Params!$B$4="Multiplex",IF($AC84&gt;AF84,1,0),IF($AC84&lt;AF84,1,0))*IF($S85="//",1,AI85)</f>
        <v>#DIV/0!</v>
      </c>
      <c r="AJ84" s="106" t="e">
        <f>IF(Params!$B$4="Multiplex",IF($AC84&gt;AG84,1,0),IF($AC84&lt;AG84,1,0))*IF($S85="//",1,AJ85)</f>
        <v>#DIV/0!</v>
      </c>
    </row>
    <row r="85" spans="2:36" x14ac:dyDescent="0.3">
      <c r="B85" s="23">
        <f>'Spot Type 1'!B85</f>
        <v>0</v>
      </c>
      <c r="C85" s="20" t="str">
        <f>'Spot Type 1'!C85</f>
        <v>x</v>
      </c>
      <c r="D85" s="20"/>
      <c r="E85" s="20"/>
      <c r="F85" s="20"/>
      <c r="G85" s="20"/>
      <c r="H85" s="20"/>
      <c r="I85" s="20"/>
      <c r="J85" s="31"/>
      <c r="K85" s="32"/>
      <c r="L85" s="32"/>
      <c r="M85" s="32"/>
      <c r="N85" s="46"/>
      <c r="S85" s="9" t="str">
        <f t="shared" si="31"/>
        <v>//</v>
      </c>
      <c r="T85" s="15" t="e">
        <f t="shared" si="32"/>
        <v>#DIV/0!</v>
      </c>
      <c r="U85" s="10" t="e">
        <f t="shared" si="32"/>
        <v>#DIV/0!</v>
      </c>
      <c r="V85" s="10" t="e">
        <f t="shared" si="33"/>
        <v>#DIV/0!</v>
      </c>
      <c r="W85" s="10" t="e">
        <f>IF(Params!$B$4="Multiplex",T$80+2*U$80,T$40-2*U$80)</f>
        <v>#DIV/0!</v>
      </c>
      <c r="X85" s="11" t="e">
        <f>IF(Params!$B$4="Multiplex",T$80+3*U$80,T$80-3*U$80)</f>
        <v>#DIV/0!</v>
      </c>
      <c r="Y85" s="102" t="e">
        <f t="shared" si="28"/>
        <v>#DIV/0!</v>
      </c>
      <c r="Z85" s="106" t="e">
        <f>IF(Params!$B$4="Multiplex",IF($T85&gt;W85,1,0),IF($T85&lt;W85,1,0))*IF($S86="//",1,Z86)</f>
        <v>#DIV/0!</v>
      </c>
      <c r="AA85" s="106" t="e">
        <f>IF(Params!$B$4="Multiplex",IF($T85&gt;X85,1,0),IF($T85&lt;X85,1,0))*IF($S86="//",1,AA86)</f>
        <v>#DIV/0!</v>
      </c>
      <c r="AB85" s="9" t="str">
        <f t="shared" si="34"/>
        <v>//</v>
      </c>
      <c r="AC85" s="17" t="e">
        <f t="shared" si="29"/>
        <v>#DIV/0!</v>
      </c>
      <c r="AD85" s="10" t="e">
        <f t="shared" si="29"/>
        <v>#DIV/0!</v>
      </c>
      <c r="AE85" s="10" t="e">
        <f t="shared" si="35"/>
        <v>#DIV/0!</v>
      </c>
      <c r="AF85" s="10" t="e">
        <f>IF(Params!$B$4="Multiplex",AC$80+2*AD$80,AC$40-2*AD$80)</f>
        <v>#DIV/0!</v>
      </c>
      <c r="AG85" s="11" t="e">
        <f>IF(Params!$B$4="Multiplex",AC$80+3*AD$80,AC$80-3*AD$80)</f>
        <v>#DIV/0!</v>
      </c>
      <c r="AH85" s="102" t="e">
        <f t="shared" si="30"/>
        <v>#DIV/0!</v>
      </c>
      <c r="AI85" s="106" t="e">
        <f>IF(Params!$B$4="Multiplex",IF($AC85&gt;AF85,1,0),IF($AC85&lt;AF85,1,0))*IF($S86="//",1,AI86)</f>
        <v>#DIV/0!</v>
      </c>
      <c r="AJ85" s="106" t="e">
        <f>IF(Params!$B$4="Multiplex",IF($AC85&gt;AG85,1,0),IF($AC85&lt;AG85,1,0))*IF($S86="//",1,AJ86)</f>
        <v>#DIV/0!</v>
      </c>
    </row>
    <row r="86" spans="2:36" x14ac:dyDescent="0.3">
      <c r="B86" s="23">
        <f>'Spot Type 1'!B86</f>
        <v>0</v>
      </c>
      <c r="C86" s="20" t="str">
        <f>'Spot Type 1'!C86</f>
        <v>x</v>
      </c>
      <c r="D86" s="20"/>
      <c r="E86" s="20"/>
      <c r="F86" s="20"/>
      <c r="G86" s="20"/>
      <c r="H86" s="20"/>
      <c r="I86" s="20"/>
      <c r="J86" s="31"/>
      <c r="K86" s="32"/>
      <c r="L86" s="32"/>
      <c r="M86" s="32"/>
      <c r="N86" s="46"/>
      <c r="S86" s="9" t="str">
        <f t="shared" si="31"/>
        <v>//</v>
      </c>
      <c r="T86" s="15" t="e">
        <f t="shared" si="32"/>
        <v>#DIV/0!</v>
      </c>
      <c r="U86" s="10" t="e">
        <f t="shared" si="32"/>
        <v>#DIV/0!</v>
      </c>
      <c r="V86" s="10" t="e">
        <f t="shared" si="33"/>
        <v>#DIV/0!</v>
      </c>
      <c r="W86" s="10" t="e">
        <f>IF(Params!$B$4="Multiplex",T$80+2*U$80,T$40-2*U$80)</f>
        <v>#DIV/0!</v>
      </c>
      <c r="X86" s="11" t="e">
        <f>IF(Params!$B$4="Multiplex",T$80+3*U$80,T$80-3*U$80)</f>
        <v>#DIV/0!</v>
      </c>
      <c r="Y86" s="102" t="e">
        <f t="shared" si="28"/>
        <v>#DIV/0!</v>
      </c>
      <c r="Z86" s="106" t="e">
        <f>IF(Params!$B$4="Multiplex",IF($T86&gt;W86,1,0),IF($T86&lt;W86,1,0))*IF($S87="//",1,Z87)</f>
        <v>#DIV/0!</v>
      </c>
      <c r="AA86" s="106" t="e">
        <f>IF(Params!$B$4="Multiplex",IF($T86&gt;X86,1,0),IF($T86&lt;X86,1,0))*IF($S87="//",1,AA87)</f>
        <v>#DIV/0!</v>
      </c>
      <c r="AB86" s="42" t="str">
        <f t="shared" si="34"/>
        <v>//</v>
      </c>
      <c r="AC86" s="17" t="e">
        <f t="shared" si="29"/>
        <v>#DIV/0!</v>
      </c>
      <c r="AD86" s="10" t="e">
        <f t="shared" si="29"/>
        <v>#DIV/0!</v>
      </c>
      <c r="AE86" s="10" t="e">
        <f t="shared" si="35"/>
        <v>#DIV/0!</v>
      </c>
      <c r="AF86" s="10" t="e">
        <f>IF(Params!$B$4="Multiplex",AC$80+2*AD$80,AC$40-2*AD$80)</f>
        <v>#DIV/0!</v>
      </c>
      <c r="AG86" s="11" t="e">
        <f>IF(Params!$B$4="Multiplex",AC$80+3*AD$80,AC$80-3*AD$80)</f>
        <v>#DIV/0!</v>
      </c>
      <c r="AH86" s="102" t="e">
        <f t="shared" si="30"/>
        <v>#DIV/0!</v>
      </c>
      <c r="AI86" s="106" t="e">
        <f>IF(Params!$B$4="Multiplex",IF($AC86&gt;AF86,1,0),IF($AC86&lt;AF86,1,0))*IF($S87="//",1,AI87)</f>
        <v>#DIV/0!</v>
      </c>
      <c r="AJ86" s="106" t="e">
        <f>IF(Params!$B$4="Multiplex",IF($AC86&gt;AG86,1,0),IF($AC86&lt;AG86,1,0))*IF($S87="//",1,AJ87)</f>
        <v>#DIV/0!</v>
      </c>
    </row>
    <row r="87" spans="2:36" x14ac:dyDescent="0.3">
      <c r="B87" s="23">
        <f>'Spot Type 1'!B87</f>
        <v>0</v>
      </c>
      <c r="C87" s="20" t="str">
        <f>'Spot Type 1'!C87</f>
        <v>x</v>
      </c>
      <c r="D87" s="20"/>
      <c r="E87" s="20"/>
      <c r="F87" s="20"/>
      <c r="G87" s="20"/>
      <c r="H87" s="20"/>
      <c r="I87" s="20"/>
      <c r="J87" s="31"/>
      <c r="K87" s="32"/>
      <c r="L87" s="32"/>
      <c r="M87" s="32"/>
      <c r="N87" s="46"/>
      <c r="S87" s="9" t="str">
        <f t="shared" si="31"/>
        <v>//</v>
      </c>
      <c r="T87" s="15" t="e">
        <f t="shared" si="32"/>
        <v>#DIV/0!</v>
      </c>
      <c r="U87" s="10" t="e">
        <f t="shared" si="32"/>
        <v>#DIV/0!</v>
      </c>
      <c r="V87" s="10" t="e">
        <f t="shared" si="33"/>
        <v>#DIV/0!</v>
      </c>
      <c r="W87" s="10" t="e">
        <f>IF(Params!$B$4="Multiplex",T$80+2*U$80,T$40-2*U$80)</f>
        <v>#DIV/0!</v>
      </c>
      <c r="X87" s="11" t="e">
        <f>IF(Params!$B$4="Multiplex",T$80+3*U$80,T$80-3*U$80)</f>
        <v>#DIV/0!</v>
      </c>
      <c r="Y87" s="102" t="e">
        <f t="shared" si="28"/>
        <v>#DIV/0!</v>
      </c>
      <c r="Z87" s="106" t="e">
        <f>IF(Params!$B$4="Multiplex",IF($T87&gt;W87,1,0),IF($T87&lt;W87,1,0))*IF($S88="//",1,Z88)</f>
        <v>#DIV/0!</v>
      </c>
      <c r="AA87" s="106" t="e">
        <f>IF(Params!$B$4="Multiplex",IF($T87&gt;X87,1,0),IF($T87&lt;X87,1,0))*IF($S88="//",1,AA88)</f>
        <v>#DIV/0!</v>
      </c>
      <c r="AB87" s="44" t="str">
        <f t="shared" si="34"/>
        <v>//</v>
      </c>
      <c r="AC87" s="17" t="e">
        <f t="shared" si="29"/>
        <v>#DIV/0!</v>
      </c>
      <c r="AD87" s="10" t="e">
        <f t="shared" si="29"/>
        <v>#DIV/0!</v>
      </c>
      <c r="AE87" s="10" t="e">
        <f t="shared" si="35"/>
        <v>#DIV/0!</v>
      </c>
      <c r="AF87" s="10" t="e">
        <f>IF(Params!$B$4="Multiplex",AC$80+2*AD$80,AC$40-2*AD$80)</f>
        <v>#DIV/0!</v>
      </c>
      <c r="AG87" s="11" t="e">
        <f>IF(Params!$B$4="Multiplex",AC$80+3*AD$80,AC$80-3*AD$80)</f>
        <v>#DIV/0!</v>
      </c>
      <c r="AH87" s="102" t="e">
        <f t="shared" si="30"/>
        <v>#DIV/0!</v>
      </c>
      <c r="AI87" s="106" t="e">
        <f>IF(Params!$B$4="Multiplex",IF($AC87&gt;AF87,1,0),IF($AC87&lt;AF87,1,0))*IF($S88="//",1,AI88)</f>
        <v>#DIV/0!</v>
      </c>
      <c r="AJ87" s="106" t="e">
        <f>IF(Params!$B$4="Multiplex",IF($AC87&gt;AG87,1,0),IF($AC87&lt;AG87,1,0))*IF($S88="//",1,AJ88)</f>
        <v>#DIV/0!</v>
      </c>
    </row>
    <row r="88" spans="2:36" x14ac:dyDescent="0.3">
      <c r="B88" s="23">
        <f>'Spot Type 1'!B88</f>
        <v>0</v>
      </c>
      <c r="C88" s="20" t="str">
        <f>'Spot Type 1'!C88</f>
        <v>x</v>
      </c>
      <c r="D88" s="20"/>
      <c r="E88" s="20"/>
      <c r="F88" s="20"/>
      <c r="G88" s="20"/>
      <c r="H88" s="20"/>
      <c r="I88" s="20"/>
      <c r="J88" s="31"/>
      <c r="K88" s="32"/>
      <c r="L88" s="32"/>
      <c r="M88" s="32"/>
      <c r="N88" s="46"/>
      <c r="S88" s="9" t="str">
        <f t="shared" si="31"/>
        <v>//</v>
      </c>
      <c r="T88" s="15" t="e">
        <f t="shared" si="32"/>
        <v>#DIV/0!</v>
      </c>
      <c r="U88" s="10" t="e">
        <f t="shared" si="32"/>
        <v>#DIV/0!</v>
      </c>
      <c r="V88" s="10" t="e">
        <f t="shared" si="33"/>
        <v>#DIV/0!</v>
      </c>
      <c r="W88" s="10" t="e">
        <f>IF(Params!$B$4="Multiplex",T$80+2*U$80,T$40-2*U$80)</f>
        <v>#DIV/0!</v>
      </c>
      <c r="X88" s="11" t="e">
        <f>IF(Params!$B$4="Multiplex",T$80+3*U$80,T$80-3*U$80)</f>
        <v>#DIV/0!</v>
      </c>
      <c r="Y88" s="102" t="e">
        <f>T89-T88</f>
        <v>#DIV/0!</v>
      </c>
      <c r="Z88" s="106" t="e">
        <f>IF(Params!$B$4="Multiplex",IF($T88&gt;W88,1,0),IF($T88&lt;W88,1,0))*IF($S89="//",1,Z89)</f>
        <v>#DIV/0!</v>
      </c>
      <c r="AA88" s="106" t="e">
        <f>IF(Params!$B$4="Multiplex",IF($T88&gt;X88,1,0),IF($T88&lt;X88,1,0))*IF($S89="//",1,AA89)</f>
        <v>#DIV/0!</v>
      </c>
      <c r="AB88" s="44" t="str">
        <f t="shared" si="34"/>
        <v>//</v>
      </c>
      <c r="AC88" s="17" t="e">
        <f t="shared" si="29"/>
        <v>#DIV/0!</v>
      </c>
      <c r="AD88" s="10" t="e">
        <f t="shared" si="29"/>
        <v>#DIV/0!</v>
      </c>
      <c r="AE88" s="10" t="e">
        <f t="shared" si="35"/>
        <v>#DIV/0!</v>
      </c>
      <c r="AF88" s="10" t="e">
        <f>IF(Params!$B$4="Multiplex",AC$80+2*AD$80,AC$40-2*AD$80)</f>
        <v>#DIV/0!</v>
      </c>
      <c r="AG88" s="11" t="e">
        <f>IF(Params!$B$4="Multiplex",AC$80+3*AD$80,AC$80-3*AD$80)</f>
        <v>#DIV/0!</v>
      </c>
      <c r="AH88" s="102" t="e">
        <f>AC89-AC88</f>
        <v>#DIV/0!</v>
      </c>
      <c r="AI88" s="106" t="e">
        <f>IF(Params!$B$4="Multiplex",IF($AC88&gt;AF88,1,0),IF($AC88&lt;AF88,1,0))*IF($S89="//",1,AI89)</f>
        <v>#DIV/0!</v>
      </c>
      <c r="AJ88" s="106" t="e">
        <f>IF(Params!$B$4="Multiplex",IF($AC88&gt;AG88,1,0),IF($AC88&lt;AG88,1,0))*IF($S89="//",1,AJ89)</f>
        <v>#DIV/0!</v>
      </c>
    </row>
    <row r="89" spans="2:36" ht="16.2" thickBot="1" x14ac:dyDescent="0.35">
      <c r="B89" s="23">
        <f>'Spot Type 1'!B89</f>
        <v>0</v>
      </c>
      <c r="C89" s="20" t="str">
        <f>'Spot Type 1'!C89</f>
        <v>x</v>
      </c>
      <c r="D89" s="20"/>
      <c r="E89" s="20"/>
      <c r="F89" s="20"/>
      <c r="G89" s="20"/>
      <c r="H89" s="20"/>
      <c r="I89" s="20"/>
      <c r="J89" s="31"/>
      <c r="K89" s="32"/>
      <c r="L89" s="32"/>
      <c r="M89" s="32"/>
      <c r="N89" s="46"/>
      <c r="S89" s="24" t="str">
        <f t="shared" si="31"/>
        <v>//</v>
      </c>
      <c r="T89" s="25" t="e">
        <f t="shared" si="32"/>
        <v>#DIV/0!</v>
      </c>
      <c r="U89" s="18" t="e">
        <f t="shared" si="32"/>
        <v>#DIV/0!</v>
      </c>
      <c r="V89" s="10" t="e">
        <f t="shared" si="33"/>
        <v>#DIV/0!</v>
      </c>
      <c r="W89" s="10" t="e">
        <f>IF(Params!$B$4="Multiplex",T$80+2*U$80,T$40-2*U$80)</f>
        <v>#DIV/0!</v>
      </c>
      <c r="X89" s="11" t="e">
        <f>IF(Params!$B$4="Multiplex",T$80+3*U$80,T$80-3*U$80)</f>
        <v>#DIV/0!</v>
      </c>
      <c r="Z89" s="106" t="e">
        <f>IF(Params!$B$4="Multiplex",IF($T89&gt;W89,1,0),IF($T89&lt;W89,1,0))</f>
        <v>#DIV/0!</v>
      </c>
      <c r="AA89" s="106" t="e">
        <f>IF(Params!$B$4="Multiplex",IF($T89&gt;X89,1,0),IF($T89&lt;X89,1,0))</f>
        <v>#DIV/0!</v>
      </c>
      <c r="AB89" s="24" t="str">
        <f t="shared" si="34"/>
        <v>//</v>
      </c>
      <c r="AC89" s="26" t="e">
        <f t="shared" si="29"/>
        <v>#DIV/0!</v>
      </c>
      <c r="AD89" s="18" t="e">
        <f t="shared" si="29"/>
        <v>#DIV/0!</v>
      </c>
      <c r="AE89" s="10" t="e">
        <f t="shared" si="35"/>
        <v>#DIV/0!</v>
      </c>
      <c r="AF89" s="10" t="e">
        <f>IF(Params!$B$4="Multiplex",AC$80+2*AD$80,AC$40-2*AD$80)</f>
        <v>#DIV/0!</v>
      </c>
      <c r="AG89" s="11" t="e">
        <f>IF(Params!$B$4="Multiplex",AC$80+3*AD$80,AC$80-3*AD$80)</f>
        <v>#DIV/0!</v>
      </c>
      <c r="AI89" s="106" t="e">
        <f>IF(Params!$B$4="Multiplex",IF($AC89&gt;AF89,1,0),IF($AC89&lt;AF89,1,0))</f>
        <v>#DIV/0!</v>
      </c>
      <c r="AJ89" s="106" t="e">
        <f>IF(Params!$B$4="Multiplex",IF($AC89&gt;AG89,1,0),IF($AC89&lt;AG89,1,0))</f>
        <v>#DIV/0!</v>
      </c>
    </row>
    <row r="90" spans="2:36" x14ac:dyDescent="0.3">
      <c r="B90" s="23">
        <f>'Spot Type 1'!B90</f>
        <v>0</v>
      </c>
      <c r="C90" s="20" t="str">
        <f>'Spot Type 1'!C90</f>
        <v>x</v>
      </c>
      <c r="D90" s="20"/>
      <c r="E90" s="20"/>
      <c r="F90" s="20"/>
      <c r="G90" s="20"/>
      <c r="H90" s="20"/>
      <c r="I90" s="20"/>
      <c r="J90" s="31"/>
      <c r="K90" s="32"/>
      <c r="L90" s="32"/>
      <c r="M90" s="32"/>
      <c r="N90" s="46"/>
    </row>
    <row r="91" spans="2:36" x14ac:dyDescent="0.3">
      <c r="B91" s="23">
        <f>'Spot Type 1'!B91</f>
        <v>0</v>
      </c>
      <c r="C91" s="20" t="str">
        <f>'Spot Type 1'!C91</f>
        <v>x</v>
      </c>
      <c r="D91" s="20"/>
      <c r="E91" s="20"/>
      <c r="F91" s="20"/>
      <c r="G91" s="20"/>
      <c r="H91" s="20"/>
      <c r="I91" s="20"/>
      <c r="J91" s="31"/>
      <c r="K91" s="32"/>
      <c r="L91" s="32"/>
      <c r="M91" s="32"/>
      <c r="N91" s="46"/>
    </row>
    <row r="92" spans="2:36" x14ac:dyDescent="0.3">
      <c r="B92" s="23">
        <f>'Spot Type 1'!B92</f>
        <v>0</v>
      </c>
      <c r="C92" s="20" t="str">
        <f>'Spot Type 1'!C92</f>
        <v>x</v>
      </c>
      <c r="D92" s="20"/>
      <c r="E92" s="20"/>
      <c r="F92" s="20"/>
      <c r="G92" s="20"/>
      <c r="H92" s="20"/>
      <c r="I92" s="20"/>
      <c r="J92" s="31"/>
      <c r="K92" s="32"/>
      <c r="L92" s="32"/>
      <c r="M92" s="32"/>
      <c r="N92" s="46"/>
    </row>
    <row r="93" spans="2:36" x14ac:dyDescent="0.3">
      <c r="B93" s="23">
        <f>'Spot Type 1'!B93</f>
        <v>0</v>
      </c>
      <c r="C93" s="20" t="str">
        <f>'Spot Type 1'!C93</f>
        <v>x</v>
      </c>
      <c r="D93" s="20"/>
      <c r="E93" s="20"/>
      <c r="F93" s="20"/>
      <c r="G93" s="20"/>
      <c r="H93" s="20"/>
      <c r="I93" s="20"/>
      <c r="J93" s="31"/>
      <c r="K93" s="32"/>
      <c r="L93" s="32"/>
      <c r="M93" s="32"/>
      <c r="N93" s="46"/>
    </row>
    <row r="94" spans="2:36" x14ac:dyDescent="0.3">
      <c r="B94" s="23">
        <f>'Spot Type 1'!B94</f>
        <v>0</v>
      </c>
      <c r="C94" s="20" t="str">
        <f>'Spot Type 1'!C94</f>
        <v>x</v>
      </c>
      <c r="D94" s="20"/>
      <c r="E94" s="20"/>
      <c r="F94" s="20"/>
      <c r="G94" s="20"/>
      <c r="H94" s="20"/>
      <c r="I94" s="20"/>
      <c r="J94" s="31"/>
      <c r="K94" s="32"/>
      <c r="L94" s="32"/>
      <c r="M94" s="32"/>
      <c r="N94" s="46"/>
    </row>
    <row r="95" spans="2:36" x14ac:dyDescent="0.3">
      <c r="B95" s="23">
        <f>'Spot Type 1'!B95</f>
        <v>0</v>
      </c>
      <c r="C95" s="20" t="str">
        <f>'Spot Type 1'!C95</f>
        <v>x</v>
      </c>
      <c r="D95" s="20"/>
      <c r="E95" s="20"/>
      <c r="F95" s="20"/>
      <c r="G95" s="20"/>
      <c r="H95" s="20"/>
      <c r="I95" s="20"/>
      <c r="J95" s="31"/>
      <c r="K95" s="32"/>
      <c r="L95" s="32"/>
      <c r="M95" s="32"/>
      <c r="N95" s="46"/>
    </row>
    <row r="96" spans="2:36" x14ac:dyDescent="0.3">
      <c r="B96" s="23">
        <f>'Spot Type 1'!B96</f>
        <v>0</v>
      </c>
      <c r="C96" s="20" t="str">
        <f>'Spot Type 1'!C96</f>
        <v>x</v>
      </c>
      <c r="D96" s="20"/>
      <c r="E96" s="20"/>
      <c r="F96" s="20"/>
      <c r="G96" s="20"/>
      <c r="H96" s="20"/>
      <c r="I96" s="20"/>
      <c r="J96" s="31"/>
      <c r="K96" s="32"/>
      <c r="L96" s="32"/>
      <c r="M96" s="32"/>
      <c r="N96" s="46"/>
    </row>
    <row r="97" spans="2:14" x14ac:dyDescent="0.3">
      <c r="B97" s="23">
        <f>'Spot Type 1'!B97</f>
        <v>0</v>
      </c>
      <c r="C97" s="20" t="str">
        <f>'Spot Type 1'!C97</f>
        <v>x</v>
      </c>
      <c r="D97" s="20"/>
      <c r="E97" s="20"/>
      <c r="F97" s="20"/>
      <c r="G97" s="20"/>
      <c r="H97" s="20"/>
      <c r="I97" s="20"/>
      <c r="J97" s="31"/>
      <c r="K97" s="32"/>
      <c r="L97" s="32"/>
      <c r="M97" s="32"/>
      <c r="N97" s="46"/>
    </row>
    <row r="98" spans="2:14" x14ac:dyDescent="0.3">
      <c r="B98" s="23">
        <f>'Spot Type 1'!B98</f>
        <v>0</v>
      </c>
      <c r="C98" s="20" t="str">
        <f>'Spot Type 1'!C98</f>
        <v>x</v>
      </c>
      <c r="D98" s="20"/>
      <c r="E98" s="20"/>
      <c r="F98" s="20"/>
      <c r="G98" s="20"/>
      <c r="H98" s="20"/>
      <c r="I98" s="20"/>
      <c r="J98" s="31"/>
      <c r="K98" s="32"/>
      <c r="L98" s="32"/>
      <c r="M98" s="32"/>
      <c r="N98" s="46"/>
    </row>
    <row r="99" spans="2:14" x14ac:dyDescent="0.3">
      <c r="B99" s="23">
        <f>'Spot Type 1'!B99</f>
        <v>0</v>
      </c>
      <c r="C99" s="20" t="str">
        <f>'Spot Type 1'!C99</f>
        <v>x</v>
      </c>
      <c r="D99" s="20"/>
      <c r="E99" s="20"/>
      <c r="F99" s="20"/>
      <c r="G99" s="20"/>
      <c r="H99" s="20"/>
      <c r="I99" s="20"/>
      <c r="J99" s="31"/>
      <c r="K99" s="32"/>
      <c r="L99" s="32"/>
      <c r="M99" s="32"/>
      <c r="N99" s="46"/>
    </row>
    <row r="100" spans="2:14" x14ac:dyDescent="0.3">
      <c r="B100" s="23">
        <f>'Spot Type 1'!B100</f>
        <v>0</v>
      </c>
      <c r="C100" s="20" t="str">
        <f>'Spot Type 1'!C100</f>
        <v>x</v>
      </c>
      <c r="D100" s="20"/>
      <c r="E100" s="20"/>
      <c r="F100" s="20"/>
      <c r="G100" s="20"/>
      <c r="H100" s="20"/>
      <c r="I100" s="20"/>
      <c r="J100" s="31"/>
      <c r="K100" s="32"/>
      <c r="L100" s="32"/>
      <c r="M100" s="32"/>
      <c r="N100" s="46"/>
    </row>
    <row r="101" spans="2:14" x14ac:dyDescent="0.3">
      <c r="B101" s="23">
        <f>'Spot Type 1'!B101</f>
        <v>0</v>
      </c>
      <c r="C101" s="20" t="str">
        <f>'Spot Type 1'!C101</f>
        <v>x</v>
      </c>
      <c r="D101" s="20"/>
      <c r="E101" s="20"/>
      <c r="F101" s="20"/>
      <c r="G101" s="20"/>
      <c r="H101" s="20"/>
      <c r="I101" s="20"/>
      <c r="J101" s="31"/>
      <c r="K101" s="32"/>
      <c r="L101" s="32"/>
      <c r="M101" s="32"/>
      <c r="N101" s="46"/>
    </row>
    <row r="102" spans="2:14" x14ac:dyDescent="0.3">
      <c r="B102" s="23">
        <f>'Spot Type 1'!B102</f>
        <v>0</v>
      </c>
      <c r="C102" s="20" t="str">
        <f>'Spot Type 1'!C102</f>
        <v>x</v>
      </c>
      <c r="D102" s="20"/>
      <c r="E102" s="20"/>
      <c r="F102" s="20"/>
      <c r="G102" s="20"/>
      <c r="H102" s="20"/>
      <c r="I102" s="20"/>
      <c r="J102" s="31"/>
      <c r="K102" s="32"/>
      <c r="L102" s="32"/>
      <c r="M102" s="32"/>
      <c r="N102" s="46"/>
    </row>
    <row r="103" spans="2:14" x14ac:dyDescent="0.3">
      <c r="B103" s="23">
        <f>'Spot Type 1'!B103</f>
        <v>0</v>
      </c>
      <c r="C103" s="20" t="str">
        <f>'Spot Type 1'!C103</f>
        <v>x</v>
      </c>
      <c r="D103" s="20"/>
      <c r="E103" s="20"/>
      <c r="F103" s="20"/>
      <c r="G103" s="20"/>
      <c r="H103" s="20"/>
      <c r="I103" s="20"/>
      <c r="J103" s="31"/>
      <c r="K103" s="32"/>
      <c r="L103" s="32"/>
      <c r="M103" s="32"/>
      <c r="N103" s="46"/>
    </row>
    <row r="104" spans="2:14" x14ac:dyDescent="0.3">
      <c r="B104" s="23">
        <f>'Spot Type 1'!B104</f>
        <v>0</v>
      </c>
      <c r="C104" s="20" t="str">
        <f>'Spot Type 1'!C104</f>
        <v>x</v>
      </c>
      <c r="D104" s="20"/>
      <c r="E104" s="20"/>
      <c r="F104" s="20"/>
      <c r="G104" s="20"/>
      <c r="H104" s="20"/>
      <c r="I104" s="20"/>
      <c r="J104" s="31"/>
      <c r="K104" s="32"/>
      <c r="L104" s="32"/>
      <c r="M104" s="32"/>
      <c r="N104" s="46"/>
    </row>
    <row r="105" spans="2:14" x14ac:dyDescent="0.3">
      <c r="B105" s="23">
        <f>'Spot Type 1'!B105</f>
        <v>0</v>
      </c>
      <c r="C105" s="20" t="str">
        <f>'Spot Type 1'!C105</f>
        <v>x</v>
      </c>
      <c r="D105" s="20"/>
      <c r="E105" s="20"/>
      <c r="F105" s="20"/>
      <c r="G105" s="20"/>
      <c r="H105" s="20"/>
      <c r="I105" s="20"/>
      <c r="J105" s="31"/>
      <c r="K105" s="32"/>
      <c r="L105" s="32"/>
      <c r="M105" s="32"/>
      <c r="N105" s="46"/>
    </row>
    <row r="106" spans="2:14" x14ac:dyDescent="0.3">
      <c r="B106" s="23">
        <f>'Spot Type 1'!B106</f>
        <v>0</v>
      </c>
      <c r="C106" s="20" t="str">
        <f>'Spot Type 1'!C106</f>
        <v>x</v>
      </c>
      <c r="D106" s="20"/>
      <c r="E106" s="20"/>
      <c r="F106" s="20"/>
      <c r="G106" s="20"/>
      <c r="H106" s="20"/>
      <c r="I106" s="20"/>
      <c r="J106" s="31"/>
      <c r="K106" s="32"/>
      <c r="L106" s="32"/>
      <c r="M106" s="32"/>
      <c r="N106" s="46"/>
    </row>
    <row r="107" spans="2:14" x14ac:dyDescent="0.3">
      <c r="B107" s="23">
        <f>'Spot Type 1'!B107</f>
        <v>0</v>
      </c>
      <c r="C107" s="20" t="str">
        <f>'Spot Type 1'!C107</f>
        <v>x</v>
      </c>
      <c r="D107" s="20"/>
      <c r="E107" s="20"/>
      <c r="F107" s="20"/>
      <c r="G107" s="20"/>
      <c r="H107" s="20"/>
      <c r="I107" s="20"/>
      <c r="J107" s="31"/>
      <c r="K107" s="32"/>
      <c r="L107" s="32"/>
      <c r="M107" s="32"/>
      <c r="N107" s="46"/>
    </row>
    <row r="108" spans="2:14" x14ac:dyDescent="0.3">
      <c r="B108" s="23">
        <f>'Spot Type 1'!B108</f>
        <v>0</v>
      </c>
      <c r="C108" s="20" t="str">
        <f>'Spot Type 1'!C108</f>
        <v>x</v>
      </c>
      <c r="D108" s="20"/>
      <c r="E108" s="20"/>
      <c r="F108" s="20"/>
      <c r="G108" s="20"/>
      <c r="H108" s="20"/>
      <c r="I108" s="20"/>
      <c r="J108" s="31"/>
      <c r="K108" s="32"/>
      <c r="L108" s="32"/>
      <c r="M108" s="32"/>
      <c r="N108" s="46"/>
    </row>
    <row r="109" spans="2:14" x14ac:dyDescent="0.3">
      <c r="B109" s="23">
        <f>'Spot Type 1'!B109</f>
        <v>0</v>
      </c>
      <c r="C109" s="20" t="str">
        <f>'Spot Type 1'!C109</f>
        <v>x</v>
      </c>
      <c r="D109" s="20"/>
      <c r="E109" s="20"/>
      <c r="F109" s="20"/>
      <c r="G109" s="20"/>
      <c r="H109" s="20"/>
      <c r="I109" s="20"/>
      <c r="J109" s="31"/>
      <c r="K109" s="32"/>
      <c r="L109" s="32"/>
      <c r="M109" s="32"/>
      <c r="N109" s="46"/>
    </row>
    <row r="110" spans="2:14" x14ac:dyDescent="0.3">
      <c r="B110" s="23">
        <f>'Spot Type 1'!B110</f>
        <v>0</v>
      </c>
      <c r="C110" s="20" t="str">
        <f>'Spot Type 1'!C110</f>
        <v>x</v>
      </c>
      <c r="D110" s="20"/>
      <c r="E110" s="20"/>
      <c r="F110" s="20"/>
      <c r="G110" s="20"/>
      <c r="H110" s="20"/>
      <c r="I110" s="20"/>
      <c r="J110" s="31"/>
      <c r="K110" s="32"/>
      <c r="L110" s="32"/>
      <c r="M110" s="32"/>
      <c r="N110" s="46"/>
    </row>
    <row r="111" spans="2:14" x14ac:dyDescent="0.3">
      <c r="B111" s="23">
        <f>'Spot Type 1'!B111</f>
        <v>0</v>
      </c>
      <c r="C111" s="20" t="str">
        <f>'Spot Type 1'!C111</f>
        <v>x</v>
      </c>
      <c r="D111" s="20"/>
      <c r="E111" s="20"/>
      <c r="F111" s="20"/>
      <c r="G111" s="20"/>
      <c r="H111" s="20"/>
      <c r="I111" s="20"/>
      <c r="J111" s="31"/>
      <c r="K111" s="32"/>
      <c r="L111" s="32"/>
      <c r="M111" s="32"/>
      <c r="N111" s="46"/>
    </row>
    <row r="112" spans="2:14" x14ac:dyDescent="0.3">
      <c r="B112" s="23">
        <f>'Spot Type 1'!B112</f>
        <v>0</v>
      </c>
      <c r="C112" s="20" t="str">
        <f>'Spot Type 1'!C112</f>
        <v>x</v>
      </c>
      <c r="D112" s="20"/>
      <c r="E112" s="20"/>
      <c r="F112" s="20"/>
      <c r="G112" s="20"/>
      <c r="H112" s="20"/>
      <c r="I112" s="20"/>
      <c r="J112" s="31"/>
      <c r="K112" s="32"/>
      <c r="L112" s="32"/>
      <c r="M112" s="32"/>
      <c r="N112" s="46"/>
    </row>
    <row r="113" spans="2:36" x14ac:dyDescent="0.3">
      <c r="B113" s="23">
        <f>'Spot Type 1'!B113</f>
        <v>0</v>
      </c>
      <c r="C113" s="20" t="str">
        <f>'Spot Type 1'!C113</f>
        <v>x</v>
      </c>
      <c r="D113" s="20"/>
      <c r="E113" s="20"/>
      <c r="F113" s="20"/>
      <c r="G113" s="20"/>
      <c r="H113" s="20"/>
      <c r="I113" s="20"/>
      <c r="J113" s="31"/>
      <c r="K113" s="32"/>
      <c r="L113" s="32"/>
      <c r="M113" s="32"/>
      <c r="N113" s="46"/>
    </row>
    <row r="114" spans="2:36" x14ac:dyDescent="0.3">
      <c r="B114" s="23">
        <f>'Spot Type 1'!B114</f>
        <v>0</v>
      </c>
      <c r="C114" s="20" t="str">
        <f>'Spot Type 1'!C114</f>
        <v>x</v>
      </c>
      <c r="D114" s="20"/>
      <c r="E114" s="20"/>
      <c r="F114" s="20"/>
      <c r="G114" s="20"/>
      <c r="H114" s="20"/>
      <c r="I114" s="20"/>
      <c r="J114" s="31"/>
      <c r="K114" s="32"/>
      <c r="L114" s="32"/>
      <c r="M114" s="32"/>
      <c r="N114" s="46"/>
      <c r="V114" s="5"/>
    </row>
    <row r="115" spans="2:36" x14ac:dyDescent="0.3">
      <c r="B115" s="23">
        <f>'Spot Type 1'!B115</f>
        <v>0</v>
      </c>
      <c r="C115" s="20" t="str">
        <f>'Spot Type 1'!C115</f>
        <v>x</v>
      </c>
      <c r="D115" s="20"/>
      <c r="E115" s="20"/>
      <c r="F115" s="20"/>
      <c r="G115" s="20"/>
      <c r="H115" s="20"/>
      <c r="I115" s="20"/>
      <c r="J115" s="31"/>
      <c r="K115" s="32"/>
      <c r="L115" s="32"/>
      <c r="M115" s="32"/>
      <c r="N115" s="46"/>
      <c r="V115" s="5"/>
    </row>
    <row r="116" spans="2:36" x14ac:dyDescent="0.3">
      <c r="B116" s="23">
        <f>'Spot Type 1'!B116</f>
        <v>0</v>
      </c>
      <c r="C116" s="20" t="str">
        <f>'Spot Type 1'!C116</f>
        <v>x</v>
      </c>
      <c r="D116" s="20"/>
      <c r="E116" s="20"/>
      <c r="F116" s="20"/>
      <c r="G116" s="20"/>
      <c r="H116" s="20"/>
      <c r="I116" s="20"/>
      <c r="J116" s="31"/>
      <c r="K116" s="32"/>
      <c r="L116" s="32"/>
      <c r="M116" s="32"/>
      <c r="N116" s="46"/>
      <c r="V116" s="5"/>
    </row>
    <row r="117" spans="2:36" x14ac:dyDescent="0.3">
      <c r="B117" s="23">
        <f>'Spot Type 1'!B117</f>
        <v>0</v>
      </c>
      <c r="C117" s="20" t="str">
        <f>'Spot Type 1'!C117</f>
        <v>x</v>
      </c>
      <c r="D117" s="20"/>
      <c r="E117" s="20"/>
      <c r="F117" s="20"/>
      <c r="G117" s="20"/>
      <c r="H117" s="20"/>
      <c r="I117" s="20"/>
      <c r="J117" s="31"/>
      <c r="K117" s="32"/>
      <c r="L117" s="32"/>
      <c r="M117" s="32"/>
      <c r="N117" s="46"/>
      <c r="V117" s="5"/>
    </row>
    <row r="118" spans="2:36" x14ac:dyDescent="0.3">
      <c r="B118" s="23">
        <f>'Spot Type 1'!B118</f>
        <v>0</v>
      </c>
      <c r="C118" s="20" t="str">
        <f>'Spot Type 1'!C118</f>
        <v>x</v>
      </c>
      <c r="D118" s="20"/>
      <c r="E118" s="20"/>
      <c r="F118" s="20"/>
      <c r="G118" s="20"/>
      <c r="H118" s="20"/>
      <c r="I118" s="20"/>
      <c r="J118" s="31"/>
      <c r="K118" s="32"/>
      <c r="L118" s="32"/>
      <c r="M118" s="32"/>
      <c r="N118" s="46"/>
      <c r="V118" s="5"/>
    </row>
    <row r="119" spans="2:36" ht="16.2" thickBot="1" x14ac:dyDescent="0.35">
      <c r="B119" s="23">
        <f>'Spot Type 1'!B119</f>
        <v>0</v>
      </c>
      <c r="C119" s="20" t="str">
        <f>'Spot Type 1'!C119</f>
        <v>x</v>
      </c>
      <c r="D119" s="20"/>
      <c r="E119" s="20"/>
      <c r="F119" s="20"/>
      <c r="G119" s="20"/>
      <c r="H119" s="20"/>
      <c r="I119" s="20"/>
      <c r="J119" s="31"/>
      <c r="K119" s="32"/>
      <c r="L119" s="32"/>
      <c r="M119" s="32"/>
      <c r="N119" s="46"/>
      <c r="S119" s="7" t="s">
        <v>2</v>
      </c>
      <c r="U119" s="7" t="s">
        <v>38</v>
      </c>
      <c r="V119">
        <v>0</v>
      </c>
      <c r="X119" s="63" t="s">
        <v>4</v>
      </c>
      <c r="AB119" s="7" t="s">
        <v>2</v>
      </c>
      <c r="AD119" s="7" t="s">
        <v>38</v>
      </c>
      <c r="AE119">
        <v>0</v>
      </c>
      <c r="AG119" s="66" t="s">
        <v>6</v>
      </c>
    </row>
    <row r="120" spans="2:36" ht="130.19999999999999" thickBot="1" x14ac:dyDescent="0.35">
      <c r="B120" s="23">
        <f>'Spot Type 1'!B120</f>
        <v>0</v>
      </c>
      <c r="C120" s="20" t="str">
        <f>'Spot Type 1'!C120</f>
        <v>x</v>
      </c>
      <c r="D120" s="20"/>
      <c r="E120" s="20"/>
      <c r="F120" s="20"/>
      <c r="G120" s="20"/>
      <c r="H120" s="20"/>
      <c r="I120" s="20"/>
      <c r="J120" s="31"/>
      <c r="K120" s="32"/>
      <c r="L120" s="32"/>
      <c r="M120" s="32"/>
      <c r="N120" s="46"/>
      <c r="S120" s="27" t="s">
        <v>1</v>
      </c>
      <c r="T120" s="28" t="s">
        <v>147</v>
      </c>
      <c r="U120" s="29" t="s">
        <v>3</v>
      </c>
      <c r="V120" s="29" t="s">
        <v>71</v>
      </c>
      <c r="W120" s="29" t="str">
        <f>IF(Params!$B$4="Multiplex","Mean0 + 2xSigma","Mean0 - 2xSigma")</f>
        <v>Mean0 - 2xSigma</v>
      </c>
      <c r="X120" s="30" t="str">
        <f>IF(Params!$B$4="Multiplex","Mean0 + 3xSigma","Mean0 - 3xSigma")</f>
        <v>Mean0 - 3xSigma</v>
      </c>
      <c r="Y120" s="103" t="s">
        <v>62</v>
      </c>
      <c r="Z120" s="105" t="s">
        <v>67</v>
      </c>
      <c r="AA120" s="105" t="s">
        <v>68</v>
      </c>
      <c r="AB120" s="27" t="s">
        <v>1</v>
      </c>
      <c r="AC120" s="28" t="s">
        <v>147</v>
      </c>
      <c r="AD120" s="29" t="s">
        <v>3</v>
      </c>
      <c r="AE120" s="29" t="s">
        <v>71</v>
      </c>
      <c r="AF120" s="29" t="str">
        <f>IF(Params!$B$4="Multiplex","Mean0 + 2xSigma","Mean0 - 2xSigma")</f>
        <v>Mean0 - 2xSigma</v>
      </c>
      <c r="AG120" s="30" t="str">
        <f>IF(Params!$B$4="Multiplex","Mean0 + 3xSigma","Mean0 - 3xSigma")</f>
        <v>Mean0 - 3xSigma</v>
      </c>
      <c r="AH120" s="103" t="s">
        <v>65</v>
      </c>
      <c r="AI120" s="105" t="s">
        <v>67</v>
      </c>
      <c r="AJ120" s="105" t="s">
        <v>68</v>
      </c>
    </row>
    <row r="121" spans="2:36" ht="16.2" thickTop="1" x14ac:dyDescent="0.3">
      <c r="B121" s="23">
        <f>'Spot Type 1'!B121</f>
        <v>0</v>
      </c>
      <c r="C121" s="20" t="str">
        <f>'Spot Type 1'!C121</f>
        <v>x</v>
      </c>
      <c r="D121" s="20"/>
      <c r="E121" s="20"/>
      <c r="F121" s="20"/>
      <c r="G121" s="20"/>
      <c r="H121" s="20"/>
      <c r="I121" s="20"/>
      <c r="J121" s="31"/>
      <c r="K121" s="32"/>
      <c r="L121" s="32"/>
      <c r="M121" s="32"/>
      <c r="N121" s="46"/>
      <c r="S121" s="9">
        <f>MIN(S7:S15)/100</f>
        <v>0</v>
      </c>
      <c r="T121" s="64" t="e">
        <f>T20</f>
        <v>#DIV/0!</v>
      </c>
      <c r="U121" s="10" t="e">
        <f>U20</f>
        <v>#DIV/0!</v>
      </c>
      <c r="V121" s="10" t="e">
        <f>T$121</f>
        <v>#DIV/0!</v>
      </c>
      <c r="W121" s="10" t="e">
        <f>IF(Params!$B$4="Multiplex",T$121+2*U$121,T$121-2*U$121)</f>
        <v>#DIV/0!</v>
      </c>
      <c r="X121" s="11" t="e">
        <f>IF(Params!$B$4="Multiplex",T$121+3*U$121,T$121-3*U$121)</f>
        <v>#DIV/0!</v>
      </c>
      <c r="Y121" s="102" t="e">
        <f t="shared" ref="Y121:Y128" si="36">T122-T121</f>
        <v>#DIV/0!</v>
      </c>
      <c r="Z121" t="e">
        <f>IF(Params!$B$4="Multiplex",IF($T121&gt;W121,1,0),IF($T121&lt;W121,1,0))*IF($S122="//",1,Z122)</f>
        <v>#DIV/0!</v>
      </c>
      <c r="AA121" s="106" t="e">
        <f>IF(Params!$B$4="Multiplex",IF($T121&gt;X121,1,0),IF($T121&lt;X121,1,0))*IF($S122="//",1,AA122)</f>
        <v>#DIV/0!</v>
      </c>
      <c r="AB121" s="9">
        <f>MIN(S7:S15)/100</f>
        <v>0</v>
      </c>
      <c r="AC121" s="67" t="e">
        <f t="shared" ref="AC121:AC130" si="37">W20</f>
        <v>#DIV/0!</v>
      </c>
      <c r="AD121" s="10" t="e">
        <f t="shared" ref="AD121:AD130" si="38">X20</f>
        <v>#DIV/0!</v>
      </c>
      <c r="AE121" s="10" t="e">
        <f>AC$121</f>
        <v>#DIV/0!</v>
      </c>
      <c r="AF121" s="10" t="e">
        <f>IF(Params!$B$4="Multiplex",AC$121+2*AD$121,AC$121-2*AD$121)</f>
        <v>#DIV/0!</v>
      </c>
      <c r="AG121" s="11" t="e">
        <f>IF(Params!$B$4="Multiplex",AC$121+3*AD$121,AC$121-3*AD$121)</f>
        <v>#DIV/0!</v>
      </c>
      <c r="AH121" s="102" t="e">
        <f t="shared" ref="AH121:AH128" si="39">AC122-AC121</f>
        <v>#DIV/0!</v>
      </c>
      <c r="AI121" t="e">
        <f>IF(Params!$B$4="Multiplex",IF($AC121&gt;AF121,1,0),IF($AC121&lt;AF121,1,0))*IF($S122="//",1,AI122)</f>
        <v>#DIV/0!</v>
      </c>
      <c r="AJ121" s="106" t="e">
        <f>IF(Params!$B$4="Multiplex",IF($AC121&gt;AG121,1,0),IF($AC121&lt;AG121,1,0))*IF($S122="//",1,AJ122)</f>
        <v>#DIV/0!</v>
      </c>
    </row>
    <row r="122" spans="2:36" x14ac:dyDescent="0.3">
      <c r="B122" s="23">
        <f>'Spot Type 1'!B122</f>
        <v>0</v>
      </c>
      <c r="C122" s="20" t="str">
        <f>'Spot Type 1'!C122</f>
        <v>x</v>
      </c>
      <c r="D122" s="20"/>
      <c r="E122" s="20"/>
      <c r="F122" s="20"/>
      <c r="G122" s="20"/>
      <c r="H122" s="20"/>
      <c r="I122" s="20"/>
      <c r="J122" s="31"/>
      <c r="K122" s="32"/>
      <c r="L122" s="32"/>
      <c r="M122" s="32"/>
      <c r="N122" s="46"/>
      <c r="S122" s="9" t="str">
        <f>S7</f>
        <v>//</v>
      </c>
      <c r="T122" s="64" t="e">
        <f t="shared" ref="T122:U130" si="40">T21</f>
        <v>#DIV/0!</v>
      </c>
      <c r="U122" s="10" t="e">
        <f t="shared" si="40"/>
        <v>#DIV/0!</v>
      </c>
      <c r="V122" s="10" t="e">
        <f t="shared" ref="V122:V130" si="41">T$121</f>
        <v>#DIV/0!</v>
      </c>
      <c r="W122" s="10" t="e">
        <f>IF(Params!$B$4="Multiplex",T$121+2*U$121,T$121-2*U$121)</f>
        <v>#DIV/0!</v>
      </c>
      <c r="X122" s="11" t="e">
        <f>IF(Params!$B$4="Multiplex",T$121+3*U$121,T$121-3*U$121)</f>
        <v>#DIV/0!</v>
      </c>
      <c r="Y122" s="102" t="e">
        <f t="shared" si="36"/>
        <v>#DIV/0!</v>
      </c>
      <c r="Z122" s="106" t="e">
        <f>IF(Params!$B$4="Multiplex",IF($T122&gt;W122,1,0),IF($T122&lt;W122,1,0))*IF($S123="//",1,Z123)</f>
        <v>#DIV/0!</v>
      </c>
      <c r="AA122" s="106" t="e">
        <f>IF(Params!$B$4="Multiplex",IF($T122&gt;X122,1,0),IF($T122&lt;X122,1,0))*IF($S123="//",1,AA123)</f>
        <v>#DIV/0!</v>
      </c>
      <c r="AB122" s="9" t="str">
        <f t="shared" ref="AB122:AB130" si="42">S7</f>
        <v>//</v>
      </c>
      <c r="AC122" s="67" t="e">
        <f t="shared" si="37"/>
        <v>#DIV/0!</v>
      </c>
      <c r="AD122" s="10" t="e">
        <f t="shared" si="38"/>
        <v>#DIV/0!</v>
      </c>
      <c r="AE122" s="10" t="e">
        <f t="shared" ref="AE122:AE130" si="43">AC$121</f>
        <v>#DIV/0!</v>
      </c>
      <c r="AF122" s="10" t="e">
        <f>IF(Params!$B$4="Multiplex",AC$121+2*AD$121,AC$121-2*AD$121)</f>
        <v>#DIV/0!</v>
      </c>
      <c r="AG122" s="11" t="e">
        <f>IF(Params!$B$4="Multiplex",AC$121+3*AD$121,AC$121-3*AD$121)</f>
        <v>#DIV/0!</v>
      </c>
      <c r="AH122" s="102" t="e">
        <f t="shared" si="39"/>
        <v>#DIV/0!</v>
      </c>
      <c r="AI122" s="106" t="e">
        <f>IF(Params!$B$4="Multiplex",IF($AC122&gt;AF122,1,0),IF($AC122&lt;AF122,1,0))*IF($S123="//",1,AI123)</f>
        <v>#DIV/0!</v>
      </c>
      <c r="AJ122" s="106" t="e">
        <f>IF(Params!$B$4="Multiplex",IF($AC122&gt;AG122,1,0),IF($AC122&lt;AG122,1,0))*IF($S123="//",1,AJ123)</f>
        <v>#DIV/0!</v>
      </c>
    </row>
    <row r="123" spans="2:36" x14ac:dyDescent="0.3">
      <c r="B123" s="23">
        <f>'Spot Type 1'!B123</f>
        <v>0</v>
      </c>
      <c r="C123" s="20" t="str">
        <f>'Spot Type 1'!C123</f>
        <v>x</v>
      </c>
      <c r="D123" s="20"/>
      <c r="E123" s="20"/>
      <c r="F123" s="20"/>
      <c r="G123" s="20"/>
      <c r="H123" s="20"/>
      <c r="I123" s="20"/>
      <c r="J123" s="31"/>
      <c r="K123" s="32"/>
      <c r="L123" s="32"/>
      <c r="M123" s="32"/>
      <c r="N123" s="46"/>
      <c r="S123" s="9" t="str">
        <f t="shared" ref="S123:S130" si="44">S8</f>
        <v>//</v>
      </c>
      <c r="T123" s="64" t="e">
        <f t="shared" si="40"/>
        <v>#DIV/0!</v>
      </c>
      <c r="U123" s="10" t="e">
        <f t="shared" si="40"/>
        <v>#DIV/0!</v>
      </c>
      <c r="V123" s="10" t="e">
        <f t="shared" si="41"/>
        <v>#DIV/0!</v>
      </c>
      <c r="W123" s="10" t="e">
        <f>IF(Params!$B$4="Multiplex",T$121+2*U$121,T$121-2*U$121)</f>
        <v>#DIV/0!</v>
      </c>
      <c r="X123" s="11" t="e">
        <f>IF(Params!$B$4="Multiplex",T$121+3*U$121,T$121-3*U$121)</f>
        <v>#DIV/0!</v>
      </c>
      <c r="Y123" s="102" t="e">
        <f t="shared" si="36"/>
        <v>#DIV/0!</v>
      </c>
      <c r="Z123" s="106" t="e">
        <f>IF(Params!$B$4="Multiplex",IF($T123&gt;W123,1,0),IF($T123&lt;W123,1,0))*IF($S124="//",1,Z124)</f>
        <v>#DIV/0!</v>
      </c>
      <c r="AA123" s="106" t="e">
        <f>IF(Params!$B$4="Multiplex",IF($T123&gt;X123,1,0),IF($T123&lt;X123,1,0))*IF($S124="//",1,AA124)</f>
        <v>#DIV/0!</v>
      </c>
      <c r="AB123" s="9" t="str">
        <f t="shared" si="42"/>
        <v>//</v>
      </c>
      <c r="AC123" s="67" t="e">
        <f t="shared" si="37"/>
        <v>#DIV/0!</v>
      </c>
      <c r="AD123" s="10" t="e">
        <f t="shared" si="38"/>
        <v>#DIV/0!</v>
      </c>
      <c r="AE123" s="10" t="e">
        <f t="shared" si="43"/>
        <v>#DIV/0!</v>
      </c>
      <c r="AF123" s="10" t="e">
        <f>IF(Params!$B$4="Multiplex",AC$121+2*AD$121,AC$121-2*AD$121)</f>
        <v>#DIV/0!</v>
      </c>
      <c r="AG123" s="11" t="e">
        <f>IF(Params!$B$4="Multiplex",AC$121+3*AD$121,AC$121-3*AD$121)</f>
        <v>#DIV/0!</v>
      </c>
      <c r="AH123" s="102" t="e">
        <f t="shared" si="39"/>
        <v>#DIV/0!</v>
      </c>
      <c r="AI123" s="106" t="e">
        <f>IF(Params!$B$4="Multiplex",IF($AC123&gt;AF123,1,0),IF($AC123&lt;AF123,1,0))*IF($S124="//",1,AI124)</f>
        <v>#DIV/0!</v>
      </c>
      <c r="AJ123" s="106" t="e">
        <f>IF(Params!$B$4="Multiplex",IF($AC123&gt;AG123,1,0),IF($AC123&lt;AG123,1,0))*IF($S124="//",1,AJ124)</f>
        <v>#DIV/0!</v>
      </c>
    </row>
    <row r="124" spans="2:36" x14ac:dyDescent="0.3">
      <c r="B124" s="23">
        <f>'Spot Type 1'!B124</f>
        <v>0</v>
      </c>
      <c r="C124" s="20" t="str">
        <f>'Spot Type 1'!C124</f>
        <v>x</v>
      </c>
      <c r="D124" s="20"/>
      <c r="E124" s="20"/>
      <c r="F124" s="20"/>
      <c r="G124" s="20"/>
      <c r="H124" s="20"/>
      <c r="I124" s="20"/>
      <c r="J124" s="31"/>
      <c r="K124" s="32"/>
      <c r="L124" s="32"/>
      <c r="M124" s="32"/>
      <c r="N124" s="46"/>
      <c r="S124" s="9" t="str">
        <f t="shared" si="44"/>
        <v>//</v>
      </c>
      <c r="T124" s="64" t="e">
        <f t="shared" si="40"/>
        <v>#DIV/0!</v>
      </c>
      <c r="U124" s="10" t="e">
        <f t="shared" si="40"/>
        <v>#DIV/0!</v>
      </c>
      <c r="V124" s="10" t="e">
        <f t="shared" si="41"/>
        <v>#DIV/0!</v>
      </c>
      <c r="W124" s="10" t="e">
        <f>IF(Params!$B$4="Multiplex",T$121+2*U$121,T$121-2*U$121)</f>
        <v>#DIV/0!</v>
      </c>
      <c r="X124" s="11" t="e">
        <f>IF(Params!$B$4="Multiplex",T$121+3*U$121,T$121-3*U$121)</f>
        <v>#DIV/0!</v>
      </c>
      <c r="Y124" s="102" t="e">
        <f t="shared" si="36"/>
        <v>#DIV/0!</v>
      </c>
      <c r="Z124" s="106" t="e">
        <f>IF(Params!$B$4="Multiplex",IF($T124&gt;W124,1,0),IF($T124&lt;W124,1,0))*IF($S125="//",1,Z125)</f>
        <v>#DIV/0!</v>
      </c>
      <c r="AA124" s="106" t="e">
        <f>IF(Params!$B$4="Multiplex",IF($T124&gt;X124,1,0),IF($T124&lt;X124,1,0))*IF($S125="//",1,AA125)</f>
        <v>#DIV/0!</v>
      </c>
      <c r="AB124" s="9" t="str">
        <f t="shared" si="42"/>
        <v>//</v>
      </c>
      <c r="AC124" s="67" t="e">
        <f t="shared" si="37"/>
        <v>#DIV/0!</v>
      </c>
      <c r="AD124" s="10" t="e">
        <f t="shared" si="38"/>
        <v>#DIV/0!</v>
      </c>
      <c r="AE124" s="10" t="e">
        <f t="shared" si="43"/>
        <v>#DIV/0!</v>
      </c>
      <c r="AF124" s="10" t="e">
        <f>IF(Params!$B$4="Multiplex",AC$121+2*AD$121,AC$121-2*AD$121)</f>
        <v>#DIV/0!</v>
      </c>
      <c r="AG124" s="11" t="e">
        <f>IF(Params!$B$4="Multiplex",AC$121+3*AD$121,AC$121-3*AD$121)</f>
        <v>#DIV/0!</v>
      </c>
      <c r="AH124" s="102" t="e">
        <f t="shared" si="39"/>
        <v>#DIV/0!</v>
      </c>
      <c r="AI124" s="106" t="e">
        <f>IF(Params!$B$4="Multiplex",IF($AC124&gt;AF124,1,0),IF($AC124&lt;AF124,1,0))*IF($S125="//",1,AI125)</f>
        <v>#DIV/0!</v>
      </c>
      <c r="AJ124" s="106" t="e">
        <f>IF(Params!$B$4="Multiplex",IF($AC124&gt;AG124,1,0),IF($AC124&lt;AG124,1,0))*IF($S125="//",1,AJ125)</f>
        <v>#DIV/0!</v>
      </c>
    </row>
    <row r="125" spans="2:36" x14ac:dyDescent="0.3">
      <c r="B125" s="23">
        <f>'Spot Type 1'!B125</f>
        <v>0</v>
      </c>
      <c r="C125" s="20" t="str">
        <f>'Spot Type 1'!C125</f>
        <v>x</v>
      </c>
      <c r="D125" s="20"/>
      <c r="E125" s="20"/>
      <c r="F125" s="20"/>
      <c r="G125" s="20"/>
      <c r="H125" s="20"/>
      <c r="I125" s="20"/>
      <c r="J125" s="31"/>
      <c r="K125" s="32"/>
      <c r="L125" s="32"/>
      <c r="M125" s="32"/>
      <c r="N125" s="46"/>
      <c r="S125" s="9" t="str">
        <f t="shared" si="44"/>
        <v>//</v>
      </c>
      <c r="T125" s="64" t="e">
        <f t="shared" si="40"/>
        <v>#DIV/0!</v>
      </c>
      <c r="U125" s="10" t="e">
        <f t="shared" si="40"/>
        <v>#DIV/0!</v>
      </c>
      <c r="V125" s="10" t="e">
        <f t="shared" si="41"/>
        <v>#DIV/0!</v>
      </c>
      <c r="W125" s="10" t="e">
        <f>IF(Params!$B$4="Multiplex",T$121+2*U$121,T$121-2*U$121)</f>
        <v>#DIV/0!</v>
      </c>
      <c r="X125" s="11" t="e">
        <f>IF(Params!$B$4="Multiplex",T$121+3*U$121,T$121-3*U$121)</f>
        <v>#DIV/0!</v>
      </c>
      <c r="Y125" s="102" t="e">
        <f t="shared" si="36"/>
        <v>#DIV/0!</v>
      </c>
      <c r="Z125" s="106" t="e">
        <f>IF(Params!$B$4="Multiplex",IF($T125&gt;W125,1,0),IF($T125&lt;W125,1,0))*IF($S126="//",1,Z126)</f>
        <v>#DIV/0!</v>
      </c>
      <c r="AA125" s="106" t="e">
        <f>IF(Params!$B$4="Multiplex",IF($T125&gt;X125,1,0),IF($T125&lt;X125,1,0))*IF($S126="//",1,AA126)</f>
        <v>#DIV/0!</v>
      </c>
      <c r="AB125" s="9" t="str">
        <f t="shared" si="42"/>
        <v>//</v>
      </c>
      <c r="AC125" s="67" t="e">
        <f t="shared" si="37"/>
        <v>#DIV/0!</v>
      </c>
      <c r="AD125" s="10" t="e">
        <f t="shared" si="38"/>
        <v>#DIV/0!</v>
      </c>
      <c r="AE125" s="10" t="e">
        <f t="shared" si="43"/>
        <v>#DIV/0!</v>
      </c>
      <c r="AF125" s="10" t="e">
        <f>IF(Params!$B$4="Multiplex",AC$121+2*AD$121,AC$121-2*AD$121)</f>
        <v>#DIV/0!</v>
      </c>
      <c r="AG125" s="11" t="e">
        <f>IF(Params!$B$4="Multiplex",AC$121+3*AD$121,AC$121-3*AD$121)</f>
        <v>#DIV/0!</v>
      </c>
      <c r="AH125" s="102" t="e">
        <f t="shared" si="39"/>
        <v>#DIV/0!</v>
      </c>
      <c r="AI125" s="106" t="e">
        <f>IF(Params!$B$4="Multiplex",IF($AC125&gt;AF125,1,0),IF($AC125&lt;AF125,1,0))*IF($S126="//",1,AI126)</f>
        <v>#DIV/0!</v>
      </c>
      <c r="AJ125" s="106" t="e">
        <f>IF(Params!$B$4="Multiplex",IF($AC125&gt;AG125,1,0),IF($AC125&lt;AG125,1,0))*IF($S126="//",1,AJ126)</f>
        <v>#DIV/0!</v>
      </c>
    </row>
    <row r="126" spans="2:36" x14ac:dyDescent="0.3">
      <c r="B126" s="23">
        <f>'Spot Type 1'!B126</f>
        <v>0</v>
      </c>
      <c r="C126" s="20" t="str">
        <f>'Spot Type 1'!C126</f>
        <v>x</v>
      </c>
      <c r="D126" s="20"/>
      <c r="E126" s="20"/>
      <c r="F126" s="20"/>
      <c r="G126" s="20"/>
      <c r="H126" s="20"/>
      <c r="I126" s="20"/>
      <c r="J126" s="31"/>
      <c r="K126" s="32"/>
      <c r="L126" s="32"/>
      <c r="M126" s="32"/>
      <c r="N126" s="46"/>
      <c r="S126" s="9" t="str">
        <f t="shared" si="44"/>
        <v>//</v>
      </c>
      <c r="T126" s="64" t="e">
        <f t="shared" si="40"/>
        <v>#DIV/0!</v>
      </c>
      <c r="U126" s="10" t="e">
        <f t="shared" si="40"/>
        <v>#DIV/0!</v>
      </c>
      <c r="V126" s="10" t="e">
        <f t="shared" si="41"/>
        <v>#DIV/0!</v>
      </c>
      <c r="W126" s="10" t="e">
        <f>IF(Params!$B$4="Multiplex",T$121+2*U$121,T$121-2*U$121)</f>
        <v>#DIV/0!</v>
      </c>
      <c r="X126" s="11" t="e">
        <f>IF(Params!$B$4="Multiplex",T$121+3*U$121,T$121-3*U$121)</f>
        <v>#DIV/0!</v>
      </c>
      <c r="Y126" s="102" t="e">
        <f t="shared" si="36"/>
        <v>#DIV/0!</v>
      </c>
      <c r="Z126" s="106" t="e">
        <f>IF(Params!$B$4="Multiplex",IF($T126&gt;W126,1,0),IF($T126&lt;W126,1,0))*IF($S127="//",1,Z127)</f>
        <v>#DIV/0!</v>
      </c>
      <c r="AA126" s="106" t="e">
        <f>IF(Params!$B$4="Multiplex",IF($T126&gt;X126,1,0),IF($T126&lt;X126,1,0))*IF($S127="//",1,AA127)</f>
        <v>#DIV/0!</v>
      </c>
      <c r="AB126" s="42" t="str">
        <f t="shared" si="42"/>
        <v>//</v>
      </c>
      <c r="AC126" s="68" t="e">
        <f t="shared" si="37"/>
        <v>#DIV/0!</v>
      </c>
      <c r="AD126" s="43" t="e">
        <f t="shared" si="38"/>
        <v>#DIV/0!</v>
      </c>
      <c r="AE126" s="10" t="e">
        <f t="shared" si="43"/>
        <v>#DIV/0!</v>
      </c>
      <c r="AF126" s="10" t="e">
        <f>IF(Params!$B$4="Multiplex",AC$121+2*AD$121,AC$121-2*AD$121)</f>
        <v>#DIV/0!</v>
      </c>
      <c r="AG126" s="11" t="e">
        <f>IF(Params!$B$4="Multiplex",AC$121+3*AD$121,AC$121-3*AD$121)</f>
        <v>#DIV/0!</v>
      </c>
      <c r="AH126" s="102" t="e">
        <f t="shared" si="39"/>
        <v>#DIV/0!</v>
      </c>
      <c r="AI126" s="106" t="e">
        <f>IF(Params!$B$4="Multiplex",IF($AC126&gt;AF126,1,0),IF($AC126&lt;AF126,1,0))*IF($S127="//",1,AI127)</f>
        <v>#DIV/0!</v>
      </c>
      <c r="AJ126" s="106" t="e">
        <f>IF(Params!$B$4="Multiplex",IF($AC126&gt;AG126,1,0),IF($AC126&lt;AG126,1,0))*IF($S127="//",1,AJ127)</f>
        <v>#DIV/0!</v>
      </c>
    </row>
    <row r="127" spans="2:36" x14ac:dyDescent="0.3">
      <c r="B127" s="23">
        <f>'Spot Type 1'!B127</f>
        <v>0</v>
      </c>
      <c r="C127" s="20" t="str">
        <f>'Spot Type 1'!C127</f>
        <v>x</v>
      </c>
      <c r="D127" s="20"/>
      <c r="E127" s="20"/>
      <c r="F127" s="20"/>
      <c r="G127" s="20"/>
      <c r="H127" s="20"/>
      <c r="I127" s="20"/>
      <c r="J127" s="31"/>
      <c r="K127" s="32"/>
      <c r="L127" s="32"/>
      <c r="M127" s="32"/>
      <c r="N127" s="46"/>
      <c r="S127" s="9" t="str">
        <f t="shared" si="44"/>
        <v>//</v>
      </c>
      <c r="T127" s="64" t="e">
        <f t="shared" si="40"/>
        <v>#DIV/0!</v>
      </c>
      <c r="U127" s="10" t="e">
        <f t="shared" si="40"/>
        <v>#DIV/0!</v>
      </c>
      <c r="V127" s="10" t="e">
        <f t="shared" si="41"/>
        <v>#DIV/0!</v>
      </c>
      <c r="W127" s="10" t="e">
        <f>IF(Params!$B$4="Multiplex",T$121+2*U$121,T$121-2*U$121)</f>
        <v>#DIV/0!</v>
      </c>
      <c r="X127" s="11" t="e">
        <f>IF(Params!$B$4="Multiplex",T$121+3*U$121,T$121-3*U$121)</f>
        <v>#DIV/0!</v>
      </c>
      <c r="Y127" s="102" t="e">
        <f t="shared" si="36"/>
        <v>#DIV/0!</v>
      </c>
      <c r="Z127" s="106" t="e">
        <f>IF(Params!$B$4="Multiplex",IF($T127&gt;W127,1,0),IF($T127&lt;W127,1,0))*IF($S128="//",1,Z128)</f>
        <v>#DIV/0!</v>
      </c>
      <c r="AA127" s="106" t="e">
        <f>IF(Params!$B$4="Multiplex",IF($T127&gt;X127,1,0),IF($T127&lt;X127,1,0))*IF($S128="//",1,AA128)</f>
        <v>#DIV/0!</v>
      </c>
      <c r="AB127" s="44" t="str">
        <f t="shared" si="42"/>
        <v>//</v>
      </c>
      <c r="AC127" s="69" t="e">
        <f t="shared" si="37"/>
        <v>#DIV/0!</v>
      </c>
      <c r="AD127" s="12" t="e">
        <f t="shared" si="38"/>
        <v>#DIV/0!</v>
      </c>
      <c r="AE127" s="10" t="e">
        <f t="shared" si="43"/>
        <v>#DIV/0!</v>
      </c>
      <c r="AF127" s="10" t="e">
        <f>IF(Params!$B$4="Multiplex",AC$121+2*AD$121,AC$121-2*AD$121)</f>
        <v>#DIV/0!</v>
      </c>
      <c r="AG127" s="11" t="e">
        <f>IF(Params!$B$4="Multiplex",AC$121+3*AD$121,AC$121-3*AD$121)</f>
        <v>#DIV/0!</v>
      </c>
      <c r="AH127" s="102" t="e">
        <f t="shared" si="39"/>
        <v>#DIV/0!</v>
      </c>
      <c r="AI127" s="106" t="e">
        <f>IF(Params!$B$4="Multiplex",IF($AC127&gt;AF127,1,0),IF($AC127&lt;AF127,1,0))*IF($S128="//",1,AI128)</f>
        <v>#DIV/0!</v>
      </c>
      <c r="AJ127" s="106" t="e">
        <f>IF(Params!$B$4="Multiplex",IF($AC127&gt;AG127,1,0),IF($AC127&lt;AG127,1,0))*IF($S128="//",1,AJ128)</f>
        <v>#DIV/0!</v>
      </c>
    </row>
    <row r="128" spans="2:36" x14ac:dyDescent="0.3">
      <c r="B128" s="23">
        <f>'Spot Type 1'!B128</f>
        <v>0</v>
      </c>
      <c r="C128" s="20" t="str">
        <f>'Spot Type 1'!C128</f>
        <v>x</v>
      </c>
      <c r="D128" s="20"/>
      <c r="E128" s="20"/>
      <c r="F128" s="20"/>
      <c r="G128" s="20"/>
      <c r="H128" s="20"/>
      <c r="I128" s="20"/>
      <c r="J128" s="31"/>
      <c r="K128" s="32"/>
      <c r="L128" s="32"/>
      <c r="M128" s="32"/>
      <c r="N128" s="46"/>
      <c r="S128" s="9" t="str">
        <f t="shared" si="44"/>
        <v>//</v>
      </c>
      <c r="T128" s="64" t="e">
        <f t="shared" si="40"/>
        <v>#DIV/0!</v>
      </c>
      <c r="U128" s="10" t="e">
        <f t="shared" si="40"/>
        <v>#DIV/0!</v>
      </c>
      <c r="V128" s="10" t="e">
        <f t="shared" si="41"/>
        <v>#DIV/0!</v>
      </c>
      <c r="W128" s="10" t="e">
        <f>IF(Params!$B$4="Multiplex",T$121+2*U$121,T$121-2*U$121)</f>
        <v>#DIV/0!</v>
      </c>
      <c r="X128" s="11" t="e">
        <f>IF(Params!$B$4="Multiplex",T$121+3*U$121,T$121-3*U$121)</f>
        <v>#DIV/0!</v>
      </c>
      <c r="Y128" s="102" t="e">
        <f t="shared" si="36"/>
        <v>#DIV/0!</v>
      </c>
      <c r="Z128" s="106" t="e">
        <f>IF(Params!$B$4="Multiplex",IF($T128&gt;W128,1,0),IF($T128&lt;W128,1,0))*IF($S129="//",1,Z129)</f>
        <v>#DIV/0!</v>
      </c>
      <c r="AA128" s="106" t="e">
        <f>IF(Params!$B$4="Multiplex",IF($T128&gt;X128,1,0),IF($T128&lt;X128,1,0))*IF($S129="//",1,AA129)</f>
        <v>#DIV/0!</v>
      </c>
      <c r="AB128" s="44" t="str">
        <f t="shared" si="42"/>
        <v>//</v>
      </c>
      <c r="AC128" s="69" t="e">
        <f t="shared" si="37"/>
        <v>#DIV/0!</v>
      </c>
      <c r="AD128" s="12" t="e">
        <f t="shared" si="38"/>
        <v>#DIV/0!</v>
      </c>
      <c r="AE128" s="10" t="e">
        <f t="shared" si="43"/>
        <v>#DIV/0!</v>
      </c>
      <c r="AF128" s="10" t="e">
        <f>IF(Params!$B$4="Multiplex",AC$121+2*AD$121,AC$121-2*AD$121)</f>
        <v>#DIV/0!</v>
      </c>
      <c r="AG128" s="11" t="e">
        <f>IF(Params!$B$4="Multiplex",AC$121+3*AD$121,AC$121-3*AD$121)</f>
        <v>#DIV/0!</v>
      </c>
      <c r="AH128" s="102" t="e">
        <f t="shared" si="39"/>
        <v>#DIV/0!</v>
      </c>
      <c r="AI128" s="106" t="e">
        <f>IF(Params!$B$4="Multiplex",IF($AC128&gt;AF128,1,0),IF($AC128&lt;AF128,1,0))*IF($S129="//",1,AI129)</f>
        <v>#DIV/0!</v>
      </c>
      <c r="AJ128" s="106" t="e">
        <f>IF(Params!$B$4="Multiplex",IF($AC128&gt;AG128,1,0),IF($AC128&lt;AG128,1,0))*IF($S129="//",1,AJ129)</f>
        <v>#DIV/0!</v>
      </c>
    </row>
    <row r="129" spans="2:36" x14ac:dyDescent="0.3">
      <c r="B129" s="23">
        <f>'Spot Type 1'!B129</f>
        <v>0</v>
      </c>
      <c r="C129" s="20" t="str">
        <f>'Spot Type 1'!C129</f>
        <v>x</v>
      </c>
      <c r="D129" s="20"/>
      <c r="E129" s="20"/>
      <c r="F129" s="20"/>
      <c r="G129" s="20"/>
      <c r="H129" s="20"/>
      <c r="I129" s="20"/>
      <c r="J129" s="31"/>
      <c r="K129" s="32"/>
      <c r="L129" s="32"/>
      <c r="M129" s="32"/>
      <c r="N129" s="46"/>
      <c r="S129" s="9" t="str">
        <f t="shared" si="44"/>
        <v>//</v>
      </c>
      <c r="T129" s="64" t="e">
        <f t="shared" si="40"/>
        <v>#DIV/0!</v>
      </c>
      <c r="U129" s="10" t="e">
        <f t="shared" si="40"/>
        <v>#DIV/0!</v>
      </c>
      <c r="V129" s="10" t="e">
        <f t="shared" si="41"/>
        <v>#DIV/0!</v>
      </c>
      <c r="W129" s="10" t="e">
        <f>IF(Params!$B$4="Multiplex",T$121+2*U$121,T$121-2*U$121)</f>
        <v>#DIV/0!</v>
      </c>
      <c r="X129" s="11" t="e">
        <f>IF(Params!$B$4="Multiplex",T$121+3*U$121,T$121-3*U$121)</f>
        <v>#DIV/0!</v>
      </c>
      <c r="Y129" s="102" t="e">
        <f>T130-T129</f>
        <v>#DIV/0!</v>
      </c>
      <c r="Z129" s="106" t="e">
        <f>IF(Params!$B$4="Multiplex",IF($T129&gt;W129,1,0),IF($T129&lt;W129,1,0))*IF($S130="//",1,Z130)</f>
        <v>#DIV/0!</v>
      </c>
      <c r="AA129" s="106" t="e">
        <f>IF(Params!$B$4="Multiplex",IF($T129&gt;X129,1,0),IF($T129&lt;X129,1,0))*IF($S130="//",1,AA130)</f>
        <v>#DIV/0!</v>
      </c>
      <c r="AB129" s="44" t="str">
        <f t="shared" si="42"/>
        <v>//</v>
      </c>
      <c r="AC129" s="69" t="e">
        <f t="shared" si="37"/>
        <v>#DIV/0!</v>
      </c>
      <c r="AD129" s="12" t="e">
        <f t="shared" si="38"/>
        <v>#DIV/0!</v>
      </c>
      <c r="AE129" s="10" t="e">
        <f t="shared" si="43"/>
        <v>#DIV/0!</v>
      </c>
      <c r="AF129" s="10" t="e">
        <f>IF(Params!$B$4="Multiplex",AC$121+2*AD$121,AC$121-2*AD$121)</f>
        <v>#DIV/0!</v>
      </c>
      <c r="AG129" s="11" t="e">
        <f>IF(Params!$B$4="Multiplex",AC$121+3*AD$121,AC$121-3*AD$121)</f>
        <v>#DIV/0!</v>
      </c>
      <c r="AH129" s="102" t="e">
        <f>AC130-AC129</f>
        <v>#DIV/0!</v>
      </c>
      <c r="AI129" s="106" t="e">
        <f>IF(Params!$B$4="Multiplex",IF($AC129&gt;AF129,1,0),IF($AC129&lt;AF129,1,0))*IF($S130="//",1,AI130)</f>
        <v>#DIV/0!</v>
      </c>
      <c r="AJ129" s="106" t="e">
        <f>IF(Params!$B$4="Multiplex",IF($AC129&gt;AG129,1,0),IF($AC129&lt;AG129,1,0))*IF($S130="//",1,AJ130)</f>
        <v>#DIV/0!</v>
      </c>
    </row>
    <row r="130" spans="2:36" ht="16.2" thickBot="1" x14ac:dyDescent="0.35">
      <c r="B130" s="23">
        <f>'Spot Type 1'!B130</f>
        <v>0</v>
      </c>
      <c r="C130" s="20" t="str">
        <f>'Spot Type 1'!C130</f>
        <v>x</v>
      </c>
      <c r="D130" s="20"/>
      <c r="E130" s="20"/>
      <c r="F130" s="20"/>
      <c r="G130" s="20"/>
      <c r="H130" s="20"/>
      <c r="I130" s="20"/>
      <c r="J130" s="31"/>
      <c r="K130" s="32"/>
      <c r="L130" s="32"/>
      <c r="M130" s="32"/>
      <c r="N130" s="46"/>
      <c r="S130" s="24" t="str">
        <f t="shared" si="44"/>
        <v>//</v>
      </c>
      <c r="T130" s="65" t="e">
        <f t="shared" si="40"/>
        <v>#DIV/0!</v>
      </c>
      <c r="U130" s="18" t="e">
        <f t="shared" si="40"/>
        <v>#DIV/0!</v>
      </c>
      <c r="V130" s="10" t="e">
        <f t="shared" si="41"/>
        <v>#DIV/0!</v>
      </c>
      <c r="W130" s="10" t="e">
        <f>IF(Params!$B$4="Multiplex",T$121+2*U$121,T$121-2*U$121)</f>
        <v>#DIV/0!</v>
      </c>
      <c r="X130" s="11" t="e">
        <f>IF(Params!$B$4="Multiplex",T$121+3*U$121,T$121-3*U$121)</f>
        <v>#DIV/0!</v>
      </c>
      <c r="Z130" s="106" t="e">
        <f>IF(Params!$B$4="Multiplex",IF($T130&gt;W130,1,0),IF($T130&lt;W130,1,0))</f>
        <v>#DIV/0!</v>
      </c>
      <c r="AA130" s="106" t="e">
        <f>IF(Params!$B$4="Multiplex",IF($T130&gt;X130,1,0),IF($T130&lt;X130,1,0))</f>
        <v>#DIV/0!</v>
      </c>
      <c r="AB130" s="45" t="str">
        <f t="shared" si="42"/>
        <v>//</v>
      </c>
      <c r="AC130" s="70" t="e">
        <f t="shared" si="37"/>
        <v>#DIV/0!</v>
      </c>
      <c r="AD130" s="13" t="e">
        <f t="shared" si="38"/>
        <v>#DIV/0!</v>
      </c>
      <c r="AE130" s="10" t="e">
        <f t="shared" si="43"/>
        <v>#DIV/0!</v>
      </c>
      <c r="AF130" s="10" t="e">
        <f>IF(Params!$B$4="Multiplex",AC$121+2*AD$121,AC$121-2*AD$121)</f>
        <v>#DIV/0!</v>
      </c>
      <c r="AG130" s="11" t="e">
        <f>IF(Params!$B$4="Multiplex",AC$121+3*AD$121,AC$121-3*AD$121)</f>
        <v>#DIV/0!</v>
      </c>
      <c r="AI130" s="106" t="e">
        <f>IF(Params!$B$4="Multiplex",IF($AC130&gt;AF130,1,0),IF($AC130&lt;AF130,1,0))</f>
        <v>#DIV/0!</v>
      </c>
      <c r="AJ130" s="106" t="e">
        <f>IF(Params!$B$4="Multiplex",IF($AC130&gt;AG130,1,0),IF($AC130&lt;AG130,1,0))</f>
        <v>#DIV/0!</v>
      </c>
    </row>
    <row r="131" spans="2:36" x14ac:dyDescent="0.3">
      <c r="B131" s="23">
        <f>'Spot Type 1'!B131</f>
        <v>0</v>
      </c>
      <c r="C131" s="20" t="str">
        <f>'Spot Type 1'!C131</f>
        <v>x</v>
      </c>
      <c r="D131" s="20"/>
      <c r="E131" s="20"/>
      <c r="F131" s="20"/>
      <c r="G131" s="20"/>
      <c r="H131" s="20"/>
      <c r="I131" s="20"/>
      <c r="J131" s="31"/>
      <c r="K131" s="32"/>
      <c r="L131" s="32"/>
      <c r="M131" s="32"/>
      <c r="N131" s="46"/>
    </row>
    <row r="132" spans="2:36" x14ac:dyDescent="0.3">
      <c r="B132" s="23">
        <f>'Spot Type 1'!B132</f>
        <v>0</v>
      </c>
      <c r="C132" s="20" t="str">
        <f>'Spot Type 1'!C132</f>
        <v>x</v>
      </c>
      <c r="D132" s="20"/>
      <c r="E132" s="20"/>
      <c r="F132" s="20"/>
      <c r="G132" s="20"/>
      <c r="H132" s="20"/>
      <c r="I132" s="20"/>
      <c r="J132" s="31"/>
      <c r="K132" s="32"/>
      <c r="L132" s="32"/>
      <c r="M132" s="32"/>
      <c r="N132" s="46"/>
    </row>
    <row r="133" spans="2:36" x14ac:dyDescent="0.3">
      <c r="B133" s="23">
        <f>'Spot Type 1'!B133</f>
        <v>0</v>
      </c>
      <c r="C133" s="20" t="str">
        <f>'Spot Type 1'!C133</f>
        <v>x</v>
      </c>
      <c r="D133" s="20"/>
      <c r="E133" s="20"/>
      <c r="F133" s="20"/>
      <c r="G133" s="20"/>
      <c r="H133" s="20"/>
      <c r="I133" s="20"/>
      <c r="J133" s="31"/>
      <c r="K133" s="32"/>
      <c r="L133" s="32"/>
      <c r="M133" s="32"/>
      <c r="N133" s="46"/>
    </row>
    <row r="134" spans="2:36" x14ac:dyDescent="0.3">
      <c r="B134" s="23">
        <f>'Spot Type 1'!B134</f>
        <v>0</v>
      </c>
      <c r="C134" s="20" t="str">
        <f>'Spot Type 1'!C134</f>
        <v>x</v>
      </c>
      <c r="D134" s="20"/>
      <c r="E134" s="20"/>
      <c r="F134" s="20"/>
      <c r="G134" s="20"/>
      <c r="H134" s="20"/>
      <c r="I134" s="20"/>
      <c r="J134" s="31"/>
      <c r="K134" s="32"/>
      <c r="L134" s="32"/>
      <c r="M134" s="32"/>
      <c r="N134" s="46"/>
    </row>
    <row r="135" spans="2:36" x14ac:dyDescent="0.3">
      <c r="B135" s="23">
        <f>'Spot Type 1'!B135</f>
        <v>0</v>
      </c>
      <c r="C135" s="20" t="str">
        <f>'Spot Type 1'!C135</f>
        <v>x</v>
      </c>
      <c r="D135" s="20"/>
      <c r="E135" s="20"/>
      <c r="F135" s="20"/>
      <c r="G135" s="20"/>
      <c r="H135" s="20"/>
      <c r="I135" s="20"/>
      <c r="J135" s="31"/>
      <c r="K135" s="32"/>
      <c r="L135" s="32"/>
      <c r="M135" s="32"/>
      <c r="N135" s="46"/>
    </row>
    <row r="136" spans="2:36" x14ac:dyDescent="0.3">
      <c r="B136" s="23">
        <f>'Spot Type 1'!B136</f>
        <v>0</v>
      </c>
      <c r="C136" s="20" t="str">
        <f>'Spot Type 1'!C136</f>
        <v>x</v>
      </c>
      <c r="D136" s="20"/>
      <c r="E136" s="20"/>
      <c r="F136" s="20"/>
      <c r="G136" s="20"/>
      <c r="H136" s="20"/>
      <c r="I136" s="20"/>
      <c r="J136" s="31"/>
      <c r="K136" s="32"/>
      <c r="L136" s="32"/>
      <c r="M136" s="32"/>
      <c r="N136" s="46"/>
    </row>
    <row r="137" spans="2:36" x14ac:dyDescent="0.3">
      <c r="B137" s="23">
        <f>'Spot Type 1'!B137</f>
        <v>0</v>
      </c>
      <c r="C137" s="20" t="str">
        <f>'Spot Type 1'!C137</f>
        <v>x</v>
      </c>
      <c r="D137" s="20"/>
      <c r="E137" s="20"/>
      <c r="F137" s="20"/>
      <c r="G137" s="20"/>
      <c r="H137" s="20"/>
      <c r="I137" s="20"/>
      <c r="J137" s="31"/>
      <c r="K137" s="32"/>
      <c r="L137" s="32"/>
      <c r="M137" s="32"/>
      <c r="N137" s="46"/>
    </row>
    <row r="138" spans="2:36" x14ac:dyDescent="0.3">
      <c r="B138" s="23">
        <f>'Spot Type 1'!B138</f>
        <v>0</v>
      </c>
      <c r="C138" s="20" t="str">
        <f>'Spot Type 1'!C138</f>
        <v>x</v>
      </c>
      <c r="D138" s="20"/>
      <c r="E138" s="20"/>
      <c r="F138" s="20"/>
      <c r="G138" s="20"/>
      <c r="H138" s="20"/>
      <c r="I138" s="20"/>
      <c r="J138" s="31"/>
      <c r="K138" s="32"/>
      <c r="L138" s="32"/>
      <c r="M138" s="32"/>
      <c r="N138" s="46"/>
    </row>
    <row r="139" spans="2:36" x14ac:dyDescent="0.3">
      <c r="B139" s="23">
        <f>'Spot Type 1'!B139</f>
        <v>0</v>
      </c>
      <c r="C139" s="20" t="str">
        <f>'Spot Type 1'!C139</f>
        <v>x</v>
      </c>
      <c r="D139" s="20"/>
      <c r="E139" s="20"/>
      <c r="F139" s="20"/>
      <c r="G139" s="20"/>
      <c r="H139" s="20"/>
      <c r="I139" s="20"/>
      <c r="J139" s="31"/>
      <c r="K139" s="32"/>
      <c r="L139" s="32"/>
      <c r="M139" s="32"/>
      <c r="N139" s="46"/>
    </row>
    <row r="140" spans="2:36" x14ac:dyDescent="0.3">
      <c r="B140" s="23">
        <f>'Spot Type 1'!B140</f>
        <v>0</v>
      </c>
      <c r="C140" s="20" t="str">
        <f>'Spot Type 1'!C140</f>
        <v>x</v>
      </c>
      <c r="D140" s="20"/>
      <c r="E140" s="20"/>
      <c r="F140" s="20"/>
      <c r="G140" s="20"/>
      <c r="H140" s="20"/>
      <c r="I140" s="20"/>
      <c r="J140" s="31"/>
      <c r="K140" s="32"/>
      <c r="L140" s="32"/>
      <c r="M140" s="32"/>
      <c r="N140" s="46"/>
    </row>
    <row r="141" spans="2:36" x14ac:dyDescent="0.3">
      <c r="B141" s="23">
        <f>'Spot Type 1'!B141</f>
        <v>0</v>
      </c>
      <c r="C141" s="20" t="str">
        <f>'Spot Type 1'!C141</f>
        <v>x</v>
      </c>
      <c r="D141" s="20"/>
      <c r="E141" s="20"/>
      <c r="F141" s="20"/>
      <c r="G141" s="20"/>
      <c r="H141" s="20"/>
      <c r="I141" s="20"/>
      <c r="J141" s="31"/>
      <c r="K141" s="32"/>
      <c r="L141" s="32"/>
      <c r="M141" s="32"/>
      <c r="N141" s="46"/>
    </row>
    <row r="142" spans="2:36" x14ac:dyDescent="0.3">
      <c r="B142" s="23">
        <f>'Spot Type 1'!B142</f>
        <v>0</v>
      </c>
      <c r="C142" s="20" t="str">
        <f>'Spot Type 1'!C142</f>
        <v>x</v>
      </c>
      <c r="D142" s="20"/>
      <c r="E142" s="20"/>
      <c r="F142" s="20"/>
      <c r="G142" s="20"/>
      <c r="H142" s="20"/>
      <c r="I142" s="20"/>
      <c r="J142" s="31"/>
      <c r="K142" s="32"/>
      <c r="L142" s="32"/>
      <c r="M142" s="32"/>
      <c r="N142" s="46"/>
    </row>
    <row r="143" spans="2:36" x14ac:dyDescent="0.3">
      <c r="B143" s="23">
        <f>'Spot Type 1'!B143</f>
        <v>0</v>
      </c>
      <c r="C143" s="20" t="str">
        <f>'Spot Type 1'!C143</f>
        <v>x</v>
      </c>
      <c r="D143" s="20"/>
      <c r="E143" s="20"/>
      <c r="F143" s="20"/>
      <c r="G143" s="20"/>
      <c r="H143" s="20"/>
      <c r="I143" s="20"/>
      <c r="J143" s="31"/>
      <c r="K143" s="32"/>
      <c r="L143" s="32"/>
      <c r="M143" s="32"/>
      <c r="N143" s="46"/>
    </row>
    <row r="144" spans="2:36" x14ac:dyDescent="0.3">
      <c r="B144" s="23">
        <f>'Spot Type 1'!B144</f>
        <v>0</v>
      </c>
      <c r="C144" s="20" t="str">
        <f>'Spot Type 1'!C144</f>
        <v>x</v>
      </c>
      <c r="D144" s="20"/>
      <c r="E144" s="20"/>
      <c r="F144" s="20"/>
      <c r="G144" s="20"/>
      <c r="H144" s="20"/>
      <c r="I144" s="20"/>
      <c r="J144" s="31"/>
      <c r="K144" s="32"/>
      <c r="L144" s="32"/>
      <c r="M144" s="32"/>
      <c r="N144" s="46"/>
    </row>
    <row r="145" spans="2:36" x14ac:dyDescent="0.3">
      <c r="B145" s="23">
        <f>'Spot Type 1'!B145</f>
        <v>0</v>
      </c>
      <c r="C145" s="20" t="str">
        <f>'Spot Type 1'!C145</f>
        <v>x</v>
      </c>
      <c r="D145" s="20"/>
      <c r="E145" s="20"/>
      <c r="F145" s="20"/>
      <c r="G145" s="20"/>
      <c r="H145" s="20"/>
      <c r="I145" s="20"/>
      <c r="J145" s="31"/>
      <c r="K145" s="32"/>
      <c r="L145" s="32"/>
      <c r="M145" s="32"/>
      <c r="N145" s="46"/>
    </row>
    <row r="146" spans="2:36" x14ac:dyDescent="0.3">
      <c r="B146" s="23">
        <f>'Spot Type 1'!B146</f>
        <v>0</v>
      </c>
      <c r="C146" s="20" t="str">
        <f>'Spot Type 1'!C146</f>
        <v>x</v>
      </c>
      <c r="D146" s="20"/>
      <c r="E146" s="20"/>
      <c r="F146" s="20"/>
      <c r="G146" s="20"/>
      <c r="H146" s="20"/>
      <c r="I146" s="20"/>
      <c r="J146" s="31"/>
      <c r="K146" s="32"/>
      <c r="L146" s="32"/>
      <c r="M146" s="32"/>
      <c r="N146" s="46"/>
    </row>
    <row r="147" spans="2:36" x14ac:dyDescent="0.3">
      <c r="B147" s="23">
        <f>'Spot Type 1'!B147</f>
        <v>0</v>
      </c>
      <c r="C147" s="20" t="str">
        <f>'Spot Type 1'!C147</f>
        <v>x</v>
      </c>
      <c r="D147" s="20"/>
      <c r="E147" s="20"/>
      <c r="F147" s="20"/>
      <c r="G147" s="20"/>
      <c r="H147" s="20"/>
      <c r="I147" s="20"/>
      <c r="J147" s="31"/>
      <c r="K147" s="32"/>
      <c r="L147" s="32"/>
      <c r="M147" s="32"/>
      <c r="N147" s="46"/>
    </row>
    <row r="148" spans="2:36" x14ac:dyDescent="0.3">
      <c r="B148" s="23">
        <f>'Spot Type 1'!B148</f>
        <v>0</v>
      </c>
      <c r="C148" s="20" t="str">
        <f>'Spot Type 1'!C148</f>
        <v>x</v>
      </c>
      <c r="D148" s="20"/>
      <c r="E148" s="20"/>
      <c r="F148" s="20"/>
      <c r="G148" s="20"/>
      <c r="H148" s="20"/>
      <c r="I148" s="20"/>
      <c r="J148" s="31"/>
      <c r="K148" s="32"/>
      <c r="L148" s="32"/>
      <c r="M148" s="32"/>
      <c r="N148" s="46"/>
    </row>
    <row r="149" spans="2:36" x14ac:dyDescent="0.3">
      <c r="B149" s="23">
        <f>'Spot Type 1'!B149</f>
        <v>0</v>
      </c>
      <c r="C149" s="20" t="str">
        <f>'Spot Type 1'!C149</f>
        <v>x</v>
      </c>
      <c r="D149" s="20"/>
      <c r="E149" s="20"/>
      <c r="F149" s="20"/>
      <c r="G149" s="20"/>
      <c r="H149" s="20"/>
      <c r="I149" s="20"/>
      <c r="J149" s="31"/>
      <c r="K149" s="32"/>
      <c r="L149" s="32"/>
      <c r="M149" s="32"/>
      <c r="N149" s="46"/>
    </row>
    <row r="150" spans="2:36" x14ac:dyDescent="0.3">
      <c r="B150" s="23">
        <f>'Spot Type 1'!B150</f>
        <v>0</v>
      </c>
      <c r="C150" s="20" t="str">
        <f>'Spot Type 1'!C150</f>
        <v>x</v>
      </c>
      <c r="D150" s="20"/>
      <c r="E150" s="20"/>
      <c r="F150" s="20"/>
      <c r="G150" s="20"/>
      <c r="H150" s="20"/>
      <c r="I150" s="20"/>
      <c r="J150" s="31"/>
      <c r="K150" s="32"/>
      <c r="L150" s="32"/>
      <c r="M150" s="32"/>
      <c r="N150" s="46"/>
    </row>
    <row r="151" spans="2:36" x14ac:dyDescent="0.3">
      <c r="B151" s="23">
        <f>'Spot Type 1'!B151</f>
        <v>0</v>
      </c>
      <c r="C151" s="20" t="str">
        <f>'Spot Type 1'!C151</f>
        <v>x</v>
      </c>
      <c r="D151" s="20"/>
      <c r="E151" s="20"/>
      <c r="F151" s="20"/>
      <c r="G151" s="20"/>
      <c r="H151" s="20"/>
      <c r="I151" s="20"/>
      <c r="J151" s="31"/>
      <c r="K151" s="32"/>
      <c r="L151" s="32"/>
      <c r="M151" s="32"/>
      <c r="N151" s="46"/>
    </row>
    <row r="152" spans="2:36" x14ac:dyDescent="0.3">
      <c r="B152" s="23">
        <f>'Spot Type 1'!B152</f>
        <v>0</v>
      </c>
      <c r="C152" s="20" t="str">
        <f>'Spot Type 1'!C152</f>
        <v>x</v>
      </c>
      <c r="D152" s="20"/>
      <c r="E152" s="20"/>
      <c r="F152" s="20"/>
      <c r="G152" s="20"/>
      <c r="H152" s="20"/>
      <c r="I152" s="20"/>
      <c r="J152" s="31"/>
      <c r="K152" s="32"/>
      <c r="L152" s="32"/>
      <c r="M152" s="32"/>
      <c r="N152" s="46"/>
    </row>
    <row r="153" spans="2:36" x14ac:dyDescent="0.3">
      <c r="B153" s="23">
        <f>'Spot Type 1'!B153</f>
        <v>0</v>
      </c>
      <c r="C153" s="20" t="str">
        <f>'Spot Type 1'!C153</f>
        <v>x</v>
      </c>
      <c r="D153" s="20"/>
      <c r="E153" s="20"/>
      <c r="F153" s="20"/>
      <c r="G153" s="20"/>
      <c r="H153" s="20"/>
      <c r="I153" s="20"/>
      <c r="J153" s="31"/>
      <c r="K153" s="32"/>
      <c r="L153" s="32"/>
      <c r="M153" s="32"/>
      <c r="N153" s="46"/>
    </row>
    <row r="154" spans="2:36" x14ac:dyDescent="0.3">
      <c r="B154" s="23">
        <f>'Spot Type 1'!B154</f>
        <v>0</v>
      </c>
      <c r="C154" s="20" t="str">
        <f>'Spot Type 1'!C154</f>
        <v>x</v>
      </c>
      <c r="D154" s="20"/>
      <c r="E154" s="20"/>
      <c r="F154" s="20"/>
      <c r="G154" s="20"/>
      <c r="H154" s="20"/>
      <c r="I154" s="20"/>
      <c r="J154" s="31"/>
      <c r="K154" s="32"/>
      <c r="L154" s="32"/>
      <c r="M154" s="32"/>
      <c r="N154" s="46"/>
    </row>
    <row r="155" spans="2:36" x14ac:dyDescent="0.3">
      <c r="B155" s="23">
        <f>'Spot Type 1'!B155</f>
        <v>0</v>
      </c>
      <c r="C155" s="20" t="str">
        <f>'Spot Type 1'!C155</f>
        <v>x</v>
      </c>
      <c r="D155" s="20"/>
      <c r="E155" s="20"/>
      <c r="F155" s="20"/>
      <c r="G155" s="20"/>
      <c r="H155" s="20"/>
      <c r="I155" s="20"/>
      <c r="J155" s="31"/>
      <c r="K155" s="32"/>
      <c r="L155" s="32"/>
      <c r="M155" s="32"/>
      <c r="N155" s="46"/>
      <c r="V155" s="5"/>
    </row>
    <row r="156" spans="2:36" x14ac:dyDescent="0.3">
      <c r="B156" s="23">
        <f>'Spot Type 1'!B156</f>
        <v>0</v>
      </c>
      <c r="C156" s="20" t="str">
        <f>'Spot Type 1'!C156</f>
        <v>x</v>
      </c>
      <c r="D156" s="20"/>
      <c r="E156" s="20"/>
      <c r="F156" s="20"/>
      <c r="G156" s="20"/>
      <c r="H156" s="20"/>
      <c r="I156" s="20"/>
      <c r="J156" s="31"/>
      <c r="K156" s="32"/>
      <c r="L156" s="32"/>
      <c r="M156" s="32"/>
      <c r="N156" s="46"/>
      <c r="V156" s="5"/>
    </row>
    <row r="157" spans="2:36" x14ac:dyDescent="0.3">
      <c r="B157" s="23">
        <f>'Spot Type 1'!B157</f>
        <v>0</v>
      </c>
      <c r="C157" s="20" t="str">
        <f>'Spot Type 1'!C157</f>
        <v>x</v>
      </c>
      <c r="D157" s="20"/>
      <c r="E157" s="20"/>
      <c r="F157" s="20"/>
      <c r="G157" s="20"/>
      <c r="H157" s="20"/>
      <c r="I157" s="20"/>
      <c r="J157" s="31"/>
      <c r="K157" s="32"/>
      <c r="L157" s="32"/>
      <c r="M157" s="32"/>
      <c r="N157" s="46"/>
      <c r="V157" s="5"/>
    </row>
    <row r="158" spans="2:36" ht="16.2" thickBot="1" x14ac:dyDescent="0.35">
      <c r="B158" s="23">
        <f>'Spot Type 1'!B158</f>
        <v>0</v>
      </c>
      <c r="C158" s="20" t="str">
        <f>'Spot Type 1'!C158</f>
        <v>x</v>
      </c>
      <c r="D158" s="20"/>
      <c r="E158" s="20"/>
      <c r="F158" s="20"/>
      <c r="G158" s="20"/>
      <c r="H158" s="20"/>
      <c r="I158" s="20"/>
      <c r="J158" s="31"/>
      <c r="K158" s="32"/>
      <c r="L158" s="32"/>
      <c r="M158" s="32"/>
      <c r="N158" s="46"/>
      <c r="S158" s="7" t="s">
        <v>2</v>
      </c>
      <c r="U158" s="7" t="s">
        <v>38</v>
      </c>
      <c r="V158">
        <v>0</v>
      </c>
      <c r="X158" s="72" t="s">
        <v>23</v>
      </c>
      <c r="AB158" s="7" t="s">
        <v>2</v>
      </c>
      <c r="AD158" s="7" t="s">
        <v>38</v>
      </c>
      <c r="AE158">
        <v>0</v>
      </c>
      <c r="AG158" s="75" t="s">
        <v>81</v>
      </c>
    </row>
    <row r="159" spans="2:36" ht="130.19999999999999" thickBot="1" x14ac:dyDescent="0.35">
      <c r="B159" s="23">
        <f>'Spot Type 1'!B159</f>
        <v>0</v>
      </c>
      <c r="C159" s="20" t="str">
        <f>'Spot Type 1'!C159</f>
        <v>x</v>
      </c>
      <c r="D159" s="20"/>
      <c r="E159" s="20"/>
      <c r="F159" s="20"/>
      <c r="G159" s="20"/>
      <c r="H159" s="20"/>
      <c r="I159" s="20"/>
      <c r="J159" s="31"/>
      <c r="K159" s="32"/>
      <c r="L159" s="32"/>
      <c r="M159" s="32"/>
      <c r="N159" s="46"/>
      <c r="S159" s="27" t="s">
        <v>1</v>
      </c>
      <c r="T159" s="28" t="s">
        <v>147</v>
      </c>
      <c r="U159" s="29" t="s">
        <v>3</v>
      </c>
      <c r="V159" s="29" t="s">
        <v>71</v>
      </c>
      <c r="W159" s="29" t="str">
        <f>IF(Params!$B$4="Multiplex","Mean0 + 2xSigma","Mean0 - 2xSigma")</f>
        <v>Mean0 - 2xSigma</v>
      </c>
      <c r="X159" s="30" t="str">
        <f>IF(Params!$B$4="Multiplex","Mean0 + 3xSigma","Mean0 - 3xSigma")</f>
        <v>Mean0 - 3xSigma</v>
      </c>
      <c r="Y159" s="103" t="s">
        <v>63</v>
      </c>
      <c r="Z159" s="105" t="s">
        <v>67</v>
      </c>
      <c r="AA159" s="105" t="s">
        <v>68</v>
      </c>
      <c r="AB159" s="27" t="s">
        <v>1</v>
      </c>
      <c r="AC159" s="28" t="s">
        <v>147</v>
      </c>
      <c r="AD159" s="29" t="s">
        <v>3</v>
      </c>
      <c r="AE159" s="29" t="s">
        <v>71</v>
      </c>
      <c r="AF159" s="29" t="str">
        <f>IF(Params!$B$4="Multiplex","Mean0 + 2xSigma","Mean0 - 2xSigma")</f>
        <v>Mean0 - 2xSigma</v>
      </c>
      <c r="AG159" s="30" t="str">
        <f>IF(Params!$B$4="Multiplex","Mean0 + 3xSigma","Mean0 - 3xSigma")</f>
        <v>Mean0 - 3xSigma</v>
      </c>
      <c r="AH159" s="103" t="s">
        <v>66</v>
      </c>
      <c r="AI159" s="105" t="s">
        <v>67</v>
      </c>
      <c r="AJ159" s="105" t="s">
        <v>68</v>
      </c>
    </row>
    <row r="160" spans="2:36" ht="16.2" thickTop="1" x14ac:dyDescent="0.3">
      <c r="B160" s="23">
        <f>'Spot Type 1'!B160</f>
        <v>0</v>
      </c>
      <c r="C160" s="20" t="str">
        <f>'Spot Type 1'!C160</f>
        <v>x</v>
      </c>
      <c r="D160" s="20"/>
      <c r="E160" s="20"/>
      <c r="F160" s="20"/>
      <c r="G160" s="20"/>
      <c r="H160" s="20"/>
      <c r="I160" s="20"/>
      <c r="J160" s="31"/>
      <c r="K160" s="32"/>
      <c r="L160" s="32"/>
      <c r="M160" s="32"/>
      <c r="N160" s="46"/>
      <c r="S160" s="9">
        <f>MIN(S7:S15)/100</f>
        <v>0</v>
      </c>
      <c r="T160" s="73" t="e">
        <f>Z20</f>
        <v>#DIV/0!</v>
      </c>
      <c r="U160" s="10" t="e">
        <f>AA20</f>
        <v>#DIV/0!</v>
      </c>
      <c r="V160" s="10" t="e">
        <f>$Z$20</f>
        <v>#DIV/0!</v>
      </c>
      <c r="W160" s="10" t="e">
        <f>IF(Params!$B$4="Multiplex",T$160+2*U$160,T$160-2*U$160)</f>
        <v>#DIV/0!</v>
      </c>
      <c r="X160" s="11" t="e">
        <f>IF(Params!$B$4="Multiplex",T$160+3*U$160,T$160-3*U$160)</f>
        <v>#DIV/0!</v>
      </c>
      <c r="Y160" s="102" t="e">
        <f t="shared" ref="Y160:Y167" si="45">T161-T160</f>
        <v>#DIV/0!</v>
      </c>
      <c r="Z160" t="e">
        <f>IF(Params!$B$4="Multiplex",IF($T160&gt;W160,1,0),IF($T160&lt;W160,1,0))*IF($S161="//",1,161)</f>
        <v>#DIV/0!</v>
      </c>
      <c r="AA160" s="106" t="e">
        <f>IF(Params!$B$4="Multiplex",IF($T160&gt;X160,1,0),IF($T160&lt;X160,1,0))*IF($S161="//",1,161)</f>
        <v>#DIV/0!</v>
      </c>
      <c r="AB160" s="9">
        <f>MIN(S7:S15)/100</f>
        <v>0</v>
      </c>
      <c r="AC160" s="76" t="e">
        <f t="shared" ref="AC160:AD169" si="46">AC20</f>
        <v>#DIV/0!</v>
      </c>
      <c r="AD160" s="10" t="e">
        <f t="shared" si="46"/>
        <v>#DIV/0!</v>
      </c>
      <c r="AE160" s="10" t="e">
        <f>$AC$20</f>
        <v>#DIV/0!</v>
      </c>
      <c r="AF160" s="10" t="e">
        <f>IF(Params!$B$4="Multiplex",AC$160+2*AD$160,AC$160-2*AD$160)</f>
        <v>#DIV/0!</v>
      </c>
      <c r="AG160" s="11" t="e">
        <f>IF(Params!$B$4="Multiplex",AC$160+3*AD$160,AC$160-3*AD$160)</f>
        <v>#DIV/0!</v>
      </c>
      <c r="AH160" s="102" t="e">
        <f t="shared" ref="AH160:AH167" si="47">AC161-AC160</f>
        <v>#DIV/0!</v>
      </c>
      <c r="AI160" t="e">
        <f>IF(Params!$B$4="Multiplex",IF($AC160&gt;AF160,1,0),IF($AC160&lt;AF160,1,0))*IF($S161="//",1,AI161)</f>
        <v>#DIV/0!</v>
      </c>
      <c r="AJ160" s="106" t="e">
        <f>IF(Params!$B$4="Multiplex",IF($AC160&gt;AG160,1,0),IF($AC160&lt;AG160,1,0))*IF($S161="//",1,AJ161)</f>
        <v>#DIV/0!</v>
      </c>
    </row>
    <row r="161" spans="2:36" x14ac:dyDescent="0.3">
      <c r="B161" s="23">
        <f>'Spot Type 1'!B161</f>
        <v>0</v>
      </c>
      <c r="C161" s="20" t="str">
        <f>'Spot Type 1'!C161</f>
        <v>x</v>
      </c>
      <c r="D161" s="20"/>
      <c r="E161" s="20"/>
      <c r="F161" s="20"/>
      <c r="G161" s="20"/>
      <c r="H161" s="20"/>
      <c r="I161" s="20"/>
      <c r="J161" s="31"/>
      <c r="K161" s="32"/>
      <c r="L161" s="32"/>
      <c r="M161" s="32"/>
      <c r="N161" s="46"/>
      <c r="S161" s="9" t="str">
        <f>S7</f>
        <v>//</v>
      </c>
      <c r="T161" s="73" t="e">
        <f t="shared" ref="T161:U169" si="48">Z21</f>
        <v>#DIV/0!</v>
      </c>
      <c r="U161" s="10" t="e">
        <f t="shared" si="48"/>
        <v>#DIV/0!</v>
      </c>
      <c r="V161" s="10" t="e">
        <f t="shared" ref="V161:V169" si="49">$Z$20</f>
        <v>#DIV/0!</v>
      </c>
      <c r="W161" s="10" t="e">
        <f>IF(Params!$B$4="Multiplex",T$160+2*U$160,T$160-2*U$160)</f>
        <v>#DIV/0!</v>
      </c>
      <c r="X161" s="11" t="e">
        <f>IF(Params!$B$4="Multiplex",T$160+3*U$160,T$160-3*U$160)</f>
        <v>#DIV/0!</v>
      </c>
      <c r="Y161" s="102" t="e">
        <f t="shared" si="45"/>
        <v>#DIV/0!</v>
      </c>
      <c r="Z161" s="106" t="e">
        <f>IF(Params!$B$4="Multiplex",IF($T161&gt;W161,1,0),IF($T161&lt;W161,1,0))*IF($S162="//",1,161)</f>
        <v>#DIV/0!</v>
      </c>
      <c r="AA161" s="106" t="e">
        <f>IF(Params!$B$4="Multiplex",IF($T161&gt;X161,1,0),IF($T161&lt;X161,1,0))*IF($S162="//",1,161)</f>
        <v>#DIV/0!</v>
      </c>
      <c r="AB161" s="9" t="str">
        <f>S7</f>
        <v>//</v>
      </c>
      <c r="AC161" s="76" t="e">
        <f t="shared" si="46"/>
        <v>#DIV/0!</v>
      </c>
      <c r="AD161" s="10" t="e">
        <f t="shared" si="46"/>
        <v>#DIV/0!</v>
      </c>
      <c r="AE161" s="10" t="e">
        <f t="shared" ref="AE161:AE169" si="50">$AC$20</f>
        <v>#DIV/0!</v>
      </c>
      <c r="AF161" s="10" t="e">
        <f>IF(Params!$B$4="Multiplex",AC$160+2*AD$160,AC$160-2*AD$160)</f>
        <v>#DIV/0!</v>
      </c>
      <c r="AG161" s="11" t="e">
        <f>IF(Params!$B$4="Multiplex",AC$160+3*AD$160,AC$160-3*AD$160)</f>
        <v>#DIV/0!</v>
      </c>
      <c r="AH161" s="102" t="e">
        <f t="shared" si="47"/>
        <v>#DIV/0!</v>
      </c>
      <c r="AI161" s="106" t="e">
        <f>IF(Params!$B$4="Multiplex",IF($AC161&gt;AF161,1,0),IF($AC161&lt;AF161,1,0))*IF($S162="//",1,AI162)</f>
        <v>#DIV/0!</v>
      </c>
      <c r="AJ161" s="106" t="e">
        <f>IF(Params!$B$4="Multiplex",IF($AC161&gt;AG161,1,0),IF($AC161&lt;AG161,1,0))*IF($S162="//",1,AJ162)</f>
        <v>#DIV/0!</v>
      </c>
    </row>
    <row r="162" spans="2:36" x14ac:dyDescent="0.3">
      <c r="B162" s="23">
        <f>'Spot Type 1'!B162</f>
        <v>0</v>
      </c>
      <c r="C162" s="20" t="str">
        <f>'Spot Type 1'!C162</f>
        <v>x</v>
      </c>
      <c r="D162" s="20"/>
      <c r="E162" s="20"/>
      <c r="F162" s="20"/>
      <c r="G162" s="20"/>
      <c r="H162" s="20"/>
      <c r="I162" s="20"/>
      <c r="J162" s="31"/>
      <c r="K162" s="32"/>
      <c r="L162" s="32"/>
      <c r="M162" s="32"/>
      <c r="N162" s="46"/>
      <c r="S162" s="9" t="str">
        <f t="shared" ref="S162:S169" si="51">S8</f>
        <v>//</v>
      </c>
      <c r="T162" s="73" t="e">
        <f t="shared" si="48"/>
        <v>#DIV/0!</v>
      </c>
      <c r="U162" s="10" t="e">
        <f t="shared" si="48"/>
        <v>#DIV/0!</v>
      </c>
      <c r="V162" s="10" t="e">
        <f t="shared" si="49"/>
        <v>#DIV/0!</v>
      </c>
      <c r="W162" s="10" t="e">
        <f>IF(Params!$B$4="Multiplex",T$160+2*U$160,T$160-2*U$160)</f>
        <v>#DIV/0!</v>
      </c>
      <c r="X162" s="11" t="e">
        <f>IF(Params!$B$4="Multiplex",T$160+3*U$160,T$160-3*U$160)</f>
        <v>#DIV/0!</v>
      </c>
      <c r="Y162" s="102" t="e">
        <f t="shared" si="45"/>
        <v>#DIV/0!</v>
      </c>
      <c r="Z162" s="106" t="e">
        <f>IF(Params!$B$4="Multiplex",IF($T162&gt;W162,1,0),IF($T162&lt;W162,1,0))*IF($S163="//",1,161)</f>
        <v>#DIV/0!</v>
      </c>
      <c r="AA162" s="106" t="e">
        <f>IF(Params!$B$4="Multiplex",IF($T162&gt;X162,1,0),IF($T162&lt;X162,1,0))*IF($S163="//",1,161)</f>
        <v>#DIV/0!</v>
      </c>
      <c r="AB162" s="9" t="str">
        <f t="shared" ref="AB162:AB169" si="52">S8</f>
        <v>//</v>
      </c>
      <c r="AC162" s="76" t="e">
        <f t="shared" si="46"/>
        <v>#DIV/0!</v>
      </c>
      <c r="AD162" s="10" t="e">
        <f t="shared" si="46"/>
        <v>#DIV/0!</v>
      </c>
      <c r="AE162" s="10" t="e">
        <f t="shared" si="50"/>
        <v>#DIV/0!</v>
      </c>
      <c r="AF162" s="10" t="e">
        <f>IF(Params!$B$4="Multiplex",AC$160+2*AD$160,AC$160-2*AD$160)</f>
        <v>#DIV/0!</v>
      </c>
      <c r="AG162" s="11" t="e">
        <f>IF(Params!$B$4="Multiplex",AC$160+3*AD$160,AC$160-3*AD$160)</f>
        <v>#DIV/0!</v>
      </c>
      <c r="AH162" s="102" t="e">
        <f t="shared" si="47"/>
        <v>#DIV/0!</v>
      </c>
      <c r="AI162" s="106" t="e">
        <f>IF(Params!$B$4="Multiplex",IF($AC162&gt;AF162,1,0),IF($AC162&lt;AF162,1,0))*IF($S163="//",1,AI163)</f>
        <v>#DIV/0!</v>
      </c>
      <c r="AJ162" s="106" t="e">
        <f>IF(Params!$B$4="Multiplex",IF($AC162&gt;AG162,1,0),IF($AC162&lt;AG162,1,0))*IF($S163="//",1,AJ163)</f>
        <v>#DIV/0!</v>
      </c>
    </row>
    <row r="163" spans="2:36" x14ac:dyDescent="0.3">
      <c r="B163" s="23">
        <f>'Spot Type 1'!B163</f>
        <v>0</v>
      </c>
      <c r="C163" s="20" t="str">
        <f>'Spot Type 1'!C163</f>
        <v>x</v>
      </c>
      <c r="D163" s="20"/>
      <c r="E163" s="20"/>
      <c r="F163" s="20"/>
      <c r="G163" s="20"/>
      <c r="H163" s="20"/>
      <c r="I163" s="20"/>
      <c r="J163" s="31"/>
      <c r="K163" s="32"/>
      <c r="L163" s="32"/>
      <c r="M163" s="32"/>
      <c r="N163" s="46"/>
      <c r="S163" s="9" t="str">
        <f t="shared" si="51"/>
        <v>//</v>
      </c>
      <c r="T163" s="73" t="e">
        <f t="shared" si="48"/>
        <v>#DIV/0!</v>
      </c>
      <c r="U163" s="10" t="e">
        <f t="shared" si="48"/>
        <v>#DIV/0!</v>
      </c>
      <c r="V163" s="10" t="e">
        <f t="shared" si="49"/>
        <v>#DIV/0!</v>
      </c>
      <c r="W163" s="10" t="e">
        <f>IF(Params!$B$4="Multiplex",T$160+2*U$160,T$160-2*U$160)</f>
        <v>#DIV/0!</v>
      </c>
      <c r="X163" s="11" t="e">
        <f>IF(Params!$B$4="Multiplex",T$160+3*U$160,T$160-3*U$160)</f>
        <v>#DIV/0!</v>
      </c>
      <c r="Y163" s="102" t="e">
        <f t="shared" si="45"/>
        <v>#DIV/0!</v>
      </c>
      <c r="Z163" s="106" t="e">
        <f>IF(Params!$B$4="Multiplex",IF($T163&gt;W163,1,0),IF($T163&lt;W163,1,0))*IF($S164="//",1,161)</f>
        <v>#DIV/0!</v>
      </c>
      <c r="AA163" s="106" t="e">
        <f>IF(Params!$B$4="Multiplex",IF($T163&gt;X163,1,0),IF($T163&lt;X163,1,0))*IF($S164="//",1,161)</f>
        <v>#DIV/0!</v>
      </c>
      <c r="AB163" s="9" t="str">
        <f t="shared" si="52"/>
        <v>//</v>
      </c>
      <c r="AC163" s="76" t="e">
        <f t="shared" si="46"/>
        <v>#DIV/0!</v>
      </c>
      <c r="AD163" s="10" t="e">
        <f t="shared" si="46"/>
        <v>#DIV/0!</v>
      </c>
      <c r="AE163" s="10" t="e">
        <f t="shared" si="50"/>
        <v>#DIV/0!</v>
      </c>
      <c r="AF163" s="10" t="e">
        <f>IF(Params!$B$4="Multiplex",AC$160+2*AD$160,AC$160-2*AD$160)</f>
        <v>#DIV/0!</v>
      </c>
      <c r="AG163" s="11" t="e">
        <f>IF(Params!$B$4="Multiplex",AC$160+3*AD$160,AC$160-3*AD$160)</f>
        <v>#DIV/0!</v>
      </c>
      <c r="AH163" s="102" t="e">
        <f t="shared" si="47"/>
        <v>#DIV/0!</v>
      </c>
      <c r="AI163" s="106" t="e">
        <f>IF(Params!$B$4="Multiplex",IF($AC163&gt;AF163,1,0),IF($AC163&lt;AF163,1,0))*IF($S164="//",1,AI164)</f>
        <v>#DIV/0!</v>
      </c>
      <c r="AJ163" s="106" t="e">
        <f>IF(Params!$B$4="Multiplex",IF($AC163&gt;AG163,1,0),IF($AC163&lt;AG163,1,0))*IF($S164="//",1,AJ164)</f>
        <v>#DIV/0!</v>
      </c>
    </row>
    <row r="164" spans="2:36" x14ac:dyDescent="0.3">
      <c r="B164" s="23">
        <f>'Spot Type 1'!B164</f>
        <v>0</v>
      </c>
      <c r="C164" s="20" t="str">
        <f>'Spot Type 1'!C164</f>
        <v>x</v>
      </c>
      <c r="D164" s="20"/>
      <c r="E164" s="20"/>
      <c r="F164" s="20"/>
      <c r="G164" s="20"/>
      <c r="H164" s="20"/>
      <c r="I164" s="20"/>
      <c r="J164" s="31"/>
      <c r="K164" s="32"/>
      <c r="L164" s="32"/>
      <c r="M164" s="32"/>
      <c r="N164" s="46"/>
      <c r="S164" s="9" t="str">
        <f t="shared" si="51"/>
        <v>//</v>
      </c>
      <c r="T164" s="73" t="e">
        <f t="shared" si="48"/>
        <v>#DIV/0!</v>
      </c>
      <c r="U164" s="10" t="e">
        <f t="shared" si="48"/>
        <v>#DIV/0!</v>
      </c>
      <c r="V164" s="10" t="e">
        <f t="shared" si="49"/>
        <v>#DIV/0!</v>
      </c>
      <c r="W164" s="10" t="e">
        <f>IF(Params!$B$4="Multiplex",T$160+2*U$160,T$160-2*U$160)</f>
        <v>#DIV/0!</v>
      </c>
      <c r="X164" s="11" t="e">
        <f>IF(Params!$B$4="Multiplex",T$160+3*U$160,T$160-3*U$160)</f>
        <v>#DIV/0!</v>
      </c>
      <c r="Y164" s="102" t="e">
        <f t="shared" si="45"/>
        <v>#DIV/0!</v>
      </c>
      <c r="Z164" s="106" t="e">
        <f>IF(Params!$B$4="Multiplex",IF($T164&gt;W164,1,0),IF($T164&lt;W164,1,0))*IF($S165="//",1,161)</f>
        <v>#DIV/0!</v>
      </c>
      <c r="AA164" s="106" t="e">
        <f>IF(Params!$B$4="Multiplex",IF($T164&gt;X164,1,0),IF($T164&lt;X164,1,0))*IF($S165="//",1,161)</f>
        <v>#DIV/0!</v>
      </c>
      <c r="AB164" s="9" t="str">
        <f t="shared" si="52"/>
        <v>//</v>
      </c>
      <c r="AC164" s="76" t="e">
        <f t="shared" si="46"/>
        <v>#DIV/0!</v>
      </c>
      <c r="AD164" s="10" t="e">
        <f t="shared" si="46"/>
        <v>#DIV/0!</v>
      </c>
      <c r="AE164" s="10" t="e">
        <f t="shared" si="50"/>
        <v>#DIV/0!</v>
      </c>
      <c r="AF164" s="10" t="e">
        <f>IF(Params!$B$4="Multiplex",AC$160+2*AD$160,AC$160-2*AD$160)</f>
        <v>#DIV/0!</v>
      </c>
      <c r="AG164" s="11" t="e">
        <f>IF(Params!$B$4="Multiplex",AC$160+3*AD$160,AC$160-3*AD$160)</f>
        <v>#DIV/0!</v>
      </c>
      <c r="AH164" s="102" t="e">
        <f t="shared" si="47"/>
        <v>#DIV/0!</v>
      </c>
      <c r="AI164" s="106" t="e">
        <f>IF(Params!$B$4="Multiplex",IF($AC164&gt;AF164,1,0),IF($AC164&lt;AF164,1,0))*IF($S165="//",1,AI165)</f>
        <v>#DIV/0!</v>
      </c>
      <c r="AJ164" s="106" t="e">
        <f>IF(Params!$B$4="Multiplex",IF($AC164&gt;AG164,1,0),IF($AC164&lt;AG164,1,0))*IF($S165="//",1,AJ165)</f>
        <v>#DIV/0!</v>
      </c>
    </row>
    <row r="165" spans="2:36" x14ac:dyDescent="0.3">
      <c r="B165" s="23">
        <f>'Spot Type 1'!B165</f>
        <v>0</v>
      </c>
      <c r="C165" s="20" t="str">
        <f>'Spot Type 1'!C165</f>
        <v>x</v>
      </c>
      <c r="D165" s="20"/>
      <c r="E165" s="20"/>
      <c r="F165" s="20"/>
      <c r="G165" s="20"/>
      <c r="H165" s="20"/>
      <c r="I165" s="20"/>
      <c r="J165" s="31"/>
      <c r="K165" s="32"/>
      <c r="L165" s="32"/>
      <c r="M165" s="32"/>
      <c r="N165" s="46"/>
      <c r="S165" s="9" t="str">
        <f t="shared" si="51"/>
        <v>//</v>
      </c>
      <c r="T165" s="73" t="e">
        <f t="shared" si="48"/>
        <v>#DIV/0!</v>
      </c>
      <c r="U165" s="10" t="e">
        <f t="shared" si="48"/>
        <v>#DIV/0!</v>
      </c>
      <c r="V165" s="10" t="e">
        <f t="shared" si="49"/>
        <v>#DIV/0!</v>
      </c>
      <c r="W165" s="10" t="e">
        <f>IF(Params!$B$4="Multiplex",T$160+2*U$160,T$160-2*U$160)</f>
        <v>#DIV/0!</v>
      </c>
      <c r="X165" s="11" t="e">
        <f>IF(Params!$B$4="Multiplex",T$160+3*U$160,T$160-3*U$160)</f>
        <v>#DIV/0!</v>
      </c>
      <c r="Y165" s="102" t="e">
        <f t="shared" si="45"/>
        <v>#DIV/0!</v>
      </c>
      <c r="Z165" s="106" t="e">
        <f>IF(Params!$B$4="Multiplex",IF($T165&gt;W165,1,0),IF($T165&lt;W165,1,0))*IF($S166="//",1,161)</f>
        <v>#DIV/0!</v>
      </c>
      <c r="AA165" s="106" t="e">
        <f>IF(Params!$B$4="Multiplex",IF($T165&gt;X165,1,0),IF($T165&lt;X165,1,0))*IF($S166="//",1,161)</f>
        <v>#DIV/0!</v>
      </c>
      <c r="AB165" s="9" t="str">
        <f t="shared" si="52"/>
        <v>//</v>
      </c>
      <c r="AC165" s="76" t="e">
        <f t="shared" si="46"/>
        <v>#DIV/0!</v>
      </c>
      <c r="AD165" s="10" t="e">
        <f t="shared" si="46"/>
        <v>#DIV/0!</v>
      </c>
      <c r="AE165" s="10" t="e">
        <f t="shared" si="50"/>
        <v>#DIV/0!</v>
      </c>
      <c r="AF165" s="10" t="e">
        <f>IF(Params!$B$4="Multiplex",AC$160+2*AD$160,AC$160-2*AD$160)</f>
        <v>#DIV/0!</v>
      </c>
      <c r="AG165" s="11" t="e">
        <f>IF(Params!$B$4="Multiplex",AC$160+3*AD$160,AC$160-3*AD$160)</f>
        <v>#DIV/0!</v>
      </c>
      <c r="AH165" s="102" t="e">
        <f t="shared" si="47"/>
        <v>#DIV/0!</v>
      </c>
      <c r="AI165" s="106" t="e">
        <f>IF(Params!$B$4="Multiplex",IF($AC165&gt;AF165,1,0),IF($AC165&lt;AF165,1,0))*IF($S166="//",1,AI166)</f>
        <v>#DIV/0!</v>
      </c>
      <c r="AJ165" s="106" t="e">
        <f>IF(Params!$B$4="Multiplex",IF($AC165&gt;AG165,1,0),IF($AC165&lt;AG165,1,0))*IF($S166="//",1,AJ166)</f>
        <v>#DIV/0!</v>
      </c>
    </row>
    <row r="166" spans="2:36" x14ac:dyDescent="0.3">
      <c r="B166" s="23">
        <f>'Spot Type 1'!B166</f>
        <v>0</v>
      </c>
      <c r="C166" s="20" t="str">
        <f>'Spot Type 1'!C166</f>
        <v>x</v>
      </c>
      <c r="D166" s="20"/>
      <c r="E166" s="20"/>
      <c r="F166" s="20"/>
      <c r="G166" s="20"/>
      <c r="H166" s="20"/>
      <c r="I166" s="20"/>
      <c r="J166" s="31"/>
      <c r="K166" s="32"/>
      <c r="L166" s="32"/>
      <c r="M166" s="32"/>
      <c r="N166" s="46"/>
      <c r="S166" s="9" t="str">
        <f t="shared" si="51"/>
        <v>//</v>
      </c>
      <c r="T166" s="73" t="e">
        <f t="shared" si="48"/>
        <v>#DIV/0!</v>
      </c>
      <c r="U166" s="10" t="e">
        <f t="shared" si="48"/>
        <v>#DIV/0!</v>
      </c>
      <c r="V166" s="10" t="e">
        <f>$Z$20</f>
        <v>#DIV/0!</v>
      </c>
      <c r="W166" s="10" t="e">
        <f>IF(Params!$B$4="Multiplex",T$160+2*U$160,T$160-2*U$160)</f>
        <v>#DIV/0!</v>
      </c>
      <c r="X166" s="11" t="e">
        <f>IF(Params!$B$4="Multiplex",T$160+3*U$160,T$160-3*U$160)</f>
        <v>#DIV/0!</v>
      </c>
      <c r="Y166" s="102" t="e">
        <f t="shared" si="45"/>
        <v>#DIV/0!</v>
      </c>
      <c r="Z166" s="106" t="e">
        <f>IF(Params!$B$4="Multiplex",IF($T166&gt;W166,1,0),IF($T166&lt;W166,1,0))*IF($S167="//",1,161)</f>
        <v>#DIV/0!</v>
      </c>
      <c r="AA166" s="106" t="e">
        <f>IF(Params!$B$4="Multiplex",IF($T166&gt;X166,1,0),IF($T166&lt;X166,1,0))*IF($S167="//",1,161)</f>
        <v>#DIV/0!</v>
      </c>
      <c r="AB166" s="9" t="str">
        <f t="shared" si="52"/>
        <v>//</v>
      </c>
      <c r="AC166" s="76" t="e">
        <f t="shared" si="46"/>
        <v>#DIV/0!</v>
      </c>
      <c r="AD166" s="10" t="e">
        <f t="shared" si="46"/>
        <v>#DIV/0!</v>
      </c>
      <c r="AE166" s="10" t="e">
        <f t="shared" si="50"/>
        <v>#DIV/0!</v>
      </c>
      <c r="AF166" s="10" t="e">
        <f>IF(Params!$B$4="Multiplex",AC$160+2*AD$160,AC$160-2*AD$160)</f>
        <v>#DIV/0!</v>
      </c>
      <c r="AG166" s="11" t="e">
        <f>IF(Params!$B$4="Multiplex",AC$160+3*AD$160,AC$160-3*AD$160)</f>
        <v>#DIV/0!</v>
      </c>
      <c r="AH166" s="102" t="e">
        <f t="shared" si="47"/>
        <v>#DIV/0!</v>
      </c>
      <c r="AI166" s="106" t="e">
        <f>IF(Params!$B$4="Multiplex",IF($AC166&gt;AF166,1,0),IF($AC166&lt;AF166,1,0))*IF($S167="//",1,AI167)</f>
        <v>#DIV/0!</v>
      </c>
      <c r="AJ166" s="106" t="e">
        <f>IF(Params!$B$4="Multiplex",IF($AC166&gt;AG166,1,0),IF($AC166&lt;AG166,1,0))*IF($S167="//",1,AJ167)</f>
        <v>#DIV/0!</v>
      </c>
    </row>
    <row r="167" spans="2:36" x14ac:dyDescent="0.3">
      <c r="B167" s="23">
        <f>'Spot Type 1'!B167</f>
        <v>0</v>
      </c>
      <c r="C167" s="20" t="str">
        <f>'Spot Type 1'!C167</f>
        <v>x</v>
      </c>
      <c r="D167" s="20"/>
      <c r="E167" s="20"/>
      <c r="F167" s="20"/>
      <c r="G167" s="20"/>
      <c r="H167" s="20"/>
      <c r="I167" s="20"/>
      <c r="J167" s="31"/>
      <c r="K167" s="32"/>
      <c r="L167" s="32"/>
      <c r="M167" s="32"/>
      <c r="N167" s="46"/>
      <c r="S167" s="9" t="str">
        <f t="shared" si="51"/>
        <v>//</v>
      </c>
      <c r="T167" s="73" t="e">
        <f t="shared" si="48"/>
        <v>#DIV/0!</v>
      </c>
      <c r="U167" s="10" t="e">
        <f t="shared" si="48"/>
        <v>#DIV/0!</v>
      </c>
      <c r="V167" s="10" t="e">
        <f t="shared" si="49"/>
        <v>#DIV/0!</v>
      </c>
      <c r="W167" s="10" t="e">
        <f>IF(Params!$B$4="Multiplex",T$160+2*U$160,T$160-2*U$160)</f>
        <v>#DIV/0!</v>
      </c>
      <c r="X167" s="11" t="e">
        <f>IF(Params!$B$4="Multiplex",T$160+3*U$160,T$160-3*U$160)</f>
        <v>#DIV/0!</v>
      </c>
      <c r="Y167" s="102" t="e">
        <f t="shared" si="45"/>
        <v>#DIV/0!</v>
      </c>
      <c r="Z167" s="106" t="e">
        <f>IF(Params!$B$4="Multiplex",IF($T167&gt;W167,1,0),IF($T167&lt;W167,1,0))*IF($S168="//",1,161)</f>
        <v>#DIV/0!</v>
      </c>
      <c r="AA167" s="106" t="e">
        <f>IF(Params!$B$4="Multiplex",IF($T167&gt;X167,1,0),IF($T167&lt;X167,1,0))*IF($S168="//",1,161)</f>
        <v>#DIV/0!</v>
      </c>
      <c r="AB167" s="9" t="str">
        <f t="shared" si="52"/>
        <v>//</v>
      </c>
      <c r="AC167" s="76" t="e">
        <f t="shared" si="46"/>
        <v>#DIV/0!</v>
      </c>
      <c r="AD167" s="10" t="e">
        <f t="shared" si="46"/>
        <v>#DIV/0!</v>
      </c>
      <c r="AE167" s="10" t="e">
        <f t="shared" si="50"/>
        <v>#DIV/0!</v>
      </c>
      <c r="AF167" s="10" t="e">
        <f>IF(Params!$B$4="Multiplex",AC$160+2*AD$160,AC$160-2*AD$160)</f>
        <v>#DIV/0!</v>
      </c>
      <c r="AG167" s="11" t="e">
        <f>IF(Params!$B$4="Multiplex",AC$160+3*AD$160,AC$160-3*AD$160)</f>
        <v>#DIV/0!</v>
      </c>
      <c r="AH167" s="102" t="e">
        <f t="shared" si="47"/>
        <v>#DIV/0!</v>
      </c>
      <c r="AI167" s="106" t="e">
        <f>IF(Params!$B$4="Multiplex",IF($AC167&gt;AF167,1,0),IF($AC167&lt;AF167,1,0))*IF($S168="//",1,AI168)</f>
        <v>#DIV/0!</v>
      </c>
      <c r="AJ167" s="106" t="e">
        <f>IF(Params!$B$4="Multiplex",IF($AC167&gt;AG167,1,0),IF($AC167&lt;AG167,1,0))*IF($S168="//",1,AJ168)</f>
        <v>#DIV/0!</v>
      </c>
    </row>
    <row r="168" spans="2:36" x14ac:dyDescent="0.3">
      <c r="B168" s="23">
        <f>'Spot Type 1'!B168</f>
        <v>0</v>
      </c>
      <c r="C168" s="20" t="str">
        <f>'Spot Type 1'!C168</f>
        <v>x</v>
      </c>
      <c r="D168" s="20"/>
      <c r="E168" s="20"/>
      <c r="F168" s="20"/>
      <c r="G168" s="20"/>
      <c r="H168" s="20"/>
      <c r="I168" s="20"/>
      <c r="J168" s="31"/>
      <c r="K168" s="32"/>
      <c r="L168" s="32"/>
      <c r="M168" s="32"/>
      <c r="N168" s="46"/>
      <c r="S168" s="9" t="str">
        <f t="shared" si="51"/>
        <v>//</v>
      </c>
      <c r="T168" s="73" t="e">
        <f t="shared" si="48"/>
        <v>#DIV/0!</v>
      </c>
      <c r="U168" s="10" t="e">
        <f t="shared" si="48"/>
        <v>#DIV/0!</v>
      </c>
      <c r="V168" s="10" t="e">
        <f t="shared" si="49"/>
        <v>#DIV/0!</v>
      </c>
      <c r="W168" s="10" t="e">
        <f>IF(Params!$B$4="Multiplex",T$160+2*U$160,T$160-2*U$160)</f>
        <v>#DIV/0!</v>
      </c>
      <c r="X168" s="11" t="e">
        <f>IF(Params!$B$4="Multiplex",T$160+3*U$160,T$160-3*U$160)</f>
        <v>#DIV/0!</v>
      </c>
      <c r="Y168" s="102" t="e">
        <f>T169-T168</f>
        <v>#DIV/0!</v>
      </c>
      <c r="Z168" s="106" t="e">
        <f>IF(Params!$B$4="Multiplex",IF($T168&gt;W168,1,0),IF($T168&lt;W168,1,0))*IF($S169="//",1,161)</f>
        <v>#DIV/0!</v>
      </c>
      <c r="AA168" s="106" t="e">
        <f>IF(Params!$B$4="Multiplex",IF($T168&gt;X168,1,0),IF($T168&lt;X168,1,0))*IF($S169="//",1,161)</f>
        <v>#DIV/0!</v>
      </c>
      <c r="AB168" s="44" t="str">
        <f t="shared" si="52"/>
        <v>//</v>
      </c>
      <c r="AC168" s="77" t="e">
        <f t="shared" si="46"/>
        <v>#DIV/0!</v>
      </c>
      <c r="AD168" s="12" t="e">
        <f t="shared" si="46"/>
        <v>#DIV/0!</v>
      </c>
      <c r="AE168" s="10" t="e">
        <f t="shared" si="50"/>
        <v>#DIV/0!</v>
      </c>
      <c r="AF168" s="10" t="e">
        <f>IF(Params!$B$4="Multiplex",AC$160+2*AD$160,AC$160-2*AD$160)</f>
        <v>#DIV/0!</v>
      </c>
      <c r="AG168" s="11" t="e">
        <f>IF(Params!$B$4="Multiplex",AC$160+3*AD$160,AC$160-3*AD$160)</f>
        <v>#DIV/0!</v>
      </c>
      <c r="AH168" s="102" t="e">
        <f>AC169-AC168</f>
        <v>#DIV/0!</v>
      </c>
      <c r="AI168" s="106" t="e">
        <f>IF(Params!$B$4="Multiplex",IF($AC168&gt;AF168,1,0),IF($AC168&lt;AF168,1,0))*IF($S169="//",1,AI169)</f>
        <v>#DIV/0!</v>
      </c>
      <c r="AJ168" s="106" t="e">
        <f>IF(Params!$B$4="Multiplex",IF($AC168&gt;AG168,1,0),IF($AC168&lt;AG168,1,0))*IF($S169="//",1,AJ169)</f>
        <v>#DIV/0!</v>
      </c>
    </row>
    <row r="169" spans="2:36" ht="16.2" thickBot="1" x14ac:dyDescent="0.35">
      <c r="B169" s="23">
        <f>'Spot Type 1'!B169</f>
        <v>0</v>
      </c>
      <c r="C169" s="20" t="str">
        <f>'Spot Type 1'!C169</f>
        <v>x</v>
      </c>
      <c r="D169" s="20"/>
      <c r="E169" s="20"/>
      <c r="F169" s="20"/>
      <c r="G169" s="20"/>
      <c r="H169" s="20"/>
      <c r="I169" s="20"/>
      <c r="J169" s="31"/>
      <c r="K169" s="32"/>
      <c r="L169" s="32"/>
      <c r="M169" s="32"/>
      <c r="N169" s="46"/>
      <c r="S169" s="24" t="str">
        <f t="shared" si="51"/>
        <v>//</v>
      </c>
      <c r="T169" s="74" t="e">
        <f t="shared" si="48"/>
        <v>#DIV/0!</v>
      </c>
      <c r="U169" s="18" t="e">
        <f t="shared" si="48"/>
        <v>#DIV/0!</v>
      </c>
      <c r="V169" s="10" t="e">
        <f t="shared" si="49"/>
        <v>#DIV/0!</v>
      </c>
      <c r="W169" s="10" t="e">
        <f>IF(Params!$B$4="Multiplex",T$160+2*U$160,T$160-2*U$160)</f>
        <v>#DIV/0!</v>
      </c>
      <c r="X169" s="11" t="e">
        <f>IF(Params!$B$4="Multiplex",T$160+3*U$160,T$160-3*U$160)</f>
        <v>#DIV/0!</v>
      </c>
      <c r="Z169" s="106" t="e">
        <f>IF(Params!$B$4="Multiplex",IF($T169&gt;W169,1,0),IF($T169&lt;W169,1,0))</f>
        <v>#DIV/0!</v>
      </c>
      <c r="AA169" s="106" t="e">
        <f>IF(Params!$B$4="Multiplex",IF($T169&gt;X169,1,0),IF($T169&lt;X169,1,0))</f>
        <v>#DIV/0!</v>
      </c>
      <c r="AB169" s="45" t="str">
        <f t="shared" si="52"/>
        <v>//</v>
      </c>
      <c r="AC169" s="78" t="e">
        <f t="shared" si="46"/>
        <v>#DIV/0!</v>
      </c>
      <c r="AD169" s="13" t="e">
        <f t="shared" si="46"/>
        <v>#DIV/0!</v>
      </c>
      <c r="AE169" s="10" t="e">
        <f t="shared" si="50"/>
        <v>#DIV/0!</v>
      </c>
      <c r="AF169" s="10" t="e">
        <f>IF(Params!$B$4="Multiplex",AC$160+2*AD$160,AC$160-2*AD$160)</f>
        <v>#DIV/0!</v>
      </c>
      <c r="AG169" s="11" t="e">
        <f>IF(Params!$B$4="Multiplex",AC$160+3*AD$160,AC$160-3*AD$160)</f>
        <v>#DIV/0!</v>
      </c>
      <c r="AI169" s="106" t="e">
        <f>IF(Params!$B$4="Multiplex",IF($AC169&gt;AF169,1,0),IF($AC169&lt;AF169,1,0))</f>
        <v>#DIV/0!</v>
      </c>
      <c r="AJ169" s="106" t="e">
        <f>IF(Params!$B$4="Multiplex",IF($AC169&gt;AG169,1,0),IF($AC169&lt;AG169,1,0))</f>
        <v>#DIV/0!</v>
      </c>
    </row>
    <row r="170" spans="2:36" x14ac:dyDescent="0.3">
      <c r="B170" s="23">
        <f>'Spot Type 1'!B170</f>
        <v>0</v>
      </c>
      <c r="C170" s="20" t="str">
        <f>'Spot Type 1'!C170</f>
        <v>x</v>
      </c>
      <c r="D170" s="20"/>
      <c r="E170" s="20"/>
      <c r="F170" s="20"/>
      <c r="G170" s="20"/>
      <c r="H170" s="20"/>
      <c r="I170" s="20"/>
      <c r="J170" s="31"/>
      <c r="K170" s="32"/>
      <c r="L170" s="32"/>
      <c r="M170" s="32"/>
      <c r="N170" s="46"/>
    </row>
    <row r="171" spans="2:36" x14ac:dyDescent="0.3">
      <c r="B171" s="23">
        <f>'Spot Type 1'!B171</f>
        <v>0</v>
      </c>
      <c r="C171" s="20" t="str">
        <f>'Spot Type 1'!C171</f>
        <v>x</v>
      </c>
      <c r="D171" s="20"/>
      <c r="E171" s="20"/>
      <c r="F171" s="20"/>
      <c r="G171" s="20"/>
      <c r="H171" s="20"/>
      <c r="I171" s="20"/>
      <c r="J171" s="31"/>
      <c r="K171" s="32"/>
      <c r="L171" s="32"/>
      <c r="M171" s="32"/>
      <c r="N171" s="46"/>
    </row>
    <row r="172" spans="2:36" x14ac:dyDescent="0.3">
      <c r="B172" s="23">
        <f>'Spot Type 1'!B172</f>
        <v>0</v>
      </c>
      <c r="C172" s="20" t="str">
        <f>'Spot Type 1'!C172</f>
        <v>x</v>
      </c>
      <c r="D172" s="20"/>
      <c r="E172" s="20"/>
      <c r="F172" s="20"/>
      <c r="G172" s="20"/>
      <c r="H172" s="20"/>
      <c r="I172" s="20"/>
      <c r="J172" s="31"/>
      <c r="K172" s="32"/>
      <c r="L172" s="32"/>
      <c r="M172" s="32"/>
      <c r="N172" s="46"/>
    </row>
    <row r="173" spans="2:36" x14ac:dyDescent="0.3">
      <c r="B173" s="23">
        <f>'Spot Type 1'!B173</f>
        <v>0</v>
      </c>
      <c r="C173" s="20" t="str">
        <f>'Spot Type 1'!C173</f>
        <v>x</v>
      </c>
      <c r="D173" s="20"/>
      <c r="E173" s="20"/>
      <c r="F173" s="20"/>
      <c r="G173" s="20"/>
      <c r="H173" s="20"/>
      <c r="I173" s="20"/>
      <c r="J173" s="31"/>
      <c r="K173" s="32"/>
      <c r="L173" s="32"/>
      <c r="M173" s="32"/>
      <c r="N173" s="46"/>
    </row>
    <row r="174" spans="2:36" x14ac:dyDescent="0.3">
      <c r="B174" s="23">
        <f>'Spot Type 1'!B174</f>
        <v>0</v>
      </c>
      <c r="C174" s="20" t="str">
        <f>'Spot Type 1'!C174</f>
        <v>x</v>
      </c>
      <c r="D174" s="20"/>
      <c r="E174" s="20"/>
      <c r="F174" s="20"/>
      <c r="G174" s="20"/>
      <c r="H174" s="20"/>
      <c r="I174" s="20"/>
      <c r="J174" s="31"/>
      <c r="K174" s="32"/>
      <c r="L174" s="32"/>
      <c r="M174" s="32"/>
      <c r="N174" s="46"/>
    </row>
    <row r="175" spans="2:36" x14ac:dyDescent="0.3">
      <c r="B175" s="23">
        <f>'Spot Type 1'!B175</f>
        <v>0</v>
      </c>
      <c r="C175" s="20" t="str">
        <f>'Spot Type 1'!C175</f>
        <v>x</v>
      </c>
      <c r="D175" s="20"/>
      <c r="E175" s="20"/>
      <c r="F175" s="20"/>
      <c r="G175" s="20"/>
      <c r="H175" s="20"/>
      <c r="I175" s="20"/>
      <c r="J175" s="31"/>
      <c r="K175" s="32"/>
      <c r="L175" s="32"/>
      <c r="M175" s="32"/>
      <c r="N175" s="46"/>
    </row>
    <row r="176" spans="2:36" x14ac:dyDescent="0.3">
      <c r="B176" s="23">
        <f>'Spot Type 1'!B176</f>
        <v>0</v>
      </c>
      <c r="C176" s="20" t="str">
        <f>'Spot Type 1'!C176</f>
        <v>x</v>
      </c>
      <c r="D176" s="20"/>
      <c r="E176" s="20"/>
      <c r="F176" s="20"/>
      <c r="G176" s="20"/>
      <c r="H176" s="20"/>
      <c r="I176" s="20"/>
      <c r="J176" s="31"/>
      <c r="K176" s="32"/>
      <c r="L176" s="32"/>
      <c r="M176" s="32"/>
      <c r="N176" s="46"/>
    </row>
    <row r="177" spans="2:14" x14ac:dyDescent="0.3">
      <c r="B177" s="23">
        <f>'Spot Type 1'!B177</f>
        <v>0</v>
      </c>
      <c r="C177" s="20" t="str">
        <f>'Spot Type 1'!C177</f>
        <v>x</v>
      </c>
      <c r="D177" s="20"/>
      <c r="E177" s="20"/>
      <c r="F177" s="20"/>
      <c r="G177" s="20"/>
      <c r="H177" s="20"/>
      <c r="I177" s="20"/>
      <c r="J177" s="31"/>
      <c r="K177" s="32"/>
      <c r="L177" s="32"/>
      <c r="M177" s="32"/>
      <c r="N177" s="46"/>
    </row>
    <row r="178" spans="2:14" x14ac:dyDescent="0.3">
      <c r="B178" s="23">
        <f>'Spot Type 1'!B178</f>
        <v>0</v>
      </c>
      <c r="C178" s="20" t="str">
        <f>'Spot Type 1'!C178</f>
        <v>x</v>
      </c>
      <c r="D178" s="20"/>
      <c r="E178" s="20"/>
      <c r="F178" s="20"/>
      <c r="G178" s="20"/>
      <c r="H178" s="20"/>
      <c r="I178" s="20"/>
      <c r="J178" s="31"/>
      <c r="K178" s="32"/>
      <c r="L178" s="32"/>
      <c r="M178" s="32"/>
      <c r="N178" s="46"/>
    </row>
    <row r="179" spans="2:14" x14ac:dyDescent="0.3">
      <c r="B179" s="23">
        <f>'Spot Type 1'!B179</f>
        <v>0</v>
      </c>
      <c r="C179" s="20" t="str">
        <f>'Spot Type 1'!C179</f>
        <v>x</v>
      </c>
      <c r="D179" s="20"/>
      <c r="E179" s="20"/>
      <c r="F179" s="20"/>
      <c r="G179" s="20"/>
      <c r="H179" s="20"/>
      <c r="I179" s="20"/>
      <c r="J179" s="31"/>
      <c r="K179" s="32"/>
      <c r="L179" s="32"/>
      <c r="M179" s="32"/>
      <c r="N179" s="46"/>
    </row>
    <row r="180" spans="2:14" x14ac:dyDescent="0.3">
      <c r="B180" s="23">
        <f>'Spot Type 1'!B180</f>
        <v>0</v>
      </c>
      <c r="C180" s="20" t="str">
        <f>'Spot Type 1'!C180</f>
        <v>x</v>
      </c>
      <c r="D180" s="20"/>
      <c r="E180" s="20"/>
      <c r="F180" s="20"/>
      <c r="G180" s="20"/>
      <c r="H180" s="20"/>
      <c r="I180" s="20"/>
      <c r="J180" s="31"/>
      <c r="K180" s="32"/>
      <c r="L180" s="32"/>
      <c r="M180" s="32"/>
      <c r="N180" s="46"/>
    </row>
    <row r="181" spans="2:14" x14ac:dyDescent="0.3">
      <c r="B181" s="23">
        <f>'Spot Type 1'!B181</f>
        <v>0</v>
      </c>
      <c r="C181" s="20" t="str">
        <f>'Spot Type 1'!C181</f>
        <v>x</v>
      </c>
      <c r="D181" s="20"/>
      <c r="E181" s="20"/>
      <c r="F181" s="20"/>
      <c r="G181" s="20"/>
      <c r="H181" s="20"/>
      <c r="I181" s="20"/>
      <c r="J181" s="31"/>
      <c r="K181" s="32"/>
      <c r="L181" s="32"/>
      <c r="M181" s="32"/>
      <c r="N181" s="46"/>
    </row>
    <row r="182" spans="2:14" x14ac:dyDescent="0.3">
      <c r="B182" s="23">
        <f>'Spot Type 1'!B182</f>
        <v>0</v>
      </c>
      <c r="C182" s="20" t="str">
        <f>'Spot Type 1'!C182</f>
        <v>x</v>
      </c>
      <c r="D182" s="20"/>
      <c r="E182" s="20"/>
      <c r="F182" s="20"/>
      <c r="G182" s="20"/>
      <c r="H182" s="20"/>
      <c r="I182" s="20"/>
      <c r="J182" s="31"/>
      <c r="K182" s="32"/>
      <c r="L182" s="32"/>
      <c r="M182" s="32"/>
      <c r="N182" s="46"/>
    </row>
    <row r="183" spans="2:14" x14ac:dyDescent="0.3">
      <c r="B183" s="23">
        <f>'Spot Type 1'!B183</f>
        <v>0</v>
      </c>
      <c r="C183" s="20" t="str">
        <f>'Spot Type 1'!C183</f>
        <v>x</v>
      </c>
      <c r="D183" s="20"/>
      <c r="E183" s="20"/>
      <c r="F183" s="20"/>
      <c r="G183" s="20"/>
      <c r="H183" s="20"/>
      <c r="I183" s="20"/>
      <c r="J183" s="31"/>
      <c r="K183" s="32"/>
      <c r="L183" s="32"/>
      <c r="M183" s="32"/>
      <c r="N183" s="46"/>
    </row>
    <row r="184" spans="2:14" x14ac:dyDescent="0.3">
      <c r="B184" s="23">
        <f>'Spot Type 1'!B184</f>
        <v>0</v>
      </c>
      <c r="C184" s="20" t="str">
        <f>'Spot Type 1'!C184</f>
        <v>x</v>
      </c>
      <c r="D184" s="20"/>
      <c r="E184" s="20"/>
      <c r="F184" s="20"/>
      <c r="G184" s="20"/>
      <c r="H184" s="20"/>
      <c r="I184" s="20"/>
      <c r="J184" s="31"/>
      <c r="K184" s="32"/>
      <c r="L184" s="32"/>
      <c r="M184" s="32"/>
      <c r="N184" s="46"/>
    </row>
    <row r="185" spans="2:14" x14ac:dyDescent="0.3">
      <c r="B185" s="23">
        <f>'Spot Type 1'!B185</f>
        <v>0</v>
      </c>
      <c r="C185" s="20" t="str">
        <f>'Spot Type 1'!C185</f>
        <v>x</v>
      </c>
      <c r="D185" s="20"/>
      <c r="E185" s="20"/>
      <c r="F185" s="20"/>
      <c r="G185" s="20"/>
      <c r="H185" s="20"/>
      <c r="I185" s="20"/>
      <c r="J185" s="31"/>
      <c r="K185" s="32"/>
      <c r="L185" s="32"/>
      <c r="M185" s="32"/>
      <c r="N185" s="46"/>
    </row>
    <row r="186" spans="2:14" x14ac:dyDescent="0.3">
      <c r="B186" s="23">
        <f>'Spot Type 1'!B186</f>
        <v>0</v>
      </c>
      <c r="C186" s="20" t="str">
        <f>'Spot Type 1'!C186</f>
        <v>x</v>
      </c>
      <c r="D186" s="20"/>
      <c r="E186" s="20"/>
      <c r="F186" s="20"/>
      <c r="G186" s="20"/>
      <c r="H186" s="20"/>
      <c r="I186" s="20"/>
      <c r="J186" s="31"/>
      <c r="K186" s="32"/>
      <c r="L186" s="32"/>
      <c r="M186" s="32"/>
      <c r="N186" s="46"/>
    </row>
    <row r="187" spans="2:14" x14ac:dyDescent="0.3">
      <c r="B187" s="23">
        <f>'Spot Type 1'!B187</f>
        <v>0</v>
      </c>
      <c r="C187" s="20" t="str">
        <f>'Spot Type 1'!C187</f>
        <v>x</v>
      </c>
      <c r="D187" s="20"/>
      <c r="E187" s="20"/>
      <c r="F187" s="20"/>
      <c r="G187" s="20"/>
      <c r="H187" s="20"/>
      <c r="I187" s="20"/>
      <c r="J187" s="31"/>
      <c r="K187" s="32"/>
      <c r="L187" s="32"/>
      <c r="M187" s="32"/>
      <c r="N187" s="46"/>
    </row>
    <row r="188" spans="2:14" x14ac:dyDescent="0.3">
      <c r="B188" s="23">
        <f>'Spot Type 1'!B188</f>
        <v>0</v>
      </c>
      <c r="C188" s="20" t="str">
        <f>'Spot Type 1'!C188</f>
        <v>x</v>
      </c>
      <c r="D188" s="20"/>
      <c r="E188" s="20"/>
      <c r="F188" s="20"/>
      <c r="G188" s="20"/>
      <c r="H188" s="20"/>
      <c r="I188" s="20"/>
      <c r="J188" s="31"/>
      <c r="K188" s="32"/>
      <c r="L188" s="32"/>
      <c r="M188" s="32"/>
      <c r="N188" s="46"/>
    </row>
    <row r="189" spans="2:14" x14ac:dyDescent="0.3">
      <c r="B189" s="23">
        <f>'Spot Type 1'!B189</f>
        <v>0</v>
      </c>
      <c r="C189" s="20" t="str">
        <f>'Spot Type 1'!C189</f>
        <v>x</v>
      </c>
      <c r="D189" s="20"/>
      <c r="E189" s="20"/>
      <c r="F189" s="20"/>
      <c r="G189" s="20"/>
      <c r="H189" s="20"/>
      <c r="I189" s="20"/>
      <c r="J189" s="31"/>
      <c r="K189" s="32"/>
      <c r="L189" s="32"/>
      <c r="M189" s="32"/>
      <c r="N189" s="46"/>
    </row>
    <row r="190" spans="2:14" x14ac:dyDescent="0.3">
      <c r="B190" s="23">
        <f>'Spot Type 1'!B190</f>
        <v>0</v>
      </c>
      <c r="C190" s="20" t="str">
        <f>'Spot Type 1'!C190</f>
        <v>x</v>
      </c>
      <c r="D190" s="20"/>
      <c r="E190" s="20"/>
      <c r="F190" s="20"/>
      <c r="G190" s="20"/>
      <c r="H190" s="20"/>
      <c r="I190" s="20"/>
      <c r="J190" s="31"/>
      <c r="K190" s="32"/>
      <c r="L190" s="32"/>
      <c r="M190" s="32"/>
      <c r="N190" s="46"/>
    </row>
    <row r="191" spans="2:14" x14ac:dyDescent="0.3">
      <c r="B191" s="23">
        <f>'Spot Type 1'!B191</f>
        <v>0</v>
      </c>
      <c r="C191" s="20" t="str">
        <f>'Spot Type 1'!C191</f>
        <v>x</v>
      </c>
      <c r="D191" s="20"/>
      <c r="E191" s="20"/>
      <c r="F191" s="20"/>
      <c r="G191" s="20"/>
      <c r="H191" s="20"/>
      <c r="I191" s="20"/>
      <c r="J191" s="31"/>
      <c r="K191" s="32"/>
      <c r="L191" s="32"/>
      <c r="M191" s="32"/>
      <c r="N191" s="46"/>
    </row>
    <row r="192" spans="2:14" x14ac:dyDescent="0.3">
      <c r="B192" s="23">
        <f>'Spot Type 1'!B192</f>
        <v>0</v>
      </c>
      <c r="C192" s="20" t="str">
        <f>'Spot Type 1'!C192</f>
        <v>x</v>
      </c>
      <c r="D192" s="20"/>
      <c r="E192" s="20"/>
      <c r="F192" s="20"/>
      <c r="G192" s="20"/>
      <c r="H192" s="20"/>
      <c r="I192" s="20"/>
      <c r="J192" s="31"/>
      <c r="K192" s="32"/>
      <c r="L192" s="32"/>
      <c r="M192" s="32"/>
      <c r="N192" s="46"/>
    </row>
    <row r="193" spans="2:25" x14ac:dyDescent="0.3">
      <c r="B193" s="23">
        <f>'Spot Type 1'!B193</f>
        <v>0</v>
      </c>
      <c r="C193" s="20" t="str">
        <f>'Spot Type 1'!C193</f>
        <v>x</v>
      </c>
      <c r="D193" s="20"/>
      <c r="E193" s="20"/>
      <c r="F193" s="20"/>
      <c r="G193" s="20"/>
      <c r="H193" s="20"/>
      <c r="I193" s="20"/>
      <c r="J193" s="31"/>
      <c r="K193" s="32"/>
      <c r="L193" s="32"/>
      <c r="M193" s="32"/>
      <c r="N193" s="46"/>
    </row>
    <row r="194" spans="2:25" x14ac:dyDescent="0.3">
      <c r="B194" s="23">
        <f>'Spot Type 1'!B194</f>
        <v>0</v>
      </c>
      <c r="C194" s="20" t="str">
        <f>'Spot Type 1'!C194</f>
        <v>x</v>
      </c>
      <c r="D194" s="20"/>
      <c r="E194" s="20"/>
      <c r="F194" s="20"/>
      <c r="G194" s="20"/>
      <c r="H194" s="20"/>
      <c r="I194" s="20"/>
      <c r="J194" s="31"/>
      <c r="K194" s="32"/>
      <c r="L194" s="32"/>
      <c r="M194" s="32"/>
      <c r="N194" s="46"/>
      <c r="V194" s="5"/>
      <c r="Y194" s="5"/>
    </row>
    <row r="195" spans="2:25" x14ac:dyDescent="0.3">
      <c r="B195" s="23">
        <f>'Spot Type 1'!B195</f>
        <v>0</v>
      </c>
      <c r="C195" s="20" t="str">
        <f>'Spot Type 1'!C195</f>
        <v>x</v>
      </c>
      <c r="D195" s="20"/>
      <c r="E195" s="20"/>
      <c r="F195" s="20"/>
      <c r="G195" s="20"/>
      <c r="H195" s="20"/>
      <c r="I195" s="20"/>
      <c r="J195" s="31"/>
      <c r="K195" s="32"/>
      <c r="L195" s="32"/>
      <c r="M195" s="32"/>
      <c r="N195" s="46"/>
      <c r="V195" s="5"/>
      <c r="Y195" s="5"/>
    </row>
    <row r="196" spans="2:25" x14ac:dyDescent="0.3">
      <c r="B196" s="23">
        <f>'Spot Type 1'!B196</f>
        <v>0</v>
      </c>
      <c r="C196" s="20" t="str">
        <f>'Spot Type 1'!C196</f>
        <v>x</v>
      </c>
      <c r="D196" s="20"/>
      <c r="E196" s="20"/>
      <c r="F196" s="20"/>
      <c r="G196" s="20"/>
      <c r="H196" s="20"/>
      <c r="I196" s="20"/>
      <c r="J196" s="31"/>
      <c r="K196" s="32"/>
      <c r="L196" s="32"/>
      <c r="M196" s="32"/>
      <c r="N196" s="46"/>
      <c r="V196" s="5"/>
      <c r="Y196" s="5"/>
    </row>
    <row r="197" spans="2:25" x14ac:dyDescent="0.3">
      <c r="B197" s="23">
        <f>'Spot Type 1'!B197</f>
        <v>0</v>
      </c>
      <c r="C197" s="20" t="str">
        <f>'Spot Type 1'!C197</f>
        <v>x</v>
      </c>
      <c r="D197" s="20"/>
      <c r="E197" s="20"/>
      <c r="F197" s="20"/>
      <c r="G197" s="20"/>
      <c r="H197" s="20"/>
      <c r="I197" s="20"/>
      <c r="J197" s="31"/>
      <c r="K197" s="32"/>
      <c r="L197" s="32"/>
      <c r="M197" s="32"/>
      <c r="N197" s="46"/>
      <c r="V197" s="5"/>
      <c r="Y197" s="5"/>
    </row>
    <row r="198" spans="2:25" x14ac:dyDescent="0.3">
      <c r="B198" s="23">
        <f>'Spot Type 1'!B198</f>
        <v>0</v>
      </c>
      <c r="C198" s="20" t="str">
        <f>'Spot Type 1'!C198</f>
        <v>x</v>
      </c>
      <c r="D198" s="20"/>
      <c r="E198" s="20"/>
      <c r="F198" s="20"/>
      <c r="G198" s="20"/>
      <c r="H198" s="20"/>
      <c r="I198" s="20"/>
      <c r="J198" s="31"/>
      <c r="K198" s="32"/>
      <c r="L198" s="32"/>
      <c r="M198" s="32"/>
      <c r="N198" s="46"/>
      <c r="V198" s="5"/>
      <c r="Y198" s="5"/>
    </row>
    <row r="199" spans="2:25" x14ac:dyDescent="0.3">
      <c r="B199" s="23">
        <f>'Spot Type 1'!B199</f>
        <v>0</v>
      </c>
      <c r="C199" s="20" t="str">
        <f>'Spot Type 1'!C199</f>
        <v>x</v>
      </c>
      <c r="D199" s="20"/>
      <c r="E199" s="20"/>
      <c r="F199" s="20"/>
      <c r="G199" s="20"/>
      <c r="H199" s="20"/>
      <c r="I199" s="20"/>
      <c r="J199" s="31"/>
      <c r="K199" s="32"/>
      <c r="L199" s="32"/>
      <c r="M199" s="32"/>
      <c r="N199" s="46"/>
      <c r="V199" s="5"/>
      <c r="Y199" s="5"/>
    </row>
    <row r="200" spans="2:25" x14ac:dyDescent="0.3">
      <c r="B200" s="23">
        <f>'Spot Type 1'!B200</f>
        <v>0</v>
      </c>
      <c r="C200" s="20" t="str">
        <f>'Spot Type 1'!C200</f>
        <v>x</v>
      </c>
      <c r="D200" s="20"/>
      <c r="E200" s="20"/>
      <c r="F200" s="20"/>
      <c r="G200" s="20"/>
      <c r="H200" s="20"/>
      <c r="I200" s="20"/>
      <c r="J200" s="31"/>
      <c r="K200" s="32"/>
      <c r="L200" s="32"/>
      <c r="M200" s="32"/>
      <c r="N200" s="46"/>
      <c r="V200" s="5"/>
      <c r="Y200" s="5"/>
    </row>
    <row r="201" spans="2:25" x14ac:dyDescent="0.3">
      <c r="B201" s="23">
        <f>'Spot Type 1'!B201</f>
        <v>0</v>
      </c>
      <c r="C201" s="20" t="str">
        <f>'Spot Type 1'!C201</f>
        <v>x</v>
      </c>
      <c r="D201" s="20"/>
      <c r="E201" s="20"/>
      <c r="F201" s="20"/>
      <c r="G201" s="20"/>
      <c r="H201" s="20"/>
      <c r="I201" s="20"/>
      <c r="J201" s="31"/>
      <c r="K201" s="32"/>
      <c r="L201" s="32"/>
      <c r="M201" s="32"/>
      <c r="N201" s="46"/>
      <c r="V201" s="5"/>
      <c r="Y201" s="5"/>
    </row>
    <row r="202" spans="2:25" x14ac:dyDescent="0.3">
      <c r="B202" s="23">
        <f>'Spot Type 1'!B202</f>
        <v>0</v>
      </c>
      <c r="C202" s="20" t="str">
        <f>'Spot Type 1'!C202</f>
        <v>x</v>
      </c>
      <c r="D202" s="20"/>
      <c r="E202" s="20"/>
      <c r="F202" s="20"/>
      <c r="G202" s="20"/>
      <c r="H202" s="20"/>
      <c r="I202" s="20"/>
      <c r="J202" s="31"/>
      <c r="K202" s="32"/>
      <c r="L202" s="32"/>
      <c r="M202" s="32"/>
      <c r="N202" s="46"/>
      <c r="V202" s="5"/>
      <c r="Y202" s="5"/>
    </row>
    <row r="203" spans="2:25" x14ac:dyDescent="0.3">
      <c r="B203" s="23">
        <f>'Spot Type 1'!B203</f>
        <v>0</v>
      </c>
      <c r="C203" s="20" t="str">
        <f>'Spot Type 1'!C203</f>
        <v>x</v>
      </c>
      <c r="D203" s="20"/>
      <c r="E203" s="20"/>
      <c r="F203" s="20"/>
      <c r="G203" s="20"/>
      <c r="H203" s="20"/>
      <c r="I203" s="20"/>
      <c r="J203" s="31"/>
      <c r="K203" s="32"/>
      <c r="L203" s="32"/>
      <c r="M203" s="32"/>
      <c r="N203" s="46"/>
      <c r="V203" s="5"/>
      <c r="Y203" s="5"/>
    </row>
    <row r="204" spans="2:25" x14ac:dyDescent="0.3">
      <c r="B204" s="23">
        <f>'Spot Type 1'!B204</f>
        <v>0</v>
      </c>
      <c r="C204" s="20" t="str">
        <f>'Spot Type 1'!C204</f>
        <v>x</v>
      </c>
      <c r="D204" s="20"/>
      <c r="E204" s="20"/>
      <c r="F204" s="20"/>
      <c r="G204" s="20"/>
      <c r="H204" s="20"/>
      <c r="I204" s="20"/>
      <c r="J204" s="31"/>
      <c r="K204" s="32"/>
      <c r="L204" s="32"/>
      <c r="M204" s="32"/>
      <c r="N204" s="46"/>
      <c r="V204" s="5"/>
      <c r="Y204" s="5"/>
    </row>
    <row r="205" spans="2:25" x14ac:dyDescent="0.3">
      <c r="B205" s="23">
        <f>'Spot Type 1'!B205</f>
        <v>0</v>
      </c>
      <c r="C205" s="20" t="str">
        <f>'Spot Type 1'!C205</f>
        <v>x</v>
      </c>
      <c r="D205" s="20"/>
      <c r="E205" s="20"/>
      <c r="F205" s="20"/>
      <c r="G205" s="20"/>
      <c r="H205" s="20"/>
      <c r="I205" s="20"/>
      <c r="J205" s="31"/>
      <c r="K205" s="32"/>
      <c r="L205" s="32"/>
      <c r="M205" s="32"/>
      <c r="N205" s="46"/>
      <c r="V205" s="5"/>
      <c r="Y205" s="5"/>
    </row>
    <row r="206" spans="2:25" x14ac:dyDescent="0.3">
      <c r="B206" s="23">
        <f>'Spot Type 1'!B206</f>
        <v>0</v>
      </c>
      <c r="C206" s="20" t="str">
        <f>'Spot Type 1'!C206</f>
        <v>x</v>
      </c>
      <c r="D206" s="20"/>
      <c r="E206" s="20"/>
      <c r="F206" s="20"/>
      <c r="G206" s="20"/>
      <c r="H206" s="20"/>
      <c r="I206" s="20"/>
      <c r="J206" s="31"/>
      <c r="K206" s="32"/>
      <c r="L206" s="32"/>
      <c r="M206" s="32"/>
      <c r="N206" s="46"/>
      <c r="V206" s="5"/>
      <c r="Y206" s="5"/>
    </row>
    <row r="207" spans="2:25" x14ac:dyDescent="0.3">
      <c r="B207" s="23">
        <f>'Spot Type 1'!B207</f>
        <v>0</v>
      </c>
      <c r="C207" s="20" t="str">
        <f>'Spot Type 1'!C207</f>
        <v>x</v>
      </c>
      <c r="D207" s="20"/>
      <c r="E207" s="20"/>
      <c r="F207" s="20"/>
      <c r="G207" s="20"/>
      <c r="H207" s="20"/>
      <c r="I207" s="20"/>
      <c r="J207" s="31"/>
      <c r="K207" s="32"/>
      <c r="L207" s="32"/>
      <c r="M207" s="32"/>
      <c r="N207" s="46"/>
      <c r="V207" s="5"/>
      <c r="Y207" s="5"/>
    </row>
    <row r="208" spans="2:25" x14ac:dyDescent="0.3">
      <c r="B208" s="23">
        <f>'Spot Type 1'!B208</f>
        <v>0</v>
      </c>
      <c r="C208" s="20" t="str">
        <f>'Spot Type 1'!C208</f>
        <v>x</v>
      </c>
      <c r="D208" s="20"/>
      <c r="E208" s="20"/>
      <c r="F208" s="20"/>
      <c r="G208" s="20"/>
      <c r="H208" s="20"/>
      <c r="I208" s="20"/>
      <c r="J208" s="31"/>
      <c r="K208" s="32"/>
      <c r="L208" s="32"/>
      <c r="M208" s="32"/>
      <c r="N208" s="46"/>
      <c r="V208" s="5"/>
      <c r="Y208" s="5"/>
    </row>
    <row r="209" spans="2:25" x14ac:dyDescent="0.3">
      <c r="B209" s="23">
        <f>'Spot Type 1'!B209</f>
        <v>0</v>
      </c>
      <c r="C209" s="20" t="str">
        <f>'Spot Type 1'!C209</f>
        <v>x</v>
      </c>
      <c r="D209" s="20"/>
      <c r="E209" s="20"/>
      <c r="F209" s="20"/>
      <c r="G209" s="20"/>
      <c r="H209" s="20"/>
      <c r="I209" s="20"/>
      <c r="J209" s="31"/>
      <c r="K209" s="32"/>
      <c r="L209" s="32"/>
      <c r="M209" s="32"/>
      <c r="N209" s="46"/>
      <c r="V209" s="5"/>
      <c r="Y209" s="5"/>
    </row>
    <row r="210" spans="2:25" x14ac:dyDescent="0.3">
      <c r="B210" s="23">
        <f>'Spot Type 1'!B210</f>
        <v>0</v>
      </c>
      <c r="C210" s="20" t="str">
        <f>'Spot Type 1'!C210</f>
        <v>x</v>
      </c>
      <c r="D210" s="20"/>
      <c r="E210" s="20"/>
      <c r="F210" s="20"/>
      <c r="G210" s="20"/>
      <c r="H210" s="20"/>
      <c r="I210" s="20"/>
      <c r="J210" s="31"/>
      <c r="K210" s="32"/>
      <c r="L210" s="32"/>
      <c r="M210" s="32"/>
      <c r="N210" s="46"/>
      <c r="V210" s="5"/>
      <c r="Y210" s="5"/>
    </row>
    <row r="211" spans="2:25" x14ac:dyDescent="0.3">
      <c r="B211" s="23">
        <f>'Spot Type 1'!B211</f>
        <v>0</v>
      </c>
      <c r="C211" s="20" t="str">
        <f>'Spot Type 1'!C211</f>
        <v>x</v>
      </c>
      <c r="D211" s="20"/>
      <c r="E211" s="20"/>
      <c r="F211" s="20"/>
      <c r="G211" s="20"/>
      <c r="H211" s="20"/>
      <c r="I211" s="20"/>
      <c r="J211" s="31"/>
      <c r="K211" s="32"/>
      <c r="L211" s="32"/>
      <c r="M211" s="32"/>
      <c r="N211" s="46"/>
      <c r="V211" s="5"/>
      <c r="Y211" s="5"/>
    </row>
    <row r="212" spans="2:25" x14ac:dyDescent="0.3">
      <c r="B212" s="23">
        <f>'Spot Type 1'!B212</f>
        <v>0</v>
      </c>
      <c r="C212" s="20" t="str">
        <f>'Spot Type 1'!C212</f>
        <v>x</v>
      </c>
      <c r="D212" s="20"/>
      <c r="E212" s="20"/>
      <c r="F212" s="20"/>
      <c r="G212" s="20"/>
      <c r="H212" s="20"/>
      <c r="I212" s="20"/>
      <c r="J212" s="31"/>
      <c r="K212" s="32"/>
      <c r="L212" s="32"/>
      <c r="M212" s="32"/>
      <c r="N212" s="46"/>
      <c r="V212" s="5"/>
      <c r="Y212" s="5"/>
    </row>
    <row r="213" spans="2:25" x14ac:dyDescent="0.3">
      <c r="B213" s="23">
        <f>'Spot Type 1'!B213</f>
        <v>0</v>
      </c>
      <c r="C213" s="20" t="str">
        <f>'Spot Type 1'!C213</f>
        <v>x</v>
      </c>
      <c r="D213" s="20"/>
      <c r="E213" s="20"/>
      <c r="F213" s="20"/>
      <c r="G213" s="20"/>
      <c r="H213" s="20"/>
      <c r="I213" s="20"/>
      <c r="J213" s="31"/>
      <c r="K213" s="32"/>
      <c r="L213" s="32"/>
      <c r="M213" s="32"/>
      <c r="N213" s="46"/>
      <c r="V213" s="5"/>
      <c r="Y213" s="5"/>
    </row>
    <row r="214" spans="2:25" x14ac:dyDescent="0.3">
      <c r="B214" s="23">
        <f>'Spot Type 1'!B214</f>
        <v>0</v>
      </c>
      <c r="C214" s="20" t="str">
        <f>'Spot Type 1'!C214</f>
        <v>x</v>
      </c>
      <c r="D214" s="20"/>
      <c r="E214" s="20"/>
      <c r="F214" s="20"/>
      <c r="G214" s="20"/>
      <c r="H214" s="20"/>
      <c r="I214" s="20"/>
      <c r="J214" s="31"/>
      <c r="K214" s="32"/>
      <c r="L214" s="32"/>
      <c r="M214" s="32"/>
      <c r="N214" s="46"/>
      <c r="V214" s="5"/>
      <c r="Y214" s="5"/>
    </row>
    <row r="215" spans="2:25" x14ac:dyDescent="0.3">
      <c r="B215" s="23">
        <f>'Spot Type 1'!B215</f>
        <v>0</v>
      </c>
      <c r="C215" s="20" t="str">
        <f>'Spot Type 1'!C215</f>
        <v>x</v>
      </c>
      <c r="D215" s="20"/>
      <c r="E215" s="20"/>
      <c r="F215" s="20"/>
      <c r="G215" s="20"/>
      <c r="H215" s="20"/>
      <c r="I215" s="20"/>
      <c r="J215" s="31"/>
      <c r="K215" s="32"/>
      <c r="L215" s="32"/>
      <c r="M215" s="32"/>
      <c r="N215" s="46"/>
      <c r="V215" s="5"/>
      <c r="Y215" s="5"/>
    </row>
    <row r="216" spans="2:25" x14ac:dyDescent="0.3">
      <c r="B216" s="23">
        <f>'Spot Type 1'!B216</f>
        <v>0</v>
      </c>
      <c r="C216" s="20" t="str">
        <f>'Spot Type 1'!C216</f>
        <v>x</v>
      </c>
      <c r="D216" s="20"/>
      <c r="E216" s="20"/>
      <c r="F216" s="20"/>
      <c r="G216" s="20"/>
      <c r="H216" s="20"/>
      <c r="I216" s="20"/>
      <c r="J216" s="31"/>
      <c r="K216" s="32"/>
      <c r="L216" s="32"/>
      <c r="M216" s="32"/>
      <c r="N216" s="46"/>
      <c r="V216" s="5"/>
      <c r="Y216" s="5"/>
    </row>
    <row r="217" spans="2:25" x14ac:dyDescent="0.3">
      <c r="B217" s="23">
        <f>'Spot Type 1'!B217</f>
        <v>0</v>
      </c>
      <c r="C217" s="20" t="str">
        <f>'Spot Type 1'!C217</f>
        <v>x</v>
      </c>
      <c r="D217" s="20"/>
      <c r="E217" s="20"/>
      <c r="F217" s="20"/>
      <c r="G217" s="20"/>
      <c r="H217" s="20"/>
      <c r="I217" s="20"/>
      <c r="J217" s="31"/>
      <c r="K217" s="32"/>
      <c r="L217" s="32"/>
      <c r="M217" s="32"/>
      <c r="N217" s="46"/>
      <c r="V217" s="5"/>
      <c r="Y217" s="5"/>
    </row>
    <row r="218" spans="2:25" x14ac:dyDescent="0.3">
      <c r="B218" s="23">
        <f>'Spot Type 1'!B218</f>
        <v>0</v>
      </c>
      <c r="C218" s="20" t="str">
        <f>'Spot Type 1'!C218</f>
        <v>x</v>
      </c>
      <c r="D218" s="20"/>
      <c r="E218" s="20"/>
      <c r="F218" s="20"/>
      <c r="G218" s="20"/>
      <c r="H218" s="20"/>
      <c r="I218" s="20"/>
      <c r="J218" s="31"/>
      <c r="K218" s="32"/>
      <c r="L218" s="32"/>
      <c r="M218" s="32"/>
      <c r="N218" s="46"/>
      <c r="V218" s="5"/>
      <c r="Y218" s="5"/>
    </row>
    <row r="219" spans="2:25" x14ac:dyDescent="0.3">
      <c r="B219" s="23">
        <f>'Spot Type 1'!B219</f>
        <v>0</v>
      </c>
      <c r="C219" s="20" t="str">
        <f>'Spot Type 1'!C219</f>
        <v>x</v>
      </c>
      <c r="D219" s="20"/>
      <c r="E219" s="20"/>
      <c r="F219" s="20"/>
      <c r="G219" s="20"/>
      <c r="H219" s="20"/>
      <c r="I219" s="20"/>
      <c r="J219" s="31"/>
      <c r="K219" s="32"/>
      <c r="L219" s="32"/>
      <c r="M219" s="32"/>
      <c r="N219" s="46"/>
      <c r="V219" s="5"/>
      <c r="Y219" s="5"/>
    </row>
    <row r="220" spans="2:25" x14ac:dyDescent="0.3">
      <c r="B220" s="23">
        <f>'Spot Type 1'!B220</f>
        <v>0</v>
      </c>
      <c r="C220" s="20" t="str">
        <f>'Spot Type 1'!C220</f>
        <v>x</v>
      </c>
      <c r="D220" s="20"/>
      <c r="E220" s="20"/>
      <c r="F220" s="20"/>
      <c r="G220" s="20"/>
      <c r="H220" s="20"/>
      <c r="I220" s="20"/>
      <c r="J220" s="31"/>
      <c r="K220" s="32"/>
      <c r="L220" s="32"/>
      <c r="M220" s="32"/>
      <c r="N220" s="46"/>
      <c r="V220" s="5"/>
      <c r="Y220" s="5"/>
    </row>
    <row r="221" spans="2:25" x14ac:dyDescent="0.3">
      <c r="B221" s="23">
        <f>'Spot Type 1'!B221</f>
        <v>0</v>
      </c>
      <c r="C221" s="20" t="str">
        <f>'Spot Type 1'!C221</f>
        <v>x</v>
      </c>
      <c r="D221" s="20"/>
      <c r="E221" s="20"/>
      <c r="F221" s="20"/>
      <c r="G221" s="20"/>
      <c r="H221" s="20"/>
      <c r="I221" s="20"/>
      <c r="J221" s="31"/>
      <c r="K221" s="32"/>
      <c r="L221" s="32"/>
      <c r="M221" s="32"/>
      <c r="N221" s="46"/>
      <c r="V221" s="5"/>
      <c r="Y221" s="5"/>
    </row>
    <row r="222" spans="2:25" x14ac:dyDescent="0.3">
      <c r="B222" s="23">
        <f>'Spot Type 1'!B222</f>
        <v>0</v>
      </c>
      <c r="C222" s="20" t="str">
        <f>'Spot Type 1'!C222</f>
        <v>x</v>
      </c>
      <c r="D222" s="20"/>
      <c r="E222" s="20"/>
      <c r="F222" s="20"/>
      <c r="G222" s="20"/>
      <c r="H222" s="20"/>
      <c r="I222" s="20"/>
      <c r="J222" s="31"/>
      <c r="K222" s="32"/>
      <c r="L222" s="32"/>
      <c r="M222" s="32"/>
      <c r="N222" s="46"/>
      <c r="V222" s="5"/>
      <c r="Y222" s="5"/>
    </row>
    <row r="223" spans="2:25" x14ac:dyDescent="0.3">
      <c r="B223" s="23">
        <f>'Spot Type 1'!B223</f>
        <v>0</v>
      </c>
      <c r="C223" s="20" t="str">
        <f>'Spot Type 1'!C223</f>
        <v>x</v>
      </c>
      <c r="D223" s="20"/>
      <c r="E223" s="20"/>
      <c r="F223" s="20"/>
      <c r="G223" s="20"/>
      <c r="H223" s="20"/>
      <c r="I223" s="20"/>
      <c r="J223" s="31"/>
      <c r="K223" s="32"/>
      <c r="L223" s="32"/>
      <c r="M223" s="32"/>
      <c r="N223" s="46"/>
      <c r="V223" s="5"/>
      <c r="Y223" s="5"/>
    </row>
    <row r="224" spans="2:25" x14ac:dyDescent="0.3">
      <c r="B224" s="23">
        <f>'Spot Type 1'!B224</f>
        <v>0</v>
      </c>
      <c r="C224" s="20" t="str">
        <f>'Spot Type 1'!C224</f>
        <v>x</v>
      </c>
      <c r="D224" s="20"/>
      <c r="E224" s="20"/>
      <c r="F224" s="20"/>
      <c r="G224" s="20"/>
      <c r="H224" s="20"/>
      <c r="I224" s="20"/>
      <c r="J224" s="31"/>
      <c r="K224" s="32"/>
      <c r="L224" s="32"/>
      <c r="M224" s="32"/>
      <c r="N224" s="46"/>
      <c r="V224" s="5"/>
      <c r="Y224" s="5"/>
    </row>
    <row r="225" spans="2:25" x14ac:dyDescent="0.3">
      <c r="B225" s="23">
        <f>'Spot Type 1'!B225</f>
        <v>0</v>
      </c>
      <c r="C225" s="20" t="str">
        <f>'Spot Type 1'!C225</f>
        <v>x</v>
      </c>
      <c r="D225" s="20"/>
      <c r="E225" s="20"/>
      <c r="F225" s="20"/>
      <c r="G225" s="20"/>
      <c r="H225" s="20"/>
      <c r="I225" s="20"/>
      <c r="J225" s="31"/>
      <c r="K225" s="32"/>
      <c r="L225" s="32"/>
      <c r="M225" s="32"/>
      <c r="N225" s="46"/>
      <c r="V225" s="5"/>
      <c r="Y225" s="5"/>
    </row>
    <row r="226" spans="2:25" x14ac:dyDescent="0.3">
      <c r="B226" s="23">
        <f>'Spot Type 1'!B226</f>
        <v>0</v>
      </c>
      <c r="C226" s="20" t="str">
        <f>'Spot Type 1'!C226</f>
        <v>x</v>
      </c>
      <c r="D226" s="20"/>
      <c r="E226" s="20"/>
      <c r="F226" s="20"/>
      <c r="G226" s="20"/>
      <c r="H226" s="20"/>
      <c r="I226" s="20"/>
      <c r="J226" s="31"/>
      <c r="K226" s="32"/>
      <c r="L226" s="32"/>
      <c r="M226" s="32"/>
      <c r="N226" s="46"/>
      <c r="V226" s="5"/>
      <c r="Y226" s="5"/>
    </row>
    <row r="227" spans="2:25" x14ac:dyDescent="0.3">
      <c r="B227" s="23">
        <f>'Spot Type 1'!B227</f>
        <v>0</v>
      </c>
      <c r="C227" s="20" t="str">
        <f>'Spot Type 1'!C227</f>
        <v>x</v>
      </c>
      <c r="D227" s="20"/>
      <c r="E227" s="20"/>
      <c r="F227" s="20"/>
      <c r="G227" s="20"/>
      <c r="H227" s="20"/>
      <c r="I227" s="20"/>
      <c r="J227" s="31"/>
      <c r="K227" s="32"/>
      <c r="L227" s="32"/>
      <c r="M227" s="32"/>
      <c r="N227" s="46"/>
      <c r="V227" s="5"/>
      <c r="Y227" s="5"/>
    </row>
    <row r="228" spans="2:25" x14ac:dyDescent="0.3">
      <c r="B228" s="23">
        <f>'Spot Type 1'!B228</f>
        <v>0</v>
      </c>
      <c r="C228" s="20" t="str">
        <f>'Spot Type 1'!C228</f>
        <v>x</v>
      </c>
      <c r="D228" s="20"/>
      <c r="E228" s="20"/>
      <c r="F228" s="20"/>
      <c r="G228" s="20"/>
      <c r="H228" s="20"/>
      <c r="I228" s="20"/>
      <c r="J228" s="31"/>
      <c r="K228" s="32"/>
      <c r="L228" s="32"/>
      <c r="M228" s="32"/>
      <c r="N228" s="46"/>
      <c r="V228" s="5"/>
      <c r="Y228" s="5"/>
    </row>
    <row r="229" spans="2:25" x14ac:dyDescent="0.3">
      <c r="B229" s="23">
        <f>'Spot Type 1'!B229</f>
        <v>0</v>
      </c>
      <c r="C229" s="20" t="str">
        <f>'Spot Type 1'!C229</f>
        <v>x</v>
      </c>
      <c r="D229" s="20"/>
      <c r="E229" s="20"/>
      <c r="F229" s="20"/>
      <c r="G229" s="20"/>
      <c r="H229" s="20"/>
      <c r="I229" s="20"/>
      <c r="J229" s="31"/>
      <c r="K229" s="32"/>
      <c r="L229" s="32"/>
      <c r="M229" s="32"/>
      <c r="N229" s="46"/>
      <c r="V229" s="5"/>
      <c r="Y229" s="5"/>
    </row>
    <row r="230" spans="2:25" x14ac:dyDescent="0.3">
      <c r="B230" s="23">
        <f>'Spot Type 1'!B230</f>
        <v>0</v>
      </c>
      <c r="C230" s="20" t="str">
        <f>'Spot Type 1'!C230</f>
        <v>x</v>
      </c>
      <c r="D230" s="20"/>
      <c r="E230" s="20"/>
      <c r="F230" s="20"/>
      <c r="G230" s="20"/>
      <c r="H230" s="20"/>
      <c r="I230" s="20"/>
      <c r="J230" s="31"/>
      <c r="K230" s="32"/>
      <c r="L230" s="32"/>
      <c r="M230" s="32"/>
      <c r="N230" s="46"/>
      <c r="V230" s="5"/>
      <c r="Y230" s="5"/>
    </row>
    <row r="231" spans="2:25" x14ac:dyDescent="0.3">
      <c r="B231" s="23">
        <f>'Spot Type 1'!B231</f>
        <v>0</v>
      </c>
      <c r="C231" s="20" t="str">
        <f>'Spot Type 1'!C231</f>
        <v>x</v>
      </c>
      <c r="D231" s="20"/>
      <c r="E231" s="20"/>
      <c r="F231" s="20"/>
      <c r="G231" s="20"/>
      <c r="H231" s="20"/>
      <c r="I231" s="20"/>
      <c r="J231" s="31"/>
      <c r="K231" s="32"/>
      <c r="L231" s="32"/>
      <c r="M231" s="32"/>
      <c r="N231" s="46"/>
      <c r="V231" s="5"/>
      <c r="Y231" s="5"/>
    </row>
    <row r="232" spans="2:25" x14ac:dyDescent="0.3">
      <c r="B232" s="23">
        <f>'Spot Type 1'!B232</f>
        <v>0</v>
      </c>
      <c r="C232" s="20" t="str">
        <f>'Spot Type 1'!C232</f>
        <v>x</v>
      </c>
      <c r="D232" s="20"/>
      <c r="E232" s="20"/>
      <c r="F232" s="20"/>
      <c r="G232" s="20"/>
      <c r="H232" s="20"/>
      <c r="I232" s="20"/>
      <c r="J232" s="31"/>
      <c r="K232" s="32"/>
      <c r="L232" s="32"/>
      <c r="M232" s="32"/>
      <c r="N232" s="46"/>
      <c r="V232" s="5"/>
      <c r="Y232" s="5"/>
    </row>
    <row r="233" spans="2:25" x14ac:dyDescent="0.3">
      <c r="B233" s="23">
        <f>'Spot Type 1'!B233</f>
        <v>0</v>
      </c>
      <c r="C233" s="20" t="str">
        <f>'Spot Type 1'!C233</f>
        <v>x</v>
      </c>
      <c r="D233" s="20"/>
      <c r="E233" s="20"/>
      <c r="F233" s="20"/>
      <c r="G233" s="20"/>
      <c r="H233" s="20"/>
      <c r="I233" s="20"/>
      <c r="J233" s="31"/>
      <c r="K233" s="32"/>
      <c r="L233" s="32"/>
      <c r="M233" s="32"/>
      <c r="N233" s="46"/>
      <c r="V233" s="5"/>
      <c r="Y233" s="5"/>
    </row>
    <row r="234" spans="2:25" x14ac:dyDescent="0.3">
      <c r="B234" s="23">
        <f>'Spot Type 1'!B234</f>
        <v>0</v>
      </c>
      <c r="C234" s="20" t="str">
        <f>'Spot Type 1'!C234</f>
        <v>x</v>
      </c>
      <c r="D234" s="20"/>
      <c r="E234" s="20"/>
      <c r="F234" s="20"/>
      <c r="G234" s="20"/>
      <c r="H234" s="20"/>
      <c r="I234" s="20"/>
      <c r="J234" s="31"/>
      <c r="K234" s="32"/>
      <c r="L234" s="32"/>
      <c r="M234" s="32"/>
      <c r="N234" s="46"/>
      <c r="V234" s="5"/>
      <c r="Y234" s="5"/>
    </row>
    <row r="235" spans="2:25" x14ac:dyDescent="0.3">
      <c r="B235" s="23">
        <f>'Spot Type 1'!B235</f>
        <v>0</v>
      </c>
      <c r="C235" s="20" t="str">
        <f>'Spot Type 1'!C235</f>
        <v>x</v>
      </c>
      <c r="D235" s="20"/>
      <c r="E235" s="20"/>
      <c r="F235" s="20"/>
      <c r="G235" s="20"/>
      <c r="H235" s="20"/>
      <c r="I235" s="20"/>
      <c r="J235" s="31"/>
      <c r="K235" s="32"/>
      <c r="L235" s="32"/>
      <c r="M235" s="32"/>
      <c r="N235" s="46"/>
      <c r="V235" s="5"/>
      <c r="Y235" s="5"/>
    </row>
    <row r="236" spans="2:25" x14ac:dyDescent="0.3">
      <c r="B236" s="23">
        <f>'Spot Type 1'!B236</f>
        <v>0</v>
      </c>
      <c r="C236" s="20" t="str">
        <f>'Spot Type 1'!C236</f>
        <v>x</v>
      </c>
      <c r="D236" s="20"/>
      <c r="E236" s="20"/>
      <c r="F236" s="20"/>
      <c r="G236" s="20"/>
      <c r="H236" s="20"/>
      <c r="I236" s="20"/>
      <c r="J236" s="31"/>
      <c r="K236" s="32"/>
      <c r="L236" s="32"/>
      <c r="M236" s="32"/>
      <c r="N236" s="46"/>
      <c r="V236" s="5"/>
      <c r="Y236" s="5"/>
    </row>
    <row r="237" spans="2:25" x14ac:dyDescent="0.3">
      <c r="B237" s="23">
        <f>'Spot Type 1'!B237</f>
        <v>0</v>
      </c>
      <c r="C237" s="20" t="str">
        <f>'Spot Type 1'!C237</f>
        <v>x</v>
      </c>
      <c r="D237" s="20"/>
      <c r="E237" s="20"/>
      <c r="F237" s="20"/>
      <c r="G237" s="20"/>
      <c r="H237" s="20"/>
      <c r="I237" s="20"/>
      <c r="J237" s="31"/>
      <c r="K237" s="32"/>
      <c r="L237" s="32"/>
      <c r="M237" s="32"/>
      <c r="N237" s="46"/>
      <c r="V237" s="5"/>
      <c r="Y237" s="5"/>
    </row>
    <row r="238" spans="2:25" x14ac:dyDescent="0.3">
      <c r="B238" s="23">
        <f>'Spot Type 1'!B238</f>
        <v>0</v>
      </c>
      <c r="C238" s="20" t="str">
        <f>'Spot Type 1'!C238</f>
        <v>x</v>
      </c>
      <c r="D238" s="20"/>
      <c r="E238" s="20"/>
      <c r="F238" s="20"/>
      <c r="G238" s="20"/>
      <c r="H238" s="20"/>
      <c r="I238" s="20"/>
      <c r="J238" s="31"/>
      <c r="K238" s="32"/>
      <c r="L238" s="32"/>
      <c r="M238" s="32"/>
      <c r="N238" s="46"/>
      <c r="V238" s="5"/>
      <c r="Y238" s="5"/>
    </row>
    <row r="239" spans="2:25" x14ac:dyDescent="0.3">
      <c r="B239" s="23">
        <f>'Spot Type 1'!B239</f>
        <v>0</v>
      </c>
      <c r="C239" s="20" t="str">
        <f>'Spot Type 1'!C239</f>
        <v>x</v>
      </c>
      <c r="D239" s="20"/>
      <c r="E239" s="20"/>
      <c r="F239" s="20"/>
      <c r="G239" s="20"/>
      <c r="H239" s="20"/>
      <c r="I239" s="20"/>
      <c r="J239" s="31"/>
      <c r="K239" s="32"/>
      <c r="L239" s="32"/>
      <c r="M239" s="32"/>
      <c r="N239" s="46"/>
      <c r="V239" s="5"/>
      <c r="Y239" s="5"/>
    </row>
    <row r="240" spans="2:25" x14ac:dyDescent="0.3">
      <c r="B240" s="23">
        <f>'Spot Type 1'!B240</f>
        <v>0</v>
      </c>
      <c r="C240" s="20" t="str">
        <f>'Spot Type 1'!C240</f>
        <v>x</v>
      </c>
      <c r="D240" s="20"/>
      <c r="E240" s="20"/>
      <c r="F240" s="20"/>
      <c r="G240" s="20"/>
      <c r="H240" s="20"/>
      <c r="I240" s="20"/>
      <c r="J240" s="31"/>
      <c r="K240" s="32"/>
      <c r="L240" s="32"/>
      <c r="M240" s="32"/>
      <c r="N240" s="46"/>
      <c r="V240" s="5"/>
      <c r="Y240" s="5"/>
    </row>
    <row r="241" spans="2:25" x14ac:dyDescent="0.3">
      <c r="B241" s="23">
        <f>'Spot Type 1'!B241</f>
        <v>0</v>
      </c>
      <c r="C241" s="20" t="str">
        <f>'Spot Type 1'!C241</f>
        <v>x</v>
      </c>
      <c r="D241" s="20"/>
      <c r="E241" s="20"/>
      <c r="F241" s="20"/>
      <c r="G241" s="20"/>
      <c r="H241" s="20"/>
      <c r="I241" s="20"/>
      <c r="J241" s="31"/>
      <c r="K241" s="32"/>
      <c r="L241" s="32"/>
      <c r="M241" s="32"/>
      <c r="N241" s="46"/>
      <c r="V241" s="5"/>
      <c r="Y241" s="5"/>
    </row>
    <row r="242" spans="2:25" x14ac:dyDescent="0.3">
      <c r="B242" s="23">
        <f>'Spot Type 1'!B242</f>
        <v>0</v>
      </c>
      <c r="C242" s="20" t="str">
        <f>'Spot Type 1'!C242</f>
        <v>x</v>
      </c>
      <c r="D242" s="20"/>
      <c r="E242" s="20"/>
      <c r="F242" s="20"/>
      <c r="G242" s="20"/>
      <c r="H242" s="20"/>
      <c r="I242" s="20"/>
      <c r="J242" s="31"/>
      <c r="K242" s="32"/>
      <c r="L242" s="32"/>
      <c r="M242" s="32"/>
      <c r="N242" s="46"/>
      <c r="V242" s="5"/>
      <c r="Y242" s="5"/>
    </row>
    <row r="243" spans="2:25" x14ac:dyDescent="0.3">
      <c r="B243" s="23">
        <f>'Spot Type 1'!B243</f>
        <v>0</v>
      </c>
      <c r="C243" s="20" t="str">
        <f>'Spot Type 1'!C243</f>
        <v>x</v>
      </c>
      <c r="D243" s="20"/>
      <c r="E243" s="20"/>
      <c r="F243" s="20"/>
      <c r="G243" s="20"/>
      <c r="H243" s="20"/>
      <c r="I243" s="20"/>
      <c r="J243" s="31"/>
      <c r="K243" s="32"/>
      <c r="L243" s="32"/>
      <c r="M243" s="32"/>
      <c r="N243" s="46"/>
      <c r="V243" s="5"/>
      <c r="Y243" s="5"/>
    </row>
    <row r="244" spans="2:25" x14ac:dyDescent="0.3">
      <c r="B244" s="23">
        <f>'Spot Type 1'!B244</f>
        <v>0</v>
      </c>
      <c r="C244" s="20" t="str">
        <f>'Spot Type 1'!C244</f>
        <v>x</v>
      </c>
      <c r="D244" s="20"/>
      <c r="E244" s="20"/>
      <c r="F244" s="20"/>
      <c r="G244" s="20"/>
      <c r="H244" s="20"/>
      <c r="I244" s="20"/>
      <c r="J244" s="31"/>
      <c r="K244" s="32"/>
      <c r="L244" s="32"/>
      <c r="M244" s="32"/>
      <c r="N244" s="46"/>
      <c r="V244" s="5"/>
      <c r="Y244" s="5"/>
    </row>
    <row r="245" spans="2:25" x14ac:dyDescent="0.3">
      <c r="B245" s="23">
        <f>'Spot Type 1'!B245</f>
        <v>0</v>
      </c>
      <c r="C245" s="20" t="str">
        <f>'Spot Type 1'!C245</f>
        <v>x</v>
      </c>
      <c r="D245" s="20"/>
      <c r="E245" s="20"/>
      <c r="F245" s="20"/>
      <c r="G245" s="20"/>
      <c r="H245" s="20"/>
      <c r="I245" s="20"/>
      <c r="J245" s="31"/>
      <c r="K245" s="32"/>
      <c r="L245" s="32"/>
      <c r="M245" s="32"/>
      <c r="N245" s="46"/>
      <c r="V245" s="5"/>
      <c r="Y245" s="5"/>
    </row>
    <row r="246" spans="2:25" x14ac:dyDescent="0.3">
      <c r="B246" s="23">
        <f>'Spot Type 1'!B246</f>
        <v>0</v>
      </c>
      <c r="C246" s="20" t="str">
        <f>'Spot Type 1'!C246</f>
        <v>x</v>
      </c>
      <c r="D246" s="20"/>
      <c r="E246" s="20"/>
      <c r="F246" s="20"/>
      <c r="G246" s="20"/>
      <c r="H246" s="20"/>
      <c r="I246" s="20"/>
      <c r="J246" s="31"/>
      <c r="K246" s="32"/>
      <c r="L246" s="32"/>
      <c r="M246" s="32"/>
      <c r="N246" s="46"/>
      <c r="V246" s="5"/>
      <c r="Y246" s="5"/>
    </row>
    <row r="247" spans="2:25" x14ac:dyDescent="0.3">
      <c r="B247" s="23">
        <f>'Spot Type 1'!B247</f>
        <v>0</v>
      </c>
      <c r="C247" s="20" t="str">
        <f>'Spot Type 1'!C247</f>
        <v>x</v>
      </c>
      <c r="D247" s="20"/>
      <c r="E247" s="20"/>
      <c r="F247" s="20"/>
      <c r="G247" s="20"/>
      <c r="H247" s="20"/>
      <c r="I247" s="20"/>
      <c r="J247" s="31"/>
      <c r="K247" s="32"/>
      <c r="L247" s="32"/>
      <c r="M247" s="32"/>
      <c r="N247" s="46"/>
      <c r="V247" s="5"/>
      <c r="Y247" s="5"/>
    </row>
    <row r="248" spans="2:25" x14ac:dyDescent="0.3">
      <c r="B248" s="23">
        <f>'Spot Type 1'!B248</f>
        <v>0</v>
      </c>
      <c r="C248" s="20" t="str">
        <f>'Spot Type 1'!C248</f>
        <v>x</v>
      </c>
      <c r="D248" s="20"/>
      <c r="E248" s="20"/>
      <c r="F248" s="20"/>
      <c r="G248" s="20"/>
      <c r="H248" s="20"/>
      <c r="I248" s="20"/>
      <c r="J248" s="31"/>
      <c r="K248" s="32"/>
      <c r="L248" s="32"/>
      <c r="M248" s="32"/>
      <c r="N248" s="46"/>
      <c r="V248" s="5"/>
      <c r="Y248" s="5"/>
    </row>
    <row r="249" spans="2:25" x14ac:dyDescent="0.3">
      <c r="B249" s="23">
        <f>'Spot Type 1'!B249</f>
        <v>0</v>
      </c>
      <c r="C249" s="20" t="str">
        <f>'Spot Type 1'!C249</f>
        <v>x</v>
      </c>
      <c r="D249" s="20"/>
      <c r="E249" s="20"/>
      <c r="F249" s="20"/>
      <c r="G249" s="20"/>
      <c r="H249" s="20"/>
      <c r="I249" s="20"/>
      <c r="J249" s="31"/>
      <c r="K249" s="32"/>
      <c r="L249" s="32"/>
      <c r="M249" s="32"/>
      <c r="N249" s="46"/>
      <c r="V249" s="5"/>
      <c r="Y249" s="5"/>
    </row>
    <row r="250" spans="2:25" x14ac:dyDescent="0.3">
      <c r="B250" s="23">
        <f>'Spot Type 1'!B250</f>
        <v>0</v>
      </c>
      <c r="C250" s="20" t="str">
        <f>'Spot Type 1'!C250</f>
        <v>x</v>
      </c>
      <c r="D250" s="20"/>
      <c r="E250" s="20"/>
      <c r="F250" s="20"/>
      <c r="G250" s="20"/>
      <c r="H250" s="20"/>
      <c r="I250" s="20"/>
      <c r="J250" s="31"/>
      <c r="K250" s="32"/>
      <c r="L250" s="32"/>
      <c r="M250" s="32"/>
      <c r="N250" s="46"/>
      <c r="V250" s="5"/>
      <c r="Y250" s="5"/>
    </row>
    <row r="251" spans="2:25" x14ac:dyDescent="0.3">
      <c r="B251" s="23">
        <f>'Spot Type 1'!B251</f>
        <v>0</v>
      </c>
      <c r="C251" s="20" t="str">
        <f>'Spot Type 1'!C251</f>
        <v>x</v>
      </c>
      <c r="D251" s="20"/>
      <c r="E251" s="20"/>
      <c r="F251" s="20"/>
      <c r="G251" s="20"/>
      <c r="H251" s="20"/>
      <c r="I251" s="20"/>
      <c r="J251" s="31"/>
      <c r="K251" s="32"/>
      <c r="L251" s="32"/>
      <c r="M251" s="32"/>
      <c r="N251" s="46"/>
      <c r="V251" s="5"/>
      <c r="Y251" s="5"/>
    </row>
    <row r="252" spans="2:25" x14ac:dyDescent="0.3">
      <c r="B252" s="23">
        <f>'Spot Type 1'!B252</f>
        <v>0</v>
      </c>
      <c r="C252" s="20" t="str">
        <f>'Spot Type 1'!C252</f>
        <v>x</v>
      </c>
      <c r="D252" s="20"/>
      <c r="E252" s="20"/>
      <c r="F252" s="20"/>
      <c r="G252" s="20"/>
      <c r="H252" s="20"/>
      <c r="I252" s="20"/>
      <c r="J252" s="31"/>
      <c r="K252" s="32"/>
      <c r="L252" s="32"/>
      <c r="M252" s="32"/>
      <c r="N252" s="46"/>
      <c r="V252" s="5"/>
      <c r="Y252" s="5"/>
    </row>
    <row r="253" spans="2:25" x14ac:dyDescent="0.3">
      <c r="B253" s="23">
        <f>'Spot Type 1'!B253</f>
        <v>0</v>
      </c>
      <c r="C253" s="20" t="str">
        <f>'Spot Type 1'!C253</f>
        <v>x</v>
      </c>
      <c r="D253" s="20"/>
      <c r="E253" s="20"/>
      <c r="F253" s="20"/>
      <c r="G253" s="20"/>
      <c r="H253" s="20"/>
      <c r="I253" s="20"/>
      <c r="J253" s="31"/>
      <c r="K253" s="32"/>
      <c r="L253" s="32"/>
      <c r="M253" s="32"/>
      <c r="N253" s="46"/>
      <c r="V253" s="5"/>
      <c r="Y253" s="5"/>
    </row>
    <row r="254" spans="2:25" x14ac:dyDescent="0.3">
      <c r="B254" s="23">
        <f>'Spot Type 1'!B254</f>
        <v>0</v>
      </c>
      <c r="C254" s="20" t="str">
        <f>'Spot Type 1'!C254</f>
        <v>x</v>
      </c>
      <c r="D254" s="20"/>
      <c r="E254" s="20"/>
      <c r="F254" s="20"/>
      <c r="G254" s="20"/>
      <c r="H254" s="20"/>
      <c r="I254" s="20"/>
      <c r="J254" s="31"/>
      <c r="K254" s="32"/>
      <c r="L254" s="32"/>
      <c r="M254" s="32"/>
      <c r="N254" s="46"/>
      <c r="V254" s="5"/>
      <c r="Y254" s="5"/>
    </row>
    <row r="255" spans="2:25" x14ac:dyDescent="0.3">
      <c r="B255" s="23">
        <f>'Spot Type 1'!B255</f>
        <v>0</v>
      </c>
      <c r="C255" s="20" t="str">
        <f>'Spot Type 1'!C255</f>
        <v>x</v>
      </c>
      <c r="D255" s="20"/>
      <c r="E255" s="20"/>
      <c r="F255" s="20"/>
      <c r="G255" s="20"/>
      <c r="H255" s="20"/>
      <c r="I255" s="20"/>
      <c r="J255" s="31"/>
      <c r="K255" s="32"/>
      <c r="L255" s="32"/>
      <c r="M255" s="32"/>
      <c r="N255" s="46"/>
      <c r="V255" s="5"/>
      <c r="Y255" s="5"/>
    </row>
    <row r="256" spans="2:25" x14ac:dyDescent="0.3">
      <c r="B256" s="23">
        <f>'Spot Type 1'!B256</f>
        <v>0</v>
      </c>
      <c r="C256" s="20" t="str">
        <f>'Spot Type 1'!C256</f>
        <v>x</v>
      </c>
      <c r="D256" s="20"/>
      <c r="E256" s="20"/>
      <c r="F256" s="20"/>
      <c r="G256" s="20"/>
      <c r="H256" s="20"/>
      <c r="I256" s="20"/>
      <c r="J256" s="31"/>
      <c r="K256" s="32"/>
      <c r="L256" s="32"/>
      <c r="M256" s="32"/>
      <c r="N256" s="46"/>
      <c r="V256" s="5"/>
      <c r="Y256" s="5"/>
    </row>
    <row r="257" spans="2:25" x14ac:dyDescent="0.3">
      <c r="B257" s="23">
        <f>'Spot Type 1'!B257</f>
        <v>0</v>
      </c>
      <c r="C257" s="20" t="str">
        <f>'Spot Type 1'!C257</f>
        <v>x</v>
      </c>
      <c r="D257" s="20"/>
      <c r="E257" s="20"/>
      <c r="F257" s="20"/>
      <c r="G257" s="20"/>
      <c r="H257" s="20"/>
      <c r="I257" s="20"/>
      <c r="J257" s="31"/>
      <c r="K257" s="32"/>
      <c r="L257" s="32"/>
      <c r="M257" s="32"/>
      <c r="N257" s="46"/>
      <c r="V257" s="5"/>
      <c r="Y257" s="5"/>
    </row>
    <row r="258" spans="2:25" x14ac:dyDescent="0.3">
      <c r="B258" s="23">
        <f>'Spot Type 1'!B258</f>
        <v>0</v>
      </c>
      <c r="C258" s="20" t="str">
        <f>'Spot Type 1'!C258</f>
        <v>x</v>
      </c>
      <c r="D258" s="20"/>
      <c r="E258" s="20"/>
      <c r="F258" s="20"/>
      <c r="G258" s="20"/>
      <c r="H258" s="20"/>
      <c r="I258" s="20"/>
      <c r="J258" s="31"/>
      <c r="K258" s="32"/>
      <c r="L258" s="32"/>
      <c r="M258" s="32"/>
      <c r="N258" s="46"/>
      <c r="V258" s="5"/>
      <c r="Y258" s="5"/>
    </row>
    <row r="259" spans="2:25" x14ac:dyDescent="0.3">
      <c r="B259" s="23">
        <f>'Spot Type 1'!B259</f>
        <v>0</v>
      </c>
      <c r="C259" s="20" t="str">
        <f>'Spot Type 1'!C259</f>
        <v>x</v>
      </c>
      <c r="D259" s="20"/>
      <c r="E259" s="20"/>
      <c r="F259" s="20"/>
      <c r="G259" s="20"/>
      <c r="H259" s="20"/>
      <c r="I259" s="20"/>
      <c r="J259" s="31"/>
      <c r="K259" s="32"/>
      <c r="L259" s="32"/>
      <c r="M259" s="32"/>
      <c r="N259" s="46"/>
      <c r="V259" s="5"/>
      <c r="Y259" s="5"/>
    </row>
    <row r="260" spans="2:25" x14ac:dyDescent="0.3">
      <c r="B260" s="23">
        <f>'Spot Type 1'!B260</f>
        <v>0</v>
      </c>
      <c r="C260" s="20" t="str">
        <f>'Spot Type 1'!C260</f>
        <v>x</v>
      </c>
      <c r="D260" s="20"/>
      <c r="E260" s="20"/>
      <c r="F260" s="20"/>
      <c r="G260" s="20"/>
      <c r="H260" s="20"/>
      <c r="I260" s="20"/>
      <c r="J260" s="31"/>
      <c r="K260" s="32"/>
      <c r="L260" s="32"/>
      <c r="M260" s="32"/>
      <c r="N260" s="46"/>
      <c r="V260" s="5"/>
      <c r="Y260" s="5"/>
    </row>
    <row r="261" spans="2:25" x14ac:dyDescent="0.3">
      <c r="B261" s="23">
        <f>'Spot Type 1'!B261</f>
        <v>0</v>
      </c>
      <c r="C261" s="20" t="str">
        <f>'Spot Type 1'!C261</f>
        <v>x</v>
      </c>
      <c r="D261" s="20"/>
      <c r="E261" s="20"/>
      <c r="F261" s="20"/>
      <c r="G261" s="20"/>
      <c r="H261" s="20"/>
      <c r="I261" s="20"/>
      <c r="J261" s="31"/>
      <c r="K261" s="32"/>
      <c r="L261" s="32"/>
      <c r="M261" s="32"/>
      <c r="N261" s="46"/>
      <c r="V261" s="5"/>
      <c r="Y261" s="5"/>
    </row>
    <row r="262" spans="2:25" x14ac:dyDescent="0.3">
      <c r="B262" s="23">
        <f>'Spot Type 1'!B262</f>
        <v>0</v>
      </c>
      <c r="C262" s="20" t="str">
        <f>'Spot Type 1'!C262</f>
        <v>x</v>
      </c>
      <c r="D262" s="20"/>
      <c r="E262" s="20"/>
      <c r="F262" s="20"/>
      <c r="G262" s="20"/>
      <c r="H262" s="20"/>
      <c r="I262" s="20"/>
      <c r="J262" s="31"/>
      <c r="K262" s="32"/>
      <c r="L262" s="32"/>
      <c r="M262" s="32"/>
      <c r="N262" s="46"/>
      <c r="V262" s="5"/>
      <c r="Y262" s="5"/>
    </row>
    <row r="263" spans="2:25" x14ac:dyDescent="0.3">
      <c r="B263" s="23">
        <f>'Spot Type 1'!B263</f>
        <v>0</v>
      </c>
      <c r="C263" s="20" t="str">
        <f>'Spot Type 1'!C263</f>
        <v>x</v>
      </c>
      <c r="D263" s="20"/>
      <c r="E263" s="20"/>
      <c r="F263" s="20"/>
      <c r="G263" s="20"/>
      <c r="H263" s="20"/>
      <c r="I263" s="20"/>
      <c r="J263" s="31"/>
      <c r="K263" s="32"/>
      <c r="L263" s="32"/>
      <c r="M263" s="32"/>
      <c r="N263" s="46"/>
      <c r="V263" s="5"/>
      <c r="Y263" s="5"/>
    </row>
    <row r="264" spans="2:25" x14ac:dyDescent="0.3">
      <c r="B264" s="23">
        <f>'Spot Type 1'!B264</f>
        <v>0</v>
      </c>
      <c r="C264" s="20" t="str">
        <f>'Spot Type 1'!C264</f>
        <v>x</v>
      </c>
      <c r="D264" s="20"/>
      <c r="E264" s="20"/>
      <c r="F264" s="20"/>
      <c r="G264" s="20"/>
      <c r="H264" s="20"/>
      <c r="I264" s="20"/>
      <c r="J264" s="31"/>
      <c r="K264" s="32"/>
      <c r="L264" s="32"/>
      <c r="M264" s="32"/>
      <c r="N264" s="46"/>
      <c r="V264" s="5"/>
      <c r="Y264" s="5"/>
    </row>
    <row r="265" spans="2:25" x14ac:dyDescent="0.3">
      <c r="B265" s="23">
        <f>'Spot Type 1'!B265</f>
        <v>0</v>
      </c>
      <c r="C265" s="20" t="str">
        <f>'Spot Type 1'!C265</f>
        <v>x</v>
      </c>
      <c r="D265" s="20"/>
      <c r="E265" s="20"/>
      <c r="F265" s="20"/>
      <c r="G265" s="20"/>
      <c r="H265" s="20"/>
      <c r="I265" s="20"/>
      <c r="J265" s="31"/>
      <c r="K265" s="32"/>
      <c r="L265" s="32"/>
      <c r="M265" s="32"/>
      <c r="N265" s="46"/>
      <c r="V265" s="5"/>
      <c r="Y265" s="5"/>
    </row>
    <row r="266" spans="2:25" x14ac:dyDescent="0.3">
      <c r="B266" s="23">
        <f>'Spot Type 1'!B266</f>
        <v>0</v>
      </c>
      <c r="C266" s="20" t="str">
        <f>'Spot Type 1'!C266</f>
        <v>x</v>
      </c>
      <c r="D266" s="20"/>
      <c r="E266" s="20"/>
      <c r="F266" s="20"/>
      <c r="G266" s="20"/>
      <c r="H266" s="20"/>
      <c r="I266" s="20"/>
      <c r="J266" s="31"/>
      <c r="K266" s="32"/>
      <c r="L266" s="32"/>
      <c r="M266" s="32"/>
      <c r="N266" s="46"/>
      <c r="V266" s="5"/>
      <c r="Y266" s="5"/>
    </row>
    <row r="267" spans="2:25" x14ac:dyDescent="0.3">
      <c r="B267" s="23">
        <f>'Spot Type 1'!B267</f>
        <v>0</v>
      </c>
      <c r="C267" s="20" t="str">
        <f>'Spot Type 1'!C267</f>
        <v>x</v>
      </c>
      <c r="D267" s="20"/>
      <c r="E267" s="20"/>
      <c r="F267" s="20"/>
      <c r="G267" s="20"/>
      <c r="H267" s="20"/>
      <c r="I267" s="20"/>
      <c r="J267" s="31"/>
      <c r="K267" s="32"/>
      <c r="L267" s="32"/>
      <c r="M267" s="32"/>
      <c r="N267" s="46"/>
      <c r="V267" s="5"/>
      <c r="Y267" s="5"/>
    </row>
    <row r="268" spans="2:25" x14ac:dyDescent="0.3">
      <c r="B268" s="23">
        <f>'Spot Type 1'!B268</f>
        <v>0</v>
      </c>
      <c r="C268" s="20" t="str">
        <f>'Spot Type 1'!C268</f>
        <v>x</v>
      </c>
      <c r="D268" s="20"/>
      <c r="E268" s="20"/>
      <c r="F268" s="20"/>
      <c r="G268" s="20"/>
      <c r="H268" s="20"/>
      <c r="I268" s="20"/>
      <c r="J268" s="31"/>
      <c r="K268" s="32"/>
      <c r="L268" s="32"/>
      <c r="M268" s="32"/>
      <c r="N268" s="46"/>
      <c r="V268" s="5"/>
      <c r="Y268" s="5"/>
    </row>
    <row r="269" spans="2:25" x14ac:dyDescent="0.3">
      <c r="B269" s="23">
        <f>'Spot Type 1'!B269</f>
        <v>0</v>
      </c>
      <c r="C269" s="20" t="str">
        <f>'Spot Type 1'!C269</f>
        <v>x</v>
      </c>
      <c r="D269" s="20"/>
      <c r="E269" s="20"/>
      <c r="F269" s="20"/>
      <c r="G269" s="20"/>
      <c r="H269" s="20"/>
      <c r="I269" s="20"/>
      <c r="J269" s="31"/>
      <c r="K269" s="32"/>
      <c r="L269" s="32"/>
      <c r="M269" s="32"/>
      <c r="N269" s="46"/>
      <c r="V269" s="5"/>
      <c r="Y269" s="5"/>
    </row>
    <row r="270" spans="2:25" x14ac:dyDescent="0.3">
      <c r="B270" s="23">
        <f>'Spot Type 1'!B270</f>
        <v>0</v>
      </c>
      <c r="C270" s="20" t="str">
        <f>'Spot Type 1'!C270</f>
        <v>x</v>
      </c>
      <c r="D270" s="20"/>
      <c r="E270" s="20"/>
      <c r="F270" s="20"/>
      <c r="G270" s="20"/>
      <c r="H270" s="20"/>
      <c r="I270" s="20"/>
      <c r="J270" s="31"/>
      <c r="K270" s="32"/>
      <c r="L270" s="32"/>
      <c r="M270" s="32"/>
      <c r="N270" s="46"/>
      <c r="V270" s="5"/>
      <c r="Y270" s="5"/>
    </row>
    <row r="271" spans="2:25" x14ac:dyDescent="0.3">
      <c r="B271" s="23">
        <f>'Spot Type 1'!B271</f>
        <v>0</v>
      </c>
      <c r="C271" s="20" t="str">
        <f>'Spot Type 1'!C271</f>
        <v>x</v>
      </c>
      <c r="D271" s="20"/>
      <c r="E271" s="20"/>
      <c r="F271" s="20"/>
      <c r="G271" s="20"/>
      <c r="H271" s="20"/>
      <c r="I271" s="20"/>
      <c r="J271" s="31"/>
      <c r="K271" s="32"/>
      <c r="L271" s="32"/>
      <c r="M271" s="32"/>
      <c r="N271" s="46"/>
      <c r="V271" s="5"/>
      <c r="Y271" s="5"/>
    </row>
    <row r="272" spans="2:25" x14ac:dyDescent="0.3">
      <c r="B272" s="23">
        <f>'Spot Type 1'!B272</f>
        <v>0</v>
      </c>
      <c r="C272" s="20" t="str">
        <f>'Spot Type 1'!C272</f>
        <v>x</v>
      </c>
      <c r="D272" s="20"/>
      <c r="E272" s="20"/>
      <c r="F272" s="20"/>
      <c r="G272" s="20"/>
      <c r="H272" s="20"/>
      <c r="I272" s="20"/>
      <c r="J272" s="31"/>
      <c r="K272" s="32"/>
      <c r="L272" s="32"/>
      <c r="M272" s="32"/>
      <c r="N272" s="46"/>
      <c r="V272" s="5"/>
      <c r="Y272" s="5"/>
    </row>
    <row r="273" spans="2:25" x14ac:dyDescent="0.3">
      <c r="B273" s="23">
        <f>'Spot Type 1'!B273</f>
        <v>0</v>
      </c>
      <c r="C273" s="20" t="str">
        <f>'Spot Type 1'!C273</f>
        <v>x</v>
      </c>
      <c r="D273" s="20"/>
      <c r="E273" s="20"/>
      <c r="F273" s="20"/>
      <c r="G273" s="20"/>
      <c r="H273" s="20"/>
      <c r="I273" s="20"/>
      <c r="J273" s="31"/>
      <c r="K273" s="32"/>
      <c r="L273" s="32"/>
      <c r="M273" s="32"/>
      <c r="N273" s="46"/>
      <c r="V273" s="5"/>
      <c r="Y273" s="5"/>
    </row>
    <row r="274" spans="2:25" x14ac:dyDescent="0.3">
      <c r="B274" s="23">
        <f>'Spot Type 1'!B274</f>
        <v>0</v>
      </c>
      <c r="C274" s="20" t="str">
        <f>'Spot Type 1'!C274</f>
        <v>x</v>
      </c>
      <c r="D274" s="20"/>
      <c r="E274" s="20"/>
      <c r="F274" s="20"/>
      <c r="G274" s="20"/>
      <c r="H274" s="20"/>
      <c r="I274" s="20"/>
      <c r="J274" s="31"/>
      <c r="K274" s="32"/>
      <c r="L274" s="32"/>
      <c r="M274" s="32"/>
      <c r="N274" s="46"/>
      <c r="V274" s="5"/>
      <c r="Y274" s="5"/>
    </row>
    <row r="275" spans="2:25" x14ac:dyDescent="0.3">
      <c r="B275" s="23">
        <f>'Spot Type 1'!B275</f>
        <v>0</v>
      </c>
      <c r="C275" s="20" t="str">
        <f>'Spot Type 1'!C275</f>
        <v>x</v>
      </c>
      <c r="D275" s="20"/>
      <c r="E275" s="20"/>
      <c r="F275" s="20"/>
      <c r="G275" s="20"/>
      <c r="H275" s="20"/>
      <c r="I275" s="20"/>
      <c r="J275" s="31"/>
      <c r="K275" s="32"/>
      <c r="L275" s="32"/>
      <c r="M275" s="32"/>
      <c r="N275" s="46"/>
      <c r="V275" s="5"/>
      <c r="Y275" s="5"/>
    </row>
    <row r="276" spans="2:25" x14ac:dyDescent="0.3">
      <c r="B276" s="23">
        <f>'Spot Type 1'!B276</f>
        <v>0</v>
      </c>
      <c r="C276" s="20" t="str">
        <f>'Spot Type 1'!C276</f>
        <v>x</v>
      </c>
      <c r="D276" s="20"/>
      <c r="E276" s="20"/>
      <c r="F276" s="20"/>
      <c r="G276" s="20"/>
      <c r="H276" s="20"/>
      <c r="I276" s="20"/>
      <c r="J276" s="31"/>
      <c r="K276" s="32"/>
      <c r="L276" s="32"/>
      <c r="M276" s="32"/>
      <c r="N276" s="46"/>
      <c r="V276" s="5"/>
      <c r="Y276" s="5"/>
    </row>
    <row r="277" spans="2:25" x14ac:dyDescent="0.3">
      <c r="B277" s="23">
        <f>'Spot Type 1'!B277</f>
        <v>0</v>
      </c>
      <c r="C277" s="20" t="str">
        <f>'Spot Type 1'!C277</f>
        <v>x</v>
      </c>
      <c r="D277" s="20"/>
      <c r="E277" s="20"/>
      <c r="F277" s="20"/>
      <c r="G277" s="20"/>
      <c r="H277" s="20"/>
      <c r="I277" s="20"/>
      <c r="J277" s="31"/>
      <c r="K277" s="32"/>
      <c r="L277" s="32"/>
      <c r="M277" s="32"/>
      <c r="N277" s="46"/>
      <c r="V277" s="5"/>
      <c r="Y277" s="5"/>
    </row>
    <row r="278" spans="2:25" x14ac:dyDescent="0.3">
      <c r="B278" s="23">
        <f>'Spot Type 1'!B278</f>
        <v>0</v>
      </c>
      <c r="C278" s="20" t="str">
        <f>'Spot Type 1'!C278</f>
        <v>x</v>
      </c>
      <c r="D278" s="20"/>
      <c r="E278" s="20"/>
      <c r="F278" s="20"/>
      <c r="G278" s="20"/>
      <c r="H278" s="20"/>
      <c r="I278" s="20"/>
      <c r="J278" s="31"/>
      <c r="K278" s="32"/>
      <c r="L278" s="32"/>
      <c r="M278" s="32"/>
      <c r="N278" s="46"/>
      <c r="V278" s="5"/>
      <c r="Y278" s="5"/>
    </row>
    <row r="279" spans="2:25" x14ac:dyDescent="0.3">
      <c r="B279" s="23">
        <f>'Spot Type 1'!B279</f>
        <v>0</v>
      </c>
      <c r="C279" s="20" t="str">
        <f>'Spot Type 1'!C279</f>
        <v>x</v>
      </c>
      <c r="D279" s="20"/>
      <c r="E279" s="20"/>
      <c r="F279" s="20"/>
      <c r="G279" s="20"/>
      <c r="H279" s="20"/>
      <c r="I279" s="20"/>
      <c r="J279" s="31"/>
      <c r="K279" s="32"/>
      <c r="L279" s="32"/>
      <c r="M279" s="32"/>
      <c r="N279" s="46"/>
      <c r="V279" s="5"/>
      <c r="Y279" s="5"/>
    </row>
    <row r="280" spans="2:25" x14ac:dyDescent="0.3">
      <c r="B280" s="23">
        <f>'Spot Type 1'!B280</f>
        <v>0</v>
      </c>
      <c r="C280" s="20" t="str">
        <f>'Spot Type 1'!C280</f>
        <v>x</v>
      </c>
      <c r="D280" s="20"/>
      <c r="E280" s="20"/>
      <c r="F280" s="20"/>
      <c r="G280" s="20"/>
      <c r="H280" s="20"/>
      <c r="I280" s="20"/>
      <c r="J280" s="31"/>
      <c r="K280" s="32"/>
      <c r="L280" s="32"/>
      <c r="M280" s="32"/>
      <c r="N280" s="46"/>
      <c r="V280" s="5"/>
      <c r="Y280" s="5"/>
    </row>
    <row r="281" spans="2:25" x14ac:dyDescent="0.3">
      <c r="B281" s="23">
        <f>'Spot Type 1'!B281</f>
        <v>0</v>
      </c>
      <c r="C281" s="20" t="str">
        <f>'Spot Type 1'!C281</f>
        <v>x</v>
      </c>
      <c r="D281" s="20"/>
      <c r="E281" s="20"/>
      <c r="F281" s="20"/>
      <c r="G281" s="20"/>
      <c r="H281" s="20"/>
      <c r="I281" s="20"/>
      <c r="J281" s="31"/>
      <c r="K281" s="32"/>
      <c r="L281" s="32"/>
      <c r="M281" s="32"/>
      <c r="N281" s="46"/>
      <c r="V281" s="5"/>
      <c r="Y281" s="5"/>
    </row>
    <row r="282" spans="2:25" x14ac:dyDescent="0.3">
      <c r="B282" s="23">
        <f>'Spot Type 1'!B282</f>
        <v>0</v>
      </c>
      <c r="C282" s="20" t="str">
        <f>'Spot Type 1'!C282</f>
        <v>x</v>
      </c>
      <c r="D282" s="20"/>
      <c r="E282" s="20"/>
      <c r="F282" s="20"/>
      <c r="G282" s="20"/>
      <c r="H282" s="20"/>
      <c r="I282" s="20"/>
      <c r="J282" s="31"/>
      <c r="K282" s="32"/>
      <c r="L282" s="32"/>
      <c r="M282" s="32"/>
      <c r="N282" s="46"/>
      <c r="V282" s="5"/>
      <c r="Y282" s="5"/>
    </row>
    <row r="283" spans="2:25" x14ac:dyDescent="0.3">
      <c r="B283" s="23">
        <f>'Spot Type 1'!B283</f>
        <v>0</v>
      </c>
      <c r="C283" s="20" t="str">
        <f>'Spot Type 1'!C283</f>
        <v>x</v>
      </c>
      <c r="D283" s="20"/>
      <c r="E283" s="20"/>
      <c r="F283" s="20"/>
      <c r="G283" s="20"/>
      <c r="H283" s="20"/>
      <c r="I283" s="20"/>
      <c r="J283" s="31"/>
      <c r="K283" s="32"/>
      <c r="L283" s="32"/>
      <c r="M283" s="32"/>
      <c r="N283" s="46"/>
      <c r="V283" s="5"/>
      <c r="Y283" s="5"/>
    </row>
    <row r="284" spans="2:25" x14ac:dyDescent="0.3">
      <c r="B284" s="23">
        <f>'Spot Type 1'!B284</f>
        <v>0</v>
      </c>
      <c r="C284" s="20" t="str">
        <f>'Spot Type 1'!C284</f>
        <v>x</v>
      </c>
      <c r="D284" s="20"/>
      <c r="E284" s="20"/>
      <c r="F284" s="20"/>
      <c r="G284" s="20"/>
      <c r="H284" s="20"/>
      <c r="I284" s="20"/>
      <c r="J284" s="31"/>
      <c r="K284" s="32"/>
      <c r="L284" s="32"/>
      <c r="M284" s="32"/>
      <c r="N284" s="46"/>
      <c r="V284" s="5"/>
      <c r="Y284" s="5"/>
    </row>
    <row r="285" spans="2:25" x14ac:dyDescent="0.3">
      <c r="B285" s="23">
        <f>'Spot Type 1'!B285</f>
        <v>0</v>
      </c>
      <c r="C285" s="20" t="str">
        <f>'Spot Type 1'!C285</f>
        <v>x</v>
      </c>
      <c r="D285" s="20"/>
      <c r="E285" s="20"/>
      <c r="F285" s="20"/>
      <c r="G285" s="20"/>
      <c r="H285" s="20"/>
      <c r="I285" s="20"/>
      <c r="J285" s="31"/>
      <c r="K285" s="32"/>
      <c r="L285" s="32"/>
      <c r="M285" s="32"/>
      <c r="N285" s="46"/>
      <c r="V285" s="5"/>
      <c r="Y285" s="5"/>
    </row>
    <row r="286" spans="2:25" x14ac:dyDescent="0.3">
      <c r="B286" s="23">
        <f>'Spot Type 1'!B286</f>
        <v>0</v>
      </c>
      <c r="C286" s="20" t="str">
        <f>'Spot Type 1'!C286</f>
        <v>x</v>
      </c>
      <c r="D286" s="20"/>
      <c r="E286" s="20"/>
      <c r="F286" s="20"/>
      <c r="G286" s="20"/>
      <c r="H286" s="20"/>
      <c r="I286" s="20"/>
      <c r="J286" s="31"/>
      <c r="K286" s="32"/>
      <c r="L286" s="32"/>
      <c r="M286" s="32"/>
      <c r="N286" s="46"/>
      <c r="V286" s="5"/>
      <c r="Y286" s="5"/>
    </row>
    <row r="287" spans="2:25" x14ac:dyDescent="0.3">
      <c r="B287" s="23">
        <f>'Spot Type 1'!B287</f>
        <v>0</v>
      </c>
      <c r="C287" s="20" t="str">
        <f>'Spot Type 1'!C287</f>
        <v>x</v>
      </c>
      <c r="D287" s="20"/>
      <c r="E287" s="20"/>
      <c r="F287" s="20"/>
      <c r="G287" s="20"/>
      <c r="H287" s="20"/>
      <c r="I287" s="20"/>
      <c r="J287" s="31"/>
      <c r="K287" s="32"/>
      <c r="L287" s="32"/>
      <c r="M287" s="32"/>
      <c r="N287" s="46"/>
      <c r="V287" s="5"/>
      <c r="Y287" s="5"/>
    </row>
    <row r="288" spans="2:25" x14ac:dyDescent="0.3">
      <c r="B288" s="23">
        <f>'Spot Type 1'!B288</f>
        <v>0</v>
      </c>
      <c r="C288" s="20" t="str">
        <f>'Spot Type 1'!C288</f>
        <v>x</v>
      </c>
      <c r="D288" s="20"/>
      <c r="E288" s="20"/>
      <c r="F288" s="20"/>
      <c r="G288" s="20"/>
      <c r="H288" s="20"/>
      <c r="I288" s="20"/>
      <c r="J288" s="31"/>
      <c r="K288" s="32"/>
      <c r="L288" s="32"/>
      <c r="M288" s="32"/>
      <c r="N288" s="46"/>
      <c r="V288" s="5"/>
      <c r="Y288" s="5"/>
    </row>
    <row r="289" spans="2:25" x14ac:dyDescent="0.3">
      <c r="B289" s="23">
        <f>'Spot Type 1'!B289</f>
        <v>0</v>
      </c>
      <c r="C289" s="20" t="str">
        <f>'Spot Type 1'!C289</f>
        <v>x</v>
      </c>
      <c r="D289" s="20"/>
      <c r="E289" s="20"/>
      <c r="F289" s="20"/>
      <c r="G289" s="20"/>
      <c r="H289" s="20"/>
      <c r="I289" s="20"/>
      <c r="J289" s="31"/>
      <c r="K289" s="32"/>
      <c r="L289" s="32"/>
      <c r="M289" s="32"/>
      <c r="N289" s="46"/>
      <c r="V289" s="5"/>
      <c r="Y289" s="5"/>
    </row>
    <row r="290" spans="2:25" x14ac:dyDescent="0.3">
      <c r="B290" s="23">
        <f>'Spot Type 1'!B290</f>
        <v>0</v>
      </c>
      <c r="C290" s="20" t="str">
        <f>'Spot Type 1'!C290</f>
        <v>x</v>
      </c>
      <c r="D290" s="20"/>
      <c r="E290" s="20"/>
      <c r="F290" s="20"/>
      <c r="G290" s="20"/>
      <c r="H290" s="20"/>
      <c r="I290" s="20"/>
      <c r="J290" s="31"/>
      <c r="K290" s="32"/>
      <c r="L290" s="32"/>
      <c r="M290" s="32"/>
      <c r="N290" s="46"/>
      <c r="V290" s="5"/>
      <c r="Y290" s="5"/>
    </row>
    <row r="291" spans="2:25" x14ac:dyDescent="0.3">
      <c r="B291" s="23">
        <f>'Spot Type 1'!B291</f>
        <v>0</v>
      </c>
      <c r="C291" s="20" t="str">
        <f>'Spot Type 1'!C291</f>
        <v>x</v>
      </c>
      <c r="D291" s="20"/>
      <c r="E291" s="20"/>
      <c r="F291" s="20"/>
      <c r="G291" s="20"/>
      <c r="H291" s="20"/>
      <c r="I291" s="20"/>
      <c r="J291" s="31"/>
      <c r="K291" s="32"/>
      <c r="L291" s="32"/>
      <c r="M291" s="32"/>
      <c r="N291" s="46"/>
      <c r="V291" s="5"/>
      <c r="Y291" s="5"/>
    </row>
    <row r="292" spans="2:25" x14ac:dyDescent="0.3">
      <c r="B292" s="23">
        <f>'Spot Type 1'!B292</f>
        <v>0</v>
      </c>
      <c r="C292" s="20" t="str">
        <f>'Spot Type 1'!C292</f>
        <v>x</v>
      </c>
      <c r="D292" s="20"/>
      <c r="E292" s="20"/>
      <c r="F292" s="20"/>
      <c r="G292" s="20"/>
      <c r="H292" s="20"/>
      <c r="I292" s="20"/>
      <c r="J292" s="31"/>
      <c r="K292" s="32"/>
      <c r="L292" s="32"/>
      <c r="M292" s="32"/>
      <c r="N292" s="46"/>
      <c r="V292" s="5"/>
      <c r="Y292" s="5"/>
    </row>
    <row r="293" spans="2:25" x14ac:dyDescent="0.3">
      <c r="B293" s="23">
        <f>'Spot Type 1'!B293</f>
        <v>0</v>
      </c>
      <c r="C293" s="20" t="str">
        <f>'Spot Type 1'!C293</f>
        <v>x</v>
      </c>
      <c r="D293" s="20"/>
      <c r="E293" s="20"/>
      <c r="F293" s="20"/>
      <c r="G293" s="20"/>
      <c r="H293" s="20"/>
      <c r="I293" s="20"/>
      <c r="J293" s="31"/>
      <c r="K293" s="32"/>
      <c r="L293" s="32"/>
      <c r="M293" s="32"/>
      <c r="N293" s="46"/>
      <c r="V293" s="5"/>
      <c r="Y293" s="5"/>
    </row>
    <row r="294" spans="2:25" x14ac:dyDescent="0.3">
      <c r="B294" s="23">
        <f>'Spot Type 1'!B294</f>
        <v>0</v>
      </c>
      <c r="C294" s="20" t="str">
        <f>'Spot Type 1'!C294</f>
        <v>x</v>
      </c>
      <c r="D294" s="20"/>
      <c r="E294" s="20"/>
      <c r="F294" s="20"/>
      <c r="G294" s="20"/>
      <c r="H294" s="20"/>
      <c r="I294" s="20"/>
      <c r="J294" s="31"/>
      <c r="K294" s="32"/>
      <c r="L294" s="32"/>
      <c r="M294" s="32"/>
      <c r="N294" s="46"/>
      <c r="V294" s="5"/>
      <c r="Y294" s="5"/>
    </row>
    <row r="295" spans="2:25" x14ac:dyDescent="0.3">
      <c r="B295" s="23">
        <f>'Spot Type 1'!B295</f>
        <v>0</v>
      </c>
      <c r="C295" s="20" t="str">
        <f>'Spot Type 1'!C295</f>
        <v>x</v>
      </c>
      <c r="D295" s="20"/>
      <c r="E295" s="20"/>
      <c r="F295" s="20"/>
      <c r="G295" s="20"/>
      <c r="H295" s="20"/>
      <c r="I295" s="20"/>
      <c r="J295" s="31"/>
      <c r="K295" s="32"/>
      <c r="L295" s="32"/>
      <c r="M295" s="32"/>
      <c r="N295" s="46"/>
      <c r="V295" s="5"/>
      <c r="Y295" s="5"/>
    </row>
    <row r="296" spans="2:25" x14ac:dyDescent="0.3">
      <c r="B296" s="23">
        <f>'Spot Type 1'!B296</f>
        <v>0</v>
      </c>
      <c r="C296" s="20" t="str">
        <f>'Spot Type 1'!C296</f>
        <v>x</v>
      </c>
      <c r="D296" s="20"/>
      <c r="E296" s="20"/>
      <c r="F296" s="20"/>
      <c r="G296" s="20"/>
      <c r="H296" s="20"/>
      <c r="I296" s="20"/>
      <c r="J296" s="31"/>
      <c r="K296" s="32"/>
      <c r="L296" s="32"/>
      <c r="M296" s="32"/>
      <c r="N296" s="46"/>
      <c r="V296" s="5"/>
      <c r="Y296" s="5"/>
    </row>
    <row r="297" spans="2:25" x14ac:dyDescent="0.3">
      <c r="B297" s="23">
        <f>'Spot Type 1'!B297</f>
        <v>0</v>
      </c>
      <c r="C297" s="20" t="str">
        <f>'Spot Type 1'!C297</f>
        <v>x</v>
      </c>
      <c r="D297" s="20"/>
      <c r="E297" s="20"/>
      <c r="F297" s="20"/>
      <c r="G297" s="20"/>
      <c r="H297" s="20"/>
      <c r="I297" s="20"/>
      <c r="J297" s="31"/>
      <c r="K297" s="32"/>
      <c r="L297" s="32"/>
      <c r="M297" s="32"/>
      <c r="N297" s="46"/>
      <c r="V297" s="5"/>
      <c r="Y297" s="5"/>
    </row>
    <row r="298" spans="2:25" x14ac:dyDescent="0.3">
      <c r="B298" s="23">
        <f>'Spot Type 1'!B298</f>
        <v>0</v>
      </c>
      <c r="C298" s="20" t="str">
        <f>'Spot Type 1'!C298</f>
        <v>x</v>
      </c>
      <c r="D298" s="20"/>
      <c r="E298" s="20"/>
      <c r="F298" s="20"/>
      <c r="G298" s="20"/>
      <c r="H298" s="20"/>
      <c r="I298" s="20"/>
      <c r="J298" s="31"/>
      <c r="K298" s="32"/>
      <c r="L298" s="32"/>
      <c r="M298" s="32"/>
      <c r="N298" s="46"/>
      <c r="V298" s="5"/>
      <c r="Y298" s="5"/>
    </row>
    <row r="299" spans="2:25" x14ac:dyDescent="0.3">
      <c r="B299" s="23">
        <f>'Spot Type 1'!B299</f>
        <v>0</v>
      </c>
      <c r="C299" s="20" t="str">
        <f>'Spot Type 1'!C299</f>
        <v>x</v>
      </c>
      <c r="D299" s="20"/>
      <c r="E299" s="20"/>
      <c r="F299" s="20"/>
      <c r="G299" s="20"/>
      <c r="H299" s="20"/>
      <c r="I299" s="20"/>
      <c r="J299" s="31"/>
      <c r="K299" s="32"/>
      <c r="L299" s="32"/>
      <c r="M299" s="32"/>
      <c r="N299" s="46"/>
      <c r="V299" s="5"/>
      <c r="Y299" s="5"/>
    </row>
    <row r="300" spans="2:25" x14ac:dyDescent="0.3">
      <c r="B300" s="23">
        <f>'Spot Type 1'!B300</f>
        <v>0</v>
      </c>
      <c r="C300" s="20" t="str">
        <f>'Spot Type 1'!C300</f>
        <v>x</v>
      </c>
      <c r="D300" s="20"/>
      <c r="E300" s="20"/>
      <c r="F300" s="20"/>
      <c r="G300" s="20"/>
      <c r="H300" s="20"/>
      <c r="I300" s="20"/>
      <c r="J300" s="31"/>
      <c r="K300" s="32"/>
      <c r="L300" s="32"/>
      <c r="M300" s="32"/>
      <c r="N300" s="46"/>
      <c r="V300" s="5"/>
      <c r="Y300" s="5"/>
    </row>
    <row r="301" spans="2:25" x14ac:dyDescent="0.3">
      <c r="B301" s="23">
        <f>'Spot Type 1'!B301</f>
        <v>0</v>
      </c>
      <c r="C301" s="20" t="str">
        <f>'Spot Type 1'!C301</f>
        <v>x</v>
      </c>
      <c r="D301" s="20"/>
      <c r="E301" s="20"/>
      <c r="F301" s="20"/>
      <c r="G301" s="20"/>
      <c r="H301" s="20"/>
      <c r="I301" s="20"/>
      <c r="J301" s="31"/>
      <c r="K301" s="32"/>
      <c r="L301" s="32"/>
      <c r="M301" s="32"/>
      <c r="N301" s="46"/>
      <c r="V301" s="5"/>
      <c r="Y301" s="5"/>
    </row>
    <row r="302" spans="2:25" x14ac:dyDescent="0.3">
      <c r="B302" s="23">
        <f>'Spot Type 1'!B302</f>
        <v>0</v>
      </c>
      <c r="C302" s="20" t="str">
        <f>'Spot Type 1'!C302</f>
        <v>x</v>
      </c>
      <c r="D302" s="20"/>
      <c r="E302" s="20"/>
      <c r="F302" s="20"/>
      <c r="G302" s="20"/>
      <c r="H302" s="20"/>
      <c r="I302" s="20"/>
      <c r="J302" s="31"/>
      <c r="K302" s="32"/>
      <c r="L302" s="32"/>
      <c r="M302" s="32"/>
      <c r="N302" s="46"/>
      <c r="V302" s="5"/>
      <c r="Y302" s="5"/>
    </row>
    <row r="303" spans="2:25" x14ac:dyDescent="0.3">
      <c r="B303" s="23">
        <f>'Spot Type 1'!B303</f>
        <v>0</v>
      </c>
      <c r="C303" s="20" t="str">
        <f>'Spot Type 1'!C303</f>
        <v>x</v>
      </c>
      <c r="D303" s="20"/>
      <c r="E303" s="20"/>
      <c r="F303" s="20"/>
      <c r="G303" s="20"/>
      <c r="H303" s="20"/>
      <c r="I303" s="20"/>
      <c r="J303" s="31"/>
      <c r="K303" s="32"/>
      <c r="L303" s="32"/>
      <c r="M303" s="32"/>
      <c r="N303" s="46"/>
      <c r="V303" s="5"/>
      <c r="Y303" s="5"/>
    </row>
    <row r="304" spans="2:25" x14ac:dyDescent="0.3">
      <c r="B304" s="23">
        <f>'Spot Type 1'!B304</f>
        <v>0</v>
      </c>
      <c r="C304" s="20" t="str">
        <f>'Spot Type 1'!C304</f>
        <v>x</v>
      </c>
      <c r="D304" s="20"/>
      <c r="E304" s="20"/>
      <c r="F304" s="20"/>
      <c r="G304" s="20"/>
      <c r="H304" s="20"/>
      <c r="I304" s="20"/>
      <c r="J304" s="31"/>
      <c r="K304" s="32"/>
      <c r="L304" s="32"/>
      <c r="M304" s="32"/>
      <c r="N304" s="46"/>
      <c r="V304" s="5"/>
      <c r="Y304" s="5"/>
    </row>
    <row r="305" spans="2:25" x14ac:dyDescent="0.3">
      <c r="B305" s="23">
        <f>'Spot Type 1'!B305</f>
        <v>0</v>
      </c>
      <c r="C305" s="20" t="str">
        <f>'Spot Type 1'!C305</f>
        <v>x</v>
      </c>
      <c r="D305" s="20"/>
      <c r="E305" s="20"/>
      <c r="F305" s="20"/>
      <c r="G305" s="20"/>
      <c r="H305" s="20"/>
      <c r="I305" s="20"/>
      <c r="J305" s="31"/>
      <c r="K305" s="32"/>
      <c r="L305" s="32"/>
      <c r="M305" s="32"/>
      <c r="N305" s="46"/>
      <c r="V305" s="5"/>
      <c r="Y305" s="5"/>
    </row>
    <row r="306" spans="2:25" x14ac:dyDescent="0.3">
      <c r="B306" s="23">
        <f>'Spot Type 1'!B306</f>
        <v>0</v>
      </c>
      <c r="C306" s="20" t="str">
        <f>'Spot Type 1'!C306</f>
        <v>x</v>
      </c>
      <c r="D306" s="20"/>
      <c r="E306" s="20"/>
      <c r="F306" s="20"/>
      <c r="G306" s="20"/>
      <c r="H306" s="20"/>
      <c r="I306" s="20"/>
      <c r="J306" s="31"/>
      <c r="K306" s="32"/>
      <c r="L306" s="32"/>
      <c r="M306" s="32"/>
      <c r="N306" s="46"/>
      <c r="V306" s="5"/>
      <c r="Y306" s="5"/>
    </row>
    <row r="307" spans="2:25" x14ac:dyDescent="0.3">
      <c r="B307" s="23">
        <f>'Spot Type 1'!B307</f>
        <v>0</v>
      </c>
      <c r="C307" s="20" t="str">
        <f>'Spot Type 1'!C307</f>
        <v>x</v>
      </c>
      <c r="D307" s="20"/>
      <c r="E307" s="20"/>
      <c r="F307" s="20"/>
      <c r="G307" s="20"/>
      <c r="H307" s="20"/>
      <c r="I307" s="20"/>
      <c r="J307" s="31"/>
      <c r="K307" s="32"/>
      <c r="L307" s="32"/>
      <c r="M307" s="32"/>
      <c r="N307" s="46"/>
      <c r="V307" s="5"/>
      <c r="Y307" s="5"/>
    </row>
    <row r="308" spans="2:25" x14ac:dyDescent="0.3">
      <c r="B308" s="23">
        <f>'Spot Type 1'!B308</f>
        <v>0</v>
      </c>
      <c r="C308" s="20" t="str">
        <f>'Spot Type 1'!C308</f>
        <v>x</v>
      </c>
      <c r="D308" s="20"/>
      <c r="E308" s="20"/>
      <c r="F308" s="20"/>
      <c r="G308" s="20"/>
      <c r="H308" s="20"/>
      <c r="I308" s="20"/>
      <c r="J308" s="31"/>
      <c r="K308" s="32"/>
      <c r="L308" s="32"/>
      <c r="M308" s="32"/>
      <c r="N308" s="46"/>
      <c r="V308" s="5"/>
      <c r="Y308" s="5"/>
    </row>
    <row r="309" spans="2:25" x14ac:dyDescent="0.3">
      <c r="B309" s="23">
        <f>'Spot Type 1'!B309</f>
        <v>0</v>
      </c>
      <c r="C309" s="20" t="str">
        <f>'Spot Type 1'!C309</f>
        <v>x</v>
      </c>
      <c r="D309" s="20"/>
      <c r="E309" s="20"/>
      <c r="F309" s="20"/>
      <c r="G309" s="20"/>
      <c r="H309" s="20"/>
      <c r="I309" s="20"/>
      <c r="J309" s="31"/>
      <c r="K309" s="32"/>
      <c r="L309" s="32"/>
      <c r="M309" s="32"/>
      <c r="N309" s="46"/>
      <c r="V309" s="5"/>
      <c r="Y309" s="5"/>
    </row>
    <row r="310" spans="2:25" x14ac:dyDescent="0.3">
      <c r="B310" s="23">
        <f>'Spot Type 1'!B310</f>
        <v>0</v>
      </c>
      <c r="C310" s="20" t="str">
        <f>'Spot Type 1'!C310</f>
        <v>x</v>
      </c>
      <c r="D310" s="20"/>
      <c r="E310" s="20"/>
      <c r="F310" s="20"/>
      <c r="G310" s="20"/>
      <c r="H310" s="20"/>
      <c r="I310" s="20"/>
      <c r="J310" s="31"/>
      <c r="K310" s="32"/>
      <c r="L310" s="32"/>
      <c r="M310" s="32"/>
      <c r="N310" s="46"/>
      <c r="V310" s="5"/>
      <c r="Y310" s="5"/>
    </row>
    <row r="311" spans="2:25" x14ac:dyDescent="0.3">
      <c r="B311" s="23">
        <f>'Spot Type 1'!B311</f>
        <v>0</v>
      </c>
      <c r="C311" s="20" t="str">
        <f>'Spot Type 1'!C311</f>
        <v>x</v>
      </c>
      <c r="D311" s="20"/>
      <c r="E311" s="20"/>
      <c r="F311" s="20"/>
      <c r="G311" s="20"/>
      <c r="H311" s="20"/>
      <c r="I311" s="20"/>
      <c r="J311" s="31"/>
      <c r="K311" s="32"/>
      <c r="L311" s="32"/>
      <c r="M311" s="32"/>
      <c r="N311" s="46"/>
      <c r="V311" s="5"/>
      <c r="Y311" s="5"/>
    </row>
    <row r="312" spans="2:25" x14ac:dyDescent="0.3">
      <c r="B312" s="23">
        <f>'Spot Type 1'!B312</f>
        <v>0</v>
      </c>
      <c r="C312" s="20" t="str">
        <f>'Spot Type 1'!C312</f>
        <v>x</v>
      </c>
      <c r="D312" s="20"/>
      <c r="E312" s="20"/>
      <c r="F312" s="20"/>
      <c r="G312" s="20"/>
      <c r="H312" s="20"/>
      <c r="I312" s="20"/>
      <c r="J312" s="31"/>
      <c r="K312" s="32"/>
      <c r="L312" s="32"/>
      <c r="M312" s="32"/>
      <c r="N312" s="46"/>
      <c r="V312" s="5"/>
      <c r="Y312" s="5"/>
    </row>
    <row r="313" spans="2:25" x14ac:dyDescent="0.3">
      <c r="B313" s="23">
        <f>'Spot Type 1'!B313</f>
        <v>0</v>
      </c>
      <c r="C313" s="20" t="str">
        <f>'Spot Type 1'!C313</f>
        <v>x</v>
      </c>
      <c r="D313" s="20"/>
      <c r="E313" s="20"/>
      <c r="F313" s="20"/>
      <c r="G313" s="20"/>
      <c r="H313" s="20"/>
      <c r="I313" s="20"/>
      <c r="J313" s="31"/>
      <c r="K313" s="32"/>
      <c r="L313" s="32"/>
      <c r="M313" s="32"/>
      <c r="N313" s="46"/>
      <c r="V313" s="5"/>
      <c r="Y313" s="5"/>
    </row>
    <row r="314" spans="2:25" x14ac:dyDescent="0.3">
      <c r="B314" s="23">
        <f>'Spot Type 1'!B314</f>
        <v>0</v>
      </c>
      <c r="C314" s="20" t="str">
        <f>'Spot Type 1'!C314</f>
        <v>x</v>
      </c>
      <c r="D314" s="20"/>
      <c r="E314" s="20"/>
      <c r="F314" s="20"/>
      <c r="G314" s="20"/>
      <c r="H314" s="20"/>
      <c r="I314" s="20"/>
      <c r="J314" s="31"/>
      <c r="K314" s="32"/>
      <c r="L314" s="32"/>
      <c r="M314" s="32"/>
      <c r="N314" s="46"/>
      <c r="V314" s="5"/>
      <c r="Y314" s="5"/>
    </row>
    <row r="315" spans="2:25" x14ac:dyDescent="0.3">
      <c r="B315" s="23">
        <f>'Spot Type 1'!B315</f>
        <v>0</v>
      </c>
      <c r="C315" s="20" t="str">
        <f>'Spot Type 1'!C315</f>
        <v>x</v>
      </c>
      <c r="D315" s="20"/>
      <c r="E315" s="20"/>
      <c r="F315" s="20"/>
      <c r="G315" s="20"/>
      <c r="H315" s="20"/>
      <c r="I315" s="20"/>
      <c r="J315" s="31"/>
      <c r="K315" s="32"/>
      <c r="L315" s="32"/>
      <c r="M315" s="32"/>
      <c r="N315" s="46"/>
      <c r="V315" s="5"/>
      <c r="Y315" s="5"/>
    </row>
    <row r="316" spans="2:25" x14ac:dyDescent="0.3">
      <c r="B316" s="23">
        <f>'Spot Type 1'!B316</f>
        <v>0</v>
      </c>
      <c r="C316" s="20" t="str">
        <f>'Spot Type 1'!C316</f>
        <v>x</v>
      </c>
      <c r="D316" s="20"/>
      <c r="E316" s="20"/>
      <c r="F316" s="20"/>
      <c r="G316" s="20"/>
      <c r="H316" s="20"/>
      <c r="I316" s="20"/>
      <c r="J316" s="31"/>
      <c r="K316" s="32"/>
      <c r="L316" s="32"/>
      <c r="M316" s="32"/>
      <c r="N316" s="46"/>
      <c r="V316" s="5"/>
      <c r="Y316" s="5"/>
    </row>
    <row r="317" spans="2:25" x14ac:dyDescent="0.3">
      <c r="B317" s="23">
        <f>'Spot Type 1'!B317</f>
        <v>0</v>
      </c>
      <c r="C317" s="20" t="str">
        <f>'Spot Type 1'!C317</f>
        <v>x</v>
      </c>
      <c r="D317" s="20"/>
      <c r="E317" s="20"/>
      <c r="F317" s="20"/>
      <c r="G317" s="20"/>
      <c r="H317" s="20"/>
      <c r="I317" s="20"/>
      <c r="J317" s="31"/>
      <c r="K317" s="32"/>
      <c r="L317" s="32"/>
      <c r="M317" s="32"/>
      <c r="N317" s="46"/>
      <c r="V317" s="5"/>
      <c r="Y317" s="5"/>
    </row>
    <row r="318" spans="2:25" x14ac:dyDescent="0.3">
      <c r="B318" s="23">
        <f>'Spot Type 1'!B318</f>
        <v>0</v>
      </c>
      <c r="C318" s="20" t="str">
        <f>'Spot Type 1'!C318</f>
        <v>x</v>
      </c>
      <c r="D318" s="20"/>
      <c r="E318" s="20"/>
      <c r="F318" s="20"/>
      <c r="G318" s="20"/>
      <c r="H318" s="20"/>
      <c r="I318" s="20"/>
      <c r="J318" s="31"/>
      <c r="K318" s="32"/>
      <c r="L318" s="32"/>
      <c r="M318" s="32"/>
      <c r="N318" s="46"/>
      <c r="V318" s="5"/>
      <c r="Y318" s="5"/>
    </row>
    <row r="319" spans="2:25" x14ac:dyDescent="0.3">
      <c r="B319" s="23">
        <f>'Spot Type 1'!B319</f>
        <v>0</v>
      </c>
      <c r="C319" s="20" t="str">
        <f>'Spot Type 1'!C319</f>
        <v>x</v>
      </c>
      <c r="D319" s="20"/>
      <c r="E319" s="20"/>
      <c r="F319" s="20"/>
      <c r="G319" s="20"/>
      <c r="H319" s="20"/>
      <c r="I319" s="20"/>
      <c r="J319" s="31"/>
      <c r="K319" s="32"/>
      <c r="L319" s="32"/>
      <c r="M319" s="32"/>
      <c r="N319" s="46"/>
      <c r="V319" s="5"/>
      <c r="Y319" s="5"/>
    </row>
    <row r="320" spans="2:25" x14ac:dyDescent="0.3">
      <c r="B320" s="23">
        <f>'Spot Type 1'!B320</f>
        <v>0</v>
      </c>
      <c r="C320" s="20" t="str">
        <f>'Spot Type 1'!C320</f>
        <v>x</v>
      </c>
      <c r="D320" s="20"/>
      <c r="E320" s="20"/>
      <c r="F320" s="20"/>
      <c r="G320" s="20"/>
      <c r="H320" s="20"/>
      <c r="I320" s="20"/>
      <c r="J320" s="31"/>
      <c r="K320" s="32"/>
      <c r="L320" s="32"/>
      <c r="M320" s="32"/>
      <c r="N320" s="46"/>
      <c r="V320" s="5"/>
      <c r="Y320" s="5"/>
    </row>
    <row r="321" spans="2:25" x14ac:dyDescent="0.3">
      <c r="B321" s="23">
        <f>'Spot Type 1'!B321</f>
        <v>0</v>
      </c>
      <c r="C321" s="20" t="str">
        <f>'Spot Type 1'!C321</f>
        <v>x</v>
      </c>
      <c r="D321" s="20"/>
      <c r="E321" s="20"/>
      <c r="F321" s="20"/>
      <c r="G321" s="20"/>
      <c r="H321" s="20"/>
      <c r="I321" s="20"/>
      <c r="J321" s="31"/>
      <c r="K321" s="32"/>
      <c r="L321" s="32"/>
      <c r="M321" s="32"/>
      <c r="N321" s="46"/>
      <c r="V321" s="5"/>
      <c r="Y321" s="5"/>
    </row>
    <row r="322" spans="2:25" x14ac:dyDescent="0.3">
      <c r="B322" s="23">
        <f>'Spot Type 1'!B322</f>
        <v>0</v>
      </c>
      <c r="C322" s="20" t="str">
        <f>'Spot Type 1'!C322</f>
        <v>x</v>
      </c>
      <c r="D322" s="20"/>
      <c r="E322" s="20"/>
      <c r="F322" s="20"/>
      <c r="G322" s="20"/>
      <c r="H322" s="20"/>
      <c r="I322" s="20"/>
      <c r="J322" s="31"/>
      <c r="K322" s="32"/>
      <c r="L322" s="32"/>
      <c r="M322" s="32"/>
      <c r="N322" s="46"/>
      <c r="V322" s="5"/>
      <c r="Y322" s="5"/>
    </row>
    <row r="323" spans="2:25" x14ac:dyDescent="0.3">
      <c r="B323" s="23">
        <f>'Spot Type 1'!B323</f>
        <v>0</v>
      </c>
      <c r="C323" s="20" t="str">
        <f>'Spot Type 1'!C323</f>
        <v>x</v>
      </c>
      <c r="D323" s="20"/>
      <c r="E323" s="20"/>
      <c r="F323" s="20"/>
      <c r="G323" s="20"/>
      <c r="H323" s="20"/>
      <c r="I323" s="20"/>
      <c r="J323" s="31"/>
      <c r="K323" s="32"/>
      <c r="L323" s="32"/>
      <c r="M323" s="32"/>
      <c r="N323" s="46"/>
      <c r="V323" s="5"/>
      <c r="Y323" s="5"/>
    </row>
    <row r="324" spans="2:25" x14ac:dyDescent="0.3">
      <c r="B324" s="23">
        <f>'Spot Type 1'!B324</f>
        <v>0</v>
      </c>
      <c r="C324" s="20" t="str">
        <f>'Spot Type 1'!C324</f>
        <v>x</v>
      </c>
      <c r="D324" s="20"/>
      <c r="E324" s="20"/>
      <c r="F324" s="20"/>
      <c r="G324" s="20"/>
      <c r="H324" s="20"/>
      <c r="I324" s="20"/>
      <c r="J324" s="31"/>
      <c r="K324" s="32"/>
      <c r="L324" s="32"/>
      <c r="M324" s="32"/>
      <c r="N324" s="46"/>
      <c r="V324" s="5"/>
      <c r="Y324" s="5"/>
    </row>
    <row r="325" spans="2:25" x14ac:dyDescent="0.3">
      <c r="B325" s="23">
        <f>'Spot Type 1'!B325</f>
        <v>0</v>
      </c>
      <c r="C325" s="20" t="str">
        <f>'Spot Type 1'!C325</f>
        <v>x</v>
      </c>
      <c r="D325" s="20"/>
      <c r="E325" s="20"/>
      <c r="F325" s="20"/>
      <c r="G325" s="20"/>
      <c r="H325" s="20"/>
      <c r="I325" s="20"/>
      <c r="J325" s="31"/>
      <c r="K325" s="32"/>
      <c r="L325" s="32"/>
      <c r="M325" s="32"/>
      <c r="N325" s="46"/>
      <c r="V325" s="5"/>
      <c r="Y325" s="5"/>
    </row>
    <row r="326" spans="2:25" x14ac:dyDescent="0.3">
      <c r="B326" s="23">
        <f>'Spot Type 1'!B326</f>
        <v>0</v>
      </c>
      <c r="C326" s="20" t="str">
        <f>'Spot Type 1'!C326</f>
        <v>x</v>
      </c>
      <c r="D326" s="20"/>
      <c r="E326" s="20"/>
      <c r="F326" s="20"/>
      <c r="G326" s="20"/>
      <c r="H326" s="20"/>
      <c r="I326" s="20"/>
      <c r="J326" s="31"/>
      <c r="K326" s="32"/>
      <c r="L326" s="32"/>
      <c r="M326" s="32"/>
      <c r="N326" s="46"/>
      <c r="V326" s="5"/>
      <c r="Y326" s="5"/>
    </row>
    <row r="327" spans="2:25" x14ac:dyDescent="0.3">
      <c r="B327" s="23">
        <f>'Spot Type 1'!B327</f>
        <v>0</v>
      </c>
      <c r="C327" s="20" t="str">
        <f>'Spot Type 1'!C327</f>
        <v>x</v>
      </c>
      <c r="D327" s="20"/>
      <c r="E327" s="20"/>
      <c r="F327" s="20"/>
      <c r="G327" s="20"/>
      <c r="H327" s="20"/>
      <c r="I327" s="20"/>
      <c r="J327" s="31"/>
      <c r="K327" s="32"/>
      <c r="L327" s="32"/>
      <c r="M327" s="32"/>
      <c r="N327" s="46"/>
      <c r="V327" s="5"/>
      <c r="Y327" s="5"/>
    </row>
    <row r="328" spans="2:25" x14ac:dyDescent="0.3">
      <c r="B328" s="23">
        <f>'Spot Type 1'!B328</f>
        <v>0</v>
      </c>
      <c r="C328" s="20" t="str">
        <f>'Spot Type 1'!C328</f>
        <v>x</v>
      </c>
      <c r="D328" s="20"/>
      <c r="E328" s="20"/>
      <c r="F328" s="20"/>
      <c r="G328" s="20"/>
      <c r="H328" s="20"/>
      <c r="I328" s="20"/>
      <c r="J328" s="31"/>
      <c r="K328" s="32"/>
      <c r="L328" s="32"/>
      <c r="M328" s="32"/>
      <c r="N328" s="46"/>
      <c r="V328" s="5"/>
      <c r="Y328" s="5"/>
    </row>
    <row r="329" spans="2:25" x14ac:dyDescent="0.3">
      <c r="B329" s="23">
        <f>'Spot Type 1'!B329</f>
        <v>0</v>
      </c>
      <c r="C329" s="20" t="str">
        <f>'Spot Type 1'!C329</f>
        <v>x</v>
      </c>
      <c r="D329" s="20"/>
      <c r="E329" s="20"/>
      <c r="F329" s="20"/>
      <c r="G329" s="20"/>
      <c r="H329" s="20"/>
      <c r="I329" s="20"/>
      <c r="J329" s="31"/>
      <c r="K329" s="32"/>
      <c r="L329" s="32"/>
      <c r="M329" s="32"/>
      <c r="N329" s="46"/>
      <c r="V329" s="5"/>
      <c r="Y329" s="5"/>
    </row>
    <row r="330" spans="2:25" x14ac:dyDescent="0.3">
      <c r="B330" s="23">
        <f>'Spot Type 1'!B330</f>
        <v>0</v>
      </c>
      <c r="C330" s="20" t="str">
        <f>'Spot Type 1'!C330</f>
        <v>x</v>
      </c>
      <c r="D330" s="20"/>
      <c r="E330" s="20"/>
      <c r="F330" s="20"/>
      <c r="G330" s="20"/>
      <c r="H330" s="20"/>
      <c r="I330" s="20"/>
      <c r="J330" s="31"/>
      <c r="K330" s="32"/>
      <c r="L330" s="32"/>
      <c r="M330" s="32"/>
      <c r="N330" s="46"/>
      <c r="V330" s="5"/>
      <c r="Y330" s="5"/>
    </row>
    <row r="331" spans="2:25" x14ac:dyDescent="0.3">
      <c r="B331" s="23">
        <f>'Spot Type 1'!B331</f>
        <v>0</v>
      </c>
      <c r="C331" s="20" t="str">
        <f>'Spot Type 1'!C331</f>
        <v>x</v>
      </c>
      <c r="D331" s="20"/>
      <c r="E331" s="20"/>
      <c r="F331" s="20"/>
      <c r="G331" s="20"/>
      <c r="H331" s="20"/>
      <c r="I331" s="20"/>
      <c r="J331" s="31"/>
      <c r="K331" s="32"/>
      <c r="L331" s="32"/>
      <c r="M331" s="32"/>
      <c r="N331" s="46"/>
      <c r="V331" s="5"/>
      <c r="Y331" s="5"/>
    </row>
    <row r="332" spans="2:25" x14ac:dyDescent="0.3">
      <c r="B332" s="23">
        <f>'Spot Type 1'!B332</f>
        <v>0</v>
      </c>
      <c r="C332" s="20" t="str">
        <f>'Spot Type 1'!C332</f>
        <v>x</v>
      </c>
      <c r="D332" s="20"/>
      <c r="E332" s="20"/>
      <c r="F332" s="20"/>
      <c r="G332" s="20"/>
      <c r="H332" s="20"/>
      <c r="I332" s="20"/>
      <c r="J332" s="31"/>
      <c r="K332" s="32"/>
      <c r="L332" s="32"/>
      <c r="M332" s="32"/>
      <c r="N332" s="46"/>
      <c r="V332" s="5"/>
      <c r="Y332" s="5"/>
    </row>
    <row r="333" spans="2:25" x14ac:dyDescent="0.3">
      <c r="B333" s="23">
        <f>'Spot Type 1'!B333</f>
        <v>0</v>
      </c>
      <c r="C333" s="20" t="str">
        <f>'Spot Type 1'!C333</f>
        <v>x</v>
      </c>
      <c r="D333" s="20"/>
      <c r="E333" s="20"/>
      <c r="F333" s="20"/>
      <c r="G333" s="20"/>
      <c r="H333" s="20"/>
      <c r="I333" s="20"/>
      <c r="J333" s="31"/>
      <c r="K333" s="32"/>
      <c r="L333" s="32"/>
      <c r="M333" s="32"/>
      <c r="N333" s="46"/>
      <c r="V333" s="5"/>
      <c r="Y333" s="5"/>
    </row>
    <row r="334" spans="2:25" x14ac:dyDescent="0.3">
      <c r="B334" s="23">
        <f>'Spot Type 1'!B334</f>
        <v>0</v>
      </c>
      <c r="C334" s="20" t="str">
        <f>'Spot Type 1'!C334</f>
        <v>x</v>
      </c>
      <c r="D334" s="20"/>
      <c r="E334" s="20"/>
      <c r="F334" s="20"/>
      <c r="G334" s="20"/>
      <c r="H334" s="20"/>
      <c r="I334" s="20"/>
      <c r="J334" s="31"/>
      <c r="K334" s="32"/>
      <c r="L334" s="32"/>
      <c r="M334" s="32"/>
      <c r="N334" s="46"/>
      <c r="V334" s="5"/>
      <c r="Y334" s="5"/>
    </row>
    <row r="335" spans="2:25" x14ac:dyDescent="0.3">
      <c r="B335" s="23">
        <f>'Spot Type 1'!B335</f>
        <v>0</v>
      </c>
      <c r="C335" s="20" t="str">
        <f>'Spot Type 1'!C335</f>
        <v>x</v>
      </c>
      <c r="D335" s="20"/>
      <c r="E335" s="20"/>
      <c r="F335" s="20"/>
      <c r="G335" s="20"/>
      <c r="H335" s="20"/>
      <c r="I335" s="20"/>
      <c r="J335" s="31"/>
      <c r="K335" s="32"/>
      <c r="L335" s="32"/>
      <c r="M335" s="32"/>
      <c r="N335" s="46"/>
      <c r="V335" s="5"/>
      <c r="Y335" s="5"/>
    </row>
    <row r="336" spans="2:25" x14ac:dyDescent="0.3">
      <c r="B336" s="23">
        <f>'Spot Type 1'!B336</f>
        <v>0</v>
      </c>
      <c r="C336" s="20" t="str">
        <f>'Spot Type 1'!C336</f>
        <v>x</v>
      </c>
      <c r="D336" s="20"/>
      <c r="E336" s="20"/>
      <c r="F336" s="20"/>
      <c r="G336" s="20"/>
      <c r="H336" s="20"/>
      <c r="I336" s="20"/>
      <c r="J336" s="31"/>
      <c r="K336" s="32"/>
      <c r="L336" s="32"/>
      <c r="M336" s="32"/>
      <c r="N336" s="46"/>
      <c r="V336" s="5"/>
      <c r="Y336" s="5"/>
    </row>
    <row r="337" spans="2:25" x14ac:dyDescent="0.3">
      <c r="B337" s="23">
        <f>'Spot Type 1'!B337</f>
        <v>0</v>
      </c>
      <c r="C337" s="20" t="str">
        <f>'Spot Type 1'!C337</f>
        <v>x</v>
      </c>
      <c r="D337" s="20"/>
      <c r="E337" s="20"/>
      <c r="F337" s="20"/>
      <c r="G337" s="20"/>
      <c r="H337" s="20"/>
      <c r="I337" s="20"/>
      <c r="J337" s="31"/>
      <c r="K337" s="32"/>
      <c r="L337" s="32"/>
      <c r="M337" s="32"/>
      <c r="N337" s="46"/>
      <c r="V337" s="5"/>
      <c r="Y337" s="5"/>
    </row>
    <row r="338" spans="2:25" x14ac:dyDescent="0.3">
      <c r="B338" s="23">
        <f>'Spot Type 1'!B338</f>
        <v>0</v>
      </c>
      <c r="C338" s="20" t="str">
        <f>'Spot Type 1'!C338</f>
        <v>x</v>
      </c>
      <c r="D338" s="20"/>
      <c r="E338" s="20"/>
      <c r="F338" s="20"/>
      <c r="G338" s="20"/>
      <c r="H338" s="20"/>
      <c r="I338" s="20"/>
      <c r="J338" s="31"/>
      <c r="K338" s="32"/>
      <c r="L338" s="32"/>
      <c r="M338" s="32"/>
      <c r="N338" s="46"/>
      <c r="V338" s="5"/>
      <c r="Y338" s="5"/>
    </row>
    <row r="339" spans="2:25" x14ac:dyDescent="0.3">
      <c r="B339" s="23">
        <f>'Spot Type 1'!B339</f>
        <v>0</v>
      </c>
      <c r="C339" s="20" t="str">
        <f>'Spot Type 1'!C339</f>
        <v>x</v>
      </c>
      <c r="D339" s="20"/>
      <c r="E339" s="20"/>
      <c r="F339" s="20"/>
      <c r="G339" s="20"/>
      <c r="H339" s="20"/>
      <c r="I339" s="20"/>
      <c r="J339" s="31"/>
      <c r="K339" s="32"/>
      <c r="L339" s="32"/>
      <c r="M339" s="32"/>
      <c r="N339" s="46"/>
      <c r="V339" s="5"/>
      <c r="Y339" s="5"/>
    </row>
    <row r="340" spans="2:25" x14ac:dyDescent="0.3">
      <c r="B340" s="23">
        <f>'Spot Type 1'!B340</f>
        <v>0</v>
      </c>
      <c r="C340" s="20" t="str">
        <f>'Spot Type 1'!C340</f>
        <v>x</v>
      </c>
      <c r="D340" s="20"/>
      <c r="E340" s="20"/>
      <c r="F340" s="20"/>
      <c r="G340" s="20"/>
      <c r="H340" s="20"/>
      <c r="I340" s="20"/>
      <c r="J340" s="31"/>
      <c r="K340" s="32"/>
      <c r="L340" s="32"/>
      <c r="M340" s="32"/>
      <c r="N340" s="46"/>
      <c r="V340" s="5"/>
      <c r="Y340" s="5"/>
    </row>
    <row r="341" spans="2:25" x14ac:dyDescent="0.3">
      <c r="B341" s="23">
        <f>'Spot Type 1'!B341</f>
        <v>0</v>
      </c>
      <c r="C341" s="20" t="str">
        <f>'Spot Type 1'!C341</f>
        <v>x</v>
      </c>
      <c r="D341" s="20"/>
      <c r="E341" s="20"/>
      <c r="F341" s="20"/>
      <c r="G341" s="20"/>
      <c r="H341" s="20"/>
      <c r="I341" s="20"/>
      <c r="J341" s="31"/>
      <c r="K341" s="32"/>
      <c r="L341" s="32"/>
      <c r="M341" s="32"/>
      <c r="N341" s="46"/>
      <c r="V341" s="5"/>
      <c r="Y341" s="5"/>
    </row>
    <row r="342" spans="2:25" x14ac:dyDescent="0.3">
      <c r="B342" s="23">
        <f>'Spot Type 1'!B342</f>
        <v>0</v>
      </c>
      <c r="C342" s="20" t="str">
        <f>'Spot Type 1'!C342</f>
        <v>x</v>
      </c>
      <c r="D342" s="20"/>
      <c r="E342" s="20"/>
      <c r="F342" s="20"/>
      <c r="G342" s="20"/>
      <c r="H342" s="20"/>
      <c r="I342" s="20"/>
      <c r="J342" s="31"/>
      <c r="K342" s="32"/>
      <c r="L342" s="32"/>
      <c r="M342" s="32"/>
      <c r="N342" s="46"/>
      <c r="V342" s="5"/>
      <c r="Y342" s="5"/>
    </row>
    <row r="343" spans="2:25" x14ac:dyDescent="0.3">
      <c r="B343" s="23">
        <f>'Spot Type 1'!B343</f>
        <v>0</v>
      </c>
      <c r="C343" s="20" t="str">
        <f>'Spot Type 1'!C343</f>
        <v>x</v>
      </c>
      <c r="D343" s="20"/>
      <c r="E343" s="20"/>
      <c r="F343" s="20"/>
      <c r="G343" s="20"/>
      <c r="H343" s="20"/>
      <c r="I343" s="20"/>
      <c r="J343" s="31"/>
      <c r="K343" s="32"/>
      <c r="L343" s="32"/>
      <c r="M343" s="32"/>
      <c r="N343" s="46"/>
      <c r="V343" s="5"/>
      <c r="Y343" s="5"/>
    </row>
    <row r="344" spans="2:25" x14ac:dyDescent="0.3">
      <c r="B344" s="23">
        <f>'Spot Type 1'!B344</f>
        <v>0</v>
      </c>
      <c r="C344" s="20" t="str">
        <f>'Spot Type 1'!C344</f>
        <v>x</v>
      </c>
      <c r="D344" s="20"/>
      <c r="E344" s="20"/>
      <c r="F344" s="20"/>
      <c r="G344" s="20"/>
      <c r="H344" s="20"/>
      <c r="I344" s="20"/>
      <c r="J344" s="31"/>
      <c r="K344" s="32"/>
      <c r="L344" s="32"/>
      <c r="M344" s="32"/>
      <c r="N344" s="46"/>
      <c r="V344" s="5"/>
      <c r="Y344" s="5"/>
    </row>
    <row r="345" spans="2:25" x14ac:dyDescent="0.3">
      <c r="B345" s="23">
        <f>'Spot Type 1'!B345</f>
        <v>0</v>
      </c>
      <c r="C345" s="20" t="str">
        <f>'Spot Type 1'!C345</f>
        <v>x</v>
      </c>
      <c r="D345" s="20"/>
      <c r="E345" s="20"/>
      <c r="F345" s="20"/>
      <c r="G345" s="20"/>
      <c r="H345" s="20"/>
      <c r="I345" s="20"/>
      <c r="J345" s="31"/>
      <c r="K345" s="32"/>
      <c r="L345" s="32"/>
      <c r="M345" s="32"/>
      <c r="N345" s="46"/>
      <c r="V345" s="5"/>
      <c r="Y345" s="5"/>
    </row>
    <row r="346" spans="2:25" x14ac:dyDescent="0.3">
      <c r="B346" s="23">
        <f>'Spot Type 1'!B346</f>
        <v>0</v>
      </c>
      <c r="C346" s="20" t="str">
        <f>'Spot Type 1'!C346</f>
        <v>x</v>
      </c>
      <c r="D346" s="20"/>
      <c r="E346" s="20"/>
      <c r="F346" s="20"/>
      <c r="G346" s="20"/>
      <c r="H346" s="20"/>
      <c r="I346" s="20"/>
      <c r="J346" s="31"/>
      <c r="K346" s="32"/>
      <c r="L346" s="32"/>
      <c r="M346" s="32"/>
      <c r="N346" s="46"/>
      <c r="V346" s="5"/>
      <c r="Y346" s="5"/>
    </row>
    <row r="347" spans="2:25" x14ac:dyDescent="0.3">
      <c r="B347" s="23">
        <f>'Spot Type 1'!B347</f>
        <v>0</v>
      </c>
      <c r="C347" s="20" t="str">
        <f>'Spot Type 1'!C347</f>
        <v>x</v>
      </c>
      <c r="D347" s="20"/>
      <c r="E347" s="20"/>
      <c r="F347" s="20"/>
      <c r="G347" s="20"/>
      <c r="H347" s="20"/>
      <c r="I347" s="20"/>
      <c r="J347" s="31"/>
      <c r="K347" s="32"/>
      <c r="L347" s="32"/>
      <c r="M347" s="32"/>
      <c r="N347" s="46"/>
      <c r="V347" s="5"/>
      <c r="Y347" s="5"/>
    </row>
    <row r="348" spans="2:25" x14ac:dyDescent="0.3">
      <c r="B348" s="23">
        <f>'Spot Type 1'!B348</f>
        <v>0</v>
      </c>
      <c r="C348" s="20" t="str">
        <f>'Spot Type 1'!C348</f>
        <v>x</v>
      </c>
      <c r="D348" s="20"/>
      <c r="E348" s="20"/>
      <c r="F348" s="20"/>
      <c r="G348" s="20"/>
      <c r="H348" s="20"/>
      <c r="I348" s="20"/>
      <c r="J348" s="31"/>
      <c r="K348" s="32"/>
      <c r="L348" s="32"/>
      <c r="M348" s="32"/>
      <c r="N348" s="46"/>
      <c r="V348" s="5"/>
      <c r="Y348" s="5"/>
    </row>
    <row r="349" spans="2:25" x14ac:dyDescent="0.3">
      <c r="B349" s="23">
        <f>'Spot Type 1'!B349</f>
        <v>0</v>
      </c>
      <c r="C349" s="20" t="str">
        <f>'Spot Type 1'!C349</f>
        <v>x</v>
      </c>
      <c r="D349" s="20"/>
      <c r="E349" s="20"/>
      <c r="F349" s="20"/>
      <c r="G349" s="20"/>
      <c r="H349" s="20"/>
      <c r="I349" s="20"/>
      <c r="J349" s="31"/>
      <c r="K349" s="32"/>
      <c r="L349" s="32"/>
      <c r="M349" s="32"/>
      <c r="N349" s="46"/>
      <c r="V349" s="5"/>
      <c r="Y349" s="5"/>
    </row>
    <row r="350" spans="2:25" x14ac:dyDescent="0.3">
      <c r="B350" s="23">
        <f>'Spot Type 1'!B350</f>
        <v>0</v>
      </c>
      <c r="C350" s="20" t="str">
        <f>'Spot Type 1'!C350</f>
        <v>x</v>
      </c>
      <c r="D350" s="20"/>
      <c r="E350" s="20"/>
      <c r="F350" s="20"/>
      <c r="G350" s="20"/>
      <c r="H350" s="20"/>
      <c r="I350" s="20"/>
      <c r="J350" s="31"/>
      <c r="K350" s="32"/>
      <c r="L350" s="32"/>
      <c r="M350" s="32"/>
      <c r="N350" s="46"/>
      <c r="V350" s="5"/>
      <c r="Y350" s="5"/>
    </row>
    <row r="351" spans="2:25" x14ac:dyDescent="0.3">
      <c r="B351" s="23">
        <f>'Spot Type 1'!B351</f>
        <v>0</v>
      </c>
      <c r="C351" s="20" t="str">
        <f>'Spot Type 1'!C351</f>
        <v>x</v>
      </c>
      <c r="D351" s="20"/>
      <c r="E351" s="20"/>
      <c r="F351" s="20"/>
      <c r="G351" s="20"/>
      <c r="H351" s="20"/>
      <c r="I351" s="20"/>
      <c r="J351" s="31"/>
      <c r="K351" s="32"/>
      <c r="L351" s="32"/>
      <c r="M351" s="32"/>
      <c r="N351" s="46"/>
      <c r="V351" s="5"/>
      <c r="Y351" s="5"/>
    </row>
    <row r="352" spans="2:25" x14ac:dyDescent="0.3">
      <c r="B352" s="23">
        <f>'Spot Type 1'!B352</f>
        <v>0</v>
      </c>
      <c r="C352" s="20" t="str">
        <f>'Spot Type 1'!C352</f>
        <v>x</v>
      </c>
      <c r="D352" s="20"/>
      <c r="E352" s="20"/>
      <c r="F352" s="20"/>
      <c r="G352" s="20"/>
      <c r="H352" s="20"/>
      <c r="I352" s="20"/>
      <c r="J352" s="31"/>
      <c r="K352" s="32"/>
      <c r="L352" s="32"/>
      <c r="M352" s="32"/>
      <c r="N352" s="46"/>
      <c r="V352" s="5"/>
      <c r="Y352" s="5"/>
    </row>
    <row r="353" spans="2:25" x14ac:dyDescent="0.3">
      <c r="B353" s="23">
        <f>'Spot Type 1'!B353</f>
        <v>0</v>
      </c>
      <c r="C353" s="20" t="str">
        <f>'Spot Type 1'!C353</f>
        <v>x</v>
      </c>
      <c r="D353" s="20"/>
      <c r="E353" s="20"/>
      <c r="F353" s="20"/>
      <c r="G353" s="20"/>
      <c r="H353" s="20"/>
      <c r="I353" s="20"/>
      <c r="J353" s="31"/>
      <c r="K353" s="32"/>
      <c r="L353" s="32"/>
      <c r="M353" s="32"/>
      <c r="N353" s="46"/>
      <c r="V353" s="5"/>
      <c r="Y353" s="5"/>
    </row>
    <row r="354" spans="2:25" x14ac:dyDescent="0.3">
      <c r="B354" s="23">
        <f>'Spot Type 1'!B354</f>
        <v>0</v>
      </c>
      <c r="C354" s="20" t="str">
        <f>'Spot Type 1'!C354</f>
        <v>x</v>
      </c>
      <c r="D354" s="20"/>
      <c r="E354" s="20"/>
      <c r="F354" s="20"/>
      <c r="G354" s="20"/>
      <c r="H354" s="20"/>
      <c r="I354" s="20"/>
      <c r="J354" s="31"/>
      <c r="K354" s="32"/>
      <c r="L354" s="32"/>
      <c r="M354" s="32"/>
      <c r="N354" s="46"/>
      <c r="V354" s="5"/>
      <c r="Y354" s="5"/>
    </row>
    <row r="355" spans="2:25" x14ac:dyDescent="0.3">
      <c r="B355" s="23">
        <f>'Spot Type 1'!B355</f>
        <v>0</v>
      </c>
      <c r="C355" s="20" t="str">
        <f>'Spot Type 1'!C355</f>
        <v>x</v>
      </c>
      <c r="D355" s="20"/>
      <c r="E355" s="20"/>
      <c r="F355" s="20"/>
      <c r="G355" s="20"/>
      <c r="H355" s="20"/>
      <c r="I355" s="20"/>
      <c r="J355" s="31"/>
      <c r="K355" s="32"/>
      <c r="L355" s="32"/>
      <c r="M355" s="32"/>
      <c r="N355" s="46"/>
      <c r="V355" s="5"/>
      <c r="Y355" s="5"/>
    </row>
    <row r="356" spans="2:25" x14ac:dyDescent="0.3">
      <c r="B356" s="23">
        <f>'Spot Type 1'!B356</f>
        <v>0</v>
      </c>
      <c r="C356" s="20" t="str">
        <f>'Spot Type 1'!C356</f>
        <v>x</v>
      </c>
      <c r="D356" s="20"/>
      <c r="E356" s="20"/>
      <c r="F356" s="20"/>
      <c r="G356" s="20"/>
      <c r="H356" s="20"/>
      <c r="I356" s="20"/>
      <c r="J356" s="31"/>
      <c r="K356" s="32"/>
      <c r="L356" s="32"/>
      <c r="M356" s="32"/>
      <c r="N356" s="46"/>
      <c r="V356" s="5"/>
      <c r="Y356" s="5"/>
    </row>
    <row r="357" spans="2:25" x14ac:dyDescent="0.3">
      <c r="B357" s="23">
        <f>'Spot Type 1'!B357</f>
        <v>0</v>
      </c>
      <c r="C357" s="20" t="str">
        <f>'Spot Type 1'!C357</f>
        <v>x</v>
      </c>
      <c r="D357" s="20"/>
      <c r="E357" s="20"/>
      <c r="F357" s="20"/>
      <c r="G357" s="20"/>
      <c r="H357" s="20"/>
      <c r="I357" s="20"/>
      <c r="J357" s="31"/>
      <c r="K357" s="32"/>
      <c r="L357" s="32"/>
      <c r="M357" s="32"/>
      <c r="N357" s="46"/>
      <c r="V357" s="5"/>
      <c r="Y357" s="5"/>
    </row>
    <row r="358" spans="2:25" x14ac:dyDescent="0.3">
      <c r="B358" s="23">
        <f>'Spot Type 1'!B358</f>
        <v>0</v>
      </c>
      <c r="C358" s="20" t="str">
        <f>'Spot Type 1'!C358</f>
        <v>x</v>
      </c>
      <c r="D358" s="20"/>
      <c r="E358" s="20"/>
      <c r="F358" s="20"/>
      <c r="G358" s="20"/>
      <c r="H358" s="20"/>
      <c r="I358" s="20"/>
      <c r="J358" s="31"/>
      <c r="K358" s="32"/>
      <c r="L358" s="32"/>
      <c r="M358" s="32"/>
      <c r="N358" s="46"/>
      <c r="V358" s="5"/>
      <c r="Y358" s="5"/>
    </row>
    <row r="359" spans="2:25" x14ac:dyDescent="0.3">
      <c r="B359" s="23">
        <f>'Spot Type 1'!B359</f>
        <v>0</v>
      </c>
      <c r="C359" s="20" t="str">
        <f>'Spot Type 1'!C359</f>
        <v>x</v>
      </c>
      <c r="D359" s="20"/>
      <c r="E359" s="20"/>
      <c r="F359" s="20"/>
      <c r="G359" s="20"/>
      <c r="H359" s="20"/>
      <c r="I359" s="20"/>
      <c r="J359" s="31"/>
      <c r="K359" s="32"/>
      <c r="L359" s="32"/>
      <c r="M359" s="32"/>
      <c r="N359" s="46"/>
      <c r="V359" s="5"/>
      <c r="Y359" s="5"/>
    </row>
    <row r="360" spans="2:25" x14ac:dyDescent="0.3">
      <c r="B360" s="23">
        <f>'Spot Type 1'!B360</f>
        <v>0</v>
      </c>
      <c r="C360" s="20" t="str">
        <f>'Spot Type 1'!C360</f>
        <v>x</v>
      </c>
      <c r="D360" s="20"/>
      <c r="E360" s="20"/>
      <c r="F360" s="20"/>
      <c r="G360" s="20"/>
      <c r="H360" s="20"/>
      <c r="I360" s="20"/>
      <c r="J360" s="31"/>
      <c r="K360" s="32"/>
      <c r="L360" s="32"/>
      <c r="M360" s="32"/>
      <c r="N360" s="46"/>
      <c r="V360" s="5"/>
      <c r="Y360" s="5"/>
    </row>
    <row r="361" spans="2:25" x14ac:dyDescent="0.3">
      <c r="B361" s="23">
        <f>'Spot Type 1'!B361</f>
        <v>0</v>
      </c>
      <c r="C361" s="20" t="str">
        <f>'Spot Type 1'!C361</f>
        <v>x</v>
      </c>
      <c r="D361" s="20"/>
      <c r="E361" s="20"/>
      <c r="F361" s="20"/>
      <c r="G361" s="20"/>
      <c r="H361" s="20"/>
      <c r="I361" s="20"/>
      <c r="J361" s="31"/>
      <c r="K361" s="32"/>
      <c r="L361" s="32"/>
      <c r="M361" s="32"/>
      <c r="N361" s="46"/>
      <c r="V361" s="5"/>
      <c r="Y361" s="5"/>
    </row>
    <row r="362" spans="2:25" x14ac:dyDescent="0.3">
      <c r="B362" s="23">
        <f>'Spot Type 1'!B362</f>
        <v>0</v>
      </c>
      <c r="C362" s="20" t="str">
        <f>'Spot Type 1'!C362</f>
        <v>x</v>
      </c>
      <c r="D362" s="20"/>
      <c r="E362" s="20"/>
      <c r="F362" s="20"/>
      <c r="G362" s="20"/>
      <c r="H362" s="20"/>
      <c r="I362" s="20"/>
      <c r="J362" s="31"/>
      <c r="K362" s="32"/>
      <c r="L362" s="32"/>
      <c r="M362" s="32"/>
      <c r="N362" s="46"/>
      <c r="V362" s="5"/>
      <c r="Y362" s="5"/>
    </row>
    <row r="363" spans="2:25" x14ac:dyDescent="0.3">
      <c r="B363" s="23">
        <f>'Spot Type 1'!B363</f>
        <v>0</v>
      </c>
      <c r="C363" s="20" t="str">
        <f>'Spot Type 1'!C363</f>
        <v>x</v>
      </c>
      <c r="D363" s="20"/>
      <c r="E363" s="20"/>
      <c r="F363" s="20"/>
      <c r="G363" s="20"/>
      <c r="H363" s="20"/>
      <c r="I363" s="20"/>
      <c r="J363" s="31"/>
      <c r="K363" s="32"/>
      <c r="L363" s="32"/>
      <c r="M363" s="32"/>
      <c r="N363" s="46"/>
      <c r="V363" s="5"/>
      <c r="Y363" s="5"/>
    </row>
    <row r="364" spans="2:25" x14ac:dyDescent="0.3">
      <c r="B364" s="23">
        <f>'Spot Type 1'!B364</f>
        <v>0</v>
      </c>
      <c r="C364" s="20" t="str">
        <f>'Spot Type 1'!C364</f>
        <v>x</v>
      </c>
      <c r="D364" s="20"/>
      <c r="E364" s="20"/>
      <c r="F364" s="20"/>
      <c r="G364" s="20"/>
      <c r="H364" s="20"/>
      <c r="I364" s="20"/>
      <c r="J364" s="31"/>
      <c r="K364" s="32"/>
      <c r="L364" s="32"/>
      <c r="M364" s="32"/>
      <c r="N364" s="46"/>
      <c r="V364" s="5"/>
      <c r="Y364" s="5"/>
    </row>
    <row r="365" spans="2:25" x14ac:dyDescent="0.3">
      <c r="B365" s="23">
        <f>'Spot Type 1'!B365</f>
        <v>0</v>
      </c>
      <c r="C365" s="20" t="str">
        <f>'Spot Type 1'!C365</f>
        <v>x</v>
      </c>
      <c r="D365" s="20"/>
      <c r="E365" s="20"/>
      <c r="F365" s="20"/>
      <c r="G365" s="20"/>
      <c r="H365" s="20"/>
      <c r="I365" s="20"/>
      <c r="J365" s="31"/>
      <c r="K365" s="32"/>
      <c r="L365" s="32"/>
      <c r="M365" s="32"/>
      <c r="N365" s="46"/>
      <c r="V365" s="5"/>
      <c r="Y365" s="5"/>
    </row>
    <row r="366" spans="2:25" x14ac:dyDescent="0.3">
      <c r="B366" s="23">
        <f>'Spot Type 1'!B366</f>
        <v>0</v>
      </c>
      <c r="C366" s="20" t="str">
        <f>'Spot Type 1'!C366</f>
        <v>x</v>
      </c>
      <c r="D366" s="20"/>
      <c r="E366" s="20"/>
      <c r="F366" s="20"/>
      <c r="G366" s="20"/>
      <c r="H366" s="20"/>
      <c r="I366" s="20"/>
      <c r="J366" s="31"/>
      <c r="K366" s="32"/>
      <c r="L366" s="32"/>
      <c r="M366" s="32"/>
      <c r="N366" s="46"/>
      <c r="V366" s="5"/>
      <c r="Y366" s="5"/>
    </row>
    <row r="367" spans="2:25" x14ac:dyDescent="0.3">
      <c r="B367" s="23">
        <f>'Spot Type 1'!B367</f>
        <v>0</v>
      </c>
      <c r="C367" s="20" t="str">
        <f>'Spot Type 1'!C367</f>
        <v>x</v>
      </c>
      <c r="D367" s="20"/>
      <c r="E367" s="20"/>
      <c r="F367" s="20"/>
      <c r="G367" s="20"/>
      <c r="H367" s="20"/>
      <c r="I367" s="20"/>
      <c r="J367" s="31"/>
      <c r="K367" s="32"/>
      <c r="L367" s="32"/>
      <c r="M367" s="32"/>
      <c r="N367" s="46"/>
      <c r="V367" s="5"/>
      <c r="Y367" s="5"/>
    </row>
    <row r="368" spans="2:25" x14ac:dyDescent="0.3">
      <c r="B368" s="23">
        <f>'Spot Type 1'!B368</f>
        <v>0</v>
      </c>
      <c r="C368" s="20" t="str">
        <f>'Spot Type 1'!C368</f>
        <v>x</v>
      </c>
      <c r="D368" s="20"/>
      <c r="E368" s="20"/>
      <c r="F368" s="20"/>
      <c r="G368" s="20"/>
      <c r="H368" s="20"/>
      <c r="I368" s="20"/>
      <c r="J368" s="31"/>
      <c r="K368" s="32"/>
      <c r="L368" s="32"/>
      <c r="M368" s="32"/>
      <c r="N368" s="46"/>
      <c r="V368" s="5"/>
      <c r="Y368" s="5"/>
    </row>
    <row r="369" spans="2:25" x14ac:dyDescent="0.3">
      <c r="B369" s="23">
        <f>'Spot Type 1'!B369</f>
        <v>0</v>
      </c>
      <c r="C369" s="20" t="str">
        <f>'Spot Type 1'!C369</f>
        <v>x</v>
      </c>
      <c r="D369" s="20"/>
      <c r="E369" s="20"/>
      <c r="F369" s="20"/>
      <c r="G369" s="20"/>
      <c r="H369" s="20"/>
      <c r="I369" s="20"/>
      <c r="J369" s="31"/>
      <c r="K369" s="32"/>
      <c r="L369" s="32"/>
      <c r="M369" s="32"/>
      <c r="N369" s="46"/>
      <c r="V369" s="5"/>
      <c r="Y369" s="5"/>
    </row>
    <row r="370" spans="2:25" x14ac:dyDescent="0.3">
      <c r="B370" s="23">
        <f>'Spot Type 1'!B370</f>
        <v>0</v>
      </c>
      <c r="C370" s="20" t="str">
        <f>'Spot Type 1'!C370</f>
        <v>x</v>
      </c>
      <c r="D370" s="20"/>
      <c r="E370" s="20"/>
      <c r="F370" s="20"/>
      <c r="G370" s="20"/>
      <c r="H370" s="20"/>
      <c r="I370" s="20"/>
      <c r="J370" s="31"/>
      <c r="K370" s="32"/>
      <c r="L370" s="32"/>
      <c r="M370" s="32"/>
      <c r="N370" s="46"/>
      <c r="V370" s="5"/>
      <c r="Y370" s="5"/>
    </row>
    <row r="371" spans="2:25" x14ac:dyDescent="0.3">
      <c r="B371" s="23">
        <f>'Spot Type 1'!B371</f>
        <v>0</v>
      </c>
      <c r="C371" s="20" t="str">
        <f>'Spot Type 1'!C371</f>
        <v>x</v>
      </c>
      <c r="D371" s="20"/>
      <c r="E371" s="20"/>
      <c r="F371" s="20"/>
      <c r="G371" s="20"/>
      <c r="H371" s="20"/>
      <c r="I371" s="20"/>
      <c r="J371" s="31"/>
      <c r="K371" s="32"/>
      <c r="L371" s="32"/>
      <c r="M371" s="32"/>
      <c r="N371" s="46"/>
      <c r="V371" s="5"/>
      <c r="Y371" s="5"/>
    </row>
    <row r="372" spans="2:25" x14ac:dyDescent="0.3">
      <c r="B372" s="23">
        <f>'Spot Type 1'!B372</f>
        <v>0</v>
      </c>
      <c r="C372" s="20" t="str">
        <f>'Spot Type 1'!C372</f>
        <v>x</v>
      </c>
      <c r="D372" s="20"/>
      <c r="E372" s="20"/>
      <c r="F372" s="20"/>
      <c r="G372" s="20"/>
      <c r="H372" s="20"/>
      <c r="I372" s="20"/>
      <c r="J372" s="31"/>
      <c r="K372" s="32"/>
      <c r="L372" s="32"/>
      <c r="M372" s="32"/>
      <c r="N372" s="46"/>
      <c r="V372" s="5"/>
      <c r="Y372" s="5"/>
    </row>
    <row r="373" spans="2:25" x14ac:dyDescent="0.3">
      <c r="B373" s="23">
        <f>'Spot Type 1'!B373</f>
        <v>0</v>
      </c>
      <c r="C373" s="20" t="str">
        <f>'Spot Type 1'!C373</f>
        <v>x</v>
      </c>
      <c r="D373" s="20"/>
      <c r="E373" s="20"/>
      <c r="F373" s="20"/>
      <c r="G373" s="20"/>
      <c r="H373" s="20"/>
      <c r="I373" s="20"/>
      <c r="J373" s="31"/>
      <c r="K373" s="32"/>
      <c r="L373" s="32"/>
      <c r="M373" s="32"/>
      <c r="N373" s="46"/>
      <c r="V373" s="5"/>
      <c r="Y373" s="5"/>
    </row>
    <row r="374" spans="2:25" x14ac:dyDescent="0.3">
      <c r="B374" s="23">
        <f>'Spot Type 1'!B374</f>
        <v>0</v>
      </c>
      <c r="C374" s="20" t="str">
        <f>'Spot Type 1'!C374</f>
        <v>x</v>
      </c>
      <c r="D374" s="20"/>
      <c r="E374" s="20"/>
      <c r="F374" s="20"/>
      <c r="G374" s="20"/>
      <c r="H374" s="20"/>
      <c r="I374" s="20"/>
      <c r="J374" s="31"/>
      <c r="K374" s="32"/>
      <c r="L374" s="32"/>
      <c r="M374" s="32"/>
      <c r="N374" s="46"/>
      <c r="V374" s="5"/>
      <c r="Y374" s="5"/>
    </row>
    <row r="375" spans="2:25" x14ac:dyDescent="0.3">
      <c r="B375" s="23">
        <f>'Spot Type 1'!B375</f>
        <v>0</v>
      </c>
      <c r="C375" s="20" t="str">
        <f>'Spot Type 1'!C375</f>
        <v>x</v>
      </c>
      <c r="D375" s="20"/>
      <c r="E375" s="20"/>
      <c r="F375" s="20"/>
      <c r="G375" s="20"/>
      <c r="H375" s="20"/>
      <c r="I375" s="20"/>
      <c r="J375" s="31"/>
      <c r="K375" s="32"/>
      <c r="L375" s="32"/>
      <c r="M375" s="32"/>
      <c r="N375" s="46"/>
      <c r="V375" s="5"/>
      <c r="Y375" s="5"/>
    </row>
    <row r="376" spans="2:25" x14ac:dyDescent="0.3">
      <c r="B376" s="23">
        <f>'Spot Type 1'!B376</f>
        <v>0</v>
      </c>
      <c r="C376" s="20" t="str">
        <f>'Spot Type 1'!C376</f>
        <v>x</v>
      </c>
      <c r="D376" s="20"/>
      <c r="E376" s="20"/>
      <c r="F376" s="20"/>
      <c r="G376" s="20"/>
      <c r="H376" s="20"/>
      <c r="I376" s="20"/>
      <c r="J376" s="31"/>
      <c r="K376" s="32"/>
      <c r="L376" s="32"/>
      <c r="M376" s="32"/>
      <c r="N376" s="46"/>
      <c r="V376" s="5"/>
      <c r="Y376" s="5"/>
    </row>
    <row r="377" spans="2:25" x14ac:dyDescent="0.3">
      <c r="B377" s="23">
        <f>'Spot Type 1'!B377</f>
        <v>0</v>
      </c>
      <c r="C377" s="20" t="str">
        <f>'Spot Type 1'!C377</f>
        <v>x</v>
      </c>
      <c r="D377" s="20"/>
      <c r="E377" s="20"/>
      <c r="F377" s="20"/>
      <c r="G377" s="20"/>
      <c r="H377" s="20"/>
      <c r="I377" s="20"/>
      <c r="J377" s="31"/>
      <c r="K377" s="32"/>
      <c r="L377" s="32"/>
      <c r="M377" s="32"/>
      <c r="N377" s="46"/>
      <c r="V377" s="5"/>
      <c r="Y377" s="5"/>
    </row>
    <row r="378" spans="2:25" x14ac:dyDescent="0.3">
      <c r="B378" s="23">
        <f>'Spot Type 1'!B378</f>
        <v>0</v>
      </c>
      <c r="C378" s="20" t="str">
        <f>'Spot Type 1'!C378</f>
        <v>x</v>
      </c>
      <c r="D378" s="20"/>
      <c r="E378" s="20"/>
      <c r="F378" s="20"/>
      <c r="G378" s="20"/>
      <c r="H378" s="20"/>
      <c r="I378" s="20"/>
      <c r="J378" s="31"/>
      <c r="K378" s="32"/>
      <c r="L378" s="32"/>
      <c r="M378" s="32"/>
      <c r="N378" s="46"/>
      <c r="V378" s="5"/>
      <c r="Y378" s="5"/>
    </row>
    <row r="379" spans="2:25" x14ac:dyDescent="0.3">
      <c r="B379" s="23">
        <f>'Spot Type 1'!B379</f>
        <v>0</v>
      </c>
      <c r="C379" s="20" t="str">
        <f>'Spot Type 1'!C379</f>
        <v>x</v>
      </c>
      <c r="D379" s="20"/>
      <c r="E379" s="20"/>
      <c r="F379" s="20"/>
      <c r="G379" s="20"/>
      <c r="H379" s="20"/>
      <c r="I379" s="20"/>
      <c r="J379" s="31"/>
      <c r="K379" s="32"/>
      <c r="L379" s="32"/>
      <c r="M379" s="32"/>
      <c r="N379" s="46"/>
      <c r="V379" s="5"/>
      <c r="Y379" s="5"/>
    </row>
    <row r="380" spans="2:25" x14ac:dyDescent="0.3">
      <c r="B380" s="23">
        <f>'Spot Type 1'!B380</f>
        <v>0</v>
      </c>
      <c r="C380" s="20" t="str">
        <f>'Spot Type 1'!C380</f>
        <v>x</v>
      </c>
      <c r="D380" s="20"/>
      <c r="E380" s="20"/>
      <c r="F380" s="20"/>
      <c r="G380" s="20"/>
      <c r="H380" s="20"/>
      <c r="I380" s="20"/>
      <c r="J380" s="31"/>
      <c r="K380" s="32"/>
      <c r="L380" s="32"/>
      <c r="M380" s="32"/>
      <c r="N380" s="46"/>
      <c r="V380" s="5"/>
      <c r="Y380" s="5"/>
    </row>
    <row r="381" spans="2:25" x14ac:dyDescent="0.3">
      <c r="B381" s="23">
        <f>'Spot Type 1'!B381</f>
        <v>0</v>
      </c>
      <c r="C381" s="20" t="str">
        <f>'Spot Type 1'!C381</f>
        <v>x</v>
      </c>
      <c r="D381" s="20"/>
      <c r="E381" s="20"/>
      <c r="F381" s="20"/>
      <c r="G381" s="20"/>
      <c r="H381" s="20"/>
      <c r="I381" s="20"/>
      <c r="J381" s="31"/>
      <c r="K381" s="32"/>
      <c r="L381" s="32"/>
      <c r="M381" s="32"/>
      <c r="N381" s="46"/>
      <c r="V381" s="5"/>
      <c r="Y381" s="5"/>
    </row>
    <row r="382" spans="2:25" x14ac:dyDescent="0.3">
      <c r="B382" s="23">
        <f>'Spot Type 1'!B382</f>
        <v>0</v>
      </c>
      <c r="C382" s="20" t="str">
        <f>'Spot Type 1'!C382</f>
        <v>x</v>
      </c>
      <c r="D382" s="20"/>
      <c r="E382" s="20"/>
      <c r="F382" s="20"/>
      <c r="G382" s="20"/>
      <c r="H382" s="20"/>
      <c r="I382" s="20"/>
      <c r="J382" s="31"/>
      <c r="K382" s="32"/>
      <c r="L382" s="32"/>
      <c r="M382" s="32"/>
      <c r="N382" s="46"/>
      <c r="V382" s="5"/>
      <c r="Y382" s="5"/>
    </row>
    <row r="383" spans="2:25" x14ac:dyDescent="0.3">
      <c r="B383" s="23">
        <f>'Spot Type 1'!B383</f>
        <v>0</v>
      </c>
      <c r="C383" s="20" t="str">
        <f>'Spot Type 1'!C383</f>
        <v>x</v>
      </c>
      <c r="D383" s="20"/>
      <c r="E383" s="20"/>
      <c r="F383" s="20"/>
      <c r="G383" s="20"/>
      <c r="H383" s="20"/>
      <c r="I383" s="20"/>
      <c r="J383" s="31"/>
      <c r="K383" s="32"/>
      <c r="L383" s="32"/>
      <c r="M383" s="32"/>
      <c r="N383" s="46"/>
      <c r="V383" s="5"/>
      <c r="Y383" s="5"/>
    </row>
    <row r="384" spans="2:25" x14ac:dyDescent="0.3">
      <c r="B384" s="23">
        <f>'Spot Type 1'!B384</f>
        <v>0</v>
      </c>
      <c r="C384" s="20" t="str">
        <f>'Spot Type 1'!C384</f>
        <v>x</v>
      </c>
      <c r="D384" s="20"/>
      <c r="E384" s="20"/>
      <c r="F384" s="20"/>
      <c r="G384" s="20"/>
      <c r="H384" s="20"/>
      <c r="I384" s="20"/>
      <c r="J384" s="31"/>
      <c r="K384" s="32"/>
      <c r="L384" s="32"/>
      <c r="M384" s="32"/>
      <c r="N384" s="46"/>
      <c r="V384" s="5"/>
      <c r="Y384" s="5"/>
    </row>
    <row r="385" spans="2:25" x14ac:dyDescent="0.3">
      <c r="B385" s="23">
        <f>'Spot Type 1'!B385</f>
        <v>0</v>
      </c>
      <c r="C385" s="20" t="str">
        <f>'Spot Type 1'!C385</f>
        <v>x</v>
      </c>
      <c r="D385" s="20"/>
      <c r="E385" s="20"/>
      <c r="F385" s="20"/>
      <c r="G385" s="20"/>
      <c r="H385" s="20"/>
      <c r="I385" s="20"/>
      <c r="J385" s="31"/>
      <c r="K385" s="32"/>
      <c r="L385" s="32"/>
      <c r="M385" s="32"/>
      <c r="N385" s="46"/>
      <c r="V385" s="5"/>
      <c r="Y385" s="5"/>
    </row>
    <row r="386" spans="2:25" x14ac:dyDescent="0.3">
      <c r="B386" s="23">
        <f>'Spot Type 1'!B386</f>
        <v>0</v>
      </c>
      <c r="C386" s="20" t="str">
        <f>'Spot Type 1'!C386</f>
        <v>x</v>
      </c>
      <c r="D386" s="20"/>
      <c r="E386" s="20"/>
      <c r="F386" s="20"/>
      <c r="G386" s="20"/>
      <c r="H386" s="20"/>
      <c r="I386" s="20"/>
      <c r="J386" s="31"/>
      <c r="K386" s="32"/>
      <c r="L386" s="32"/>
      <c r="M386" s="32"/>
      <c r="N386" s="46"/>
      <c r="V386" s="5"/>
      <c r="Y386" s="5"/>
    </row>
    <row r="387" spans="2:25" x14ac:dyDescent="0.3">
      <c r="B387" s="23">
        <f>'Spot Type 1'!B387</f>
        <v>0</v>
      </c>
      <c r="C387" s="20" t="str">
        <f>'Spot Type 1'!C387</f>
        <v>x</v>
      </c>
      <c r="D387" s="20"/>
      <c r="E387" s="20"/>
      <c r="F387" s="20"/>
      <c r="G387" s="20"/>
      <c r="H387" s="20"/>
      <c r="I387" s="20"/>
      <c r="J387" s="31"/>
      <c r="K387" s="32"/>
      <c r="L387" s="32"/>
      <c r="M387" s="32"/>
      <c r="N387" s="46"/>
      <c r="V387" s="5"/>
      <c r="Y387" s="5"/>
    </row>
    <row r="388" spans="2:25" x14ac:dyDescent="0.3">
      <c r="B388" s="23">
        <f>'Spot Type 1'!B388</f>
        <v>0</v>
      </c>
      <c r="C388" s="20" t="str">
        <f>'Spot Type 1'!C388</f>
        <v>x</v>
      </c>
      <c r="D388" s="20"/>
      <c r="E388" s="20"/>
      <c r="F388" s="20"/>
      <c r="G388" s="20"/>
      <c r="H388" s="20"/>
      <c r="I388" s="20"/>
      <c r="J388" s="31"/>
      <c r="K388" s="32"/>
      <c r="L388" s="32"/>
      <c r="M388" s="32"/>
      <c r="N388" s="46"/>
      <c r="V388" s="5"/>
      <c r="Y388" s="5"/>
    </row>
    <row r="389" spans="2:25" x14ac:dyDescent="0.3">
      <c r="B389" s="23">
        <f>'Spot Type 1'!B389</f>
        <v>0</v>
      </c>
      <c r="C389" s="20" t="str">
        <f>'Spot Type 1'!C389</f>
        <v>x</v>
      </c>
      <c r="D389" s="20"/>
      <c r="E389" s="20"/>
      <c r="F389" s="20"/>
      <c r="G389" s="20"/>
      <c r="H389" s="20"/>
      <c r="I389" s="20"/>
      <c r="J389" s="31"/>
      <c r="K389" s="32"/>
      <c r="L389" s="32"/>
      <c r="M389" s="32"/>
      <c r="N389" s="46"/>
      <c r="V389" s="5"/>
      <c r="Y389" s="5"/>
    </row>
    <row r="390" spans="2:25" x14ac:dyDescent="0.3">
      <c r="B390" s="23">
        <f>'Spot Type 1'!B390</f>
        <v>0</v>
      </c>
      <c r="C390" s="20" t="str">
        <f>'Spot Type 1'!C390</f>
        <v>x</v>
      </c>
      <c r="D390" s="20"/>
      <c r="E390" s="20"/>
      <c r="F390" s="20"/>
      <c r="G390" s="20"/>
      <c r="H390" s="20"/>
      <c r="I390" s="20"/>
      <c r="J390" s="31"/>
      <c r="K390" s="32"/>
      <c r="L390" s="32"/>
      <c r="M390" s="32"/>
      <c r="N390" s="46"/>
      <c r="V390" s="5"/>
      <c r="Y390" s="5"/>
    </row>
    <row r="391" spans="2:25" x14ac:dyDescent="0.3">
      <c r="B391" s="23">
        <f>'Spot Type 1'!B391</f>
        <v>0</v>
      </c>
      <c r="C391" s="20" t="str">
        <f>'Spot Type 1'!C391</f>
        <v>x</v>
      </c>
      <c r="D391" s="20"/>
      <c r="E391" s="20"/>
      <c r="F391" s="20"/>
      <c r="G391" s="20"/>
      <c r="H391" s="20"/>
      <c r="I391" s="20"/>
      <c r="J391" s="31"/>
      <c r="K391" s="32"/>
      <c r="L391" s="32"/>
      <c r="M391" s="32"/>
      <c r="N391" s="46"/>
      <c r="V391" s="5"/>
      <c r="Y391" s="5"/>
    </row>
    <row r="392" spans="2:25" x14ac:dyDescent="0.3">
      <c r="B392" s="23">
        <f>'Spot Type 1'!B392</f>
        <v>0</v>
      </c>
      <c r="C392" s="20" t="str">
        <f>'Spot Type 1'!C392</f>
        <v>x</v>
      </c>
      <c r="D392" s="20"/>
      <c r="E392" s="20"/>
      <c r="F392" s="20"/>
      <c r="G392" s="20"/>
      <c r="H392" s="20"/>
      <c r="I392" s="20"/>
      <c r="J392" s="31"/>
      <c r="K392" s="32"/>
      <c r="L392" s="32"/>
      <c r="M392" s="32"/>
      <c r="N392" s="46"/>
      <c r="V392" s="5"/>
      <c r="Y392" s="5"/>
    </row>
    <row r="393" spans="2:25" x14ac:dyDescent="0.3">
      <c r="B393" s="23">
        <f>'Spot Type 1'!B393</f>
        <v>0</v>
      </c>
      <c r="C393" s="20" t="str">
        <f>'Spot Type 1'!C393</f>
        <v>x</v>
      </c>
      <c r="D393" s="20"/>
      <c r="E393" s="20"/>
      <c r="F393" s="20"/>
      <c r="G393" s="20"/>
      <c r="H393" s="20"/>
      <c r="I393" s="20"/>
      <c r="J393" s="31"/>
      <c r="K393" s="32"/>
      <c r="L393" s="32"/>
      <c r="M393" s="32"/>
      <c r="N393" s="46"/>
      <c r="V393" s="5"/>
      <c r="Y393" s="5"/>
    </row>
    <row r="394" spans="2:25" x14ac:dyDescent="0.3">
      <c r="B394" s="23">
        <f>'Spot Type 1'!B394</f>
        <v>0</v>
      </c>
      <c r="C394" s="20" t="str">
        <f>'Spot Type 1'!C394</f>
        <v>x</v>
      </c>
      <c r="D394" s="20"/>
      <c r="E394" s="20"/>
      <c r="F394" s="20"/>
      <c r="G394" s="20"/>
      <c r="H394" s="20"/>
      <c r="I394" s="20"/>
      <c r="J394" s="31"/>
      <c r="K394" s="32"/>
      <c r="L394" s="32"/>
      <c r="M394" s="32"/>
      <c r="N394" s="46"/>
      <c r="V394" s="5"/>
      <c r="Y394" s="5"/>
    </row>
    <row r="395" spans="2:25" x14ac:dyDescent="0.3">
      <c r="B395" s="23">
        <f>'Spot Type 1'!B395</f>
        <v>0</v>
      </c>
      <c r="C395" s="20" t="str">
        <f>'Spot Type 1'!C395</f>
        <v>x</v>
      </c>
      <c r="D395" s="20"/>
      <c r="E395" s="20"/>
      <c r="F395" s="20"/>
      <c r="G395" s="20"/>
      <c r="H395" s="20"/>
      <c r="I395" s="20"/>
      <c r="J395" s="31"/>
      <c r="K395" s="32"/>
      <c r="L395" s="32"/>
      <c r="M395" s="32"/>
      <c r="N395" s="46"/>
      <c r="V395" s="5"/>
      <c r="Y395" s="5"/>
    </row>
    <row r="396" spans="2:25" x14ac:dyDescent="0.3">
      <c r="B396" s="23">
        <f>'Spot Type 1'!B396</f>
        <v>0</v>
      </c>
      <c r="C396" s="20" t="str">
        <f>'Spot Type 1'!C396</f>
        <v>x</v>
      </c>
      <c r="D396" s="20"/>
      <c r="E396" s="20"/>
      <c r="F396" s="20"/>
      <c r="G396" s="20"/>
      <c r="H396" s="20"/>
      <c r="I396" s="20"/>
      <c r="J396" s="31"/>
      <c r="K396" s="32"/>
      <c r="L396" s="32"/>
      <c r="M396" s="32"/>
      <c r="N396" s="46"/>
      <c r="V396" s="5"/>
      <c r="Y396" s="5"/>
    </row>
    <row r="397" spans="2:25" x14ac:dyDescent="0.3">
      <c r="B397" s="23">
        <f>'Spot Type 1'!B397</f>
        <v>0</v>
      </c>
      <c r="C397" s="20" t="str">
        <f>'Spot Type 1'!C397</f>
        <v>x</v>
      </c>
      <c r="D397" s="20"/>
      <c r="E397" s="20"/>
      <c r="F397" s="20"/>
      <c r="G397" s="20"/>
      <c r="H397" s="20"/>
      <c r="I397" s="20"/>
      <c r="J397" s="31"/>
      <c r="K397" s="32"/>
      <c r="L397" s="32"/>
      <c r="M397" s="32"/>
      <c r="N397" s="46"/>
      <c r="V397" s="5"/>
      <c r="Y397" s="5"/>
    </row>
    <row r="398" spans="2:25" x14ac:dyDescent="0.3">
      <c r="B398" s="23">
        <f>'Spot Type 1'!B398</f>
        <v>0</v>
      </c>
      <c r="C398" s="20" t="str">
        <f>'Spot Type 1'!C398</f>
        <v>x</v>
      </c>
      <c r="D398" s="20"/>
      <c r="E398" s="20"/>
      <c r="F398" s="20"/>
      <c r="G398" s="20"/>
      <c r="H398" s="20"/>
      <c r="I398" s="20"/>
      <c r="J398" s="31"/>
      <c r="K398" s="32"/>
      <c r="L398" s="32"/>
      <c r="M398" s="32"/>
      <c r="N398" s="46"/>
      <c r="V398" s="5"/>
      <c r="Y398" s="5"/>
    </row>
    <row r="399" spans="2:25" x14ac:dyDescent="0.3">
      <c r="B399" s="23">
        <f>'Spot Type 1'!B399</f>
        <v>0</v>
      </c>
      <c r="C399" s="20" t="str">
        <f>'Spot Type 1'!C399</f>
        <v>x</v>
      </c>
      <c r="D399" s="20"/>
      <c r="E399" s="20"/>
      <c r="F399" s="20"/>
      <c r="G399" s="20"/>
      <c r="H399" s="20"/>
      <c r="I399" s="20"/>
      <c r="J399" s="31"/>
      <c r="K399" s="32"/>
      <c r="L399" s="32"/>
      <c r="M399" s="32"/>
      <c r="N399" s="46"/>
      <c r="V399" s="5"/>
      <c r="Y399" s="5"/>
    </row>
    <row r="400" spans="2:25" x14ac:dyDescent="0.3">
      <c r="B400" s="23">
        <f>'Spot Type 1'!B400</f>
        <v>0</v>
      </c>
      <c r="C400" s="20" t="str">
        <f>'Spot Type 1'!C400</f>
        <v>x</v>
      </c>
      <c r="D400" s="20"/>
      <c r="E400" s="20"/>
      <c r="F400" s="20"/>
      <c r="G400" s="20"/>
      <c r="H400" s="20"/>
      <c r="I400" s="20"/>
      <c r="J400" s="31"/>
      <c r="K400" s="32"/>
      <c r="L400" s="32"/>
      <c r="M400" s="32"/>
      <c r="N400" s="46"/>
      <c r="V400" s="5"/>
      <c r="Y400" s="5"/>
    </row>
    <row r="401" spans="2:25" x14ac:dyDescent="0.3">
      <c r="B401" s="23">
        <f>'Spot Type 1'!B401</f>
        <v>0</v>
      </c>
      <c r="C401" s="20" t="str">
        <f>'Spot Type 1'!C401</f>
        <v>x</v>
      </c>
      <c r="D401" s="20"/>
      <c r="E401" s="20"/>
      <c r="F401" s="20"/>
      <c r="G401" s="20"/>
      <c r="H401" s="20"/>
      <c r="I401" s="20"/>
      <c r="J401" s="31"/>
      <c r="K401" s="32"/>
      <c r="L401" s="32"/>
      <c r="M401" s="32"/>
      <c r="N401" s="46"/>
      <c r="V401" s="5"/>
      <c r="Y401" s="5"/>
    </row>
    <row r="402" spans="2:25" x14ac:dyDescent="0.3">
      <c r="B402" s="23">
        <f>'Spot Type 1'!B402</f>
        <v>0</v>
      </c>
      <c r="C402" s="20" t="str">
        <f>'Spot Type 1'!C402</f>
        <v>x</v>
      </c>
      <c r="D402" s="20"/>
      <c r="E402" s="20"/>
      <c r="F402" s="20"/>
      <c r="G402" s="20"/>
      <c r="H402" s="20"/>
      <c r="I402" s="20"/>
      <c r="J402" s="31"/>
      <c r="K402" s="32"/>
      <c r="L402" s="32"/>
      <c r="M402" s="32"/>
      <c r="N402" s="46"/>
      <c r="V402" s="5"/>
      <c r="Y402" s="5"/>
    </row>
    <row r="403" spans="2:25" x14ac:dyDescent="0.3">
      <c r="B403" s="23">
        <f>'Spot Type 1'!B403</f>
        <v>0</v>
      </c>
      <c r="C403" s="20" t="str">
        <f>'Spot Type 1'!C403</f>
        <v>x</v>
      </c>
      <c r="D403" s="20"/>
      <c r="E403" s="20"/>
      <c r="F403" s="20"/>
      <c r="G403" s="20"/>
      <c r="H403" s="20"/>
      <c r="I403" s="20"/>
      <c r="J403" s="31"/>
      <c r="K403" s="32"/>
      <c r="L403" s="32"/>
      <c r="M403" s="32"/>
      <c r="N403" s="46"/>
      <c r="V403" s="5"/>
      <c r="Y403" s="5"/>
    </row>
    <row r="404" spans="2:25" x14ac:dyDescent="0.3">
      <c r="B404" s="23">
        <f>'Spot Type 1'!B404</f>
        <v>0</v>
      </c>
      <c r="C404" s="20" t="str">
        <f>'Spot Type 1'!C404</f>
        <v>x</v>
      </c>
      <c r="D404" s="20"/>
      <c r="E404" s="20"/>
      <c r="F404" s="20"/>
      <c r="G404" s="20"/>
      <c r="H404" s="20"/>
      <c r="I404" s="20"/>
      <c r="J404" s="31"/>
      <c r="K404" s="32"/>
      <c r="L404" s="32"/>
      <c r="M404" s="32"/>
      <c r="N404" s="46"/>
      <c r="V404" s="5"/>
      <c r="Y404" s="5"/>
    </row>
    <row r="405" spans="2:25" x14ac:dyDescent="0.3">
      <c r="B405" s="23">
        <f>'Spot Type 1'!B405</f>
        <v>0</v>
      </c>
      <c r="C405" s="20" t="str">
        <f>'Spot Type 1'!C405</f>
        <v>x</v>
      </c>
      <c r="D405" s="20"/>
      <c r="E405" s="20"/>
      <c r="F405" s="20"/>
      <c r="G405" s="20"/>
      <c r="H405" s="20"/>
      <c r="I405" s="20"/>
      <c r="J405" s="31"/>
      <c r="K405" s="32"/>
      <c r="L405" s="32"/>
      <c r="M405" s="32"/>
      <c r="N405" s="46"/>
      <c r="V405" s="5"/>
      <c r="Y405" s="5"/>
    </row>
    <row r="406" spans="2:25" x14ac:dyDescent="0.3">
      <c r="B406" s="23">
        <f>'Spot Type 1'!B406</f>
        <v>0</v>
      </c>
      <c r="C406" s="20" t="str">
        <f>'Spot Type 1'!C406</f>
        <v>x</v>
      </c>
      <c r="D406" s="20"/>
      <c r="E406" s="20"/>
      <c r="F406" s="20"/>
      <c r="G406" s="20"/>
      <c r="H406" s="20"/>
      <c r="I406" s="20"/>
      <c r="J406" s="31"/>
      <c r="K406" s="32"/>
      <c r="L406" s="32"/>
      <c r="M406" s="32"/>
      <c r="N406" s="46"/>
      <c r="V406" s="5"/>
      <c r="Y406" s="5"/>
    </row>
    <row r="407" spans="2:25" x14ac:dyDescent="0.3">
      <c r="B407" s="23">
        <f>'Spot Type 1'!B407</f>
        <v>0</v>
      </c>
      <c r="C407" s="20" t="str">
        <f>'Spot Type 1'!C407</f>
        <v>x</v>
      </c>
      <c r="D407" s="20"/>
      <c r="E407" s="20"/>
      <c r="F407" s="20"/>
      <c r="G407" s="20"/>
      <c r="H407" s="20"/>
      <c r="I407" s="20"/>
      <c r="J407" s="31"/>
      <c r="K407" s="32"/>
      <c r="L407" s="32"/>
      <c r="M407" s="32"/>
      <c r="N407" s="46"/>
      <c r="V407" s="5"/>
      <c r="Y407" s="5"/>
    </row>
    <row r="408" spans="2:25" x14ac:dyDescent="0.3">
      <c r="B408" s="23">
        <f>'Spot Type 1'!B408</f>
        <v>0</v>
      </c>
      <c r="C408" s="20" t="str">
        <f>'Spot Type 1'!C408</f>
        <v>x</v>
      </c>
      <c r="D408" s="20"/>
      <c r="E408" s="20"/>
      <c r="F408" s="20"/>
      <c r="G408" s="20"/>
      <c r="H408" s="20"/>
      <c r="I408" s="20"/>
      <c r="J408" s="31"/>
      <c r="K408" s="32"/>
      <c r="L408" s="32"/>
      <c r="M408" s="32"/>
      <c r="N408" s="46"/>
      <c r="V408" s="5"/>
      <c r="Y408" s="5"/>
    </row>
    <row r="409" spans="2:25" x14ac:dyDescent="0.3">
      <c r="B409" s="23">
        <f>'Spot Type 1'!B409</f>
        <v>0</v>
      </c>
      <c r="C409" s="20" t="str">
        <f>'Spot Type 1'!C409</f>
        <v>x</v>
      </c>
      <c r="D409" s="20"/>
      <c r="E409" s="20"/>
      <c r="F409" s="20"/>
      <c r="G409" s="20"/>
      <c r="H409" s="20"/>
      <c r="I409" s="20"/>
      <c r="J409" s="31"/>
      <c r="K409" s="32"/>
      <c r="L409" s="32"/>
      <c r="M409" s="32"/>
      <c r="N409" s="46"/>
      <c r="V409" s="5"/>
      <c r="Y409" s="5"/>
    </row>
    <row r="410" spans="2:25" x14ac:dyDescent="0.3">
      <c r="B410" s="23">
        <f>'Spot Type 1'!B410</f>
        <v>0</v>
      </c>
      <c r="C410" s="20" t="str">
        <f>'Spot Type 1'!C410</f>
        <v>x</v>
      </c>
      <c r="D410" s="20"/>
      <c r="E410" s="20"/>
      <c r="F410" s="20"/>
      <c r="G410" s="20"/>
      <c r="H410" s="20"/>
      <c r="I410" s="20"/>
      <c r="J410" s="31"/>
      <c r="K410" s="32"/>
      <c r="L410" s="32"/>
      <c r="M410" s="32"/>
      <c r="N410" s="46"/>
      <c r="V410" s="5"/>
      <c r="Y410" s="5"/>
    </row>
    <row r="411" spans="2:25" x14ac:dyDescent="0.3">
      <c r="B411" s="23">
        <f>'Spot Type 1'!B411</f>
        <v>0</v>
      </c>
      <c r="C411" s="20" t="str">
        <f>'Spot Type 1'!C411</f>
        <v>x</v>
      </c>
      <c r="D411" s="20"/>
      <c r="E411" s="20"/>
      <c r="F411" s="20"/>
      <c r="G411" s="20"/>
      <c r="H411" s="20"/>
      <c r="I411" s="20"/>
      <c r="J411" s="31"/>
      <c r="K411" s="32"/>
      <c r="L411" s="32"/>
      <c r="M411" s="32"/>
      <c r="N411" s="46"/>
      <c r="V411" s="5"/>
      <c r="Y411" s="5"/>
    </row>
    <row r="412" spans="2:25" x14ac:dyDescent="0.3">
      <c r="B412" s="23">
        <f>'Spot Type 1'!B412</f>
        <v>0</v>
      </c>
      <c r="C412" s="20" t="str">
        <f>'Spot Type 1'!C412</f>
        <v>x</v>
      </c>
      <c r="D412" s="20"/>
      <c r="E412" s="20"/>
      <c r="F412" s="20"/>
      <c r="G412" s="20"/>
      <c r="H412" s="20"/>
      <c r="I412" s="20"/>
      <c r="J412" s="31"/>
      <c r="K412" s="32"/>
      <c r="L412" s="32"/>
      <c r="M412" s="32"/>
      <c r="N412" s="46"/>
      <c r="V412" s="5"/>
      <c r="Y412" s="5"/>
    </row>
    <row r="413" spans="2:25" x14ac:dyDescent="0.3">
      <c r="B413" s="23">
        <f>'Spot Type 1'!B413</f>
        <v>0</v>
      </c>
      <c r="C413" s="20" t="str">
        <f>'Spot Type 1'!C413</f>
        <v>x</v>
      </c>
      <c r="D413" s="20"/>
      <c r="E413" s="20"/>
      <c r="F413" s="20"/>
      <c r="G413" s="20"/>
      <c r="H413" s="20"/>
      <c r="I413" s="20"/>
      <c r="J413" s="31"/>
      <c r="K413" s="32"/>
      <c r="L413" s="32"/>
      <c r="M413" s="32"/>
      <c r="N413" s="46"/>
      <c r="V413" s="5"/>
      <c r="Y413" s="5"/>
    </row>
    <row r="414" spans="2:25" x14ac:dyDescent="0.3">
      <c r="B414" s="23">
        <f>'Spot Type 1'!B414</f>
        <v>0</v>
      </c>
      <c r="C414" s="20" t="str">
        <f>'Spot Type 1'!C414</f>
        <v>x</v>
      </c>
      <c r="D414" s="20"/>
      <c r="E414" s="20"/>
      <c r="F414" s="20"/>
      <c r="G414" s="20"/>
      <c r="H414" s="20"/>
      <c r="I414" s="20"/>
      <c r="J414" s="31"/>
      <c r="K414" s="32"/>
      <c r="L414" s="32"/>
      <c r="M414" s="32"/>
      <c r="N414" s="46"/>
      <c r="V414" s="5"/>
      <c r="Y414" s="5"/>
    </row>
    <row r="415" spans="2:25" x14ac:dyDescent="0.3">
      <c r="B415" s="23">
        <f>'Spot Type 1'!B415</f>
        <v>0</v>
      </c>
      <c r="C415" s="20" t="str">
        <f>'Spot Type 1'!C415</f>
        <v>x</v>
      </c>
      <c r="D415" s="20"/>
      <c r="E415" s="20"/>
      <c r="F415" s="20"/>
      <c r="G415" s="20"/>
      <c r="H415" s="20"/>
      <c r="I415" s="20"/>
      <c r="J415" s="31"/>
      <c r="K415" s="32"/>
      <c r="L415" s="32"/>
      <c r="M415" s="32"/>
      <c r="N415" s="46"/>
      <c r="V415" s="5"/>
      <c r="Y415" s="5"/>
    </row>
    <row r="416" spans="2:25" x14ac:dyDescent="0.3">
      <c r="B416" s="23">
        <f>'Spot Type 1'!B416</f>
        <v>0</v>
      </c>
      <c r="C416" s="20" t="str">
        <f>'Spot Type 1'!C416</f>
        <v>x</v>
      </c>
      <c r="D416" s="20"/>
      <c r="E416" s="20"/>
      <c r="F416" s="20"/>
      <c r="G416" s="20"/>
      <c r="H416" s="20"/>
      <c r="I416" s="20"/>
      <c r="J416" s="31"/>
      <c r="K416" s="32"/>
      <c r="L416" s="32"/>
      <c r="M416" s="32"/>
      <c r="N416" s="46"/>
      <c r="V416" s="5"/>
      <c r="Y416" s="5"/>
    </row>
    <row r="417" spans="2:25" x14ac:dyDescent="0.3">
      <c r="B417" s="23">
        <f>'Spot Type 1'!B417</f>
        <v>0</v>
      </c>
      <c r="C417" s="20" t="str">
        <f>'Spot Type 1'!C417</f>
        <v>x</v>
      </c>
      <c r="D417" s="20"/>
      <c r="E417" s="20"/>
      <c r="F417" s="20"/>
      <c r="G417" s="20"/>
      <c r="H417" s="20"/>
      <c r="I417" s="20"/>
      <c r="J417" s="31"/>
      <c r="K417" s="32"/>
      <c r="L417" s="32"/>
      <c r="M417" s="32"/>
      <c r="N417" s="46"/>
      <c r="V417" s="5"/>
      <c r="Y417" s="5"/>
    </row>
    <row r="418" spans="2:25" x14ac:dyDescent="0.3">
      <c r="B418" s="23">
        <f>'Spot Type 1'!B418</f>
        <v>0</v>
      </c>
      <c r="C418" s="20" t="str">
        <f>'Spot Type 1'!C418</f>
        <v>x</v>
      </c>
      <c r="D418" s="20"/>
      <c r="E418" s="20"/>
      <c r="F418" s="20"/>
      <c r="G418" s="20"/>
      <c r="H418" s="20"/>
      <c r="I418" s="20"/>
      <c r="J418" s="31"/>
      <c r="K418" s="32"/>
      <c r="L418" s="32"/>
      <c r="M418" s="32"/>
      <c r="N418" s="46"/>
      <c r="V418" s="5"/>
      <c r="Y418" s="5"/>
    </row>
    <row r="419" spans="2:25" x14ac:dyDescent="0.3">
      <c r="B419" s="23">
        <f>'Spot Type 1'!B419</f>
        <v>0</v>
      </c>
      <c r="C419" s="20" t="str">
        <f>'Spot Type 1'!C419</f>
        <v>x</v>
      </c>
      <c r="D419" s="20"/>
      <c r="E419" s="20"/>
      <c r="F419" s="20"/>
      <c r="G419" s="20"/>
      <c r="H419" s="20"/>
      <c r="I419" s="20"/>
      <c r="J419" s="31"/>
      <c r="K419" s="32"/>
      <c r="L419" s="32"/>
      <c r="M419" s="32"/>
      <c r="N419" s="46"/>
      <c r="V419" s="5"/>
      <c r="Y419" s="5"/>
    </row>
    <row r="420" spans="2:25" x14ac:dyDescent="0.3">
      <c r="B420" s="23">
        <f>'Spot Type 1'!B420</f>
        <v>0</v>
      </c>
      <c r="C420" s="20" t="str">
        <f>'Spot Type 1'!C420</f>
        <v>x</v>
      </c>
      <c r="D420" s="20"/>
      <c r="E420" s="20"/>
      <c r="F420" s="20"/>
      <c r="G420" s="20"/>
      <c r="H420" s="20"/>
      <c r="I420" s="20"/>
      <c r="J420" s="31"/>
      <c r="K420" s="32"/>
      <c r="L420" s="32"/>
      <c r="M420" s="32"/>
      <c r="N420" s="46"/>
      <c r="V420" s="5"/>
      <c r="Y420" s="5"/>
    </row>
    <row r="421" spans="2:25" x14ac:dyDescent="0.3">
      <c r="B421" s="23">
        <f>'Spot Type 1'!B421</f>
        <v>0</v>
      </c>
      <c r="C421" s="20" t="str">
        <f>'Spot Type 1'!C421</f>
        <v>x</v>
      </c>
      <c r="D421" s="20"/>
      <c r="E421" s="20"/>
      <c r="F421" s="20"/>
      <c r="G421" s="20"/>
      <c r="H421" s="20"/>
      <c r="I421" s="20"/>
      <c r="J421" s="31"/>
      <c r="K421" s="32"/>
      <c r="L421" s="32"/>
      <c r="M421" s="32"/>
      <c r="N421" s="46"/>
      <c r="V421" s="5"/>
      <c r="Y421" s="5"/>
    </row>
    <row r="422" spans="2:25" x14ac:dyDescent="0.3">
      <c r="B422" s="23">
        <f>'Spot Type 1'!B422</f>
        <v>0</v>
      </c>
      <c r="C422" s="20" t="str">
        <f>'Spot Type 1'!C422</f>
        <v>x</v>
      </c>
      <c r="D422" s="20"/>
      <c r="E422" s="20"/>
      <c r="F422" s="20"/>
      <c r="G422" s="20"/>
      <c r="H422" s="20"/>
      <c r="I422" s="20"/>
      <c r="J422" s="31"/>
      <c r="K422" s="32"/>
      <c r="L422" s="32"/>
      <c r="M422" s="32"/>
      <c r="N422" s="46"/>
      <c r="V422" s="5"/>
      <c r="Y422" s="5"/>
    </row>
    <row r="423" spans="2:25" x14ac:dyDescent="0.3">
      <c r="B423" s="23">
        <f>'Spot Type 1'!B423</f>
        <v>0</v>
      </c>
      <c r="C423" s="20" t="str">
        <f>'Spot Type 1'!C423</f>
        <v>x</v>
      </c>
      <c r="D423" s="20"/>
      <c r="E423" s="20"/>
      <c r="F423" s="20"/>
      <c r="G423" s="20"/>
      <c r="H423" s="20"/>
      <c r="I423" s="20"/>
      <c r="J423" s="31"/>
      <c r="K423" s="32"/>
      <c r="L423" s="32"/>
      <c r="M423" s="32"/>
      <c r="N423" s="46"/>
      <c r="V423" s="5"/>
      <c r="Y423" s="5"/>
    </row>
    <row r="424" spans="2:25" x14ac:dyDescent="0.3">
      <c r="B424" s="23">
        <f>'Spot Type 1'!B424</f>
        <v>0</v>
      </c>
      <c r="C424" s="20" t="str">
        <f>'Spot Type 1'!C424</f>
        <v>x</v>
      </c>
      <c r="D424" s="20"/>
      <c r="E424" s="20"/>
      <c r="F424" s="20"/>
      <c r="G424" s="20"/>
      <c r="H424" s="20"/>
      <c r="I424" s="20"/>
      <c r="J424" s="31"/>
      <c r="K424" s="32"/>
      <c r="L424" s="32"/>
      <c r="M424" s="32"/>
      <c r="N424" s="46"/>
      <c r="V424" s="5"/>
      <c r="Y424" s="5"/>
    </row>
    <row r="425" spans="2:25" x14ac:dyDescent="0.3">
      <c r="B425" s="23">
        <f>'Spot Type 1'!B425</f>
        <v>0</v>
      </c>
      <c r="C425" s="20" t="str">
        <f>'Spot Type 1'!C425</f>
        <v>x</v>
      </c>
      <c r="D425" s="20"/>
      <c r="E425" s="20"/>
      <c r="F425" s="20"/>
      <c r="G425" s="20"/>
      <c r="H425" s="20"/>
      <c r="I425" s="20"/>
      <c r="J425" s="31"/>
      <c r="K425" s="32"/>
      <c r="L425" s="32"/>
      <c r="M425" s="32"/>
      <c r="N425" s="46"/>
      <c r="V425" s="5"/>
      <c r="Y425" s="5"/>
    </row>
    <row r="426" spans="2:25" x14ac:dyDescent="0.3">
      <c r="B426" s="23">
        <f>'Spot Type 1'!B426</f>
        <v>0</v>
      </c>
      <c r="C426" s="20" t="str">
        <f>'Spot Type 1'!C426</f>
        <v>x</v>
      </c>
      <c r="D426" s="20"/>
      <c r="E426" s="20"/>
      <c r="F426" s="20"/>
      <c r="G426" s="20"/>
      <c r="H426" s="20"/>
      <c r="I426" s="20"/>
      <c r="J426" s="31"/>
      <c r="K426" s="32"/>
      <c r="L426" s="32"/>
      <c r="M426" s="32"/>
      <c r="N426" s="46"/>
      <c r="V426" s="5"/>
      <c r="Y426" s="5"/>
    </row>
    <row r="427" spans="2:25" x14ac:dyDescent="0.3">
      <c r="B427" s="23">
        <f>'Spot Type 1'!B427</f>
        <v>0</v>
      </c>
      <c r="C427" s="20" t="str">
        <f>'Spot Type 1'!C427</f>
        <v>x</v>
      </c>
      <c r="D427" s="20"/>
      <c r="E427" s="20"/>
      <c r="F427" s="20"/>
      <c r="G427" s="20"/>
      <c r="H427" s="20"/>
      <c r="I427" s="20"/>
      <c r="J427" s="31"/>
      <c r="K427" s="32"/>
      <c r="L427" s="32"/>
      <c r="M427" s="32"/>
      <c r="N427" s="46"/>
      <c r="V427" s="5"/>
      <c r="Y427" s="5"/>
    </row>
    <row r="428" spans="2:25" x14ac:dyDescent="0.3">
      <c r="B428" s="23">
        <f>'Spot Type 1'!B428</f>
        <v>0</v>
      </c>
      <c r="C428" s="20" t="str">
        <f>'Spot Type 1'!C428</f>
        <v>x</v>
      </c>
      <c r="D428" s="20"/>
      <c r="E428" s="20"/>
      <c r="F428" s="20"/>
      <c r="G428" s="20"/>
      <c r="H428" s="20"/>
      <c r="I428" s="20"/>
      <c r="J428" s="31"/>
      <c r="K428" s="32"/>
      <c r="L428" s="32"/>
      <c r="M428" s="32"/>
      <c r="N428" s="46"/>
      <c r="V428" s="5"/>
      <c r="Y428" s="5"/>
    </row>
    <row r="429" spans="2:25" x14ac:dyDescent="0.3">
      <c r="B429" s="23">
        <f>'Spot Type 1'!B429</f>
        <v>0</v>
      </c>
      <c r="C429" s="20" t="str">
        <f>'Spot Type 1'!C429</f>
        <v>x</v>
      </c>
      <c r="D429" s="20"/>
      <c r="E429" s="20"/>
      <c r="F429" s="20"/>
      <c r="G429" s="20"/>
      <c r="H429" s="20"/>
      <c r="I429" s="20"/>
      <c r="J429" s="31"/>
      <c r="K429" s="32"/>
      <c r="L429" s="32"/>
      <c r="M429" s="32"/>
      <c r="N429" s="46"/>
      <c r="V429" s="5"/>
      <c r="Y429" s="5"/>
    </row>
    <row r="430" spans="2:25" x14ac:dyDescent="0.3">
      <c r="B430" s="23">
        <f>'Spot Type 1'!B430</f>
        <v>0</v>
      </c>
      <c r="C430" s="20" t="str">
        <f>'Spot Type 1'!C430</f>
        <v>x</v>
      </c>
      <c r="D430" s="20"/>
      <c r="E430" s="20"/>
      <c r="F430" s="20"/>
      <c r="G430" s="20"/>
      <c r="H430" s="20"/>
      <c r="I430" s="20"/>
      <c r="J430" s="31"/>
      <c r="K430" s="32"/>
      <c r="L430" s="32"/>
      <c r="M430" s="32"/>
      <c r="N430" s="46"/>
      <c r="V430" s="5"/>
      <c r="Y430" s="5"/>
    </row>
    <row r="431" spans="2:25" x14ac:dyDescent="0.3">
      <c r="B431" s="23">
        <f>'Spot Type 1'!B431</f>
        <v>0</v>
      </c>
      <c r="C431" s="20" t="str">
        <f>'Spot Type 1'!C431</f>
        <v>x</v>
      </c>
      <c r="D431" s="20"/>
      <c r="E431" s="20"/>
      <c r="F431" s="20"/>
      <c r="G431" s="20"/>
      <c r="H431" s="20"/>
      <c r="I431" s="20"/>
      <c r="J431" s="31"/>
      <c r="K431" s="32"/>
      <c r="L431" s="32"/>
      <c r="M431" s="32"/>
      <c r="N431" s="46"/>
      <c r="V431" s="5"/>
      <c r="Y431" s="5"/>
    </row>
    <row r="432" spans="2:25" x14ac:dyDescent="0.3">
      <c r="B432" s="23">
        <f>'Spot Type 1'!B432</f>
        <v>0</v>
      </c>
      <c r="C432" s="20" t="str">
        <f>'Spot Type 1'!C432</f>
        <v>x</v>
      </c>
      <c r="D432" s="20"/>
      <c r="E432" s="20"/>
      <c r="F432" s="20"/>
      <c r="G432" s="20"/>
      <c r="H432" s="20"/>
      <c r="I432" s="20"/>
      <c r="J432" s="31"/>
      <c r="K432" s="32"/>
      <c r="L432" s="32"/>
      <c r="M432" s="32"/>
      <c r="N432" s="46"/>
      <c r="V432" s="5"/>
      <c r="Y432" s="5"/>
    </row>
    <row r="433" spans="2:25" x14ac:dyDescent="0.3">
      <c r="B433" s="23">
        <f>'Spot Type 1'!B433</f>
        <v>0</v>
      </c>
      <c r="C433" s="20" t="str">
        <f>'Spot Type 1'!C433</f>
        <v>x</v>
      </c>
      <c r="D433" s="20"/>
      <c r="E433" s="20"/>
      <c r="F433" s="20"/>
      <c r="G433" s="20"/>
      <c r="H433" s="20"/>
      <c r="I433" s="20"/>
      <c r="J433" s="31"/>
      <c r="K433" s="32"/>
      <c r="L433" s="32"/>
      <c r="M433" s="32"/>
      <c r="N433" s="46"/>
      <c r="V433" s="5"/>
      <c r="Y433" s="5"/>
    </row>
    <row r="434" spans="2:25" x14ac:dyDescent="0.3">
      <c r="B434" s="23">
        <f>'Spot Type 1'!B434</f>
        <v>0</v>
      </c>
      <c r="C434" s="20" t="str">
        <f>'Spot Type 1'!C434</f>
        <v>x</v>
      </c>
      <c r="D434" s="20"/>
      <c r="E434" s="20"/>
      <c r="F434" s="20"/>
      <c r="G434" s="20"/>
      <c r="H434" s="20"/>
      <c r="I434" s="20"/>
      <c r="J434" s="31"/>
      <c r="K434" s="32"/>
      <c r="L434" s="32"/>
      <c r="M434" s="32"/>
      <c r="N434" s="46"/>
      <c r="V434" s="5"/>
      <c r="Y434" s="5"/>
    </row>
    <row r="435" spans="2:25" x14ac:dyDescent="0.3">
      <c r="B435" s="23">
        <f>'Spot Type 1'!B435</f>
        <v>0</v>
      </c>
      <c r="C435" s="20" t="str">
        <f>'Spot Type 1'!C435</f>
        <v>x</v>
      </c>
      <c r="D435" s="20"/>
      <c r="E435" s="20"/>
      <c r="F435" s="20"/>
      <c r="G435" s="20"/>
      <c r="H435" s="20"/>
      <c r="I435" s="20"/>
      <c r="J435" s="31"/>
      <c r="K435" s="32"/>
      <c r="L435" s="32"/>
      <c r="M435" s="32"/>
      <c r="N435" s="46"/>
      <c r="V435" s="5"/>
      <c r="Y435" s="5"/>
    </row>
    <row r="436" spans="2:25" x14ac:dyDescent="0.3">
      <c r="B436" s="23">
        <f>'Spot Type 1'!B436</f>
        <v>0</v>
      </c>
      <c r="C436" s="20" t="str">
        <f>'Spot Type 1'!C436</f>
        <v>x</v>
      </c>
      <c r="D436" s="20"/>
      <c r="E436" s="20"/>
      <c r="F436" s="20"/>
      <c r="G436" s="20"/>
      <c r="H436" s="20"/>
      <c r="I436" s="20"/>
      <c r="J436" s="31"/>
      <c r="K436" s="32"/>
      <c r="L436" s="32"/>
      <c r="M436" s="32"/>
      <c r="N436" s="46"/>
      <c r="V436" s="5"/>
      <c r="Y436" s="5"/>
    </row>
    <row r="437" spans="2:25" x14ac:dyDescent="0.3">
      <c r="B437" s="23">
        <f>'Spot Type 1'!B437</f>
        <v>0</v>
      </c>
      <c r="C437" s="20" t="str">
        <f>'Spot Type 1'!C437</f>
        <v>x</v>
      </c>
      <c r="D437" s="20"/>
      <c r="E437" s="20"/>
      <c r="F437" s="20"/>
      <c r="G437" s="20"/>
      <c r="H437" s="20"/>
      <c r="I437" s="20"/>
      <c r="J437" s="31"/>
      <c r="K437" s="32"/>
      <c r="L437" s="32"/>
      <c r="M437" s="32"/>
      <c r="N437" s="46"/>
      <c r="V437" s="5"/>
      <c r="Y437" s="5"/>
    </row>
    <row r="438" spans="2:25" x14ac:dyDescent="0.3">
      <c r="B438" s="23">
        <f>'Spot Type 1'!B438</f>
        <v>0</v>
      </c>
      <c r="C438" s="20" t="str">
        <f>'Spot Type 1'!C438</f>
        <v>x</v>
      </c>
      <c r="D438" s="20"/>
      <c r="E438" s="20"/>
      <c r="F438" s="20"/>
      <c r="G438" s="20"/>
      <c r="H438" s="20"/>
      <c r="I438" s="20"/>
      <c r="J438" s="31"/>
      <c r="K438" s="32"/>
      <c r="L438" s="32"/>
      <c r="M438" s="32"/>
      <c r="N438" s="46"/>
      <c r="V438" s="5"/>
      <c r="Y438" s="5"/>
    </row>
    <row r="439" spans="2:25" x14ac:dyDescent="0.3">
      <c r="B439" s="23">
        <f>'Spot Type 1'!B439</f>
        <v>0</v>
      </c>
      <c r="C439" s="20" t="str">
        <f>'Spot Type 1'!C439</f>
        <v>x</v>
      </c>
      <c r="D439" s="20"/>
      <c r="E439" s="20"/>
      <c r="F439" s="20"/>
      <c r="G439" s="20"/>
      <c r="H439" s="20"/>
      <c r="I439" s="20"/>
      <c r="J439" s="31"/>
      <c r="K439" s="32"/>
      <c r="L439" s="32"/>
      <c r="M439" s="32"/>
      <c r="N439" s="46"/>
      <c r="V439" s="5"/>
      <c r="Y439" s="5"/>
    </row>
    <row r="440" spans="2:25" x14ac:dyDescent="0.3">
      <c r="B440" s="23">
        <f>'Spot Type 1'!B440</f>
        <v>0</v>
      </c>
      <c r="C440" s="20" t="str">
        <f>'Spot Type 1'!C440</f>
        <v>x</v>
      </c>
      <c r="D440" s="20"/>
      <c r="E440" s="20"/>
      <c r="F440" s="20"/>
      <c r="G440" s="20"/>
      <c r="H440" s="20"/>
      <c r="I440" s="20"/>
      <c r="J440" s="31"/>
      <c r="K440" s="32"/>
      <c r="L440" s="32"/>
      <c r="M440" s="32"/>
      <c r="N440" s="46"/>
      <c r="V440" s="5"/>
      <c r="Y440" s="5"/>
    </row>
    <row r="441" spans="2:25" x14ac:dyDescent="0.3">
      <c r="B441" s="23">
        <f>'Spot Type 1'!B441</f>
        <v>0</v>
      </c>
      <c r="C441" s="20" t="str">
        <f>'Spot Type 1'!C441</f>
        <v>x</v>
      </c>
      <c r="D441" s="20"/>
      <c r="E441" s="20"/>
      <c r="F441" s="20"/>
      <c r="G441" s="20"/>
      <c r="H441" s="20"/>
      <c r="I441" s="20"/>
      <c r="J441" s="31"/>
      <c r="K441" s="32"/>
      <c r="L441" s="32"/>
      <c r="M441" s="32"/>
      <c r="N441" s="46"/>
      <c r="V441" s="5"/>
      <c r="Y441" s="5"/>
    </row>
    <row r="442" spans="2:25" x14ac:dyDescent="0.3">
      <c r="B442" s="23">
        <f>'Spot Type 1'!B442</f>
        <v>0</v>
      </c>
      <c r="C442" s="20" t="str">
        <f>'Spot Type 1'!C442</f>
        <v>x</v>
      </c>
      <c r="D442" s="20"/>
      <c r="E442" s="20"/>
      <c r="F442" s="20"/>
      <c r="G442" s="20"/>
      <c r="H442" s="20"/>
      <c r="I442" s="20"/>
      <c r="J442" s="31"/>
      <c r="K442" s="32"/>
      <c r="L442" s="32"/>
      <c r="M442" s="32"/>
      <c r="N442" s="46"/>
      <c r="V442" s="5"/>
      <c r="Y442" s="5"/>
    </row>
    <row r="443" spans="2:25" x14ac:dyDescent="0.3">
      <c r="B443" s="23">
        <f>'Spot Type 1'!B443</f>
        <v>0</v>
      </c>
      <c r="C443" s="20" t="str">
        <f>'Spot Type 1'!C443</f>
        <v>x</v>
      </c>
      <c r="D443" s="20"/>
      <c r="E443" s="20"/>
      <c r="F443" s="20"/>
      <c r="G443" s="20"/>
      <c r="H443" s="20"/>
      <c r="I443" s="20"/>
      <c r="J443" s="31"/>
      <c r="K443" s="32"/>
      <c r="L443" s="32"/>
      <c r="M443" s="32"/>
      <c r="N443" s="46"/>
      <c r="V443" s="5"/>
      <c r="Y443" s="5"/>
    </row>
    <row r="444" spans="2:25" x14ac:dyDescent="0.3">
      <c r="B444" s="23">
        <f>'Spot Type 1'!B444</f>
        <v>0</v>
      </c>
      <c r="C444" s="20" t="str">
        <f>'Spot Type 1'!C444</f>
        <v>x</v>
      </c>
      <c r="D444" s="20"/>
      <c r="E444" s="20"/>
      <c r="F444" s="20"/>
      <c r="G444" s="20"/>
      <c r="H444" s="20"/>
      <c r="I444" s="20"/>
      <c r="J444" s="31"/>
      <c r="K444" s="32"/>
      <c r="L444" s="32"/>
      <c r="M444" s="32"/>
      <c r="N444" s="46"/>
      <c r="V444" s="5"/>
      <c r="Y444" s="5"/>
    </row>
    <row r="445" spans="2:25" x14ac:dyDescent="0.3">
      <c r="B445" s="23">
        <f>'Spot Type 1'!B445</f>
        <v>0</v>
      </c>
      <c r="C445" s="20" t="str">
        <f>'Spot Type 1'!C445</f>
        <v>x</v>
      </c>
      <c r="D445" s="20"/>
      <c r="E445" s="20"/>
      <c r="F445" s="20"/>
      <c r="G445" s="20"/>
      <c r="H445" s="20"/>
      <c r="I445" s="20"/>
      <c r="J445" s="31"/>
      <c r="K445" s="32"/>
      <c r="L445" s="32"/>
      <c r="M445" s="32"/>
      <c r="N445" s="46"/>
      <c r="V445" s="5"/>
      <c r="Y445" s="5"/>
    </row>
    <row r="446" spans="2:25" x14ac:dyDescent="0.3">
      <c r="B446" s="23">
        <f>'Spot Type 1'!B446</f>
        <v>0</v>
      </c>
      <c r="C446" s="20" t="str">
        <f>'Spot Type 1'!C446</f>
        <v>x</v>
      </c>
      <c r="D446" s="20"/>
      <c r="E446" s="20"/>
      <c r="F446" s="20"/>
      <c r="G446" s="20"/>
      <c r="H446" s="20"/>
      <c r="I446" s="20"/>
      <c r="J446" s="31"/>
      <c r="K446" s="32"/>
      <c r="L446" s="32"/>
      <c r="M446" s="32"/>
      <c r="N446" s="46"/>
      <c r="V446" s="5"/>
      <c r="Y446" s="5"/>
    </row>
    <row r="447" spans="2:25" x14ac:dyDescent="0.3">
      <c r="B447" s="23">
        <f>'Spot Type 1'!B447</f>
        <v>0</v>
      </c>
      <c r="C447" s="20" t="str">
        <f>'Spot Type 1'!C447</f>
        <v>x</v>
      </c>
      <c r="D447" s="20"/>
      <c r="E447" s="20"/>
      <c r="F447" s="20"/>
      <c r="G447" s="20"/>
      <c r="H447" s="20"/>
      <c r="I447" s="20"/>
      <c r="J447" s="31"/>
      <c r="K447" s="32"/>
      <c r="L447" s="32"/>
      <c r="M447" s="32"/>
      <c r="N447" s="46"/>
      <c r="V447" s="5"/>
      <c r="Y447" s="5"/>
    </row>
    <row r="448" spans="2:25" x14ac:dyDescent="0.3">
      <c r="B448" s="23">
        <f>'Spot Type 1'!B448</f>
        <v>0</v>
      </c>
      <c r="C448" s="20" t="str">
        <f>'Spot Type 1'!C448</f>
        <v>x</v>
      </c>
      <c r="D448" s="20"/>
      <c r="E448" s="20"/>
      <c r="F448" s="20"/>
      <c r="G448" s="20"/>
      <c r="H448" s="20"/>
      <c r="I448" s="20"/>
      <c r="J448" s="31"/>
      <c r="K448" s="32"/>
      <c r="L448" s="32"/>
      <c r="M448" s="32"/>
      <c r="N448" s="46"/>
      <c r="V448" s="5"/>
      <c r="Y448" s="5"/>
    </row>
    <row r="449" spans="2:25" x14ac:dyDescent="0.3">
      <c r="B449" s="23">
        <f>'Spot Type 1'!B449</f>
        <v>0</v>
      </c>
      <c r="C449" s="20" t="str">
        <f>'Spot Type 1'!C449</f>
        <v>x</v>
      </c>
      <c r="D449" s="20"/>
      <c r="E449" s="20"/>
      <c r="F449" s="20"/>
      <c r="G449" s="20"/>
      <c r="H449" s="20"/>
      <c r="I449" s="20"/>
      <c r="J449" s="31"/>
      <c r="K449" s="32"/>
      <c r="L449" s="32"/>
      <c r="M449" s="32"/>
      <c r="N449" s="46"/>
      <c r="V449" s="5"/>
      <c r="Y449" s="5"/>
    </row>
    <row r="450" spans="2:25" x14ac:dyDescent="0.3">
      <c r="B450" s="23">
        <f>'Spot Type 1'!B450</f>
        <v>0</v>
      </c>
      <c r="C450" s="20" t="str">
        <f>'Spot Type 1'!C450</f>
        <v>x</v>
      </c>
      <c r="D450" s="20"/>
      <c r="E450" s="20"/>
      <c r="F450" s="20"/>
      <c r="G450" s="20"/>
      <c r="H450" s="20"/>
      <c r="I450" s="20"/>
      <c r="J450" s="31"/>
      <c r="K450" s="32"/>
      <c r="L450" s="32"/>
      <c r="M450" s="32"/>
      <c r="N450" s="46"/>
      <c r="V450" s="5"/>
      <c r="Y450" s="5"/>
    </row>
    <row r="451" spans="2:25" x14ac:dyDescent="0.3">
      <c r="B451" s="23">
        <f>'Spot Type 1'!B451</f>
        <v>0</v>
      </c>
      <c r="C451" s="20" t="str">
        <f>'Spot Type 1'!C451</f>
        <v>x</v>
      </c>
      <c r="D451" s="20"/>
      <c r="E451" s="20"/>
      <c r="F451" s="20"/>
      <c r="G451" s="20"/>
      <c r="H451" s="20"/>
      <c r="I451" s="20"/>
      <c r="J451" s="31"/>
      <c r="K451" s="32"/>
      <c r="L451" s="32"/>
      <c r="M451" s="32"/>
      <c r="N451" s="46"/>
      <c r="V451" s="5"/>
      <c r="Y451" s="5"/>
    </row>
    <row r="452" spans="2:25" x14ac:dyDescent="0.3">
      <c r="B452" s="23">
        <f>'Spot Type 1'!B452</f>
        <v>0</v>
      </c>
      <c r="C452" s="20" t="str">
        <f>'Spot Type 1'!C452</f>
        <v>x</v>
      </c>
      <c r="D452" s="20"/>
      <c r="E452" s="20"/>
      <c r="F452" s="20"/>
      <c r="G452" s="20"/>
      <c r="H452" s="20"/>
      <c r="I452" s="20"/>
      <c r="J452" s="31"/>
      <c r="K452" s="32"/>
      <c r="L452" s="32"/>
      <c r="M452" s="32"/>
      <c r="N452" s="46"/>
      <c r="V452" s="5"/>
      <c r="Y452" s="5"/>
    </row>
    <row r="453" spans="2:25" x14ac:dyDescent="0.3">
      <c r="B453" s="23">
        <f>'Spot Type 1'!B453</f>
        <v>0</v>
      </c>
      <c r="C453" s="20" t="str">
        <f>'Spot Type 1'!C453</f>
        <v>x</v>
      </c>
      <c r="D453" s="20"/>
      <c r="E453" s="20"/>
      <c r="F453" s="20"/>
      <c r="G453" s="20"/>
      <c r="H453" s="20"/>
      <c r="I453" s="20"/>
      <c r="J453" s="31"/>
      <c r="K453" s="32"/>
      <c r="L453" s="32"/>
      <c r="M453" s="32"/>
      <c r="N453" s="46"/>
      <c r="V453" s="5"/>
      <c r="Y453" s="5"/>
    </row>
    <row r="454" spans="2:25" x14ac:dyDescent="0.3">
      <c r="B454" s="23">
        <f>'Spot Type 1'!B454</f>
        <v>0</v>
      </c>
      <c r="C454" s="20" t="str">
        <f>'Spot Type 1'!C454</f>
        <v>x</v>
      </c>
      <c r="D454" s="20"/>
      <c r="E454" s="20"/>
      <c r="F454" s="20"/>
      <c r="G454" s="20"/>
      <c r="H454" s="20"/>
      <c r="I454" s="20"/>
      <c r="J454" s="31"/>
      <c r="K454" s="32"/>
      <c r="L454" s="32"/>
      <c r="M454" s="32"/>
      <c r="N454" s="46"/>
      <c r="V454" s="5"/>
      <c r="Y454" s="5"/>
    </row>
    <row r="455" spans="2:25" x14ac:dyDescent="0.3">
      <c r="B455" s="23">
        <f>'Spot Type 1'!B455</f>
        <v>0</v>
      </c>
      <c r="C455" s="20" t="str">
        <f>'Spot Type 1'!C455</f>
        <v>x</v>
      </c>
      <c r="D455" s="20"/>
      <c r="E455" s="20"/>
      <c r="F455" s="20"/>
      <c r="G455" s="20"/>
      <c r="H455" s="20"/>
      <c r="I455" s="20"/>
      <c r="J455" s="31"/>
      <c r="K455" s="32"/>
      <c r="L455" s="32"/>
      <c r="M455" s="32"/>
      <c r="N455" s="46"/>
      <c r="V455" s="5"/>
      <c r="Y455" s="5"/>
    </row>
    <row r="456" spans="2:25" x14ac:dyDescent="0.3">
      <c r="B456" s="23">
        <f>'Spot Type 1'!B456</f>
        <v>0</v>
      </c>
      <c r="C456" s="20" t="str">
        <f>'Spot Type 1'!C456</f>
        <v>x</v>
      </c>
      <c r="D456" s="20"/>
      <c r="E456" s="20"/>
      <c r="F456" s="20"/>
      <c r="G456" s="20"/>
      <c r="H456" s="20"/>
      <c r="I456" s="20"/>
      <c r="J456" s="31"/>
      <c r="K456" s="32"/>
      <c r="L456" s="32"/>
      <c r="M456" s="32"/>
      <c r="N456" s="46"/>
      <c r="V456" s="5"/>
      <c r="Y456" s="5"/>
    </row>
    <row r="457" spans="2:25" x14ac:dyDescent="0.3">
      <c r="B457" s="23">
        <f>'Spot Type 1'!B457</f>
        <v>0</v>
      </c>
      <c r="C457" s="20" t="str">
        <f>'Spot Type 1'!C457</f>
        <v>x</v>
      </c>
      <c r="D457" s="20"/>
      <c r="E457" s="20"/>
      <c r="F457" s="20"/>
      <c r="G457" s="20"/>
      <c r="H457" s="20"/>
      <c r="I457" s="20"/>
      <c r="J457" s="31"/>
      <c r="K457" s="32"/>
      <c r="L457" s="32"/>
      <c r="M457" s="32"/>
      <c r="N457" s="46"/>
      <c r="V457" s="5"/>
      <c r="Y457" s="5"/>
    </row>
    <row r="458" spans="2:25" x14ac:dyDescent="0.3">
      <c r="B458" s="23">
        <f>'Spot Type 1'!B458</f>
        <v>0</v>
      </c>
      <c r="C458" s="20" t="str">
        <f>'Spot Type 1'!C458</f>
        <v>x</v>
      </c>
      <c r="D458" s="20"/>
      <c r="E458" s="20"/>
      <c r="F458" s="20"/>
      <c r="G458" s="20"/>
      <c r="H458" s="20"/>
      <c r="I458" s="20"/>
      <c r="J458" s="31"/>
      <c r="K458" s="32"/>
      <c r="L458" s="32"/>
      <c r="M458" s="32"/>
      <c r="N458" s="46"/>
      <c r="V458" s="5"/>
      <c r="Y458" s="5"/>
    </row>
    <row r="459" spans="2:25" x14ac:dyDescent="0.3">
      <c r="B459" s="23">
        <f>'Spot Type 1'!B459</f>
        <v>0</v>
      </c>
      <c r="C459" s="20" t="str">
        <f>'Spot Type 1'!C459</f>
        <v>x</v>
      </c>
      <c r="D459" s="20"/>
      <c r="E459" s="20"/>
      <c r="F459" s="20"/>
      <c r="G459" s="20"/>
      <c r="H459" s="20"/>
      <c r="I459" s="20"/>
      <c r="J459" s="31"/>
      <c r="K459" s="32"/>
      <c r="L459" s="32"/>
      <c r="M459" s="32"/>
      <c r="N459" s="46"/>
      <c r="V459" s="5"/>
      <c r="Y459" s="5"/>
    </row>
    <row r="460" spans="2:25" x14ac:dyDescent="0.3">
      <c r="B460" s="23">
        <f>'Spot Type 1'!B460</f>
        <v>0</v>
      </c>
      <c r="C460" s="20" t="str">
        <f>'Spot Type 1'!C460</f>
        <v>x</v>
      </c>
      <c r="D460" s="20"/>
      <c r="E460" s="20"/>
      <c r="F460" s="20"/>
      <c r="G460" s="20"/>
      <c r="H460" s="20"/>
      <c r="I460" s="20"/>
      <c r="J460" s="31"/>
      <c r="K460" s="32"/>
      <c r="L460" s="32"/>
      <c r="M460" s="32"/>
      <c r="N460" s="46"/>
      <c r="V460" s="5"/>
      <c r="Y460" s="5"/>
    </row>
    <row r="461" spans="2:25" x14ac:dyDescent="0.3">
      <c r="B461" s="23">
        <f>'Spot Type 1'!B461</f>
        <v>0</v>
      </c>
      <c r="C461" s="20" t="str">
        <f>'Spot Type 1'!C461</f>
        <v>x</v>
      </c>
      <c r="D461" s="20"/>
      <c r="E461" s="20"/>
      <c r="F461" s="20"/>
      <c r="G461" s="20"/>
      <c r="H461" s="20"/>
      <c r="I461" s="20"/>
      <c r="J461" s="31"/>
      <c r="K461" s="32"/>
      <c r="L461" s="32"/>
      <c r="M461" s="32"/>
      <c r="N461" s="46"/>
      <c r="V461" s="5"/>
      <c r="Y461" s="5"/>
    </row>
    <row r="462" spans="2:25" x14ac:dyDescent="0.3">
      <c r="B462" s="23">
        <f>'Spot Type 1'!B462</f>
        <v>0</v>
      </c>
      <c r="C462" s="20" t="str">
        <f>'Spot Type 1'!C462</f>
        <v>x</v>
      </c>
      <c r="D462" s="20"/>
      <c r="E462" s="20"/>
      <c r="F462" s="20"/>
      <c r="G462" s="20"/>
      <c r="H462" s="20"/>
      <c r="I462" s="20"/>
      <c r="J462" s="31"/>
      <c r="K462" s="32"/>
      <c r="L462" s="32"/>
      <c r="M462" s="32"/>
      <c r="N462" s="46"/>
      <c r="V462" s="5"/>
      <c r="Y462" s="5"/>
    </row>
    <row r="463" spans="2:25" x14ac:dyDescent="0.3">
      <c r="B463" s="23">
        <f>'Spot Type 1'!B463</f>
        <v>0</v>
      </c>
      <c r="C463" s="20" t="str">
        <f>'Spot Type 1'!C463</f>
        <v>x</v>
      </c>
      <c r="D463" s="20"/>
      <c r="E463" s="20"/>
      <c r="F463" s="20"/>
      <c r="G463" s="20"/>
      <c r="H463" s="20"/>
      <c r="I463" s="20"/>
      <c r="J463" s="31"/>
      <c r="K463" s="32"/>
      <c r="L463" s="32"/>
      <c r="M463" s="32"/>
      <c r="N463" s="46"/>
      <c r="V463" s="5"/>
      <c r="Y463" s="5"/>
    </row>
    <row r="464" spans="2:25" x14ac:dyDescent="0.3">
      <c r="B464" s="23">
        <f>'Spot Type 1'!B464</f>
        <v>0</v>
      </c>
      <c r="C464" s="20" t="str">
        <f>'Spot Type 1'!C464</f>
        <v>x</v>
      </c>
      <c r="D464" s="20"/>
      <c r="E464" s="20"/>
      <c r="F464" s="20"/>
      <c r="G464" s="20"/>
      <c r="H464" s="20"/>
      <c r="I464" s="20"/>
      <c r="J464" s="31"/>
      <c r="K464" s="32"/>
      <c r="L464" s="32"/>
      <c r="M464" s="32"/>
      <c r="N464" s="46"/>
      <c r="V464" s="5"/>
      <c r="Y464" s="5"/>
    </row>
    <row r="465" spans="2:25" x14ac:dyDescent="0.3">
      <c r="B465" s="23">
        <f>'Spot Type 1'!B465</f>
        <v>0</v>
      </c>
      <c r="C465" s="20" t="str">
        <f>'Spot Type 1'!C465</f>
        <v>x</v>
      </c>
      <c r="D465" s="20"/>
      <c r="E465" s="20"/>
      <c r="F465" s="20"/>
      <c r="G465" s="20"/>
      <c r="H465" s="20"/>
      <c r="I465" s="20"/>
      <c r="J465" s="31"/>
      <c r="K465" s="32"/>
      <c r="L465" s="32"/>
      <c r="M465" s="32"/>
      <c r="N465" s="46"/>
      <c r="V465" s="5"/>
      <c r="Y465" s="5"/>
    </row>
    <row r="466" spans="2:25" x14ac:dyDescent="0.3">
      <c r="B466" s="23">
        <f>'Spot Type 1'!B466</f>
        <v>0</v>
      </c>
      <c r="C466" s="20" t="str">
        <f>'Spot Type 1'!C466</f>
        <v>x</v>
      </c>
      <c r="D466" s="20"/>
      <c r="E466" s="20"/>
      <c r="F466" s="20"/>
      <c r="G466" s="20"/>
      <c r="H466" s="20"/>
      <c r="I466" s="20"/>
      <c r="J466" s="31"/>
      <c r="K466" s="32"/>
      <c r="L466" s="32"/>
      <c r="M466" s="32"/>
      <c r="N466" s="46"/>
      <c r="V466" s="5"/>
      <c r="Y466" s="5"/>
    </row>
    <row r="467" spans="2:25" x14ac:dyDescent="0.3">
      <c r="B467" s="23">
        <f>'Spot Type 1'!B467</f>
        <v>0</v>
      </c>
      <c r="C467" s="20" t="str">
        <f>'Spot Type 1'!C467</f>
        <v>x</v>
      </c>
      <c r="D467" s="20"/>
      <c r="E467" s="20"/>
      <c r="F467" s="20"/>
      <c r="G467" s="20"/>
      <c r="H467" s="20"/>
      <c r="I467" s="20"/>
      <c r="J467" s="31"/>
      <c r="K467" s="32"/>
      <c r="L467" s="32"/>
      <c r="M467" s="32"/>
      <c r="N467" s="46"/>
      <c r="V467" s="5"/>
      <c r="Y467" s="5"/>
    </row>
    <row r="468" spans="2:25" x14ac:dyDescent="0.3">
      <c r="B468" s="23">
        <f>'Spot Type 1'!B468</f>
        <v>0</v>
      </c>
      <c r="C468" s="20" t="str">
        <f>'Spot Type 1'!C468</f>
        <v>x</v>
      </c>
      <c r="D468" s="20"/>
      <c r="E468" s="20"/>
      <c r="F468" s="20"/>
      <c r="G468" s="20"/>
      <c r="H468" s="20"/>
      <c r="I468" s="20"/>
      <c r="J468" s="31"/>
      <c r="K468" s="32"/>
      <c r="L468" s="32"/>
      <c r="M468" s="32"/>
      <c r="N468" s="46"/>
      <c r="V468" s="5"/>
      <c r="Y468" s="5"/>
    </row>
    <row r="469" spans="2:25" x14ac:dyDescent="0.3">
      <c r="B469" s="23">
        <f>'Spot Type 1'!B469</f>
        <v>0</v>
      </c>
      <c r="C469" s="20" t="str">
        <f>'Spot Type 1'!C469</f>
        <v>x</v>
      </c>
      <c r="D469" s="20"/>
      <c r="E469" s="20"/>
      <c r="F469" s="20"/>
      <c r="G469" s="20"/>
      <c r="H469" s="20"/>
      <c r="I469" s="20"/>
      <c r="J469" s="31"/>
      <c r="K469" s="32"/>
      <c r="L469" s="32"/>
      <c r="M469" s="32"/>
      <c r="N469" s="46"/>
      <c r="V469" s="5"/>
      <c r="Y469" s="5"/>
    </row>
    <row r="470" spans="2:25" x14ac:dyDescent="0.3">
      <c r="B470" s="23">
        <f>'Spot Type 1'!B470</f>
        <v>0</v>
      </c>
      <c r="C470" s="20" t="str">
        <f>'Spot Type 1'!C470</f>
        <v>x</v>
      </c>
      <c r="D470" s="20"/>
      <c r="E470" s="20"/>
      <c r="F470" s="20"/>
      <c r="G470" s="20"/>
      <c r="H470" s="20"/>
      <c r="I470" s="20"/>
      <c r="J470" s="31"/>
      <c r="K470" s="32"/>
      <c r="L470" s="32"/>
      <c r="M470" s="32"/>
      <c r="N470" s="46"/>
      <c r="V470" s="5"/>
      <c r="Y470" s="5"/>
    </row>
    <row r="471" spans="2:25" x14ac:dyDescent="0.3">
      <c r="B471" s="23">
        <f>'Spot Type 1'!B471</f>
        <v>0</v>
      </c>
      <c r="C471" s="20" t="str">
        <f>'Spot Type 1'!C471</f>
        <v>x</v>
      </c>
      <c r="D471" s="20"/>
      <c r="E471" s="20"/>
      <c r="F471" s="20"/>
      <c r="G471" s="20"/>
      <c r="H471" s="20"/>
      <c r="I471" s="20"/>
      <c r="J471" s="31"/>
      <c r="K471" s="32"/>
      <c r="L471" s="32"/>
      <c r="M471" s="32"/>
      <c r="N471" s="46"/>
      <c r="V471" s="5"/>
      <c r="Y471" s="5"/>
    </row>
    <row r="472" spans="2:25" x14ac:dyDescent="0.3">
      <c r="B472" s="23">
        <f>'Spot Type 1'!B472</f>
        <v>0</v>
      </c>
      <c r="C472" s="20" t="str">
        <f>'Spot Type 1'!C472</f>
        <v>x</v>
      </c>
      <c r="D472" s="20"/>
      <c r="E472" s="20"/>
      <c r="F472" s="20"/>
      <c r="G472" s="20"/>
      <c r="H472" s="20"/>
      <c r="I472" s="20"/>
      <c r="J472" s="31"/>
      <c r="K472" s="32"/>
      <c r="L472" s="32"/>
      <c r="M472" s="32"/>
      <c r="N472" s="46"/>
      <c r="V472" s="5"/>
      <c r="Y472" s="5"/>
    </row>
    <row r="473" spans="2:25" x14ac:dyDescent="0.3">
      <c r="B473" s="23">
        <f>'Spot Type 1'!B473</f>
        <v>0</v>
      </c>
      <c r="C473" s="20" t="str">
        <f>'Spot Type 1'!C473</f>
        <v>x</v>
      </c>
      <c r="D473" s="20"/>
      <c r="E473" s="20"/>
      <c r="F473" s="20"/>
      <c r="G473" s="20"/>
      <c r="H473" s="20"/>
      <c r="I473" s="20"/>
      <c r="J473" s="31"/>
      <c r="K473" s="32"/>
      <c r="L473" s="32"/>
      <c r="M473" s="32"/>
      <c r="N473" s="46"/>
      <c r="V473" s="5"/>
      <c r="Y473" s="5"/>
    </row>
    <row r="474" spans="2:25" x14ac:dyDescent="0.3">
      <c r="B474" s="23">
        <f>'Spot Type 1'!B474</f>
        <v>0</v>
      </c>
      <c r="C474" s="20" t="str">
        <f>'Spot Type 1'!C474</f>
        <v>x</v>
      </c>
      <c r="D474" s="20"/>
      <c r="E474" s="20"/>
      <c r="F474" s="20"/>
      <c r="G474" s="20"/>
      <c r="H474" s="20"/>
      <c r="I474" s="20"/>
      <c r="J474" s="31"/>
      <c r="K474" s="32"/>
      <c r="L474" s="32"/>
      <c r="M474" s="32"/>
      <c r="N474" s="46"/>
      <c r="V474" s="5"/>
      <c r="Y474" s="5"/>
    </row>
    <row r="475" spans="2:25" x14ac:dyDescent="0.3">
      <c r="B475" s="23">
        <f>'Spot Type 1'!B475</f>
        <v>0</v>
      </c>
      <c r="C475" s="20" t="str">
        <f>'Spot Type 1'!C475</f>
        <v>x</v>
      </c>
      <c r="D475" s="20"/>
      <c r="E475" s="20"/>
      <c r="F475" s="20"/>
      <c r="G475" s="20"/>
      <c r="H475" s="20"/>
      <c r="I475" s="20"/>
      <c r="J475" s="31"/>
      <c r="K475" s="32"/>
      <c r="L475" s="32"/>
      <c r="M475" s="32"/>
      <c r="N475" s="46"/>
      <c r="V475" s="5"/>
      <c r="Y475" s="5"/>
    </row>
    <row r="476" spans="2:25" x14ac:dyDescent="0.3">
      <c r="B476" s="23">
        <f>'Spot Type 1'!B476</f>
        <v>0</v>
      </c>
      <c r="C476" s="20" t="str">
        <f>'Spot Type 1'!C476</f>
        <v>x</v>
      </c>
      <c r="D476" s="20"/>
      <c r="E476" s="20"/>
      <c r="F476" s="20"/>
      <c r="G476" s="20"/>
      <c r="H476" s="20"/>
      <c r="I476" s="20"/>
      <c r="J476" s="31"/>
      <c r="K476" s="32"/>
      <c r="L476" s="32"/>
      <c r="M476" s="32"/>
      <c r="N476" s="46"/>
      <c r="V476" s="5"/>
      <c r="Y476" s="5"/>
    </row>
    <row r="477" spans="2:25" x14ac:dyDescent="0.3">
      <c r="B477" s="23">
        <f>'Spot Type 1'!B477</f>
        <v>0</v>
      </c>
      <c r="C477" s="20" t="str">
        <f>'Spot Type 1'!C477</f>
        <v>x</v>
      </c>
      <c r="D477" s="20"/>
      <c r="E477" s="20"/>
      <c r="F477" s="20"/>
      <c r="G477" s="20"/>
      <c r="H477" s="20"/>
      <c r="I477" s="20"/>
      <c r="J477" s="31"/>
      <c r="K477" s="32"/>
      <c r="L477" s="32"/>
      <c r="M477" s="32"/>
      <c r="N477" s="46"/>
      <c r="V477" s="5"/>
      <c r="Y477" s="5"/>
    </row>
    <row r="478" spans="2:25" x14ac:dyDescent="0.3">
      <c r="B478" s="23">
        <f>'Spot Type 1'!B478</f>
        <v>0</v>
      </c>
      <c r="C478" s="20" t="str">
        <f>'Spot Type 1'!C478</f>
        <v>x</v>
      </c>
      <c r="D478" s="20"/>
      <c r="E478" s="20"/>
      <c r="F478" s="20"/>
      <c r="G478" s="20"/>
      <c r="H478" s="20"/>
      <c r="I478" s="20"/>
      <c r="J478" s="31"/>
      <c r="K478" s="32"/>
      <c r="L478" s="32"/>
      <c r="M478" s="32"/>
      <c r="N478" s="46"/>
      <c r="V478" s="5"/>
      <c r="Y478" s="5"/>
    </row>
    <row r="479" spans="2:25" x14ac:dyDescent="0.3">
      <c r="B479" s="23">
        <f>'Spot Type 1'!B479</f>
        <v>0</v>
      </c>
      <c r="C479" s="20" t="str">
        <f>'Spot Type 1'!C479</f>
        <v>x</v>
      </c>
      <c r="D479" s="20"/>
      <c r="E479" s="20"/>
      <c r="F479" s="20"/>
      <c r="G479" s="20"/>
      <c r="H479" s="20"/>
      <c r="I479" s="20"/>
      <c r="J479" s="31"/>
      <c r="K479" s="32"/>
      <c r="L479" s="32"/>
      <c r="M479" s="32"/>
      <c r="N479" s="46"/>
      <c r="V479" s="5"/>
      <c r="Y479" s="5"/>
    </row>
    <row r="480" spans="2:25" x14ac:dyDescent="0.3">
      <c r="B480" s="23">
        <f>'Spot Type 1'!B480</f>
        <v>0</v>
      </c>
      <c r="C480" s="20" t="str">
        <f>'Spot Type 1'!C480</f>
        <v>x</v>
      </c>
      <c r="D480" s="20"/>
      <c r="E480" s="20"/>
      <c r="F480" s="20"/>
      <c r="G480" s="20"/>
      <c r="H480" s="20"/>
      <c r="I480" s="20"/>
      <c r="J480" s="31"/>
      <c r="K480" s="32"/>
      <c r="L480" s="32"/>
      <c r="M480" s="32"/>
      <c r="N480" s="46"/>
      <c r="V480" s="5"/>
      <c r="Y480" s="5"/>
    </row>
    <row r="481" spans="2:25" x14ac:dyDescent="0.3">
      <c r="B481" s="23">
        <f>'Spot Type 1'!B481</f>
        <v>0</v>
      </c>
      <c r="C481" s="20" t="str">
        <f>'Spot Type 1'!C481</f>
        <v>x</v>
      </c>
      <c r="D481" s="20"/>
      <c r="E481" s="20"/>
      <c r="F481" s="20"/>
      <c r="G481" s="20"/>
      <c r="H481" s="20"/>
      <c r="I481" s="20"/>
      <c r="J481" s="31"/>
      <c r="K481" s="32"/>
      <c r="L481" s="32"/>
      <c r="M481" s="32"/>
      <c r="N481" s="46"/>
      <c r="V481" s="5"/>
      <c r="Y481" s="5"/>
    </row>
    <row r="482" spans="2:25" x14ac:dyDescent="0.3">
      <c r="B482" s="23">
        <f>'Spot Type 1'!B482</f>
        <v>0</v>
      </c>
      <c r="C482" s="20" t="str">
        <f>'Spot Type 1'!C482</f>
        <v>x</v>
      </c>
      <c r="D482" s="20"/>
      <c r="E482" s="20"/>
      <c r="F482" s="20"/>
      <c r="G482" s="20"/>
      <c r="H482" s="20"/>
      <c r="I482" s="20"/>
      <c r="J482" s="31"/>
      <c r="K482" s="32"/>
      <c r="L482" s="32"/>
      <c r="M482" s="32"/>
      <c r="N482" s="46"/>
      <c r="V482" s="5"/>
      <c r="Y482" s="5"/>
    </row>
    <row r="483" spans="2:25" x14ac:dyDescent="0.3">
      <c r="B483" s="23">
        <f>'Spot Type 1'!B483</f>
        <v>0</v>
      </c>
      <c r="C483" s="20" t="str">
        <f>'Spot Type 1'!C483</f>
        <v>x</v>
      </c>
      <c r="D483" s="20"/>
      <c r="E483" s="20"/>
      <c r="F483" s="20"/>
      <c r="G483" s="20"/>
      <c r="H483" s="20"/>
      <c r="I483" s="20"/>
      <c r="J483" s="31"/>
      <c r="K483" s="32"/>
      <c r="L483" s="32"/>
      <c r="M483" s="32"/>
      <c r="N483" s="46"/>
      <c r="V483" s="5"/>
      <c r="Y483" s="5"/>
    </row>
    <row r="484" spans="2:25" x14ac:dyDescent="0.3">
      <c r="B484" s="23">
        <f>'Spot Type 1'!B484</f>
        <v>0</v>
      </c>
      <c r="C484" s="20" t="str">
        <f>'Spot Type 1'!C484</f>
        <v>x</v>
      </c>
      <c r="D484" s="20"/>
      <c r="E484" s="20"/>
      <c r="F484" s="20"/>
      <c r="G484" s="20"/>
      <c r="H484" s="20"/>
      <c r="I484" s="20"/>
      <c r="J484" s="31"/>
      <c r="K484" s="32"/>
      <c r="L484" s="32"/>
      <c r="M484" s="32"/>
      <c r="N484" s="46"/>
      <c r="V484" s="5"/>
      <c r="Y484" s="5"/>
    </row>
    <row r="485" spans="2:25" x14ac:dyDescent="0.3">
      <c r="B485" s="23">
        <f>'Spot Type 1'!B485</f>
        <v>0</v>
      </c>
      <c r="C485" s="20" t="str">
        <f>'Spot Type 1'!C485</f>
        <v>x</v>
      </c>
      <c r="D485" s="20"/>
      <c r="E485" s="20"/>
      <c r="F485" s="20"/>
      <c r="G485" s="20"/>
      <c r="H485" s="20"/>
      <c r="I485" s="20"/>
      <c r="J485" s="31"/>
      <c r="K485" s="32"/>
      <c r="L485" s="32"/>
      <c r="M485" s="32"/>
      <c r="N485" s="46"/>
      <c r="V485" s="5"/>
      <c r="Y485" s="5"/>
    </row>
    <row r="486" spans="2:25" x14ac:dyDescent="0.3">
      <c r="B486" s="23">
        <f>'Spot Type 1'!B486</f>
        <v>0</v>
      </c>
      <c r="C486" s="20" t="str">
        <f>'Spot Type 1'!C486</f>
        <v>x</v>
      </c>
      <c r="D486" s="20"/>
      <c r="E486" s="20"/>
      <c r="F486" s="20"/>
      <c r="G486" s="20"/>
      <c r="H486" s="20"/>
      <c r="I486" s="20"/>
      <c r="J486" s="31"/>
      <c r="K486" s="32"/>
      <c r="L486" s="32"/>
      <c r="M486" s="32"/>
      <c r="N486" s="46"/>
      <c r="V486" s="5"/>
      <c r="Y486" s="5"/>
    </row>
    <row r="487" spans="2:25" x14ac:dyDescent="0.3">
      <c r="B487" s="23">
        <f>'Spot Type 1'!B487</f>
        <v>0</v>
      </c>
      <c r="C487" s="20" t="str">
        <f>'Spot Type 1'!C487</f>
        <v>x</v>
      </c>
      <c r="D487" s="20"/>
      <c r="E487" s="20"/>
      <c r="F487" s="20"/>
      <c r="G487" s="20"/>
      <c r="H487" s="20"/>
      <c r="I487" s="20"/>
      <c r="J487" s="31"/>
      <c r="K487" s="32"/>
      <c r="L487" s="32"/>
      <c r="M487" s="32"/>
      <c r="N487" s="46"/>
      <c r="V487" s="5"/>
      <c r="Y487" s="5"/>
    </row>
    <row r="488" spans="2:25" x14ac:dyDescent="0.3">
      <c r="B488" s="23">
        <f>'Spot Type 1'!B488</f>
        <v>0</v>
      </c>
      <c r="C488" s="20" t="str">
        <f>'Spot Type 1'!C488</f>
        <v>x</v>
      </c>
      <c r="D488" s="20"/>
      <c r="E488" s="20"/>
      <c r="F488" s="20"/>
      <c r="G488" s="20"/>
      <c r="H488" s="20"/>
      <c r="I488" s="20"/>
      <c r="J488" s="31"/>
      <c r="K488" s="32"/>
      <c r="L488" s="32"/>
      <c r="M488" s="32"/>
      <c r="N488" s="46"/>
      <c r="V488" s="5"/>
      <c r="Y488" s="5"/>
    </row>
    <row r="489" spans="2:25" x14ac:dyDescent="0.3">
      <c r="B489" s="23">
        <f>'Spot Type 1'!B489</f>
        <v>0</v>
      </c>
      <c r="C489" s="20" t="str">
        <f>'Spot Type 1'!C489</f>
        <v>x</v>
      </c>
      <c r="D489" s="20"/>
      <c r="E489" s="20"/>
      <c r="F489" s="20"/>
      <c r="G489" s="20"/>
      <c r="H489" s="20"/>
      <c r="I489" s="20"/>
      <c r="J489" s="31"/>
      <c r="K489" s="32"/>
      <c r="L489" s="32"/>
      <c r="M489" s="32"/>
      <c r="N489" s="46"/>
      <c r="V489" s="5"/>
      <c r="Y489" s="5"/>
    </row>
    <row r="490" spans="2:25" x14ac:dyDescent="0.3">
      <c r="B490" s="23">
        <f>'Spot Type 1'!B490</f>
        <v>0</v>
      </c>
      <c r="C490" s="20" t="str">
        <f>'Spot Type 1'!C490</f>
        <v>x</v>
      </c>
      <c r="D490" s="20"/>
      <c r="E490" s="20"/>
      <c r="F490" s="20"/>
      <c r="G490" s="20"/>
      <c r="H490" s="20"/>
      <c r="I490" s="20"/>
      <c r="J490" s="31"/>
      <c r="K490" s="32"/>
      <c r="L490" s="32"/>
      <c r="M490" s="32"/>
      <c r="N490" s="46"/>
      <c r="V490" s="5"/>
      <c r="Y490" s="5"/>
    </row>
    <row r="491" spans="2:25" x14ac:dyDescent="0.3">
      <c r="B491" s="23">
        <f>'Spot Type 1'!B491</f>
        <v>0</v>
      </c>
      <c r="C491" s="20" t="str">
        <f>'Spot Type 1'!C491</f>
        <v>x</v>
      </c>
      <c r="D491" s="20"/>
      <c r="E491" s="20"/>
      <c r="F491" s="20"/>
      <c r="G491" s="20"/>
      <c r="H491" s="20"/>
      <c r="I491" s="20"/>
      <c r="J491" s="31"/>
      <c r="K491" s="32"/>
      <c r="L491" s="32"/>
      <c r="M491" s="32"/>
      <c r="N491" s="46"/>
      <c r="V491" s="5"/>
      <c r="Y491" s="5"/>
    </row>
    <row r="492" spans="2:25" x14ac:dyDescent="0.3">
      <c r="B492" s="23">
        <f>'Spot Type 1'!B492</f>
        <v>0</v>
      </c>
      <c r="C492" s="20" t="str">
        <f>'Spot Type 1'!C492</f>
        <v>x</v>
      </c>
      <c r="D492" s="20"/>
      <c r="E492" s="20"/>
      <c r="F492" s="20"/>
      <c r="G492" s="20"/>
      <c r="H492" s="20"/>
      <c r="I492" s="20"/>
      <c r="J492" s="31"/>
      <c r="K492" s="32"/>
      <c r="L492" s="32"/>
      <c r="M492" s="32"/>
      <c r="N492" s="46"/>
      <c r="V492" s="5"/>
      <c r="Y492" s="5"/>
    </row>
    <row r="493" spans="2:25" x14ac:dyDescent="0.3">
      <c r="B493" s="23">
        <f>'Spot Type 1'!B493</f>
        <v>0</v>
      </c>
      <c r="C493" s="20" t="str">
        <f>'Spot Type 1'!C493</f>
        <v>x</v>
      </c>
      <c r="D493" s="20"/>
      <c r="E493" s="20"/>
      <c r="F493" s="20"/>
      <c r="G493" s="20"/>
      <c r="H493" s="20"/>
      <c r="I493" s="20"/>
      <c r="J493" s="31"/>
      <c r="K493" s="32"/>
      <c r="L493" s="32"/>
      <c r="M493" s="32"/>
      <c r="N493" s="46"/>
      <c r="V493" s="5"/>
      <c r="Y493" s="5"/>
    </row>
    <row r="494" spans="2:25" x14ac:dyDescent="0.3">
      <c r="B494" s="23">
        <f>'Spot Type 1'!B494</f>
        <v>0</v>
      </c>
      <c r="C494" s="20" t="str">
        <f>'Spot Type 1'!C494</f>
        <v>x</v>
      </c>
      <c r="D494" s="20"/>
      <c r="E494" s="20"/>
      <c r="F494" s="20"/>
      <c r="G494" s="20"/>
      <c r="H494" s="20"/>
      <c r="I494" s="20"/>
      <c r="J494" s="31"/>
      <c r="K494" s="32"/>
      <c r="L494" s="32"/>
      <c r="M494" s="32"/>
      <c r="N494" s="46"/>
      <c r="V494" s="5"/>
      <c r="Y494" s="5"/>
    </row>
    <row r="495" spans="2:25" x14ac:dyDescent="0.3">
      <c r="B495" s="23">
        <f>'Spot Type 1'!B495</f>
        <v>0</v>
      </c>
      <c r="C495" s="20" t="str">
        <f>'Spot Type 1'!C495</f>
        <v>x</v>
      </c>
      <c r="D495" s="20"/>
      <c r="E495" s="20"/>
      <c r="F495" s="20"/>
      <c r="G495" s="20"/>
      <c r="H495" s="20"/>
      <c r="I495" s="20"/>
      <c r="J495" s="31"/>
      <c r="K495" s="32"/>
      <c r="L495" s="32"/>
      <c r="M495" s="32"/>
      <c r="N495" s="46"/>
      <c r="V495" s="5"/>
      <c r="Y495" s="5"/>
    </row>
    <row r="496" spans="2:25" x14ac:dyDescent="0.3">
      <c r="B496" s="23">
        <f>'Spot Type 1'!B496</f>
        <v>0</v>
      </c>
      <c r="C496" s="20" t="str">
        <f>'Spot Type 1'!C496</f>
        <v>x</v>
      </c>
      <c r="D496" s="20"/>
      <c r="E496" s="20"/>
      <c r="F496" s="20"/>
      <c r="G496" s="20"/>
      <c r="H496" s="20"/>
      <c r="I496" s="20"/>
      <c r="J496" s="31"/>
      <c r="K496" s="32"/>
      <c r="L496" s="32"/>
      <c r="M496" s="32"/>
      <c r="N496" s="46"/>
      <c r="V496" s="5"/>
      <c r="Y496" s="5"/>
    </row>
    <row r="497" spans="2:25" x14ac:dyDescent="0.3">
      <c r="B497" s="23">
        <f>'Spot Type 1'!B497</f>
        <v>0</v>
      </c>
      <c r="C497" s="20" t="str">
        <f>'Spot Type 1'!C497</f>
        <v>x</v>
      </c>
      <c r="D497" s="20"/>
      <c r="E497" s="20"/>
      <c r="F497" s="20"/>
      <c r="G497" s="20"/>
      <c r="H497" s="20"/>
      <c r="I497" s="20"/>
      <c r="J497" s="31"/>
      <c r="K497" s="32"/>
      <c r="L497" s="32"/>
      <c r="M497" s="32"/>
      <c r="N497" s="46"/>
      <c r="V497" s="5"/>
      <c r="Y497" s="5"/>
    </row>
    <row r="498" spans="2:25" x14ac:dyDescent="0.3">
      <c r="B498" s="23">
        <f>'Spot Type 1'!B498</f>
        <v>0</v>
      </c>
      <c r="C498" s="20" t="str">
        <f>'Spot Type 1'!C498</f>
        <v>x</v>
      </c>
      <c r="D498" s="20"/>
      <c r="E498" s="20"/>
      <c r="F498" s="20"/>
      <c r="G498" s="20"/>
      <c r="H498" s="20"/>
      <c r="I498" s="20"/>
      <c r="J498" s="31"/>
      <c r="K498" s="32"/>
      <c r="L498" s="32"/>
      <c r="M498" s="32"/>
      <c r="N498" s="46"/>
      <c r="V498" s="5"/>
      <c r="Y498" s="5"/>
    </row>
    <row r="499" spans="2:25" x14ac:dyDescent="0.3">
      <c r="B499" s="23">
        <f>'Spot Type 1'!B499</f>
        <v>0</v>
      </c>
      <c r="C499" s="20" t="str">
        <f>'Spot Type 1'!C499</f>
        <v>x</v>
      </c>
      <c r="D499" s="20"/>
      <c r="E499" s="20"/>
      <c r="F499" s="20"/>
      <c r="G499" s="20"/>
      <c r="H499" s="20"/>
      <c r="I499" s="20"/>
      <c r="J499" s="31"/>
      <c r="K499" s="32"/>
      <c r="L499" s="32"/>
      <c r="M499" s="32"/>
      <c r="N499" s="46"/>
      <c r="V499" s="5"/>
      <c r="Y499" s="5"/>
    </row>
    <row r="500" spans="2:25" x14ac:dyDescent="0.3">
      <c r="B500" s="23">
        <f>'Spot Type 1'!B500</f>
        <v>0</v>
      </c>
      <c r="C500" s="20" t="str">
        <f>'Spot Type 1'!C500</f>
        <v>x</v>
      </c>
      <c r="D500" s="20"/>
      <c r="E500" s="20"/>
      <c r="F500" s="20"/>
      <c r="G500" s="20"/>
      <c r="H500" s="20"/>
      <c r="I500" s="20"/>
      <c r="J500" s="31"/>
      <c r="K500" s="32"/>
      <c r="L500" s="32"/>
      <c r="M500" s="32"/>
      <c r="N500" s="46"/>
      <c r="V500" s="5"/>
      <c r="Y500" s="5"/>
    </row>
    <row r="501" spans="2:25" x14ac:dyDescent="0.3">
      <c r="B501" s="23">
        <f>'Spot Type 1'!B501</f>
        <v>0</v>
      </c>
      <c r="C501" s="20" t="str">
        <f>'Spot Type 1'!C501</f>
        <v>x</v>
      </c>
      <c r="D501" s="20"/>
      <c r="E501" s="20"/>
      <c r="F501" s="20"/>
      <c r="G501" s="20"/>
      <c r="H501" s="20"/>
      <c r="I501" s="20"/>
      <c r="J501" s="31"/>
      <c r="K501" s="32"/>
      <c r="L501" s="32"/>
      <c r="M501" s="32"/>
      <c r="N501" s="46"/>
      <c r="V501" s="5"/>
      <c r="Y501" s="5"/>
    </row>
    <row r="502" spans="2:25" x14ac:dyDescent="0.3">
      <c r="B502" s="23">
        <f>'Spot Type 1'!B502</f>
        <v>0</v>
      </c>
      <c r="C502" s="20" t="str">
        <f>'Spot Type 1'!C502</f>
        <v>x</v>
      </c>
      <c r="D502" s="20"/>
      <c r="E502" s="20"/>
      <c r="F502" s="20"/>
      <c r="G502" s="20"/>
      <c r="H502" s="20"/>
      <c r="I502" s="20"/>
      <c r="J502" s="31"/>
      <c r="K502" s="32"/>
      <c r="L502" s="32"/>
      <c r="M502" s="32"/>
      <c r="N502" s="46"/>
      <c r="V502" s="5"/>
      <c r="Y502" s="5"/>
    </row>
    <row r="503" spans="2:25" x14ac:dyDescent="0.3">
      <c r="B503" s="23">
        <f>'Spot Type 1'!B503</f>
        <v>0</v>
      </c>
      <c r="C503" s="20" t="str">
        <f>'Spot Type 1'!C503</f>
        <v>x</v>
      </c>
      <c r="D503" s="20"/>
      <c r="E503" s="20"/>
      <c r="F503" s="20"/>
      <c r="G503" s="20"/>
      <c r="H503" s="20"/>
      <c r="I503" s="20"/>
      <c r="J503" s="31"/>
      <c r="K503" s="32"/>
      <c r="L503" s="32"/>
      <c r="M503" s="32"/>
      <c r="N503" s="46"/>
      <c r="V503" s="5"/>
      <c r="Y503" s="5"/>
    </row>
    <row r="504" spans="2:25" x14ac:dyDescent="0.3">
      <c r="B504" s="23">
        <f>'Spot Type 1'!B504</f>
        <v>0</v>
      </c>
      <c r="C504" s="20" t="str">
        <f>'Spot Type 1'!C504</f>
        <v>x</v>
      </c>
      <c r="D504" s="20"/>
      <c r="E504" s="20"/>
      <c r="F504" s="20"/>
      <c r="G504" s="20"/>
      <c r="H504" s="20"/>
      <c r="I504" s="20"/>
      <c r="J504" s="31"/>
      <c r="K504" s="32"/>
      <c r="L504" s="32"/>
      <c r="M504" s="32"/>
      <c r="N504" s="46"/>
      <c r="V504" s="5"/>
      <c r="Y504" s="5"/>
    </row>
    <row r="505" spans="2:25" x14ac:dyDescent="0.3">
      <c r="B505" s="23">
        <f>'Spot Type 1'!B505</f>
        <v>0</v>
      </c>
      <c r="C505" s="20" t="str">
        <f>'Spot Type 1'!C505</f>
        <v>x</v>
      </c>
      <c r="D505" s="20"/>
      <c r="E505" s="20"/>
      <c r="F505" s="20"/>
      <c r="G505" s="20"/>
      <c r="H505" s="20"/>
      <c r="I505" s="20"/>
      <c r="J505" s="31"/>
      <c r="K505" s="32"/>
      <c r="L505" s="32"/>
      <c r="M505" s="32"/>
      <c r="N505" s="46"/>
      <c r="V505" s="5"/>
      <c r="Y505" s="5"/>
    </row>
    <row r="506" spans="2:25" x14ac:dyDescent="0.3">
      <c r="B506" s="23">
        <f>'Spot Type 1'!B506</f>
        <v>0</v>
      </c>
      <c r="C506" s="20" t="str">
        <f>'Spot Type 1'!C506</f>
        <v>x</v>
      </c>
      <c r="D506" s="20"/>
      <c r="E506" s="20"/>
      <c r="F506" s="20"/>
      <c r="G506" s="20"/>
      <c r="H506" s="20"/>
      <c r="I506" s="20"/>
      <c r="J506" s="31"/>
      <c r="K506" s="32"/>
      <c r="L506" s="32"/>
      <c r="M506" s="32"/>
      <c r="N506" s="46"/>
      <c r="V506" s="5"/>
      <c r="Y506" s="5"/>
    </row>
    <row r="507" spans="2:25" x14ac:dyDescent="0.3">
      <c r="B507" s="23">
        <f>'Spot Type 1'!B507</f>
        <v>0</v>
      </c>
      <c r="C507" s="20" t="str">
        <f>'Spot Type 1'!C507</f>
        <v>x</v>
      </c>
      <c r="D507" s="20"/>
      <c r="E507" s="20"/>
      <c r="F507" s="20"/>
      <c r="G507" s="20"/>
      <c r="H507" s="20"/>
      <c r="I507" s="20"/>
      <c r="J507" s="31"/>
      <c r="K507" s="32"/>
      <c r="L507" s="32"/>
      <c r="M507" s="32"/>
      <c r="N507" s="46"/>
      <c r="V507" s="5"/>
      <c r="Y507" s="5"/>
    </row>
    <row r="508" spans="2:25" x14ac:dyDescent="0.3">
      <c r="B508" s="23">
        <f>'Spot Type 1'!B508</f>
        <v>0</v>
      </c>
      <c r="C508" s="20" t="str">
        <f>'Spot Type 1'!C508</f>
        <v>x</v>
      </c>
      <c r="D508" s="20"/>
      <c r="E508" s="20"/>
      <c r="F508" s="20"/>
      <c r="G508" s="20"/>
      <c r="H508" s="20"/>
      <c r="I508" s="20"/>
      <c r="J508" s="31"/>
      <c r="K508" s="32"/>
      <c r="L508" s="32"/>
      <c r="M508" s="32"/>
      <c r="N508" s="46"/>
      <c r="V508" s="5"/>
      <c r="Y508" s="5"/>
    </row>
    <row r="509" spans="2:25" x14ac:dyDescent="0.3">
      <c r="B509" s="23">
        <f>'Spot Type 1'!B509</f>
        <v>0</v>
      </c>
      <c r="C509" s="20" t="str">
        <f>'Spot Type 1'!C509</f>
        <v>x</v>
      </c>
      <c r="D509" s="20"/>
      <c r="E509" s="20"/>
      <c r="F509" s="20"/>
      <c r="G509" s="20"/>
      <c r="H509" s="20"/>
      <c r="I509" s="20"/>
      <c r="J509" s="31"/>
      <c r="K509" s="32"/>
      <c r="L509" s="32"/>
      <c r="M509" s="32"/>
      <c r="N509" s="46"/>
      <c r="V509" s="5"/>
      <c r="Y509" s="5"/>
    </row>
    <row r="510" spans="2:25" x14ac:dyDescent="0.3">
      <c r="B510" s="23">
        <f>'Spot Type 1'!B510</f>
        <v>0</v>
      </c>
      <c r="C510" s="20" t="str">
        <f>'Spot Type 1'!C510</f>
        <v>x</v>
      </c>
      <c r="D510" s="20"/>
      <c r="E510" s="20"/>
      <c r="F510" s="20"/>
      <c r="G510" s="20"/>
      <c r="H510" s="20"/>
      <c r="I510" s="20"/>
      <c r="J510" s="31"/>
      <c r="K510" s="32"/>
      <c r="L510" s="32"/>
      <c r="M510" s="32"/>
      <c r="N510" s="46"/>
      <c r="V510" s="5"/>
      <c r="Y510" s="5"/>
    </row>
    <row r="511" spans="2:25" x14ac:dyDescent="0.3">
      <c r="B511" s="23">
        <f>'Spot Type 1'!B511</f>
        <v>0</v>
      </c>
      <c r="C511" s="20" t="str">
        <f>'Spot Type 1'!C511</f>
        <v>x</v>
      </c>
      <c r="D511" s="20"/>
      <c r="E511" s="20"/>
      <c r="F511" s="20"/>
      <c r="G511" s="20"/>
      <c r="H511" s="20"/>
      <c r="I511" s="20"/>
      <c r="J511" s="31"/>
      <c r="K511" s="32"/>
      <c r="L511" s="32"/>
      <c r="M511" s="32"/>
      <c r="N511" s="46"/>
      <c r="V511" s="5"/>
      <c r="Y511" s="5"/>
    </row>
    <row r="512" spans="2:25" x14ac:dyDescent="0.3">
      <c r="B512" s="23">
        <f>'Spot Type 1'!B512</f>
        <v>0</v>
      </c>
      <c r="C512" s="20" t="str">
        <f>'Spot Type 1'!C512</f>
        <v>x</v>
      </c>
      <c r="D512" s="20"/>
      <c r="E512" s="20"/>
      <c r="F512" s="20"/>
      <c r="G512" s="20"/>
      <c r="H512" s="20"/>
      <c r="I512" s="20"/>
      <c r="J512" s="31"/>
      <c r="K512" s="32"/>
      <c r="L512" s="32"/>
      <c r="M512" s="32"/>
      <c r="N512" s="46"/>
      <c r="V512" s="5"/>
      <c r="Y512" s="5"/>
    </row>
    <row r="513" spans="2:25" x14ac:dyDescent="0.3">
      <c r="B513" s="23">
        <f>'Spot Type 1'!B513</f>
        <v>0</v>
      </c>
      <c r="C513" s="20" t="str">
        <f>'Spot Type 1'!C513</f>
        <v>x</v>
      </c>
      <c r="D513" s="20"/>
      <c r="E513" s="20"/>
      <c r="F513" s="20"/>
      <c r="G513" s="20"/>
      <c r="H513" s="20"/>
      <c r="I513" s="20"/>
      <c r="J513" s="31"/>
      <c r="K513" s="32"/>
      <c r="L513" s="32"/>
      <c r="M513" s="32"/>
      <c r="N513" s="46"/>
      <c r="V513" s="5"/>
      <c r="Y513" s="5"/>
    </row>
    <row r="514" spans="2:25" x14ac:dyDescent="0.3">
      <c r="B514" s="23">
        <f>'Spot Type 1'!B514</f>
        <v>0</v>
      </c>
      <c r="C514" s="20" t="str">
        <f>'Spot Type 1'!C514</f>
        <v>x</v>
      </c>
      <c r="D514" s="20"/>
      <c r="E514" s="20"/>
      <c r="F514" s="20"/>
      <c r="G514" s="20"/>
      <c r="H514" s="20"/>
      <c r="I514" s="20"/>
      <c r="J514" s="31"/>
      <c r="K514" s="32"/>
      <c r="L514" s="32"/>
      <c r="M514" s="32"/>
      <c r="N514" s="46"/>
      <c r="V514" s="5"/>
      <c r="Y514" s="5"/>
    </row>
    <row r="515" spans="2:25" x14ac:dyDescent="0.3">
      <c r="B515" s="23">
        <f>'Spot Type 1'!B515</f>
        <v>0</v>
      </c>
      <c r="C515" s="20" t="str">
        <f>'Spot Type 1'!C515</f>
        <v>x</v>
      </c>
      <c r="D515" s="20"/>
      <c r="E515" s="20"/>
      <c r="F515" s="20"/>
      <c r="G515" s="20"/>
      <c r="H515" s="20"/>
      <c r="I515" s="20"/>
      <c r="J515" s="31"/>
      <c r="K515" s="32"/>
      <c r="L515" s="32"/>
      <c r="M515" s="32"/>
      <c r="N515" s="46"/>
      <c r="V515" s="5"/>
      <c r="Y515" s="5"/>
    </row>
    <row r="516" spans="2:25" x14ac:dyDescent="0.3">
      <c r="B516" s="23">
        <f>'Spot Type 1'!B516</f>
        <v>0</v>
      </c>
      <c r="C516" s="20" t="str">
        <f>'Spot Type 1'!C516</f>
        <v>x</v>
      </c>
      <c r="D516" s="20"/>
      <c r="E516" s="20"/>
      <c r="F516" s="20"/>
      <c r="G516" s="20"/>
      <c r="H516" s="20"/>
      <c r="I516" s="20"/>
      <c r="J516" s="31"/>
      <c r="K516" s="32"/>
      <c r="L516" s="32"/>
      <c r="M516" s="32"/>
      <c r="N516" s="46"/>
      <c r="V516" s="5"/>
      <c r="Y516" s="5"/>
    </row>
    <row r="517" spans="2:25" x14ac:dyDescent="0.3">
      <c r="B517" s="23">
        <f>'Spot Type 1'!B517</f>
        <v>0</v>
      </c>
      <c r="C517" s="20" t="str">
        <f>'Spot Type 1'!C517</f>
        <v>x</v>
      </c>
      <c r="D517" s="20"/>
      <c r="E517" s="20"/>
      <c r="F517" s="20"/>
      <c r="G517" s="20"/>
      <c r="H517" s="20"/>
      <c r="I517" s="20"/>
      <c r="J517" s="31"/>
      <c r="K517" s="32"/>
      <c r="L517" s="32"/>
      <c r="M517" s="32"/>
      <c r="N517" s="46"/>
      <c r="V517" s="5"/>
      <c r="Y517" s="5"/>
    </row>
    <row r="518" spans="2:25" x14ac:dyDescent="0.3">
      <c r="B518" s="23">
        <f>'Spot Type 1'!B518</f>
        <v>0</v>
      </c>
      <c r="C518" s="20" t="str">
        <f>'Spot Type 1'!C518</f>
        <v>x</v>
      </c>
      <c r="D518" s="20"/>
      <c r="E518" s="20"/>
      <c r="F518" s="20"/>
      <c r="G518" s="20"/>
      <c r="H518" s="20"/>
      <c r="I518" s="20"/>
      <c r="J518" s="31"/>
      <c r="K518" s="32"/>
      <c r="L518" s="32"/>
      <c r="M518" s="32"/>
      <c r="N518" s="46"/>
      <c r="V518" s="5"/>
      <c r="Y518" s="5"/>
    </row>
    <row r="519" spans="2:25" x14ac:dyDescent="0.3">
      <c r="B519" s="23">
        <f>'Spot Type 1'!B519</f>
        <v>0</v>
      </c>
      <c r="C519" s="20" t="str">
        <f>'Spot Type 1'!C519</f>
        <v>x</v>
      </c>
      <c r="D519" s="20"/>
      <c r="E519" s="20"/>
      <c r="F519" s="20"/>
      <c r="G519" s="20"/>
      <c r="H519" s="20"/>
      <c r="I519" s="20"/>
      <c r="J519" s="31"/>
      <c r="K519" s="32"/>
      <c r="L519" s="32"/>
      <c r="M519" s="32"/>
      <c r="N519" s="46"/>
      <c r="V519" s="5"/>
      <c r="Y519" s="5"/>
    </row>
    <row r="520" spans="2:25" x14ac:dyDescent="0.3">
      <c r="B520" s="23">
        <f>'Spot Type 1'!B520</f>
        <v>0</v>
      </c>
      <c r="C520" s="20" t="str">
        <f>'Spot Type 1'!C520</f>
        <v>x</v>
      </c>
      <c r="D520" s="20"/>
      <c r="E520" s="20"/>
      <c r="F520" s="20"/>
      <c r="G520" s="20"/>
      <c r="H520" s="20"/>
      <c r="I520" s="20"/>
      <c r="J520" s="31"/>
      <c r="K520" s="32"/>
      <c r="L520" s="32"/>
      <c r="M520" s="32"/>
      <c r="N520" s="46"/>
      <c r="V520" s="5"/>
      <c r="Y520" s="5"/>
    </row>
    <row r="521" spans="2:25" x14ac:dyDescent="0.3">
      <c r="B521" s="23">
        <f>'Spot Type 1'!B521</f>
        <v>0</v>
      </c>
      <c r="C521" s="20" t="str">
        <f>'Spot Type 1'!C521</f>
        <v>x</v>
      </c>
      <c r="D521" s="20"/>
      <c r="E521" s="20"/>
      <c r="F521" s="20"/>
      <c r="G521" s="20"/>
      <c r="H521" s="20"/>
      <c r="I521" s="20"/>
      <c r="J521" s="31"/>
      <c r="K521" s="32"/>
      <c r="L521" s="32"/>
      <c r="M521" s="32"/>
      <c r="N521" s="46"/>
      <c r="V521" s="5"/>
      <c r="Y521" s="5"/>
    </row>
    <row r="522" spans="2:25" x14ac:dyDescent="0.3">
      <c r="B522" s="23">
        <f>'Spot Type 1'!B522</f>
        <v>0</v>
      </c>
      <c r="C522" s="20" t="str">
        <f>'Spot Type 1'!C522</f>
        <v>x</v>
      </c>
      <c r="D522" s="20"/>
      <c r="E522" s="20"/>
      <c r="F522" s="20"/>
      <c r="G522" s="20"/>
      <c r="H522" s="20"/>
      <c r="I522" s="20"/>
      <c r="J522" s="31"/>
      <c r="K522" s="32"/>
      <c r="L522" s="32"/>
      <c r="M522" s="32"/>
      <c r="N522" s="46"/>
      <c r="V522" s="5"/>
      <c r="Y522" s="5"/>
    </row>
    <row r="523" spans="2:25" x14ac:dyDescent="0.3">
      <c r="B523" s="23">
        <f>'Spot Type 1'!B523</f>
        <v>0</v>
      </c>
      <c r="C523" s="20" t="str">
        <f>'Spot Type 1'!C523</f>
        <v>x</v>
      </c>
      <c r="D523" s="20"/>
      <c r="E523" s="20"/>
      <c r="F523" s="20"/>
      <c r="G523" s="20"/>
      <c r="H523" s="20"/>
      <c r="I523" s="20"/>
      <c r="J523" s="31"/>
      <c r="K523" s="32"/>
      <c r="L523" s="32"/>
      <c r="M523" s="32"/>
      <c r="N523" s="46"/>
      <c r="V523" s="5"/>
      <c r="Y523" s="5"/>
    </row>
    <row r="524" spans="2:25" x14ac:dyDescent="0.3">
      <c r="B524" s="23">
        <f>'Spot Type 1'!B524</f>
        <v>0</v>
      </c>
      <c r="C524" s="20" t="str">
        <f>'Spot Type 1'!C524</f>
        <v>x</v>
      </c>
      <c r="D524" s="20"/>
      <c r="E524" s="20"/>
      <c r="F524" s="20"/>
      <c r="G524" s="20"/>
      <c r="H524" s="20"/>
      <c r="I524" s="20"/>
      <c r="J524" s="31"/>
      <c r="K524" s="32"/>
      <c r="L524" s="32"/>
      <c r="M524" s="32"/>
      <c r="N524" s="46"/>
      <c r="V524" s="5"/>
      <c r="Y524" s="5"/>
    </row>
    <row r="525" spans="2:25" x14ac:dyDescent="0.3">
      <c r="B525" s="23">
        <f>'Spot Type 1'!B525</f>
        <v>0</v>
      </c>
      <c r="C525" s="20" t="str">
        <f>'Spot Type 1'!C525</f>
        <v>x</v>
      </c>
      <c r="D525" s="20"/>
      <c r="E525" s="20"/>
      <c r="F525" s="20"/>
      <c r="G525" s="20"/>
      <c r="H525" s="20"/>
      <c r="I525" s="20"/>
      <c r="J525" s="31"/>
      <c r="K525" s="32"/>
      <c r="L525" s="32"/>
      <c r="M525" s="32"/>
      <c r="N525" s="46"/>
      <c r="V525" s="5"/>
      <c r="Y525" s="5"/>
    </row>
    <row r="526" spans="2:25" x14ac:dyDescent="0.3">
      <c r="B526" s="23">
        <f>'Spot Type 1'!B526</f>
        <v>0</v>
      </c>
      <c r="C526" s="20" t="str">
        <f>'Spot Type 1'!C526</f>
        <v>x</v>
      </c>
      <c r="D526" s="20"/>
      <c r="E526" s="20"/>
      <c r="F526" s="20"/>
      <c r="G526" s="20"/>
      <c r="H526" s="20"/>
      <c r="I526" s="20"/>
      <c r="J526" s="31"/>
      <c r="K526" s="32"/>
      <c r="L526" s="32"/>
      <c r="M526" s="32"/>
      <c r="N526" s="46"/>
      <c r="V526" s="5"/>
      <c r="Y526" s="5"/>
    </row>
    <row r="527" spans="2:25" x14ac:dyDescent="0.3">
      <c r="B527" s="23">
        <f>'Spot Type 1'!B527</f>
        <v>0</v>
      </c>
      <c r="C527" s="20" t="str">
        <f>'Spot Type 1'!C527</f>
        <v>x</v>
      </c>
      <c r="D527" s="20"/>
      <c r="E527" s="20"/>
      <c r="F527" s="20"/>
      <c r="G527" s="20"/>
      <c r="H527" s="20"/>
      <c r="I527" s="20"/>
      <c r="J527" s="31"/>
      <c r="K527" s="32"/>
      <c r="L527" s="32"/>
      <c r="M527" s="32"/>
      <c r="N527" s="46"/>
      <c r="V527" s="5"/>
      <c r="Y527" s="5"/>
    </row>
    <row r="528" spans="2:25" x14ac:dyDescent="0.3">
      <c r="B528" s="23">
        <f>'Spot Type 1'!B528</f>
        <v>0</v>
      </c>
      <c r="C528" s="20" t="str">
        <f>'Spot Type 1'!C528</f>
        <v>x</v>
      </c>
      <c r="D528" s="20"/>
      <c r="E528" s="20"/>
      <c r="F528" s="20"/>
      <c r="G528" s="20"/>
      <c r="H528" s="20"/>
      <c r="I528" s="20"/>
      <c r="J528" s="31"/>
      <c r="K528" s="32"/>
      <c r="L528" s="32"/>
      <c r="M528" s="32"/>
      <c r="N528" s="46"/>
      <c r="V528" s="5"/>
      <c r="Y528" s="5"/>
    </row>
    <row r="529" spans="2:25" x14ac:dyDescent="0.3">
      <c r="B529" s="23">
        <f>'Spot Type 1'!B529</f>
        <v>0</v>
      </c>
      <c r="C529" s="20" t="str">
        <f>'Spot Type 1'!C529</f>
        <v>x</v>
      </c>
      <c r="D529" s="20"/>
      <c r="E529" s="20"/>
      <c r="F529" s="20"/>
      <c r="G529" s="20"/>
      <c r="H529" s="20"/>
      <c r="I529" s="20"/>
      <c r="J529" s="31"/>
      <c r="K529" s="32"/>
      <c r="L529" s="32"/>
      <c r="M529" s="32"/>
      <c r="N529" s="46"/>
      <c r="V529" s="5"/>
      <c r="Y529" s="5"/>
    </row>
    <row r="530" spans="2:25" x14ac:dyDescent="0.3">
      <c r="B530" s="23">
        <f>'Spot Type 1'!B530</f>
        <v>0</v>
      </c>
      <c r="C530" s="20" t="str">
        <f>'Spot Type 1'!C530</f>
        <v>x</v>
      </c>
      <c r="D530" s="20"/>
      <c r="E530" s="20"/>
      <c r="F530" s="20"/>
      <c r="G530" s="20"/>
      <c r="H530" s="20"/>
      <c r="I530" s="20"/>
      <c r="J530" s="31"/>
      <c r="K530" s="32"/>
      <c r="L530" s="32"/>
      <c r="M530" s="32"/>
      <c r="N530" s="46"/>
      <c r="V530" s="5"/>
      <c r="Y530" s="5"/>
    </row>
    <row r="531" spans="2:25" x14ac:dyDescent="0.3">
      <c r="B531" s="23">
        <f>'Spot Type 1'!B531</f>
        <v>0</v>
      </c>
      <c r="C531" s="20" t="str">
        <f>'Spot Type 1'!C531</f>
        <v>x</v>
      </c>
      <c r="D531" s="20"/>
      <c r="E531" s="20"/>
      <c r="F531" s="20"/>
      <c r="G531" s="20"/>
      <c r="H531" s="20"/>
      <c r="I531" s="20"/>
      <c r="J531" s="31"/>
      <c r="K531" s="32"/>
      <c r="L531" s="32"/>
      <c r="M531" s="32"/>
      <c r="N531" s="46"/>
      <c r="V531" s="5"/>
      <c r="Y531" s="5"/>
    </row>
    <row r="532" spans="2:25" x14ac:dyDescent="0.3">
      <c r="B532" s="23">
        <f>'Spot Type 1'!B532</f>
        <v>0</v>
      </c>
      <c r="C532" s="20" t="str">
        <f>'Spot Type 1'!C532</f>
        <v>x</v>
      </c>
      <c r="D532" s="20"/>
      <c r="E532" s="20"/>
      <c r="F532" s="20"/>
      <c r="G532" s="20"/>
      <c r="H532" s="20"/>
      <c r="I532" s="20"/>
      <c r="J532" s="31"/>
      <c r="K532" s="32"/>
      <c r="L532" s="32"/>
      <c r="M532" s="32"/>
      <c r="N532" s="46"/>
      <c r="V532" s="5"/>
      <c r="Y532" s="5"/>
    </row>
    <row r="533" spans="2:25" x14ac:dyDescent="0.3">
      <c r="B533" s="23">
        <f>'Spot Type 1'!B533</f>
        <v>0</v>
      </c>
      <c r="C533" s="20" t="str">
        <f>'Spot Type 1'!C533</f>
        <v>x</v>
      </c>
      <c r="D533" s="20"/>
      <c r="E533" s="20"/>
      <c r="F533" s="20"/>
      <c r="G533" s="20"/>
      <c r="H533" s="20"/>
      <c r="I533" s="20"/>
      <c r="J533" s="31"/>
      <c r="K533" s="32"/>
      <c r="L533" s="32"/>
      <c r="M533" s="32"/>
      <c r="N533" s="46"/>
      <c r="V533" s="5"/>
      <c r="Y533" s="5"/>
    </row>
    <row r="534" spans="2:25" x14ac:dyDescent="0.3">
      <c r="B534" s="23">
        <f>'Spot Type 1'!B534</f>
        <v>0</v>
      </c>
      <c r="C534" s="20" t="str">
        <f>'Spot Type 1'!C534</f>
        <v>x</v>
      </c>
      <c r="D534" s="20"/>
      <c r="E534" s="20"/>
      <c r="F534" s="20"/>
      <c r="G534" s="20"/>
      <c r="H534" s="20"/>
      <c r="I534" s="20"/>
      <c r="J534" s="31"/>
      <c r="K534" s="32"/>
      <c r="L534" s="32"/>
      <c r="M534" s="32"/>
      <c r="N534" s="46"/>
      <c r="V534" s="5"/>
      <c r="Y534" s="5"/>
    </row>
    <row r="535" spans="2:25" x14ac:dyDescent="0.3">
      <c r="B535" s="23">
        <f>'Spot Type 1'!B535</f>
        <v>0</v>
      </c>
      <c r="C535" s="20" t="str">
        <f>'Spot Type 1'!C535</f>
        <v>x</v>
      </c>
      <c r="D535" s="20"/>
      <c r="E535" s="20"/>
      <c r="F535" s="20"/>
      <c r="G535" s="20"/>
      <c r="H535" s="20"/>
      <c r="I535" s="20"/>
      <c r="J535" s="31"/>
      <c r="K535" s="32"/>
      <c r="L535" s="32"/>
      <c r="M535" s="32"/>
      <c r="N535" s="46"/>
      <c r="V535" s="5"/>
      <c r="Y535" s="5"/>
    </row>
    <row r="536" spans="2:25" x14ac:dyDescent="0.3">
      <c r="B536" s="23">
        <f>'Spot Type 1'!B536</f>
        <v>0</v>
      </c>
      <c r="C536" s="20" t="str">
        <f>'Spot Type 1'!C536</f>
        <v>x</v>
      </c>
      <c r="D536" s="20"/>
      <c r="E536" s="20"/>
      <c r="F536" s="20"/>
      <c r="G536" s="20"/>
      <c r="H536" s="20"/>
      <c r="I536" s="20"/>
      <c r="J536" s="31"/>
      <c r="K536" s="32"/>
      <c r="L536" s="32"/>
      <c r="M536" s="32"/>
      <c r="N536" s="46"/>
      <c r="V536" s="5"/>
      <c r="Y536" s="5"/>
    </row>
    <row r="537" spans="2:25" x14ac:dyDescent="0.3">
      <c r="B537" s="23">
        <f>'Spot Type 1'!B537</f>
        <v>0</v>
      </c>
      <c r="C537" s="20" t="str">
        <f>'Spot Type 1'!C537</f>
        <v>x</v>
      </c>
      <c r="D537" s="20"/>
      <c r="E537" s="20"/>
      <c r="F537" s="20"/>
      <c r="G537" s="20"/>
      <c r="H537" s="20"/>
      <c r="I537" s="20"/>
      <c r="J537" s="31"/>
      <c r="K537" s="32"/>
      <c r="L537" s="32"/>
      <c r="M537" s="32"/>
      <c r="N537" s="46"/>
      <c r="V537" s="5"/>
      <c r="Y537" s="5"/>
    </row>
    <row r="538" spans="2:25" x14ac:dyDescent="0.3">
      <c r="B538" s="23">
        <f>'Spot Type 1'!B538</f>
        <v>0</v>
      </c>
      <c r="C538" s="20" t="str">
        <f>'Spot Type 1'!C538</f>
        <v>x</v>
      </c>
      <c r="D538" s="20"/>
      <c r="E538" s="20"/>
      <c r="F538" s="20"/>
      <c r="G538" s="20"/>
      <c r="H538" s="20"/>
      <c r="I538" s="20"/>
      <c r="J538" s="31"/>
      <c r="K538" s="32"/>
      <c r="L538" s="32"/>
      <c r="M538" s="32"/>
      <c r="N538" s="46"/>
      <c r="V538" s="5"/>
      <c r="Y538" s="5"/>
    </row>
    <row r="539" spans="2:25" x14ac:dyDescent="0.3">
      <c r="B539" s="23">
        <f>'Spot Type 1'!B539</f>
        <v>0</v>
      </c>
      <c r="C539" s="20" t="str">
        <f>'Spot Type 1'!C539</f>
        <v>x</v>
      </c>
      <c r="D539" s="20"/>
      <c r="E539" s="20"/>
      <c r="F539" s="20"/>
      <c r="G539" s="20"/>
      <c r="H539" s="20"/>
      <c r="I539" s="20"/>
      <c r="J539" s="31"/>
      <c r="K539" s="32"/>
      <c r="L539" s="32"/>
      <c r="M539" s="32"/>
      <c r="N539" s="46"/>
      <c r="V539" s="5"/>
      <c r="Y539" s="5"/>
    </row>
    <row r="540" spans="2:25" x14ac:dyDescent="0.3">
      <c r="B540" s="23">
        <f>'Spot Type 1'!B540</f>
        <v>0</v>
      </c>
      <c r="C540" s="20" t="str">
        <f>'Spot Type 1'!C540</f>
        <v>x</v>
      </c>
      <c r="D540" s="20"/>
      <c r="E540" s="20"/>
      <c r="F540" s="20"/>
      <c r="G540" s="20"/>
      <c r="H540" s="20"/>
      <c r="I540" s="20"/>
      <c r="J540" s="31"/>
      <c r="K540" s="32"/>
      <c r="L540" s="32"/>
      <c r="M540" s="32"/>
      <c r="N540" s="46"/>
      <c r="V540" s="5"/>
      <c r="Y540" s="5"/>
    </row>
    <row r="541" spans="2:25" x14ac:dyDescent="0.3">
      <c r="B541" s="23">
        <f>'Spot Type 1'!B541</f>
        <v>0</v>
      </c>
      <c r="C541" s="20" t="str">
        <f>'Spot Type 1'!C541</f>
        <v>x</v>
      </c>
      <c r="D541" s="20"/>
      <c r="E541" s="20"/>
      <c r="F541" s="20"/>
      <c r="G541" s="20"/>
      <c r="H541" s="20"/>
      <c r="I541" s="20"/>
      <c r="J541" s="31"/>
      <c r="K541" s="32"/>
      <c r="L541" s="32"/>
      <c r="M541" s="32"/>
      <c r="N541" s="46"/>
      <c r="V541" s="5"/>
      <c r="Y541" s="5"/>
    </row>
    <row r="542" spans="2:25" x14ac:dyDescent="0.3">
      <c r="B542" s="23">
        <f>'Spot Type 1'!B542</f>
        <v>0</v>
      </c>
      <c r="C542" s="20" t="str">
        <f>'Spot Type 1'!C542</f>
        <v>x</v>
      </c>
      <c r="D542" s="20"/>
      <c r="E542" s="20"/>
      <c r="F542" s="20"/>
      <c r="G542" s="20"/>
      <c r="H542" s="20"/>
      <c r="I542" s="20"/>
      <c r="J542" s="31"/>
      <c r="K542" s="32"/>
      <c r="L542" s="32"/>
      <c r="M542" s="32"/>
      <c r="N542" s="46"/>
      <c r="V542" s="5"/>
      <c r="Y542" s="5"/>
    </row>
    <row r="543" spans="2:25" x14ac:dyDescent="0.3">
      <c r="B543" s="23">
        <f>'Spot Type 1'!B543</f>
        <v>0</v>
      </c>
      <c r="C543" s="20" t="str">
        <f>'Spot Type 1'!C543</f>
        <v>x</v>
      </c>
      <c r="D543" s="20"/>
      <c r="E543" s="20"/>
      <c r="F543" s="20"/>
      <c r="G543" s="20"/>
      <c r="H543" s="20"/>
      <c r="I543" s="20"/>
      <c r="J543" s="31"/>
      <c r="K543" s="32"/>
      <c r="L543" s="32"/>
      <c r="M543" s="32"/>
      <c r="N543" s="46"/>
      <c r="V543" s="5"/>
      <c r="Y543" s="5"/>
    </row>
    <row r="544" spans="2:25" x14ac:dyDescent="0.3">
      <c r="B544" s="23">
        <f>'Spot Type 1'!B544</f>
        <v>0</v>
      </c>
      <c r="C544" s="20" t="str">
        <f>'Spot Type 1'!C544</f>
        <v>x</v>
      </c>
      <c r="D544" s="20"/>
      <c r="E544" s="20"/>
      <c r="F544" s="20"/>
      <c r="G544" s="20"/>
      <c r="H544" s="20"/>
      <c r="I544" s="20"/>
      <c r="J544" s="31"/>
      <c r="K544" s="32"/>
      <c r="L544" s="32"/>
      <c r="M544" s="32"/>
      <c r="N544" s="46"/>
      <c r="V544" s="5"/>
      <c r="Y544" s="5"/>
    </row>
    <row r="545" spans="2:25" x14ac:dyDescent="0.3">
      <c r="B545" s="23">
        <f>'Spot Type 1'!B545</f>
        <v>0</v>
      </c>
      <c r="C545" s="20" t="str">
        <f>'Spot Type 1'!C545</f>
        <v>x</v>
      </c>
      <c r="D545" s="20"/>
      <c r="E545" s="20"/>
      <c r="F545" s="20"/>
      <c r="G545" s="20"/>
      <c r="H545" s="20"/>
      <c r="I545" s="20"/>
      <c r="J545" s="31"/>
      <c r="K545" s="32"/>
      <c r="L545" s="32"/>
      <c r="M545" s="32"/>
      <c r="N545" s="46"/>
      <c r="V545" s="5"/>
      <c r="Y545" s="5"/>
    </row>
    <row r="546" spans="2:25" x14ac:dyDescent="0.3">
      <c r="B546" s="23">
        <f>'Spot Type 1'!B546</f>
        <v>0</v>
      </c>
      <c r="C546" s="20" t="str">
        <f>'Spot Type 1'!C546</f>
        <v>x</v>
      </c>
      <c r="D546" s="20"/>
      <c r="E546" s="20"/>
      <c r="F546" s="20"/>
      <c r="G546" s="20"/>
      <c r="H546" s="20"/>
      <c r="I546" s="20"/>
      <c r="J546" s="31"/>
      <c r="K546" s="32"/>
      <c r="L546" s="32"/>
      <c r="M546" s="32"/>
      <c r="N546" s="46"/>
      <c r="V546" s="5"/>
      <c r="Y546" s="5"/>
    </row>
    <row r="547" spans="2:25" x14ac:dyDescent="0.3">
      <c r="B547" s="23">
        <f>'Spot Type 1'!B547</f>
        <v>0</v>
      </c>
      <c r="C547" s="20" t="str">
        <f>'Spot Type 1'!C547</f>
        <v>x</v>
      </c>
      <c r="D547" s="20"/>
      <c r="E547" s="20"/>
      <c r="F547" s="20"/>
      <c r="G547" s="20"/>
      <c r="H547" s="20"/>
      <c r="I547" s="20"/>
      <c r="J547" s="31"/>
      <c r="K547" s="32"/>
      <c r="L547" s="32"/>
      <c r="M547" s="32"/>
      <c r="N547" s="46"/>
      <c r="V547" s="5"/>
      <c r="Y547" s="5"/>
    </row>
    <row r="548" spans="2:25" x14ac:dyDescent="0.3">
      <c r="B548" s="23">
        <f>'Spot Type 1'!B548</f>
        <v>0</v>
      </c>
      <c r="C548" s="20" t="str">
        <f>'Spot Type 1'!C548</f>
        <v>x</v>
      </c>
      <c r="D548" s="20"/>
      <c r="E548" s="20"/>
      <c r="F548" s="20"/>
      <c r="G548" s="20"/>
      <c r="H548" s="20"/>
      <c r="I548" s="20"/>
      <c r="J548" s="31"/>
      <c r="K548" s="32"/>
      <c r="L548" s="32"/>
      <c r="M548" s="32"/>
      <c r="N548" s="46"/>
      <c r="V548" s="5"/>
      <c r="Y548" s="5"/>
    </row>
    <row r="549" spans="2:25" x14ac:dyDescent="0.3">
      <c r="B549" s="23">
        <f>'Spot Type 1'!B549</f>
        <v>0</v>
      </c>
      <c r="C549" s="20" t="str">
        <f>'Spot Type 1'!C549</f>
        <v>x</v>
      </c>
      <c r="D549" s="20"/>
      <c r="E549" s="20"/>
      <c r="F549" s="20"/>
      <c r="G549" s="20"/>
      <c r="H549" s="20"/>
      <c r="I549" s="20"/>
      <c r="J549" s="31"/>
      <c r="K549" s="32"/>
      <c r="L549" s="32"/>
      <c r="M549" s="32"/>
      <c r="N549" s="46"/>
      <c r="V549" s="5"/>
      <c r="Y549" s="5"/>
    </row>
    <row r="550" spans="2:25" x14ac:dyDescent="0.3">
      <c r="B550" s="23">
        <f>'Spot Type 1'!B550</f>
        <v>0</v>
      </c>
      <c r="C550" s="20" t="str">
        <f>'Spot Type 1'!C550</f>
        <v>x</v>
      </c>
      <c r="D550" s="20"/>
      <c r="E550" s="20"/>
      <c r="F550" s="20"/>
      <c r="G550" s="20"/>
      <c r="H550" s="20"/>
      <c r="I550" s="20"/>
      <c r="J550" s="31"/>
      <c r="K550" s="32"/>
      <c r="L550" s="32"/>
      <c r="M550" s="32"/>
      <c r="N550" s="46"/>
      <c r="V550" s="5"/>
      <c r="Y550" s="5"/>
    </row>
    <row r="551" spans="2:25" x14ac:dyDescent="0.3">
      <c r="B551" s="23">
        <f>'Spot Type 1'!B551</f>
        <v>0</v>
      </c>
      <c r="C551" s="20" t="str">
        <f>'Spot Type 1'!C551</f>
        <v>x</v>
      </c>
      <c r="D551" s="20"/>
      <c r="E551" s="20"/>
      <c r="F551" s="20"/>
      <c r="G551" s="20"/>
      <c r="H551" s="20"/>
      <c r="I551" s="20"/>
      <c r="J551" s="31"/>
      <c r="K551" s="32"/>
      <c r="L551" s="32"/>
      <c r="M551" s="32"/>
      <c r="N551" s="46"/>
      <c r="V551" s="5"/>
      <c r="Y551" s="5"/>
    </row>
    <row r="552" spans="2:25" x14ac:dyDescent="0.3">
      <c r="B552" s="23">
        <f>'Spot Type 1'!B552</f>
        <v>0</v>
      </c>
      <c r="C552" s="20" t="str">
        <f>'Spot Type 1'!C552</f>
        <v>x</v>
      </c>
      <c r="D552" s="20"/>
      <c r="E552" s="20"/>
      <c r="F552" s="20"/>
      <c r="G552" s="20"/>
      <c r="H552" s="20"/>
      <c r="I552" s="20"/>
      <c r="J552" s="31"/>
      <c r="K552" s="32"/>
      <c r="L552" s="32"/>
      <c r="M552" s="32"/>
      <c r="N552" s="46"/>
      <c r="V552" s="5"/>
      <c r="Y552" s="5"/>
    </row>
    <row r="553" spans="2:25" x14ac:dyDescent="0.3">
      <c r="B553" s="23">
        <f>'Spot Type 1'!B553</f>
        <v>0</v>
      </c>
      <c r="C553" s="20" t="str">
        <f>'Spot Type 1'!C553</f>
        <v>x</v>
      </c>
      <c r="D553" s="20"/>
      <c r="E553" s="20"/>
      <c r="F553" s="20"/>
      <c r="G553" s="20"/>
      <c r="H553" s="20"/>
      <c r="I553" s="20"/>
      <c r="J553" s="31"/>
      <c r="K553" s="32"/>
      <c r="L553" s="32"/>
      <c r="M553" s="32"/>
      <c r="N553" s="46"/>
      <c r="V553" s="5"/>
      <c r="Y553" s="5"/>
    </row>
    <row r="554" spans="2:25" x14ac:dyDescent="0.3">
      <c r="B554" s="23">
        <f>'Spot Type 1'!B554</f>
        <v>0</v>
      </c>
      <c r="C554" s="20" t="str">
        <f>'Spot Type 1'!C554</f>
        <v>x</v>
      </c>
      <c r="D554" s="20"/>
      <c r="E554" s="20"/>
      <c r="F554" s="20"/>
      <c r="G554" s="20"/>
      <c r="H554" s="20"/>
      <c r="I554" s="20"/>
      <c r="J554" s="31"/>
      <c r="K554" s="32"/>
      <c r="L554" s="32"/>
      <c r="M554" s="32"/>
      <c r="N554" s="46"/>
      <c r="V554" s="5"/>
      <c r="Y554" s="5"/>
    </row>
    <row r="555" spans="2:25" x14ac:dyDescent="0.3">
      <c r="B555" s="23">
        <f>'Spot Type 1'!B555</f>
        <v>0</v>
      </c>
      <c r="C555" s="20" t="str">
        <f>'Spot Type 1'!C555</f>
        <v>x</v>
      </c>
      <c r="D555" s="20"/>
      <c r="E555" s="20"/>
      <c r="F555" s="20"/>
      <c r="G555" s="20"/>
      <c r="H555" s="20"/>
      <c r="I555" s="20"/>
      <c r="J555" s="31"/>
      <c r="K555" s="32"/>
      <c r="L555" s="32"/>
      <c r="M555" s="32"/>
      <c r="N555" s="46"/>
      <c r="V555" s="5"/>
      <c r="Y555" s="5"/>
    </row>
    <row r="556" spans="2:25" x14ac:dyDescent="0.3">
      <c r="B556" s="23">
        <f>'Spot Type 1'!B556</f>
        <v>0</v>
      </c>
      <c r="C556" s="20" t="str">
        <f>'Spot Type 1'!C556</f>
        <v>x</v>
      </c>
      <c r="D556" s="20"/>
      <c r="E556" s="20"/>
      <c r="F556" s="20"/>
      <c r="G556" s="20"/>
      <c r="H556" s="20"/>
      <c r="I556" s="20"/>
      <c r="J556" s="31"/>
      <c r="K556" s="32"/>
      <c r="L556" s="32"/>
      <c r="M556" s="32"/>
      <c r="N556" s="46"/>
      <c r="V556" s="5"/>
      <c r="Y556" s="5"/>
    </row>
    <row r="557" spans="2:25" x14ac:dyDescent="0.3">
      <c r="B557" s="23">
        <f>'Spot Type 1'!B557</f>
        <v>0</v>
      </c>
      <c r="C557" s="20" t="str">
        <f>'Spot Type 1'!C557</f>
        <v>x</v>
      </c>
      <c r="D557" s="20"/>
      <c r="E557" s="20"/>
      <c r="F557" s="20"/>
      <c r="G557" s="20"/>
      <c r="H557" s="20"/>
      <c r="I557" s="20"/>
      <c r="J557" s="31"/>
      <c r="K557" s="32"/>
      <c r="L557" s="32"/>
      <c r="M557" s="32"/>
      <c r="N557" s="46"/>
      <c r="V557" s="5"/>
      <c r="Y557" s="5"/>
    </row>
    <row r="558" spans="2:25" x14ac:dyDescent="0.3">
      <c r="B558" s="23">
        <f>'Spot Type 1'!B558</f>
        <v>0</v>
      </c>
      <c r="C558" s="20" t="str">
        <f>'Spot Type 1'!C558</f>
        <v>x</v>
      </c>
      <c r="D558" s="20"/>
      <c r="E558" s="20"/>
      <c r="F558" s="20"/>
      <c r="G558" s="20"/>
      <c r="H558" s="20"/>
      <c r="I558" s="20"/>
      <c r="J558" s="31"/>
      <c r="K558" s="32"/>
      <c r="L558" s="32"/>
      <c r="M558" s="32"/>
      <c r="N558" s="46"/>
      <c r="V558" s="5"/>
      <c r="Y558" s="5"/>
    </row>
    <row r="559" spans="2:25" x14ac:dyDescent="0.3">
      <c r="B559" s="23">
        <f>'Spot Type 1'!B559</f>
        <v>0</v>
      </c>
      <c r="C559" s="20" t="str">
        <f>'Spot Type 1'!C559</f>
        <v>x</v>
      </c>
      <c r="D559" s="20"/>
      <c r="E559" s="20"/>
      <c r="F559" s="20"/>
      <c r="G559" s="20"/>
      <c r="H559" s="20"/>
      <c r="I559" s="20"/>
      <c r="J559" s="31"/>
      <c r="K559" s="32"/>
      <c r="L559" s="32"/>
      <c r="M559" s="32"/>
      <c r="N559" s="46"/>
      <c r="V559" s="5"/>
      <c r="Y559" s="5"/>
    </row>
    <row r="560" spans="2:25" x14ac:dyDescent="0.3">
      <c r="B560" s="23">
        <f>'Spot Type 1'!B560</f>
        <v>0</v>
      </c>
      <c r="C560" s="20" t="str">
        <f>'Spot Type 1'!C560</f>
        <v>x</v>
      </c>
      <c r="D560" s="20"/>
      <c r="E560" s="20"/>
      <c r="F560" s="20"/>
      <c r="G560" s="20"/>
      <c r="H560" s="20"/>
      <c r="I560" s="20"/>
      <c r="J560" s="31"/>
      <c r="K560" s="32"/>
      <c r="L560" s="32"/>
      <c r="M560" s="32"/>
      <c r="N560" s="46"/>
      <c r="V560" s="5"/>
      <c r="Y560" s="5"/>
    </row>
    <row r="561" spans="2:25" x14ac:dyDescent="0.3">
      <c r="B561" s="23">
        <f>'Spot Type 1'!B561</f>
        <v>0</v>
      </c>
      <c r="C561" s="20" t="str">
        <f>'Spot Type 1'!C561</f>
        <v>x</v>
      </c>
      <c r="D561" s="20"/>
      <c r="E561" s="20"/>
      <c r="F561" s="20"/>
      <c r="G561" s="20"/>
      <c r="H561" s="20"/>
      <c r="I561" s="20"/>
      <c r="J561" s="31"/>
      <c r="K561" s="32"/>
      <c r="L561" s="32"/>
      <c r="M561" s="32"/>
      <c r="N561" s="46"/>
      <c r="V561" s="5"/>
      <c r="Y561" s="5"/>
    </row>
    <row r="562" spans="2:25" x14ac:dyDescent="0.3">
      <c r="B562" s="23">
        <f>'Spot Type 1'!B562</f>
        <v>0</v>
      </c>
      <c r="C562" s="20" t="str">
        <f>'Spot Type 1'!C562</f>
        <v>x</v>
      </c>
      <c r="D562" s="20"/>
      <c r="E562" s="20"/>
      <c r="F562" s="20"/>
      <c r="G562" s="20"/>
      <c r="H562" s="20"/>
      <c r="I562" s="20"/>
      <c r="J562" s="31"/>
      <c r="K562" s="32"/>
      <c r="L562" s="32"/>
      <c r="M562" s="32"/>
      <c r="N562" s="46"/>
      <c r="V562" s="5"/>
      <c r="Y562" s="5"/>
    </row>
    <row r="563" spans="2:25" x14ac:dyDescent="0.3">
      <c r="B563" s="23">
        <f>'Spot Type 1'!B563</f>
        <v>0</v>
      </c>
      <c r="C563" s="20" t="str">
        <f>'Spot Type 1'!C563</f>
        <v>x</v>
      </c>
      <c r="D563" s="20"/>
      <c r="E563" s="20"/>
      <c r="F563" s="20"/>
      <c r="G563" s="20"/>
      <c r="H563" s="20"/>
      <c r="I563" s="20"/>
      <c r="J563" s="31"/>
      <c r="K563" s="32"/>
      <c r="L563" s="32"/>
      <c r="M563" s="32"/>
      <c r="N563" s="46"/>
      <c r="V563" s="5"/>
      <c r="Y563" s="5"/>
    </row>
    <row r="564" spans="2:25" x14ac:dyDescent="0.3">
      <c r="B564" s="23">
        <f>'Spot Type 1'!B564</f>
        <v>0</v>
      </c>
      <c r="C564" s="20" t="str">
        <f>'Spot Type 1'!C564</f>
        <v>x</v>
      </c>
      <c r="D564" s="20"/>
      <c r="E564" s="20"/>
      <c r="F564" s="20"/>
      <c r="G564" s="20"/>
      <c r="H564" s="20"/>
      <c r="I564" s="20"/>
      <c r="J564" s="31"/>
      <c r="K564" s="32"/>
      <c r="L564" s="32"/>
      <c r="M564" s="32"/>
      <c r="N564" s="46"/>
      <c r="V564" s="5"/>
      <c r="Y564" s="5"/>
    </row>
    <row r="565" spans="2:25" x14ac:dyDescent="0.3">
      <c r="B565" s="23">
        <f>'Spot Type 1'!B565</f>
        <v>0</v>
      </c>
      <c r="C565" s="20" t="str">
        <f>'Spot Type 1'!C565</f>
        <v>x</v>
      </c>
      <c r="D565" s="20"/>
      <c r="E565" s="20"/>
      <c r="F565" s="20"/>
      <c r="G565" s="20"/>
      <c r="H565" s="20"/>
      <c r="I565" s="20"/>
      <c r="J565" s="31"/>
      <c r="K565" s="32"/>
      <c r="L565" s="32"/>
      <c r="M565" s="32"/>
      <c r="N565" s="46"/>
      <c r="V565" s="5"/>
      <c r="Y565" s="5"/>
    </row>
    <row r="566" spans="2:25" x14ac:dyDescent="0.3">
      <c r="B566" s="23">
        <f>'Spot Type 1'!B566</f>
        <v>0</v>
      </c>
      <c r="C566" s="20" t="str">
        <f>'Spot Type 1'!C566</f>
        <v>x</v>
      </c>
      <c r="D566" s="20"/>
      <c r="E566" s="20"/>
      <c r="F566" s="20"/>
      <c r="G566" s="20"/>
      <c r="H566" s="20"/>
      <c r="I566" s="20"/>
      <c r="J566" s="31"/>
      <c r="K566" s="32"/>
      <c r="L566" s="32"/>
      <c r="M566" s="32"/>
      <c r="N566" s="46"/>
      <c r="V566" s="5"/>
      <c r="Y566" s="5"/>
    </row>
    <row r="567" spans="2:25" x14ac:dyDescent="0.3">
      <c r="B567" s="23">
        <f>'Spot Type 1'!B567</f>
        <v>0</v>
      </c>
      <c r="C567" s="20" t="str">
        <f>'Spot Type 1'!C567</f>
        <v>x</v>
      </c>
      <c r="D567" s="20"/>
      <c r="E567" s="20"/>
      <c r="F567" s="20"/>
      <c r="G567" s="20"/>
      <c r="H567" s="20"/>
      <c r="I567" s="20"/>
      <c r="J567" s="31"/>
      <c r="K567" s="32"/>
      <c r="L567" s="32"/>
      <c r="M567" s="32"/>
      <c r="N567" s="46"/>
      <c r="V567" s="5"/>
      <c r="Y567" s="5"/>
    </row>
    <row r="568" spans="2:25" x14ac:dyDescent="0.3">
      <c r="B568" s="23">
        <f>'Spot Type 1'!B568</f>
        <v>0</v>
      </c>
      <c r="C568" s="20" t="str">
        <f>'Spot Type 1'!C568</f>
        <v>x</v>
      </c>
      <c r="D568" s="20"/>
      <c r="E568" s="20"/>
      <c r="F568" s="20"/>
      <c r="G568" s="20"/>
      <c r="H568" s="20"/>
      <c r="I568" s="20"/>
      <c r="J568" s="31"/>
      <c r="K568" s="32"/>
      <c r="L568" s="32"/>
      <c r="M568" s="32"/>
      <c r="N568" s="46"/>
      <c r="V568" s="5"/>
      <c r="Y568" s="5"/>
    </row>
    <row r="569" spans="2:25" x14ac:dyDescent="0.3">
      <c r="B569" s="23">
        <f>'Spot Type 1'!B569</f>
        <v>0</v>
      </c>
      <c r="C569" s="20" t="str">
        <f>'Spot Type 1'!C569</f>
        <v>x</v>
      </c>
      <c r="D569" s="20"/>
      <c r="E569" s="20"/>
      <c r="F569" s="20"/>
      <c r="G569" s="20"/>
      <c r="H569" s="20"/>
      <c r="I569" s="20"/>
      <c r="J569" s="31"/>
      <c r="K569" s="32"/>
      <c r="L569" s="32"/>
      <c r="M569" s="32"/>
      <c r="N569" s="46"/>
      <c r="V569" s="5"/>
      <c r="Y569" s="5"/>
    </row>
    <row r="570" spans="2:25" x14ac:dyDescent="0.3">
      <c r="B570" s="23">
        <f>'Spot Type 1'!B570</f>
        <v>0</v>
      </c>
      <c r="C570" s="20" t="str">
        <f>'Spot Type 1'!C570</f>
        <v>x</v>
      </c>
      <c r="D570" s="20"/>
      <c r="E570" s="20"/>
      <c r="F570" s="20"/>
      <c r="G570" s="20"/>
      <c r="H570" s="20"/>
      <c r="I570" s="20"/>
      <c r="J570" s="31"/>
      <c r="K570" s="32"/>
      <c r="L570" s="32"/>
      <c r="M570" s="32"/>
      <c r="N570" s="46"/>
      <c r="V570" s="5"/>
      <c r="Y570" s="5"/>
    </row>
    <row r="571" spans="2:25" x14ac:dyDescent="0.3">
      <c r="B571" s="23">
        <f>'Spot Type 1'!B571</f>
        <v>0</v>
      </c>
      <c r="C571" s="20" t="str">
        <f>'Spot Type 1'!C571</f>
        <v>x</v>
      </c>
      <c r="D571" s="20"/>
      <c r="E571" s="20"/>
      <c r="F571" s="20"/>
      <c r="G571" s="20"/>
      <c r="H571" s="20"/>
      <c r="I571" s="20"/>
      <c r="J571" s="31"/>
      <c r="K571" s="32"/>
      <c r="L571" s="32"/>
      <c r="M571" s="32"/>
      <c r="N571" s="46"/>
      <c r="V571" s="5"/>
      <c r="Y571" s="5"/>
    </row>
    <row r="572" spans="2:25" x14ac:dyDescent="0.3">
      <c r="B572" s="23">
        <f>'Spot Type 1'!B572</f>
        <v>0</v>
      </c>
      <c r="C572" s="20" t="str">
        <f>'Spot Type 1'!C572</f>
        <v>x</v>
      </c>
      <c r="D572" s="20"/>
      <c r="E572" s="20"/>
      <c r="F572" s="20"/>
      <c r="G572" s="20"/>
      <c r="H572" s="20"/>
      <c r="I572" s="20"/>
      <c r="J572" s="31"/>
      <c r="K572" s="32"/>
      <c r="L572" s="32"/>
      <c r="M572" s="32"/>
      <c r="N572" s="46"/>
      <c r="V572" s="5"/>
      <c r="Y572" s="5"/>
    </row>
    <row r="573" spans="2:25" x14ac:dyDescent="0.3">
      <c r="B573" s="23">
        <f>'Spot Type 1'!B573</f>
        <v>0</v>
      </c>
      <c r="C573" s="20" t="str">
        <f>'Spot Type 1'!C573</f>
        <v>x</v>
      </c>
      <c r="D573" s="20"/>
      <c r="E573" s="20"/>
      <c r="F573" s="20"/>
      <c r="G573" s="20"/>
      <c r="H573" s="20"/>
      <c r="I573" s="20"/>
      <c r="J573" s="31"/>
      <c r="K573" s="32"/>
      <c r="L573" s="32"/>
      <c r="M573" s="32"/>
      <c r="N573" s="46"/>
      <c r="V573" s="5"/>
      <c r="Y573" s="5"/>
    </row>
    <row r="574" spans="2:25" x14ac:dyDescent="0.3">
      <c r="B574" s="23">
        <f>'Spot Type 1'!B574</f>
        <v>0</v>
      </c>
      <c r="C574" s="20" t="str">
        <f>'Spot Type 1'!C574</f>
        <v>x</v>
      </c>
      <c r="D574" s="20"/>
      <c r="E574" s="20"/>
      <c r="F574" s="20"/>
      <c r="G574" s="20"/>
      <c r="H574" s="20"/>
      <c r="I574" s="20"/>
      <c r="J574" s="31"/>
      <c r="K574" s="32"/>
      <c r="L574" s="32"/>
      <c r="M574" s="32"/>
      <c r="N574" s="46"/>
      <c r="V574" s="5"/>
      <c r="Y574" s="5"/>
    </row>
    <row r="575" spans="2:25" x14ac:dyDescent="0.3">
      <c r="B575" s="23">
        <f>'Spot Type 1'!B575</f>
        <v>0</v>
      </c>
      <c r="C575" s="20" t="str">
        <f>'Spot Type 1'!C575</f>
        <v>x</v>
      </c>
      <c r="D575" s="20"/>
      <c r="E575" s="20"/>
      <c r="F575" s="20"/>
      <c r="G575" s="20"/>
      <c r="H575" s="20"/>
      <c r="I575" s="20"/>
      <c r="J575" s="31"/>
      <c r="K575" s="32"/>
      <c r="L575" s="32"/>
      <c r="M575" s="32"/>
      <c r="N575" s="46"/>
      <c r="V575" s="5"/>
      <c r="Y575" s="5"/>
    </row>
    <row r="576" spans="2:25" x14ac:dyDescent="0.3">
      <c r="B576" s="23">
        <f>'Spot Type 1'!B576</f>
        <v>0</v>
      </c>
      <c r="C576" s="20" t="str">
        <f>'Spot Type 1'!C576</f>
        <v>x</v>
      </c>
      <c r="D576" s="20"/>
      <c r="E576" s="20"/>
      <c r="F576" s="20"/>
      <c r="G576" s="20"/>
      <c r="H576" s="20"/>
      <c r="I576" s="20"/>
      <c r="J576" s="31"/>
      <c r="K576" s="32"/>
      <c r="L576" s="32"/>
      <c r="M576" s="32"/>
      <c r="N576" s="46"/>
      <c r="V576" s="5"/>
      <c r="Y576" s="5"/>
    </row>
    <row r="577" spans="2:25" x14ac:dyDescent="0.3">
      <c r="B577" s="23">
        <f>'Spot Type 1'!B577</f>
        <v>0</v>
      </c>
      <c r="C577" s="20" t="str">
        <f>'Spot Type 1'!C577</f>
        <v>x</v>
      </c>
      <c r="D577" s="20"/>
      <c r="E577" s="20"/>
      <c r="F577" s="20"/>
      <c r="G577" s="20"/>
      <c r="H577" s="20"/>
      <c r="I577" s="20"/>
      <c r="J577" s="31"/>
      <c r="K577" s="32"/>
      <c r="L577" s="32"/>
      <c r="M577" s="32"/>
      <c r="N577" s="46"/>
      <c r="V577" s="5"/>
      <c r="Y577" s="5"/>
    </row>
    <row r="578" spans="2:25" x14ac:dyDescent="0.3">
      <c r="B578" s="23">
        <f>'Spot Type 1'!B578</f>
        <v>0</v>
      </c>
      <c r="C578" s="20" t="str">
        <f>'Spot Type 1'!C578</f>
        <v>x</v>
      </c>
      <c r="D578" s="20"/>
      <c r="E578" s="20"/>
      <c r="F578" s="20"/>
      <c r="G578" s="20"/>
      <c r="H578" s="20"/>
      <c r="I578" s="20"/>
      <c r="J578" s="31"/>
      <c r="K578" s="32"/>
      <c r="L578" s="32"/>
      <c r="M578" s="32"/>
      <c r="N578" s="46"/>
      <c r="V578" s="5"/>
      <c r="Y578" s="5"/>
    </row>
    <row r="579" spans="2:25" x14ac:dyDescent="0.3">
      <c r="B579" s="23">
        <f>'Spot Type 1'!B579</f>
        <v>0</v>
      </c>
      <c r="C579" s="20" t="str">
        <f>'Spot Type 1'!C579</f>
        <v>x</v>
      </c>
      <c r="D579" s="20"/>
      <c r="E579" s="20"/>
      <c r="F579" s="20"/>
      <c r="G579" s="20"/>
      <c r="H579" s="20"/>
      <c r="I579" s="20"/>
      <c r="J579" s="31"/>
      <c r="K579" s="32"/>
      <c r="L579" s="32"/>
      <c r="M579" s="32"/>
      <c r="N579" s="46"/>
      <c r="V579" s="5"/>
      <c r="Y579" s="5"/>
    </row>
    <row r="580" spans="2:25" x14ac:dyDescent="0.3">
      <c r="B580" s="23">
        <f>'Spot Type 1'!B580</f>
        <v>0</v>
      </c>
      <c r="C580" s="20" t="str">
        <f>'Spot Type 1'!C580</f>
        <v>x</v>
      </c>
      <c r="D580" s="20"/>
      <c r="E580" s="20"/>
      <c r="F580" s="20"/>
      <c r="G580" s="20"/>
      <c r="H580" s="20"/>
      <c r="I580" s="20"/>
      <c r="J580" s="31"/>
      <c r="K580" s="32"/>
      <c r="L580" s="32"/>
      <c r="M580" s="32"/>
      <c r="N580" s="46"/>
      <c r="V580" s="5"/>
      <c r="Y580" s="5"/>
    </row>
    <row r="581" spans="2:25" x14ac:dyDescent="0.3">
      <c r="B581" s="23">
        <f>'Spot Type 1'!B581</f>
        <v>0</v>
      </c>
      <c r="C581" s="20" t="str">
        <f>'Spot Type 1'!C581</f>
        <v>x</v>
      </c>
      <c r="D581" s="20"/>
      <c r="E581" s="20"/>
      <c r="F581" s="20"/>
      <c r="G581" s="20"/>
      <c r="H581" s="20"/>
      <c r="I581" s="20"/>
      <c r="J581" s="31"/>
      <c r="K581" s="32"/>
      <c r="L581" s="32"/>
      <c r="M581" s="32"/>
      <c r="N581" s="46"/>
      <c r="V581" s="5"/>
      <c r="Y581" s="5"/>
    </row>
    <row r="582" spans="2:25" x14ac:dyDescent="0.3">
      <c r="B582" s="23">
        <f>'Spot Type 1'!B582</f>
        <v>0</v>
      </c>
      <c r="C582" s="20" t="str">
        <f>'Spot Type 1'!C582</f>
        <v>x</v>
      </c>
      <c r="D582" s="20"/>
      <c r="E582" s="20"/>
      <c r="F582" s="20"/>
      <c r="G582" s="20"/>
      <c r="H582" s="20"/>
      <c r="I582" s="20"/>
      <c r="J582" s="31"/>
      <c r="K582" s="32"/>
      <c r="L582" s="32"/>
      <c r="M582" s="32"/>
      <c r="N582" s="46"/>
      <c r="V582" s="5"/>
      <c r="Y582" s="5"/>
    </row>
    <row r="583" spans="2:25" x14ac:dyDescent="0.3">
      <c r="B583" s="23">
        <f>'Spot Type 1'!B583</f>
        <v>0</v>
      </c>
      <c r="C583" s="20" t="str">
        <f>'Spot Type 1'!C583</f>
        <v>x</v>
      </c>
      <c r="D583" s="20"/>
      <c r="E583" s="20"/>
      <c r="F583" s="20"/>
      <c r="G583" s="20"/>
      <c r="H583" s="20"/>
      <c r="I583" s="20"/>
      <c r="J583" s="31"/>
      <c r="K583" s="32"/>
      <c r="L583" s="32"/>
      <c r="M583" s="32"/>
      <c r="N583" s="46"/>
      <c r="V583" s="5"/>
      <c r="Y583" s="5"/>
    </row>
    <row r="584" spans="2:25" x14ac:dyDescent="0.3">
      <c r="B584" s="23">
        <f>'Spot Type 1'!B584</f>
        <v>0</v>
      </c>
      <c r="C584" s="20" t="str">
        <f>'Spot Type 1'!C584</f>
        <v>x</v>
      </c>
      <c r="D584" s="20"/>
      <c r="E584" s="20"/>
      <c r="F584" s="20"/>
      <c r="G584" s="20"/>
      <c r="H584" s="20"/>
      <c r="I584" s="20"/>
      <c r="J584" s="31"/>
      <c r="K584" s="32"/>
      <c r="L584" s="32"/>
      <c r="M584" s="32"/>
      <c r="N584" s="46"/>
      <c r="V584" s="5"/>
      <c r="Y584" s="5"/>
    </row>
    <row r="585" spans="2:25" x14ac:dyDescent="0.3">
      <c r="B585" s="23">
        <f>'Spot Type 1'!B585</f>
        <v>0</v>
      </c>
      <c r="C585" s="20" t="str">
        <f>'Spot Type 1'!C585</f>
        <v>x</v>
      </c>
      <c r="D585" s="20"/>
      <c r="E585" s="20"/>
      <c r="F585" s="20"/>
      <c r="G585" s="20"/>
      <c r="H585" s="20"/>
      <c r="I585" s="20"/>
      <c r="J585" s="31"/>
      <c r="K585" s="32"/>
      <c r="L585" s="32"/>
      <c r="M585" s="32"/>
      <c r="N585" s="46"/>
      <c r="V585" s="5"/>
      <c r="Y585" s="5"/>
    </row>
    <row r="586" spans="2:25" x14ac:dyDescent="0.3">
      <c r="B586" s="23">
        <f>'Spot Type 1'!B586</f>
        <v>0</v>
      </c>
      <c r="C586" s="20" t="str">
        <f>'Spot Type 1'!C586</f>
        <v>x</v>
      </c>
      <c r="D586" s="20"/>
      <c r="E586" s="20"/>
      <c r="F586" s="20"/>
      <c r="G586" s="20"/>
      <c r="H586" s="20"/>
      <c r="I586" s="20"/>
      <c r="J586" s="31"/>
      <c r="K586" s="32"/>
      <c r="L586" s="32"/>
      <c r="M586" s="32"/>
      <c r="N586" s="46"/>
      <c r="V586" s="5"/>
      <c r="Y586" s="5"/>
    </row>
    <row r="587" spans="2:25" x14ac:dyDescent="0.3">
      <c r="B587" s="23">
        <f>'Spot Type 1'!B587</f>
        <v>0</v>
      </c>
      <c r="C587" s="20" t="str">
        <f>'Spot Type 1'!C587</f>
        <v>x</v>
      </c>
      <c r="D587" s="20"/>
      <c r="E587" s="20"/>
      <c r="F587" s="20"/>
      <c r="G587" s="20"/>
      <c r="H587" s="20"/>
      <c r="I587" s="20"/>
      <c r="J587" s="31"/>
      <c r="K587" s="32"/>
      <c r="L587" s="32"/>
      <c r="M587" s="32"/>
      <c r="N587" s="46"/>
      <c r="V587" s="5"/>
      <c r="Y587" s="5"/>
    </row>
    <row r="588" spans="2:25" x14ac:dyDescent="0.3">
      <c r="B588" s="23">
        <f>'Spot Type 1'!B588</f>
        <v>0</v>
      </c>
      <c r="C588" s="20" t="str">
        <f>'Spot Type 1'!C588</f>
        <v>x</v>
      </c>
      <c r="D588" s="20"/>
      <c r="E588" s="20"/>
      <c r="F588" s="20"/>
      <c r="G588" s="20"/>
      <c r="H588" s="20"/>
      <c r="I588" s="20"/>
      <c r="J588" s="31"/>
      <c r="K588" s="32"/>
      <c r="L588" s="32"/>
      <c r="M588" s="32"/>
      <c r="N588" s="46"/>
      <c r="V588" s="5"/>
      <c r="Y588" s="5"/>
    </row>
    <row r="589" spans="2:25" x14ac:dyDescent="0.3">
      <c r="B589" s="23">
        <f>'Spot Type 1'!B589</f>
        <v>0</v>
      </c>
      <c r="C589" s="20" t="str">
        <f>'Spot Type 1'!C589</f>
        <v>x</v>
      </c>
      <c r="D589" s="20"/>
      <c r="E589" s="20"/>
      <c r="F589" s="20"/>
      <c r="G589" s="20"/>
      <c r="H589" s="20"/>
      <c r="I589" s="20"/>
      <c r="J589" s="31"/>
      <c r="K589" s="32"/>
      <c r="L589" s="32"/>
      <c r="M589" s="32"/>
      <c r="N589" s="46"/>
      <c r="V589" s="5"/>
      <c r="Y589" s="5"/>
    </row>
    <row r="590" spans="2:25" x14ac:dyDescent="0.3">
      <c r="B590" s="23">
        <f>'Spot Type 1'!B590</f>
        <v>0</v>
      </c>
      <c r="C590" s="20" t="str">
        <f>'Spot Type 1'!C590</f>
        <v>x</v>
      </c>
      <c r="D590" s="20"/>
      <c r="E590" s="20"/>
      <c r="F590" s="20"/>
      <c r="G590" s="20"/>
      <c r="H590" s="20"/>
      <c r="I590" s="20"/>
      <c r="J590" s="31"/>
      <c r="K590" s="32"/>
      <c r="L590" s="32"/>
      <c r="M590" s="32"/>
      <c r="N590" s="46"/>
      <c r="V590" s="5"/>
      <c r="Y590" s="5"/>
    </row>
    <row r="591" spans="2:25" x14ac:dyDescent="0.3">
      <c r="B591" s="23">
        <f>'Spot Type 1'!B591</f>
        <v>0</v>
      </c>
      <c r="C591" s="20" t="str">
        <f>'Spot Type 1'!C591</f>
        <v>x</v>
      </c>
      <c r="D591" s="20"/>
      <c r="E591" s="20"/>
      <c r="F591" s="20"/>
      <c r="G591" s="20"/>
      <c r="H591" s="20"/>
      <c r="I591" s="20"/>
      <c r="J591" s="31"/>
      <c r="K591" s="32"/>
      <c r="L591" s="32"/>
      <c r="M591" s="32"/>
      <c r="N591" s="46"/>
      <c r="V591" s="5"/>
      <c r="Y591" s="5"/>
    </row>
    <row r="592" spans="2:25" x14ac:dyDescent="0.3">
      <c r="B592" s="23">
        <f>'Spot Type 1'!B592</f>
        <v>0</v>
      </c>
      <c r="C592" s="20" t="str">
        <f>'Spot Type 1'!C592</f>
        <v>x</v>
      </c>
      <c r="D592" s="20"/>
      <c r="E592" s="20"/>
      <c r="F592" s="20"/>
      <c r="G592" s="20"/>
      <c r="H592" s="20"/>
      <c r="I592" s="20"/>
      <c r="J592" s="31"/>
      <c r="K592" s="32"/>
      <c r="L592" s="32"/>
      <c r="M592" s="32"/>
      <c r="N592" s="46"/>
      <c r="V592" s="5"/>
      <c r="Y592" s="5"/>
    </row>
    <row r="593" spans="2:25" x14ac:dyDescent="0.3">
      <c r="B593" s="23">
        <f>'Spot Type 1'!B593</f>
        <v>0</v>
      </c>
      <c r="C593" s="20" t="str">
        <f>'Spot Type 1'!C593</f>
        <v>x</v>
      </c>
      <c r="D593" s="20"/>
      <c r="E593" s="20"/>
      <c r="F593" s="20"/>
      <c r="G593" s="20"/>
      <c r="H593" s="20"/>
      <c r="I593" s="20"/>
      <c r="J593" s="31"/>
      <c r="K593" s="32"/>
      <c r="L593" s="32"/>
      <c r="M593" s="32"/>
      <c r="N593" s="46"/>
      <c r="V593" s="5"/>
      <c r="Y593" s="5"/>
    </row>
    <row r="594" spans="2:25" x14ac:dyDescent="0.3">
      <c r="B594" s="23">
        <f>'Spot Type 1'!B594</f>
        <v>0</v>
      </c>
      <c r="C594" s="20" t="str">
        <f>'Spot Type 1'!C594</f>
        <v>x</v>
      </c>
      <c r="D594" s="20"/>
      <c r="E594" s="20"/>
      <c r="F594" s="20"/>
      <c r="G594" s="20"/>
      <c r="H594" s="20"/>
      <c r="I594" s="20"/>
      <c r="J594" s="31"/>
      <c r="K594" s="32"/>
      <c r="L594" s="32"/>
      <c r="M594" s="32"/>
      <c r="N594" s="46"/>
      <c r="V594" s="5"/>
      <c r="Y594" s="5"/>
    </row>
    <row r="595" spans="2:25" x14ac:dyDescent="0.3">
      <c r="B595" s="23">
        <f>'Spot Type 1'!B595</f>
        <v>0</v>
      </c>
      <c r="C595" s="20" t="str">
        <f>'Spot Type 1'!C595</f>
        <v>x</v>
      </c>
      <c r="D595" s="20"/>
      <c r="E595" s="20"/>
      <c r="F595" s="20"/>
      <c r="G595" s="20"/>
      <c r="H595" s="20"/>
      <c r="I595" s="20"/>
      <c r="J595" s="31"/>
      <c r="K595" s="32"/>
      <c r="L595" s="32"/>
      <c r="M595" s="32"/>
      <c r="N595" s="46"/>
      <c r="V595" s="5"/>
      <c r="Y595" s="5"/>
    </row>
    <row r="596" spans="2:25" x14ac:dyDescent="0.3">
      <c r="B596" s="23">
        <f>'Spot Type 1'!B596</f>
        <v>0</v>
      </c>
      <c r="C596" s="20" t="str">
        <f>'Spot Type 1'!C596</f>
        <v>x</v>
      </c>
      <c r="D596" s="20"/>
      <c r="E596" s="20"/>
      <c r="F596" s="20"/>
      <c r="G596" s="20"/>
      <c r="H596" s="20"/>
      <c r="I596" s="20"/>
      <c r="J596" s="31"/>
      <c r="K596" s="32"/>
      <c r="L596" s="32"/>
      <c r="M596" s="32"/>
      <c r="N596" s="46"/>
      <c r="V596" s="5"/>
      <c r="Y596" s="5"/>
    </row>
    <row r="597" spans="2:25" x14ac:dyDescent="0.3">
      <c r="B597" s="23">
        <f>'Spot Type 1'!B597</f>
        <v>0</v>
      </c>
      <c r="C597" s="20" t="str">
        <f>'Spot Type 1'!C597</f>
        <v>x</v>
      </c>
      <c r="D597" s="20"/>
      <c r="E597" s="20"/>
      <c r="F597" s="20"/>
      <c r="G597" s="20"/>
      <c r="H597" s="20"/>
      <c r="I597" s="20"/>
      <c r="J597" s="31"/>
      <c r="K597" s="32"/>
      <c r="L597" s="32"/>
      <c r="M597" s="32"/>
      <c r="N597" s="46"/>
      <c r="V597" s="5"/>
      <c r="Y597" s="5"/>
    </row>
    <row r="598" spans="2:25" x14ac:dyDescent="0.3">
      <c r="B598" s="23">
        <f>'Spot Type 1'!B598</f>
        <v>0</v>
      </c>
      <c r="C598" s="20" t="str">
        <f>'Spot Type 1'!C598</f>
        <v>x</v>
      </c>
      <c r="D598" s="20"/>
      <c r="E598" s="20"/>
      <c r="F598" s="20"/>
      <c r="G598" s="20"/>
      <c r="H598" s="20"/>
      <c r="I598" s="20"/>
      <c r="J598" s="31"/>
      <c r="K598" s="32"/>
      <c r="L598" s="32"/>
      <c r="M598" s="32"/>
      <c r="N598" s="46"/>
      <c r="V598" s="5"/>
      <c r="Y598" s="5"/>
    </row>
    <row r="599" spans="2:25" x14ac:dyDescent="0.3">
      <c r="B599" s="23">
        <f>'Spot Type 1'!B599</f>
        <v>0</v>
      </c>
      <c r="C599" s="20" t="str">
        <f>'Spot Type 1'!C599</f>
        <v>x</v>
      </c>
      <c r="D599" s="20"/>
      <c r="E599" s="20"/>
      <c r="F599" s="20"/>
      <c r="G599" s="20"/>
      <c r="H599" s="20"/>
      <c r="I599" s="20"/>
      <c r="J599" s="31"/>
      <c r="K599" s="32"/>
      <c r="L599" s="32"/>
      <c r="M599" s="32"/>
      <c r="N599" s="46"/>
      <c r="V599" s="5"/>
      <c r="Y599" s="5"/>
    </row>
    <row r="600" spans="2:25" x14ac:dyDescent="0.3">
      <c r="B600" s="23">
        <f>'Spot Type 1'!B600</f>
        <v>0</v>
      </c>
      <c r="C600" s="20" t="str">
        <f>'Spot Type 1'!C600</f>
        <v>x</v>
      </c>
      <c r="D600" s="20"/>
      <c r="E600" s="20"/>
      <c r="F600" s="20"/>
      <c r="G600" s="20"/>
      <c r="H600" s="20"/>
      <c r="I600" s="20"/>
      <c r="J600" s="31"/>
      <c r="K600" s="32"/>
      <c r="L600" s="32"/>
      <c r="M600" s="32"/>
      <c r="N600" s="46"/>
      <c r="V600" s="5"/>
      <c r="Y600" s="5"/>
    </row>
    <row r="601" spans="2:25" x14ac:dyDescent="0.3">
      <c r="B601" s="23">
        <f>'Spot Type 1'!B601</f>
        <v>0</v>
      </c>
      <c r="C601" s="20" t="str">
        <f>'Spot Type 1'!C601</f>
        <v>x</v>
      </c>
      <c r="D601" s="20"/>
      <c r="E601" s="20"/>
      <c r="F601" s="20"/>
      <c r="G601" s="20"/>
      <c r="H601" s="20"/>
      <c r="I601" s="20"/>
      <c r="J601" s="31"/>
      <c r="K601" s="32"/>
      <c r="L601" s="32"/>
      <c r="M601" s="32"/>
      <c r="N601" s="46"/>
      <c r="V601" s="5"/>
      <c r="Y601" s="5"/>
    </row>
    <row r="602" spans="2:25" x14ac:dyDescent="0.3">
      <c r="B602" s="23">
        <f>'Spot Type 1'!B602</f>
        <v>0</v>
      </c>
      <c r="C602" s="20" t="str">
        <f>'Spot Type 1'!C602</f>
        <v>x</v>
      </c>
      <c r="D602" s="20"/>
      <c r="E602" s="20"/>
      <c r="F602" s="20"/>
      <c r="G602" s="20"/>
      <c r="H602" s="20"/>
      <c r="I602" s="20"/>
      <c r="J602" s="31"/>
      <c r="K602" s="32"/>
      <c r="L602" s="32"/>
      <c r="M602" s="32"/>
      <c r="N602" s="46"/>
      <c r="V602" s="5"/>
      <c r="Y602" s="5"/>
    </row>
    <row r="603" spans="2:25" x14ac:dyDescent="0.3">
      <c r="B603" s="23">
        <f>'Spot Type 1'!B603</f>
        <v>0</v>
      </c>
      <c r="C603" s="20" t="str">
        <f>'Spot Type 1'!C603</f>
        <v>x</v>
      </c>
      <c r="D603" s="20"/>
      <c r="E603" s="20"/>
      <c r="F603" s="20"/>
      <c r="G603" s="20"/>
      <c r="H603" s="20"/>
      <c r="I603" s="20"/>
      <c r="J603" s="31"/>
      <c r="K603" s="32"/>
      <c r="L603" s="32"/>
      <c r="M603" s="32"/>
      <c r="N603" s="46"/>
      <c r="V603" s="5"/>
      <c r="Y603" s="5"/>
    </row>
    <row r="604" spans="2:25" x14ac:dyDescent="0.3">
      <c r="B604" s="23">
        <f>'Spot Type 1'!B604</f>
        <v>0</v>
      </c>
      <c r="C604" s="20" t="str">
        <f>'Spot Type 1'!C604</f>
        <v>x</v>
      </c>
      <c r="D604" s="20"/>
      <c r="E604" s="20"/>
      <c r="F604" s="20"/>
      <c r="G604" s="20"/>
      <c r="H604" s="20"/>
      <c r="I604" s="20"/>
      <c r="J604" s="31"/>
      <c r="K604" s="32"/>
      <c r="L604" s="32"/>
      <c r="M604" s="32"/>
      <c r="N604" s="46"/>
      <c r="V604" s="5"/>
      <c r="Y604" s="5"/>
    </row>
    <row r="605" spans="2:25" x14ac:dyDescent="0.3">
      <c r="B605" s="23">
        <f>'Spot Type 1'!B605</f>
        <v>0</v>
      </c>
      <c r="C605" s="20" t="str">
        <f>'Spot Type 1'!C605</f>
        <v>x</v>
      </c>
      <c r="D605" s="20"/>
      <c r="E605" s="20"/>
      <c r="F605" s="20"/>
      <c r="G605" s="20"/>
      <c r="H605" s="20"/>
      <c r="I605" s="20"/>
      <c r="J605" s="31"/>
      <c r="K605" s="32"/>
      <c r="L605" s="32"/>
      <c r="M605" s="32"/>
      <c r="N605" s="46"/>
      <c r="V605" s="5"/>
      <c r="Y605" s="5"/>
    </row>
    <row r="606" spans="2:25" x14ac:dyDescent="0.3">
      <c r="B606" s="23">
        <f>'Spot Type 1'!B606</f>
        <v>0</v>
      </c>
      <c r="C606" s="20" t="str">
        <f>'Spot Type 1'!C606</f>
        <v>x</v>
      </c>
      <c r="D606" s="20"/>
      <c r="E606" s="20"/>
      <c r="F606" s="20"/>
      <c r="G606" s="20"/>
      <c r="H606" s="20"/>
      <c r="I606" s="20"/>
      <c r="J606" s="31"/>
      <c r="K606" s="32"/>
      <c r="L606" s="32"/>
      <c r="M606" s="32"/>
      <c r="N606" s="46"/>
      <c r="V606" s="5"/>
      <c r="Y606" s="5"/>
    </row>
    <row r="607" spans="2:25" x14ac:dyDescent="0.3">
      <c r="B607" s="23">
        <f>'Spot Type 1'!B607</f>
        <v>0</v>
      </c>
      <c r="C607" s="20" t="str">
        <f>'Spot Type 1'!C607</f>
        <v>x</v>
      </c>
      <c r="D607" s="20"/>
      <c r="E607" s="20"/>
      <c r="F607" s="20"/>
      <c r="G607" s="20"/>
      <c r="H607" s="20"/>
      <c r="I607" s="20"/>
      <c r="J607" s="31"/>
      <c r="K607" s="32"/>
      <c r="L607" s="32"/>
      <c r="M607" s="32"/>
      <c r="N607" s="46"/>
      <c r="V607" s="5"/>
      <c r="Y607" s="5"/>
    </row>
    <row r="608" spans="2:25" x14ac:dyDescent="0.3">
      <c r="B608" s="23">
        <f>'Spot Type 1'!B608</f>
        <v>0</v>
      </c>
      <c r="C608" s="20" t="str">
        <f>'Spot Type 1'!C608</f>
        <v>x</v>
      </c>
      <c r="D608" s="20"/>
      <c r="E608" s="20"/>
      <c r="F608" s="20"/>
      <c r="G608" s="20"/>
      <c r="H608" s="20"/>
      <c r="I608" s="20"/>
      <c r="J608" s="31"/>
      <c r="K608" s="32"/>
      <c r="L608" s="32"/>
      <c r="M608" s="32"/>
      <c r="N608" s="46"/>
      <c r="V608" s="5"/>
      <c r="Y608" s="5"/>
    </row>
    <row r="609" spans="2:25" x14ac:dyDescent="0.3">
      <c r="B609" s="23">
        <f>'Spot Type 1'!B609</f>
        <v>0</v>
      </c>
      <c r="C609" s="20" t="str">
        <f>'Spot Type 1'!C609</f>
        <v>x</v>
      </c>
      <c r="D609" s="20"/>
      <c r="E609" s="20"/>
      <c r="F609" s="20"/>
      <c r="G609" s="20"/>
      <c r="H609" s="20"/>
      <c r="I609" s="20"/>
      <c r="J609" s="31"/>
      <c r="K609" s="32"/>
      <c r="L609" s="32"/>
      <c r="M609" s="32"/>
      <c r="N609" s="46"/>
      <c r="V609" s="5"/>
      <c r="Y609" s="5"/>
    </row>
    <row r="610" spans="2:25" x14ac:dyDescent="0.3">
      <c r="B610" s="23">
        <f>'Spot Type 1'!B610</f>
        <v>0</v>
      </c>
      <c r="C610" s="20" t="str">
        <f>'Spot Type 1'!C610</f>
        <v>x</v>
      </c>
      <c r="D610" s="20"/>
      <c r="E610" s="20"/>
      <c r="F610" s="20"/>
      <c r="G610" s="20"/>
      <c r="H610" s="20"/>
      <c r="I610" s="20"/>
      <c r="J610" s="31"/>
      <c r="K610" s="32"/>
      <c r="L610" s="32"/>
      <c r="M610" s="32"/>
      <c r="N610" s="46"/>
      <c r="V610" s="5"/>
      <c r="Y610" s="5"/>
    </row>
    <row r="611" spans="2:25" x14ac:dyDescent="0.3">
      <c r="B611" s="23">
        <f>'Spot Type 1'!B611</f>
        <v>0</v>
      </c>
      <c r="C611" s="20" t="str">
        <f>'Spot Type 1'!C611</f>
        <v>x</v>
      </c>
      <c r="D611" s="20"/>
      <c r="E611" s="20"/>
      <c r="F611" s="20"/>
      <c r="G611" s="20"/>
      <c r="H611" s="20"/>
      <c r="I611" s="20"/>
      <c r="J611" s="31"/>
      <c r="K611" s="32"/>
      <c r="L611" s="32"/>
      <c r="M611" s="32"/>
      <c r="N611" s="46"/>
      <c r="V611" s="5"/>
      <c r="Y611" s="5"/>
    </row>
    <row r="612" spans="2:25" x14ac:dyDescent="0.3">
      <c r="B612" s="23">
        <f>'Spot Type 1'!B612</f>
        <v>0</v>
      </c>
      <c r="C612" s="20" t="str">
        <f>'Spot Type 1'!C612</f>
        <v>x</v>
      </c>
      <c r="D612" s="20"/>
      <c r="E612" s="20"/>
      <c r="F612" s="20"/>
      <c r="G612" s="20"/>
      <c r="H612" s="20"/>
      <c r="I612" s="20"/>
      <c r="J612" s="31"/>
      <c r="K612" s="32"/>
      <c r="L612" s="32"/>
      <c r="M612" s="32"/>
      <c r="N612" s="46"/>
      <c r="V612" s="5"/>
      <c r="Y612" s="5"/>
    </row>
    <row r="613" spans="2:25" x14ac:dyDescent="0.3">
      <c r="B613" s="23">
        <f>'Spot Type 1'!B613</f>
        <v>0</v>
      </c>
      <c r="C613" s="20" t="str">
        <f>'Spot Type 1'!C613</f>
        <v>x</v>
      </c>
      <c r="D613" s="20"/>
      <c r="E613" s="20"/>
      <c r="F613" s="20"/>
      <c r="G613" s="20"/>
      <c r="H613" s="20"/>
      <c r="I613" s="20"/>
      <c r="J613" s="31"/>
      <c r="K613" s="32"/>
      <c r="L613" s="32"/>
      <c r="M613" s="32"/>
      <c r="N613" s="46"/>
      <c r="V613" s="5"/>
      <c r="Y613" s="5"/>
    </row>
    <row r="614" spans="2:25" x14ac:dyDescent="0.3">
      <c r="B614" s="23">
        <f>'Spot Type 1'!B614</f>
        <v>0</v>
      </c>
      <c r="C614" s="20" t="str">
        <f>'Spot Type 1'!C614</f>
        <v>x</v>
      </c>
      <c r="D614" s="20"/>
      <c r="E614" s="20"/>
      <c r="F614" s="20"/>
      <c r="G614" s="20"/>
      <c r="H614" s="20"/>
      <c r="I614" s="20"/>
      <c r="J614" s="31"/>
      <c r="K614" s="32"/>
      <c r="L614" s="32"/>
      <c r="M614" s="32"/>
      <c r="N614" s="46"/>
      <c r="V614" s="5"/>
      <c r="Y614" s="5"/>
    </row>
    <row r="615" spans="2:25" x14ac:dyDescent="0.3">
      <c r="B615" s="23">
        <f>'Spot Type 1'!B615</f>
        <v>0</v>
      </c>
      <c r="C615" s="20" t="str">
        <f>'Spot Type 1'!C615</f>
        <v>x</v>
      </c>
      <c r="D615" s="20"/>
      <c r="E615" s="20"/>
      <c r="F615" s="20"/>
      <c r="G615" s="20"/>
      <c r="H615" s="20"/>
      <c r="I615" s="20"/>
      <c r="J615" s="31"/>
      <c r="K615" s="32"/>
      <c r="L615" s="32"/>
      <c r="M615" s="32"/>
      <c r="N615" s="46"/>
      <c r="V615" s="5"/>
      <c r="Y615" s="5"/>
    </row>
    <row r="616" spans="2:25" x14ac:dyDescent="0.3">
      <c r="B616" s="23">
        <f>'Spot Type 1'!B616</f>
        <v>0</v>
      </c>
      <c r="C616" s="20" t="str">
        <f>'Spot Type 1'!C616</f>
        <v>x</v>
      </c>
      <c r="D616" s="20"/>
      <c r="E616" s="20"/>
      <c r="F616" s="20"/>
      <c r="G616" s="20"/>
      <c r="H616" s="20"/>
      <c r="I616" s="20"/>
      <c r="J616" s="31"/>
      <c r="K616" s="32"/>
      <c r="L616" s="32"/>
      <c r="M616" s="32"/>
      <c r="N616" s="46"/>
      <c r="V616" s="5"/>
      <c r="Y616" s="5"/>
    </row>
    <row r="617" spans="2:25" x14ac:dyDescent="0.3">
      <c r="B617" s="23">
        <f>'Spot Type 1'!B617</f>
        <v>0</v>
      </c>
      <c r="C617" s="20" t="str">
        <f>'Spot Type 1'!C617</f>
        <v>x</v>
      </c>
      <c r="D617" s="20"/>
      <c r="E617" s="20"/>
      <c r="F617" s="20"/>
      <c r="G617" s="20"/>
      <c r="H617" s="20"/>
      <c r="I617" s="20"/>
      <c r="J617" s="31"/>
      <c r="K617" s="32"/>
      <c r="L617" s="32"/>
      <c r="M617" s="32"/>
      <c r="N617" s="46"/>
      <c r="V617" s="5"/>
      <c r="Y617" s="5"/>
    </row>
    <row r="618" spans="2:25" x14ac:dyDescent="0.3">
      <c r="B618" s="23">
        <f>'Spot Type 1'!B618</f>
        <v>0</v>
      </c>
      <c r="C618" s="20" t="str">
        <f>'Spot Type 1'!C618</f>
        <v>x</v>
      </c>
      <c r="D618" s="20"/>
      <c r="E618" s="20"/>
      <c r="F618" s="20"/>
      <c r="G618" s="20"/>
      <c r="H618" s="20"/>
      <c r="I618" s="20"/>
      <c r="J618" s="31"/>
      <c r="K618" s="32"/>
      <c r="L618" s="32"/>
      <c r="M618" s="32"/>
      <c r="N618" s="46"/>
      <c r="V618" s="5"/>
      <c r="Y618" s="5"/>
    </row>
    <row r="619" spans="2:25" x14ac:dyDescent="0.3">
      <c r="B619" s="23">
        <f>'Spot Type 1'!B619</f>
        <v>0</v>
      </c>
      <c r="C619" s="20" t="str">
        <f>'Spot Type 1'!C619</f>
        <v>x</v>
      </c>
      <c r="D619" s="20"/>
      <c r="E619" s="20"/>
      <c r="F619" s="20"/>
      <c r="G619" s="20"/>
      <c r="H619" s="20"/>
      <c r="I619" s="20"/>
      <c r="J619" s="31"/>
      <c r="K619" s="32"/>
      <c r="L619" s="32"/>
      <c r="M619" s="32"/>
      <c r="N619" s="46"/>
      <c r="V619" s="5"/>
      <c r="Y619" s="5"/>
    </row>
    <row r="620" spans="2:25" x14ac:dyDescent="0.3">
      <c r="B620" s="23">
        <f>'Spot Type 1'!B620</f>
        <v>0</v>
      </c>
      <c r="C620" s="20" t="str">
        <f>'Spot Type 1'!C620</f>
        <v>x</v>
      </c>
      <c r="D620" s="20"/>
      <c r="E620" s="20"/>
      <c r="F620" s="20"/>
      <c r="G620" s="20"/>
      <c r="H620" s="20"/>
      <c r="I620" s="20"/>
      <c r="J620" s="31"/>
      <c r="K620" s="32"/>
      <c r="L620" s="32"/>
      <c r="M620" s="32"/>
      <c r="N620" s="46"/>
      <c r="V620" s="5"/>
      <c r="Y620" s="5"/>
    </row>
    <row r="621" spans="2:25" x14ac:dyDescent="0.3">
      <c r="B621" s="23">
        <f>'Spot Type 1'!B621</f>
        <v>0</v>
      </c>
      <c r="C621" s="20" t="str">
        <f>'Spot Type 1'!C621</f>
        <v>x</v>
      </c>
      <c r="D621" s="20"/>
      <c r="E621" s="20"/>
      <c r="F621" s="20"/>
      <c r="G621" s="20"/>
      <c r="H621" s="20"/>
      <c r="I621" s="20"/>
      <c r="J621" s="31"/>
      <c r="K621" s="32"/>
      <c r="L621" s="32"/>
      <c r="M621" s="32"/>
      <c r="N621" s="46"/>
      <c r="V621" s="5"/>
      <c r="Y621" s="5"/>
    </row>
    <row r="622" spans="2:25" x14ac:dyDescent="0.3">
      <c r="B622" s="23">
        <f>'Spot Type 1'!B622</f>
        <v>0</v>
      </c>
      <c r="C622" s="20" t="str">
        <f>'Spot Type 1'!C622</f>
        <v>x</v>
      </c>
      <c r="D622" s="20"/>
      <c r="E622" s="20"/>
      <c r="F622" s="20"/>
      <c r="G622" s="20"/>
      <c r="H622" s="20"/>
      <c r="I622" s="20"/>
      <c r="J622" s="31"/>
      <c r="K622" s="32"/>
      <c r="L622" s="32"/>
      <c r="M622" s="32"/>
      <c r="N622" s="46"/>
      <c r="V622" s="5"/>
      <c r="Y622" s="5"/>
    </row>
    <row r="623" spans="2:25" x14ac:dyDescent="0.3">
      <c r="B623" s="23">
        <f>'Spot Type 1'!B623</f>
        <v>0</v>
      </c>
      <c r="C623" s="20" t="str">
        <f>'Spot Type 1'!C623</f>
        <v>x</v>
      </c>
      <c r="D623" s="20"/>
      <c r="E623" s="20"/>
      <c r="F623" s="20"/>
      <c r="G623" s="20"/>
      <c r="H623" s="20"/>
      <c r="I623" s="20"/>
      <c r="J623" s="31"/>
      <c r="K623" s="32"/>
      <c r="L623" s="32"/>
      <c r="M623" s="32"/>
      <c r="N623" s="46"/>
      <c r="V623" s="5"/>
      <c r="Y623" s="5"/>
    </row>
    <row r="624" spans="2:25" x14ac:dyDescent="0.3">
      <c r="B624" s="23">
        <f>'Spot Type 1'!B624</f>
        <v>0</v>
      </c>
      <c r="C624" s="20" t="str">
        <f>'Spot Type 1'!C624</f>
        <v>x</v>
      </c>
      <c r="D624" s="20"/>
      <c r="E624" s="20"/>
      <c r="F624" s="20"/>
      <c r="G624" s="20"/>
      <c r="H624" s="20"/>
      <c r="I624" s="20"/>
      <c r="J624" s="31"/>
      <c r="K624" s="32"/>
      <c r="L624" s="32"/>
      <c r="M624" s="32"/>
      <c r="N624" s="46"/>
      <c r="V624" s="5"/>
      <c r="Y624" s="5"/>
    </row>
    <row r="625" spans="2:25" x14ac:dyDescent="0.3">
      <c r="B625" s="23">
        <f>'Spot Type 1'!B625</f>
        <v>0</v>
      </c>
      <c r="C625" s="20" t="str">
        <f>'Spot Type 1'!C625</f>
        <v>x</v>
      </c>
      <c r="D625" s="20"/>
      <c r="E625" s="20"/>
      <c r="F625" s="20"/>
      <c r="G625" s="20"/>
      <c r="H625" s="20"/>
      <c r="I625" s="20"/>
      <c r="J625" s="31"/>
      <c r="K625" s="32"/>
      <c r="L625" s="32"/>
      <c r="M625" s="32"/>
      <c r="N625" s="46"/>
      <c r="V625" s="5"/>
      <c r="Y625" s="5"/>
    </row>
    <row r="626" spans="2:25" x14ac:dyDescent="0.3">
      <c r="B626" s="23">
        <f>'Spot Type 1'!B626</f>
        <v>0</v>
      </c>
      <c r="C626" s="20" t="str">
        <f>'Spot Type 1'!C626</f>
        <v>x</v>
      </c>
      <c r="D626" s="20"/>
      <c r="E626" s="20"/>
      <c r="F626" s="20"/>
      <c r="G626" s="20"/>
      <c r="H626" s="20"/>
      <c r="I626" s="20"/>
      <c r="J626" s="31"/>
      <c r="K626" s="32"/>
      <c r="L626" s="32"/>
      <c r="M626" s="32"/>
      <c r="N626" s="46"/>
      <c r="V626" s="5"/>
      <c r="Y626" s="5"/>
    </row>
    <row r="627" spans="2:25" x14ac:dyDescent="0.3">
      <c r="B627" s="23">
        <f>'Spot Type 1'!B627</f>
        <v>0</v>
      </c>
      <c r="C627" s="20" t="str">
        <f>'Spot Type 1'!C627</f>
        <v>x</v>
      </c>
      <c r="D627" s="20"/>
      <c r="E627" s="20"/>
      <c r="F627" s="20"/>
      <c r="G627" s="20"/>
      <c r="H627" s="20"/>
      <c r="I627" s="20"/>
      <c r="J627" s="31"/>
      <c r="K627" s="32"/>
      <c r="L627" s="32"/>
      <c r="M627" s="32"/>
      <c r="N627" s="46"/>
      <c r="V627" s="5"/>
      <c r="Y627" s="5"/>
    </row>
    <row r="628" spans="2:25" x14ac:dyDescent="0.3">
      <c r="B628" s="23">
        <f>'Spot Type 1'!B628</f>
        <v>0</v>
      </c>
      <c r="C628" s="20" t="str">
        <f>'Spot Type 1'!C628</f>
        <v>x</v>
      </c>
      <c r="D628" s="20"/>
      <c r="E628" s="20"/>
      <c r="F628" s="20"/>
      <c r="G628" s="20"/>
      <c r="H628" s="20"/>
      <c r="I628" s="20"/>
      <c r="J628" s="31"/>
      <c r="K628" s="32"/>
      <c r="L628" s="32"/>
      <c r="M628" s="32"/>
      <c r="N628" s="46"/>
      <c r="V628" s="5"/>
      <c r="Y628" s="5"/>
    </row>
    <row r="629" spans="2:25" x14ac:dyDescent="0.3">
      <c r="B629" s="23">
        <f>'Spot Type 1'!B629</f>
        <v>0</v>
      </c>
      <c r="C629" s="20" t="str">
        <f>'Spot Type 1'!C629</f>
        <v>x</v>
      </c>
      <c r="D629" s="20"/>
      <c r="E629" s="20"/>
      <c r="F629" s="20"/>
      <c r="G629" s="20"/>
      <c r="H629" s="20"/>
      <c r="I629" s="20"/>
      <c r="J629" s="31"/>
      <c r="K629" s="32"/>
      <c r="L629" s="32"/>
      <c r="M629" s="32"/>
      <c r="N629" s="46"/>
      <c r="V629" s="5"/>
      <c r="Y629" s="5"/>
    </row>
    <row r="630" spans="2:25" x14ac:dyDescent="0.3">
      <c r="B630" s="23">
        <f>'Spot Type 1'!B630</f>
        <v>0</v>
      </c>
      <c r="C630" s="20" t="str">
        <f>'Spot Type 1'!C630</f>
        <v>x</v>
      </c>
      <c r="D630" s="20"/>
      <c r="E630" s="20"/>
      <c r="F630" s="20"/>
      <c r="G630" s="20"/>
      <c r="H630" s="20"/>
      <c r="I630" s="20"/>
      <c r="J630" s="31"/>
      <c r="K630" s="32"/>
      <c r="L630" s="32"/>
      <c r="M630" s="32"/>
      <c r="N630" s="46"/>
      <c r="V630" s="5"/>
      <c r="Y630" s="5"/>
    </row>
    <row r="631" spans="2:25" x14ac:dyDescent="0.3">
      <c r="B631" s="23">
        <f>'Spot Type 1'!B631</f>
        <v>0</v>
      </c>
      <c r="C631" s="20" t="str">
        <f>'Spot Type 1'!C631</f>
        <v>x</v>
      </c>
      <c r="D631" s="20"/>
      <c r="E631" s="20"/>
      <c r="F631" s="20"/>
      <c r="G631" s="20"/>
      <c r="H631" s="20"/>
      <c r="I631" s="20"/>
      <c r="J631" s="31"/>
      <c r="K631" s="32"/>
      <c r="L631" s="32"/>
      <c r="M631" s="32"/>
      <c r="N631" s="46"/>
      <c r="V631" s="5"/>
      <c r="Y631" s="5"/>
    </row>
    <row r="632" spans="2:25" x14ac:dyDescent="0.3">
      <c r="B632" s="23">
        <f>'Spot Type 1'!B632</f>
        <v>0</v>
      </c>
      <c r="C632" s="20" t="str">
        <f>'Spot Type 1'!C632</f>
        <v>x</v>
      </c>
      <c r="D632" s="20"/>
      <c r="E632" s="20"/>
      <c r="F632" s="20"/>
      <c r="G632" s="20"/>
      <c r="H632" s="20"/>
      <c r="I632" s="20"/>
      <c r="J632" s="31"/>
      <c r="K632" s="32"/>
      <c r="L632" s="32"/>
      <c r="M632" s="32"/>
      <c r="N632" s="46"/>
      <c r="V632" s="5"/>
      <c r="Y632" s="5"/>
    </row>
    <row r="633" spans="2:25" x14ac:dyDescent="0.3">
      <c r="B633" s="23">
        <f>'Spot Type 1'!B633</f>
        <v>0</v>
      </c>
      <c r="C633" s="20" t="str">
        <f>'Spot Type 1'!C633</f>
        <v>x</v>
      </c>
      <c r="D633" s="20"/>
      <c r="E633" s="20"/>
      <c r="F633" s="20"/>
      <c r="G633" s="20"/>
      <c r="H633" s="20"/>
      <c r="I633" s="20"/>
      <c r="J633" s="31"/>
      <c r="K633" s="32"/>
      <c r="L633" s="32"/>
      <c r="M633" s="32"/>
      <c r="N633" s="46"/>
      <c r="V633" s="5"/>
      <c r="Y633" s="5"/>
    </row>
    <row r="634" spans="2:25" x14ac:dyDescent="0.3">
      <c r="B634" s="23">
        <f>'Spot Type 1'!B634</f>
        <v>0</v>
      </c>
      <c r="C634" s="20" t="str">
        <f>'Spot Type 1'!C634</f>
        <v>x</v>
      </c>
      <c r="D634" s="20"/>
      <c r="E634" s="20"/>
      <c r="F634" s="20"/>
      <c r="G634" s="20"/>
      <c r="H634" s="20"/>
      <c r="I634" s="20"/>
      <c r="J634" s="31"/>
      <c r="K634" s="32"/>
      <c r="L634" s="32"/>
      <c r="M634" s="32"/>
      <c r="N634" s="46"/>
      <c r="V634" s="5"/>
      <c r="Y634" s="5"/>
    </row>
    <row r="635" spans="2:25" x14ac:dyDescent="0.3">
      <c r="B635" s="23">
        <f>'Spot Type 1'!B635</f>
        <v>0</v>
      </c>
      <c r="C635" s="20" t="str">
        <f>'Spot Type 1'!C635</f>
        <v>x</v>
      </c>
      <c r="D635" s="20"/>
      <c r="E635" s="20"/>
      <c r="F635" s="20"/>
      <c r="G635" s="20"/>
      <c r="H635" s="20"/>
      <c r="I635" s="20"/>
      <c r="J635" s="31"/>
      <c r="K635" s="32"/>
      <c r="L635" s="32"/>
      <c r="M635" s="32"/>
      <c r="N635" s="46"/>
      <c r="V635" s="5"/>
      <c r="Y635" s="5"/>
    </row>
    <row r="636" spans="2:25" x14ac:dyDescent="0.3">
      <c r="B636" s="23">
        <f>'Spot Type 1'!B636</f>
        <v>0</v>
      </c>
      <c r="C636" s="20" t="str">
        <f>'Spot Type 1'!C636</f>
        <v>x</v>
      </c>
      <c r="D636" s="20"/>
      <c r="E636" s="20"/>
      <c r="F636" s="20"/>
      <c r="G636" s="20"/>
      <c r="H636" s="20"/>
      <c r="I636" s="20"/>
      <c r="J636" s="31"/>
      <c r="K636" s="32"/>
      <c r="L636" s="32"/>
      <c r="M636" s="32"/>
      <c r="N636" s="46"/>
      <c r="V636" s="5"/>
      <c r="Y636" s="5"/>
    </row>
    <row r="637" spans="2:25" x14ac:dyDescent="0.3">
      <c r="B637" s="23">
        <f>'Spot Type 1'!B637</f>
        <v>0</v>
      </c>
      <c r="C637" s="20" t="str">
        <f>'Spot Type 1'!C637</f>
        <v>x</v>
      </c>
      <c r="D637" s="20"/>
      <c r="E637" s="20"/>
      <c r="F637" s="20"/>
      <c r="G637" s="20"/>
      <c r="H637" s="20"/>
      <c r="I637" s="20"/>
      <c r="J637" s="31"/>
      <c r="K637" s="32"/>
      <c r="L637" s="32"/>
      <c r="M637" s="32"/>
      <c r="N637" s="46"/>
      <c r="V637" s="5"/>
      <c r="Y637" s="5"/>
    </row>
    <row r="638" spans="2:25" x14ac:dyDescent="0.3">
      <c r="B638" s="23">
        <f>'Spot Type 1'!B638</f>
        <v>0</v>
      </c>
      <c r="C638" s="20" t="str">
        <f>'Spot Type 1'!C638</f>
        <v>x</v>
      </c>
      <c r="D638" s="20"/>
      <c r="E638" s="20"/>
      <c r="F638" s="20"/>
      <c r="G638" s="20"/>
      <c r="H638" s="20"/>
      <c r="I638" s="20"/>
      <c r="J638" s="31"/>
      <c r="K638" s="32"/>
      <c r="L638" s="32"/>
      <c r="M638" s="32"/>
      <c r="N638" s="46"/>
      <c r="V638" s="5"/>
      <c r="Y638" s="5"/>
    </row>
    <row r="639" spans="2:25" x14ac:dyDescent="0.3">
      <c r="B639" s="23">
        <f>'Spot Type 1'!B639</f>
        <v>0</v>
      </c>
      <c r="C639" s="20" t="str">
        <f>'Spot Type 1'!C639</f>
        <v>x</v>
      </c>
      <c r="D639" s="20"/>
      <c r="E639" s="20"/>
      <c r="F639" s="20"/>
      <c r="G639" s="20"/>
      <c r="H639" s="20"/>
      <c r="I639" s="20"/>
      <c r="J639" s="31"/>
      <c r="K639" s="32"/>
      <c r="L639" s="32"/>
      <c r="M639" s="32"/>
      <c r="N639" s="46"/>
      <c r="V639" s="5"/>
      <c r="Y639" s="5"/>
    </row>
    <row r="640" spans="2:25" x14ac:dyDescent="0.3">
      <c r="B640" s="23">
        <f>'Spot Type 1'!B640</f>
        <v>0</v>
      </c>
      <c r="C640" s="20" t="str">
        <f>'Spot Type 1'!C640</f>
        <v>x</v>
      </c>
      <c r="D640" s="20"/>
      <c r="E640" s="20"/>
      <c r="F640" s="20"/>
      <c r="G640" s="20"/>
      <c r="H640" s="20"/>
      <c r="I640" s="20"/>
      <c r="J640" s="31"/>
      <c r="K640" s="32"/>
      <c r="L640" s="32"/>
      <c r="M640" s="32"/>
      <c r="N640" s="46"/>
      <c r="V640" s="5"/>
      <c r="Y640" s="5"/>
    </row>
    <row r="641" spans="2:25" x14ac:dyDescent="0.3">
      <c r="B641" s="23">
        <f>'Spot Type 1'!B641</f>
        <v>0</v>
      </c>
      <c r="C641" s="20" t="str">
        <f>'Spot Type 1'!C641</f>
        <v>x</v>
      </c>
      <c r="D641" s="20"/>
      <c r="E641" s="20"/>
      <c r="F641" s="20"/>
      <c r="G641" s="20"/>
      <c r="H641" s="20"/>
      <c r="I641" s="20"/>
      <c r="J641" s="31"/>
      <c r="K641" s="32"/>
      <c r="L641" s="32"/>
      <c r="M641" s="32"/>
      <c r="N641" s="46"/>
      <c r="V641" s="5"/>
      <c r="Y641" s="5"/>
    </row>
    <row r="642" spans="2:25" x14ac:dyDescent="0.3">
      <c r="B642" s="23">
        <f>'Spot Type 1'!B642</f>
        <v>0</v>
      </c>
      <c r="C642" s="20" t="str">
        <f>'Spot Type 1'!C642</f>
        <v>x</v>
      </c>
      <c r="D642" s="20"/>
      <c r="E642" s="20"/>
      <c r="F642" s="20"/>
      <c r="G642" s="20"/>
      <c r="H642" s="20"/>
      <c r="I642" s="20"/>
      <c r="J642" s="31"/>
      <c r="K642" s="32"/>
      <c r="L642" s="32"/>
      <c r="M642" s="32"/>
      <c r="N642" s="46"/>
      <c r="V642" s="5"/>
      <c r="Y642" s="5"/>
    </row>
    <row r="643" spans="2:25" x14ac:dyDescent="0.3">
      <c r="B643" s="23">
        <f>'Spot Type 1'!B643</f>
        <v>0</v>
      </c>
      <c r="C643" s="20" t="str">
        <f>'Spot Type 1'!C643</f>
        <v>x</v>
      </c>
      <c r="D643" s="20"/>
      <c r="E643" s="20"/>
      <c r="F643" s="20"/>
      <c r="G643" s="20"/>
      <c r="H643" s="20"/>
      <c r="I643" s="20"/>
      <c r="J643" s="31"/>
      <c r="K643" s="32"/>
      <c r="L643" s="32"/>
      <c r="M643" s="32"/>
      <c r="N643" s="46"/>
      <c r="V643" s="5"/>
      <c r="Y643" s="5"/>
    </row>
    <row r="644" spans="2:25" x14ac:dyDescent="0.3">
      <c r="B644" s="23">
        <f>'Spot Type 1'!B644</f>
        <v>0</v>
      </c>
      <c r="C644" s="20" t="str">
        <f>'Spot Type 1'!C644</f>
        <v>x</v>
      </c>
      <c r="D644" s="20"/>
      <c r="E644" s="20"/>
      <c r="F644" s="20"/>
      <c r="G644" s="20"/>
      <c r="H644" s="20"/>
      <c r="I644" s="20"/>
      <c r="J644" s="31"/>
      <c r="K644" s="32"/>
      <c r="L644" s="32"/>
      <c r="M644" s="32"/>
      <c r="N644" s="46"/>
      <c r="V644" s="5"/>
      <c r="Y644" s="5"/>
    </row>
    <row r="645" spans="2:25" x14ac:dyDescent="0.3">
      <c r="B645" s="23">
        <f>'Spot Type 1'!B645</f>
        <v>0</v>
      </c>
      <c r="C645" s="20" t="str">
        <f>'Spot Type 1'!C645</f>
        <v>x</v>
      </c>
      <c r="D645" s="20"/>
      <c r="E645" s="20"/>
      <c r="F645" s="20"/>
      <c r="G645" s="20"/>
      <c r="H645" s="20"/>
      <c r="I645" s="20"/>
      <c r="J645" s="31"/>
      <c r="K645" s="32"/>
      <c r="L645" s="32"/>
      <c r="M645" s="32"/>
      <c r="N645" s="46"/>
      <c r="V645" s="5"/>
      <c r="Y645" s="5"/>
    </row>
    <row r="646" spans="2:25" x14ac:dyDescent="0.3">
      <c r="B646" s="23">
        <f>'Spot Type 1'!B646</f>
        <v>0</v>
      </c>
      <c r="C646" s="20" t="str">
        <f>'Spot Type 1'!C646</f>
        <v>x</v>
      </c>
      <c r="D646" s="20"/>
      <c r="E646" s="20"/>
      <c r="F646" s="20"/>
      <c r="G646" s="20"/>
      <c r="H646" s="20"/>
      <c r="I646" s="20"/>
      <c r="J646" s="31"/>
      <c r="K646" s="32"/>
      <c r="L646" s="32"/>
      <c r="M646" s="32"/>
      <c r="N646" s="46"/>
      <c r="V646" s="5"/>
      <c r="Y646" s="5"/>
    </row>
    <row r="647" spans="2:25" x14ac:dyDescent="0.3">
      <c r="B647" s="23">
        <f>'Spot Type 1'!B647</f>
        <v>0</v>
      </c>
      <c r="C647" s="20" t="str">
        <f>'Spot Type 1'!C647</f>
        <v>x</v>
      </c>
      <c r="D647" s="20"/>
      <c r="E647" s="20"/>
      <c r="F647" s="20"/>
      <c r="G647" s="20"/>
      <c r="H647" s="20"/>
      <c r="I647" s="20"/>
      <c r="J647" s="31"/>
      <c r="K647" s="32"/>
      <c r="L647" s="32"/>
      <c r="M647" s="32"/>
      <c r="N647" s="46"/>
      <c r="V647" s="5"/>
      <c r="Y647" s="5"/>
    </row>
    <row r="648" spans="2:25" x14ac:dyDescent="0.3">
      <c r="B648" s="23">
        <f>'Spot Type 1'!B648</f>
        <v>0</v>
      </c>
      <c r="C648" s="20" t="str">
        <f>'Spot Type 1'!C648</f>
        <v>x</v>
      </c>
      <c r="D648" s="20"/>
      <c r="E648" s="20"/>
      <c r="F648" s="20"/>
      <c r="G648" s="20"/>
      <c r="H648" s="20"/>
      <c r="I648" s="20"/>
      <c r="J648" s="31"/>
      <c r="K648" s="32"/>
      <c r="L648" s="32"/>
      <c r="M648" s="32"/>
      <c r="N648" s="46"/>
      <c r="V648" s="5"/>
      <c r="Y648" s="5"/>
    </row>
    <row r="649" spans="2:25" x14ac:dyDescent="0.3">
      <c r="B649" s="23">
        <f>'Spot Type 1'!B649</f>
        <v>0</v>
      </c>
      <c r="C649" s="20" t="str">
        <f>'Spot Type 1'!C649</f>
        <v>x</v>
      </c>
      <c r="D649" s="20"/>
      <c r="E649" s="20"/>
      <c r="F649" s="20"/>
      <c r="G649" s="20"/>
      <c r="H649" s="20"/>
      <c r="I649" s="20"/>
      <c r="J649" s="31"/>
      <c r="K649" s="32"/>
      <c r="L649" s="32"/>
      <c r="M649" s="32"/>
      <c r="N649" s="46"/>
      <c r="V649" s="5"/>
      <c r="Y649" s="5"/>
    </row>
    <row r="650" spans="2:25" x14ac:dyDescent="0.3">
      <c r="B650" s="23">
        <f>'Spot Type 1'!B650</f>
        <v>0</v>
      </c>
      <c r="C650" s="20" t="str">
        <f>'Spot Type 1'!C650</f>
        <v>x</v>
      </c>
      <c r="D650" s="20"/>
      <c r="E650" s="20"/>
      <c r="F650" s="20"/>
      <c r="G650" s="20"/>
      <c r="H650" s="20"/>
      <c r="I650" s="20"/>
      <c r="J650" s="31"/>
      <c r="K650" s="32"/>
      <c r="L650" s="32"/>
      <c r="M650" s="32"/>
      <c r="N650" s="46"/>
      <c r="V650" s="5"/>
      <c r="Y650" s="5"/>
    </row>
    <row r="651" spans="2:25" x14ac:dyDescent="0.3">
      <c r="B651" s="23">
        <f>'Spot Type 1'!B651</f>
        <v>0</v>
      </c>
      <c r="C651" s="20" t="str">
        <f>'Spot Type 1'!C651</f>
        <v>x</v>
      </c>
      <c r="D651" s="20"/>
      <c r="E651" s="20"/>
      <c r="F651" s="20"/>
      <c r="G651" s="20"/>
      <c r="H651" s="20"/>
      <c r="I651" s="20"/>
      <c r="J651" s="31"/>
      <c r="K651" s="32"/>
      <c r="L651" s="32"/>
      <c r="M651" s="32"/>
      <c r="N651" s="46"/>
      <c r="V651" s="5"/>
      <c r="Y651" s="5"/>
    </row>
    <row r="652" spans="2:25" x14ac:dyDescent="0.3">
      <c r="B652" s="23">
        <f>'Spot Type 1'!B652</f>
        <v>0</v>
      </c>
      <c r="C652" s="20" t="str">
        <f>'Spot Type 1'!C652</f>
        <v>x</v>
      </c>
      <c r="D652" s="20"/>
      <c r="E652" s="20"/>
      <c r="F652" s="20"/>
      <c r="G652" s="20"/>
      <c r="H652" s="20"/>
      <c r="I652" s="20"/>
      <c r="J652" s="31"/>
      <c r="K652" s="32"/>
      <c r="L652" s="32"/>
      <c r="M652" s="32"/>
      <c r="N652" s="46"/>
      <c r="V652" s="5"/>
      <c r="Y652" s="5"/>
    </row>
    <row r="653" spans="2:25" x14ac:dyDescent="0.3">
      <c r="B653" s="23">
        <f>'Spot Type 1'!B653</f>
        <v>0</v>
      </c>
      <c r="C653" s="20" t="str">
        <f>'Spot Type 1'!C653</f>
        <v>x</v>
      </c>
      <c r="D653" s="20"/>
      <c r="E653" s="20"/>
      <c r="F653" s="20"/>
      <c r="G653" s="20"/>
      <c r="H653" s="20"/>
      <c r="I653" s="20"/>
      <c r="J653" s="31"/>
      <c r="K653" s="32"/>
      <c r="L653" s="32"/>
      <c r="M653" s="32"/>
      <c r="N653" s="46"/>
      <c r="V653" s="5"/>
      <c r="Y653" s="5"/>
    </row>
    <row r="654" spans="2:25" x14ac:dyDescent="0.3">
      <c r="B654" s="23">
        <f>'Spot Type 1'!B654</f>
        <v>0</v>
      </c>
      <c r="C654" s="20" t="str">
        <f>'Spot Type 1'!C654</f>
        <v>x</v>
      </c>
      <c r="D654" s="20"/>
      <c r="E654" s="20"/>
      <c r="F654" s="20"/>
      <c r="G654" s="20"/>
      <c r="H654" s="20"/>
      <c r="I654" s="20"/>
      <c r="J654" s="31"/>
      <c r="K654" s="32"/>
      <c r="L654" s="32"/>
      <c r="M654" s="32"/>
      <c r="N654" s="46"/>
      <c r="V654" s="5"/>
      <c r="Y654" s="5"/>
    </row>
    <row r="655" spans="2:25" x14ac:dyDescent="0.3">
      <c r="B655" s="23">
        <f>'Spot Type 1'!B655</f>
        <v>0</v>
      </c>
      <c r="C655" s="20" t="str">
        <f>'Spot Type 1'!C655</f>
        <v>x</v>
      </c>
      <c r="D655" s="20"/>
      <c r="E655" s="20"/>
      <c r="F655" s="20"/>
      <c r="G655" s="20"/>
      <c r="H655" s="20"/>
      <c r="I655" s="20"/>
      <c r="J655" s="31"/>
      <c r="K655" s="32"/>
      <c r="L655" s="32"/>
      <c r="M655" s="32"/>
      <c r="N655" s="46"/>
      <c r="V655" s="5"/>
      <c r="Y655" s="5"/>
    </row>
    <row r="656" spans="2:25" x14ac:dyDescent="0.3">
      <c r="B656" s="23">
        <f>'Spot Type 1'!B656</f>
        <v>0</v>
      </c>
      <c r="C656" s="20" t="str">
        <f>'Spot Type 1'!C656</f>
        <v>x</v>
      </c>
      <c r="D656" s="20"/>
      <c r="E656" s="20"/>
      <c r="F656" s="20"/>
      <c r="G656" s="20"/>
      <c r="H656" s="20"/>
      <c r="I656" s="20"/>
      <c r="J656" s="31"/>
      <c r="K656" s="32"/>
      <c r="L656" s="32"/>
      <c r="M656" s="32"/>
      <c r="N656" s="46"/>
      <c r="V656" s="5"/>
      <c r="Y656" s="5"/>
    </row>
    <row r="657" spans="2:25" x14ac:dyDescent="0.3">
      <c r="B657" s="23">
        <f>'Spot Type 1'!B657</f>
        <v>0</v>
      </c>
      <c r="C657" s="20" t="str">
        <f>'Spot Type 1'!C657</f>
        <v>x</v>
      </c>
      <c r="D657" s="20"/>
      <c r="E657" s="20"/>
      <c r="F657" s="20"/>
      <c r="G657" s="20"/>
      <c r="H657" s="20"/>
      <c r="I657" s="20"/>
      <c r="J657" s="31"/>
      <c r="K657" s="32"/>
      <c r="L657" s="32"/>
      <c r="M657" s="32"/>
      <c r="N657" s="46"/>
      <c r="V657" s="5"/>
      <c r="Y657" s="5"/>
    </row>
    <row r="658" spans="2:25" x14ac:dyDescent="0.3">
      <c r="B658" s="23">
        <f>'Spot Type 1'!B658</f>
        <v>0</v>
      </c>
      <c r="C658" s="20" t="str">
        <f>'Spot Type 1'!C658</f>
        <v>x</v>
      </c>
      <c r="D658" s="20"/>
      <c r="E658" s="20"/>
      <c r="F658" s="20"/>
      <c r="G658" s="20"/>
      <c r="H658" s="20"/>
      <c r="I658" s="20"/>
      <c r="J658" s="31"/>
      <c r="K658" s="32"/>
      <c r="L658" s="32"/>
      <c r="M658" s="32"/>
      <c r="N658" s="46"/>
      <c r="V658" s="5"/>
      <c r="Y658" s="5"/>
    </row>
    <row r="659" spans="2:25" x14ac:dyDescent="0.3">
      <c r="B659" s="23">
        <f>'Spot Type 1'!B659</f>
        <v>0</v>
      </c>
      <c r="C659" s="20" t="str">
        <f>'Spot Type 1'!C659</f>
        <v>x</v>
      </c>
      <c r="D659" s="20"/>
      <c r="E659" s="20"/>
      <c r="F659" s="20"/>
      <c r="G659" s="20"/>
      <c r="H659" s="20"/>
      <c r="I659" s="20"/>
      <c r="J659" s="31"/>
      <c r="K659" s="32"/>
      <c r="L659" s="32"/>
      <c r="M659" s="32"/>
      <c r="N659" s="46"/>
      <c r="V659" s="5"/>
      <c r="Y659" s="5"/>
    </row>
    <row r="660" spans="2:25" x14ac:dyDescent="0.3">
      <c r="B660" s="23">
        <f>'Spot Type 1'!B660</f>
        <v>0</v>
      </c>
      <c r="C660" s="20" t="str">
        <f>'Spot Type 1'!C660</f>
        <v>x</v>
      </c>
      <c r="D660" s="20"/>
      <c r="E660" s="20"/>
      <c r="F660" s="20"/>
      <c r="G660" s="20"/>
      <c r="H660" s="20"/>
      <c r="I660" s="20"/>
      <c r="J660" s="31"/>
      <c r="K660" s="32"/>
      <c r="L660" s="32"/>
      <c r="M660" s="32"/>
      <c r="N660" s="46"/>
      <c r="V660" s="5"/>
      <c r="Y660" s="5"/>
    </row>
    <row r="661" spans="2:25" x14ac:dyDescent="0.3">
      <c r="B661" s="23">
        <f>'Spot Type 1'!B661</f>
        <v>0</v>
      </c>
      <c r="C661" s="20" t="str">
        <f>'Spot Type 1'!C661</f>
        <v>x</v>
      </c>
      <c r="D661" s="20"/>
      <c r="E661" s="20"/>
      <c r="F661" s="20"/>
      <c r="G661" s="20"/>
      <c r="H661" s="20"/>
      <c r="I661" s="20"/>
      <c r="J661" s="31"/>
      <c r="K661" s="32"/>
      <c r="L661" s="32"/>
      <c r="M661" s="32"/>
      <c r="N661" s="46"/>
      <c r="V661" s="5"/>
      <c r="Y661" s="5"/>
    </row>
    <row r="662" spans="2:25" x14ac:dyDescent="0.3">
      <c r="B662" s="23">
        <f>'Spot Type 1'!B662</f>
        <v>0</v>
      </c>
      <c r="C662" s="20" t="str">
        <f>'Spot Type 1'!C662</f>
        <v>x</v>
      </c>
      <c r="D662" s="20"/>
      <c r="E662" s="20"/>
      <c r="F662" s="20"/>
      <c r="G662" s="20"/>
      <c r="H662" s="20"/>
      <c r="I662" s="20"/>
      <c r="J662" s="31"/>
      <c r="K662" s="32"/>
      <c r="L662" s="32"/>
      <c r="M662" s="32"/>
      <c r="N662" s="46"/>
      <c r="V662" s="5"/>
      <c r="Y662" s="5"/>
    </row>
    <row r="663" spans="2:25" x14ac:dyDescent="0.3">
      <c r="B663" s="23">
        <f>'Spot Type 1'!B663</f>
        <v>0</v>
      </c>
      <c r="C663" s="20" t="str">
        <f>'Spot Type 1'!C663</f>
        <v>x</v>
      </c>
      <c r="D663" s="20"/>
      <c r="E663" s="20"/>
      <c r="F663" s="20"/>
      <c r="G663" s="20"/>
      <c r="H663" s="20"/>
      <c r="I663" s="20"/>
      <c r="J663" s="31"/>
      <c r="K663" s="32"/>
      <c r="L663" s="32"/>
      <c r="M663" s="32"/>
      <c r="N663" s="46"/>
      <c r="V663" s="5"/>
      <c r="Y663" s="5"/>
    </row>
    <row r="664" spans="2:25" x14ac:dyDescent="0.3">
      <c r="B664" s="23">
        <f>'Spot Type 1'!B664</f>
        <v>0</v>
      </c>
      <c r="C664" s="20" t="str">
        <f>'Spot Type 1'!C664</f>
        <v>x</v>
      </c>
      <c r="D664" s="20"/>
      <c r="E664" s="20"/>
      <c r="F664" s="20"/>
      <c r="G664" s="20"/>
      <c r="H664" s="20"/>
      <c r="I664" s="20"/>
      <c r="J664" s="31"/>
      <c r="K664" s="32"/>
      <c r="L664" s="32"/>
      <c r="M664" s="32"/>
      <c r="N664" s="46"/>
      <c r="V664" s="5"/>
      <c r="Y664" s="5"/>
    </row>
    <row r="665" spans="2:25" x14ac:dyDescent="0.3">
      <c r="B665" s="23">
        <f>'Spot Type 1'!B665</f>
        <v>0</v>
      </c>
      <c r="C665" s="20" t="str">
        <f>'Spot Type 1'!C665</f>
        <v>x</v>
      </c>
      <c r="D665" s="20"/>
      <c r="E665" s="20"/>
      <c r="F665" s="20"/>
      <c r="G665" s="20"/>
      <c r="H665" s="20"/>
      <c r="I665" s="20"/>
      <c r="J665" s="31"/>
      <c r="K665" s="32"/>
      <c r="L665" s="32"/>
      <c r="M665" s="32"/>
      <c r="N665" s="46"/>
      <c r="V665" s="5"/>
      <c r="Y665" s="5"/>
    </row>
    <row r="666" spans="2:25" x14ac:dyDescent="0.3">
      <c r="B666" s="23">
        <f>'Spot Type 1'!B666</f>
        <v>0</v>
      </c>
      <c r="C666" s="20" t="str">
        <f>'Spot Type 1'!C666</f>
        <v>x</v>
      </c>
      <c r="D666" s="20"/>
      <c r="E666" s="20"/>
      <c r="F666" s="20"/>
      <c r="G666" s="20"/>
      <c r="H666" s="20"/>
      <c r="I666" s="20"/>
      <c r="J666" s="31"/>
      <c r="K666" s="32"/>
      <c r="L666" s="32"/>
      <c r="M666" s="32"/>
      <c r="N666" s="46"/>
      <c r="V666" s="5"/>
      <c r="Y666" s="5"/>
    </row>
    <row r="667" spans="2:25" x14ac:dyDescent="0.3">
      <c r="B667" s="23">
        <f>'Spot Type 1'!B667</f>
        <v>0</v>
      </c>
      <c r="C667" s="20" t="str">
        <f>'Spot Type 1'!C667</f>
        <v>x</v>
      </c>
      <c r="D667" s="20"/>
      <c r="E667" s="20"/>
      <c r="F667" s="20"/>
      <c r="G667" s="20"/>
      <c r="H667" s="20"/>
      <c r="I667" s="20"/>
      <c r="J667" s="31"/>
      <c r="K667" s="32"/>
      <c r="L667" s="32"/>
      <c r="M667" s="32"/>
      <c r="N667" s="46"/>
      <c r="V667" s="5"/>
      <c r="Y667" s="5"/>
    </row>
    <row r="668" spans="2:25" x14ac:dyDescent="0.3">
      <c r="B668" s="23">
        <f>'Spot Type 1'!B668</f>
        <v>0</v>
      </c>
      <c r="C668" s="20" t="str">
        <f>'Spot Type 1'!C668</f>
        <v>x</v>
      </c>
      <c r="D668" s="20"/>
      <c r="E668" s="20"/>
      <c r="F668" s="20"/>
      <c r="G668" s="20"/>
      <c r="H668" s="20"/>
      <c r="I668" s="20"/>
      <c r="J668" s="31"/>
      <c r="K668" s="32"/>
      <c r="L668" s="32"/>
      <c r="M668" s="32"/>
      <c r="N668" s="46"/>
      <c r="V668" s="5"/>
      <c r="Y668" s="5"/>
    </row>
    <row r="669" spans="2:25" x14ac:dyDescent="0.3">
      <c r="B669" s="23">
        <f>'Spot Type 1'!B669</f>
        <v>0</v>
      </c>
      <c r="C669" s="20" t="str">
        <f>'Spot Type 1'!C669</f>
        <v>x</v>
      </c>
      <c r="D669" s="20"/>
      <c r="E669" s="20"/>
      <c r="F669" s="20"/>
      <c r="G669" s="20"/>
      <c r="H669" s="20"/>
      <c r="I669" s="20"/>
      <c r="J669" s="31"/>
      <c r="K669" s="32"/>
      <c r="L669" s="32"/>
      <c r="M669" s="32"/>
      <c r="N669" s="46"/>
      <c r="V669" s="5"/>
      <c r="Y669" s="5"/>
    </row>
    <row r="670" spans="2:25" x14ac:dyDescent="0.3">
      <c r="B670" s="23">
        <f>'Spot Type 1'!B670</f>
        <v>0</v>
      </c>
      <c r="C670" s="20" t="str">
        <f>'Spot Type 1'!C670</f>
        <v>x</v>
      </c>
      <c r="D670" s="20"/>
      <c r="E670" s="20"/>
      <c r="F670" s="20"/>
      <c r="G670" s="20"/>
      <c r="H670" s="20"/>
      <c r="I670" s="20"/>
      <c r="J670" s="31"/>
      <c r="K670" s="32"/>
      <c r="L670" s="32"/>
      <c r="M670" s="32"/>
      <c r="N670" s="46"/>
      <c r="V670" s="5"/>
      <c r="Y670" s="5"/>
    </row>
    <row r="671" spans="2:25" x14ac:dyDescent="0.3">
      <c r="B671" s="23">
        <f>'Spot Type 1'!B671</f>
        <v>0</v>
      </c>
      <c r="C671" s="20" t="str">
        <f>'Spot Type 1'!C671</f>
        <v>x</v>
      </c>
      <c r="D671" s="20"/>
      <c r="E671" s="20"/>
      <c r="F671" s="20"/>
      <c r="G671" s="20"/>
      <c r="H671" s="20"/>
      <c r="I671" s="20"/>
      <c r="J671" s="31"/>
      <c r="K671" s="32"/>
      <c r="L671" s="32"/>
      <c r="M671" s="32"/>
      <c r="N671" s="46"/>
      <c r="V671" s="5"/>
      <c r="Y671" s="5"/>
    </row>
    <row r="672" spans="2:25" x14ac:dyDescent="0.3">
      <c r="B672" s="23">
        <f>'Spot Type 1'!B672</f>
        <v>0</v>
      </c>
      <c r="C672" s="20" t="str">
        <f>'Spot Type 1'!C672</f>
        <v>x</v>
      </c>
      <c r="D672" s="20"/>
      <c r="E672" s="20"/>
      <c r="F672" s="20"/>
      <c r="G672" s="20"/>
      <c r="H672" s="20"/>
      <c r="I672" s="20"/>
      <c r="J672" s="31"/>
      <c r="K672" s="32"/>
      <c r="L672" s="32"/>
      <c r="M672" s="32"/>
      <c r="N672" s="46"/>
      <c r="V672" s="5"/>
      <c r="Y672" s="5"/>
    </row>
    <row r="673" spans="2:25" x14ac:dyDescent="0.3">
      <c r="B673" s="23">
        <f>'Spot Type 1'!B673</f>
        <v>0</v>
      </c>
      <c r="C673" s="20" t="str">
        <f>'Spot Type 1'!C673</f>
        <v>x</v>
      </c>
      <c r="D673" s="20"/>
      <c r="E673" s="20"/>
      <c r="F673" s="20"/>
      <c r="G673" s="20"/>
      <c r="H673" s="20"/>
      <c r="I673" s="20"/>
      <c r="J673" s="31"/>
      <c r="K673" s="32"/>
      <c r="L673" s="32"/>
      <c r="M673" s="32"/>
      <c r="N673" s="46"/>
      <c r="V673" s="5"/>
      <c r="Y673" s="5"/>
    </row>
    <row r="674" spans="2:25" x14ac:dyDescent="0.3">
      <c r="B674" s="23">
        <f>'Spot Type 1'!B674</f>
        <v>0</v>
      </c>
      <c r="C674" s="20" t="str">
        <f>'Spot Type 1'!C674</f>
        <v>x</v>
      </c>
      <c r="D674" s="20"/>
      <c r="E674" s="20"/>
      <c r="F674" s="20"/>
      <c r="G674" s="20"/>
      <c r="H674" s="20"/>
      <c r="I674" s="20"/>
      <c r="J674" s="31"/>
      <c r="K674" s="32"/>
      <c r="L674" s="32"/>
      <c r="M674" s="32"/>
      <c r="N674" s="46"/>
      <c r="V674" s="5"/>
      <c r="Y674" s="5"/>
    </row>
    <row r="675" spans="2:25" x14ac:dyDescent="0.3">
      <c r="B675" s="23">
        <f>'Spot Type 1'!B675</f>
        <v>0</v>
      </c>
      <c r="C675" s="20" t="str">
        <f>'Spot Type 1'!C675</f>
        <v>x</v>
      </c>
      <c r="D675" s="20"/>
      <c r="E675" s="20"/>
      <c r="F675" s="20"/>
      <c r="G675" s="20"/>
      <c r="H675" s="20"/>
      <c r="I675" s="20"/>
      <c r="J675" s="31"/>
      <c r="K675" s="32"/>
      <c r="L675" s="32"/>
      <c r="M675" s="32"/>
      <c r="N675" s="46"/>
      <c r="V675" s="5"/>
      <c r="Y675" s="5"/>
    </row>
    <row r="676" spans="2:25" x14ac:dyDescent="0.3">
      <c r="B676" s="23">
        <f>'Spot Type 1'!B676</f>
        <v>0</v>
      </c>
      <c r="C676" s="20" t="str">
        <f>'Spot Type 1'!C676</f>
        <v>x</v>
      </c>
      <c r="D676" s="20"/>
      <c r="E676" s="20"/>
      <c r="F676" s="20"/>
      <c r="G676" s="20"/>
      <c r="H676" s="20"/>
      <c r="I676" s="20"/>
      <c r="J676" s="31"/>
      <c r="K676" s="32"/>
      <c r="L676" s="32"/>
      <c r="M676" s="32"/>
      <c r="N676" s="46"/>
      <c r="V676" s="5"/>
      <c r="Y676" s="5"/>
    </row>
    <row r="677" spans="2:25" x14ac:dyDescent="0.3">
      <c r="B677" s="23">
        <f>'Spot Type 1'!B677</f>
        <v>0</v>
      </c>
      <c r="C677" s="20" t="str">
        <f>'Spot Type 1'!C677</f>
        <v>x</v>
      </c>
      <c r="D677" s="20"/>
      <c r="E677" s="20"/>
      <c r="F677" s="20"/>
      <c r="G677" s="20"/>
      <c r="H677" s="20"/>
      <c r="I677" s="20"/>
      <c r="J677" s="31"/>
      <c r="K677" s="32"/>
      <c r="L677" s="32"/>
      <c r="M677" s="32"/>
      <c r="N677" s="46"/>
      <c r="V677" s="5"/>
      <c r="Y677" s="5"/>
    </row>
    <row r="678" spans="2:25" x14ac:dyDescent="0.3">
      <c r="B678" s="23">
        <f>'Spot Type 1'!B678</f>
        <v>0</v>
      </c>
      <c r="C678" s="20" t="str">
        <f>'Spot Type 1'!C678</f>
        <v>x</v>
      </c>
      <c r="D678" s="20"/>
      <c r="E678" s="20"/>
      <c r="F678" s="20"/>
      <c r="G678" s="20"/>
      <c r="H678" s="20"/>
      <c r="I678" s="20"/>
      <c r="J678" s="31"/>
      <c r="K678" s="32"/>
      <c r="L678" s="32"/>
      <c r="M678" s="32"/>
      <c r="N678" s="46"/>
      <c r="V678" s="5"/>
      <c r="Y678" s="5"/>
    </row>
    <row r="679" spans="2:25" x14ac:dyDescent="0.3">
      <c r="B679" s="23">
        <f>'Spot Type 1'!B679</f>
        <v>0</v>
      </c>
      <c r="C679" s="20" t="str">
        <f>'Spot Type 1'!C679</f>
        <v>x</v>
      </c>
      <c r="D679" s="20"/>
      <c r="E679" s="20"/>
      <c r="F679" s="20"/>
      <c r="G679" s="20"/>
      <c r="H679" s="20"/>
      <c r="I679" s="20"/>
      <c r="J679" s="31"/>
      <c r="K679" s="32"/>
      <c r="L679" s="32"/>
      <c r="M679" s="32"/>
      <c r="N679" s="46"/>
      <c r="V679" s="5"/>
      <c r="Y679" s="5"/>
    </row>
    <row r="680" spans="2:25" x14ac:dyDescent="0.3">
      <c r="B680" s="23">
        <f>'Spot Type 1'!B680</f>
        <v>0</v>
      </c>
      <c r="C680" s="20" t="str">
        <f>'Spot Type 1'!C680</f>
        <v>x</v>
      </c>
      <c r="D680" s="20"/>
      <c r="E680" s="20"/>
      <c r="F680" s="20"/>
      <c r="G680" s="20"/>
      <c r="H680" s="20"/>
      <c r="I680" s="20"/>
      <c r="J680" s="31"/>
      <c r="K680" s="32"/>
      <c r="L680" s="32"/>
      <c r="M680" s="32"/>
      <c r="N680" s="46"/>
      <c r="V680" s="5"/>
      <c r="Y680" s="5"/>
    </row>
    <row r="681" spans="2:25" x14ac:dyDescent="0.3">
      <c r="B681" s="23">
        <f>'Spot Type 1'!B681</f>
        <v>0</v>
      </c>
      <c r="C681" s="20" t="str">
        <f>'Spot Type 1'!C681</f>
        <v>x</v>
      </c>
      <c r="D681" s="20"/>
      <c r="E681" s="20"/>
      <c r="F681" s="20"/>
      <c r="G681" s="20"/>
      <c r="H681" s="20"/>
      <c r="I681" s="20"/>
      <c r="J681" s="31"/>
      <c r="K681" s="32"/>
      <c r="L681" s="32"/>
      <c r="M681" s="32"/>
      <c r="N681" s="46"/>
      <c r="V681" s="5"/>
      <c r="Y681" s="5"/>
    </row>
    <row r="682" spans="2:25" x14ac:dyDescent="0.3">
      <c r="B682" s="23">
        <f>'Spot Type 1'!B682</f>
        <v>0</v>
      </c>
      <c r="C682" s="20" t="str">
        <f>'Spot Type 1'!C682</f>
        <v>x</v>
      </c>
      <c r="D682" s="20"/>
      <c r="E682" s="20"/>
      <c r="F682" s="20"/>
      <c r="G682" s="20"/>
      <c r="H682" s="20"/>
      <c r="I682" s="20"/>
      <c r="J682" s="31"/>
      <c r="K682" s="32"/>
      <c r="L682" s="32"/>
      <c r="M682" s="32"/>
      <c r="N682" s="46"/>
      <c r="V682" s="5"/>
      <c r="Y682" s="5"/>
    </row>
    <row r="683" spans="2:25" x14ac:dyDescent="0.3">
      <c r="B683" s="23">
        <f>'Spot Type 1'!B683</f>
        <v>0</v>
      </c>
      <c r="C683" s="20" t="str">
        <f>'Spot Type 1'!C683</f>
        <v>x</v>
      </c>
      <c r="D683" s="20"/>
      <c r="E683" s="20"/>
      <c r="F683" s="20"/>
      <c r="G683" s="20"/>
      <c r="H683" s="20"/>
      <c r="I683" s="20"/>
      <c r="J683" s="31"/>
      <c r="K683" s="32"/>
      <c r="L683" s="32"/>
      <c r="M683" s="32"/>
      <c r="N683" s="46"/>
      <c r="V683" s="5"/>
      <c r="Y683" s="5"/>
    </row>
    <row r="684" spans="2:25" x14ac:dyDescent="0.3">
      <c r="B684" s="23">
        <f>'Spot Type 1'!B684</f>
        <v>0</v>
      </c>
      <c r="C684" s="20" t="str">
        <f>'Spot Type 1'!C684</f>
        <v>x</v>
      </c>
      <c r="D684" s="20"/>
      <c r="E684" s="20"/>
      <c r="F684" s="20"/>
      <c r="G684" s="20"/>
      <c r="H684" s="20"/>
      <c r="I684" s="20"/>
      <c r="J684" s="31"/>
      <c r="K684" s="32"/>
      <c r="L684" s="32"/>
      <c r="M684" s="32"/>
      <c r="N684" s="46"/>
      <c r="V684" s="5"/>
      <c r="Y684" s="5"/>
    </row>
    <row r="685" spans="2:25" x14ac:dyDescent="0.3">
      <c r="B685" s="23">
        <f>'Spot Type 1'!B685</f>
        <v>0</v>
      </c>
      <c r="C685" s="20" t="str">
        <f>'Spot Type 1'!C685</f>
        <v>x</v>
      </c>
      <c r="D685" s="20"/>
      <c r="E685" s="20"/>
      <c r="F685" s="20"/>
      <c r="G685" s="20"/>
      <c r="H685" s="20"/>
      <c r="I685" s="20"/>
      <c r="J685" s="31"/>
      <c r="K685" s="32"/>
      <c r="L685" s="32"/>
      <c r="M685" s="32"/>
      <c r="N685" s="46"/>
      <c r="V685" s="5"/>
      <c r="Y685" s="5"/>
    </row>
    <row r="686" spans="2:25" x14ac:dyDescent="0.3">
      <c r="B686" s="23">
        <f>'Spot Type 1'!B686</f>
        <v>0</v>
      </c>
      <c r="C686" s="20" t="str">
        <f>'Spot Type 1'!C686</f>
        <v>x</v>
      </c>
      <c r="D686" s="20"/>
      <c r="E686" s="20"/>
      <c r="F686" s="20"/>
      <c r="G686" s="20"/>
      <c r="H686" s="20"/>
      <c r="I686" s="20"/>
      <c r="J686" s="31"/>
      <c r="K686" s="32"/>
      <c r="L686" s="32"/>
      <c r="M686" s="32"/>
      <c r="N686" s="46"/>
      <c r="V686" s="5"/>
      <c r="Y686" s="5"/>
    </row>
    <row r="687" spans="2:25" x14ac:dyDescent="0.3">
      <c r="B687" s="23">
        <f>'Spot Type 1'!B687</f>
        <v>0</v>
      </c>
      <c r="C687" s="20" t="str">
        <f>'Spot Type 1'!C687</f>
        <v>x</v>
      </c>
      <c r="D687" s="20"/>
      <c r="E687" s="20"/>
      <c r="F687" s="20"/>
      <c r="G687" s="20"/>
      <c r="H687" s="20"/>
      <c r="I687" s="20"/>
      <c r="J687" s="31"/>
      <c r="K687" s="32"/>
      <c r="L687" s="32"/>
      <c r="M687" s="32"/>
      <c r="N687" s="46"/>
      <c r="V687" s="5"/>
      <c r="Y687" s="5"/>
    </row>
    <row r="688" spans="2:25" x14ac:dyDescent="0.3">
      <c r="B688" s="23">
        <f>'Spot Type 1'!B688</f>
        <v>0</v>
      </c>
      <c r="C688" s="20" t="str">
        <f>'Spot Type 1'!C688</f>
        <v>x</v>
      </c>
      <c r="D688" s="20"/>
      <c r="E688" s="20"/>
      <c r="F688" s="20"/>
      <c r="G688" s="20"/>
      <c r="H688" s="20"/>
      <c r="I688" s="20"/>
      <c r="J688" s="31"/>
      <c r="K688" s="32"/>
      <c r="L688" s="32"/>
      <c r="M688" s="32"/>
      <c r="N688" s="46"/>
      <c r="V688" s="5"/>
      <c r="Y688" s="5"/>
    </row>
    <row r="689" spans="2:25" x14ac:dyDescent="0.3">
      <c r="B689" s="23">
        <f>'Spot Type 1'!B689</f>
        <v>0</v>
      </c>
      <c r="C689" s="20" t="str">
        <f>'Spot Type 1'!C689</f>
        <v>x</v>
      </c>
      <c r="D689" s="20"/>
      <c r="E689" s="20"/>
      <c r="F689" s="20"/>
      <c r="G689" s="20"/>
      <c r="H689" s="20"/>
      <c r="I689" s="20"/>
      <c r="J689" s="31"/>
      <c r="K689" s="32"/>
      <c r="L689" s="32"/>
      <c r="M689" s="32"/>
      <c r="N689" s="46"/>
      <c r="V689" s="5"/>
      <c r="Y689" s="5"/>
    </row>
    <row r="690" spans="2:25" x14ac:dyDescent="0.3">
      <c r="B690" s="23">
        <f>'Spot Type 1'!B690</f>
        <v>0</v>
      </c>
      <c r="C690" s="20" t="str">
        <f>'Spot Type 1'!C690</f>
        <v>x</v>
      </c>
      <c r="D690" s="20"/>
      <c r="E690" s="20"/>
      <c r="F690" s="20"/>
      <c r="G690" s="20"/>
      <c r="H690" s="20"/>
      <c r="I690" s="20"/>
      <c r="J690" s="31"/>
      <c r="K690" s="32"/>
      <c r="L690" s="32"/>
      <c r="M690" s="32"/>
      <c r="N690" s="46"/>
      <c r="V690" s="5"/>
      <c r="Y690" s="5"/>
    </row>
    <row r="691" spans="2:25" x14ac:dyDescent="0.3">
      <c r="B691" s="23">
        <f>'Spot Type 1'!B691</f>
        <v>0</v>
      </c>
      <c r="C691" s="20" t="str">
        <f>'Spot Type 1'!C691</f>
        <v>x</v>
      </c>
      <c r="D691" s="20"/>
      <c r="E691" s="20"/>
      <c r="F691" s="20"/>
      <c r="G691" s="20"/>
      <c r="H691" s="20"/>
      <c r="I691" s="20"/>
      <c r="J691" s="31"/>
      <c r="K691" s="32"/>
      <c r="L691" s="32"/>
      <c r="M691" s="32"/>
      <c r="N691" s="46"/>
      <c r="V691" s="5"/>
      <c r="Y691" s="5"/>
    </row>
    <row r="692" spans="2:25" x14ac:dyDescent="0.3">
      <c r="B692" s="23">
        <f>'Spot Type 1'!B692</f>
        <v>0</v>
      </c>
      <c r="C692" s="20" t="str">
        <f>'Spot Type 1'!C692</f>
        <v>x</v>
      </c>
      <c r="D692" s="20"/>
      <c r="E692" s="20"/>
      <c r="F692" s="20"/>
      <c r="G692" s="20"/>
      <c r="H692" s="20"/>
      <c r="I692" s="20"/>
      <c r="J692" s="31"/>
      <c r="K692" s="32"/>
      <c r="L692" s="32"/>
      <c r="M692" s="32"/>
      <c r="N692" s="46"/>
      <c r="V692" s="5"/>
      <c r="Y692" s="5"/>
    </row>
    <row r="693" spans="2:25" x14ac:dyDescent="0.3">
      <c r="B693" s="23">
        <f>'Spot Type 1'!B693</f>
        <v>0</v>
      </c>
      <c r="C693" s="20" t="str">
        <f>'Spot Type 1'!C693</f>
        <v>x</v>
      </c>
      <c r="D693" s="20"/>
      <c r="E693" s="20"/>
      <c r="F693" s="20"/>
      <c r="G693" s="20"/>
      <c r="H693" s="20"/>
      <c r="I693" s="20"/>
      <c r="J693" s="31"/>
      <c r="K693" s="32"/>
      <c r="L693" s="32"/>
      <c r="M693" s="32"/>
      <c r="N693" s="46"/>
      <c r="V693" s="5"/>
      <c r="Y693" s="5"/>
    </row>
    <row r="694" spans="2:25" x14ac:dyDescent="0.3">
      <c r="B694" s="23">
        <f>'Spot Type 1'!B694</f>
        <v>0</v>
      </c>
      <c r="C694" s="20" t="str">
        <f>'Spot Type 1'!C694</f>
        <v>x</v>
      </c>
      <c r="D694" s="20"/>
      <c r="E694" s="20"/>
      <c r="F694" s="20"/>
      <c r="G694" s="20"/>
      <c r="H694" s="20"/>
      <c r="I694" s="20"/>
      <c r="J694" s="31"/>
      <c r="K694" s="32"/>
      <c r="L694" s="32"/>
      <c r="M694" s="32"/>
      <c r="N694" s="46"/>
      <c r="V694" s="5"/>
      <c r="Y694" s="5"/>
    </row>
    <row r="695" spans="2:25" x14ac:dyDescent="0.3">
      <c r="B695" s="23">
        <f>'Spot Type 1'!B695</f>
        <v>0</v>
      </c>
      <c r="C695" s="20" t="str">
        <f>'Spot Type 1'!C695</f>
        <v>x</v>
      </c>
      <c r="D695" s="20"/>
      <c r="E695" s="20"/>
      <c r="F695" s="20"/>
      <c r="G695" s="20"/>
      <c r="H695" s="20"/>
      <c r="I695" s="20"/>
      <c r="J695" s="31"/>
      <c r="K695" s="32"/>
      <c r="L695" s="32"/>
      <c r="M695" s="32"/>
      <c r="N695" s="46"/>
      <c r="V695" s="5"/>
      <c r="Y695" s="5"/>
    </row>
    <row r="696" spans="2:25" x14ac:dyDescent="0.3">
      <c r="B696" s="23">
        <f>'Spot Type 1'!B696</f>
        <v>0</v>
      </c>
      <c r="C696" s="20" t="str">
        <f>'Spot Type 1'!C696</f>
        <v>x</v>
      </c>
      <c r="D696" s="20"/>
      <c r="E696" s="20"/>
      <c r="F696" s="20"/>
      <c r="G696" s="20"/>
      <c r="H696" s="20"/>
      <c r="I696" s="20"/>
      <c r="J696" s="31"/>
      <c r="K696" s="32"/>
      <c r="L696" s="32"/>
      <c r="M696" s="32"/>
      <c r="N696" s="46"/>
      <c r="V696" s="5"/>
      <c r="Y696" s="5"/>
    </row>
    <row r="697" spans="2:25" x14ac:dyDescent="0.3">
      <c r="B697" s="23">
        <f>'Spot Type 1'!B697</f>
        <v>0</v>
      </c>
      <c r="C697" s="20" t="str">
        <f>'Spot Type 1'!C697</f>
        <v>x</v>
      </c>
      <c r="D697" s="20"/>
      <c r="E697" s="20"/>
      <c r="F697" s="20"/>
      <c r="G697" s="20"/>
      <c r="H697" s="20"/>
      <c r="I697" s="20"/>
      <c r="J697" s="31"/>
      <c r="K697" s="32"/>
      <c r="L697" s="32"/>
      <c r="M697" s="32"/>
      <c r="N697" s="46"/>
      <c r="V697" s="5"/>
      <c r="Y697" s="5"/>
    </row>
    <row r="698" spans="2:25" x14ac:dyDescent="0.3">
      <c r="B698" s="23">
        <f>'Spot Type 1'!B698</f>
        <v>0</v>
      </c>
      <c r="C698" s="20" t="str">
        <f>'Spot Type 1'!C698</f>
        <v>x</v>
      </c>
      <c r="D698" s="20"/>
      <c r="E698" s="20"/>
      <c r="F698" s="20"/>
      <c r="G698" s="20"/>
      <c r="H698" s="20"/>
      <c r="I698" s="20"/>
      <c r="J698" s="31"/>
      <c r="K698" s="32"/>
      <c r="L698" s="32"/>
      <c r="M698" s="32"/>
      <c r="N698" s="46"/>
      <c r="V698" s="5"/>
      <c r="Y698" s="5"/>
    </row>
    <row r="699" spans="2:25" x14ac:dyDescent="0.3">
      <c r="B699" s="23">
        <f>'Spot Type 1'!B699</f>
        <v>0</v>
      </c>
      <c r="C699" s="20" t="str">
        <f>'Spot Type 1'!C699</f>
        <v>x</v>
      </c>
      <c r="D699" s="20"/>
      <c r="E699" s="20"/>
      <c r="F699" s="20"/>
      <c r="G699" s="20"/>
      <c r="H699" s="20"/>
      <c r="I699" s="20"/>
      <c r="J699" s="31"/>
      <c r="K699" s="32"/>
      <c r="L699" s="32"/>
      <c r="M699" s="32"/>
      <c r="N699" s="46"/>
      <c r="V699" s="5"/>
      <c r="Y699" s="5"/>
    </row>
    <row r="700" spans="2:25" x14ac:dyDescent="0.3">
      <c r="B700" s="23">
        <f>'Spot Type 1'!B700</f>
        <v>0</v>
      </c>
      <c r="C700" s="20" t="str">
        <f>'Spot Type 1'!C700</f>
        <v>x</v>
      </c>
      <c r="D700" s="20"/>
      <c r="E700" s="20"/>
      <c r="F700" s="20"/>
      <c r="G700" s="20"/>
      <c r="H700" s="20"/>
      <c r="I700" s="20"/>
      <c r="J700" s="31"/>
      <c r="K700" s="32"/>
      <c r="L700" s="32"/>
      <c r="M700" s="32"/>
      <c r="N700" s="46"/>
      <c r="V700" s="5"/>
      <c r="Y700" s="5"/>
    </row>
    <row r="701" spans="2:25" x14ac:dyDescent="0.3">
      <c r="B701" s="23">
        <f>'Spot Type 1'!B701</f>
        <v>0</v>
      </c>
      <c r="C701" s="20" t="str">
        <f>'Spot Type 1'!C701</f>
        <v>x</v>
      </c>
      <c r="D701" s="20"/>
      <c r="E701" s="20"/>
      <c r="F701" s="20"/>
      <c r="G701" s="20"/>
      <c r="H701" s="20"/>
      <c r="I701" s="20"/>
      <c r="J701" s="31"/>
      <c r="K701" s="32"/>
      <c r="L701" s="32"/>
      <c r="M701" s="32"/>
      <c r="N701" s="46"/>
      <c r="V701" s="5"/>
      <c r="Y701" s="5"/>
    </row>
    <row r="702" spans="2:25" x14ac:dyDescent="0.3">
      <c r="B702" s="23">
        <f>'Spot Type 1'!B702</f>
        <v>0</v>
      </c>
      <c r="C702" s="20" t="str">
        <f>'Spot Type 1'!C702</f>
        <v>x</v>
      </c>
      <c r="D702" s="20"/>
      <c r="E702" s="20"/>
      <c r="F702" s="20"/>
      <c r="G702" s="20"/>
      <c r="H702" s="20"/>
      <c r="I702" s="20"/>
      <c r="J702" s="31"/>
      <c r="K702" s="32"/>
      <c r="L702" s="32"/>
      <c r="M702" s="32"/>
      <c r="N702" s="46"/>
      <c r="V702" s="5"/>
      <c r="Y702" s="5"/>
    </row>
    <row r="703" spans="2:25" x14ac:dyDescent="0.3">
      <c r="B703" s="23">
        <f>'Spot Type 1'!B703</f>
        <v>0</v>
      </c>
      <c r="C703" s="20" t="str">
        <f>'Spot Type 1'!C703</f>
        <v>x</v>
      </c>
      <c r="D703" s="20"/>
      <c r="E703" s="20"/>
      <c r="F703" s="20"/>
      <c r="G703" s="20"/>
      <c r="H703" s="20"/>
      <c r="I703" s="20"/>
      <c r="J703" s="31"/>
      <c r="K703" s="32"/>
      <c r="L703" s="32"/>
      <c r="M703" s="32"/>
      <c r="N703" s="46"/>
      <c r="V703" s="5"/>
      <c r="Y703" s="5"/>
    </row>
    <row r="704" spans="2:25" x14ac:dyDescent="0.3">
      <c r="B704" s="23">
        <f>'Spot Type 1'!B704</f>
        <v>0</v>
      </c>
      <c r="C704" s="20" t="str">
        <f>'Spot Type 1'!C704</f>
        <v>x</v>
      </c>
      <c r="D704" s="20"/>
      <c r="E704" s="20"/>
      <c r="F704" s="20"/>
      <c r="G704" s="20"/>
      <c r="H704" s="20"/>
      <c r="I704" s="20"/>
      <c r="J704" s="31"/>
      <c r="K704" s="32"/>
      <c r="L704" s="32"/>
      <c r="M704" s="32"/>
      <c r="N704" s="46"/>
      <c r="V704" s="5"/>
      <c r="Y704" s="5"/>
    </row>
    <row r="705" spans="2:25" x14ac:dyDescent="0.3">
      <c r="B705" s="23">
        <f>'Spot Type 1'!B705</f>
        <v>0</v>
      </c>
      <c r="C705" s="20" t="str">
        <f>'Spot Type 1'!C705</f>
        <v>x</v>
      </c>
      <c r="D705" s="20"/>
      <c r="E705" s="20"/>
      <c r="F705" s="20"/>
      <c r="G705" s="20"/>
      <c r="H705" s="20"/>
      <c r="I705" s="20"/>
      <c r="J705" s="31"/>
      <c r="K705" s="32"/>
      <c r="L705" s="32"/>
      <c r="M705" s="32"/>
      <c r="N705" s="46"/>
      <c r="V705" s="5"/>
      <c r="Y705" s="5"/>
    </row>
    <row r="706" spans="2:25" x14ac:dyDescent="0.3">
      <c r="B706" s="23">
        <f>'Spot Type 1'!B706</f>
        <v>0</v>
      </c>
      <c r="C706" s="20" t="str">
        <f>'Spot Type 1'!C706</f>
        <v>x</v>
      </c>
      <c r="D706" s="20"/>
      <c r="E706" s="20"/>
      <c r="F706" s="20"/>
      <c r="G706" s="20"/>
      <c r="H706" s="20"/>
      <c r="I706" s="20"/>
      <c r="J706" s="31"/>
      <c r="K706" s="32"/>
      <c r="L706" s="32"/>
      <c r="M706" s="32"/>
      <c r="N706" s="46"/>
      <c r="V706" s="5"/>
      <c r="Y706" s="5"/>
    </row>
    <row r="707" spans="2:25" x14ac:dyDescent="0.3">
      <c r="B707" s="23">
        <f>'Spot Type 1'!B707</f>
        <v>0</v>
      </c>
      <c r="C707" s="20" t="str">
        <f>'Spot Type 1'!C707</f>
        <v>x</v>
      </c>
      <c r="D707" s="20"/>
      <c r="E707" s="20"/>
      <c r="F707" s="20"/>
      <c r="G707" s="20"/>
      <c r="H707" s="20"/>
      <c r="I707" s="20"/>
      <c r="J707" s="31"/>
      <c r="K707" s="32"/>
      <c r="L707" s="32"/>
      <c r="M707" s="32"/>
      <c r="N707" s="46"/>
      <c r="V707" s="5"/>
      <c r="Y707" s="5"/>
    </row>
    <row r="708" spans="2:25" x14ac:dyDescent="0.3">
      <c r="B708" s="23">
        <f>'Spot Type 1'!B708</f>
        <v>0</v>
      </c>
      <c r="C708" s="20" t="str">
        <f>'Spot Type 1'!C708</f>
        <v>x</v>
      </c>
      <c r="D708" s="20"/>
      <c r="E708" s="20"/>
      <c r="F708" s="20"/>
      <c r="G708" s="20"/>
      <c r="H708" s="20"/>
      <c r="I708" s="20"/>
      <c r="J708" s="31"/>
      <c r="K708" s="32"/>
      <c r="L708" s="32"/>
      <c r="M708" s="32"/>
      <c r="N708" s="46"/>
      <c r="V708" s="5"/>
      <c r="Y708" s="5"/>
    </row>
    <row r="709" spans="2:25" x14ac:dyDescent="0.3">
      <c r="B709" s="23">
        <f>'Spot Type 1'!B709</f>
        <v>0</v>
      </c>
      <c r="C709" s="20" t="str">
        <f>'Spot Type 1'!C709</f>
        <v>x</v>
      </c>
      <c r="D709" s="20"/>
      <c r="E709" s="20"/>
      <c r="F709" s="20"/>
      <c r="G709" s="20"/>
      <c r="H709" s="20"/>
      <c r="I709" s="20"/>
      <c r="J709" s="31"/>
      <c r="K709" s="32"/>
      <c r="L709" s="32"/>
      <c r="M709" s="32"/>
      <c r="N709" s="46"/>
      <c r="V709" s="5"/>
      <c r="Y709" s="5"/>
    </row>
    <row r="710" spans="2:25" x14ac:dyDescent="0.3">
      <c r="B710" s="23">
        <f>'Spot Type 1'!B710</f>
        <v>0</v>
      </c>
      <c r="C710" s="20" t="str">
        <f>'Spot Type 1'!C710</f>
        <v>x</v>
      </c>
      <c r="D710" s="20"/>
      <c r="E710" s="20"/>
      <c r="F710" s="20"/>
      <c r="G710" s="20"/>
      <c r="H710" s="20"/>
      <c r="I710" s="20"/>
      <c r="J710" s="31"/>
      <c r="K710" s="32"/>
      <c r="L710" s="32"/>
      <c r="M710" s="32"/>
      <c r="N710" s="46"/>
      <c r="V710" s="5"/>
      <c r="Y710" s="5"/>
    </row>
    <row r="711" spans="2:25" x14ac:dyDescent="0.3">
      <c r="B711" s="23">
        <f>'Spot Type 1'!B711</f>
        <v>0</v>
      </c>
      <c r="C711" s="20" t="str">
        <f>'Spot Type 1'!C711</f>
        <v>x</v>
      </c>
      <c r="D711" s="20"/>
      <c r="E711" s="20"/>
      <c r="F711" s="20"/>
      <c r="G711" s="20"/>
      <c r="H711" s="20"/>
      <c r="I711" s="20"/>
      <c r="J711" s="31"/>
      <c r="K711" s="32"/>
      <c r="L711" s="32"/>
      <c r="M711" s="32"/>
      <c r="N711" s="46"/>
      <c r="V711" s="5"/>
      <c r="Y711" s="5"/>
    </row>
    <row r="712" spans="2:25" x14ac:dyDescent="0.3">
      <c r="B712" s="23">
        <f>'Spot Type 1'!B712</f>
        <v>0</v>
      </c>
      <c r="C712" s="20" t="str">
        <f>'Spot Type 1'!C712</f>
        <v>x</v>
      </c>
      <c r="D712" s="20"/>
      <c r="E712" s="20"/>
      <c r="F712" s="20"/>
      <c r="G712" s="20"/>
      <c r="H712" s="20"/>
      <c r="I712" s="20"/>
      <c r="J712" s="31"/>
      <c r="K712" s="32"/>
      <c r="L712" s="32"/>
      <c r="M712" s="32"/>
      <c r="N712" s="46"/>
      <c r="V712" s="5"/>
      <c r="Y712" s="5"/>
    </row>
    <row r="713" spans="2:25" x14ac:dyDescent="0.3">
      <c r="B713" s="23">
        <f>'Spot Type 1'!B713</f>
        <v>0</v>
      </c>
      <c r="C713" s="20" t="str">
        <f>'Spot Type 1'!C713</f>
        <v>x</v>
      </c>
      <c r="D713" s="20"/>
      <c r="E713" s="20"/>
      <c r="F713" s="20"/>
      <c r="G713" s="20"/>
      <c r="H713" s="20"/>
      <c r="I713" s="20"/>
      <c r="J713" s="31"/>
      <c r="K713" s="32"/>
      <c r="L713" s="32"/>
      <c r="M713" s="32"/>
      <c r="N713" s="46"/>
      <c r="V713" s="5"/>
      <c r="Y713" s="5"/>
    </row>
    <row r="714" spans="2:25" x14ac:dyDescent="0.3">
      <c r="B714" s="23">
        <f>'Spot Type 1'!B714</f>
        <v>0</v>
      </c>
      <c r="C714" s="20" t="str">
        <f>'Spot Type 1'!C714</f>
        <v>x</v>
      </c>
      <c r="D714" s="20"/>
      <c r="E714" s="20"/>
      <c r="F714" s="20"/>
      <c r="G714" s="20"/>
      <c r="H714" s="20"/>
      <c r="I714" s="20"/>
      <c r="J714" s="31"/>
      <c r="K714" s="32"/>
      <c r="L714" s="32"/>
      <c r="M714" s="32"/>
      <c r="N714" s="46"/>
      <c r="V714" s="5"/>
      <c r="Y714" s="5"/>
    </row>
    <row r="715" spans="2:25" x14ac:dyDescent="0.3">
      <c r="B715" s="23">
        <f>'Spot Type 1'!B715</f>
        <v>0</v>
      </c>
      <c r="C715" s="20" t="str">
        <f>'Spot Type 1'!C715</f>
        <v>x</v>
      </c>
      <c r="D715" s="20"/>
      <c r="E715" s="20"/>
      <c r="F715" s="20"/>
      <c r="G715" s="20"/>
      <c r="H715" s="20"/>
      <c r="I715" s="20"/>
      <c r="J715" s="31"/>
      <c r="K715" s="32"/>
      <c r="L715" s="32"/>
      <c r="M715" s="32"/>
      <c r="N715" s="46"/>
      <c r="V715" s="5"/>
      <c r="Y715" s="5"/>
    </row>
    <row r="716" spans="2:25" x14ac:dyDescent="0.3">
      <c r="B716" s="23">
        <f>'Spot Type 1'!B716</f>
        <v>0</v>
      </c>
      <c r="C716" s="20" t="str">
        <f>'Spot Type 1'!C716</f>
        <v>x</v>
      </c>
      <c r="D716" s="20"/>
      <c r="E716" s="20"/>
      <c r="F716" s="20"/>
      <c r="G716" s="20"/>
      <c r="H716" s="20"/>
      <c r="I716" s="20"/>
      <c r="J716" s="31"/>
      <c r="K716" s="32"/>
      <c r="L716" s="32"/>
      <c r="M716" s="32"/>
      <c r="N716" s="46"/>
      <c r="V716" s="5"/>
      <c r="Y716" s="5"/>
    </row>
    <row r="717" spans="2:25" x14ac:dyDescent="0.3">
      <c r="B717" s="23">
        <f>'Spot Type 1'!B717</f>
        <v>0</v>
      </c>
      <c r="C717" s="20" t="str">
        <f>'Spot Type 1'!C717</f>
        <v>x</v>
      </c>
      <c r="D717" s="20"/>
      <c r="E717" s="20"/>
      <c r="F717" s="20"/>
      <c r="G717" s="20"/>
      <c r="H717" s="20"/>
      <c r="I717" s="20"/>
      <c r="J717" s="31"/>
      <c r="K717" s="32"/>
      <c r="L717" s="32"/>
      <c r="M717" s="32"/>
      <c r="N717" s="46"/>
      <c r="V717" s="5"/>
      <c r="Y717" s="5"/>
    </row>
    <row r="718" spans="2:25" x14ac:dyDescent="0.3">
      <c r="B718" s="23">
        <f>'Spot Type 1'!B718</f>
        <v>0</v>
      </c>
      <c r="C718" s="20" t="str">
        <f>'Spot Type 1'!C718</f>
        <v>x</v>
      </c>
      <c r="D718" s="20"/>
      <c r="E718" s="20"/>
      <c r="F718" s="20"/>
      <c r="G718" s="20"/>
      <c r="H718" s="20"/>
      <c r="I718" s="20"/>
      <c r="J718" s="31"/>
      <c r="K718" s="32"/>
      <c r="L718" s="32"/>
      <c r="M718" s="32"/>
      <c r="N718" s="46"/>
      <c r="V718" s="5"/>
      <c r="Y718" s="5"/>
    </row>
    <row r="719" spans="2:25" x14ac:dyDescent="0.3">
      <c r="B719" s="23">
        <f>'Spot Type 1'!B719</f>
        <v>0</v>
      </c>
      <c r="C719" s="20" t="str">
        <f>'Spot Type 1'!C719</f>
        <v>x</v>
      </c>
      <c r="D719" s="20"/>
      <c r="E719" s="20"/>
      <c r="F719" s="20"/>
      <c r="G719" s="20"/>
      <c r="H719" s="20"/>
      <c r="I719" s="20"/>
      <c r="J719" s="31"/>
      <c r="K719" s="32"/>
      <c r="L719" s="32"/>
      <c r="M719" s="32"/>
      <c r="N719" s="46"/>
      <c r="V719" s="5"/>
      <c r="Y719" s="5"/>
    </row>
    <row r="720" spans="2:25" x14ac:dyDescent="0.3">
      <c r="B720" s="23">
        <f>'Spot Type 1'!B720</f>
        <v>0</v>
      </c>
      <c r="C720" s="20" t="str">
        <f>'Spot Type 1'!C720</f>
        <v>x</v>
      </c>
      <c r="D720" s="20"/>
      <c r="E720" s="20"/>
      <c r="F720" s="20"/>
      <c r="G720" s="20"/>
      <c r="H720" s="20"/>
      <c r="I720" s="20"/>
      <c r="J720" s="31"/>
      <c r="K720" s="32"/>
      <c r="L720" s="32"/>
      <c r="M720" s="32"/>
      <c r="N720" s="46"/>
      <c r="V720" s="5"/>
      <c r="Y720" s="5"/>
    </row>
    <row r="721" spans="2:25" x14ac:dyDescent="0.3">
      <c r="B721" s="23">
        <f>'Spot Type 1'!B721</f>
        <v>0</v>
      </c>
      <c r="C721" s="20" t="str">
        <f>'Spot Type 1'!C721</f>
        <v>x</v>
      </c>
      <c r="D721" s="20"/>
      <c r="E721" s="20"/>
      <c r="F721" s="20"/>
      <c r="G721" s="20"/>
      <c r="H721" s="20"/>
      <c r="I721" s="20"/>
      <c r="J721" s="31"/>
      <c r="K721" s="32"/>
      <c r="L721" s="32"/>
      <c r="M721" s="32"/>
      <c r="N721" s="46"/>
      <c r="V721" s="5"/>
      <c r="Y721" s="5"/>
    </row>
    <row r="722" spans="2:25" x14ac:dyDescent="0.3">
      <c r="B722" s="23">
        <f>'Spot Type 1'!B722</f>
        <v>0</v>
      </c>
      <c r="C722" s="20" t="str">
        <f>'Spot Type 1'!C722</f>
        <v>x</v>
      </c>
      <c r="D722" s="20"/>
      <c r="E722" s="20"/>
      <c r="F722" s="20"/>
      <c r="G722" s="20"/>
      <c r="H722" s="20"/>
      <c r="I722" s="20"/>
      <c r="J722" s="31"/>
      <c r="K722" s="32"/>
      <c r="L722" s="32"/>
      <c r="M722" s="32"/>
      <c r="N722" s="46"/>
      <c r="V722" s="5"/>
      <c r="Y722" s="5"/>
    </row>
    <row r="723" spans="2:25" x14ac:dyDescent="0.3">
      <c r="B723" s="23">
        <f>'Spot Type 1'!B723</f>
        <v>0</v>
      </c>
      <c r="C723" s="20" t="str">
        <f>'Spot Type 1'!C723</f>
        <v>x</v>
      </c>
      <c r="D723" s="20"/>
      <c r="E723" s="20"/>
      <c r="F723" s="20"/>
      <c r="G723" s="20"/>
      <c r="H723" s="20"/>
      <c r="I723" s="20"/>
      <c r="J723" s="31"/>
      <c r="K723" s="32"/>
      <c r="L723" s="32"/>
      <c r="M723" s="32"/>
      <c r="N723" s="46"/>
      <c r="V723" s="5"/>
      <c r="Y723" s="5"/>
    </row>
    <row r="724" spans="2:25" x14ac:dyDescent="0.3">
      <c r="B724" s="23">
        <f>'Spot Type 1'!B724</f>
        <v>0</v>
      </c>
      <c r="C724" s="20" t="str">
        <f>'Spot Type 1'!C724</f>
        <v>x</v>
      </c>
      <c r="D724" s="20"/>
      <c r="E724" s="20"/>
      <c r="F724" s="20"/>
      <c r="G724" s="20"/>
      <c r="H724" s="20"/>
      <c r="I724" s="20"/>
      <c r="J724" s="31"/>
      <c r="K724" s="32"/>
      <c r="L724" s="32"/>
      <c r="M724" s="32"/>
      <c r="N724" s="46"/>
      <c r="V724" s="5"/>
      <c r="Y724" s="5"/>
    </row>
    <row r="725" spans="2:25" x14ac:dyDescent="0.3">
      <c r="B725" s="23">
        <f>'Spot Type 1'!B725</f>
        <v>0</v>
      </c>
      <c r="C725" s="20" t="str">
        <f>'Spot Type 1'!C725</f>
        <v>x</v>
      </c>
      <c r="D725" s="20"/>
      <c r="E725" s="20"/>
      <c r="F725" s="20"/>
      <c r="G725" s="20"/>
      <c r="H725" s="20"/>
      <c r="I725" s="20"/>
      <c r="J725" s="31"/>
      <c r="K725" s="32"/>
      <c r="L725" s="32"/>
      <c r="M725" s="32"/>
      <c r="N725" s="46"/>
      <c r="V725" s="5"/>
      <c r="Y725" s="5"/>
    </row>
    <row r="726" spans="2:25" x14ac:dyDescent="0.3">
      <c r="B726" s="23">
        <f>'Spot Type 1'!B726</f>
        <v>0</v>
      </c>
      <c r="C726" s="20" t="str">
        <f>'Spot Type 1'!C726</f>
        <v>x</v>
      </c>
      <c r="D726" s="20"/>
      <c r="E726" s="20"/>
      <c r="F726" s="20"/>
      <c r="G726" s="20"/>
      <c r="H726" s="20"/>
      <c r="I726" s="20"/>
      <c r="J726" s="31"/>
      <c r="K726" s="32"/>
      <c r="L726" s="32"/>
      <c r="M726" s="32"/>
      <c r="N726" s="46"/>
      <c r="V726" s="5"/>
      <c r="Y726" s="5"/>
    </row>
    <row r="727" spans="2:25" x14ac:dyDescent="0.3">
      <c r="B727" s="23">
        <f>'Spot Type 1'!B727</f>
        <v>0</v>
      </c>
      <c r="C727" s="20" t="str">
        <f>'Spot Type 1'!C727</f>
        <v>x</v>
      </c>
      <c r="D727" s="20"/>
      <c r="E727" s="20"/>
      <c r="F727" s="20"/>
      <c r="G727" s="20"/>
      <c r="H727" s="20"/>
      <c r="I727" s="20"/>
      <c r="J727" s="31"/>
      <c r="K727" s="32"/>
      <c r="L727" s="32"/>
      <c r="M727" s="32"/>
      <c r="N727" s="46"/>
      <c r="V727" s="5"/>
      <c r="Y727" s="5"/>
    </row>
    <row r="728" spans="2:25" x14ac:dyDescent="0.3">
      <c r="B728" s="23">
        <f>'Spot Type 1'!B728</f>
        <v>0</v>
      </c>
      <c r="C728" s="20" t="str">
        <f>'Spot Type 1'!C728</f>
        <v>x</v>
      </c>
      <c r="D728" s="20"/>
      <c r="E728" s="20"/>
      <c r="F728" s="20"/>
      <c r="G728" s="20"/>
      <c r="H728" s="20"/>
      <c r="I728" s="20"/>
      <c r="J728" s="31"/>
      <c r="K728" s="32"/>
      <c r="L728" s="32"/>
      <c r="M728" s="32"/>
      <c r="N728" s="46"/>
      <c r="V728" s="5"/>
      <c r="Y728" s="5"/>
    </row>
    <row r="729" spans="2:25" x14ac:dyDescent="0.3">
      <c r="B729" s="23">
        <f>'Spot Type 1'!B729</f>
        <v>0</v>
      </c>
      <c r="C729" s="20" t="str">
        <f>'Spot Type 1'!C729</f>
        <v>x</v>
      </c>
      <c r="D729" s="20"/>
      <c r="E729" s="20"/>
      <c r="F729" s="20"/>
      <c r="G729" s="20"/>
      <c r="H729" s="20"/>
      <c r="I729" s="20"/>
      <c r="J729" s="31"/>
      <c r="K729" s="32"/>
      <c r="L729" s="32"/>
      <c r="M729" s="32"/>
      <c r="N729" s="46"/>
      <c r="V729" s="5"/>
      <c r="Y729" s="5"/>
    </row>
    <row r="730" spans="2:25" x14ac:dyDescent="0.3">
      <c r="B730" s="23">
        <f>'Spot Type 1'!B730</f>
        <v>0</v>
      </c>
      <c r="C730" s="20" t="str">
        <f>'Spot Type 1'!C730</f>
        <v>x</v>
      </c>
      <c r="D730" s="20"/>
      <c r="E730" s="20"/>
      <c r="F730" s="20"/>
      <c r="G730" s="20"/>
      <c r="H730" s="20"/>
      <c r="I730" s="20"/>
      <c r="J730" s="31"/>
      <c r="K730" s="32"/>
      <c r="L730" s="32"/>
      <c r="M730" s="32"/>
      <c r="N730" s="46"/>
      <c r="V730" s="5"/>
      <c r="Y730" s="5"/>
    </row>
    <row r="731" spans="2:25" x14ac:dyDescent="0.3">
      <c r="B731" s="23">
        <f>'Spot Type 1'!B731</f>
        <v>0</v>
      </c>
      <c r="C731" s="20" t="str">
        <f>'Spot Type 1'!C731</f>
        <v>x</v>
      </c>
      <c r="D731" s="20"/>
      <c r="E731" s="20"/>
      <c r="F731" s="20"/>
      <c r="G731" s="20"/>
      <c r="H731" s="20"/>
      <c r="I731" s="20"/>
      <c r="J731" s="31"/>
      <c r="K731" s="32"/>
      <c r="L731" s="32"/>
      <c r="M731" s="32"/>
      <c r="N731" s="46"/>
      <c r="V731" s="5"/>
      <c r="Y731" s="5"/>
    </row>
    <row r="732" spans="2:25" x14ac:dyDescent="0.3">
      <c r="B732" s="23">
        <f>'Spot Type 1'!B732</f>
        <v>0</v>
      </c>
      <c r="C732" s="20" t="str">
        <f>'Spot Type 1'!C732</f>
        <v>x</v>
      </c>
      <c r="D732" s="20"/>
      <c r="E732" s="20"/>
      <c r="F732" s="20"/>
      <c r="G732" s="20"/>
      <c r="H732" s="20"/>
      <c r="I732" s="20"/>
      <c r="J732" s="31"/>
      <c r="K732" s="32"/>
      <c r="L732" s="32"/>
      <c r="M732" s="32"/>
      <c r="N732" s="46"/>
      <c r="V732" s="5"/>
      <c r="Y732" s="5"/>
    </row>
    <row r="733" spans="2:25" x14ac:dyDescent="0.3">
      <c r="B733" s="23">
        <f>'Spot Type 1'!B733</f>
        <v>0</v>
      </c>
      <c r="C733" s="20" t="str">
        <f>'Spot Type 1'!C733</f>
        <v>x</v>
      </c>
      <c r="D733" s="20"/>
      <c r="E733" s="20"/>
      <c r="F733" s="20"/>
      <c r="G733" s="20"/>
      <c r="H733" s="20"/>
      <c r="I733" s="20"/>
      <c r="J733" s="31"/>
      <c r="K733" s="32"/>
      <c r="L733" s="32"/>
      <c r="M733" s="32"/>
      <c r="N733" s="46"/>
      <c r="V733" s="5"/>
      <c r="Y733" s="5"/>
    </row>
    <row r="734" spans="2:25" x14ac:dyDescent="0.3">
      <c r="B734" s="23">
        <f>'Spot Type 1'!B734</f>
        <v>0</v>
      </c>
      <c r="C734" s="20" t="str">
        <f>'Spot Type 1'!C734</f>
        <v>x</v>
      </c>
      <c r="D734" s="20"/>
      <c r="E734" s="20"/>
      <c r="F734" s="20"/>
      <c r="G734" s="20"/>
      <c r="H734" s="20"/>
      <c r="I734" s="20"/>
      <c r="J734" s="31"/>
      <c r="K734" s="32"/>
      <c r="L734" s="32"/>
      <c r="M734" s="32"/>
      <c r="N734" s="46"/>
      <c r="V734" s="5"/>
      <c r="Y734" s="5"/>
    </row>
    <row r="735" spans="2:25" x14ac:dyDescent="0.3">
      <c r="B735" s="23">
        <f>'Spot Type 1'!B735</f>
        <v>0</v>
      </c>
      <c r="C735" s="20" t="str">
        <f>'Spot Type 1'!C735</f>
        <v>x</v>
      </c>
      <c r="D735" s="20"/>
      <c r="E735" s="20"/>
      <c r="F735" s="20"/>
      <c r="G735" s="20"/>
      <c r="H735" s="20"/>
      <c r="I735" s="20"/>
      <c r="J735" s="31"/>
      <c r="K735" s="32"/>
      <c r="L735" s="32"/>
      <c r="M735" s="32"/>
      <c r="N735" s="46"/>
      <c r="V735" s="5"/>
      <c r="Y735" s="5"/>
    </row>
    <row r="736" spans="2:25" x14ac:dyDescent="0.3">
      <c r="B736" s="23">
        <f>'Spot Type 1'!B736</f>
        <v>0</v>
      </c>
      <c r="C736" s="20" t="str">
        <f>'Spot Type 1'!C736</f>
        <v>x</v>
      </c>
      <c r="D736" s="20"/>
      <c r="E736" s="20"/>
      <c r="F736" s="20"/>
      <c r="G736" s="20"/>
      <c r="H736" s="20"/>
      <c r="I736" s="20"/>
      <c r="J736" s="31"/>
      <c r="K736" s="32"/>
      <c r="L736" s="32"/>
      <c r="M736" s="32"/>
      <c r="N736" s="46"/>
      <c r="V736" s="5"/>
      <c r="Y736" s="5"/>
    </row>
    <row r="737" spans="2:25" x14ac:dyDescent="0.3">
      <c r="B737" s="23">
        <f>'Spot Type 1'!B737</f>
        <v>0</v>
      </c>
      <c r="C737" s="20" t="str">
        <f>'Spot Type 1'!C737</f>
        <v>x</v>
      </c>
      <c r="D737" s="20"/>
      <c r="E737" s="20"/>
      <c r="F737" s="20"/>
      <c r="G737" s="20"/>
      <c r="H737" s="20"/>
      <c r="I737" s="20"/>
      <c r="J737" s="31"/>
      <c r="K737" s="32"/>
      <c r="L737" s="32"/>
      <c r="M737" s="32"/>
      <c r="N737" s="46"/>
      <c r="V737" s="5"/>
      <c r="Y737" s="5"/>
    </row>
    <row r="738" spans="2:25" x14ac:dyDescent="0.3">
      <c r="B738" s="23">
        <f>'Spot Type 1'!B738</f>
        <v>0</v>
      </c>
      <c r="C738" s="20" t="str">
        <f>'Spot Type 1'!C738</f>
        <v>x</v>
      </c>
      <c r="D738" s="20"/>
      <c r="E738" s="20"/>
      <c r="F738" s="20"/>
      <c r="G738" s="20"/>
      <c r="H738" s="20"/>
      <c r="I738" s="20"/>
      <c r="J738" s="31"/>
      <c r="K738" s="32"/>
      <c r="L738" s="32"/>
      <c r="M738" s="32"/>
      <c r="N738" s="46"/>
      <c r="V738" s="5"/>
      <c r="Y738" s="5"/>
    </row>
    <row r="739" spans="2:25" x14ac:dyDescent="0.3">
      <c r="B739" s="23">
        <f>'Spot Type 1'!B739</f>
        <v>0</v>
      </c>
      <c r="C739" s="20" t="str">
        <f>'Spot Type 1'!C739</f>
        <v>x</v>
      </c>
      <c r="D739" s="20"/>
      <c r="E739" s="20"/>
      <c r="F739" s="20"/>
      <c r="G739" s="20"/>
      <c r="H739" s="20"/>
      <c r="I739" s="20"/>
      <c r="J739" s="31"/>
      <c r="K739" s="32"/>
      <c r="L739" s="32"/>
      <c r="M739" s="32"/>
      <c r="N739" s="46"/>
      <c r="V739" s="5"/>
      <c r="Y739" s="5"/>
    </row>
    <row r="740" spans="2:25" x14ac:dyDescent="0.3">
      <c r="B740" s="23">
        <f>'Spot Type 1'!B740</f>
        <v>0</v>
      </c>
      <c r="C740" s="20" t="str">
        <f>'Spot Type 1'!C740</f>
        <v>x</v>
      </c>
      <c r="D740" s="20"/>
      <c r="E740" s="20"/>
      <c r="F740" s="20"/>
      <c r="G740" s="20"/>
      <c r="H740" s="20"/>
      <c r="I740" s="20"/>
      <c r="J740" s="31"/>
      <c r="K740" s="32"/>
      <c r="L740" s="32"/>
      <c r="M740" s="32"/>
      <c r="N740" s="46"/>
      <c r="V740" s="5"/>
      <c r="Y740" s="5"/>
    </row>
    <row r="741" spans="2:25" x14ac:dyDescent="0.3">
      <c r="B741" s="23">
        <f>'Spot Type 1'!B741</f>
        <v>0</v>
      </c>
      <c r="C741" s="20" t="str">
        <f>'Spot Type 1'!C741</f>
        <v>x</v>
      </c>
      <c r="D741" s="20"/>
      <c r="E741" s="20"/>
      <c r="F741" s="20"/>
      <c r="G741" s="20"/>
      <c r="H741" s="20"/>
      <c r="I741" s="20"/>
      <c r="J741" s="31"/>
      <c r="K741" s="32"/>
      <c r="L741" s="32"/>
      <c r="M741" s="32"/>
      <c r="N741" s="46"/>
      <c r="V741" s="5"/>
      <c r="Y741" s="5"/>
    </row>
    <row r="742" spans="2:25" x14ac:dyDescent="0.3">
      <c r="B742" s="23">
        <f>'Spot Type 1'!B742</f>
        <v>0</v>
      </c>
      <c r="C742" s="20" t="str">
        <f>'Spot Type 1'!C742</f>
        <v>x</v>
      </c>
      <c r="D742" s="20"/>
      <c r="E742" s="20"/>
      <c r="F742" s="20"/>
      <c r="G742" s="20"/>
      <c r="H742" s="20"/>
      <c r="I742" s="20"/>
      <c r="J742" s="31"/>
      <c r="K742" s="32"/>
      <c r="L742" s="32"/>
      <c r="M742" s="32"/>
      <c r="N742" s="46"/>
      <c r="V742" s="5"/>
      <c r="Y742" s="5"/>
    </row>
    <row r="743" spans="2:25" x14ac:dyDescent="0.3">
      <c r="B743" s="23">
        <f>'Spot Type 1'!B743</f>
        <v>0</v>
      </c>
      <c r="C743" s="20" t="str">
        <f>'Spot Type 1'!C743</f>
        <v>x</v>
      </c>
      <c r="D743" s="20"/>
      <c r="E743" s="20"/>
      <c r="F743" s="20"/>
      <c r="G743" s="20"/>
      <c r="H743" s="20"/>
      <c r="I743" s="20"/>
      <c r="J743" s="31"/>
      <c r="K743" s="32"/>
      <c r="L743" s="32"/>
      <c r="M743" s="32"/>
      <c r="N743" s="46"/>
      <c r="V743" s="5"/>
      <c r="Y743" s="5"/>
    </row>
    <row r="744" spans="2:25" x14ac:dyDescent="0.3">
      <c r="B744" s="23">
        <f>'Spot Type 1'!B744</f>
        <v>0</v>
      </c>
      <c r="C744" s="20" t="str">
        <f>'Spot Type 1'!C744</f>
        <v>x</v>
      </c>
      <c r="D744" s="20"/>
      <c r="E744" s="20"/>
      <c r="F744" s="20"/>
      <c r="G744" s="20"/>
      <c r="H744" s="20"/>
      <c r="I744" s="20"/>
      <c r="J744" s="31"/>
      <c r="K744" s="32"/>
      <c r="L744" s="32"/>
      <c r="M744" s="32"/>
      <c r="N744" s="46"/>
      <c r="V744" s="5"/>
      <c r="Y744" s="5"/>
    </row>
    <row r="745" spans="2:25" x14ac:dyDescent="0.3">
      <c r="B745" s="23">
        <f>'Spot Type 1'!B745</f>
        <v>0</v>
      </c>
      <c r="C745" s="20" t="str">
        <f>'Spot Type 1'!C745</f>
        <v>x</v>
      </c>
      <c r="D745" s="20"/>
      <c r="E745" s="20"/>
      <c r="F745" s="20"/>
      <c r="G745" s="20"/>
      <c r="H745" s="20"/>
      <c r="I745" s="20"/>
      <c r="J745" s="31"/>
      <c r="K745" s="32"/>
      <c r="L745" s="32"/>
      <c r="M745" s="32"/>
      <c r="N745" s="46"/>
      <c r="V745" s="5"/>
      <c r="Y745" s="5"/>
    </row>
    <row r="746" spans="2:25" x14ac:dyDescent="0.3">
      <c r="B746" s="23">
        <f>'Spot Type 1'!B746</f>
        <v>0</v>
      </c>
      <c r="C746" s="20" t="str">
        <f>'Spot Type 1'!C746</f>
        <v>x</v>
      </c>
      <c r="D746" s="20"/>
      <c r="E746" s="20"/>
      <c r="F746" s="20"/>
      <c r="G746" s="20"/>
      <c r="H746" s="20"/>
      <c r="I746" s="20"/>
      <c r="J746" s="31"/>
      <c r="K746" s="32"/>
      <c r="L746" s="32"/>
      <c r="M746" s="32"/>
      <c r="N746" s="46"/>
      <c r="V746" s="5"/>
      <c r="Y746" s="5"/>
    </row>
    <row r="747" spans="2:25" x14ac:dyDescent="0.3">
      <c r="B747" s="23">
        <f>'Spot Type 1'!B747</f>
        <v>0</v>
      </c>
      <c r="C747" s="20" t="str">
        <f>'Spot Type 1'!C747</f>
        <v>x</v>
      </c>
      <c r="D747" s="20"/>
      <c r="E747" s="20"/>
      <c r="F747" s="20"/>
      <c r="G747" s="20"/>
      <c r="H747" s="20"/>
      <c r="I747" s="20"/>
      <c r="J747" s="31"/>
      <c r="K747" s="32"/>
      <c r="L747" s="32"/>
      <c r="M747" s="32"/>
      <c r="N747" s="46"/>
      <c r="V747" s="5"/>
      <c r="Y747" s="5"/>
    </row>
    <row r="748" spans="2:25" x14ac:dyDescent="0.3">
      <c r="B748" s="23">
        <f>'Spot Type 1'!B748</f>
        <v>0</v>
      </c>
      <c r="C748" s="20" t="str">
        <f>'Spot Type 1'!C748</f>
        <v>x</v>
      </c>
      <c r="D748" s="20"/>
      <c r="E748" s="20"/>
      <c r="F748" s="20"/>
      <c r="G748" s="20"/>
      <c r="H748" s="20"/>
      <c r="I748" s="20"/>
      <c r="J748" s="31"/>
      <c r="K748" s="32"/>
      <c r="L748" s="32"/>
      <c r="M748" s="32"/>
      <c r="N748" s="46"/>
      <c r="V748" s="5"/>
      <c r="Y748" s="5"/>
    </row>
    <row r="749" spans="2:25" x14ac:dyDescent="0.3">
      <c r="B749" s="23">
        <f>'Spot Type 1'!B749</f>
        <v>0</v>
      </c>
      <c r="C749" s="20" t="str">
        <f>'Spot Type 1'!C749</f>
        <v>x</v>
      </c>
      <c r="D749" s="20"/>
      <c r="E749" s="20"/>
      <c r="F749" s="20"/>
      <c r="G749" s="20"/>
      <c r="H749" s="20"/>
      <c r="I749" s="20"/>
      <c r="J749" s="31"/>
      <c r="K749" s="32"/>
      <c r="L749" s="32"/>
      <c r="M749" s="32"/>
      <c r="N749" s="46"/>
      <c r="V749" s="5"/>
      <c r="Y749" s="5"/>
    </row>
    <row r="750" spans="2:25" x14ac:dyDescent="0.3">
      <c r="B750" s="23">
        <f>'Spot Type 1'!B750</f>
        <v>0</v>
      </c>
      <c r="C750" s="20" t="str">
        <f>'Spot Type 1'!C750</f>
        <v>x</v>
      </c>
      <c r="D750" s="20"/>
      <c r="E750" s="20"/>
      <c r="F750" s="20"/>
      <c r="G750" s="20"/>
      <c r="H750" s="20"/>
      <c r="I750" s="20"/>
      <c r="J750" s="31"/>
      <c r="K750" s="32"/>
      <c r="L750" s="32"/>
      <c r="M750" s="32"/>
      <c r="N750" s="46"/>
      <c r="V750" s="5"/>
      <c r="Y750" s="5"/>
    </row>
    <row r="751" spans="2:25" x14ac:dyDescent="0.3">
      <c r="B751" s="23">
        <f>'Spot Type 1'!B751</f>
        <v>0</v>
      </c>
      <c r="C751" s="20" t="str">
        <f>'Spot Type 1'!C751</f>
        <v>x</v>
      </c>
      <c r="D751" s="20"/>
      <c r="E751" s="20"/>
      <c r="F751" s="20"/>
      <c r="G751" s="20"/>
      <c r="H751" s="20"/>
      <c r="I751" s="20"/>
      <c r="J751" s="31"/>
      <c r="K751" s="32"/>
      <c r="L751" s="32"/>
      <c r="M751" s="32"/>
      <c r="N751" s="46"/>
      <c r="V751" s="5"/>
      <c r="Y751" s="5"/>
    </row>
    <row r="752" spans="2:25" x14ac:dyDescent="0.3">
      <c r="B752" s="23">
        <f>'Spot Type 1'!B752</f>
        <v>0</v>
      </c>
      <c r="C752" s="20" t="str">
        <f>'Spot Type 1'!C752</f>
        <v>x</v>
      </c>
      <c r="D752" s="20"/>
      <c r="E752" s="20"/>
      <c r="F752" s="20"/>
      <c r="G752" s="20"/>
      <c r="H752" s="20"/>
      <c r="I752" s="20"/>
      <c r="J752" s="31"/>
      <c r="K752" s="32"/>
      <c r="L752" s="32"/>
      <c r="M752" s="32"/>
      <c r="N752" s="46"/>
      <c r="V752" s="5"/>
      <c r="Y752" s="5"/>
    </row>
    <row r="753" spans="2:25" x14ac:dyDescent="0.3">
      <c r="B753" s="23">
        <f>'Spot Type 1'!B753</f>
        <v>0</v>
      </c>
      <c r="C753" s="20" t="str">
        <f>'Spot Type 1'!C753</f>
        <v>x</v>
      </c>
      <c r="D753" s="20"/>
      <c r="E753" s="20"/>
      <c r="F753" s="20"/>
      <c r="G753" s="20"/>
      <c r="H753" s="20"/>
      <c r="I753" s="20"/>
      <c r="J753" s="31"/>
      <c r="K753" s="32"/>
      <c r="L753" s="32"/>
      <c r="M753" s="32"/>
      <c r="N753" s="46"/>
      <c r="V753" s="5"/>
      <c r="Y753" s="5"/>
    </row>
    <row r="754" spans="2:25" x14ac:dyDescent="0.3">
      <c r="B754" s="23">
        <f>'Spot Type 1'!B754</f>
        <v>0</v>
      </c>
      <c r="C754" s="20" t="str">
        <f>'Spot Type 1'!C754</f>
        <v>x</v>
      </c>
      <c r="D754" s="20"/>
      <c r="E754" s="20"/>
      <c r="F754" s="20"/>
      <c r="G754" s="20"/>
      <c r="H754" s="20"/>
      <c r="I754" s="20"/>
      <c r="J754" s="31"/>
      <c r="K754" s="32"/>
      <c r="L754" s="32"/>
      <c r="M754" s="32"/>
      <c r="N754" s="46"/>
      <c r="V754" s="5"/>
      <c r="Y754" s="5"/>
    </row>
    <row r="755" spans="2:25" x14ac:dyDescent="0.3">
      <c r="B755" s="23">
        <f>'Spot Type 1'!B755</f>
        <v>0</v>
      </c>
      <c r="C755" s="20" t="str">
        <f>'Spot Type 1'!C755</f>
        <v>x</v>
      </c>
      <c r="D755" s="20"/>
      <c r="E755" s="20"/>
      <c r="F755" s="20"/>
      <c r="G755" s="20"/>
      <c r="H755" s="20"/>
      <c r="I755" s="20"/>
      <c r="J755" s="31"/>
      <c r="K755" s="32"/>
      <c r="L755" s="32"/>
      <c r="M755" s="32"/>
      <c r="N755" s="46"/>
      <c r="V755" s="5"/>
      <c r="Y755" s="5"/>
    </row>
    <row r="756" spans="2:25" x14ac:dyDescent="0.3">
      <c r="B756" s="23">
        <f>'Spot Type 1'!B756</f>
        <v>0</v>
      </c>
      <c r="C756" s="20" t="str">
        <f>'Spot Type 1'!C756</f>
        <v>x</v>
      </c>
      <c r="D756" s="20"/>
      <c r="E756" s="20"/>
      <c r="F756" s="20"/>
      <c r="G756" s="20"/>
      <c r="H756" s="20"/>
      <c r="I756" s="20"/>
      <c r="J756" s="31"/>
      <c r="K756" s="32"/>
      <c r="L756" s="32"/>
      <c r="M756" s="32"/>
      <c r="N756" s="46"/>
      <c r="V756" s="5"/>
      <c r="Y756" s="5"/>
    </row>
    <row r="757" spans="2:25" x14ac:dyDescent="0.3">
      <c r="B757" s="23">
        <f>'Spot Type 1'!B757</f>
        <v>0</v>
      </c>
      <c r="C757" s="20" t="str">
        <f>'Spot Type 1'!C757</f>
        <v>x</v>
      </c>
      <c r="D757" s="20"/>
      <c r="E757" s="20"/>
      <c r="F757" s="20"/>
      <c r="G757" s="20"/>
      <c r="H757" s="20"/>
      <c r="I757" s="20"/>
      <c r="J757" s="31"/>
      <c r="K757" s="32"/>
      <c r="L757" s="32"/>
      <c r="M757" s="32"/>
      <c r="N757" s="46"/>
      <c r="V757" s="5"/>
      <c r="Y757" s="5"/>
    </row>
    <row r="758" spans="2:25" x14ac:dyDescent="0.3">
      <c r="B758" s="23">
        <f>'Spot Type 1'!B758</f>
        <v>0</v>
      </c>
      <c r="C758" s="20" t="str">
        <f>'Spot Type 1'!C758</f>
        <v>x</v>
      </c>
      <c r="D758" s="20"/>
      <c r="E758" s="20"/>
      <c r="F758" s="20"/>
      <c r="G758" s="20"/>
      <c r="H758" s="20"/>
      <c r="I758" s="20"/>
      <c r="J758" s="31"/>
      <c r="K758" s="32"/>
      <c r="L758" s="32"/>
      <c r="M758" s="32"/>
      <c r="N758" s="46"/>
      <c r="V758" s="5"/>
      <c r="Y758" s="5"/>
    </row>
    <row r="759" spans="2:25" x14ac:dyDescent="0.3">
      <c r="B759" s="23">
        <f>'Spot Type 1'!B759</f>
        <v>0</v>
      </c>
      <c r="C759" s="20" t="str">
        <f>'Spot Type 1'!C759</f>
        <v>x</v>
      </c>
      <c r="D759" s="20"/>
      <c r="E759" s="20"/>
      <c r="F759" s="20"/>
      <c r="G759" s="20"/>
      <c r="H759" s="20"/>
      <c r="I759" s="20"/>
      <c r="J759" s="31"/>
      <c r="K759" s="32"/>
      <c r="L759" s="32"/>
      <c r="M759" s="32"/>
      <c r="N759" s="46"/>
      <c r="V759" s="5"/>
      <c r="Y759" s="5"/>
    </row>
    <row r="760" spans="2:25" x14ac:dyDescent="0.3">
      <c r="B760" s="23">
        <f>'Spot Type 1'!B760</f>
        <v>0</v>
      </c>
      <c r="C760" s="20" t="str">
        <f>'Spot Type 1'!C760</f>
        <v>x</v>
      </c>
      <c r="D760" s="20"/>
      <c r="E760" s="20"/>
      <c r="F760" s="20"/>
      <c r="G760" s="20"/>
      <c r="H760" s="20"/>
      <c r="I760" s="20"/>
      <c r="J760" s="31"/>
      <c r="K760" s="32"/>
      <c r="L760" s="32"/>
      <c r="M760" s="32"/>
      <c r="N760" s="46"/>
      <c r="V760" s="5"/>
      <c r="Y760" s="5"/>
    </row>
    <row r="761" spans="2:25" x14ac:dyDescent="0.3">
      <c r="B761" s="23">
        <f>'Spot Type 1'!B761</f>
        <v>0</v>
      </c>
      <c r="C761" s="20" t="str">
        <f>'Spot Type 1'!C761</f>
        <v>x</v>
      </c>
      <c r="D761" s="20"/>
      <c r="E761" s="20"/>
      <c r="F761" s="20"/>
      <c r="G761" s="20"/>
      <c r="H761" s="20"/>
      <c r="I761" s="20"/>
      <c r="J761" s="31"/>
      <c r="K761" s="32"/>
      <c r="L761" s="32"/>
      <c r="M761" s="32"/>
      <c r="N761" s="46"/>
      <c r="V761" s="5"/>
      <c r="Y761" s="5"/>
    </row>
    <row r="762" spans="2:25" x14ac:dyDescent="0.3">
      <c r="B762" s="23">
        <f>'Spot Type 1'!B762</f>
        <v>0</v>
      </c>
      <c r="C762" s="20" t="str">
        <f>'Spot Type 1'!C762</f>
        <v>x</v>
      </c>
      <c r="D762" s="20"/>
      <c r="E762" s="20"/>
      <c r="F762" s="20"/>
      <c r="G762" s="20"/>
      <c r="H762" s="20"/>
      <c r="I762" s="20"/>
      <c r="J762" s="31"/>
      <c r="K762" s="32"/>
      <c r="L762" s="32"/>
      <c r="M762" s="32"/>
      <c r="N762" s="46"/>
      <c r="V762" s="5"/>
      <c r="Y762" s="5"/>
    </row>
    <row r="763" spans="2:25" x14ac:dyDescent="0.3">
      <c r="B763" s="23">
        <f>'Spot Type 1'!B763</f>
        <v>0</v>
      </c>
      <c r="C763" s="20" t="str">
        <f>'Spot Type 1'!C763</f>
        <v>x</v>
      </c>
      <c r="D763" s="20"/>
      <c r="E763" s="20"/>
      <c r="F763" s="20"/>
      <c r="G763" s="20"/>
      <c r="H763" s="20"/>
      <c r="I763" s="20"/>
      <c r="J763" s="31"/>
      <c r="K763" s="32"/>
      <c r="L763" s="32"/>
      <c r="M763" s="32"/>
      <c r="N763" s="46"/>
      <c r="V763" s="5"/>
      <c r="Y763" s="5"/>
    </row>
    <row r="764" spans="2:25" x14ac:dyDescent="0.3">
      <c r="B764" s="23">
        <f>'Spot Type 1'!B764</f>
        <v>0</v>
      </c>
      <c r="C764" s="20" t="str">
        <f>'Spot Type 1'!C764</f>
        <v>x</v>
      </c>
      <c r="D764" s="20"/>
      <c r="E764" s="20"/>
      <c r="F764" s="20"/>
      <c r="G764" s="20"/>
      <c r="H764" s="20"/>
      <c r="I764" s="20"/>
      <c r="J764" s="31"/>
      <c r="K764" s="32"/>
      <c r="L764" s="32"/>
      <c r="M764" s="32"/>
      <c r="N764" s="46"/>
      <c r="V764" s="5"/>
      <c r="Y764" s="5"/>
    </row>
    <row r="765" spans="2:25" x14ac:dyDescent="0.3">
      <c r="B765" s="23">
        <f>'Spot Type 1'!B765</f>
        <v>0</v>
      </c>
      <c r="C765" s="20" t="str">
        <f>'Spot Type 1'!C765</f>
        <v>x</v>
      </c>
      <c r="D765" s="20"/>
      <c r="E765" s="20"/>
      <c r="F765" s="20"/>
      <c r="G765" s="20"/>
      <c r="H765" s="20"/>
      <c r="I765" s="20"/>
      <c r="J765" s="31"/>
      <c r="K765" s="32"/>
      <c r="L765" s="32"/>
      <c r="M765" s="32"/>
      <c r="N765" s="46"/>
      <c r="V765" s="5"/>
      <c r="Y765" s="5"/>
    </row>
    <row r="766" spans="2:25" x14ac:dyDescent="0.3">
      <c r="B766" s="23">
        <f>'Spot Type 1'!B766</f>
        <v>0</v>
      </c>
      <c r="C766" s="20" t="str">
        <f>'Spot Type 1'!C766</f>
        <v>x</v>
      </c>
      <c r="D766" s="20"/>
      <c r="E766" s="20"/>
      <c r="F766" s="20"/>
      <c r="G766" s="20"/>
      <c r="H766" s="20"/>
      <c r="I766" s="20"/>
      <c r="J766" s="31"/>
      <c r="K766" s="32"/>
      <c r="L766" s="32"/>
      <c r="M766" s="32"/>
      <c r="N766" s="46"/>
      <c r="V766" s="5"/>
      <c r="Y766" s="5"/>
    </row>
    <row r="767" spans="2:25" x14ac:dyDescent="0.3">
      <c r="B767" s="23">
        <f>'Spot Type 1'!B767</f>
        <v>0</v>
      </c>
      <c r="C767" s="20" t="str">
        <f>'Spot Type 1'!C767</f>
        <v>x</v>
      </c>
      <c r="D767" s="20"/>
      <c r="E767" s="20"/>
      <c r="F767" s="20"/>
      <c r="G767" s="20"/>
      <c r="H767" s="20"/>
      <c r="I767" s="20"/>
      <c r="J767" s="31"/>
      <c r="K767" s="32"/>
      <c r="L767" s="32"/>
      <c r="M767" s="32"/>
      <c r="N767" s="46"/>
      <c r="V767" s="5"/>
      <c r="Y767" s="5"/>
    </row>
    <row r="768" spans="2:25" x14ac:dyDescent="0.3">
      <c r="B768" s="23">
        <f>'Spot Type 1'!B768</f>
        <v>0</v>
      </c>
      <c r="C768" s="20" t="str">
        <f>'Spot Type 1'!C768</f>
        <v>x</v>
      </c>
      <c r="D768" s="20"/>
      <c r="E768" s="20"/>
      <c r="F768" s="20"/>
      <c r="G768" s="20"/>
      <c r="H768" s="20"/>
      <c r="I768" s="20"/>
      <c r="J768" s="31"/>
      <c r="K768" s="32"/>
      <c r="L768" s="32"/>
      <c r="M768" s="32"/>
      <c r="N768" s="46"/>
      <c r="V768" s="5"/>
      <c r="Y768" s="5"/>
    </row>
    <row r="769" spans="2:25" x14ac:dyDescent="0.3">
      <c r="B769" s="23">
        <f>'Spot Type 1'!B769</f>
        <v>0</v>
      </c>
      <c r="C769" s="20" t="str">
        <f>'Spot Type 1'!C769</f>
        <v>x</v>
      </c>
      <c r="D769" s="20"/>
      <c r="E769" s="20"/>
      <c r="F769" s="20"/>
      <c r="G769" s="20"/>
      <c r="H769" s="20"/>
      <c r="I769" s="20"/>
      <c r="J769" s="31"/>
      <c r="K769" s="32"/>
      <c r="L769" s="32"/>
      <c r="M769" s="32"/>
      <c r="N769" s="46"/>
      <c r="V769" s="5"/>
      <c r="Y769" s="5"/>
    </row>
    <row r="770" spans="2:25" x14ac:dyDescent="0.3">
      <c r="B770" s="23">
        <f>'Spot Type 1'!B770</f>
        <v>0</v>
      </c>
      <c r="C770" s="20" t="str">
        <f>'Spot Type 1'!C770</f>
        <v>x</v>
      </c>
      <c r="D770" s="20"/>
      <c r="E770" s="20"/>
      <c r="F770" s="20"/>
      <c r="G770" s="20"/>
      <c r="H770" s="20"/>
      <c r="I770" s="20"/>
      <c r="J770" s="31"/>
      <c r="K770" s="32"/>
      <c r="L770" s="32"/>
      <c r="M770" s="32"/>
      <c r="N770" s="46"/>
      <c r="V770" s="5"/>
      <c r="Y770" s="5"/>
    </row>
    <row r="771" spans="2:25" x14ac:dyDescent="0.3">
      <c r="B771" s="23">
        <f>'Spot Type 1'!B771</f>
        <v>0</v>
      </c>
      <c r="C771" s="20" t="str">
        <f>'Spot Type 1'!C771</f>
        <v>x</v>
      </c>
      <c r="D771" s="20"/>
      <c r="E771" s="20"/>
      <c r="F771" s="20"/>
      <c r="G771" s="20"/>
      <c r="H771" s="20"/>
      <c r="I771" s="20"/>
      <c r="J771" s="31"/>
      <c r="K771" s="32"/>
      <c r="L771" s="32"/>
      <c r="M771" s="32"/>
      <c r="N771" s="46"/>
      <c r="V771" s="5"/>
      <c r="Y771" s="5"/>
    </row>
    <row r="772" spans="2:25" x14ac:dyDescent="0.3">
      <c r="B772" s="23">
        <f>'Spot Type 1'!B772</f>
        <v>0</v>
      </c>
      <c r="C772" s="20" t="str">
        <f>'Spot Type 1'!C772</f>
        <v>x</v>
      </c>
      <c r="D772" s="20"/>
      <c r="E772" s="20"/>
      <c r="F772" s="20"/>
      <c r="G772" s="20"/>
      <c r="H772" s="20"/>
      <c r="I772" s="20"/>
      <c r="J772" s="31"/>
      <c r="K772" s="32"/>
      <c r="L772" s="32"/>
      <c r="M772" s="32"/>
      <c r="N772" s="46"/>
      <c r="V772" s="5"/>
      <c r="Y772" s="5"/>
    </row>
    <row r="773" spans="2:25" x14ac:dyDescent="0.3">
      <c r="B773" s="23">
        <f>'Spot Type 1'!B773</f>
        <v>0</v>
      </c>
      <c r="C773" s="20" t="str">
        <f>'Spot Type 1'!C773</f>
        <v>x</v>
      </c>
      <c r="D773" s="20"/>
      <c r="E773" s="20"/>
      <c r="F773" s="20"/>
      <c r="G773" s="20"/>
      <c r="H773" s="20"/>
      <c r="I773" s="20"/>
      <c r="J773" s="31"/>
      <c r="K773" s="32"/>
      <c r="L773" s="32"/>
      <c r="M773" s="32"/>
      <c r="N773" s="46"/>
      <c r="V773" s="5"/>
      <c r="Y773" s="5"/>
    </row>
    <row r="774" spans="2:25" x14ac:dyDescent="0.3">
      <c r="B774" s="23">
        <f>'Spot Type 1'!B774</f>
        <v>0</v>
      </c>
      <c r="C774" s="20" t="str">
        <f>'Spot Type 1'!C774</f>
        <v>x</v>
      </c>
      <c r="D774" s="20"/>
      <c r="E774" s="20"/>
      <c r="F774" s="20"/>
      <c r="G774" s="20"/>
      <c r="H774" s="20"/>
      <c r="I774" s="20"/>
      <c r="J774" s="31"/>
      <c r="K774" s="32"/>
      <c r="L774" s="32"/>
      <c r="M774" s="32"/>
      <c r="N774" s="46"/>
      <c r="V774" s="5"/>
      <c r="Y774" s="5"/>
    </row>
    <row r="775" spans="2:25" x14ac:dyDescent="0.3">
      <c r="B775" s="23">
        <f>'Spot Type 1'!B775</f>
        <v>0</v>
      </c>
      <c r="C775" s="20" t="str">
        <f>'Spot Type 1'!C775</f>
        <v>x</v>
      </c>
      <c r="D775" s="20"/>
      <c r="E775" s="20"/>
      <c r="F775" s="20"/>
      <c r="G775" s="20"/>
      <c r="H775" s="20"/>
      <c r="I775" s="20"/>
      <c r="J775" s="31"/>
      <c r="K775" s="32"/>
      <c r="L775" s="32"/>
      <c r="M775" s="32"/>
      <c r="N775" s="46"/>
      <c r="V775" s="5"/>
      <c r="Y775" s="5"/>
    </row>
    <row r="776" spans="2:25" x14ac:dyDescent="0.3">
      <c r="B776" s="23">
        <f>'Spot Type 1'!B776</f>
        <v>0</v>
      </c>
      <c r="C776" s="20" t="str">
        <f>'Spot Type 1'!C776</f>
        <v>x</v>
      </c>
      <c r="D776" s="20"/>
      <c r="E776" s="20"/>
      <c r="F776" s="20"/>
      <c r="G776" s="20"/>
      <c r="H776" s="20"/>
      <c r="I776" s="20"/>
      <c r="J776" s="31"/>
      <c r="K776" s="32"/>
      <c r="L776" s="32"/>
      <c r="M776" s="32"/>
      <c r="N776" s="46"/>
      <c r="V776" s="5"/>
      <c r="Y776" s="5"/>
    </row>
    <row r="777" spans="2:25" x14ac:dyDescent="0.3">
      <c r="B777" s="23">
        <f>'Spot Type 1'!B777</f>
        <v>0</v>
      </c>
      <c r="C777" s="20" t="str">
        <f>'Spot Type 1'!C777</f>
        <v>x</v>
      </c>
      <c r="D777" s="20"/>
      <c r="E777" s="20"/>
      <c r="F777" s="20"/>
      <c r="G777" s="20"/>
      <c r="H777" s="20"/>
      <c r="I777" s="20"/>
      <c r="J777" s="31"/>
      <c r="K777" s="32"/>
      <c r="L777" s="32"/>
      <c r="M777" s="32"/>
      <c r="N777" s="46"/>
      <c r="V777" s="5"/>
      <c r="Y777" s="5"/>
    </row>
    <row r="778" spans="2:25" x14ac:dyDescent="0.3">
      <c r="B778" s="23">
        <f>'Spot Type 1'!B778</f>
        <v>0</v>
      </c>
      <c r="C778" s="20" t="str">
        <f>'Spot Type 1'!C778</f>
        <v>x</v>
      </c>
      <c r="D778" s="20"/>
      <c r="E778" s="20"/>
      <c r="F778" s="20"/>
      <c r="G778" s="20"/>
      <c r="H778" s="20"/>
      <c r="I778" s="20"/>
      <c r="J778" s="31"/>
      <c r="K778" s="32"/>
      <c r="L778" s="32"/>
      <c r="M778" s="32"/>
      <c r="N778" s="46"/>
      <c r="V778" s="5"/>
      <c r="Y778" s="5"/>
    </row>
    <row r="779" spans="2:25" x14ac:dyDescent="0.3">
      <c r="B779" s="23">
        <f>'Spot Type 1'!B779</f>
        <v>0</v>
      </c>
      <c r="C779" s="20" t="str">
        <f>'Spot Type 1'!C779</f>
        <v>x</v>
      </c>
      <c r="D779" s="20"/>
      <c r="E779" s="20"/>
      <c r="F779" s="20"/>
      <c r="G779" s="20"/>
      <c r="H779" s="20"/>
      <c r="I779" s="20"/>
      <c r="J779" s="31"/>
      <c r="K779" s="32"/>
      <c r="L779" s="32"/>
      <c r="M779" s="32"/>
      <c r="N779" s="46"/>
      <c r="V779" s="5"/>
      <c r="Y779" s="5"/>
    </row>
    <row r="780" spans="2:25" x14ac:dyDescent="0.3">
      <c r="B780" s="23">
        <f>'Spot Type 1'!B780</f>
        <v>0</v>
      </c>
      <c r="C780" s="20" t="str">
        <f>'Spot Type 1'!C780</f>
        <v>x</v>
      </c>
      <c r="D780" s="20"/>
      <c r="E780" s="20"/>
      <c r="F780" s="20"/>
      <c r="G780" s="20"/>
      <c r="H780" s="20"/>
      <c r="I780" s="20"/>
      <c r="J780" s="31"/>
      <c r="K780" s="32"/>
      <c r="L780" s="32"/>
      <c r="M780" s="32"/>
      <c r="N780" s="46"/>
      <c r="V780" s="5"/>
      <c r="Y780" s="5"/>
    </row>
    <row r="781" spans="2:25" x14ac:dyDescent="0.3">
      <c r="B781" s="23">
        <f>'Spot Type 1'!B781</f>
        <v>0</v>
      </c>
      <c r="C781" s="20" t="str">
        <f>'Spot Type 1'!C781</f>
        <v>x</v>
      </c>
      <c r="D781" s="20"/>
      <c r="E781" s="20"/>
      <c r="F781" s="20"/>
      <c r="G781" s="20"/>
      <c r="H781" s="20"/>
      <c r="I781" s="20"/>
      <c r="J781" s="31"/>
      <c r="K781" s="32"/>
      <c r="L781" s="32"/>
      <c r="M781" s="32"/>
      <c r="N781" s="46"/>
      <c r="V781" s="5"/>
      <c r="Y781" s="5"/>
    </row>
    <row r="782" spans="2:25" x14ac:dyDescent="0.3">
      <c r="B782" s="23">
        <f>'Spot Type 1'!B782</f>
        <v>0</v>
      </c>
      <c r="C782" s="20" t="str">
        <f>'Spot Type 1'!C782</f>
        <v>x</v>
      </c>
      <c r="D782" s="20"/>
      <c r="E782" s="20"/>
      <c r="F782" s="20"/>
      <c r="G782" s="20"/>
      <c r="H782" s="20"/>
      <c r="I782" s="20"/>
      <c r="J782" s="31"/>
      <c r="K782" s="32"/>
      <c r="L782" s="32"/>
      <c r="M782" s="32"/>
      <c r="N782" s="46"/>
      <c r="V782" s="5"/>
      <c r="Y782" s="5"/>
    </row>
    <row r="783" spans="2:25" x14ac:dyDescent="0.3">
      <c r="B783" s="23">
        <f>'Spot Type 1'!B783</f>
        <v>0</v>
      </c>
      <c r="C783" s="20" t="str">
        <f>'Spot Type 1'!C783</f>
        <v>x</v>
      </c>
      <c r="D783" s="20"/>
      <c r="E783" s="20"/>
      <c r="F783" s="20"/>
      <c r="G783" s="20"/>
      <c r="H783" s="20"/>
      <c r="I783" s="20"/>
      <c r="J783" s="31"/>
      <c r="K783" s="32"/>
      <c r="L783" s="32"/>
      <c r="M783" s="32"/>
      <c r="N783" s="46"/>
      <c r="V783" s="5"/>
      <c r="Y783" s="5"/>
    </row>
    <row r="784" spans="2:25" x14ac:dyDescent="0.3">
      <c r="B784" s="23">
        <f>'Spot Type 1'!B784</f>
        <v>0</v>
      </c>
      <c r="C784" s="20" t="str">
        <f>'Spot Type 1'!C784</f>
        <v>x</v>
      </c>
      <c r="D784" s="20"/>
      <c r="E784" s="20"/>
      <c r="F784" s="20"/>
      <c r="G784" s="20"/>
      <c r="H784" s="20"/>
      <c r="I784" s="20"/>
      <c r="J784" s="31"/>
      <c r="K784" s="32"/>
      <c r="L784" s="32"/>
      <c r="M784" s="32"/>
      <c r="N784" s="46"/>
      <c r="V784" s="5"/>
      <c r="Y784" s="5"/>
    </row>
    <row r="785" spans="2:25" x14ac:dyDescent="0.3">
      <c r="B785" s="23">
        <f>'Spot Type 1'!B785</f>
        <v>0</v>
      </c>
      <c r="C785" s="20" t="str">
        <f>'Spot Type 1'!C785</f>
        <v>x</v>
      </c>
      <c r="D785" s="20"/>
      <c r="E785" s="20"/>
      <c r="F785" s="20"/>
      <c r="G785" s="20"/>
      <c r="H785" s="20"/>
      <c r="I785" s="20"/>
      <c r="J785" s="31"/>
      <c r="K785" s="32"/>
      <c r="L785" s="32"/>
      <c r="M785" s="32"/>
      <c r="N785" s="46"/>
      <c r="V785" s="5"/>
      <c r="Y785" s="5"/>
    </row>
    <row r="786" spans="2:25" x14ac:dyDescent="0.3">
      <c r="B786" s="23">
        <f>'Spot Type 1'!B786</f>
        <v>0</v>
      </c>
      <c r="C786" s="20" t="str">
        <f>'Spot Type 1'!C786</f>
        <v>x</v>
      </c>
      <c r="D786" s="20"/>
      <c r="E786" s="20"/>
      <c r="F786" s="20"/>
      <c r="G786" s="20"/>
      <c r="H786" s="20"/>
      <c r="I786" s="20"/>
      <c r="J786" s="31"/>
      <c r="K786" s="32"/>
      <c r="L786" s="32"/>
      <c r="M786" s="32"/>
      <c r="N786" s="46"/>
      <c r="V786" s="5"/>
      <c r="Y786" s="5"/>
    </row>
    <row r="787" spans="2:25" x14ac:dyDescent="0.3">
      <c r="B787" s="23">
        <f>'Spot Type 1'!B787</f>
        <v>0</v>
      </c>
      <c r="C787" s="20" t="str">
        <f>'Spot Type 1'!C787</f>
        <v>x</v>
      </c>
      <c r="D787" s="20"/>
      <c r="E787" s="20"/>
      <c r="F787" s="20"/>
      <c r="G787" s="20"/>
      <c r="H787" s="20"/>
      <c r="I787" s="20"/>
      <c r="J787" s="31"/>
      <c r="K787" s="32"/>
      <c r="L787" s="32"/>
      <c r="M787" s="32"/>
      <c r="N787" s="46"/>
      <c r="V787" s="5"/>
      <c r="Y787" s="5"/>
    </row>
    <row r="788" spans="2:25" x14ac:dyDescent="0.3">
      <c r="B788" s="23">
        <f>'Spot Type 1'!B788</f>
        <v>0</v>
      </c>
      <c r="C788" s="20" t="str">
        <f>'Spot Type 1'!C788</f>
        <v>x</v>
      </c>
      <c r="D788" s="20"/>
      <c r="E788" s="20"/>
      <c r="F788" s="20"/>
      <c r="G788" s="20"/>
      <c r="H788" s="20"/>
      <c r="I788" s="20"/>
      <c r="J788" s="31"/>
      <c r="K788" s="32"/>
      <c r="L788" s="32"/>
      <c r="M788" s="32"/>
      <c r="N788" s="46"/>
      <c r="V788" s="5"/>
      <c r="Y788" s="5"/>
    </row>
    <row r="789" spans="2:25" x14ac:dyDescent="0.3">
      <c r="B789" s="23">
        <f>'Spot Type 1'!B789</f>
        <v>0</v>
      </c>
      <c r="C789" s="20" t="str">
        <f>'Spot Type 1'!C789</f>
        <v>x</v>
      </c>
      <c r="D789" s="20"/>
      <c r="E789" s="20"/>
      <c r="F789" s="20"/>
      <c r="G789" s="20"/>
      <c r="H789" s="20"/>
      <c r="I789" s="20"/>
      <c r="J789" s="31"/>
      <c r="K789" s="32"/>
      <c r="L789" s="32"/>
      <c r="M789" s="32"/>
      <c r="N789" s="46"/>
      <c r="V789" s="5"/>
      <c r="Y789" s="5"/>
    </row>
    <row r="790" spans="2:25" x14ac:dyDescent="0.3">
      <c r="B790" s="23">
        <f>'Spot Type 1'!B790</f>
        <v>0</v>
      </c>
      <c r="C790" s="20" t="str">
        <f>'Spot Type 1'!C790</f>
        <v>x</v>
      </c>
      <c r="D790" s="20"/>
      <c r="E790" s="20"/>
      <c r="F790" s="20"/>
      <c r="G790" s="20"/>
      <c r="H790" s="20"/>
      <c r="I790" s="20"/>
      <c r="J790" s="31"/>
      <c r="K790" s="32"/>
      <c r="L790" s="32"/>
      <c r="M790" s="32"/>
      <c r="N790" s="46"/>
      <c r="V790" s="5"/>
      <c r="Y790" s="5"/>
    </row>
    <row r="791" spans="2:25" x14ac:dyDescent="0.3">
      <c r="B791" s="23">
        <f>'Spot Type 1'!B791</f>
        <v>0</v>
      </c>
      <c r="C791" s="20" t="str">
        <f>'Spot Type 1'!C791</f>
        <v>x</v>
      </c>
      <c r="D791" s="20"/>
      <c r="E791" s="20"/>
      <c r="F791" s="20"/>
      <c r="G791" s="20"/>
      <c r="H791" s="20"/>
      <c r="I791" s="20"/>
      <c r="J791" s="31"/>
      <c r="K791" s="32"/>
      <c r="L791" s="32"/>
      <c r="M791" s="32"/>
      <c r="N791" s="46"/>
      <c r="V791" s="5"/>
      <c r="Y791" s="5"/>
    </row>
    <row r="792" spans="2:25" x14ac:dyDescent="0.3">
      <c r="B792" s="23">
        <f>'Spot Type 1'!B792</f>
        <v>0</v>
      </c>
      <c r="C792" s="20" t="str">
        <f>'Spot Type 1'!C792</f>
        <v>x</v>
      </c>
      <c r="D792" s="20"/>
      <c r="E792" s="20"/>
      <c r="F792" s="20"/>
      <c r="G792" s="20"/>
      <c r="H792" s="20"/>
      <c r="I792" s="20"/>
      <c r="J792" s="31"/>
      <c r="K792" s="32"/>
      <c r="L792" s="32"/>
      <c r="M792" s="32"/>
      <c r="N792" s="46"/>
      <c r="V792" s="5"/>
      <c r="Y792" s="5"/>
    </row>
    <row r="793" spans="2:25" x14ac:dyDescent="0.3">
      <c r="B793" s="23">
        <f>'Spot Type 1'!B793</f>
        <v>0</v>
      </c>
      <c r="C793" s="20" t="str">
        <f>'Spot Type 1'!C793</f>
        <v>x</v>
      </c>
      <c r="D793" s="20"/>
      <c r="E793" s="20"/>
      <c r="F793" s="20"/>
      <c r="G793" s="20"/>
      <c r="H793" s="20"/>
      <c r="I793" s="20"/>
      <c r="J793" s="31"/>
      <c r="K793" s="32"/>
      <c r="L793" s="32"/>
      <c r="M793" s="32"/>
      <c r="N793" s="46"/>
      <c r="V793" s="5"/>
      <c r="Y793" s="5"/>
    </row>
    <row r="794" spans="2:25" x14ac:dyDescent="0.3">
      <c r="B794" s="23">
        <f>'Spot Type 1'!B794</f>
        <v>0</v>
      </c>
      <c r="C794" s="20" t="str">
        <f>'Spot Type 1'!C794</f>
        <v>x</v>
      </c>
      <c r="D794" s="20"/>
      <c r="E794" s="20"/>
      <c r="F794" s="20"/>
      <c r="G794" s="20"/>
      <c r="H794" s="20"/>
      <c r="I794" s="20"/>
      <c r="J794" s="31"/>
      <c r="K794" s="32"/>
      <c r="L794" s="32"/>
      <c r="M794" s="32"/>
      <c r="N794" s="46"/>
      <c r="V794" s="5"/>
      <c r="Y794" s="5"/>
    </row>
    <row r="795" spans="2:25" x14ac:dyDescent="0.3">
      <c r="B795" s="23">
        <f>'Spot Type 1'!B795</f>
        <v>0</v>
      </c>
      <c r="C795" s="20" t="str">
        <f>'Spot Type 1'!C795</f>
        <v>x</v>
      </c>
      <c r="D795" s="20"/>
      <c r="E795" s="20"/>
      <c r="F795" s="20"/>
      <c r="G795" s="20"/>
      <c r="H795" s="20"/>
      <c r="I795" s="20"/>
      <c r="J795" s="31"/>
      <c r="K795" s="32"/>
      <c r="L795" s="32"/>
      <c r="M795" s="32"/>
      <c r="N795" s="46"/>
      <c r="V795" s="5"/>
      <c r="Y795" s="5"/>
    </row>
    <row r="796" spans="2:25" x14ac:dyDescent="0.3">
      <c r="B796" s="23">
        <f>'Spot Type 1'!B796</f>
        <v>0</v>
      </c>
      <c r="C796" s="20" t="str">
        <f>'Spot Type 1'!C796</f>
        <v>x</v>
      </c>
      <c r="D796" s="20"/>
      <c r="E796" s="20"/>
      <c r="F796" s="20"/>
      <c r="G796" s="20"/>
      <c r="H796" s="20"/>
      <c r="I796" s="20"/>
      <c r="J796" s="31"/>
      <c r="K796" s="32"/>
      <c r="L796" s="32"/>
      <c r="M796" s="32"/>
      <c r="N796" s="46"/>
      <c r="V796" s="5"/>
      <c r="Y796" s="5"/>
    </row>
    <row r="797" spans="2:25" x14ac:dyDescent="0.3">
      <c r="B797" s="23">
        <f>'Spot Type 1'!B797</f>
        <v>0</v>
      </c>
      <c r="C797" s="20" t="str">
        <f>'Spot Type 1'!C797</f>
        <v>x</v>
      </c>
      <c r="D797" s="20"/>
      <c r="E797" s="20"/>
      <c r="F797" s="20"/>
      <c r="G797" s="20"/>
      <c r="H797" s="20"/>
      <c r="I797" s="20"/>
      <c r="J797" s="31"/>
      <c r="K797" s="32"/>
      <c r="L797" s="32"/>
      <c r="M797" s="32"/>
      <c r="N797" s="46"/>
      <c r="V797" s="5"/>
      <c r="Y797" s="5"/>
    </row>
    <row r="798" spans="2:25" x14ac:dyDescent="0.3">
      <c r="B798" s="23">
        <f>'Spot Type 1'!B798</f>
        <v>0</v>
      </c>
      <c r="C798" s="20" t="str">
        <f>'Spot Type 1'!C798</f>
        <v>x</v>
      </c>
      <c r="D798" s="20"/>
      <c r="E798" s="20"/>
      <c r="F798" s="20"/>
      <c r="G798" s="20"/>
      <c r="H798" s="20"/>
      <c r="I798" s="20"/>
      <c r="J798" s="31"/>
      <c r="K798" s="32"/>
      <c r="L798" s="32"/>
      <c r="M798" s="32"/>
      <c r="N798" s="46"/>
      <c r="V798" s="5"/>
      <c r="Y798" s="5"/>
    </row>
    <row r="799" spans="2:25" x14ac:dyDescent="0.3">
      <c r="B799" s="23">
        <f>'Spot Type 1'!B799</f>
        <v>0</v>
      </c>
      <c r="C799" s="20" t="str">
        <f>'Spot Type 1'!C799</f>
        <v>x</v>
      </c>
      <c r="D799" s="20"/>
      <c r="E799" s="20"/>
      <c r="F799" s="20"/>
      <c r="G799" s="20"/>
      <c r="H799" s="20"/>
      <c r="I799" s="20"/>
      <c r="J799" s="31"/>
      <c r="K799" s="32"/>
      <c r="L799" s="32"/>
      <c r="M799" s="32"/>
      <c r="N799" s="46"/>
      <c r="V799" s="5"/>
      <c r="Y799" s="5"/>
    </row>
    <row r="800" spans="2:25" x14ac:dyDescent="0.3">
      <c r="B800" s="23">
        <f>'Spot Type 1'!B800</f>
        <v>0</v>
      </c>
      <c r="C800" s="20" t="str">
        <f>'Spot Type 1'!C800</f>
        <v>x</v>
      </c>
      <c r="D800" s="20"/>
      <c r="E800" s="20"/>
      <c r="F800" s="20"/>
      <c r="G800" s="20"/>
      <c r="H800" s="20"/>
      <c r="I800" s="20"/>
      <c r="J800" s="31"/>
      <c r="K800" s="32"/>
      <c r="L800" s="32"/>
      <c r="M800" s="32"/>
      <c r="N800" s="46"/>
      <c r="V800" s="5"/>
      <c r="Y800" s="5"/>
    </row>
    <row r="801" spans="2:25" x14ac:dyDescent="0.3">
      <c r="B801" s="23">
        <f>'Spot Type 1'!B801</f>
        <v>0</v>
      </c>
      <c r="C801" s="20" t="str">
        <f>'Spot Type 1'!C801</f>
        <v>x</v>
      </c>
      <c r="D801" s="20"/>
      <c r="E801" s="20"/>
      <c r="F801" s="20"/>
      <c r="G801" s="20"/>
      <c r="H801" s="20"/>
      <c r="I801" s="20"/>
      <c r="J801" s="31"/>
      <c r="K801" s="32"/>
      <c r="L801" s="32"/>
      <c r="M801" s="32"/>
      <c r="N801" s="46"/>
      <c r="V801" s="5"/>
      <c r="Y801" s="5"/>
    </row>
    <row r="802" spans="2:25" x14ac:dyDescent="0.3">
      <c r="B802" s="23">
        <f>'Spot Type 1'!B802</f>
        <v>0</v>
      </c>
      <c r="C802" s="20" t="str">
        <f>'Spot Type 1'!C802</f>
        <v>x</v>
      </c>
      <c r="D802" s="20"/>
      <c r="E802" s="20"/>
      <c r="F802" s="20"/>
      <c r="G802" s="20"/>
      <c r="H802" s="20"/>
      <c r="I802" s="20"/>
      <c r="J802" s="31"/>
      <c r="K802" s="32"/>
      <c r="L802" s="32"/>
      <c r="M802" s="32"/>
      <c r="N802" s="46"/>
      <c r="V802" s="5"/>
      <c r="Y802" s="5"/>
    </row>
    <row r="803" spans="2:25" x14ac:dyDescent="0.3">
      <c r="B803" s="23">
        <f>'Spot Type 1'!B803</f>
        <v>0</v>
      </c>
      <c r="C803" s="20" t="str">
        <f>'Spot Type 1'!C803</f>
        <v>x</v>
      </c>
      <c r="D803" s="20"/>
      <c r="E803" s="20"/>
      <c r="F803" s="20"/>
      <c r="G803" s="20"/>
      <c r="H803" s="20"/>
      <c r="I803" s="20"/>
      <c r="J803" s="31"/>
      <c r="K803" s="32"/>
      <c r="L803" s="32"/>
      <c r="M803" s="32"/>
      <c r="N803" s="46"/>
      <c r="V803" s="5"/>
      <c r="Y803" s="5"/>
    </row>
    <row r="804" spans="2:25" x14ac:dyDescent="0.3">
      <c r="B804" s="23">
        <f>'Spot Type 1'!B804</f>
        <v>0</v>
      </c>
      <c r="C804" s="20" t="str">
        <f>'Spot Type 1'!C804</f>
        <v>x</v>
      </c>
      <c r="D804" s="20"/>
      <c r="E804" s="20"/>
      <c r="F804" s="20"/>
      <c r="G804" s="20"/>
      <c r="H804" s="20"/>
      <c r="I804" s="20"/>
      <c r="J804" s="31"/>
      <c r="K804" s="32"/>
      <c r="L804" s="32"/>
      <c r="M804" s="32"/>
      <c r="N804" s="46"/>
      <c r="V804" s="5"/>
      <c r="Y804" s="5"/>
    </row>
    <row r="805" spans="2:25" x14ac:dyDescent="0.3">
      <c r="B805" s="23">
        <f>'Spot Type 1'!B805</f>
        <v>0</v>
      </c>
      <c r="C805" s="20" t="str">
        <f>'Spot Type 1'!C805</f>
        <v>x</v>
      </c>
      <c r="D805" s="20"/>
      <c r="E805" s="20"/>
      <c r="F805" s="20"/>
      <c r="G805" s="20"/>
      <c r="H805" s="20"/>
      <c r="I805" s="20"/>
      <c r="J805" s="31"/>
      <c r="K805" s="32"/>
      <c r="L805" s="32"/>
      <c r="M805" s="32"/>
      <c r="N805" s="46"/>
      <c r="V805" s="5"/>
      <c r="Y805" s="5"/>
    </row>
    <row r="806" spans="2:25" x14ac:dyDescent="0.3">
      <c r="B806" s="23">
        <f>'Spot Type 1'!B806</f>
        <v>0</v>
      </c>
      <c r="C806" s="20" t="str">
        <f>'Spot Type 1'!C806</f>
        <v>x</v>
      </c>
      <c r="D806" s="20"/>
      <c r="E806" s="20"/>
      <c r="F806" s="20"/>
      <c r="G806" s="20"/>
      <c r="H806" s="20"/>
      <c r="I806" s="20"/>
      <c r="J806" s="31"/>
      <c r="K806" s="32"/>
      <c r="L806" s="32"/>
      <c r="M806" s="32"/>
      <c r="N806" s="46"/>
      <c r="V806" s="5"/>
      <c r="Y806" s="5"/>
    </row>
    <row r="807" spans="2:25" x14ac:dyDescent="0.3">
      <c r="B807" s="23">
        <f>'Spot Type 1'!B807</f>
        <v>0</v>
      </c>
      <c r="C807" s="20" t="str">
        <f>'Spot Type 1'!C807</f>
        <v>x</v>
      </c>
      <c r="D807" s="20"/>
      <c r="E807" s="20"/>
      <c r="F807" s="20"/>
      <c r="G807" s="20"/>
      <c r="H807" s="20"/>
      <c r="I807" s="20"/>
      <c r="J807" s="31"/>
      <c r="K807" s="32"/>
      <c r="L807" s="32"/>
      <c r="M807" s="32"/>
      <c r="N807" s="46"/>
      <c r="V807" s="5"/>
      <c r="Y807" s="5"/>
    </row>
    <row r="808" spans="2:25" x14ac:dyDescent="0.3">
      <c r="B808" s="23">
        <f>'Spot Type 1'!B808</f>
        <v>0</v>
      </c>
      <c r="C808" s="20" t="str">
        <f>'Spot Type 1'!C808</f>
        <v>x</v>
      </c>
      <c r="D808" s="20"/>
      <c r="E808" s="20"/>
      <c r="F808" s="20"/>
      <c r="G808" s="20"/>
      <c r="H808" s="20"/>
      <c r="I808" s="20"/>
      <c r="J808" s="31"/>
      <c r="K808" s="32"/>
      <c r="L808" s="32"/>
      <c r="M808" s="32"/>
      <c r="N808" s="46"/>
      <c r="V808" s="5"/>
      <c r="Y808" s="5"/>
    </row>
    <row r="809" spans="2:25" x14ac:dyDescent="0.3">
      <c r="B809" s="23">
        <f>'Spot Type 1'!B809</f>
        <v>0</v>
      </c>
      <c r="C809" s="20" t="str">
        <f>'Spot Type 1'!C809</f>
        <v>x</v>
      </c>
      <c r="D809" s="20"/>
      <c r="E809" s="20"/>
      <c r="F809" s="20"/>
      <c r="G809" s="20"/>
      <c r="H809" s="20"/>
      <c r="I809" s="20"/>
      <c r="J809" s="31"/>
      <c r="K809" s="32"/>
      <c r="L809" s="32"/>
      <c r="M809" s="32"/>
      <c r="N809" s="46"/>
      <c r="V809" s="5"/>
      <c r="Y809" s="5"/>
    </row>
    <row r="810" spans="2:25" x14ac:dyDescent="0.3">
      <c r="B810" s="23">
        <f>'Spot Type 1'!B810</f>
        <v>0</v>
      </c>
      <c r="C810" s="20" t="str">
        <f>'Spot Type 1'!C810</f>
        <v>x</v>
      </c>
      <c r="D810" s="20"/>
      <c r="E810" s="20"/>
      <c r="F810" s="20"/>
      <c r="G810" s="20"/>
      <c r="H810" s="20"/>
      <c r="I810" s="20"/>
      <c r="J810" s="31"/>
      <c r="K810" s="32"/>
      <c r="L810" s="32"/>
      <c r="M810" s="32"/>
      <c r="N810" s="46"/>
      <c r="V810" s="5"/>
      <c r="Y810" s="5"/>
    </row>
    <row r="811" spans="2:25" x14ac:dyDescent="0.3">
      <c r="B811" s="23">
        <f>'Spot Type 1'!B811</f>
        <v>0</v>
      </c>
      <c r="C811" s="20" t="str">
        <f>'Spot Type 1'!C811</f>
        <v>x</v>
      </c>
      <c r="D811" s="20"/>
      <c r="E811" s="20"/>
      <c r="F811" s="20"/>
      <c r="G811" s="20"/>
      <c r="H811" s="20"/>
      <c r="I811" s="20"/>
      <c r="J811" s="31"/>
      <c r="K811" s="32"/>
      <c r="L811" s="32"/>
      <c r="M811" s="32"/>
      <c r="N811" s="46"/>
      <c r="V811" s="5"/>
      <c r="Y811" s="5"/>
    </row>
    <row r="812" spans="2:25" x14ac:dyDescent="0.3">
      <c r="B812" s="23">
        <f>'Spot Type 1'!B812</f>
        <v>0</v>
      </c>
      <c r="C812" s="20" t="str">
        <f>'Spot Type 1'!C812</f>
        <v>x</v>
      </c>
      <c r="D812" s="20"/>
      <c r="E812" s="20"/>
      <c r="F812" s="20"/>
      <c r="G812" s="20"/>
      <c r="H812" s="20"/>
      <c r="I812" s="20"/>
      <c r="J812" s="31"/>
      <c r="K812" s="32"/>
      <c r="L812" s="32"/>
      <c r="M812" s="32"/>
      <c r="N812" s="46"/>
      <c r="V812" s="5"/>
      <c r="Y812" s="5"/>
    </row>
    <row r="813" spans="2:25" x14ac:dyDescent="0.3">
      <c r="B813" s="23">
        <f>'Spot Type 1'!B813</f>
        <v>0</v>
      </c>
      <c r="C813" s="20" t="str">
        <f>'Spot Type 1'!C813</f>
        <v>x</v>
      </c>
      <c r="D813" s="20"/>
      <c r="E813" s="20"/>
      <c r="F813" s="20"/>
      <c r="G813" s="20"/>
      <c r="H813" s="20"/>
      <c r="I813" s="20"/>
      <c r="J813" s="31"/>
      <c r="K813" s="32"/>
      <c r="L813" s="32"/>
      <c r="M813" s="32"/>
      <c r="N813" s="46"/>
      <c r="V813" s="5"/>
      <c r="Y813" s="5"/>
    </row>
    <row r="814" spans="2:25" x14ac:dyDescent="0.3">
      <c r="B814" s="23">
        <f>'Spot Type 1'!B814</f>
        <v>0</v>
      </c>
      <c r="C814" s="20" t="str">
        <f>'Spot Type 1'!C814</f>
        <v>x</v>
      </c>
      <c r="D814" s="20"/>
      <c r="E814" s="20"/>
      <c r="F814" s="20"/>
      <c r="G814" s="20"/>
      <c r="H814" s="20"/>
      <c r="I814" s="20"/>
      <c r="J814" s="31"/>
      <c r="K814" s="32"/>
      <c r="L814" s="32"/>
      <c r="M814" s="32"/>
      <c r="N814" s="46"/>
      <c r="V814" s="5"/>
      <c r="Y814" s="5"/>
    </row>
    <row r="815" spans="2:25" x14ac:dyDescent="0.3">
      <c r="B815" s="23">
        <f>'Spot Type 1'!B815</f>
        <v>0</v>
      </c>
      <c r="C815" s="20" t="str">
        <f>'Spot Type 1'!C815</f>
        <v>x</v>
      </c>
      <c r="D815" s="20"/>
      <c r="E815" s="20"/>
      <c r="F815" s="20"/>
      <c r="G815" s="20"/>
      <c r="H815" s="20"/>
      <c r="I815" s="20"/>
      <c r="J815" s="31"/>
      <c r="K815" s="32"/>
      <c r="L815" s="32"/>
      <c r="M815" s="32"/>
      <c r="N815" s="46"/>
      <c r="V815" s="5"/>
      <c r="Y815" s="5"/>
    </row>
    <row r="816" spans="2:25" x14ac:dyDescent="0.3">
      <c r="B816" s="23">
        <f>'Spot Type 1'!B816</f>
        <v>0</v>
      </c>
      <c r="C816" s="20" t="str">
        <f>'Spot Type 1'!C816</f>
        <v>x</v>
      </c>
      <c r="D816" s="20"/>
      <c r="E816" s="20"/>
      <c r="F816" s="20"/>
      <c r="G816" s="20"/>
      <c r="H816" s="20"/>
      <c r="I816" s="20"/>
      <c r="J816" s="31"/>
      <c r="K816" s="32"/>
      <c r="L816" s="32"/>
      <c r="M816" s="32"/>
      <c r="N816" s="46"/>
      <c r="V816" s="5"/>
      <c r="Y816" s="5"/>
    </row>
    <row r="817" spans="2:25" x14ac:dyDescent="0.3">
      <c r="B817" s="23">
        <f>'Spot Type 1'!B817</f>
        <v>0</v>
      </c>
      <c r="C817" s="20" t="str">
        <f>'Spot Type 1'!C817</f>
        <v>x</v>
      </c>
      <c r="D817" s="20"/>
      <c r="E817" s="20"/>
      <c r="F817" s="20"/>
      <c r="G817" s="20"/>
      <c r="H817" s="20"/>
      <c r="I817" s="20"/>
      <c r="J817" s="31"/>
      <c r="K817" s="32"/>
      <c r="L817" s="32"/>
      <c r="M817" s="32"/>
      <c r="N817" s="46"/>
      <c r="V817" s="5"/>
      <c r="Y817" s="5"/>
    </row>
    <row r="818" spans="2:25" x14ac:dyDescent="0.3">
      <c r="B818" s="23">
        <f>'Spot Type 1'!B818</f>
        <v>0</v>
      </c>
      <c r="C818" s="20" t="str">
        <f>'Spot Type 1'!C818</f>
        <v>x</v>
      </c>
      <c r="D818" s="20"/>
      <c r="E818" s="20"/>
      <c r="F818" s="20"/>
      <c r="G818" s="20"/>
      <c r="H818" s="20"/>
      <c r="I818" s="20"/>
      <c r="J818" s="31"/>
      <c r="K818" s="32"/>
      <c r="L818" s="32"/>
      <c r="M818" s="32"/>
      <c r="N818" s="46"/>
      <c r="V818" s="5"/>
      <c r="Y818" s="5"/>
    </row>
    <row r="819" spans="2:25" x14ac:dyDescent="0.3">
      <c r="B819" s="23">
        <f>'Spot Type 1'!B819</f>
        <v>0</v>
      </c>
      <c r="C819" s="20" t="str">
        <f>'Spot Type 1'!C819</f>
        <v>x</v>
      </c>
      <c r="D819" s="20"/>
      <c r="E819" s="20"/>
      <c r="F819" s="20"/>
      <c r="G819" s="20"/>
      <c r="H819" s="20"/>
      <c r="I819" s="20"/>
      <c r="J819" s="31"/>
      <c r="K819" s="32"/>
      <c r="L819" s="32"/>
      <c r="M819" s="32"/>
      <c r="N819" s="46"/>
      <c r="V819" s="5"/>
      <c r="Y819" s="5"/>
    </row>
    <row r="820" spans="2:25" x14ac:dyDescent="0.3">
      <c r="B820" s="23">
        <f>'Spot Type 1'!B820</f>
        <v>0</v>
      </c>
      <c r="C820" s="20" t="str">
        <f>'Spot Type 1'!C820</f>
        <v>x</v>
      </c>
      <c r="D820" s="20"/>
      <c r="E820" s="20"/>
      <c r="F820" s="20"/>
      <c r="G820" s="20"/>
      <c r="H820" s="20"/>
      <c r="I820" s="20"/>
      <c r="J820" s="31"/>
      <c r="K820" s="32"/>
      <c r="L820" s="32"/>
      <c r="M820" s="32"/>
      <c r="N820" s="46"/>
      <c r="V820" s="5"/>
      <c r="Y820" s="5"/>
    </row>
    <row r="821" spans="2:25" x14ac:dyDescent="0.3">
      <c r="B821" s="23">
        <f>'Spot Type 1'!B821</f>
        <v>0</v>
      </c>
      <c r="C821" s="20" t="str">
        <f>'Spot Type 1'!C821</f>
        <v>x</v>
      </c>
      <c r="D821" s="20"/>
      <c r="E821" s="20"/>
      <c r="F821" s="20"/>
      <c r="G821" s="20"/>
      <c r="H821" s="20"/>
      <c r="I821" s="20"/>
      <c r="J821" s="31"/>
      <c r="K821" s="32"/>
      <c r="L821" s="32"/>
      <c r="M821" s="32"/>
      <c r="N821" s="46"/>
      <c r="V821" s="5"/>
      <c r="Y821" s="5"/>
    </row>
    <row r="822" spans="2:25" x14ac:dyDescent="0.3">
      <c r="B822" s="23">
        <f>'Spot Type 1'!B822</f>
        <v>0</v>
      </c>
      <c r="C822" s="20" t="str">
        <f>'Spot Type 1'!C822</f>
        <v>x</v>
      </c>
      <c r="D822" s="20"/>
      <c r="E822" s="20"/>
      <c r="F822" s="20"/>
      <c r="G822" s="20"/>
      <c r="H822" s="20"/>
      <c r="I822" s="20"/>
      <c r="J822" s="31"/>
      <c r="K822" s="32"/>
      <c r="L822" s="32"/>
      <c r="M822" s="32"/>
      <c r="N822" s="46"/>
      <c r="V822" s="5"/>
      <c r="Y822" s="5"/>
    </row>
    <row r="823" spans="2:25" x14ac:dyDescent="0.3">
      <c r="B823" s="23">
        <f>'Spot Type 1'!B823</f>
        <v>0</v>
      </c>
      <c r="C823" s="20" t="str">
        <f>'Spot Type 1'!C823</f>
        <v>x</v>
      </c>
      <c r="D823" s="20"/>
      <c r="E823" s="20"/>
      <c r="F823" s="20"/>
      <c r="G823" s="20"/>
      <c r="H823" s="20"/>
      <c r="I823" s="20"/>
      <c r="J823" s="31"/>
      <c r="K823" s="32"/>
      <c r="L823" s="32"/>
      <c r="M823" s="32"/>
      <c r="N823" s="46"/>
      <c r="V823" s="5"/>
      <c r="Y823" s="5"/>
    </row>
    <row r="824" spans="2:25" x14ac:dyDescent="0.3">
      <c r="B824" s="23">
        <f>'Spot Type 1'!B824</f>
        <v>0</v>
      </c>
      <c r="C824" s="20" t="str">
        <f>'Spot Type 1'!C824</f>
        <v>x</v>
      </c>
      <c r="D824" s="20"/>
      <c r="E824" s="20"/>
      <c r="F824" s="20"/>
      <c r="G824" s="20"/>
      <c r="H824" s="20"/>
      <c r="I824" s="20"/>
      <c r="J824" s="31"/>
      <c r="K824" s="32"/>
      <c r="L824" s="32"/>
      <c r="M824" s="32"/>
      <c r="N824" s="46"/>
      <c r="V824" s="5"/>
      <c r="Y824" s="5"/>
    </row>
    <row r="825" spans="2:25" x14ac:dyDescent="0.3">
      <c r="B825" s="23">
        <f>'Spot Type 1'!B825</f>
        <v>0</v>
      </c>
      <c r="C825" s="20" t="str">
        <f>'Spot Type 1'!C825</f>
        <v>x</v>
      </c>
      <c r="D825" s="20"/>
      <c r="E825" s="20"/>
      <c r="F825" s="20"/>
      <c r="G825" s="20"/>
      <c r="H825" s="20"/>
      <c r="I825" s="20"/>
      <c r="J825" s="31"/>
      <c r="K825" s="32"/>
      <c r="L825" s="32"/>
      <c r="M825" s="32"/>
      <c r="N825" s="46"/>
      <c r="V825" s="5"/>
      <c r="Y825" s="5"/>
    </row>
    <row r="826" spans="2:25" x14ac:dyDescent="0.3">
      <c r="B826" s="23">
        <f>'Spot Type 1'!B826</f>
        <v>0</v>
      </c>
      <c r="C826" s="20" t="str">
        <f>'Spot Type 1'!C826</f>
        <v>x</v>
      </c>
      <c r="D826" s="20"/>
      <c r="E826" s="20"/>
      <c r="F826" s="20"/>
      <c r="G826" s="20"/>
      <c r="H826" s="20"/>
      <c r="I826" s="20"/>
      <c r="J826" s="31"/>
      <c r="K826" s="32"/>
      <c r="L826" s="32"/>
      <c r="M826" s="32"/>
      <c r="N826" s="46"/>
      <c r="V826" s="5"/>
      <c r="Y826" s="5"/>
    </row>
    <row r="827" spans="2:25" x14ac:dyDescent="0.3">
      <c r="B827" s="23">
        <f>'Spot Type 1'!B827</f>
        <v>0</v>
      </c>
      <c r="C827" s="20" t="str">
        <f>'Spot Type 1'!C827</f>
        <v>x</v>
      </c>
      <c r="D827" s="20"/>
      <c r="E827" s="20"/>
      <c r="F827" s="20"/>
      <c r="G827" s="20"/>
      <c r="H827" s="20"/>
      <c r="I827" s="20"/>
      <c r="J827" s="31"/>
      <c r="K827" s="32"/>
      <c r="L827" s="32"/>
      <c r="M827" s="32"/>
      <c r="N827" s="46"/>
      <c r="V827" s="5"/>
      <c r="Y827" s="5"/>
    </row>
    <row r="828" spans="2:25" x14ac:dyDescent="0.3">
      <c r="B828" s="23">
        <f>'Spot Type 1'!B828</f>
        <v>0</v>
      </c>
      <c r="C828" s="20" t="str">
        <f>'Spot Type 1'!C828</f>
        <v>x</v>
      </c>
      <c r="D828" s="20"/>
      <c r="E828" s="20"/>
      <c r="F828" s="20"/>
      <c r="G828" s="20"/>
      <c r="H828" s="20"/>
      <c r="I828" s="20"/>
      <c r="J828" s="31"/>
      <c r="K828" s="32"/>
      <c r="L828" s="32"/>
      <c r="M828" s="32"/>
      <c r="N828" s="46"/>
      <c r="V828" s="5"/>
      <c r="Y828" s="5"/>
    </row>
    <row r="829" spans="2:25" x14ac:dyDescent="0.3">
      <c r="B829" s="23">
        <f>'Spot Type 1'!B829</f>
        <v>0</v>
      </c>
      <c r="C829" s="20" t="str">
        <f>'Spot Type 1'!C829</f>
        <v>x</v>
      </c>
      <c r="D829" s="20"/>
      <c r="E829" s="20"/>
      <c r="F829" s="20"/>
      <c r="G829" s="20"/>
      <c r="H829" s="20"/>
      <c r="I829" s="20"/>
      <c r="J829" s="31"/>
      <c r="K829" s="32"/>
      <c r="L829" s="32"/>
      <c r="M829" s="32"/>
      <c r="N829" s="46"/>
      <c r="V829" s="5"/>
      <c r="Y829" s="5"/>
    </row>
    <row r="830" spans="2:25" x14ac:dyDescent="0.3">
      <c r="B830" s="23">
        <f>'Spot Type 1'!B830</f>
        <v>0</v>
      </c>
      <c r="C830" s="20" t="str">
        <f>'Spot Type 1'!C830</f>
        <v>x</v>
      </c>
      <c r="D830" s="20"/>
      <c r="E830" s="20"/>
      <c r="F830" s="20"/>
      <c r="G830" s="20"/>
      <c r="H830" s="20"/>
      <c r="I830" s="20"/>
      <c r="J830" s="31"/>
      <c r="K830" s="32"/>
      <c r="L830" s="32"/>
      <c r="M830" s="32"/>
      <c r="N830" s="46"/>
      <c r="V830" s="5"/>
      <c r="Y830" s="5"/>
    </row>
    <row r="831" spans="2:25" x14ac:dyDescent="0.3">
      <c r="B831" s="23">
        <f>'Spot Type 1'!B831</f>
        <v>0</v>
      </c>
      <c r="C831" s="20" t="str">
        <f>'Spot Type 1'!C831</f>
        <v>x</v>
      </c>
      <c r="D831" s="20"/>
      <c r="E831" s="20"/>
      <c r="F831" s="20"/>
      <c r="G831" s="20"/>
      <c r="H831" s="20"/>
      <c r="I831" s="20"/>
      <c r="J831" s="31"/>
      <c r="K831" s="32"/>
      <c r="L831" s="32"/>
      <c r="M831" s="32"/>
      <c r="N831" s="46"/>
      <c r="V831" s="5"/>
      <c r="Y831" s="5"/>
    </row>
    <row r="832" spans="2:25" x14ac:dyDescent="0.3">
      <c r="B832" s="23">
        <f>'Spot Type 1'!B832</f>
        <v>0</v>
      </c>
      <c r="C832" s="20" t="str">
        <f>'Spot Type 1'!C832</f>
        <v>x</v>
      </c>
      <c r="D832" s="20"/>
      <c r="E832" s="20"/>
      <c r="F832" s="20"/>
      <c r="G832" s="20"/>
      <c r="H832" s="20"/>
      <c r="I832" s="20"/>
      <c r="J832" s="31"/>
      <c r="K832" s="32"/>
      <c r="L832" s="32"/>
      <c r="M832" s="32"/>
      <c r="N832" s="46"/>
      <c r="V832" s="5"/>
      <c r="Y832" s="5"/>
    </row>
    <row r="833" spans="2:25" x14ac:dyDescent="0.3">
      <c r="B833" s="23">
        <f>'Spot Type 1'!B833</f>
        <v>0</v>
      </c>
      <c r="C833" s="20" t="str">
        <f>'Spot Type 1'!C833</f>
        <v>x</v>
      </c>
      <c r="D833" s="20"/>
      <c r="E833" s="20"/>
      <c r="F833" s="20"/>
      <c r="G833" s="20"/>
      <c r="H833" s="20"/>
      <c r="I833" s="20"/>
      <c r="J833" s="31"/>
      <c r="K833" s="32"/>
      <c r="L833" s="32"/>
      <c r="M833" s="32"/>
      <c r="N833" s="46"/>
      <c r="V833" s="5"/>
      <c r="Y833" s="5"/>
    </row>
    <row r="834" spans="2:25" x14ac:dyDescent="0.3">
      <c r="B834" s="23">
        <f>'Spot Type 1'!B834</f>
        <v>0</v>
      </c>
      <c r="C834" s="20" t="str">
        <f>'Spot Type 1'!C834</f>
        <v>x</v>
      </c>
      <c r="D834" s="20"/>
      <c r="E834" s="20"/>
      <c r="F834" s="20"/>
      <c r="G834" s="20"/>
      <c r="H834" s="20"/>
      <c r="I834" s="20"/>
      <c r="J834" s="31"/>
      <c r="K834" s="32"/>
      <c r="L834" s="32"/>
      <c r="M834" s="32"/>
      <c r="N834" s="46"/>
      <c r="V834" s="5"/>
      <c r="Y834" s="5"/>
    </row>
    <row r="835" spans="2:25" x14ac:dyDescent="0.3">
      <c r="B835" s="23">
        <f>'Spot Type 1'!B835</f>
        <v>0</v>
      </c>
      <c r="C835" s="20" t="str">
        <f>'Spot Type 1'!C835</f>
        <v>x</v>
      </c>
      <c r="D835" s="20"/>
      <c r="E835" s="20"/>
      <c r="F835" s="20"/>
      <c r="G835" s="20"/>
      <c r="H835" s="20"/>
      <c r="I835" s="20"/>
      <c r="J835" s="31"/>
      <c r="K835" s="32"/>
      <c r="L835" s="32"/>
      <c r="M835" s="32"/>
      <c r="N835" s="46"/>
      <c r="V835" s="5"/>
      <c r="Y835" s="5"/>
    </row>
    <row r="836" spans="2:25" x14ac:dyDescent="0.3">
      <c r="B836" s="23">
        <f>'Spot Type 1'!B836</f>
        <v>0</v>
      </c>
      <c r="C836" s="20" t="str">
        <f>'Spot Type 1'!C836</f>
        <v>x</v>
      </c>
      <c r="D836" s="20"/>
      <c r="E836" s="20"/>
      <c r="F836" s="20"/>
      <c r="G836" s="20"/>
      <c r="H836" s="20"/>
      <c r="I836" s="20"/>
      <c r="J836" s="31"/>
      <c r="K836" s="32"/>
      <c r="L836" s="32"/>
      <c r="M836" s="32"/>
      <c r="N836" s="46"/>
      <c r="V836" s="5"/>
      <c r="Y836" s="5"/>
    </row>
    <row r="837" spans="2:25" x14ac:dyDescent="0.3">
      <c r="B837" s="23">
        <f>'Spot Type 1'!B837</f>
        <v>0</v>
      </c>
      <c r="C837" s="20" t="str">
        <f>'Spot Type 1'!C837</f>
        <v>x</v>
      </c>
      <c r="D837" s="20"/>
      <c r="E837" s="20"/>
      <c r="F837" s="20"/>
      <c r="G837" s="20"/>
      <c r="H837" s="20"/>
      <c r="I837" s="20"/>
      <c r="J837" s="31"/>
      <c r="K837" s="32"/>
      <c r="L837" s="32"/>
      <c r="M837" s="32"/>
      <c r="N837" s="46"/>
      <c r="V837" s="5"/>
      <c r="Y837" s="5"/>
    </row>
    <row r="838" spans="2:25" x14ac:dyDescent="0.3">
      <c r="B838" s="23">
        <f>'Spot Type 1'!B838</f>
        <v>0</v>
      </c>
      <c r="C838" s="20" t="str">
        <f>'Spot Type 1'!C838</f>
        <v>x</v>
      </c>
      <c r="D838" s="20"/>
      <c r="E838" s="20"/>
      <c r="F838" s="20"/>
      <c r="G838" s="20"/>
      <c r="H838" s="20"/>
      <c r="I838" s="20"/>
      <c r="J838" s="31"/>
      <c r="K838" s="32"/>
      <c r="L838" s="32"/>
      <c r="M838" s="32"/>
      <c r="N838" s="46"/>
      <c r="V838" s="5"/>
      <c r="Y838" s="5"/>
    </row>
    <row r="839" spans="2:25" x14ac:dyDescent="0.3">
      <c r="B839" s="23">
        <f>'Spot Type 1'!B839</f>
        <v>0</v>
      </c>
      <c r="C839" s="20" t="str">
        <f>'Spot Type 1'!C839</f>
        <v>x</v>
      </c>
      <c r="D839" s="20"/>
      <c r="E839" s="20"/>
      <c r="F839" s="20"/>
      <c r="G839" s="20"/>
      <c r="H839" s="20"/>
      <c r="I839" s="20"/>
      <c r="J839" s="31"/>
      <c r="K839" s="32"/>
      <c r="L839" s="32"/>
      <c r="M839" s="32"/>
      <c r="N839" s="46"/>
      <c r="V839" s="5"/>
      <c r="Y839" s="5"/>
    </row>
    <row r="840" spans="2:25" x14ac:dyDescent="0.3">
      <c r="B840" s="23">
        <f>'Spot Type 1'!B840</f>
        <v>0</v>
      </c>
      <c r="C840" s="20" t="str">
        <f>'Spot Type 1'!C840</f>
        <v>x</v>
      </c>
      <c r="D840" s="20"/>
      <c r="E840" s="20"/>
      <c r="F840" s="20"/>
      <c r="G840" s="20"/>
      <c r="H840" s="20"/>
      <c r="I840" s="20"/>
      <c r="J840" s="31"/>
      <c r="K840" s="32"/>
      <c r="L840" s="32"/>
      <c r="M840" s="32"/>
      <c r="N840" s="46"/>
      <c r="V840" s="5"/>
      <c r="Y840" s="5"/>
    </row>
    <row r="841" spans="2:25" x14ac:dyDescent="0.3">
      <c r="B841" s="23">
        <f>'Spot Type 1'!B841</f>
        <v>0</v>
      </c>
      <c r="C841" s="20" t="str">
        <f>'Spot Type 1'!C841</f>
        <v>x</v>
      </c>
      <c r="D841" s="20"/>
      <c r="E841" s="20"/>
      <c r="F841" s="20"/>
      <c r="G841" s="20"/>
      <c r="H841" s="20"/>
      <c r="I841" s="20"/>
      <c r="J841" s="31"/>
      <c r="K841" s="32"/>
      <c r="L841" s="32"/>
      <c r="M841" s="32"/>
      <c r="N841" s="46"/>
      <c r="V841" s="5"/>
      <c r="Y841" s="5"/>
    </row>
    <row r="842" spans="2:25" x14ac:dyDescent="0.3">
      <c r="B842" s="23">
        <f>'Spot Type 1'!B842</f>
        <v>0</v>
      </c>
      <c r="C842" s="20" t="str">
        <f>'Spot Type 1'!C842</f>
        <v>x</v>
      </c>
      <c r="D842" s="20"/>
      <c r="E842" s="20"/>
      <c r="F842" s="20"/>
      <c r="G842" s="20"/>
      <c r="H842" s="20"/>
      <c r="I842" s="20"/>
      <c r="J842" s="31"/>
      <c r="K842" s="32"/>
      <c r="L842" s="32"/>
      <c r="M842" s="32"/>
      <c r="N842" s="46"/>
      <c r="V842" s="5"/>
      <c r="Y842" s="5"/>
    </row>
    <row r="843" spans="2:25" x14ac:dyDescent="0.3">
      <c r="B843" s="23">
        <f>'Spot Type 1'!B843</f>
        <v>0</v>
      </c>
      <c r="C843" s="20" t="str">
        <f>'Spot Type 1'!C843</f>
        <v>x</v>
      </c>
      <c r="D843" s="20"/>
      <c r="E843" s="20"/>
      <c r="F843" s="20"/>
      <c r="G843" s="20"/>
      <c r="H843" s="20"/>
      <c r="I843" s="20"/>
      <c r="J843" s="31"/>
      <c r="K843" s="32"/>
      <c r="L843" s="32"/>
      <c r="M843" s="32"/>
      <c r="N843" s="46"/>
      <c r="V843" s="5"/>
      <c r="Y843" s="5"/>
    </row>
    <row r="844" spans="2:25" x14ac:dyDescent="0.3">
      <c r="B844" s="23">
        <f>'Spot Type 1'!B844</f>
        <v>0</v>
      </c>
      <c r="C844" s="20" t="str">
        <f>'Spot Type 1'!C844</f>
        <v>x</v>
      </c>
      <c r="D844" s="20"/>
      <c r="E844" s="20"/>
      <c r="F844" s="20"/>
      <c r="G844" s="20"/>
      <c r="H844" s="20"/>
      <c r="I844" s="20"/>
      <c r="J844" s="31"/>
      <c r="K844" s="32"/>
      <c r="L844" s="32"/>
      <c r="M844" s="32"/>
      <c r="N844" s="46"/>
      <c r="V844" s="5"/>
      <c r="Y844" s="5"/>
    </row>
    <row r="845" spans="2:25" x14ac:dyDescent="0.3">
      <c r="B845" s="23">
        <f>'Spot Type 1'!B845</f>
        <v>0</v>
      </c>
      <c r="C845" s="20" t="str">
        <f>'Spot Type 1'!C845</f>
        <v>x</v>
      </c>
      <c r="D845" s="20"/>
      <c r="E845" s="20"/>
      <c r="F845" s="20"/>
      <c r="G845" s="20"/>
      <c r="H845" s="20"/>
      <c r="I845" s="20"/>
      <c r="J845" s="31"/>
      <c r="K845" s="32"/>
      <c r="L845" s="32"/>
      <c r="M845" s="32"/>
      <c r="N845" s="46"/>
      <c r="V845" s="5"/>
      <c r="Y845" s="5"/>
    </row>
    <row r="846" spans="2:25" x14ac:dyDescent="0.3">
      <c r="B846" s="23">
        <f>'Spot Type 1'!B846</f>
        <v>0</v>
      </c>
      <c r="C846" s="20" t="str">
        <f>'Spot Type 1'!C846</f>
        <v>x</v>
      </c>
      <c r="D846" s="20"/>
      <c r="E846" s="20"/>
      <c r="F846" s="20"/>
      <c r="G846" s="20"/>
      <c r="H846" s="20"/>
      <c r="I846" s="20"/>
      <c r="J846" s="31"/>
      <c r="K846" s="32"/>
      <c r="L846" s="32"/>
      <c r="M846" s="32"/>
      <c r="N846" s="46"/>
      <c r="V846" s="5"/>
      <c r="Y846" s="5"/>
    </row>
    <row r="847" spans="2:25" x14ac:dyDescent="0.3">
      <c r="B847" s="23">
        <f>'Spot Type 1'!B847</f>
        <v>0</v>
      </c>
      <c r="C847" s="20" t="str">
        <f>'Spot Type 1'!C847</f>
        <v>x</v>
      </c>
      <c r="D847" s="20"/>
      <c r="E847" s="20"/>
      <c r="F847" s="20"/>
      <c r="G847" s="20"/>
      <c r="H847" s="20"/>
      <c r="I847" s="20"/>
      <c r="J847" s="31"/>
      <c r="K847" s="32"/>
      <c r="L847" s="32"/>
      <c r="M847" s="32"/>
      <c r="N847" s="46"/>
      <c r="V847" s="5"/>
      <c r="Y847" s="5"/>
    </row>
    <row r="848" spans="2:25" x14ac:dyDescent="0.3">
      <c r="B848" s="23">
        <f>'Spot Type 1'!B848</f>
        <v>0</v>
      </c>
      <c r="C848" s="20" t="str">
        <f>'Spot Type 1'!C848</f>
        <v>x</v>
      </c>
      <c r="D848" s="20"/>
      <c r="E848" s="20"/>
      <c r="F848" s="20"/>
      <c r="G848" s="20"/>
      <c r="H848" s="20"/>
      <c r="I848" s="20"/>
      <c r="J848" s="31"/>
      <c r="K848" s="32"/>
      <c r="L848" s="32"/>
      <c r="M848" s="32"/>
      <c r="N848" s="46"/>
      <c r="V848" s="5"/>
      <c r="Y848" s="5"/>
    </row>
    <row r="849" spans="2:25" x14ac:dyDescent="0.3">
      <c r="B849" s="23">
        <f>'Spot Type 1'!B849</f>
        <v>0</v>
      </c>
      <c r="C849" s="20" t="str">
        <f>'Spot Type 1'!C849</f>
        <v>x</v>
      </c>
      <c r="D849" s="20"/>
      <c r="E849" s="20"/>
      <c r="F849" s="20"/>
      <c r="G849" s="20"/>
      <c r="H849" s="20"/>
      <c r="I849" s="20"/>
      <c r="J849" s="31"/>
      <c r="K849" s="32"/>
      <c r="L849" s="32"/>
      <c r="M849" s="32"/>
      <c r="N849" s="46"/>
      <c r="V849" s="5"/>
      <c r="Y849" s="5"/>
    </row>
    <row r="850" spans="2:25" x14ac:dyDescent="0.3">
      <c r="B850" s="23">
        <f>'Spot Type 1'!B850</f>
        <v>0</v>
      </c>
      <c r="C850" s="20" t="str">
        <f>'Spot Type 1'!C850</f>
        <v>x</v>
      </c>
      <c r="D850" s="20"/>
      <c r="E850" s="20"/>
      <c r="F850" s="20"/>
      <c r="G850" s="20"/>
      <c r="H850" s="20"/>
      <c r="I850" s="20"/>
      <c r="J850" s="31"/>
      <c r="K850" s="32"/>
      <c r="L850" s="32"/>
      <c r="M850" s="32"/>
      <c r="N850" s="46"/>
      <c r="V850" s="5"/>
      <c r="Y850" s="5"/>
    </row>
    <row r="851" spans="2:25" x14ac:dyDescent="0.3">
      <c r="B851" s="23">
        <f>'Spot Type 1'!B851</f>
        <v>0</v>
      </c>
      <c r="C851" s="20" t="str">
        <f>'Spot Type 1'!C851</f>
        <v>x</v>
      </c>
      <c r="D851" s="20"/>
      <c r="E851" s="20"/>
      <c r="F851" s="20"/>
      <c r="G851" s="20"/>
      <c r="H851" s="20"/>
      <c r="I851" s="20"/>
      <c r="J851" s="31"/>
      <c r="K851" s="32"/>
      <c r="L851" s="32"/>
      <c r="M851" s="32"/>
      <c r="N851" s="46"/>
      <c r="V851" s="5"/>
      <c r="Y851" s="5"/>
    </row>
    <row r="852" spans="2:25" x14ac:dyDescent="0.3">
      <c r="B852" s="23">
        <f>'Spot Type 1'!B852</f>
        <v>0</v>
      </c>
      <c r="C852" s="20" t="str">
        <f>'Spot Type 1'!C852</f>
        <v>x</v>
      </c>
      <c r="D852" s="20"/>
      <c r="E852" s="20"/>
      <c r="F852" s="20"/>
      <c r="G852" s="20"/>
      <c r="H852" s="20"/>
      <c r="I852" s="20"/>
      <c r="J852" s="31"/>
      <c r="K852" s="32"/>
      <c r="L852" s="32"/>
      <c r="M852" s="32"/>
      <c r="N852" s="46"/>
      <c r="V852" s="5"/>
      <c r="Y852" s="5"/>
    </row>
    <row r="853" spans="2:25" x14ac:dyDescent="0.3">
      <c r="B853" s="23">
        <f>'Spot Type 1'!B853</f>
        <v>0</v>
      </c>
      <c r="C853" s="20" t="str">
        <f>'Spot Type 1'!C853</f>
        <v>x</v>
      </c>
      <c r="D853" s="20"/>
      <c r="E853" s="20"/>
      <c r="F853" s="20"/>
      <c r="G853" s="20"/>
      <c r="H853" s="20"/>
      <c r="I853" s="20"/>
      <c r="J853" s="31"/>
      <c r="K853" s="32"/>
      <c r="L853" s="32"/>
      <c r="M853" s="32"/>
      <c r="N853" s="46"/>
      <c r="V853" s="5"/>
      <c r="Y853" s="5"/>
    </row>
    <row r="854" spans="2:25" x14ac:dyDescent="0.3">
      <c r="B854" s="23">
        <f>'Spot Type 1'!B854</f>
        <v>0</v>
      </c>
      <c r="C854" s="20" t="str">
        <f>'Spot Type 1'!C854</f>
        <v>x</v>
      </c>
      <c r="D854" s="20"/>
      <c r="E854" s="20"/>
      <c r="F854" s="20"/>
      <c r="G854" s="20"/>
      <c r="H854" s="20"/>
      <c r="I854" s="20"/>
      <c r="J854" s="31"/>
      <c r="K854" s="32"/>
      <c r="L854" s="32"/>
      <c r="M854" s="32"/>
      <c r="N854" s="46"/>
      <c r="V854" s="5"/>
      <c r="Y854" s="5"/>
    </row>
    <row r="855" spans="2:25" x14ac:dyDescent="0.3">
      <c r="B855" s="23">
        <f>'Spot Type 1'!B855</f>
        <v>0</v>
      </c>
      <c r="C855" s="20" t="str">
        <f>'Spot Type 1'!C855</f>
        <v>x</v>
      </c>
      <c r="D855" s="20"/>
      <c r="E855" s="20"/>
      <c r="F855" s="20"/>
      <c r="G855" s="20"/>
      <c r="H855" s="20"/>
      <c r="I855" s="20"/>
      <c r="J855" s="31"/>
      <c r="K855" s="32"/>
      <c r="L855" s="32"/>
      <c r="M855" s="32"/>
      <c r="N855" s="46"/>
      <c r="V855" s="5"/>
      <c r="Y855" s="5"/>
    </row>
    <row r="856" spans="2:25" x14ac:dyDescent="0.3">
      <c r="B856" s="23">
        <f>'Spot Type 1'!B856</f>
        <v>0</v>
      </c>
      <c r="C856" s="20" t="str">
        <f>'Spot Type 1'!C856</f>
        <v>x</v>
      </c>
      <c r="D856" s="20"/>
      <c r="E856" s="20"/>
      <c r="F856" s="20"/>
      <c r="G856" s="20"/>
      <c r="H856" s="20"/>
      <c r="I856" s="20"/>
      <c r="J856" s="31"/>
      <c r="K856" s="32"/>
      <c r="L856" s="32"/>
      <c r="M856" s="32"/>
      <c r="N856" s="46"/>
      <c r="V856" s="5"/>
      <c r="Y856" s="5"/>
    </row>
    <row r="857" spans="2:25" x14ac:dyDescent="0.3">
      <c r="B857" s="23">
        <f>'Spot Type 1'!B857</f>
        <v>0</v>
      </c>
      <c r="C857" s="20" t="str">
        <f>'Spot Type 1'!C857</f>
        <v>x</v>
      </c>
      <c r="D857" s="20"/>
      <c r="E857" s="20"/>
      <c r="F857" s="20"/>
      <c r="G857" s="20"/>
      <c r="H857" s="20"/>
      <c r="I857" s="20"/>
      <c r="J857" s="31"/>
      <c r="K857" s="32"/>
      <c r="L857" s="32"/>
      <c r="M857" s="32"/>
      <c r="N857" s="46"/>
      <c r="V857" s="5"/>
      <c r="Y857" s="5"/>
    </row>
    <row r="858" spans="2:25" x14ac:dyDescent="0.3">
      <c r="B858" s="23">
        <f>'Spot Type 1'!B858</f>
        <v>0</v>
      </c>
      <c r="C858" s="20" t="str">
        <f>'Spot Type 1'!C858</f>
        <v>x</v>
      </c>
      <c r="D858" s="20"/>
      <c r="E858" s="20"/>
      <c r="F858" s="20"/>
      <c r="G858" s="20"/>
      <c r="H858" s="20"/>
      <c r="I858" s="20"/>
      <c r="J858" s="31"/>
      <c r="K858" s="32"/>
      <c r="L858" s="32"/>
      <c r="M858" s="32"/>
      <c r="N858" s="46"/>
      <c r="V858" s="5"/>
      <c r="Y858" s="5"/>
    </row>
    <row r="859" spans="2:25" x14ac:dyDescent="0.3">
      <c r="B859" s="23">
        <f>'Spot Type 1'!B859</f>
        <v>0</v>
      </c>
      <c r="C859" s="20" t="str">
        <f>'Spot Type 1'!C859</f>
        <v>x</v>
      </c>
      <c r="D859" s="20"/>
      <c r="E859" s="20"/>
      <c r="F859" s="20"/>
      <c r="G859" s="20"/>
      <c r="H859" s="20"/>
      <c r="I859" s="20"/>
      <c r="J859" s="31"/>
      <c r="K859" s="32"/>
      <c r="L859" s="32"/>
      <c r="M859" s="32"/>
      <c r="N859" s="46"/>
      <c r="V859" s="5"/>
      <c r="Y859" s="5"/>
    </row>
    <row r="860" spans="2:25" x14ac:dyDescent="0.3">
      <c r="B860" s="23">
        <f>'Spot Type 1'!B860</f>
        <v>0</v>
      </c>
      <c r="C860" s="20" t="str">
        <f>'Spot Type 1'!C860</f>
        <v>x</v>
      </c>
      <c r="D860" s="20"/>
      <c r="E860" s="20"/>
      <c r="F860" s="20"/>
      <c r="G860" s="20"/>
      <c r="H860" s="20"/>
      <c r="I860" s="20"/>
      <c r="J860" s="31"/>
      <c r="K860" s="32"/>
      <c r="L860" s="32"/>
      <c r="M860" s="32"/>
      <c r="N860" s="46"/>
      <c r="V860" s="5"/>
      <c r="Y860" s="5"/>
    </row>
    <row r="861" spans="2:25" x14ac:dyDescent="0.3">
      <c r="B861" s="23">
        <f>'Spot Type 1'!B861</f>
        <v>0</v>
      </c>
      <c r="C861" s="20" t="str">
        <f>'Spot Type 1'!C861</f>
        <v>x</v>
      </c>
      <c r="D861" s="20"/>
      <c r="E861" s="20"/>
      <c r="F861" s="20"/>
      <c r="G861" s="20"/>
      <c r="H861" s="20"/>
      <c r="I861" s="20"/>
      <c r="J861" s="31"/>
      <c r="K861" s="32"/>
      <c r="L861" s="32"/>
      <c r="M861" s="32"/>
      <c r="N861" s="46"/>
      <c r="V861" s="5"/>
      <c r="Y861" s="5"/>
    </row>
    <row r="862" spans="2:25" x14ac:dyDescent="0.3">
      <c r="B862" s="23">
        <f>'Spot Type 1'!B862</f>
        <v>0</v>
      </c>
      <c r="C862" s="20" t="str">
        <f>'Spot Type 1'!C862</f>
        <v>x</v>
      </c>
      <c r="D862" s="20"/>
      <c r="E862" s="20"/>
      <c r="F862" s="20"/>
      <c r="G862" s="20"/>
      <c r="H862" s="20"/>
      <c r="I862" s="20"/>
      <c r="J862" s="31"/>
      <c r="K862" s="32"/>
      <c r="L862" s="32"/>
      <c r="M862" s="32"/>
      <c r="N862" s="46"/>
      <c r="V862" s="5"/>
      <c r="Y862" s="5"/>
    </row>
    <row r="863" spans="2:25" x14ac:dyDescent="0.3">
      <c r="B863" s="23">
        <f>'Spot Type 1'!B863</f>
        <v>0</v>
      </c>
      <c r="C863" s="20" t="str">
        <f>'Spot Type 1'!C863</f>
        <v>x</v>
      </c>
      <c r="D863" s="20"/>
      <c r="E863" s="20"/>
      <c r="F863" s="20"/>
      <c r="G863" s="20"/>
      <c r="H863" s="20"/>
      <c r="I863" s="20"/>
      <c r="J863" s="31"/>
      <c r="K863" s="32"/>
      <c r="L863" s="32"/>
      <c r="M863" s="32"/>
      <c r="N863" s="46"/>
      <c r="V863" s="5"/>
      <c r="Y863" s="5"/>
    </row>
    <row r="864" spans="2:25" x14ac:dyDescent="0.3">
      <c r="B864" s="23">
        <f>'Spot Type 1'!B864</f>
        <v>0</v>
      </c>
      <c r="C864" s="20" t="str">
        <f>'Spot Type 1'!C864</f>
        <v>x</v>
      </c>
      <c r="D864" s="20"/>
      <c r="E864" s="20"/>
      <c r="F864" s="20"/>
      <c r="G864" s="20"/>
      <c r="H864" s="20"/>
      <c r="I864" s="20"/>
      <c r="J864" s="31"/>
      <c r="K864" s="32"/>
      <c r="L864" s="32"/>
      <c r="M864" s="32"/>
      <c r="N864" s="46"/>
      <c r="V864" s="5"/>
      <c r="Y864" s="5"/>
    </row>
    <row r="865" spans="2:25" x14ac:dyDescent="0.3">
      <c r="B865" s="23">
        <f>'Spot Type 1'!B865</f>
        <v>0</v>
      </c>
      <c r="C865" s="20" t="str">
        <f>'Spot Type 1'!C865</f>
        <v>x</v>
      </c>
      <c r="D865" s="20"/>
      <c r="E865" s="20"/>
      <c r="F865" s="20"/>
      <c r="G865" s="20"/>
      <c r="H865" s="20"/>
      <c r="I865" s="20"/>
      <c r="J865" s="31"/>
      <c r="K865" s="32"/>
      <c r="L865" s="32"/>
      <c r="M865" s="32"/>
      <c r="N865" s="46"/>
      <c r="V865" s="5"/>
      <c r="Y865" s="5"/>
    </row>
    <row r="866" spans="2:25" x14ac:dyDescent="0.3">
      <c r="B866" s="23">
        <f>'Spot Type 1'!B866</f>
        <v>0</v>
      </c>
      <c r="C866" s="20" t="str">
        <f>'Spot Type 1'!C866</f>
        <v>x</v>
      </c>
      <c r="D866" s="20"/>
      <c r="E866" s="20"/>
      <c r="F866" s="20"/>
      <c r="G866" s="20"/>
      <c r="H866" s="20"/>
      <c r="I866" s="20"/>
      <c r="J866" s="31"/>
      <c r="K866" s="32"/>
      <c r="L866" s="32"/>
      <c r="M866" s="32"/>
      <c r="N866" s="46"/>
      <c r="V866" s="5"/>
      <c r="Y866" s="5"/>
    </row>
    <row r="867" spans="2:25" x14ac:dyDescent="0.3">
      <c r="B867" s="23">
        <f>'Spot Type 1'!B867</f>
        <v>0</v>
      </c>
      <c r="C867" s="20" t="str">
        <f>'Spot Type 1'!C867</f>
        <v>x</v>
      </c>
      <c r="D867" s="20"/>
      <c r="E867" s="20"/>
      <c r="F867" s="20"/>
      <c r="G867" s="20"/>
      <c r="H867" s="20"/>
      <c r="I867" s="20"/>
      <c r="J867" s="31"/>
      <c r="K867" s="32"/>
      <c r="L867" s="32"/>
      <c r="M867" s="32"/>
      <c r="N867" s="46"/>
      <c r="V867" s="5"/>
      <c r="Y867" s="5"/>
    </row>
    <row r="868" spans="2:25" x14ac:dyDescent="0.3">
      <c r="B868" s="23">
        <f>'Spot Type 1'!B868</f>
        <v>0</v>
      </c>
      <c r="C868" s="20" t="str">
        <f>'Spot Type 1'!C868</f>
        <v>x</v>
      </c>
      <c r="D868" s="20"/>
      <c r="E868" s="20"/>
      <c r="F868" s="20"/>
      <c r="G868" s="20"/>
      <c r="H868" s="20"/>
      <c r="I868" s="20"/>
      <c r="J868" s="31"/>
      <c r="K868" s="32"/>
      <c r="L868" s="32"/>
      <c r="M868" s="32"/>
      <c r="N868" s="46"/>
      <c r="V868" s="5"/>
      <c r="Y868" s="5"/>
    </row>
    <row r="869" spans="2:25" x14ac:dyDescent="0.3">
      <c r="B869" s="23">
        <f>'Spot Type 1'!B869</f>
        <v>0</v>
      </c>
      <c r="C869" s="20" t="str">
        <f>'Spot Type 1'!C869</f>
        <v>x</v>
      </c>
      <c r="D869" s="20"/>
      <c r="E869" s="20"/>
      <c r="F869" s="20"/>
      <c r="G869" s="20"/>
      <c r="H869" s="20"/>
      <c r="I869" s="20"/>
      <c r="J869" s="31"/>
      <c r="K869" s="32"/>
      <c r="L869" s="32"/>
      <c r="M869" s="32"/>
      <c r="N869" s="46"/>
      <c r="V869" s="5"/>
      <c r="Y869" s="5"/>
    </row>
    <row r="870" spans="2:25" x14ac:dyDescent="0.3">
      <c r="B870" s="23">
        <f>'Spot Type 1'!B870</f>
        <v>0</v>
      </c>
      <c r="C870" s="20" t="str">
        <f>'Spot Type 1'!C870</f>
        <v>x</v>
      </c>
      <c r="D870" s="20"/>
      <c r="E870" s="20"/>
      <c r="F870" s="20"/>
      <c r="G870" s="20"/>
      <c r="H870" s="20"/>
      <c r="I870" s="20"/>
      <c r="J870" s="31"/>
      <c r="K870" s="32"/>
      <c r="L870" s="32"/>
      <c r="M870" s="32"/>
      <c r="N870" s="46"/>
      <c r="V870" s="5"/>
      <c r="Y870" s="5"/>
    </row>
    <row r="871" spans="2:25" x14ac:dyDescent="0.3">
      <c r="B871" s="23">
        <f>'Spot Type 1'!B871</f>
        <v>0</v>
      </c>
      <c r="C871" s="20" t="str">
        <f>'Spot Type 1'!C871</f>
        <v>x</v>
      </c>
      <c r="D871" s="20"/>
      <c r="E871" s="20"/>
      <c r="F871" s="20"/>
      <c r="G871" s="20"/>
      <c r="H871" s="20"/>
      <c r="I871" s="20"/>
      <c r="J871" s="31"/>
      <c r="K871" s="32"/>
      <c r="L871" s="32"/>
      <c r="M871" s="32"/>
      <c r="N871" s="46"/>
      <c r="V871" s="5"/>
      <c r="Y871" s="5"/>
    </row>
    <row r="872" spans="2:25" x14ac:dyDescent="0.3">
      <c r="B872" s="23">
        <f>'Spot Type 1'!B872</f>
        <v>0</v>
      </c>
      <c r="C872" s="20" t="str">
        <f>'Spot Type 1'!C872</f>
        <v>x</v>
      </c>
      <c r="D872" s="20"/>
      <c r="E872" s="20"/>
      <c r="F872" s="20"/>
      <c r="G872" s="20"/>
      <c r="H872" s="20"/>
      <c r="I872" s="20"/>
      <c r="J872" s="31"/>
      <c r="K872" s="32"/>
      <c r="L872" s="32"/>
      <c r="M872" s="32"/>
      <c r="N872" s="46"/>
      <c r="V872" s="5"/>
      <c r="Y872" s="5"/>
    </row>
    <row r="873" spans="2:25" x14ac:dyDescent="0.3">
      <c r="B873" s="23">
        <f>'Spot Type 1'!B873</f>
        <v>0</v>
      </c>
      <c r="C873" s="20" t="str">
        <f>'Spot Type 1'!C873</f>
        <v>x</v>
      </c>
      <c r="D873" s="20"/>
      <c r="E873" s="20"/>
      <c r="F873" s="20"/>
      <c r="G873" s="20"/>
      <c r="H873" s="20"/>
      <c r="I873" s="20"/>
      <c r="J873" s="31"/>
      <c r="K873" s="32"/>
      <c r="L873" s="32"/>
      <c r="M873" s="32"/>
      <c r="N873" s="46"/>
      <c r="V873" s="5"/>
      <c r="Y873" s="5"/>
    </row>
    <row r="874" spans="2:25" x14ac:dyDescent="0.3">
      <c r="B874" s="23">
        <f>'Spot Type 1'!B874</f>
        <v>0</v>
      </c>
      <c r="C874" s="20" t="str">
        <f>'Spot Type 1'!C874</f>
        <v>x</v>
      </c>
      <c r="D874" s="20"/>
      <c r="E874" s="20"/>
      <c r="F874" s="20"/>
      <c r="G874" s="20"/>
      <c r="H874" s="20"/>
      <c r="I874" s="20"/>
      <c r="J874" s="31"/>
      <c r="K874" s="32"/>
      <c r="L874" s="32"/>
      <c r="M874" s="32"/>
      <c r="N874" s="46"/>
      <c r="V874" s="5"/>
      <c r="Y874" s="5"/>
    </row>
    <row r="875" spans="2:25" x14ac:dyDescent="0.3">
      <c r="B875" s="23">
        <f>'Spot Type 1'!B875</f>
        <v>0</v>
      </c>
      <c r="C875" s="20" t="str">
        <f>'Spot Type 1'!C875</f>
        <v>x</v>
      </c>
      <c r="D875" s="20"/>
      <c r="E875" s="20"/>
      <c r="F875" s="20"/>
      <c r="G875" s="20"/>
      <c r="H875" s="20"/>
      <c r="I875" s="20"/>
      <c r="J875" s="31"/>
      <c r="K875" s="32"/>
      <c r="L875" s="32"/>
      <c r="M875" s="32"/>
      <c r="N875" s="46"/>
      <c r="V875" s="5"/>
      <c r="Y875" s="5"/>
    </row>
    <row r="876" spans="2:25" x14ac:dyDescent="0.3">
      <c r="B876" s="23">
        <f>'Spot Type 1'!B876</f>
        <v>0</v>
      </c>
      <c r="C876" s="20" t="str">
        <f>'Spot Type 1'!C876</f>
        <v>x</v>
      </c>
      <c r="D876" s="20"/>
      <c r="E876" s="20"/>
      <c r="F876" s="20"/>
      <c r="G876" s="20"/>
      <c r="H876" s="20"/>
      <c r="I876" s="20"/>
      <c r="J876" s="31"/>
      <c r="K876" s="32"/>
      <c r="L876" s="32"/>
      <c r="M876" s="32"/>
      <c r="N876" s="46"/>
      <c r="V876" s="5"/>
      <c r="Y876" s="5"/>
    </row>
    <row r="877" spans="2:25" x14ac:dyDescent="0.3">
      <c r="B877" s="23">
        <f>'Spot Type 1'!B877</f>
        <v>0</v>
      </c>
      <c r="C877" s="20" t="str">
        <f>'Spot Type 1'!C877</f>
        <v>x</v>
      </c>
      <c r="D877" s="20"/>
      <c r="E877" s="20"/>
      <c r="F877" s="20"/>
      <c r="G877" s="20"/>
      <c r="H877" s="20"/>
      <c r="I877" s="20"/>
      <c r="J877" s="31"/>
      <c r="K877" s="32"/>
      <c r="L877" s="32"/>
      <c r="M877" s="32"/>
      <c r="N877" s="46"/>
      <c r="V877" s="5"/>
      <c r="Y877" s="5"/>
    </row>
    <row r="878" spans="2:25" x14ac:dyDescent="0.3">
      <c r="B878" s="23">
        <f>'Spot Type 1'!B878</f>
        <v>0</v>
      </c>
      <c r="C878" s="20" t="str">
        <f>'Spot Type 1'!C878</f>
        <v>x</v>
      </c>
      <c r="D878" s="20"/>
      <c r="E878" s="20"/>
      <c r="F878" s="20"/>
      <c r="G878" s="20"/>
      <c r="H878" s="20"/>
      <c r="I878" s="20"/>
      <c r="J878" s="31"/>
      <c r="K878" s="32"/>
      <c r="L878" s="32"/>
      <c r="M878" s="32"/>
      <c r="N878" s="46"/>
      <c r="V878" s="5"/>
      <c r="Y878" s="5"/>
    </row>
    <row r="879" spans="2:25" x14ac:dyDescent="0.3">
      <c r="B879" s="23">
        <f>'Spot Type 1'!B879</f>
        <v>0</v>
      </c>
      <c r="C879" s="20" t="str">
        <f>'Spot Type 1'!C879</f>
        <v>x</v>
      </c>
      <c r="D879" s="20"/>
      <c r="E879" s="20"/>
      <c r="F879" s="20"/>
      <c r="G879" s="20"/>
      <c r="H879" s="20"/>
      <c r="I879" s="20"/>
      <c r="J879" s="31"/>
      <c r="K879" s="32"/>
      <c r="L879" s="32"/>
      <c r="M879" s="32"/>
      <c r="N879" s="46"/>
      <c r="V879" s="5"/>
      <c r="Y879" s="5"/>
    </row>
    <row r="880" spans="2:25" x14ac:dyDescent="0.3">
      <c r="B880" s="23">
        <f>'Spot Type 1'!B880</f>
        <v>0</v>
      </c>
      <c r="C880" s="20" t="str">
        <f>'Spot Type 1'!C880</f>
        <v>x</v>
      </c>
      <c r="D880" s="20"/>
      <c r="E880" s="20"/>
      <c r="F880" s="20"/>
      <c r="G880" s="20"/>
      <c r="H880" s="20"/>
      <c r="I880" s="20"/>
      <c r="J880" s="31"/>
      <c r="K880" s="32"/>
      <c r="L880" s="32"/>
      <c r="M880" s="32"/>
      <c r="N880" s="46"/>
      <c r="V880" s="5"/>
      <c r="Y880" s="5"/>
    </row>
    <row r="881" spans="2:25" x14ac:dyDescent="0.3">
      <c r="B881" s="23">
        <f>'Spot Type 1'!B881</f>
        <v>0</v>
      </c>
      <c r="C881" s="20" t="str">
        <f>'Spot Type 1'!C881</f>
        <v>x</v>
      </c>
      <c r="D881" s="20"/>
      <c r="E881" s="20"/>
      <c r="F881" s="20"/>
      <c r="G881" s="20"/>
      <c r="H881" s="20"/>
      <c r="I881" s="20"/>
      <c r="J881" s="31"/>
      <c r="K881" s="32"/>
      <c r="L881" s="32"/>
      <c r="M881" s="32"/>
      <c r="N881" s="46"/>
      <c r="V881" s="5"/>
      <c r="Y881" s="5"/>
    </row>
    <row r="882" spans="2:25" x14ac:dyDescent="0.3">
      <c r="B882" s="23">
        <f>'Spot Type 1'!B882</f>
        <v>0</v>
      </c>
      <c r="C882" s="20" t="str">
        <f>'Spot Type 1'!C882</f>
        <v>x</v>
      </c>
      <c r="D882" s="20"/>
      <c r="E882" s="20"/>
      <c r="F882" s="20"/>
      <c r="G882" s="20"/>
      <c r="H882" s="20"/>
      <c r="I882" s="20"/>
      <c r="J882" s="31"/>
      <c r="K882" s="32"/>
      <c r="L882" s="32"/>
      <c r="M882" s="32"/>
      <c r="N882" s="46"/>
      <c r="V882" s="5"/>
      <c r="Y882" s="5"/>
    </row>
    <row r="883" spans="2:25" x14ac:dyDescent="0.3">
      <c r="B883" s="23">
        <f>'Spot Type 1'!B883</f>
        <v>0</v>
      </c>
      <c r="C883" s="20" t="str">
        <f>'Spot Type 1'!C883</f>
        <v>x</v>
      </c>
      <c r="D883" s="20"/>
      <c r="E883" s="20"/>
      <c r="F883" s="20"/>
      <c r="G883" s="20"/>
      <c r="H883" s="20"/>
      <c r="I883" s="20"/>
      <c r="J883" s="31"/>
      <c r="K883" s="32"/>
      <c r="L883" s="32"/>
      <c r="M883" s="32"/>
      <c r="N883" s="46"/>
      <c r="V883" s="5"/>
      <c r="Y883" s="5"/>
    </row>
    <row r="884" spans="2:25" x14ac:dyDescent="0.3">
      <c r="B884" s="23">
        <f>'Spot Type 1'!B884</f>
        <v>0</v>
      </c>
      <c r="C884" s="20" t="str">
        <f>'Spot Type 1'!C884</f>
        <v>x</v>
      </c>
      <c r="D884" s="20"/>
      <c r="E884" s="20"/>
      <c r="F884" s="20"/>
      <c r="G884" s="20"/>
      <c r="H884" s="20"/>
      <c r="I884" s="20"/>
      <c r="J884" s="31"/>
      <c r="K884" s="32"/>
      <c r="L884" s="32"/>
      <c r="M884" s="32"/>
      <c r="N884" s="46"/>
      <c r="V884" s="5"/>
      <c r="Y884" s="5"/>
    </row>
    <row r="885" spans="2:25" x14ac:dyDescent="0.3">
      <c r="B885" s="23">
        <f>'Spot Type 1'!B885</f>
        <v>0</v>
      </c>
      <c r="C885" s="20" t="str">
        <f>'Spot Type 1'!C885</f>
        <v>x</v>
      </c>
      <c r="D885" s="20"/>
      <c r="E885" s="20"/>
      <c r="F885" s="20"/>
      <c r="G885" s="20"/>
      <c r="H885" s="20"/>
      <c r="I885" s="20"/>
      <c r="J885" s="31"/>
      <c r="K885" s="32"/>
      <c r="L885" s="32"/>
      <c r="M885" s="32"/>
      <c r="N885" s="46"/>
      <c r="V885" s="5"/>
      <c r="Y885" s="5"/>
    </row>
    <row r="886" spans="2:25" x14ac:dyDescent="0.3">
      <c r="B886" s="23">
        <f>'Spot Type 1'!B886</f>
        <v>0</v>
      </c>
      <c r="C886" s="20" t="str">
        <f>'Spot Type 1'!C886</f>
        <v>x</v>
      </c>
      <c r="D886" s="20"/>
      <c r="E886" s="20"/>
      <c r="F886" s="20"/>
      <c r="G886" s="20"/>
      <c r="H886" s="20"/>
      <c r="I886" s="20"/>
      <c r="J886" s="31"/>
      <c r="K886" s="32"/>
      <c r="L886" s="32"/>
      <c r="M886" s="32"/>
      <c r="N886" s="46"/>
      <c r="V886" s="5"/>
      <c r="Y886" s="5"/>
    </row>
    <row r="887" spans="2:25" x14ac:dyDescent="0.3">
      <c r="B887" s="23">
        <f>'Spot Type 1'!B887</f>
        <v>0</v>
      </c>
      <c r="C887" s="20" t="str">
        <f>'Spot Type 1'!C887</f>
        <v>x</v>
      </c>
      <c r="D887" s="20"/>
      <c r="E887" s="20"/>
      <c r="F887" s="20"/>
      <c r="G887" s="20"/>
      <c r="H887" s="20"/>
      <c r="I887" s="20"/>
      <c r="J887" s="31"/>
      <c r="K887" s="32"/>
      <c r="L887" s="32"/>
      <c r="M887" s="32"/>
      <c r="N887" s="46"/>
      <c r="V887" s="5"/>
      <c r="Y887" s="5"/>
    </row>
    <row r="888" spans="2:25" x14ac:dyDescent="0.3">
      <c r="B888" s="23">
        <f>'Spot Type 1'!B888</f>
        <v>0</v>
      </c>
      <c r="C888" s="20" t="str">
        <f>'Spot Type 1'!C888</f>
        <v>x</v>
      </c>
      <c r="D888" s="20"/>
      <c r="E888" s="20"/>
      <c r="F888" s="20"/>
      <c r="G888" s="20"/>
      <c r="H888" s="20"/>
      <c r="I888" s="20"/>
      <c r="J888" s="31"/>
      <c r="K888" s="32"/>
      <c r="L888" s="32"/>
      <c r="M888" s="32"/>
      <c r="N888" s="46"/>
      <c r="V888" s="5"/>
      <c r="Y888" s="5"/>
    </row>
    <row r="889" spans="2:25" x14ac:dyDescent="0.3">
      <c r="B889" s="23">
        <f>'Spot Type 1'!B889</f>
        <v>0</v>
      </c>
      <c r="C889" s="20" t="str">
        <f>'Spot Type 1'!C889</f>
        <v>x</v>
      </c>
      <c r="D889" s="20"/>
      <c r="E889" s="20"/>
      <c r="F889" s="20"/>
      <c r="G889" s="20"/>
      <c r="H889" s="20"/>
      <c r="I889" s="20"/>
      <c r="J889" s="31"/>
      <c r="K889" s="32"/>
      <c r="L889" s="32"/>
      <c r="M889" s="32"/>
      <c r="N889" s="46"/>
      <c r="V889" s="5"/>
      <c r="Y889" s="5"/>
    </row>
    <row r="890" spans="2:25" x14ac:dyDescent="0.3">
      <c r="B890" s="23">
        <f>'Spot Type 1'!B890</f>
        <v>0</v>
      </c>
      <c r="C890" s="20" t="str">
        <f>'Spot Type 1'!C890</f>
        <v>x</v>
      </c>
      <c r="D890" s="20"/>
      <c r="E890" s="20"/>
      <c r="F890" s="20"/>
      <c r="G890" s="20"/>
      <c r="H890" s="20"/>
      <c r="I890" s="20"/>
      <c r="J890" s="31"/>
      <c r="K890" s="32"/>
      <c r="L890" s="32"/>
      <c r="M890" s="32"/>
      <c r="N890" s="46"/>
      <c r="V890" s="5"/>
      <c r="Y890" s="5"/>
    </row>
    <row r="891" spans="2:25" x14ac:dyDescent="0.3">
      <c r="B891" s="23">
        <f>'Spot Type 1'!B891</f>
        <v>0</v>
      </c>
      <c r="C891" s="20" t="str">
        <f>'Spot Type 1'!C891</f>
        <v>x</v>
      </c>
      <c r="D891" s="20"/>
      <c r="E891" s="20"/>
      <c r="F891" s="20"/>
      <c r="G891" s="20"/>
      <c r="H891" s="20"/>
      <c r="I891" s="20"/>
      <c r="J891" s="31"/>
      <c r="K891" s="32"/>
      <c r="L891" s="32"/>
      <c r="M891" s="32"/>
      <c r="N891" s="46"/>
      <c r="V891" s="5"/>
      <c r="Y891" s="5"/>
    </row>
    <row r="892" spans="2:25" x14ac:dyDescent="0.3">
      <c r="B892" s="23">
        <f>'Spot Type 1'!B892</f>
        <v>0</v>
      </c>
      <c r="C892" s="20" t="str">
        <f>'Spot Type 1'!C892</f>
        <v>x</v>
      </c>
      <c r="D892" s="20"/>
      <c r="E892" s="20"/>
      <c r="F892" s="20"/>
      <c r="G892" s="20"/>
      <c r="H892" s="20"/>
      <c r="I892" s="20"/>
      <c r="J892" s="31"/>
      <c r="K892" s="32"/>
      <c r="L892" s="32"/>
      <c r="M892" s="32"/>
      <c r="N892" s="46"/>
      <c r="V892" s="5"/>
      <c r="Y892" s="5"/>
    </row>
    <row r="893" spans="2:25" x14ac:dyDescent="0.3">
      <c r="B893" s="23">
        <f>'Spot Type 1'!B893</f>
        <v>0</v>
      </c>
      <c r="C893" s="20" t="str">
        <f>'Spot Type 1'!C893</f>
        <v>x</v>
      </c>
      <c r="D893" s="20"/>
      <c r="E893" s="20"/>
      <c r="F893" s="20"/>
      <c r="G893" s="20"/>
      <c r="H893" s="20"/>
      <c r="I893" s="20"/>
      <c r="J893" s="31"/>
      <c r="K893" s="32"/>
      <c r="L893" s="32"/>
      <c r="M893" s="32"/>
      <c r="N893" s="46"/>
      <c r="V893" s="5"/>
      <c r="Y893" s="5"/>
    </row>
    <row r="894" spans="2:25" x14ac:dyDescent="0.3">
      <c r="B894" s="23">
        <f>'Spot Type 1'!B894</f>
        <v>0</v>
      </c>
      <c r="C894" s="20" t="str">
        <f>'Spot Type 1'!C894</f>
        <v>x</v>
      </c>
      <c r="D894" s="20"/>
      <c r="E894" s="20"/>
      <c r="F894" s="20"/>
      <c r="G894" s="20"/>
      <c r="H894" s="20"/>
      <c r="I894" s="20"/>
      <c r="J894" s="31"/>
      <c r="K894" s="32"/>
      <c r="L894" s="32"/>
      <c r="M894" s="32"/>
      <c r="N894" s="46"/>
      <c r="V894" s="5"/>
      <c r="Y894" s="5"/>
    </row>
    <row r="895" spans="2:25" x14ac:dyDescent="0.3">
      <c r="B895" s="23">
        <f>'Spot Type 1'!B895</f>
        <v>0</v>
      </c>
      <c r="C895" s="20" t="str">
        <f>'Spot Type 1'!C895</f>
        <v>x</v>
      </c>
      <c r="D895" s="20"/>
      <c r="E895" s="20"/>
      <c r="F895" s="20"/>
      <c r="G895" s="20"/>
      <c r="H895" s="20"/>
      <c r="I895" s="20"/>
      <c r="J895" s="31"/>
      <c r="K895" s="32"/>
      <c r="L895" s="32"/>
      <c r="M895" s="32"/>
      <c r="N895" s="46"/>
      <c r="V895" s="5"/>
      <c r="Y895" s="5"/>
    </row>
    <row r="896" spans="2:25" x14ac:dyDescent="0.3">
      <c r="B896" s="23">
        <f>'Spot Type 1'!B896</f>
        <v>0</v>
      </c>
      <c r="C896" s="20" t="str">
        <f>'Spot Type 1'!C896</f>
        <v>x</v>
      </c>
      <c r="D896" s="20"/>
      <c r="E896" s="20"/>
      <c r="F896" s="20"/>
      <c r="G896" s="20"/>
      <c r="H896" s="20"/>
      <c r="I896" s="20"/>
      <c r="J896" s="31"/>
      <c r="K896" s="32"/>
      <c r="L896" s="32"/>
      <c r="M896" s="32"/>
      <c r="N896" s="46"/>
      <c r="V896" s="5"/>
      <c r="Y896" s="5"/>
    </row>
    <row r="897" spans="2:25" x14ac:dyDescent="0.3">
      <c r="B897" s="23">
        <f>'Spot Type 1'!B897</f>
        <v>0</v>
      </c>
      <c r="C897" s="20" t="str">
        <f>'Spot Type 1'!C897</f>
        <v>x</v>
      </c>
      <c r="D897" s="20"/>
      <c r="E897" s="20"/>
      <c r="F897" s="20"/>
      <c r="G897" s="20"/>
      <c r="H897" s="20"/>
      <c r="I897" s="20"/>
      <c r="J897" s="31"/>
      <c r="K897" s="32"/>
      <c r="L897" s="32"/>
      <c r="M897" s="32"/>
      <c r="N897" s="46"/>
      <c r="V897" s="5"/>
      <c r="Y897" s="5"/>
    </row>
    <row r="898" spans="2:25" x14ac:dyDescent="0.3">
      <c r="B898" s="23">
        <f>'Spot Type 1'!B898</f>
        <v>0</v>
      </c>
      <c r="C898" s="20" t="str">
        <f>'Spot Type 1'!C898</f>
        <v>x</v>
      </c>
      <c r="D898" s="20"/>
      <c r="E898" s="20"/>
      <c r="F898" s="20"/>
      <c r="G898" s="20"/>
      <c r="H898" s="20"/>
      <c r="I898" s="20"/>
      <c r="J898" s="31"/>
      <c r="K898" s="32"/>
      <c r="L898" s="32"/>
      <c r="M898" s="32"/>
      <c r="N898" s="46"/>
      <c r="V898" s="5"/>
      <c r="Y898" s="5"/>
    </row>
    <row r="899" spans="2:25" x14ac:dyDescent="0.3">
      <c r="B899" s="23">
        <f>'Spot Type 1'!B899</f>
        <v>0</v>
      </c>
      <c r="C899" s="20" t="str">
        <f>'Spot Type 1'!C899</f>
        <v>x</v>
      </c>
      <c r="D899" s="20"/>
      <c r="E899" s="20"/>
      <c r="F899" s="20"/>
      <c r="G899" s="20"/>
      <c r="H899" s="20"/>
      <c r="I899" s="20"/>
      <c r="J899" s="31"/>
      <c r="K899" s="32"/>
      <c r="L899" s="32"/>
      <c r="M899" s="32"/>
      <c r="N899" s="46"/>
      <c r="V899" s="5"/>
      <c r="Y899" s="5"/>
    </row>
    <row r="900" spans="2:25" x14ac:dyDescent="0.3">
      <c r="B900" s="23">
        <f>'Spot Type 1'!B900</f>
        <v>0</v>
      </c>
      <c r="C900" s="20" t="str">
        <f>'Spot Type 1'!C900</f>
        <v>x</v>
      </c>
      <c r="D900" s="20"/>
      <c r="E900" s="20"/>
      <c r="F900" s="20"/>
      <c r="G900" s="20"/>
      <c r="H900" s="20"/>
      <c r="I900" s="20"/>
      <c r="J900" s="31"/>
      <c r="K900" s="32"/>
      <c r="L900" s="32"/>
      <c r="M900" s="32"/>
      <c r="N900" s="46"/>
      <c r="V900" s="5"/>
      <c r="Y900" s="5"/>
    </row>
    <row r="901" spans="2:25" x14ac:dyDescent="0.3">
      <c r="B901" s="23">
        <f>'Spot Type 1'!B901</f>
        <v>0</v>
      </c>
      <c r="C901" s="20" t="str">
        <f>'Spot Type 1'!C901</f>
        <v>x</v>
      </c>
      <c r="D901" s="20"/>
      <c r="E901" s="20"/>
      <c r="F901" s="20"/>
      <c r="G901" s="20"/>
      <c r="H901" s="20"/>
      <c r="I901" s="20"/>
      <c r="J901" s="31"/>
      <c r="K901" s="32"/>
      <c r="L901" s="32"/>
      <c r="M901" s="32"/>
      <c r="N901" s="46"/>
      <c r="V901" s="5"/>
      <c r="Y901" s="5"/>
    </row>
    <row r="902" spans="2:25" x14ac:dyDescent="0.3">
      <c r="B902" s="23">
        <f>'Spot Type 1'!B902</f>
        <v>0</v>
      </c>
      <c r="C902" s="20" t="str">
        <f>'Spot Type 1'!C902</f>
        <v>x</v>
      </c>
      <c r="D902" s="20"/>
      <c r="E902" s="20"/>
      <c r="F902" s="20"/>
      <c r="G902" s="20"/>
      <c r="H902" s="20"/>
      <c r="I902" s="20"/>
      <c r="J902" s="31"/>
      <c r="K902" s="32"/>
      <c r="L902" s="32"/>
      <c r="M902" s="32"/>
      <c r="N902" s="46"/>
      <c r="V902" s="5"/>
      <c r="Y902" s="5"/>
    </row>
    <row r="903" spans="2:25" x14ac:dyDescent="0.3">
      <c r="B903" s="23">
        <f>'Spot Type 1'!B903</f>
        <v>0</v>
      </c>
      <c r="C903" s="20" t="str">
        <f>'Spot Type 1'!C903</f>
        <v>x</v>
      </c>
      <c r="D903" s="20"/>
      <c r="E903" s="20"/>
      <c r="F903" s="20"/>
      <c r="G903" s="20"/>
      <c r="H903" s="20"/>
      <c r="I903" s="20"/>
      <c r="J903" s="31"/>
      <c r="K903" s="32"/>
      <c r="L903" s="32"/>
      <c r="M903" s="32"/>
      <c r="N903" s="46"/>
      <c r="V903" s="5"/>
      <c r="Y903" s="5"/>
    </row>
    <row r="904" spans="2:25" x14ac:dyDescent="0.3">
      <c r="B904" s="23">
        <f>'Spot Type 1'!B904</f>
        <v>0</v>
      </c>
      <c r="C904" s="20" t="str">
        <f>'Spot Type 1'!C904</f>
        <v>x</v>
      </c>
      <c r="D904" s="20"/>
      <c r="E904" s="20"/>
      <c r="F904" s="20"/>
      <c r="G904" s="20"/>
      <c r="H904" s="20"/>
      <c r="I904" s="20"/>
      <c r="J904" s="31"/>
      <c r="K904" s="32"/>
      <c r="L904" s="32"/>
      <c r="M904" s="32"/>
      <c r="N904" s="46"/>
      <c r="V904" s="5"/>
      <c r="Y904" s="5"/>
    </row>
    <row r="905" spans="2:25" x14ac:dyDescent="0.3">
      <c r="B905" s="23">
        <f>'Spot Type 1'!B905</f>
        <v>0</v>
      </c>
      <c r="C905" s="20" t="str">
        <f>'Spot Type 1'!C905</f>
        <v>x</v>
      </c>
      <c r="D905" s="20"/>
      <c r="E905" s="20"/>
      <c r="F905" s="20"/>
      <c r="G905" s="20"/>
      <c r="H905" s="20"/>
      <c r="I905" s="20"/>
      <c r="J905" s="31"/>
      <c r="K905" s="32"/>
      <c r="L905" s="32"/>
      <c r="M905" s="32"/>
      <c r="N905" s="46"/>
      <c r="V905" s="5"/>
      <c r="Y905" s="5"/>
    </row>
    <row r="906" spans="2:25" x14ac:dyDescent="0.3">
      <c r="B906" s="23">
        <f>'Spot Type 1'!B906</f>
        <v>0</v>
      </c>
      <c r="C906" s="20" t="str">
        <f>'Spot Type 1'!C906</f>
        <v>x</v>
      </c>
      <c r="D906" s="20"/>
      <c r="E906" s="20"/>
      <c r="F906" s="20"/>
      <c r="G906" s="20"/>
      <c r="H906" s="20"/>
      <c r="I906" s="20"/>
      <c r="J906" s="31"/>
      <c r="K906" s="32"/>
      <c r="L906" s="32"/>
      <c r="M906" s="32"/>
      <c r="N906" s="46"/>
      <c r="V906" s="5"/>
      <c r="Y906" s="5"/>
    </row>
    <row r="907" spans="2:25" x14ac:dyDescent="0.3">
      <c r="B907" s="23">
        <f>'Spot Type 1'!B907</f>
        <v>0</v>
      </c>
      <c r="C907" s="20" t="str">
        <f>'Spot Type 1'!C907</f>
        <v>x</v>
      </c>
      <c r="D907" s="20"/>
      <c r="E907" s="20"/>
      <c r="F907" s="20"/>
      <c r="G907" s="20"/>
      <c r="H907" s="20"/>
      <c r="I907" s="20"/>
      <c r="J907" s="31"/>
      <c r="K907" s="32"/>
      <c r="L907" s="32"/>
      <c r="M907" s="32"/>
      <c r="N907" s="46"/>
      <c r="V907" s="5"/>
      <c r="Y907" s="5"/>
    </row>
    <row r="908" spans="2:25" x14ac:dyDescent="0.3">
      <c r="B908" s="23">
        <f>'Spot Type 1'!B908</f>
        <v>0</v>
      </c>
      <c r="C908" s="20" t="str">
        <f>'Spot Type 1'!C908</f>
        <v>x</v>
      </c>
      <c r="D908" s="20"/>
      <c r="E908" s="20"/>
      <c r="F908" s="20"/>
      <c r="G908" s="20"/>
      <c r="H908" s="20"/>
      <c r="I908" s="20"/>
      <c r="J908" s="31"/>
      <c r="K908" s="32"/>
      <c r="L908" s="32"/>
      <c r="M908" s="32"/>
      <c r="N908" s="46"/>
      <c r="V908" s="5"/>
      <c r="Y908" s="5"/>
    </row>
    <row r="909" spans="2:25" x14ac:dyDescent="0.3">
      <c r="B909" s="23">
        <f>'Spot Type 1'!B909</f>
        <v>0</v>
      </c>
      <c r="C909" s="20" t="str">
        <f>'Spot Type 1'!C909</f>
        <v>x</v>
      </c>
      <c r="D909" s="20"/>
      <c r="E909" s="20"/>
      <c r="F909" s="20"/>
      <c r="G909" s="20"/>
      <c r="H909" s="20"/>
      <c r="I909" s="20"/>
      <c r="J909" s="31"/>
      <c r="K909" s="32"/>
      <c r="L909" s="32"/>
      <c r="M909" s="32"/>
      <c r="N909" s="46"/>
      <c r="V909" s="5"/>
      <c r="Y909" s="5"/>
    </row>
    <row r="910" spans="2:25" x14ac:dyDescent="0.3">
      <c r="B910" s="23">
        <f>'Spot Type 1'!B910</f>
        <v>0</v>
      </c>
      <c r="C910" s="20" t="str">
        <f>'Spot Type 1'!C910</f>
        <v>x</v>
      </c>
      <c r="D910" s="20"/>
      <c r="E910" s="20"/>
      <c r="F910" s="20"/>
      <c r="G910" s="20"/>
      <c r="H910" s="20"/>
      <c r="I910" s="20"/>
      <c r="J910" s="31"/>
      <c r="K910" s="32"/>
      <c r="L910" s="32"/>
      <c r="M910" s="32"/>
      <c r="N910" s="46"/>
      <c r="V910" s="5"/>
      <c r="Y910" s="5"/>
    </row>
    <row r="911" spans="2:25" x14ac:dyDescent="0.3">
      <c r="B911" s="23">
        <f>'Spot Type 1'!B911</f>
        <v>0</v>
      </c>
      <c r="C911" s="20" t="str">
        <f>'Spot Type 1'!C911</f>
        <v>x</v>
      </c>
      <c r="D911" s="20"/>
      <c r="E911" s="20"/>
      <c r="F911" s="20"/>
      <c r="G911" s="20"/>
      <c r="H911" s="20"/>
      <c r="I911" s="20"/>
      <c r="J911" s="31"/>
      <c r="K911" s="32"/>
      <c r="L911" s="32"/>
      <c r="M911" s="32"/>
      <c r="N911" s="46"/>
      <c r="V911" s="5"/>
      <c r="Y911" s="5"/>
    </row>
    <row r="912" spans="2:25" x14ac:dyDescent="0.3">
      <c r="B912" s="23">
        <f>'Spot Type 1'!B912</f>
        <v>0</v>
      </c>
      <c r="C912" s="20" t="str">
        <f>'Spot Type 1'!C912</f>
        <v>x</v>
      </c>
      <c r="D912" s="20"/>
      <c r="E912" s="20"/>
      <c r="F912" s="20"/>
      <c r="G912" s="20"/>
      <c r="H912" s="20"/>
      <c r="I912" s="20"/>
      <c r="J912" s="31"/>
      <c r="K912" s="32"/>
      <c r="L912" s="32"/>
      <c r="M912" s="32"/>
      <c r="N912" s="46"/>
      <c r="V912" s="5"/>
      <c r="Y912" s="5"/>
    </row>
    <row r="913" spans="2:25" x14ac:dyDescent="0.3">
      <c r="B913" s="23">
        <f>'Spot Type 1'!B913</f>
        <v>0</v>
      </c>
      <c r="C913" s="20" t="str">
        <f>'Spot Type 1'!C913</f>
        <v>x</v>
      </c>
      <c r="D913" s="20"/>
      <c r="E913" s="20"/>
      <c r="F913" s="20"/>
      <c r="G913" s="20"/>
      <c r="H913" s="20"/>
      <c r="I913" s="20"/>
      <c r="J913" s="31"/>
      <c r="K913" s="32"/>
      <c r="L913" s="32"/>
      <c r="M913" s="32"/>
      <c r="N913" s="46"/>
      <c r="V913" s="5"/>
      <c r="Y913" s="5"/>
    </row>
    <row r="914" spans="2:25" x14ac:dyDescent="0.3">
      <c r="B914" s="23">
        <f>'Spot Type 1'!B914</f>
        <v>0</v>
      </c>
      <c r="C914" s="20" t="str">
        <f>'Spot Type 1'!C914</f>
        <v>x</v>
      </c>
      <c r="D914" s="20"/>
      <c r="E914" s="20"/>
      <c r="F914" s="20"/>
      <c r="G914" s="20"/>
      <c r="H914" s="20"/>
      <c r="I914" s="20"/>
      <c r="J914" s="31"/>
      <c r="K914" s="32"/>
      <c r="L914" s="32"/>
      <c r="M914" s="32"/>
      <c r="N914" s="46"/>
      <c r="V914" s="5"/>
      <c r="Y914" s="5"/>
    </row>
    <row r="915" spans="2:25" x14ac:dyDescent="0.3">
      <c r="B915" s="23">
        <f>'Spot Type 1'!B915</f>
        <v>0</v>
      </c>
      <c r="C915" s="20" t="str">
        <f>'Spot Type 1'!C915</f>
        <v>x</v>
      </c>
      <c r="D915" s="20"/>
      <c r="E915" s="20"/>
      <c r="F915" s="20"/>
      <c r="G915" s="20"/>
      <c r="H915" s="20"/>
      <c r="I915" s="20"/>
      <c r="J915" s="31"/>
      <c r="K915" s="32"/>
      <c r="L915" s="32"/>
      <c r="M915" s="32"/>
      <c r="N915" s="46"/>
      <c r="V915" s="5"/>
      <c r="Y915" s="5"/>
    </row>
    <row r="916" spans="2:25" x14ac:dyDescent="0.3">
      <c r="B916" s="23">
        <f>'Spot Type 1'!B916</f>
        <v>0</v>
      </c>
      <c r="C916" s="20" t="str">
        <f>'Spot Type 1'!C916</f>
        <v>x</v>
      </c>
      <c r="D916" s="20"/>
      <c r="E916" s="20"/>
      <c r="F916" s="20"/>
      <c r="G916" s="20"/>
      <c r="H916" s="20"/>
      <c r="I916" s="20"/>
      <c r="J916" s="31"/>
      <c r="K916" s="32"/>
      <c r="L916" s="32"/>
      <c r="M916" s="32"/>
      <c r="N916" s="46"/>
      <c r="V916" s="5"/>
      <c r="Y916" s="5"/>
    </row>
    <row r="917" spans="2:25" x14ac:dyDescent="0.3">
      <c r="B917" s="23">
        <f>'Spot Type 1'!B917</f>
        <v>0</v>
      </c>
      <c r="C917" s="20" t="str">
        <f>'Spot Type 1'!C917</f>
        <v>x</v>
      </c>
      <c r="D917" s="20"/>
      <c r="E917" s="20"/>
      <c r="F917" s="20"/>
      <c r="G917" s="20"/>
      <c r="H917" s="20"/>
      <c r="I917" s="20"/>
      <c r="J917" s="31"/>
      <c r="K917" s="32"/>
      <c r="L917" s="32"/>
      <c r="M917" s="32"/>
      <c r="N917" s="46"/>
      <c r="V917" s="5"/>
      <c r="Y917" s="5"/>
    </row>
    <row r="918" spans="2:25" x14ac:dyDescent="0.3">
      <c r="B918" s="23">
        <f>'Spot Type 1'!B918</f>
        <v>0</v>
      </c>
      <c r="C918" s="20" t="str">
        <f>'Spot Type 1'!C918</f>
        <v>x</v>
      </c>
      <c r="D918" s="20"/>
      <c r="E918" s="20"/>
      <c r="F918" s="20"/>
      <c r="G918" s="20"/>
      <c r="H918" s="20"/>
      <c r="I918" s="20"/>
      <c r="J918" s="31"/>
      <c r="K918" s="32"/>
      <c r="L918" s="32"/>
      <c r="M918" s="32"/>
      <c r="N918" s="46"/>
      <c r="V918" s="5"/>
      <c r="Y918" s="5"/>
    </row>
    <row r="919" spans="2:25" x14ac:dyDescent="0.3">
      <c r="B919" s="23">
        <f>'Spot Type 1'!B919</f>
        <v>0</v>
      </c>
      <c r="C919" s="20" t="str">
        <f>'Spot Type 1'!C919</f>
        <v>x</v>
      </c>
      <c r="D919" s="20"/>
      <c r="E919" s="20"/>
      <c r="F919" s="20"/>
      <c r="G919" s="20"/>
      <c r="H919" s="20"/>
      <c r="I919" s="20"/>
      <c r="J919" s="31"/>
      <c r="K919" s="32"/>
      <c r="L919" s="32"/>
      <c r="M919" s="32"/>
      <c r="N919" s="46"/>
      <c r="V919" s="5"/>
      <c r="Y919" s="5"/>
    </row>
    <row r="920" spans="2:25" x14ac:dyDescent="0.3">
      <c r="B920" s="23">
        <f>'Spot Type 1'!B920</f>
        <v>0</v>
      </c>
      <c r="C920" s="20" t="str">
        <f>'Spot Type 1'!C920</f>
        <v>x</v>
      </c>
      <c r="D920" s="20"/>
      <c r="E920" s="20"/>
      <c r="F920" s="20"/>
      <c r="G920" s="20"/>
      <c r="H920" s="20"/>
      <c r="I920" s="20"/>
      <c r="J920" s="31"/>
      <c r="K920" s="32"/>
      <c r="L920" s="32"/>
      <c r="M920" s="32"/>
      <c r="N920" s="46"/>
      <c r="V920" s="5"/>
      <c r="Y920" s="5"/>
    </row>
    <row r="921" spans="2:25" x14ac:dyDescent="0.3">
      <c r="B921" s="23">
        <f>'Spot Type 1'!B921</f>
        <v>0</v>
      </c>
      <c r="C921" s="20" t="str">
        <f>'Spot Type 1'!C921</f>
        <v>x</v>
      </c>
      <c r="D921" s="20"/>
      <c r="E921" s="20"/>
      <c r="F921" s="20"/>
      <c r="G921" s="20"/>
      <c r="H921" s="20"/>
      <c r="I921" s="20"/>
      <c r="J921" s="31"/>
      <c r="K921" s="32"/>
      <c r="L921" s="32"/>
      <c r="M921" s="32"/>
      <c r="N921" s="46"/>
      <c r="V921" s="5"/>
      <c r="Y921" s="5"/>
    </row>
    <row r="922" spans="2:25" x14ac:dyDescent="0.3">
      <c r="B922" s="23">
        <f>'Spot Type 1'!B922</f>
        <v>0</v>
      </c>
      <c r="C922" s="20" t="str">
        <f>'Spot Type 1'!C922</f>
        <v>x</v>
      </c>
      <c r="D922" s="20"/>
      <c r="E922" s="20"/>
      <c r="F922" s="20"/>
      <c r="G922" s="20"/>
      <c r="H922" s="20"/>
      <c r="I922" s="20"/>
      <c r="J922" s="31"/>
      <c r="K922" s="32"/>
      <c r="L922" s="32"/>
      <c r="M922" s="32"/>
      <c r="N922" s="46"/>
      <c r="V922" s="5"/>
      <c r="Y922" s="5"/>
    </row>
    <row r="923" spans="2:25" x14ac:dyDescent="0.3">
      <c r="B923" s="23">
        <f>'Spot Type 1'!B923</f>
        <v>0</v>
      </c>
      <c r="C923" s="20" t="str">
        <f>'Spot Type 1'!C923</f>
        <v>x</v>
      </c>
      <c r="D923" s="20"/>
      <c r="E923" s="20"/>
      <c r="F923" s="20"/>
      <c r="G923" s="20"/>
      <c r="H923" s="20"/>
      <c r="I923" s="20"/>
      <c r="J923" s="31"/>
      <c r="K923" s="32"/>
      <c r="L923" s="32"/>
      <c r="M923" s="32"/>
      <c r="N923" s="46"/>
      <c r="V923" s="5"/>
      <c r="Y923" s="5"/>
    </row>
    <row r="924" spans="2:25" x14ac:dyDescent="0.3">
      <c r="B924" s="23">
        <f>'Spot Type 1'!B924</f>
        <v>0</v>
      </c>
      <c r="C924" s="20" t="str">
        <f>'Spot Type 1'!C924</f>
        <v>x</v>
      </c>
      <c r="D924" s="20"/>
      <c r="E924" s="20"/>
      <c r="F924" s="20"/>
      <c r="G924" s="20"/>
      <c r="H924" s="20"/>
      <c r="I924" s="20"/>
      <c r="J924" s="31"/>
      <c r="K924" s="32"/>
      <c r="L924" s="32"/>
      <c r="M924" s="32"/>
      <c r="N924" s="46"/>
      <c r="V924" s="5"/>
      <c r="Y924" s="5"/>
    </row>
    <row r="925" spans="2:25" x14ac:dyDescent="0.3">
      <c r="B925" s="23">
        <f>'Spot Type 1'!B925</f>
        <v>0</v>
      </c>
      <c r="C925" s="20" t="str">
        <f>'Spot Type 1'!C925</f>
        <v>x</v>
      </c>
      <c r="D925" s="20"/>
      <c r="E925" s="20"/>
      <c r="F925" s="20"/>
      <c r="G925" s="20"/>
      <c r="H925" s="20"/>
      <c r="I925" s="20"/>
      <c r="J925" s="31"/>
      <c r="K925" s="32"/>
      <c r="L925" s="32"/>
      <c r="M925" s="32"/>
      <c r="N925" s="46"/>
      <c r="V925" s="5"/>
      <c r="Y925" s="5"/>
    </row>
    <row r="926" spans="2:25" x14ac:dyDescent="0.3">
      <c r="B926" s="23">
        <f>'Spot Type 1'!B926</f>
        <v>0</v>
      </c>
      <c r="C926" s="20" t="str">
        <f>'Spot Type 1'!C926</f>
        <v>x</v>
      </c>
      <c r="D926" s="20"/>
      <c r="E926" s="20"/>
      <c r="F926" s="20"/>
      <c r="G926" s="20"/>
      <c r="H926" s="20"/>
      <c r="I926" s="20"/>
      <c r="J926" s="31"/>
      <c r="K926" s="32"/>
      <c r="L926" s="32"/>
      <c r="M926" s="32"/>
      <c r="N926" s="46"/>
      <c r="V926" s="5"/>
      <c r="Y926" s="5"/>
    </row>
    <row r="927" spans="2:25" x14ac:dyDescent="0.3">
      <c r="B927" s="23">
        <f>'Spot Type 1'!B927</f>
        <v>0</v>
      </c>
      <c r="C927" s="20" t="str">
        <f>'Spot Type 1'!C927</f>
        <v>x</v>
      </c>
      <c r="D927" s="20"/>
      <c r="E927" s="20"/>
      <c r="F927" s="20"/>
      <c r="G927" s="20"/>
      <c r="H927" s="20"/>
      <c r="I927" s="20"/>
      <c r="J927" s="31"/>
      <c r="K927" s="32"/>
      <c r="L927" s="32"/>
      <c r="M927" s="32"/>
      <c r="N927" s="46"/>
      <c r="V927" s="5"/>
      <c r="Y927" s="5"/>
    </row>
    <row r="928" spans="2:25" x14ac:dyDescent="0.3">
      <c r="B928" s="23">
        <f>'Spot Type 1'!B928</f>
        <v>0</v>
      </c>
      <c r="C928" s="20" t="str">
        <f>'Spot Type 1'!C928</f>
        <v>x</v>
      </c>
      <c r="D928" s="20"/>
      <c r="E928" s="20"/>
      <c r="F928" s="20"/>
      <c r="G928" s="20"/>
      <c r="H928" s="20"/>
      <c r="I928" s="20"/>
      <c r="J928" s="31"/>
      <c r="K928" s="32"/>
      <c r="L928" s="32"/>
      <c r="M928" s="32"/>
      <c r="N928" s="46"/>
      <c r="V928" s="5"/>
      <c r="Y928" s="5"/>
    </row>
    <row r="929" spans="2:25" x14ac:dyDescent="0.3">
      <c r="B929" s="23">
        <f>'Spot Type 1'!B929</f>
        <v>0</v>
      </c>
      <c r="C929" s="20" t="str">
        <f>'Spot Type 1'!C929</f>
        <v>x</v>
      </c>
      <c r="D929" s="20"/>
      <c r="E929" s="20"/>
      <c r="F929" s="20"/>
      <c r="G929" s="20"/>
      <c r="H929" s="20"/>
      <c r="I929" s="20"/>
      <c r="J929" s="31"/>
      <c r="K929" s="32"/>
      <c r="L929" s="32"/>
      <c r="M929" s="32"/>
      <c r="N929" s="46"/>
      <c r="V929" s="5"/>
      <c r="Y929" s="5"/>
    </row>
    <row r="930" spans="2:25" x14ac:dyDescent="0.3">
      <c r="B930" s="23">
        <f>'Spot Type 1'!B930</f>
        <v>0</v>
      </c>
      <c r="C930" s="20" t="str">
        <f>'Spot Type 1'!C930</f>
        <v>x</v>
      </c>
      <c r="D930" s="20"/>
      <c r="E930" s="20"/>
      <c r="F930" s="20"/>
      <c r="G930" s="20"/>
      <c r="H930" s="20"/>
      <c r="I930" s="20"/>
      <c r="J930" s="31"/>
      <c r="K930" s="32"/>
      <c r="L930" s="32"/>
      <c r="M930" s="32"/>
      <c r="N930" s="46"/>
      <c r="V930" s="5"/>
      <c r="Y930" s="5"/>
    </row>
    <row r="931" spans="2:25" x14ac:dyDescent="0.3">
      <c r="B931" s="23">
        <f>'Spot Type 1'!B931</f>
        <v>0</v>
      </c>
      <c r="C931" s="20" t="str">
        <f>'Spot Type 1'!C931</f>
        <v>x</v>
      </c>
      <c r="D931" s="20"/>
      <c r="E931" s="20"/>
      <c r="F931" s="20"/>
      <c r="G931" s="20"/>
      <c r="H931" s="20"/>
      <c r="I931" s="20"/>
      <c r="J931" s="31"/>
      <c r="K931" s="32"/>
      <c r="L931" s="32"/>
      <c r="M931" s="32"/>
      <c r="N931" s="46"/>
      <c r="V931" s="5"/>
      <c r="Y931" s="5"/>
    </row>
    <row r="932" spans="2:25" x14ac:dyDescent="0.3">
      <c r="B932" s="23">
        <f>'Spot Type 1'!B932</f>
        <v>0</v>
      </c>
      <c r="C932" s="20" t="str">
        <f>'Spot Type 1'!C932</f>
        <v>x</v>
      </c>
      <c r="D932" s="20"/>
      <c r="E932" s="20"/>
      <c r="F932" s="20"/>
      <c r="G932" s="20"/>
      <c r="H932" s="20"/>
      <c r="I932" s="20"/>
      <c r="J932" s="31"/>
      <c r="K932" s="32"/>
      <c r="L932" s="32"/>
      <c r="M932" s="32"/>
      <c r="N932" s="46"/>
      <c r="V932" s="5"/>
      <c r="Y932" s="5"/>
    </row>
    <row r="933" spans="2:25" x14ac:dyDescent="0.3">
      <c r="B933" s="23">
        <f>'Spot Type 1'!B933</f>
        <v>0</v>
      </c>
      <c r="C933" s="20" t="str">
        <f>'Spot Type 1'!C933</f>
        <v>x</v>
      </c>
      <c r="D933" s="20"/>
      <c r="E933" s="20"/>
      <c r="F933" s="20"/>
      <c r="G933" s="20"/>
      <c r="H933" s="20"/>
      <c r="I933" s="20"/>
      <c r="J933" s="31"/>
      <c r="K933" s="32"/>
      <c r="L933" s="32"/>
      <c r="M933" s="32"/>
      <c r="N933" s="46"/>
      <c r="V933" s="5"/>
      <c r="Y933" s="5"/>
    </row>
    <row r="934" spans="2:25" x14ac:dyDescent="0.3">
      <c r="B934" s="23">
        <f>'Spot Type 1'!B934</f>
        <v>0</v>
      </c>
      <c r="C934" s="20" t="str">
        <f>'Spot Type 1'!C934</f>
        <v>x</v>
      </c>
      <c r="D934" s="20"/>
      <c r="E934" s="20"/>
      <c r="F934" s="20"/>
      <c r="G934" s="20"/>
      <c r="H934" s="20"/>
      <c r="I934" s="20"/>
      <c r="J934" s="31"/>
      <c r="K934" s="32"/>
      <c r="L934" s="32"/>
      <c r="M934" s="32"/>
      <c r="N934" s="46"/>
      <c r="V934" s="5"/>
      <c r="Y934" s="5"/>
    </row>
    <row r="935" spans="2:25" x14ac:dyDescent="0.3">
      <c r="B935" s="23">
        <f>'Spot Type 1'!B935</f>
        <v>0</v>
      </c>
      <c r="C935" s="20" t="str">
        <f>'Spot Type 1'!C935</f>
        <v>x</v>
      </c>
      <c r="D935" s="20"/>
      <c r="E935" s="20"/>
      <c r="F935" s="20"/>
      <c r="G935" s="20"/>
      <c r="H935" s="20"/>
      <c r="I935" s="20"/>
      <c r="J935" s="31"/>
      <c r="K935" s="32"/>
      <c r="L935" s="32"/>
      <c r="M935" s="32"/>
      <c r="N935" s="46"/>
      <c r="V935" s="5"/>
      <c r="Y935" s="5"/>
    </row>
    <row r="936" spans="2:25" x14ac:dyDescent="0.3">
      <c r="B936" s="23">
        <f>'Spot Type 1'!B936</f>
        <v>0</v>
      </c>
      <c r="C936" s="20" t="str">
        <f>'Spot Type 1'!C936</f>
        <v>x</v>
      </c>
      <c r="D936" s="20"/>
      <c r="E936" s="20"/>
      <c r="F936" s="20"/>
      <c r="G936" s="20"/>
      <c r="H936" s="20"/>
      <c r="I936" s="20"/>
      <c r="J936" s="31"/>
      <c r="K936" s="32"/>
      <c r="L936" s="32"/>
      <c r="M936" s="32"/>
      <c r="N936" s="46"/>
      <c r="V936" s="5"/>
      <c r="Y936" s="5"/>
    </row>
    <row r="937" spans="2:25" x14ac:dyDescent="0.3">
      <c r="B937" s="23">
        <f>'Spot Type 1'!B937</f>
        <v>0</v>
      </c>
      <c r="C937" s="20" t="str">
        <f>'Spot Type 1'!C937</f>
        <v>x</v>
      </c>
      <c r="D937" s="20"/>
      <c r="E937" s="20"/>
      <c r="F937" s="20"/>
      <c r="G937" s="20"/>
      <c r="H937" s="20"/>
      <c r="I937" s="20"/>
      <c r="J937" s="31"/>
      <c r="K937" s="32"/>
      <c r="L937" s="32"/>
      <c r="M937" s="32"/>
      <c r="N937" s="46"/>
      <c r="V937" s="5"/>
      <c r="Y937" s="5"/>
    </row>
    <row r="938" spans="2:25" x14ac:dyDescent="0.3">
      <c r="B938" s="23">
        <f>'Spot Type 1'!B938</f>
        <v>0</v>
      </c>
      <c r="C938" s="20" t="str">
        <f>'Spot Type 1'!C938</f>
        <v>x</v>
      </c>
      <c r="D938" s="20"/>
      <c r="E938" s="20"/>
      <c r="F938" s="20"/>
      <c r="G938" s="20"/>
      <c r="H938" s="20"/>
      <c r="I938" s="20"/>
      <c r="J938" s="31"/>
      <c r="K938" s="32"/>
      <c r="L938" s="32"/>
      <c r="M938" s="32"/>
      <c r="N938" s="46"/>
      <c r="V938" s="5"/>
      <c r="Y938" s="5"/>
    </row>
    <row r="939" spans="2:25" x14ac:dyDescent="0.3">
      <c r="B939" s="23">
        <f>'Spot Type 1'!B939</f>
        <v>0</v>
      </c>
      <c r="C939" s="20" t="str">
        <f>'Spot Type 1'!C939</f>
        <v>x</v>
      </c>
      <c r="D939" s="20"/>
      <c r="E939" s="20"/>
      <c r="F939" s="20"/>
      <c r="G939" s="20"/>
      <c r="H939" s="20"/>
      <c r="I939" s="20"/>
      <c r="J939" s="31"/>
      <c r="K939" s="32"/>
      <c r="L939" s="32"/>
      <c r="M939" s="32"/>
      <c r="N939" s="46"/>
      <c r="V939" s="5"/>
      <c r="Y939" s="5"/>
    </row>
    <row r="940" spans="2:25" x14ac:dyDescent="0.3">
      <c r="B940" s="23">
        <f>'Spot Type 1'!B940</f>
        <v>0</v>
      </c>
      <c r="C940" s="20" t="str">
        <f>'Spot Type 1'!C940</f>
        <v>x</v>
      </c>
      <c r="D940" s="20"/>
      <c r="E940" s="20"/>
      <c r="F940" s="20"/>
      <c r="G940" s="20"/>
      <c r="H940" s="20"/>
      <c r="I940" s="20"/>
      <c r="J940" s="31"/>
      <c r="K940" s="32"/>
      <c r="L940" s="32"/>
      <c r="M940" s="32"/>
      <c r="N940" s="46"/>
      <c r="V940" s="5"/>
      <c r="Y940" s="5"/>
    </row>
    <row r="941" spans="2:25" x14ac:dyDescent="0.3">
      <c r="B941" s="23">
        <f>'Spot Type 1'!B941</f>
        <v>0</v>
      </c>
      <c r="C941" s="20" t="str">
        <f>'Spot Type 1'!C941</f>
        <v>x</v>
      </c>
      <c r="D941" s="20"/>
      <c r="E941" s="20"/>
      <c r="F941" s="20"/>
      <c r="G941" s="20"/>
      <c r="H941" s="20"/>
      <c r="I941" s="20"/>
      <c r="J941" s="31"/>
      <c r="K941" s="32"/>
      <c r="L941" s="32"/>
      <c r="M941" s="32"/>
      <c r="N941" s="46"/>
      <c r="V941" s="5"/>
      <c r="Y941" s="5"/>
    </row>
    <row r="942" spans="2:25" x14ac:dyDescent="0.3">
      <c r="B942" s="23">
        <f>'Spot Type 1'!B942</f>
        <v>0</v>
      </c>
      <c r="C942" s="20" t="str">
        <f>'Spot Type 1'!C942</f>
        <v>x</v>
      </c>
      <c r="D942" s="20"/>
      <c r="E942" s="20"/>
      <c r="F942" s="20"/>
      <c r="G942" s="20"/>
      <c r="H942" s="20"/>
      <c r="I942" s="20"/>
      <c r="J942" s="31"/>
      <c r="K942" s="32"/>
      <c r="L942" s="32"/>
      <c r="M942" s="32"/>
      <c r="N942" s="46"/>
      <c r="V942" s="5"/>
      <c r="Y942" s="5"/>
    </row>
    <row r="943" spans="2:25" x14ac:dyDescent="0.3">
      <c r="B943" s="23">
        <f>'Spot Type 1'!B943</f>
        <v>0</v>
      </c>
      <c r="C943" s="20" t="str">
        <f>'Spot Type 1'!C943</f>
        <v>x</v>
      </c>
      <c r="D943" s="20"/>
      <c r="E943" s="20"/>
      <c r="F943" s="20"/>
      <c r="G943" s="20"/>
      <c r="H943" s="20"/>
      <c r="I943" s="20"/>
      <c r="J943" s="31"/>
      <c r="K943" s="32"/>
      <c r="L943" s="32"/>
      <c r="M943" s="32"/>
      <c r="N943" s="46"/>
      <c r="V943" s="5"/>
      <c r="Y943" s="5"/>
    </row>
    <row r="944" spans="2:25" x14ac:dyDescent="0.3">
      <c r="B944" s="23">
        <f>'Spot Type 1'!B944</f>
        <v>0</v>
      </c>
      <c r="C944" s="20" t="str">
        <f>'Spot Type 1'!C944</f>
        <v>x</v>
      </c>
      <c r="D944" s="20"/>
      <c r="E944" s="20"/>
      <c r="F944" s="20"/>
      <c r="G944" s="20"/>
      <c r="H944" s="20"/>
      <c r="I944" s="20"/>
      <c r="J944" s="31"/>
      <c r="K944" s="32"/>
      <c r="L944" s="32"/>
      <c r="M944" s="32"/>
      <c r="N944" s="46"/>
      <c r="V944" s="5"/>
      <c r="Y944" s="5"/>
    </row>
    <row r="945" spans="2:25" x14ac:dyDescent="0.3">
      <c r="B945" s="23">
        <f>'Spot Type 1'!B945</f>
        <v>0</v>
      </c>
      <c r="C945" s="20" t="str">
        <f>'Spot Type 1'!C945</f>
        <v>x</v>
      </c>
      <c r="D945" s="20"/>
      <c r="E945" s="20"/>
      <c r="F945" s="20"/>
      <c r="G945" s="20"/>
      <c r="H945" s="20"/>
      <c r="I945" s="20"/>
      <c r="J945" s="31"/>
      <c r="K945" s="32"/>
      <c r="L945" s="32"/>
      <c r="M945" s="32"/>
      <c r="N945" s="46"/>
      <c r="V945" s="5"/>
      <c r="Y945" s="5"/>
    </row>
    <row r="946" spans="2:25" x14ac:dyDescent="0.3">
      <c r="B946" s="23">
        <f>'Spot Type 1'!B946</f>
        <v>0</v>
      </c>
      <c r="C946" s="20" t="str">
        <f>'Spot Type 1'!C946</f>
        <v>x</v>
      </c>
      <c r="D946" s="20"/>
      <c r="E946" s="20"/>
      <c r="F946" s="20"/>
      <c r="G946" s="20"/>
      <c r="H946" s="20"/>
      <c r="I946" s="20"/>
      <c r="J946" s="31"/>
      <c r="K946" s="32"/>
      <c r="L946" s="32"/>
      <c r="M946" s="32"/>
      <c r="N946" s="46"/>
      <c r="V946" s="5"/>
      <c r="Y946" s="5"/>
    </row>
    <row r="947" spans="2:25" x14ac:dyDescent="0.3">
      <c r="B947" s="23">
        <f>'Spot Type 1'!B947</f>
        <v>0</v>
      </c>
      <c r="C947" s="20" t="str">
        <f>'Spot Type 1'!C947</f>
        <v>x</v>
      </c>
      <c r="D947" s="20"/>
      <c r="E947" s="20"/>
      <c r="F947" s="20"/>
      <c r="G947" s="20"/>
      <c r="H947" s="20"/>
      <c r="I947" s="20"/>
      <c r="J947" s="31"/>
      <c r="K947" s="32"/>
      <c r="L947" s="32"/>
      <c r="M947" s="32"/>
      <c r="N947" s="46"/>
      <c r="V947" s="5"/>
      <c r="Y947" s="5"/>
    </row>
    <row r="948" spans="2:25" x14ac:dyDescent="0.3">
      <c r="B948" s="23">
        <f>'Spot Type 1'!B948</f>
        <v>0</v>
      </c>
      <c r="C948" s="20" t="str">
        <f>'Spot Type 1'!C948</f>
        <v>x</v>
      </c>
      <c r="D948" s="20"/>
      <c r="E948" s="20"/>
      <c r="F948" s="20"/>
      <c r="G948" s="20"/>
      <c r="H948" s="20"/>
      <c r="I948" s="20"/>
      <c r="J948" s="31"/>
      <c r="K948" s="32"/>
      <c r="L948" s="32"/>
      <c r="M948" s="32"/>
      <c r="N948" s="46"/>
      <c r="V948" s="5"/>
      <c r="Y948" s="5"/>
    </row>
    <row r="949" spans="2:25" x14ac:dyDescent="0.3">
      <c r="B949" s="23">
        <f>'Spot Type 1'!B949</f>
        <v>0</v>
      </c>
      <c r="C949" s="20" t="str">
        <f>'Spot Type 1'!C949</f>
        <v>x</v>
      </c>
      <c r="D949" s="20"/>
      <c r="E949" s="20"/>
      <c r="F949" s="20"/>
      <c r="G949" s="20"/>
      <c r="H949" s="20"/>
      <c r="I949" s="20"/>
      <c r="J949" s="31"/>
      <c r="K949" s="32"/>
      <c r="L949" s="32"/>
      <c r="M949" s="32"/>
      <c r="N949" s="46"/>
      <c r="V949" s="5"/>
      <c r="Y949" s="5"/>
    </row>
    <row r="950" spans="2:25" x14ac:dyDescent="0.3">
      <c r="B950" s="23">
        <f>'Spot Type 1'!B950</f>
        <v>0</v>
      </c>
      <c r="C950" s="20" t="str">
        <f>'Spot Type 1'!C950</f>
        <v>x</v>
      </c>
      <c r="D950" s="20"/>
      <c r="E950" s="20"/>
      <c r="F950" s="20"/>
      <c r="G950" s="20"/>
      <c r="H950" s="20"/>
      <c r="I950" s="20"/>
      <c r="J950" s="31"/>
      <c r="K950" s="32"/>
      <c r="L950" s="32"/>
      <c r="M950" s="32"/>
      <c r="N950" s="46"/>
      <c r="V950" s="5"/>
      <c r="Y950" s="5"/>
    </row>
    <row r="951" spans="2:25" x14ac:dyDescent="0.3">
      <c r="B951" s="23">
        <f>'Spot Type 1'!B951</f>
        <v>0</v>
      </c>
      <c r="C951" s="20" t="str">
        <f>'Spot Type 1'!C951</f>
        <v>x</v>
      </c>
      <c r="D951" s="20"/>
      <c r="E951" s="20"/>
      <c r="F951" s="20"/>
      <c r="G951" s="20"/>
      <c r="H951" s="20"/>
      <c r="I951" s="20"/>
      <c r="J951" s="31"/>
      <c r="K951" s="32"/>
      <c r="L951" s="32"/>
      <c r="M951" s="32"/>
      <c r="N951" s="46"/>
      <c r="V951" s="5"/>
      <c r="Y951" s="5"/>
    </row>
    <row r="952" spans="2:25" x14ac:dyDescent="0.3">
      <c r="B952" s="23">
        <f>'Spot Type 1'!B952</f>
        <v>0</v>
      </c>
      <c r="C952" s="20" t="str">
        <f>'Spot Type 1'!C952</f>
        <v>x</v>
      </c>
      <c r="D952" s="20"/>
      <c r="E952" s="20"/>
      <c r="F952" s="20"/>
      <c r="G952" s="20"/>
      <c r="H952" s="20"/>
      <c r="I952" s="20"/>
      <c r="J952" s="31"/>
      <c r="K952" s="32"/>
      <c r="L952" s="32"/>
      <c r="M952" s="32"/>
      <c r="N952" s="46"/>
      <c r="V952" s="5"/>
      <c r="Y952" s="5"/>
    </row>
    <row r="953" spans="2:25" x14ac:dyDescent="0.3">
      <c r="B953" s="23">
        <f>'Spot Type 1'!B953</f>
        <v>0</v>
      </c>
      <c r="C953" s="20" t="str">
        <f>'Spot Type 1'!C953</f>
        <v>x</v>
      </c>
      <c r="D953" s="20"/>
      <c r="E953" s="20"/>
      <c r="F953" s="20"/>
      <c r="G953" s="20"/>
      <c r="H953" s="20"/>
      <c r="I953" s="20"/>
      <c r="J953" s="31"/>
      <c r="K953" s="32"/>
      <c r="L953" s="32"/>
      <c r="M953" s="32"/>
      <c r="N953" s="46"/>
      <c r="V953" s="5"/>
      <c r="Y953" s="5"/>
    </row>
    <row r="954" spans="2:25" x14ac:dyDescent="0.3">
      <c r="B954" s="23">
        <f>'Spot Type 1'!B954</f>
        <v>0</v>
      </c>
      <c r="C954" s="20" t="str">
        <f>'Spot Type 1'!C954</f>
        <v>x</v>
      </c>
      <c r="D954" s="20"/>
      <c r="E954" s="20"/>
      <c r="F954" s="20"/>
      <c r="G954" s="20"/>
      <c r="H954" s="20"/>
      <c r="I954" s="20"/>
      <c r="J954" s="31"/>
      <c r="K954" s="32"/>
      <c r="L954" s="32"/>
      <c r="M954" s="32"/>
      <c r="N954" s="46"/>
      <c r="V954" s="5"/>
      <c r="Y954" s="5"/>
    </row>
    <row r="955" spans="2:25" x14ac:dyDescent="0.3">
      <c r="B955" s="23">
        <f>'Spot Type 1'!B955</f>
        <v>0</v>
      </c>
      <c r="C955" s="20" t="str">
        <f>'Spot Type 1'!C955</f>
        <v>x</v>
      </c>
      <c r="D955" s="20"/>
      <c r="E955" s="20"/>
      <c r="F955" s="20"/>
      <c r="G955" s="20"/>
      <c r="H955" s="20"/>
      <c r="I955" s="20"/>
      <c r="J955" s="31"/>
      <c r="K955" s="32"/>
      <c r="L955" s="32"/>
      <c r="M955" s="32"/>
      <c r="N955" s="46"/>
      <c r="V955" s="5"/>
      <c r="Y955" s="5"/>
    </row>
    <row r="956" spans="2:25" x14ac:dyDescent="0.3">
      <c r="B956" s="23">
        <f>'Spot Type 1'!B956</f>
        <v>0</v>
      </c>
      <c r="C956" s="20" t="str">
        <f>'Spot Type 1'!C956</f>
        <v>x</v>
      </c>
      <c r="D956" s="20"/>
      <c r="E956" s="20"/>
      <c r="F956" s="20"/>
      <c r="G956" s="20"/>
      <c r="H956" s="20"/>
      <c r="I956" s="20"/>
      <c r="J956" s="31"/>
      <c r="K956" s="32"/>
      <c r="L956" s="32"/>
      <c r="M956" s="32"/>
      <c r="N956" s="46"/>
      <c r="V956" s="5"/>
      <c r="Y956" s="5"/>
    </row>
    <row r="957" spans="2:25" x14ac:dyDescent="0.3">
      <c r="B957" s="23">
        <f>'Spot Type 1'!B957</f>
        <v>0</v>
      </c>
      <c r="C957" s="20" t="str">
        <f>'Spot Type 1'!C957</f>
        <v>x</v>
      </c>
      <c r="D957" s="20"/>
      <c r="E957" s="20"/>
      <c r="F957" s="20"/>
      <c r="G957" s="20"/>
      <c r="H957" s="20"/>
      <c r="I957" s="20"/>
      <c r="J957" s="31"/>
      <c r="K957" s="32"/>
      <c r="L957" s="32"/>
      <c r="M957" s="32"/>
      <c r="N957" s="46"/>
      <c r="V957" s="5"/>
      <c r="Y957" s="5"/>
    </row>
    <row r="958" spans="2:25" x14ac:dyDescent="0.3">
      <c r="B958" s="23">
        <f>'Spot Type 1'!B958</f>
        <v>0</v>
      </c>
      <c r="C958" s="20" t="str">
        <f>'Spot Type 1'!C958</f>
        <v>x</v>
      </c>
      <c r="D958" s="20"/>
      <c r="E958" s="20"/>
      <c r="F958" s="20"/>
      <c r="G958" s="20"/>
      <c r="H958" s="20"/>
      <c r="I958" s="20"/>
      <c r="J958" s="31"/>
      <c r="K958" s="32"/>
      <c r="L958" s="32"/>
      <c r="M958" s="32"/>
      <c r="N958" s="46"/>
      <c r="V958" s="5"/>
      <c r="Y958" s="5"/>
    </row>
    <row r="959" spans="2:25" x14ac:dyDescent="0.3">
      <c r="B959" s="23">
        <f>'Spot Type 1'!B959</f>
        <v>0</v>
      </c>
      <c r="C959" s="20" t="str">
        <f>'Spot Type 1'!C959</f>
        <v>x</v>
      </c>
      <c r="D959" s="20"/>
      <c r="E959" s="20"/>
      <c r="F959" s="20"/>
      <c r="G959" s="20"/>
      <c r="H959" s="20"/>
      <c r="I959" s="20"/>
      <c r="J959" s="31"/>
      <c r="K959" s="32"/>
      <c r="L959" s="32"/>
      <c r="M959" s="32"/>
      <c r="N959" s="46"/>
      <c r="V959" s="5"/>
      <c r="Y959" s="5"/>
    </row>
    <row r="960" spans="2:25" x14ac:dyDescent="0.3">
      <c r="B960" s="23">
        <f>'Spot Type 1'!B960</f>
        <v>0</v>
      </c>
      <c r="C960" s="20" t="str">
        <f>'Spot Type 1'!C960</f>
        <v>x</v>
      </c>
      <c r="D960" s="20"/>
      <c r="E960" s="20"/>
      <c r="F960" s="20"/>
      <c r="G960" s="20"/>
      <c r="H960" s="20"/>
      <c r="I960" s="20"/>
      <c r="J960" s="31"/>
      <c r="K960" s="32"/>
      <c r="L960" s="32"/>
      <c r="M960" s="32"/>
      <c r="N960" s="46"/>
      <c r="V960" s="5"/>
      <c r="Y960" s="5"/>
    </row>
    <row r="961" spans="2:25" x14ac:dyDescent="0.3">
      <c r="B961" s="23">
        <f>'Spot Type 1'!B961</f>
        <v>0</v>
      </c>
      <c r="C961" s="20" t="str">
        <f>'Spot Type 1'!C961</f>
        <v>x</v>
      </c>
      <c r="D961" s="20"/>
      <c r="E961" s="20"/>
      <c r="F961" s="20"/>
      <c r="G961" s="20"/>
      <c r="H961" s="20"/>
      <c r="I961" s="20"/>
      <c r="J961" s="31"/>
      <c r="K961" s="32"/>
      <c r="L961" s="32"/>
      <c r="M961" s="32"/>
      <c r="N961" s="46"/>
      <c r="V961" s="5"/>
      <c r="Y961" s="5"/>
    </row>
    <row r="962" spans="2:25" x14ac:dyDescent="0.3">
      <c r="B962" s="23">
        <f>'Spot Type 1'!B962</f>
        <v>0</v>
      </c>
      <c r="C962" s="20" t="str">
        <f>'Spot Type 1'!C962</f>
        <v>x</v>
      </c>
      <c r="D962" s="20"/>
      <c r="E962" s="20"/>
      <c r="F962" s="20"/>
      <c r="G962" s="20"/>
      <c r="H962" s="20"/>
      <c r="I962" s="20"/>
      <c r="J962" s="31"/>
      <c r="K962" s="32"/>
      <c r="L962" s="32"/>
      <c r="M962" s="32"/>
      <c r="N962" s="46"/>
      <c r="V962" s="5"/>
      <c r="Y962" s="5"/>
    </row>
    <row r="963" spans="2:25" x14ac:dyDescent="0.3">
      <c r="B963" s="23">
        <f>'Spot Type 1'!B963</f>
        <v>0</v>
      </c>
      <c r="C963" s="20" t="str">
        <f>'Spot Type 1'!C963</f>
        <v>x</v>
      </c>
      <c r="D963" s="20"/>
      <c r="E963" s="20"/>
      <c r="F963" s="20"/>
      <c r="G963" s="20"/>
      <c r="H963" s="20"/>
      <c r="I963" s="20"/>
      <c r="J963" s="31"/>
      <c r="K963" s="32"/>
      <c r="L963" s="32"/>
      <c r="M963" s="32"/>
      <c r="N963" s="46"/>
      <c r="V963" s="5"/>
      <c r="Y963" s="5"/>
    </row>
    <row r="964" spans="2:25" x14ac:dyDescent="0.3">
      <c r="B964" s="23">
        <f>'Spot Type 1'!B964</f>
        <v>0</v>
      </c>
      <c r="C964" s="20" t="str">
        <f>'Spot Type 1'!C964</f>
        <v>x</v>
      </c>
      <c r="D964" s="20"/>
      <c r="E964" s="20"/>
      <c r="F964" s="20"/>
      <c r="G964" s="20"/>
      <c r="H964" s="20"/>
      <c r="I964" s="20"/>
      <c r="J964" s="31"/>
      <c r="K964" s="32"/>
      <c r="L964" s="32"/>
      <c r="M964" s="32"/>
      <c r="N964" s="46"/>
      <c r="V964" s="5"/>
      <c r="Y964" s="5"/>
    </row>
    <row r="965" spans="2:25" x14ac:dyDescent="0.3">
      <c r="B965" s="23">
        <f>'Spot Type 1'!B965</f>
        <v>0</v>
      </c>
      <c r="C965" s="20" t="str">
        <f>'Spot Type 1'!C965</f>
        <v>x</v>
      </c>
      <c r="D965" s="20"/>
      <c r="E965" s="20"/>
      <c r="F965" s="20"/>
      <c r="G965" s="20"/>
      <c r="H965" s="20"/>
      <c r="I965" s="20"/>
      <c r="J965" s="31"/>
      <c r="K965" s="32"/>
      <c r="L965" s="32"/>
      <c r="M965" s="32"/>
      <c r="N965" s="46"/>
      <c r="V965" s="5"/>
      <c r="Y965" s="5"/>
    </row>
    <row r="966" spans="2:25" x14ac:dyDescent="0.3">
      <c r="B966" s="23">
        <f>'Spot Type 1'!B966</f>
        <v>0</v>
      </c>
      <c r="C966" s="20" t="str">
        <f>'Spot Type 1'!C966</f>
        <v>x</v>
      </c>
      <c r="D966" s="20"/>
      <c r="E966" s="20"/>
      <c r="F966" s="20"/>
      <c r="G966" s="20"/>
      <c r="H966" s="20"/>
      <c r="I966" s="20"/>
      <c r="J966" s="31"/>
      <c r="K966" s="32"/>
      <c r="L966" s="32"/>
      <c r="M966" s="32"/>
      <c r="N966" s="46"/>
      <c r="V966" s="5"/>
      <c r="Y966" s="5"/>
    </row>
    <row r="967" spans="2:25" x14ac:dyDescent="0.3">
      <c r="B967" s="23">
        <f>'Spot Type 1'!B967</f>
        <v>0</v>
      </c>
      <c r="C967" s="20" t="str">
        <f>'Spot Type 1'!C967</f>
        <v>x</v>
      </c>
      <c r="D967" s="20"/>
      <c r="E967" s="20"/>
      <c r="F967" s="20"/>
      <c r="G967" s="20"/>
      <c r="H967" s="20"/>
      <c r="I967" s="20"/>
      <c r="J967" s="31"/>
      <c r="K967" s="32"/>
      <c r="L967" s="32"/>
      <c r="M967" s="32"/>
      <c r="N967" s="46"/>
      <c r="V967" s="5"/>
      <c r="Y967" s="5"/>
    </row>
    <row r="968" spans="2:25" x14ac:dyDescent="0.3">
      <c r="B968" s="23">
        <f>'Spot Type 1'!B968</f>
        <v>0</v>
      </c>
      <c r="C968" s="20" t="str">
        <f>'Spot Type 1'!C968</f>
        <v>x</v>
      </c>
      <c r="D968" s="20"/>
      <c r="E968" s="20"/>
      <c r="F968" s="20"/>
      <c r="G968" s="20"/>
      <c r="H968" s="20"/>
      <c r="I968" s="20"/>
      <c r="J968" s="31"/>
      <c r="K968" s="32"/>
      <c r="L968" s="32"/>
      <c r="M968" s="32"/>
      <c r="N968" s="46"/>
      <c r="V968" s="5"/>
      <c r="Y968" s="5"/>
    </row>
    <row r="969" spans="2:25" x14ac:dyDescent="0.3">
      <c r="B969" s="23">
        <f>'Spot Type 1'!B969</f>
        <v>0</v>
      </c>
      <c r="C969" s="20" t="str">
        <f>'Spot Type 1'!C969</f>
        <v>x</v>
      </c>
      <c r="D969" s="20"/>
      <c r="E969" s="20"/>
      <c r="F969" s="20"/>
      <c r="G969" s="20"/>
      <c r="H969" s="20"/>
      <c r="I969" s="20"/>
      <c r="J969" s="31"/>
      <c r="K969" s="32"/>
      <c r="L969" s="32"/>
      <c r="M969" s="32"/>
      <c r="N969" s="46"/>
      <c r="V969" s="5"/>
      <c r="Y969" s="5"/>
    </row>
    <row r="970" spans="2:25" x14ac:dyDescent="0.3">
      <c r="B970" s="23">
        <f>'Spot Type 1'!B970</f>
        <v>0</v>
      </c>
      <c r="C970" s="20" t="str">
        <f>'Spot Type 1'!C970</f>
        <v>x</v>
      </c>
      <c r="D970" s="20"/>
      <c r="E970" s="20"/>
      <c r="F970" s="20"/>
      <c r="G970" s="20"/>
      <c r="H970" s="20"/>
      <c r="I970" s="20"/>
      <c r="J970" s="31"/>
      <c r="K970" s="32"/>
      <c r="L970" s="32"/>
      <c r="M970" s="32"/>
      <c r="N970" s="46"/>
      <c r="V970" s="5"/>
      <c r="Y970" s="5"/>
    </row>
    <row r="971" spans="2:25" x14ac:dyDescent="0.3">
      <c r="B971" s="23">
        <f>'Spot Type 1'!B971</f>
        <v>0</v>
      </c>
      <c r="C971" s="20" t="str">
        <f>'Spot Type 1'!C971</f>
        <v>x</v>
      </c>
      <c r="D971" s="20"/>
      <c r="E971" s="20"/>
      <c r="F971" s="20"/>
      <c r="G971" s="20"/>
      <c r="H971" s="20"/>
      <c r="I971" s="20"/>
      <c r="J971" s="31"/>
      <c r="K971" s="32"/>
      <c r="L971" s="32"/>
      <c r="M971" s="32"/>
      <c r="N971" s="46"/>
      <c r="V971" s="5"/>
      <c r="Y971" s="5"/>
    </row>
    <row r="972" spans="2:25" x14ac:dyDescent="0.3">
      <c r="B972" s="23">
        <f>'Spot Type 1'!B972</f>
        <v>0</v>
      </c>
      <c r="C972" s="20" t="str">
        <f>'Spot Type 1'!C972</f>
        <v>x</v>
      </c>
      <c r="D972" s="20"/>
      <c r="E972" s="20"/>
      <c r="F972" s="20"/>
      <c r="G972" s="20"/>
      <c r="H972" s="20"/>
      <c r="I972" s="20"/>
      <c r="J972" s="31"/>
      <c r="K972" s="32"/>
      <c r="L972" s="32"/>
      <c r="M972" s="32"/>
      <c r="N972" s="46"/>
      <c r="V972" s="5"/>
      <c r="Y972" s="5"/>
    </row>
    <row r="973" spans="2:25" x14ac:dyDescent="0.3">
      <c r="B973" s="23">
        <f>'Spot Type 1'!B973</f>
        <v>0</v>
      </c>
      <c r="C973" s="20" t="str">
        <f>'Spot Type 1'!C973</f>
        <v>x</v>
      </c>
      <c r="D973" s="20"/>
      <c r="E973" s="20"/>
      <c r="F973" s="20"/>
      <c r="G973" s="20"/>
      <c r="H973" s="20"/>
      <c r="I973" s="20"/>
      <c r="J973" s="31"/>
      <c r="K973" s="32"/>
      <c r="L973" s="32"/>
      <c r="M973" s="32"/>
      <c r="N973" s="46"/>
      <c r="V973" s="5"/>
      <c r="Y973" s="5"/>
    </row>
    <row r="974" spans="2:25" x14ac:dyDescent="0.3">
      <c r="B974" s="23">
        <f>'Spot Type 1'!B974</f>
        <v>0</v>
      </c>
      <c r="C974" s="20" t="str">
        <f>'Spot Type 1'!C974</f>
        <v>x</v>
      </c>
      <c r="D974" s="20"/>
      <c r="E974" s="20"/>
      <c r="F974" s="20"/>
      <c r="G974" s="20"/>
      <c r="H974" s="20"/>
      <c r="I974" s="20"/>
      <c r="J974" s="31"/>
      <c r="K974" s="32"/>
      <c r="L974" s="32"/>
      <c r="M974" s="32"/>
      <c r="N974" s="46"/>
      <c r="V974" s="5"/>
      <c r="Y974" s="5"/>
    </row>
    <row r="975" spans="2:25" x14ac:dyDescent="0.3">
      <c r="B975" s="23">
        <f>'Spot Type 1'!B975</f>
        <v>0</v>
      </c>
      <c r="C975" s="20" t="str">
        <f>'Spot Type 1'!C975</f>
        <v>x</v>
      </c>
      <c r="D975" s="20"/>
      <c r="E975" s="20"/>
      <c r="F975" s="20"/>
      <c r="G975" s="20"/>
      <c r="H975" s="20"/>
      <c r="I975" s="20"/>
      <c r="J975" s="31"/>
      <c r="K975" s="32"/>
      <c r="L975" s="32"/>
      <c r="M975" s="32"/>
      <c r="N975" s="46"/>
      <c r="V975" s="5"/>
      <c r="Y975" s="5"/>
    </row>
    <row r="976" spans="2:25" x14ac:dyDescent="0.3">
      <c r="B976" s="23">
        <f>'Spot Type 1'!B976</f>
        <v>0</v>
      </c>
      <c r="C976" s="20" t="str">
        <f>'Spot Type 1'!C976</f>
        <v>x</v>
      </c>
      <c r="D976" s="20"/>
      <c r="E976" s="20"/>
      <c r="F976" s="20"/>
      <c r="G976" s="20"/>
      <c r="H976" s="20"/>
      <c r="I976" s="20"/>
      <c r="J976" s="31"/>
      <c r="K976" s="32"/>
      <c r="L976" s="32"/>
      <c r="M976" s="32"/>
      <c r="N976" s="46"/>
      <c r="V976" s="5"/>
      <c r="Y976" s="5"/>
    </row>
    <row r="977" spans="2:25" x14ac:dyDescent="0.3">
      <c r="B977" s="23">
        <f>'Spot Type 1'!B977</f>
        <v>0</v>
      </c>
      <c r="C977" s="20" t="str">
        <f>'Spot Type 1'!C977</f>
        <v>x</v>
      </c>
      <c r="D977" s="20"/>
      <c r="E977" s="20"/>
      <c r="F977" s="20"/>
      <c r="G977" s="20"/>
      <c r="H977" s="20"/>
      <c r="I977" s="20"/>
      <c r="J977" s="31"/>
      <c r="K977" s="32"/>
      <c r="L977" s="32"/>
      <c r="M977" s="32"/>
      <c r="N977" s="46"/>
      <c r="V977" s="5"/>
      <c r="Y977" s="5"/>
    </row>
    <row r="978" spans="2:25" x14ac:dyDescent="0.3">
      <c r="B978" s="23">
        <f>'Spot Type 1'!B978</f>
        <v>0</v>
      </c>
      <c r="C978" s="20" t="str">
        <f>'Spot Type 1'!C978</f>
        <v>x</v>
      </c>
      <c r="D978" s="20"/>
      <c r="E978" s="20"/>
      <c r="F978" s="20"/>
      <c r="G978" s="20"/>
      <c r="H978" s="20"/>
      <c r="I978" s="20"/>
      <c r="J978" s="31"/>
      <c r="K978" s="32"/>
      <c r="L978" s="32"/>
      <c r="M978" s="32"/>
      <c r="N978" s="46"/>
      <c r="V978" s="5"/>
      <c r="Y978" s="5"/>
    </row>
    <row r="979" spans="2:25" x14ac:dyDescent="0.3">
      <c r="B979" s="23">
        <f>'Spot Type 1'!B979</f>
        <v>0</v>
      </c>
      <c r="C979" s="20" t="str">
        <f>'Spot Type 1'!C979</f>
        <v>x</v>
      </c>
      <c r="D979" s="20"/>
      <c r="E979" s="20"/>
      <c r="F979" s="20"/>
      <c r="G979" s="20"/>
      <c r="H979" s="20"/>
      <c r="I979" s="20"/>
      <c r="J979" s="31"/>
      <c r="K979" s="32"/>
      <c r="L979" s="32"/>
      <c r="M979" s="32"/>
      <c r="N979" s="46"/>
      <c r="V979" s="5"/>
      <c r="Y979" s="5"/>
    </row>
    <row r="980" spans="2:25" x14ac:dyDescent="0.3">
      <c r="B980" s="23">
        <f>'Spot Type 1'!B980</f>
        <v>0</v>
      </c>
      <c r="C980" s="20" t="str">
        <f>'Spot Type 1'!C980</f>
        <v>x</v>
      </c>
      <c r="D980" s="20"/>
      <c r="E980" s="20"/>
      <c r="F980" s="20"/>
      <c r="G980" s="20"/>
      <c r="H980" s="20"/>
      <c r="I980" s="20"/>
      <c r="J980" s="31"/>
      <c r="K980" s="32"/>
      <c r="L980" s="32"/>
      <c r="M980" s="32"/>
      <c r="N980" s="46"/>
      <c r="V980" s="5"/>
      <c r="Y980" s="5"/>
    </row>
    <row r="981" spans="2:25" x14ac:dyDescent="0.3">
      <c r="B981" s="23">
        <f>'Spot Type 1'!B981</f>
        <v>0</v>
      </c>
      <c r="C981" s="20" t="str">
        <f>'Spot Type 1'!C981</f>
        <v>x</v>
      </c>
      <c r="D981" s="20"/>
      <c r="E981" s="20"/>
      <c r="F981" s="20"/>
      <c r="G981" s="20"/>
      <c r="H981" s="20"/>
      <c r="I981" s="20"/>
      <c r="J981" s="31"/>
      <c r="K981" s="32"/>
      <c r="L981" s="32"/>
      <c r="M981" s="32"/>
      <c r="N981" s="46"/>
      <c r="V981" s="5"/>
      <c r="Y981" s="5"/>
    </row>
    <row r="982" spans="2:25" x14ac:dyDescent="0.3">
      <c r="B982" s="23">
        <f>'Spot Type 1'!B982</f>
        <v>0</v>
      </c>
      <c r="C982" s="20" t="str">
        <f>'Spot Type 1'!C982</f>
        <v>x</v>
      </c>
      <c r="D982" s="20"/>
      <c r="E982" s="20"/>
      <c r="F982" s="20"/>
      <c r="G982" s="20"/>
      <c r="H982" s="20"/>
      <c r="I982" s="20"/>
      <c r="J982" s="31"/>
      <c r="K982" s="32"/>
      <c r="L982" s="32"/>
      <c r="M982" s="32"/>
      <c r="N982" s="46"/>
      <c r="V982" s="5"/>
      <c r="Y982" s="5"/>
    </row>
    <row r="983" spans="2:25" x14ac:dyDescent="0.3">
      <c r="B983" s="23">
        <f>'Spot Type 1'!B983</f>
        <v>0</v>
      </c>
      <c r="C983" s="20" t="str">
        <f>'Spot Type 1'!C983</f>
        <v>x</v>
      </c>
      <c r="D983" s="20"/>
      <c r="E983" s="20"/>
      <c r="F983" s="20"/>
      <c r="G983" s="20"/>
      <c r="H983" s="20"/>
      <c r="I983" s="20"/>
      <c r="J983" s="31"/>
      <c r="K983" s="32"/>
      <c r="L983" s="32"/>
      <c r="M983" s="32"/>
      <c r="N983" s="46"/>
      <c r="V983" s="5"/>
      <c r="Y983" s="5"/>
    </row>
    <row r="984" spans="2:25" x14ac:dyDescent="0.3">
      <c r="B984" s="23">
        <f>'Spot Type 1'!B984</f>
        <v>0</v>
      </c>
      <c r="C984" s="20" t="str">
        <f>'Spot Type 1'!C984</f>
        <v>x</v>
      </c>
      <c r="D984" s="20"/>
      <c r="E984" s="20"/>
      <c r="F984" s="20"/>
      <c r="G984" s="20"/>
      <c r="H984" s="20"/>
      <c r="I984" s="20"/>
      <c r="J984" s="31"/>
      <c r="K984" s="32"/>
      <c r="L984" s="32"/>
      <c r="M984" s="32"/>
      <c r="N984" s="46"/>
      <c r="V984" s="5"/>
      <c r="Y984" s="5"/>
    </row>
    <row r="985" spans="2:25" x14ac:dyDescent="0.3">
      <c r="B985" s="23">
        <f>'Spot Type 1'!B985</f>
        <v>0</v>
      </c>
      <c r="C985" s="20" t="str">
        <f>'Spot Type 1'!C985</f>
        <v>x</v>
      </c>
      <c r="D985" s="20"/>
      <c r="E985" s="20"/>
      <c r="F985" s="20"/>
      <c r="G985" s="20"/>
      <c r="H985" s="20"/>
      <c r="I985" s="20"/>
      <c r="J985" s="31"/>
      <c r="K985" s="32"/>
      <c r="L985" s="32"/>
      <c r="M985" s="32"/>
      <c r="N985" s="46"/>
      <c r="V985" s="5"/>
      <c r="Y985" s="5"/>
    </row>
    <row r="986" spans="2:25" x14ac:dyDescent="0.3">
      <c r="B986" s="23">
        <f>'Spot Type 1'!B986</f>
        <v>0</v>
      </c>
      <c r="C986" s="20" t="str">
        <f>'Spot Type 1'!C986</f>
        <v>x</v>
      </c>
      <c r="D986" s="20"/>
      <c r="E986" s="20"/>
      <c r="F986" s="20"/>
      <c r="G986" s="20"/>
      <c r="H986" s="20"/>
      <c r="I986" s="20"/>
      <c r="J986" s="31"/>
      <c r="K986" s="32"/>
      <c r="L986" s="32"/>
      <c r="M986" s="32"/>
      <c r="N986" s="46"/>
      <c r="V986" s="5"/>
      <c r="Y986" s="5"/>
    </row>
    <row r="987" spans="2:25" x14ac:dyDescent="0.3">
      <c r="B987" s="23">
        <f>'Spot Type 1'!B987</f>
        <v>0</v>
      </c>
      <c r="C987" s="20" t="str">
        <f>'Spot Type 1'!C987</f>
        <v>x</v>
      </c>
      <c r="D987" s="20"/>
      <c r="E987" s="20"/>
      <c r="F987" s="20"/>
      <c r="G987" s="20"/>
      <c r="H987" s="20"/>
      <c r="I987" s="20"/>
      <c r="J987" s="31"/>
      <c r="K987" s="32"/>
      <c r="L987" s="32"/>
      <c r="M987" s="32"/>
      <c r="N987" s="46"/>
      <c r="V987" s="5"/>
      <c r="Y987" s="5"/>
    </row>
    <row r="988" spans="2:25" x14ac:dyDescent="0.3">
      <c r="B988" s="23">
        <f>'Spot Type 1'!B988</f>
        <v>0</v>
      </c>
      <c r="C988" s="20" t="str">
        <f>'Spot Type 1'!C988</f>
        <v>x</v>
      </c>
      <c r="D988" s="20"/>
      <c r="E988" s="20"/>
      <c r="F988" s="20"/>
      <c r="G988" s="20"/>
      <c r="H988" s="20"/>
      <c r="I988" s="20"/>
      <c r="J988" s="31"/>
      <c r="K988" s="32"/>
      <c r="L988" s="32"/>
      <c r="M988" s="32"/>
      <c r="N988" s="46"/>
      <c r="V988" s="5"/>
      <c r="Y988" s="5"/>
    </row>
    <row r="989" spans="2:25" x14ac:dyDescent="0.3">
      <c r="B989" s="23">
        <f>'Spot Type 1'!B989</f>
        <v>0</v>
      </c>
      <c r="C989" s="20" t="str">
        <f>'Spot Type 1'!C989</f>
        <v>x</v>
      </c>
      <c r="D989" s="20"/>
      <c r="E989" s="20"/>
      <c r="F989" s="20"/>
      <c r="G989" s="20"/>
      <c r="H989" s="20"/>
      <c r="I989" s="20"/>
      <c r="J989" s="31"/>
      <c r="K989" s="32"/>
      <c r="L989" s="32"/>
      <c r="M989" s="32"/>
      <c r="N989" s="46"/>
      <c r="V989" s="5"/>
      <c r="Y989" s="5"/>
    </row>
    <row r="990" spans="2:25" x14ac:dyDescent="0.3">
      <c r="B990" s="23">
        <f>'Spot Type 1'!B990</f>
        <v>0</v>
      </c>
      <c r="C990" s="20" t="str">
        <f>'Spot Type 1'!C990</f>
        <v>x</v>
      </c>
      <c r="D990" s="20"/>
      <c r="E990" s="20"/>
      <c r="F990" s="20"/>
      <c r="G990" s="20"/>
      <c r="H990" s="20"/>
      <c r="I990" s="20"/>
      <c r="J990" s="31"/>
      <c r="K990" s="32"/>
      <c r="L990" s="32"/>
      <c r="M990" s="32"/>
      <c r="N990" s="46"/>
      <c r="V990" s="5"/>
      <c r="Y990" s="5"/>
    </row>
    <row r="991" spans="2:25" x14ac:dyDescent="0.3">
      <c r="B991" s="23">
        <f>'Spot Type 1'!B991</f>
        <v>0</v>
      </c>
      <c r="C991" s="20" t="str">
        <f>'Spot Type 1'!C991</f>
        <v>x</v>
      </c>
      <c r="D991" s="20"/>
      <c r="E991" s="20"/>
      <c r="F991" s="20"/>
      <c r="G991" s="20"/>
      <c r="H991" s="20"/>
      <c r="I991" s="20"/>
      <c r="J991" s="31"/>
      <c r="K991" s="32"/>
      <c r="L991" s="32"/>
      <c r="M991" s="32"/>
      <c r="N991" s="46"/>
      <c r="V991" s="5"/>
      <c r="Y991" s="5"/>
    </row>
    <row r="992" spans="2:25" x14ac:dyDescent="0.3">
      <c r="B992" s="23">
        <f>'Spot Type 1'!B992</f>
        <v>0</v>
      </c>
      <c r="C992" s="20" t="str">
        <f>'Spot Type 1'!C992</f>
        <v>x</v>
      </c>
      <c r="D992" s="20"/>
      <c r="E992" s="20"/>
      <c r="F992" s="20"/>
      <c r="G992" s="20"/>
      <c r="H992" s="20"/>
      <c r="I992" s="20"/>
      <c r="J992" s="31"/>
      <c r="K992" s="32"/>
      <c r="L992" s="32"/>
      <c r="M992" s="32"/>
      <c r="N992" s="46"/>
      <c r="V992" s="5"/>
      <c r="Y992" s="5"/>
    </row>
    <row r="993" spans="2:25" x14ac:dyDescent="0.3">
      <c r="B993" s="23">
        <f>'Spot Type 1'!B993</f>
        <v>0</v>
      </c>
      <c r="C993" s="20" t="str">
        <f>'Spot Type 1'!C993</f>
        <v>x</v>
      </c>
      <c r="D993" s="20"/>
      <c r="E993" s="20"/>
      <c r="F993" s="20"/>
      <c r="G993" s="20"/>
      <c r="H993" s="20"/>
      <c r="I993" s="20"/>
      <c r="J993" s="31"/>
      <c r="K993" s="32"/>
      <c r="L993" s="32"/>
      <c r="M993" s="32"/>
      <c r="N993" s="46"/>
      <c r="V993" s="5"/>
      <c r="Y993" s="5"/>
    </row>
    <row r="994" spans="2:25" x14ac:dyDescent="0.3">
      <c r="B994" s="23">
        <f>'Spot Type 1'!B994</f>
        <v>0</v>
      </c>
      <c r="C994" s="20" t="str">
        <f>'Spot Type 1'!C994</f>
        <v>x</v>
      </c>
      <c r="D994" s="20"/>
      <c r="E994" s="20"/>
      <c r="F994" s="20"/>
      <c r="G994" s="20"/>
      <c r="H994" s="20"/>
      <c r="I994" s="20"/>
      <c r="J994" s="31"/>
      <c r="K994" s="32"/>
      <c r="L994" s="32"/>
      <c r="M994" s="32"/>
      <c r="N994" s="46"/>
      <c r="V994" s="5"/>
      <c r="Y994" s="5"/>
    </row>
    <row r="995" spans="2:25" x14ac:dyDescent="0.3">
      <c r="B995" s="23">
        <f>'Spot Type 1'!B995</f>
        <v>0</v>
      </c>
      <c r="C995" s="20" t="str">
        <f>'Spot Type 1'!C995</f>
        <v>x</v>
      </c>
      <c r="D995" s="20"/>
      <c r="E995" s="20"/>
      <c r="F995" s="20"/>
      <c r="G995" s="20"/>
      <c r="H995" s="20"/>
      <c r="I995" s="20"/>
      <c r="J995" s="31"/>
      <c r="K995" s="32"/>
      <c r="L995" s="32"/>
      <c r="M995" s="32"/>
      <c r="N995" s="46"/>
      <c r="V995" s="5"/>
      <c r="Y995" s="5"/>
    </row>
    <row r="996" spans="2:25" x14ac:dyDescent="0.3">
      <c r="B996" s="23">
        <f>'Spot Type 1'!B996</f>
        <v>0</v>
      </c>
      <c r="C996" s="20" t="str">
        <f>'Spot Type 1'!C996</f>
        <v>x</v>
      </c>
      <c r="D996" s="20"/>
      <c r="E996" s="20"/>
      <c r="F996" s="20"/>
      <c r="G996" s="20"/>
      <c r="H996" s="20"/>
      <c r="I996" s="20"/>
      <c r="J996" s="31"/>
      <c r="K996" s="32"/>
      <c r="L996" s="32"/>
      <c r="M996" s="32"/>
      <c r="N996" s="46"/>
      <c r="V996" s="5"/>
      <c r="Y996" s="5"/>
    </row>
    <row r="997" spans="2:25" x14ac:dyDescent="0.3">
      <c r="B997" s="23">
        <f>'Spot Type 1'!B997</f>
        <v>0</v>
      </c>
      <c r="C997" s="20" t="str">
        <f>'Spot Type 1'!C997</f>
        <v>x</v>
      </c>
      <c r="D997" s="20"/>
      <c r="E997" s="20"/>
      <c r="F997" s="20"/>
      <c r="G997" s="20"/>
      <c r="H997" s="20"/>
      <c r="I997" s="20"/>
      <c r="J997" s="31"/>
      <c r="K997" s="32"/>
      <c r="L997" s="32"/>
      <c r="M997" s="32"/>
      <c r="N997" s="46"/>
      <c r="V997" s="5"/>
      <c r="Y997" s="5"/>
    </row>
    <row r="998" spans="2:25" x14ac:dyDescent="0.3">
      <c r="B998" s="23">
        <f>'Spot Type 1'!B998</f>
        <v>0</v>
      </c>
      <c r="C998" s="20" t="str">
        <f>'Spot Type 1'!C998</f>
        <v>x</v>
      </c>
      <c r="D998" s="20"/>
      <c r="E998" s="20"/>
      <c r="F998" s="20"/>
      <c r="G998" s="20"/>
      <c r="H998" s="20"/>
      <c r="I998" s="20"/>
      <c r="J998" s="31"/>
      <c r="K998" s="32"/>
      <c r="L998" s="32"/>
      <c r="M998" s="32"/>
      <c r="N998" s="46"/>
      <c r="V998" s="5"/>
      <c r="Y998" s="5"/>
    </row>
    <row r="999" spans="2:25" x14ac:dyDescent="0.3">
      <c r="B999" s="23">
        <f>'Spot Type 1'!B999</f>
        <v>0</v>
      </c>
      <c r="C999" s="20" t="str">
        <f>'Spot Type 1'!C999</f>
        <v>x</v>
      </c>
      <c r="D999" s="20"/>
      <c r="E999" s="20"/>
      <c r="F999" s="20"/>
      <c r="G999" s="20"/>
      <c r="H999" s="20"/>
      <c r="I999" s="20"/>
      <c r="J999" s="31"/>
      <c r="K999" s="32"/>
      <c r="L999" s="32"/>
      <c r="M999" s="32"/>
      <c r="N999" s="46"/>
      <c r="V999" s="5"/>
      <c r="Y999" s="5"/>
    </row>
    <row r="1000" spans="2:25" x14ac:dyDescent="0.3">
      <c r="B1000" s="23">
        <f>'Spot Type 1'!B1000</f>
        <v>0</v>
      </c>
      <c r="C1000" s="20" t="str">
        <f>'Spot Type 1'!C1000</f>
        <v>x</v>
      </c>
      <c r="D1000" s="20"/>
      <c r="E1000" s="20"/>
      <c r="F1000" s="20"/>
      <c r="G1000" s="20"/>
      <c r="H1000" s="20"/>
      <c r="I1000" s="20"/>
      <c r="J1000" s="31"/>
      <c r="K1000" s="32"/>
      <c r="L1000" s="32"/>
      <c r="M1000" s="32"/>
      <c r="N1000" s="46"/>
      <c r="V1000" s="5"/>
      <c r="Y1000" s="5"/>
    </row>
    <row r="1001" spans="2:25" x14ac:dyDescent="0.3">
      <c r="B1001" s="23">
        <f>'Spot Type 1'!B1001</f>
        <v>0</v>
      </c>
      <c r="M1001" s="32"/>
      <c r="N1001" s="46"/>
    </row>
    <row r="1002" spans="2:25" x14ac:dyDescent="0.3">
      <c r="B1002" s="23">
        <f>'Spot Type 1'!B1002</f>
        <v>0</v>
      </c>
      <c r="M1002" s="32"/>
      <c r="N1002" s="46"/>
    </row>
    <row r="1003" spans="2:25" x14ac:dyDescent="0.3">
      <c r="B1003" s="23">
        <f>'Spot Type 1'!B1003</f>
        <v>0</v>
      </c>
      <c r="M1003" s="32"/>
      <c r="N1003" s="46"/>
    </row>
    <row r="1004" spans="2:25" x14ac:dyDescent="0.3">
      <c r="B1004" s="23">
        <f>'Spot Type 1'!B1004</f>
        <v>0</v>
      </c>
      <c r="M1004" s="32"/>
      <c r="N1004" s="46"/>
    </row>
    <row r="1005" spans="2:25" x14ac:dyDescent="0.3">
      <c r="B1005" s="23">
        <f>'Spot Type 1'!B1005</f>
        <v>0</v>
      </c>
      <c r="M1005" s="32"/>
      <c r="N1005" s="46"/>
    </row>
    <row r="1006" spans="2:25" x14ac:dyDescent="0.3">
      <c r="B1006" s="23">
        <f>'Spot Type 1'!B1006</f>
        <v>0</v>
      </c>
      <c r="M1006" s="32"/>
      <c r="N1006" s="46"/>
    </row>
    <row r="1007" spans="2:25" x14ac:dyDescent="0.3">
      <c r="B1007" s="23">
        <f>'Spot Type 1'!B1007</f>
        <v>0</v>
      </c>
      <c r="M1007" s="32"/>
      <c r="N1007" s="46"/>
    </row>
    <row r="1008" spans="2:25" x14ac:dyDescent="0.3">
      <c r="B1008" s="23">
        <f>'Spot Type 1'!B1008</f>
        <v>0</v>
      </c>
      <c r="M1008" s="32"/>
      <c r="N1008" s="46"/>
    </row>
    <row r="1009" spans="2:14" x14ac:dyDescent="0.3">
      <c r="B1009" s="23">
        <f>'Spot Type 1'!B1009</f>
        <v>0</v>
      </c>
      <c r="M1009" s="32"/>
      <c r="N1009" s="46"/>
    </row>
    <row r="1010" spans="2:14" x14ac:dyDescent="0.3">
      <c r="B1010" s="23">
        <f>'Spot Type 1'!B1010</f>
        <v>0</v>
      </c>
      <c r="M1010" s="32"/>
      <c r="N1010" s="46"/>
    </row>
    <row r="1011" spans="2:14" x14ac:dyDescent="0.3">
      <c r="B1011" s="23">
        <f>'Spot Type 1'!B1011</f>
        <v>0</v>
      </c>
      <c r="M1011" s="32"/>
      <c r="N1011" s="46"/>
    </row>
    <row r="1012" spans="2:14" x14ac:dyDescent="0.3">
      <c r="B1012" s="23">
        <f>'Spot Type 1'!B1012</f>
        <v>0</v>
      </c>
      <c r="M1012" s="32"/>
      <c r="N1012" s="46"/>
    </row>
    <row r="1013" spans="2:14" x14ac:dyDescent="0.3">
      <c r="B1013" s="23">
        <f>'Spot Type 1'!B1013</f>
        <v>0</v>
      </c>
      <c r="M1013" s="32"/>
      <c r="N1013" s="46"/>
    </row>
    <row r="1014" spans="2:14" x14ac:dyDescent="0.3">
      <c r="B1014" s="23">
        <f>'Spot Type 1'!B1014</f>
        <v>0</v>
      </c>
      <c r="M1014" s="32"/>
      <c r="N1014" s="46"/>
    </row>
    <row r="1015" spans="2:14" x14ac:dyDescent="0.3">
      <c r="B1015" s="23">
        <f>'Spot Type 1'!B1015</f>
        <v>0</v>
      </c>
      <c r="M1015" s="32"/>
      <c r="N1015" s="46"/>
    </row>
    <row r="1016" spans="2:14" x14ac:dyDescent="0.3">
      <c r="B1016" s="23">
        <f>'Spot Type 1'!B1016</f>
        <v>0</v>
      </c>
      <c r="M1016" s="32"/>
      <c r="N1016" s="46"/>
    </row>
    <row r="1017" spans="2:14" x14ac:dyDescent="0.3">
      <c r="B1017" s="23">
        <f>'Spot Type 1'!B1017</f>
        <v>0</v>
      </c>
      <c r="M1017" s="32"/>
      <c r="N1017" s="46"/>
    </row>
    <row r="1018" spans="2:14" x14ac:dyDescent="0.3">
      <c r="B1018" s="23">
        <f>'Spot Type 1'!B1018</f>
        <v>0</v>
      </c>
      <c r="M1018" s="32"/>
      <c r="N1018" s="46"/>
    </row>
    <row r="1019" spans="2:14" x14ac:dyDescent="0.3">
      <c r="B1019" s="23">
        <f>'Spot Type 1'!B1019</f>
        <v>0</v>
      </c>
      <c r="M1019" s="32"/>
      <c r="N1019" s="46"/>
    </row>
  </sheetData>
  <mergeCells count="1">
    <mergeCell ref="S34:AE34"/>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215DD-BCD5-C445-916D-EB3F6FB04E64}">
  <dimension ref="A1:AJ1019"/>
  <sheetViews>
    <sheetView zoomScale="70" zoomScaleNormal="70" workbookViewId="0">
      <selection activeCell="T19" sqref="T19:AE19"/>
    </sheetView>
  </sheetViews>
  <sheetFormatPr baseColWidth="10" defaultColWidth="11" defaultRowHeight="15.6" x14ac:dyDescent="0.3"/>
  <cols>
    <col min="2" max="3" width="14.69921875" customWidth="1"/>
    <col min="4" max="4" width="16.69921875" customWidth="1"/>
    <col min="5" max="6" width="14.69921875" customWidth="1"/>
    <col min="7" max="7" width="26.59765625" customWidth="1"/>
    <col min="8" max="8" width="21" customWidth="1"/>
    <col min="9" max="9" width="19.59765625" customWidth="1"/>
    <col min="10" max="10" width="23.8984375" customWidth="1"/>
    <col min="11" max="11" width="21.69921875" customWidth="1"/>
    <col min="12" max="12" width="21.09765625" customWidth="1"/>
    <col min="13" max="13" width="21.296875" customWidth="1"/>
    <col min="14" max="14" width="14.69921875" customWidth="1"/>
    <col min="19" max="31" width="24.19921875" customWidth="1"/>
  </cols>
  <sheetData>
    <row r="1" spans="1:31" x14ac:dyDescent="0.3">
      <c r="B1" s="21"/>
      <c r="C1" s="19"/>
      <c r="D1" s="19"/>
      <c r="E1" s="19"/>
      <c r="F1" s="19"/>
      <c r="G1" s="19"/>
      <c r="H1" s="19"/>
      <c r="I1" s="19"/>
      <c r="J1" s="19"/>
      <c r="K1" s="33"/>
      <c r="L1" s="33"/>
      <c r="M1" s="33"/>
      <c r="N1" s="33"/>
      <c r="V1" s="5"/>
      <c r="Y1" s="5"/>
    </row>
    <row r="2" spans="1:31" ht="18" x14ac:dyDescent="0.35">
      <c r="A2" s="4"/>
      <c r="B2" s="21"/>
      <c r="C2" s="19"/>
      <c r="D2" s="19"/>
      <c r="E2" s="19"/>
      <c r="F2" s="19"/>
      <c r="G2" s="19"/>
      <c r="H2" s="19"/>
      <c r="I2" s="19"/>
      <c r="J2" s="19"/>
      <c r="K2" s="33"/>
      <c r="L2" s="33"/>
      <c r="M2" s="33"/>
      <c r="N2" s="33"/>
      <c r="V2" s="5"/>
      <c r="Y2" s="5"/>
    </row>
    <row r="3" spans="1:31" x14ac:dyDescent="0.3">
      <c r="B3" s="21"/>
      <c r="C3" s="19"/>
      <c r="D3" s="19"/>
      <c r="E3" s="19"/>
      <c r="F3" s="19"/>
      <c r="G3" s="19"/>
      <c r="H3" s="19"/>
      <c r="I3" s="19"/>
      <c r="J3" s="19"/>
      <c r="K3" s="33"/>
      <c r="L3" s="33"/>
      <c r="M3" s="33"/>
      <c r="N3" s="55" t="s">
        <v>12</v>
      </c>
      <c r="O3">
        <f>COUNT(C6:C1019)</f>
        <v>0</v>
      </c>
      <c r="V3" s="5"/>
      <c r="Y3" s="5"/>
    </row>
    <row r="4" spans="1:31" ht="16.2" thickBot="1" x14ac:dyDescent="0.35">
      <c r="B4" s="21"/>
      <c r="C4" s="19"/>
      <c r="D4" s="19"/>
      <c r="E4" s="19"/>
      <c r="F4" s="19"/>
      <c r="G4" s="19"/>
      <c r="H4" s="19"/>
      <c r="I4" s="19"/>
      <c r="J4" s="19"/>
      <c r="K4" s="33"/>
      <c r="L4" s="33"/>
      <c r="M4" s="33"/>
      <c r="N4" s="33"/>
      <c r="V4" s="5"/>
      <c r="Y4" s="5"/>
    </row>
    <row r="5" spans="1:31" x14ac:dyDescent="0.3">
      <c r="B5" s="22" t="s">
        <v>0</v>
      </c>
      <c r="C5" s="1" t="s">
        <v>35</v>
      </c>
      <c r="D5" s="107"/>
      <c r="E5" s="107"/>
      <c r="F5" s="107"/>
      <c r="G5" s="107" t="s">
        <v>121</v>
      </c>
      <c r="H5" s="107" t="s">
        <v>122</v>
      </c>
      <c r="I5" s="107" t="s">
        <v>124</v>
      </c>
      <c r="J5" s="107" t="s">
        <v>125</v>
      </c>
      <c r="K5" s="107" t="s">
        <v>126</v>
      </c>
      <c r="L5" s="107" t="s">
        <v>127</v>
      </c>
      <c r="M5" s="107" t="s">
        <v>128</v>
      </c>
      <c r="N5" s="107"/>
      <c r="S5" s="35" t="s">
        <v>35</v>
      </c>
      <c r="T5" s="57" t="s">
        <v>173</v>
      </c>
      <c r="U5" s="57" t="s">
        <v>174</v>
      </c>
      <c r="V5" s="57" t="s">
        <v>175</v>
      </c>
      <c r="W5" s="58" t="s">
        <v>156</v>
      </c>
      <c r="X5" s="58" t="s">
        <v>157</v>
      </c>
      <c r="Y5" s="58" t="s">
        <v>158</v>
      </c>
      <c r="Z5" s="59" t="s">
        <v>176</v>
      </c>
      <c r="AA5" s="59" t="s">
        <v>177</v>
      </c>
      <c r="AB5" s="59" t="s">
        <v>178</v>
      </c>
      <c r="AC5" s="60" t="s">
        <v>179</v>
      </c>
      <c r="AD5" s="60" t="s">
        <v>180</v>
      </c>
      <c r="AE5" s="61" t="s">
        <v>181</v>
      </c>
    </row>
    <row r="6" spans="1:31" x14ac:dyDescent="0.3">
      <c r="B6" s="23">
        <f>'Spot Type 1'!B6</f>
        <v>0</v>
      </c>
      <c r="C6" s="20" t="str">
        <f>'Spot Type 1'!C6</f>
        <v>x</v>
      </c>
      <c r="D6" s="20"/>
      <c r="E6" s="20"/>
      <c r="F6" s="20"/>
      <c r="G6" s="20"/>
      <c r="H6" s="20"/>
      <c r="I6" s="20"/>
      <c r="J6" s="31"/>
      <c r="K6" s="32"/>
      <c r="L6" s="32"/>
      <c r="M6" s="32"/>
      <c r="N6" s="46"/>
      <c r="S6" s="36" t="str">
        <f>'Spot Type 1'!S6</f>
        <v>//</v>
      </c>
      <c r="T6" s="2" t="e">
        <f>AVERAGEIF(C:C,S6,G:G)</f>
        <v>#DIV/0!</v>
      </c>
      <c r="U6" s="2" t="e" cm="1">
        <f t="array" ref="U6">STDEV(IF(C$6:C$1000=S6,G$6:G$1000))</f>
        <v>#DIV/0!</v>
      </c>
      <c r="V6" s="6" t="e">
        <f>U6/T6</f>
        <v>#DIV/0!</v>
      </c>
      <c r="W6" s="2" t="e">
        <f>AVERAGEIF(C:C,S6,H:H)</f>
        <v>#DIV/0!</v>
      </c>
      <c r="X6" s="2" t="e" cm="1">
        <f t="array" ref="X6">STDEV(IF(C$6:C$1000=S6,H$6:H$1000))</f>
        <v>#DIV/0!</v>
      </c>
      <c r="Y6" s="6" t="e">
        <f>X6/W6</f>
        <v>#DIV/0!</v>
      </c>
      <c r="Z6" s="2" t="e">
        <f>AVERAGEIF(C:C,S6,I:I)</f>
        <v>#DIV/0!</v>
      </c>
      <c r="AA6" s="2" t="e" cm="1">
        <f t="array" ref="AA6">STDEV(IF(C$6:C$1000=S6,I$6:I$1000))</f>
        <v>#DIV/0!</v>
      </c>
      <c r="AB6" s="6" t="e">
        <f>AA6/Z6</f>
        <v>#DIV/0!</v>
      </c>
      <c r="AC6" s="2" t="e">
        <f>AVERAGEIF(C:C,S6,J:J)</f>
        <v>#DIV/0!</v>
      </c>
      <c r="AD6" s="2" t="e" cm="1">
        <f t="array" ref="AD6">STDEV(IF(C$6:C$1000=S6,J$6:J$1000))</f>
        <v>#DIV/0!</v>
      </c>
      <c r="AE6" s="37" t="e">
        <f>AD6/AC6</f>
        <v>#DIV/0!</v>
      </c>
    </row>
    <row r="7" spans="1:31" x14ac:dyDescent="0.3">
      <c r="B7" s="23">
        <f>'Spot Type 1'!B7</f>
        <v>0</v>
      </c>
      <c r="C7" s="20" t="str">
        <f>'Spot Type 1'!C7</f>
        <v>x</v>
      </c>
      <c r="D7" s="20"/>
      <c r="E7" s="20"/>
      <c r="F7" s="20"/>
      <c r="G7" s="20"/>
      <c r="H7" s="20"/>
      <c r="I7" s="20"/>
      <c r="J7" s="31"/>
      <c r="K7" s="32"/>
      <c r="L7" s="32"/>
      <c r="M7" s="32"/>
      <c r="N7" s="46"/>
      <c r="S7" s="36" t="str">
        <f>'Spot Type 1'!S7</f>
        <v>//</v>
      </c>
      <c r="T7" s="2" t="e">
        <f t="shared" ref="T7:T15" si="0">AVERAGEIF(C:C,S7,G:G)</f>
        <v>#DIV/0!</v>
      </c>
      <c r="U7" s="2" t="e" cm="1">
        <f t="array" ref="U7">STDEV(IF(C$6:C$1000=S7,G$6:G$1000))</f>
        <v>#DIV/0!</v>
      </c>
      <c r="V7" s="6" t="e">
        <f t="shared" ref="V7:V11" si="1">U7/T7</f>
        <v>#DIV/0!</v>
      </c>
      <c r="W7" s="2" t="e">
        <f t="shared" ref="W7:W15" si="2">AVERAGEIF(C:C,S7,H:H)</f>
        <v>#DIV/0!</v>
      </c>
      <c r="X7" s="2" t="e" cm="1">
        <f t="array" ref="X7">STDEV(IF(C$6:C$1000=S7,H$6:H$1000))</f>
        <v>#DIV/0!</v>
      </c>
      <c r="Y7" s="6" t="e">
        <f t="shared" ref="Y7:Y15" si="3">X7/W7</f>
        <v>#DIV/0!</v>
      </c>
      <c r="Z7" s="2" t="e">
        <f t="shared" ref="Z7:Z15" si="4">AVERAGEIF(C:C,S7,I:I)</f>
        <v>#DIV/0!</v>
      </c>
      <c r="AA7" s="2" t="e" cm="1">
        <f t="array" ref="AA7">STDEV(IF(C$6:C$1000=S7,I$6:I$1000))</f>
        <v>#DIV/0!</v>
      </c>
      <c r="AB7" s="6" t="e">
        <f t="shared" ref="AB7:AB15" si="5">AA7/Z7</f>
        <v>#DIV/0!</v>
      </c>
      <c r="AC7" s="2" t="e">
        <f t="shared" ref="AC7:AC15" si="6">AVERAGEIF(C:C,S7,J:J)</f>
        <v>#DIV/0!</v>
      </c>
      <c r="AD7" s="2" t="e" cm="1">
        <f t="array" ref="AD7">STDEV(IF(C$6:C$1000=S7,J$6:J$1000))</f>
        <v>#DIV/0!</v>
      </c>
      <c r="AE7" s="37" t="e">
        <f t="shared" ref="AE7:AE15" si="7">AD7/AC7</f>
        <v>#DIV/0!</v>
      </c>
    </row>
    <row r="8" spans="1:31" x14ac:dyDescent="0.3">
      <c r="B8" s="23">
        <f>'Spot Type 1'!B8</f>
        <v>0</v>
      </c>
      <c r="C8" s="20" t="str">
        <f>'Spot Type 1'!C8</f>
        <v>x</v>
      </c>
      <c r="D8" s="20"/>
      <c r="E8" s="20"/>
      <c r="F8" s="20"/>
      <c r="G8" s="20"/>
      <c r="H8" s="20"/>
      <c r="I8" s="20"/>
      <c r="J8" s="31"/>
      <c r="K8" s="32"/>
      <c r="L8" s="32"/>
      <c r="M8" s="32"/>
      <c r="N8" s="46"/>
      <c r="S8" s="36" t="str">
        <f>'Spot Type 1'!S8</f>
        <v>//</v>
      </c>
      <c r="T8" s="2" t="e">
        <f t="shared" si="0"/>
        <v>#DIV/0!</v>
      </c>
      <c r="U8" s="2" t="e" cm="1">
        <f t="array" ref="U8">STDEV(IF(C$6:C$1000=S8,G$6:G$1000))</f>
        <v>#DIV/0!</v>
      </c>
      <c r="V8" s="6" t="e">
        <f t="shared" si="1"/>
        <v>#DIV/0!</v>
      </c>
      <c r="W8" s="2" t="e">
        <f t="shared" si="2"/>
        <v>#DIV/0!</v>
      </c>
      <c r="X8" s="2" t="e" cm="1">
        <f t="array" ref="X8">STDEV(IF(C$6:C$1000=S8,H$6:H$1000))</f>
        <v>#DIV/0!</v>
      </c>
      <c r="Y8" s="6" t="e">
        <f t="shared" si="3"/>
        <v>#DIV/0!</v>
      </c>
      <c r="Z8" s="2" t="e">
        <f t="shared" si="4"/>
        <v>#DIV/0!</v>
      </c>
      <c r="AA8" s="2" t="e" cm="1">
        <f t="array" ref="AA8">STDEV(IF(C$6:C$1000=S8,I$6:I$1000))</f>
        <v>#DIV/0!</v>
      </c>
      <c r="AB8" s="6" t="e">
        <f t="shared" si="5"/>
        <v>#DIV/0!</v>
      </c>
      <c r="AC8" s="2" t="e">
        <f t="shared" si="6"/>
        <v>#DIV/0!</v>
      </c>
      <c r="AD8" s="2" t="e" cm="1">
        <f t="array" ref="AD8">STDEV(IF(C$6:C$1000=S8,J$6:J$1000))</f>
        <v>#DIV/0!</v>
      </c>
      <c r="AE8" s="37" t="e">
        <f t="shared" si="7"/>
        <v>#DIV/0!</v>
      </c>
    </row>
    <row r="9" spans="1:31" x14ac:dyDescent="0.3">
      <c r="B9" s="23">
        <f>'Spot Type 1'!B9</f>
        <v>0</v>
      </c>
      <c r="C9" s="20" t="str">
        <f>'Spot Type 1'!C9</f>
        <v>x</v>
      </c>
      <c r="D9" s="20"/>
      <c r="E9" s="20"/>
      <c r="F9" s="20"/>
      <c r="G9" s="20"/>
      <c r="H9" s="20"/>
      <c r="I9" s="20"/>
      <c r="J9" s="31"/>
      <c r="K9" s="32"/>
      <c r="L9" s="32"/>
      <c r="M9" s="32"/>
      <c r="N9" s="46"/>
      <c r="S9" s="36" t="str">
        <f>'Spot Type 1'!S9</f>
        <v>//</v>
      </c>
      <c r="T9" s="2" t="e">
        <f t="shared" si="0"/>
        <v>#DIV/0!</v>
      </c>
      <c r="U9" s="2" t="e" cm="1">
        <f t="array" ref="U9">STDEV(IF(C$6:C$1000=S9,G$6:G$1000))</f>
        <v>#DIV/0!</v>
      </c>
      <c r="V9" s="6" t="e">
        <f t="shared" si="1"/>
        <v>#DIV/0!</v>
      </c>
      <c r="W9" s="2" t="e">
        <f t="shared" si="2"/>
        <v>#DIV/0!</v>
      </c>
      <c r="X9" s="2" t="e" cm="1">
        <f t="array" ref="X9">STDEV(IF(C$6:C$1000=S9,H$6:H$1000))</f>
        <v>#DIV/0!</v>
      </c>
      <c r="Y9" s="6" t="e">
        <f t="shared" si="3"/>
        <v>#DIV/0!</v>
      </c>
      <c r="Z9" s="2" t="e">
        <f t="shared" si="4"/>
        <v>#DIV/0!</v>
      </c>
      <c r="AA9" s="2" t="e" cm="1">
        <f t="array" ref="AA9">STDEV(IF(C$6:C$1000=S9,I$6:I$1000))</f>
        <v>#DIV/0!</v>
      </c>
      <c r="AB9" s="6" t="e">
        <f t="shared" si="5"/>
        <v>#DIV/0!</v>
      </c>
      <c r="AC9" s="2" t="e">
        <f t="shared" si="6"/>
        <v>#DIV/0!</v>
      </c>
      <c r="AD9" s="2" t="e" cm="1">
        <f t="array" ref="AD9">STDEV(IF(C$6:C$1000=S9,J$6:J$1000))</f>
        <v>#DIV/0!</v>
      </c>
      <c r="AE9" s="37" t="e">
        <f t="shared" si="7"/>
        <v>#DIV/0!</v>
      </c>
    </row>
    <row r="10" spans="1:31" x14ac:dyDescent="0.3">
      <c r="B10" s="23">
        <f>'Spot Type 1'!B10</f>
        <v>0</v>
      </c>
      <c r="C10" s="20" t="str">
        <f>'Spot Type 1'!C10</f>
        <v>x</v>
      </c>
      <c r="D10" s="20"/>
      <c r="E10" s="20"/>
      <c r="F10" s="20"/>
      <c r="G10" s="20"/>
      <c r="H10" s="20"/>
      <c r="I10" s="20"/>
      <c r="J10" s="31"/>
      <c r="K10" s="32"/>
      <c r="L10" s="32"/>
      <c r="M10" s="32"/>
      <c r="N10" s="46"/>
      <c r="S10" s="36" t="str">
        <f>'Spot Type 1'!S10</f>
        <v>//</v>
      </c>
      <c r="T10" s="2" t="e">
        <f t="shared" si="0"/>
        <v>#DIV/0!</v>
      </c>
      <c r="U10" s="2" t="e" cm="1">
        <f t="array" ref="U10">STDEV(IF(C$6:C$1000=S10,G$6:G$1000))</f>
        <v>#DIV/0!</v>
      </c>
      <c r="V10" s="6" t="e">
        <f t="shared" si="1"/>
        <v>#DIV/0!</v>
      </c>
      <c r="W10" s="2" t="e">
        <f t="shared" si="2"/>
        <v>#DIV/0!</v>
      </c>
      <c r="X10" s="2" t="e" cm="1">
        <f t="array" ref="X10">STDEV(IF(C$6:C$1000=S10,H$6:H$1000))</f>
        <v>#DIV/0!</v>
      </c>
      <c r="Y10" s="6" t="e">
        <f t="shared" si="3"/>
        <v>#DIV/0!</v>
      </c>
      <c r="Z10" s="2" t="e">
        <f t="shared" si="4"/>
        <v>#DIV/0!</v>
      </c>
      <c r="AA10" s="2" t="e" cm="1">
        <f t="array" ref="AA10">STDEV(IF(C$6:C$1000=S10,I$6:I$1000))</f>
        <v>#DIV/0!</v>
      </c>
      <c r="AB10" s="6" t="e">
        <f t="shared" si="5"/>
        <v>#DIV/0!</v>
      </c>
      <c r="AC10" s="2" t="e">
        <f t="shared" si="6"/>
        <v>#DIV/0!</v>
      </c>
      <c r="AD10" s="2" t="e" cm="1">
        <f t="array" ref="AD10">STDEV(IF(C$6:C$1000=S10,J$6:J$1000))</f>
        <v>#DIV/0!</v>
      </c>
      <c r="AE10" s="37" t="e">
        <f t="shared" si="7"/>
        <v>#DIV/0!</v>
      </c>
    </row>
    <row r="11" spans="1:31" x14ac:dyDescent="0.3">
      <c r="B11" s="23">
        <f>'Spot Type 1'!B11</f>
        <v>0</v>
      </c>
      <c r="C11" s="20" t="str">
        <f>'Spot Type 1'!C11</f>
        <v>x</v>
      </c>
      <c r="D11" s="20"/>
      <c r="E11" s="20"/>
      <c r="F11" s="20"/>
      <c r="G11" s="20"/>
      <c r="H11" s="20"/>
      <c r="I11" s="20"/>
      <c r="J11" s="31"/>
      <c r="K11" s="32"/>
      <c r="L11" s="32"/>
      <c r="M11" s="32"/>
      <c r="N11" s="46"/>
      <c r="S11" s="36" t="str">
        <f>'Spot Type 1'!S11</f>
        <v>//</v>
      </c>
      <c r="T11" s="2" t="e">
        <f t="shared" si="0"/>
        <v>#DIV/0!</v>
      </c>
      <c r="U11" s="2" t="e" cm="1">
        <f t="array" ref="U11">STDEV(IF(C$6:C$1000=S11,G$6:G$1000))</f>
        <v>#DIV/0!</v>
      </c>
      <c r="V11" s="6" t="e">
        <f t="shared" si="1"/>
        <v>#DIV/0!</v>
      </c>
      <c r="W11" s="2" t="e">
        <f t="shared" si="2"/>
        <v>#DIV/0!</v>
      </c>
      <c r="X11" s="2" t="e" cm="1">
        <f t="array" ref="X11">STDEV(IF(C$6:C$1000=S11,H$6:H$1000))</f>
        <v>#DIV/0!</v>
      </c>
      <c r="Y11" s="6" t="e">
        <f t="shared" si="3"/>
        <v>#DIV/0!</v>
      </c>
      <c r="Z11" s="2" t="e">
        <f t="shared" si="4"/>
        <v>#DIV/0!</v>
      </c>
      <c r="AA11" s="2" t="e" cm="1">
        <f t="array" ref="AA11">STDEV(IF(C$6:C$1000=S11,I$6:I$1000))</f>
        <v>#DIV/0!</v>
      </c>
      <c r="AB11" s="6" t="e">
        <f t="shared" si="5"/>
        <v>#DIV/0!</v>
      </c>
      <c r="AC11" s="2" t="e">
        <f t="shared" si="6"/>
        <v>#DIV/0!</v>
      </c>
      <c r="AD11" s="2" t="e" cm="1">
        <f t="array" ref="AD11">STDEV(IF(C$6:C$1000=S11,J$6:J$1000))</f>
        <v>#DIV/0!</v>
      </c>
      <c r="AE11" s="37" t="e">
        <f t="shared" si="7"/>
        <v>#DIV/0!</v>
      </c>
    </row>
    <row r="12" spans="1:31" x14ac:dyDescent="0.3">
      <c r="B12" s="23">
        <f>'Spot Type 1'!B12</f>
        <v>0</v>
      </c>
      <c r="C12" s="20" t="str">
        <f>'Spot Type 1'!C12</f>
        <v>x</v>
      </c>
      <c r="D12" s="20"/>
      <c r="E12" s="20"/>
      <c r="F12" s="20"/>
      <c r="G12" s="20"/>
      <c r="H12" s="20"/>
      <c r="I12" s="20"/>
      <c r="J12" s="31"/>
      <c r="K12" s="32"/>
      <c r="L12" s="32"/>
      <c r="M12" s="32"/>
      <c r="N12" s="46"/>
      <c r="S12" s="36" t="str">
        <f>'Spot Type 1'!S12</f>
        <v>//</v>
      </c>
      <c r="T12" s="2" t="e">
        <f t="shared" si="0"/>
        <v>#DIV/0!</v>
      </c>
      <c r="U12" s="2" t="e" cm="1">
        <f t="array" ref="U12">STDEV(IF(C$6:C$1000=S12,G$6:G$1000))</f>
        <v>#DIV/0!</v>
      </c>
      <c r="V12" s="6" t="e">
        <f>U12/T12</f>
        <v>#DIV/0!</v>
      </c>
      <c r="W12" s="2" t="e">
        <f t="shared" si="2"/>
        <v>#DIV/0!</v>
      </c>
      <c r="X12" s="2" t="e" cm="1">
        <f t="array" ref="X12">STDEV(IF(C$6:C$1000=S12,H$6:H$1000))</f>
        <v>#DIV/0!</v>
      </c>
      <c r="Y12" s="6" t="e">
        <f t="shared" si="3"/>
        <v>#DIV/0!</v>
      </c>
      <c r="Z12" s="2" t="e">
        <f t="shared" si="4"/>
        <v>#DIV/0!</v>
      </c>
      <c r="AA12" s="2" t="e" cm="1">
        <f t="array" ref="AA12">STDEV(IF(C$6:C$1000=S12,I$6:I$1000))</f>
        <v>#DIV/0!</v>
      </c>
      <c r="AB12" s="6" t="e">
        <f t="shared" si="5"/>
        <v>#DIV/0!</v>
      </c>
      <c r="AC12" s="2" t="e">
        <f t="shared" si="6"/>
        <v>#DIV/0!</v>
      </c>
      <c r="AD12" s="2" t="e" cm="1">
        <f t="array" ref="AD12">STDEV(IF(C$6:C$1000=S12,J$6:J$1000))</f>
        <v>#DIV/0!</v>
      </c>
      <c r="AE12" s="37" t="e">
        <f t="shared" si="7"/>
        <v>#DIV/0!</v>
      </c>
    </row>
    <row r="13" spans="1:31" x14ac:dyDescent="0.3">
      <c r="B13" s="23">
        <f>'Spot Type 1'!B13</f>
        <v>0</v>
      </c>
      <c r="C13" s="20" t="str">
        <f>'Spot Type 1'!C13</f>
        <v>x</v>
      </c>
      <c r="D13" s="20"/>
      <c r="E13" s="20"/>
      <c r="F13" s="20"/>
      <c r="G13" s="20"/>
      <c r="H13" s="20"/>
      <c r="I13" s="20"/>
      <c r="J13" s="31"/>
      <c r="K13" s="32"/>
      <c r="L13" s="32"/>
      <c r="M13" s="32"/>
      <c r="N13" s="46"/>
      <c r="S13" s="36" t="str">
        <f>'Spot Type 1'!S13</f>
        <v>//</v>
      </c>
      <c r="T13" s="2" t="e">
        <f t="shared" si="0"/>
        <v>#DIV/0!</v>
      </c>
      <c r="U13" s="2" t="e" cm="1">
        <f t="array" ref="U13">STDEV(IF(C$6:C$1000=S13,G$6:G$1000))</f>
        <v>#DIV/0!</v>
      </c>
      <c r="V13" s="6" t="e">
        <f t="shared" ref="V13:V15" si="8">U13/T13</f>
        <v>#DIV/0!</v>
      </c>
      <c r="W13" s="2" t="e">
        <f t="shared" si="2"/>
        <v>#DIV/0!</v>
      </c>
      <c r="X13" s="2" t="e" cm="1">
        <f t="array" ref="X13">STDEV(IF(C$6:C$1000=S13,H$6:H$1000))</f>
        <v>#DIV/0!</v>
      </c>
      <c r="Y13" s="6" t="e">
        <f t="shared" si="3"/>
        <v>#DIV/0!</v>
      </c>
      <c r="Z13" s="2" t="e">
        <f t="shared" si="4"/>
        <v>#DIV/0!</v>
      </c>
      <c r="AA13" s="2" t="e" cm="1">
        <f t="array" ref="AA13">STDEV(IF(C$6:C$1000=S13,I$6:I$1000))</f>
        <v>#DIV/0!</v>
      </c>
      <c r="AB13" s="6" t="e">
        <f t="shared" si="5"/>
        <v>#DIV/0!</v>
      </c>
      <c r="AC13" s="2" t="e">
        <f t="shared" si="6"/>
        <v>#DIV/0!</v>
      </c>
      <c r="AD13" s="2" t="e" cm="1">
        <f t="array" ref="AD13">STDEV(IF(C$6:C$1000=S13,J$6:J$1000))</f>
        <v>#DIV/0!</v>
      </c>
      <c r="AE13" s="37" t="e">
        <f t="shared" si="7"/>
        <v>#DIV/0!</v>
      </c>
    </row>
    <row r="14" spans="1:31" x14ac:dyDescent="0.3">
      <c r="B14" s="23">
        <f>'Spot Type 1'!B14</f>
        <v>0</v>
      </c>
      <c r="C14" s="20" t="str">
        <f>'Spot Type 1'!C14</f>
        <v>x</v>
      </c>
      <c r="D14" s="20"/>
      <c r="E14" s="20"/>
      <c r="F14" s="20"/>
      <c r="G14" s="20"/>
      <c r="H14" s="20"/>
      <c r="I14" s="20"/>
      <c r="J14" s="31"/>
      <c r="K14" s="32"/>
      <c r="L14" s="32"/>
      <c r="M14" s="32"/>
      <c r="N14" s="46"/>
      <c r="S14" s="36" t="str">
        <f>'Spot Type 1'!S14</f>
        <v>//</v>
      </c>
      <c r="T14" s="2" t="e">
        <f t="shared" si="0"/>
        <v>#DIV/0!</v>
      </c>
      <c r="U14" s="2" t="e" cm="1">
        <f t="array" ref="U14">STDEV(IF(C$6:C$1000=S14,G$6:G$1000))</f>
        <v>#DIV/0!</v>
      </c>
      <c r="V14" s="6" t="e">
        <f t="shared" si="8"/>
        <v>#DIV/0!</v>
      </c>
      <c r="W14" s="2" t="e">
        <f t="shared" si="2"/>
        <v>#DIV/0!</v>
      </c>
      <c r="X14" s="2" t="e" cm="1">
        <f t="array" ref="X14">STDEV(IF(C$6:C$1000=S14,H$6:H$1000))</f>
        <v>#DIV/0!</v>
      </c>
      <c r="Y14" s="6" t="e">
        <f t="shared" si="3"/>
        <v>#DIV/0!</v>
      </c>
      <c r="Z14" s="2" t="e">
        <f t="shared" si="4"/>
        <v>#DIV/0!</v>
      </c>
      <c r="AA14" s="2" t="e" cm="1">
        <f t="array" ref="AA14">STDEV(IF(C$6:C$1000=S14,I$6:I$1000))</f>
        <v>#DIV/0!</v>
      </c>
      <c r="AB14" s="6" t="e">
        <f t="shared" si="5"/>
        <v>#DIV/0!</v>
      </c>
      <c r="AC14" s="2" t="e">
        <f t="shared" si="6"/>
        <v>#DIV/0!</v>
      </c>
      <c r="AD14" s="2" t="e" cm="1">
        <f t="array" ref="AD14">STDEV(IF(C$6:C$1000=S14,J$6:J$1000))</f>
        <v>#DIV/0!</v>
      </c>
      <c r="AE14" s="37" t="e">
        <f t="shared" si="7"/>
        <v>#DIV/0!</v>
      </c>
    </row>
    <row r="15" spans="1:31" ht="16.2" thickBot="1" x14ac:dyDescent="0.35">
      <c r="B15" s="23">
        <f>'Spot Type 1'!B15</f>
        <v>0</v>
      </c>
      <c r="C15" s="20" t="str">
        <f>'Spot Type 1'!C15</f>
        <v>x</v>
      </c>
      <c r="D15" s="20"/>
      <c r="E15" s="20"/>
      <c r="F15" s="20"/>
      <c r="G15" s="20"/>
      <c r="H15" s="20"/>
      <c r="I15" s="20"/>
      <c r="J15" s="31"/>
      <c r="K15" s="32"/>
      <c r="L15" s="32"/>
      <c r="M15" s="32"/>
      <c r="N15" s="46"/>
      <c r="S15" s="36" t="str">
        <f>'Spot Type 1'!S15</f>
        <v>//</v>
      </c>
      <c r="T15" s="2" t="e">
        <f t="shared" si="0"/>
        <v>#DIV/0!</v>
      </c>
      <c r="U15" s="2" t="e" cm="1">
        <f t="array" ref="U15">STDEV(IF(C$6:C$1000=S15,G$6:G$1000))</f>
        <v>#DIV/0!</v>
      </c>
      <c r="V15" s="40" t="e">
        <f t="shared" si="8"/>
        <v>#DIV/0!</v>
      </c>
      <c r="W15" s="2" t="e">
        <f t="shared" si="2"/>
        <v>#DIV/0!</v>
      </c>
      <c r="X15" s="2" t="e" cm="1">
        <f t="array" ref="X15">STDEV(IF(C$6:C$1000=S15,H$6:H$1000))</f>
        <v>#DIV/0!</v>
      </c>
      <c r="Y15" s="40" t="e">
        <f t="shared" si="3"/>
        <v>#DIV/0!</v>
      </c>
      <c r="Z15" s="2" t="e">
        <f t="shared" si="4"/>
        <v>#DIV/0!</v>
      </c>
      <c r="AA15" s="2" t="e" cm="1">
        <f t="array" ref="AA15">STDEV(IF(C$6:C$1000=S15,I$6:I$1000))</f>
        <v>#DIV/0!</v>
      </c>
      <c r="AB15" s="40" t="e">
        <f t="shared" si="5"/>
        <v>#DIV/0!</v>
      </c>
      <c r="AC15" s="2" t="e">
        <f t="shared" si="6"/>
        <v>#DIV/0!</v>
      </c>
      <c r="AD15" s="2" t="e" cm="1">
        <f t="array" ref="AD15">STDEV(IF(C$6:C$1000=S15,J$6:J$1000))</f>
        <v>#DIV/0!</v>
      </c>
      <c r="AE15" s="41" t="e">
        <f t="shared" si="7"/>
        <v>#DIV/0!</v>
      </c>
    </row>
    <row r="16" spans="1:31" x14ac:dyDescent="0.3">
      <c r="B16" s="23">
        <f>'Spot Type 1'!B16</f>
        <v>0</v>
      </c>
      <c r="C16" s="20" t="str">
        <f>'Spot Type 1'!C16</f>
        <v>x</v>
      </c>
      <c r="D16" s="20"/>
      <c r="E16" s="20"/>
      <c r="F16" s="20"/>
      <c r="G16" s="20"/>
      <c r="H16" s="20"/>
      <c r="I16" s="20"/>
      <c r="J16" s="31"/>
      <c r="K16" s="32"/>
      <c r="L16" s="32"/>
      <c r="M16" s="32"/>
      <c r="N16" s="46"/>
      <c r="V16" s="5"/>
      <c r="Y16" s="5"/>
    </row>
    <row r="17" spans="2:31" x14ac:dyDescent="0.3">
      <c r="B17" s="23">
        <f>'Spot Type 1'!B17</f>
        <v>0</v>
      </c>
      <c r="C17" s="20" t="str">
        <f>'Spot Type 1'!C17</f>
        <v>x</v>
      </c>
      <c r="D17" s="20"/>
      <c r="E17" s="20"/>
      <c r="F17" s="20"/>
      <c r="G17" s="20"/>
      <c r="H17" s="20"/>
      <c r="I17" s="20"/>
      <c r="J17" s="31"/>
      <c r="K17" s="32"/>
      <c r="L17" s="32"/>
      <c r="M17" s="32"/>
      <c r="N17" s="46"/>
      <c r="V17" s="5"/>
      <c r="Y17" s="5"/>
    </row>
    <row r="18" spans="2:31" ht="16.2" thickBot="1" x14ac:dyDescent="0.35">
      <c r="B18" s="23">
        <f>'Spot Type 1'!B18</f>
        <v>0</v>
      </c>
      <c r="C18" s="20" t="str">
        <f>'Spot Type 1'!C18</f>
        <v>x</v>
      </c>
      <c r="D18" s="20"/>
      <c r="E18" s="20"/>
      <c r="F18" s="20"/>
      <c r="G18" s="20"/>
      <c r="H18" s="20"/>
      <c r="I18" s="20"/>
      <c r="J18" s="31"/>
      <c r="K18" s="32"/>
      <c r="L18" s="32"/>
      <c r="M18" s="32"/>
      <c r="N18" s="46"/>
      <c r="V18" s="5"/>
      <c r="Y18" s="5"/>
    </row>
    <row r="19" spans="2:31" x14ac:dyDescent="0.3">
      <c r="B19" s="23">
        <f>'Spot Type 1'!B19</f>
        <v>0</v>
      </c>
      <c r="C19" s="20" t="str">
        <f>'Spot Type 1'!C19</f>
        <v>x</v>
      </c>
      <c r="D19" s="20"/>
      <c r="E19" s="20"/>
      <c r="F19" s="20"/>
      <c r="G19" s="20"/>
      <c r="H19" s="20"/>
      <c r="I19" s="20"/>
      <c r="J19" s="31"/>
      <c r="K19" s="32"/>
      <c r="L19" s="32"/>
      <c r="M19" s="32"/>
      <c r="N19" s="46"/>
      <c r="S19" s="35" t="s">
        <v>35</v>
      </c>
      <c r="T19" s="62" t="s">
        <v>182</v>
      </c>
      <c r="U19" s="62" t="s">
        <v>186</v>
      </c>
      <c r="V19" s="62" t="s">
        <v>187</v>
      </c>
      <c r="W19" s="71" t="s">
        <v>185</v>
      </c>
      <c r="X19" s="71" t="s">
        <v>183</v>
      </c>
      <c r="Y19" s="71" t="s">
        <v>184</v>
      </c>
      <c r="Z19" s="130" t="s">
        <v>188</v>
      </c>
      <c r="AA19" s="130" t="s">
        <v>189</v>
      </c>
      <c r="AB19" s="130" t="s">
        <v>190</v>
      </c>
      <c r="AC19" s="79" t="s">
        <v>94</v>
      </c>
      <c r="AD19" s="79" t="s">
        <v>95</v>
      </c>
      <c r="AE19" s="80" t="s">
        <v>96</v>
      </c>
    </row>
    <row r="20" spans="2:31" x14ac:dyDescent="0.3">
      <c r="B20" s="23">
        <f>'Spot Type 1'!B20</f>
        <v>0</v>
      </c>
      <c r="C20" s="20" t="str">
        <f>'Spot Type 1'!C20</f>
        <v>x</v>
      </c>
      <c r="D20" s="20"/>
      <c r="E20" s="20"/>
      <c r="F20" s="20"/>
      <c r="G20" s="20"/>
      <c r="H20" s="20"/>
      <c r="I20" s="20"/>
      <c r="J20" s="31"/>
      <c r="K20" s="32"/>
      <c r="L20" s="32"/>
      <c r="M20" s="32"/>
      <c r="N20" s="46"/>
      <c r="S20" s="36" t="str">
        <f>S6</f>
        <v>//</v>
      </c>
      <c r="T20" s="2" t="e">
        <f>AVERAGEIF(C:C,S20,K:K)</f>
        <v>#DIV/0!</v>
      </c>
      <c r="U20" s="2" t="e" cm="1">
        <f t="array" ref="U20">STDEV(IF(C$6:C$1000=S20,K$6:K$1000))</f>
        <v>#DIV/0!</v>
      </c>
      <c r="V20" s="6" t="e">
        <f>U20/T20</f>
        <v>#DIV/0!</v>
      </c>
      <c r="W20" s="2" t="e">
        <f>AVERAGEIF(C:C,S20,L:L)</f>
        <v>#DIV/0!</v>
      </c>
      <c r="X20" s="2" t="e" cm="1">
        <f t="array" ref="X20">STDEV(IF(C$6:C$1000=S20,L$6:L$1000))</f>
        <v>#DIV/0!</v>
      </c>
      <c r="Y20" s="6" t="e">
        <f>X20/W20</f>
        <v>#DIV/0!</v>
      </c>
      <c r="Z20" s="2" t="e">
        <f t="shared" ref="Z20:Z29" si="9">AVERAGEIF(C:C,S20,M:M)</f>
        <v>#DIV/0!</v>
      </c>
      <c r="AA20" s="2" t="e" cm="1">
        <f t="array" ref="AA20">STDEV(IF(C$6:C$1000=$S20,M$6:M$1000))</f>
        <v>#DIV/0!</v>
      </c>
      <c r="AB20" s="6" t="e">
        <f>AA20/Z20</f>
        <v>#DIV/0!</v>
      </c>
      <c r="AC20" s="2" t="e">
        <f t="shared" ref="AC20:AC29" si="10">AVERAGEIF(C:C,S20,N:N)</f>
        <v>#DIV/0!</v>
      </c>
      <c r="AD20" s="2" t="e" cm="1">
        <f t="array" ref="AD20">STDEV(IF(C$6:C$1000=$S20,N$6:N$1000))</f>
        <v>#DIV/0!</v>
      </c>
      <c r="AE20" s="37" t="e">
        <f>AD20/AC20</f>
        <v>#DIV/0!</v>
      </c>
    </row>
    <row r="21" spans="2:31" x14ac:dyDescent="0.3">
      <c r="B21" s="23">
        <f>'Spot Type 1'!B21</f>
        <v>0</v>
      </c>
      <c r="C21" s="20" t="str">
        <f>'Spot Type 1'!C21</f>
        <v>x</v>
      </c>
      <c r="D21" s="20"/>
      <c r="E21" s="20"/>
      <c r="F21" s="20"/>
      <c r="G21" s="20"/>
      <c r="H21" s="20"/>
      <c r="I21" s="20"/>
      <c r="J21" s="31"/>
      <c r="K21" s="32"/>
      <c r="L21" s="32"/>
      <c r="M21" s="32"/>
      <c r="N21" s="46"/>
      <c r="S21" s="36" t="str">
        <f t="shared" ref="S21:S29" si="11">S7</f>
        <v>//</v>
      </c>
      <c r="T21" s="2" t="e">
        <f t="shared" ref="T21:T29" si="12">AVERAGEIF(C:C,S21,K:K)</f>
        <v>#DIV/0!</v>
      </c>
      <c r="U21" s="2" t="e" cm="1">
        <f t="array" ref="U21">STDEV(IF(C$6:C$1000=S21,K$6:K$1000))</f>
        <v>#DIV/0!</v>
      </c>
      <c r="V21" s="6" t="e">
        <f t="shared" ref="V21:V29" si="13">U21/T21</f>
        <v>#DIV/0!</v>
      </c>
      <c r="W21" s="2" t="e">
        <f t="shared" ref="W21:W29" si="14">AVERAGEIF(C:C,S21,L:L)</f>
        <v>#DIV/0!</v>
      </c>
      <c r="X21" s="2" t="e" cm="1">
        <f t="array" ref="X21">STDEV(IF(C$6:C$1000=S21,L$6:L$1000))</f>
        <v>#DIV/0!</v>
      </c>
      <c r="Y21" s="6" t="e">
        <f t="shared" ref="Y21:Y29" si="15">X21/W21</f>
        <v>#DIV/0!</v>
      </c>
      <c r="Z21" s="2" t="e">
        <f t="shared" si="9"/>
        <v>#DIV/0!</v>
      </c>
      <c r="AA21" s="2" t="e" cm="1">
        <f t="array" ref="AA21">STDEV(IF(C$6:C$1000=$S21,M$6:M$1000))</f>
        <v>#DIV/0!</v>
      </c>
      <c r="AB21" s="6" t="e">
        <f t="shared" ref="AB21:AB29" si="16">AA21/Z21</f>
        <v>#DIV/0!</v>
      </c>
      <c r="AC21" s="2" t="e">
        <f t="shared" si="10"/>
        <v>#DIV/0!</v>
      </c>
      <c r="AD21" s="2" t="e" cm="1">
        <f t="array" ref="AD21">STDEV(IF(C$6:C$1000=$S21,N$6:N$1000))</f>
        <v>#DIV/0!</v>
      </c>
      <c r="AE21" s="37" t="e">
        <f t="shared" ref="AE21:AE29" si="17">AD21/AC21</f>
        <v>#DIV/0!</v>
      </c>
    </row>
    <row r="22" spans="2:31" x14ac:dyDescent="0.3">
      <c r="B22" s="23">
        <f>'Spot Type 1'!B22</f>
        <v>0</v>
      </c>
      <c r="C22" s="20" t="str">
        <f>'Spot Type 1'!C22</f>
        <v>x</v>
      </c>
      <c r="D22" s="20"/>
      <c r="E22" s="20"/>
      <c r="F22" s="20"/>
      <c r="G22" s="20"/>
      <c r="H22" s="20"/>
      <c r="I22" s="20"/>
      <c r="J22" s="31"/>
      <c r="K22" s="32"/>
      <c r="L22" s="32"/>
      <c r="M22" s="32"/>
      <c r="N22" s="46"/>
      <c r="S22" s="36" t="str">
        <f t="shared" si="11"/>
        <v>//</v>
      </c>
      <c r="T22" s="2" t="e">
        <f t="shared" si="12"/>
        <v>#DIV/0!</v>
      </c>
      <c r="U22" s="2" t="e" cm="1">
        <f t="array" ref="U22">STDEV(IF(C$6:C$1000=S22,K$6:K$1000))</f>
        <v>#DIV/0!</v>
      </c>
      <c r="V22" s="6" t="e">
        <f t="shared" si="13"/>
        <v>#DIV/0!</v>
      </c>
      <c r="W22" s="2" t="e">
        <f t="shared" si="14"/>
        <v>#DIV/0!</v>
      </c>
      <c r="X22" s="2" t="e" cm="1">
        <f t="array" ref="X22">STDEV(IF(C$6:C$1000=S22,L$6:L$1000))</f>
        <v>#DIV/0!</v>
      </c>
      <c r="Y22" s="6" t="e">
        <f t="shared" si="15"/>
        <v>#DIV/0!</v>
      </c>
      <c r="Z22" s="2" t="e">
        <f t="shared" si="9"/>
        <v>#DIV/0!</v>
      </c>
      <c r="AA22" s="2" t="e" cm="1">
        <f t="array" ref="AA22">STDEV(IF(C$6:C$1000=$S22,M$6:M$1000))</f>
        <v>#DIV/0!</v>
      </c>
      <c r="AB22" s="6" t="e">
        <f t="shared" si="16"/>
        <v>#DIV/0!</v>
      </c>
      <c r="AC22" s="2" t="e">
        <f t="shared" si="10"/>
        <v>#DIV/0!</v>
      </c>
      <c r="AD22" s="2" t="e" cm="1">
        <f t="array" ref="AD22">STDEV(IF(C$6:C$1000=$S22,N$6:N$1000))</f>
        <v>#DIV/0!</v>
      </c>
      <c r="AE22" s="37" t="e">
        <f t="shared" si="17"/>
        <v>#DIV/0!</v>
      </c>
    </row>
    <row r="23" spans="2:31" x14ac:dyDescent="0.3">
      <c r="B23" s="23">
        <f>'Spot Type 1'!B23</f>
        <v>0</v>
      </c>
      <c r="C23" s="20" t="str">
        <f>'Spot Type 1'!C23</f>
        <v>x</v>
      </c>
      <c r="D23" s="20"/>
      <c r="E23" s="20"/>
      <c r="F23" s="20"/>
      <c r="G23" s="20"/>
      <c r="H23" s="20"/>
      <c r="I23" s="20"/>
      <c r="J23" s="31"/>
      <c r="K23" s="32"/>
      <c r="L23" s="32"/>
      <c r="M23" s="32"/>
      <c r="N23" s="46"/>
      <c r="S23" s="36" t="str">
        <f t="shared" si="11"/>
        <v>//</v>
      </c>
      <c r="T23" s="2" t="e">
        <f t="shared" si="12"/>
        <v>#DIV/0!</v>
      </c>
      <c r="U23" s="2" t="e" cm="1">
        <f t="array" ref="U23">STDEV(IF(C$6:C$1000=S23,K$6:K$1000))</f>
        <v>#DIV/0!</v>
      </c>
      <c r="V23" s="6" t="e">
        <f t="shared" si="13"/>
        <v>#DIV/0!</v>
      </c>
      <c r="W23" s="2" t="e">
        <f t="shared" si="14"/>
        <v>#DIV/0!</v>
      </c>
      <c r="X23" s="2" t="e" cm="1">
        <f t="array" ref="X23">STDEV(IF(C$6:C$1000=S23,L$6:L$1000))</f>
        <v>#DIV/0!</v>
      </c>
      <c r="Y23" s="6" t="e">
        <f t="shared" si="15"/>
        <v>#DIV/0!</v>
      </c>
      <c r="Z23" s="2" t="e">
        <f t="shared" si="9"/>
        <v>#DIV/0!</v>
      </c>
      <c r="AA23" s="2" t="e" cm="1">
        <f t="array" ref="AA23">STDEV(IF(C$6:C$1000=$S23,M$6:M$1000))</f>
        <v>#DIV/0!</v>
      </c>
      <c r="AB23" s="6" t="e">
        <f t="shared" si="16"/>
        <v>#DIV/0!</v>
      </c>
      <c r="AC23" s="2" t="e">
        <f t="shared" si="10"/>
        <v>#DIV/0!</v>
      </c>
      <c r="AD23" s="2" t="e" cm="1">
        <f t="array" ref="AD23">STDEV(IF(C$6:C$1000=$S23,N$6:N$1000))</f>
        <v>#DIV/0!</v>
      </c>
      <c r="AE23" s="37" t="e">
        <f t="shared" si="17"/>
        <v>#DIV/0!</v>
      </c>
    </row>
    <row r="24" spans="2:31" x14ac:dyDescent="0.3">
      <c r="B24" s="23">
        <f>'Spot Type 1'!B24</f>
        <v>0</v>
      </c>
      <c r="C24" s="20" t="str">
        <f>'Spot Type 1'!C24</f>
        <v>x</v>
      </c>
      <c r="D24" s="20"/>
      <c r="E24" s="20"/>
      <c r="F24" s="20"/>
      <c r="G24" s="20"/>
      <c r="H24" s="20"/>
      <c r="I24" s="20"/>
      <c r="J24" s="31"/>
      <c r="K24" s="32"/>
      <c r="L24" s="32"/>
      <c r="M24" s="32"/>
      <c r="N24" s="46"/>
      <c r="S24" s="36" t="str">
        <f t="shared" si="11"/>
        <v>//</v>
      </c>
      <c r="T24" s="2" t="e">
        <f t="shared" si="12"/>
        <v>#DIV/0!</v>
      </c>
      <c r="U24" s="2" t="e" cm="1">
        <f t="array" ref="U24">STDEV(IF(C$6:C$1000=S24,K$6:K$1000))</f>
        <v>#DIV/0!</v>
      </c>
      <c r="V24" s="6" t="e">
        <f t="shared" si="13"/>
        <v>#DIV/0!</v>
      </c>
      <c r="W24" s="2" t="e">
        <f t="shared" si="14"/>
        <v>#DIV/0!</v>
      </c>
      <c r="X24" s="2" t="e" cm="1">
        <f t="array" ref="X24">STDEV(IF(C$6:C$1000=S24,L$6:L$1000))</f>
        <v>#DIV/0!</v>
      </c>
      <c r="Y24" s="6" t="e">
        <f t="shared" si="15"/>
        <v>#DIV/0!</v>
      </c>
      <c r="Z24" s="2" t="e">
        <f t="shared" si="9"/>
        <v>#DIV/0!</v>
      </c>
      <c r="AA24" s="2" t="e" cm="1">
        <f t="array" ref="AA24">STDEV(IF(C$6:C$1000=$S24,M$6:M$1000))</f>
        <v>#DIV/0!</v>
      </c>
      <c r="AB24" s="6" t="e">
        <f t="shared" si="16"/>
        <v>#DIV/0!</v>
      </c>
      <c r="AC24" s="2" t="e">
        <f t="shared" si="10"/>
        <v>#DIV/0!</v>
      </c>
      <c r="AD24" s="2" t="e" cm="1">
        <f t="array" ref="AD24">STDEV(IF(C$6:C$1000=$S24,N$6:N$1000))</f>
        <v>#DIV/0!</v>
      </c>
      <c r="AE24" s="37" t="e">
        <f t="shared" si="17"/>
        <v>#DIV/0!</v>
      </c>
    </row>
    <row r="25" spans="2:31" x14ac:dyDescent="0.3">
      <c r="B25" s="23">
        <f>'Spot Type 1'!B25</f>
        <v>0</v>
      </c>
      <c r="C25" s="20" t="str">
        <f>'Spot Type 1'!C25</f>
        <v>x</v>
      </c>
      <c r="D25" s="20"/>
      <c r="E25" s="20"/>
      <c r="F25" s="20"/>
      <c r="G25" s="20"/>
      <c r="H25" s="20"/>
      <c r="I25" s="20"/>
      <c r="J25" s="31"/>
      <c r="K25" s="32"/>
      <c r="L25" s="32"/>
      <c r="M25" s="32"/>
      <c r="N25" s="46"/>
      <c r="S25" s="36" t="str">
        <f t="shared" si="11"/>
        <v>//</v>
      </c>
      <c r="T25" s="2" t="e">
        <f t="shared" si="12"/>
        <v>#DIV/0!</v>
      </c>
      <c r="U25" s="2" t="e" cm="1">
        <f t="array" ref="U25">STDEV(IF(C$6:C$1000=S25,K$6:K$1000))</f>
        <v>#DIV/0!</v>
      </c>
      <c r="V25" s="6" t="e">
        <f t="shared" si="13"/>
        <v>#DIV/0!</v>
      </c>
      <c r="W25" s="2" t="e">
        <f t="shared" si="14"/>
        <v>#DIV/0!</v>
      </c>
      <c r="X25" s="2" t="e" cm="1">
        <f t="array" ref="X25">STDEV(IF(C$6:C$1000=S25,L$6:L$1000))</f>
        <v>#DIV/0!</v>
      </c>
      <c r="Y25" s="6" t="e">
        <f t="shared" si="15"/>
        <v>#DIV/0!</v>
      </c>
      <c r="Z25" s="2" t="e">
        <f t="shared" si="9"/>
        <v>#DIV/0!</v>
      </c>
      <c r="AA25" s="2" t="e" cm="1">
        <f t="array" ref="AA25">STDEV(IF(C$6:C$1000=$S25,M$6:M$1000))</f>
        <v>#DIV/0!</v>
      </c>
      <c r="AB25" s="6" t="e">
        <f t="shared" si="16"/>
        <v>#DIV/0!</v>
      </c>
      <c r="AC25" s="2" t="e">
        <f t="shared" si="10"/>
        <v>#DIV/0!</v>
      </c>
      <c r="AD25" s="2" t="e" cm="1">
        <f t="array" ref="AD25">STDEV(IF(C$6:C$1000=$S25,N$6:N$1000))</f>
        <v>#DIV/0!</v>
      </c>
      <c r="AE25" s="37" t="e">
        <f t="shared" si="17"/>
        <v>#DIV/0!</v>
      </c>
    </row>
    <row r="26" spans="2:31" x14ac:dyDescent="0.3">
      <c r="B26" s="23">
        <f>'Spot Type 1'!B26</f>
        <v>0</v>
      </c>
      <c r="C26" s="20" t="str">
        <f>'Spot Type 1'!C26</f>
        <v>x</v>
      </c>
      <c r="D26" s="20"/>
      <c r="E26" s="20"/>
      <c r="F26" s="20"/>
      <c r="G26" s="20"/>
      <c r="H26" s="20"/>
      <c r="I26" s="20"/>
      <c r="J26" s="31"/>
      <c r="K26" s="32"/>
      <c r="L26" s="32"/>
      <c r="M26" s="32"/>
      <c r="N26" s="46"/>
      <c r="S26" s="36" t="str">
        <f t="shared" si="11"/>
        <v>//</v>
      </c>
      <c r="T26" s="2" t="e">
        <f t="shared" si="12"/>
        <v>#DIV/0!</v>
      </c>
      <c r="U26" s="2" t="e" cm="1">
        <f t="array" ref="U26">STDEV(IF(C$6:C$1000=S26,K$6:K$1000))</f>
        <v>#DIV/0!</v>
      </c>
      <c r="V26" s="6" t="e">
        <f t="shared" si="13"/>
        <v>#DIV/0!</v>
      </c>
      <c r="W26" s="2" t="e">
        <f t="shared" si="14"/>
        <v>#DIV/0!</v>
      </c>
      <c r="X26" s="2" t="e" cm="1">
        <f t="array" ref="X26">STDEV(IF(C$6:C$1000=S26,L$6:L$1000))</f>
        <v>#DIV/0!</v>
      </c>
      <c r="Y26" s="6" t="e">
        <f t="shared" si="15"/>
        <v>#DIV/0!</v>
      </c>
      <c r="Z26" s="2" t="e">
        <f t="shared" si="9"/>
        <v>#DIV/0!</v>
      </c>
      <c r="AA26" s="2" t="e" cm="1">
        <f t="array" ref="AA26">STDEV(IF(C$6:C$1000=$S26,M$6:M$1000))</f>
        <v>#DIV/0!</v>
      </c>
      <c r="AB26" s="6" t="e">
        <f t="shared" si="16"/>
        <v>#DIV/0!</v>
      </c>
      <c r="AC26" s="2" t="e">
        <f t="shared" si="10"/>
        <v>#DIV/0!</v>
      </c>
      <c r="AD26" s="2" t="e" cm="1">
        <f t="array" ref="AD26">STDEV(IF(C$6:C$1000=$S26,N$6:N$1000))</f>
        <v>#DIV/0!</v>
      </c>
      <c r="AE26" s="37" t="e">
        <f t="shared" si="17"/>
        <v>#DIV/0!</v>
      </c>
    </row>
    <row r="27" spans="2:31" x14ac:dyDescent="0.3">
      <c r="B27" s="23">
        <f>'Spot Type 1'!B27</f>
        <v>0</v>
      </c>
      <c r="C27" s="20" t="str">
        <f>'Spot Type 1'!C27</f>
        <v>x</v>
      </c>
      <c r="D27" s="20"/>
      <c r="E27" s="20"/>
      <c r="F27" s="20"/>
      <c r="G27" s="20"/>
      <c r="H27" s="20"/>
      <c r="I27" s="20"/>
      <c r="J27" s="31"/>
      <c r="K27" s="32"/>
      <c r="L27" s="32"/>
      <c r="M27" s="32"/>
      <c r="N27" s="46"/>
      <c r="S27" s="36" t="str">
        <f t="shared" si="11"/>
        <v>//</v>
      </c>
      <c r="T27" s="2" t="e">
        <f t="shared" si="12"/>
        <v>#DIV/0!</v>
      </c>
      <c r="U27" s="2" t="e" cm="1">
        <f t="array" ref="U27">STDEV(IF(C$6:C$1000=S27,K$6:K$1000))</f>
        <v>#DIV/0!</v>
      </c>
      <c r="V27" s="6" t="e">
        <f t="shared" si="13"/>
        <v>#DIV/0!</v>
      </c>
      <c r="W27" s="2" t="e">
        <f t="shared" si="14"/>
        <v>#DIV/0!</v>
      </c>
      <c r="X27" s="2" t="e" cm="1">
        <f t="array" ref="X27">STDEV(IF(C$6:C$1000=S27,L$6:L$1000))</f>
        <v>#DIV/0!</v>
      </c>
      <c r="Y27" s="6" t="e">
        <f t="shared" si="15"/>
        <v>#DIV/0!</v>
      </c>
      <c r="Z27" s="2" t="e">
        <f t="shared" si="9"/>
        <v>#DIV/0!</v>
      </c>
      <c r="AA27" s="2" t="e" cm="1">
        <f t="array" ref="AA27">STDEV(IF(C$6:C$1000=$S27,M$6:M$1000))</f>
        <v>#DIV/0!</v>
      </c>
      <c r="AB27" s="6" t="e">
        <f t="shared" si="16"/>
        <v>#DIV/0!</v>
      </c>
      <c r="AC27" s="2" t="e">
        <f t="shared" si="10"/>
        <v>#DIV/0!</v>
      </c>
      <c r="AD27" s="2" t="e" cm="1">
        <f t="array" ref="AD27">STDEV(IF(C$6:C$1000=$S27,N$6:N$1000))</f>
        <v>#DIV/0!</v>
      </c>
      <c r="AE27" s="37" t="e">
        <f t="shared" si="17"/>
        <v>#DIV/0!</v>
      </c>
    </row>
    <row r="28" spans="2:31" x14ac:dyDescent="0.3">
      <c r="B28" s="23">
        <f>'Spot Type 1'!B28</f>
        <v>0</v>
      </c>
      <c r="C28" s="20" t="str">
        <f>'Spot Type 1'!C28</f>
        <v>x</v>
      </c>
      <c r="D28" s="20"/>
      <c r="E28" s="20"/>
      <c r="F28" s="20"/>
      <c r="G28" s="20"/>
      <c r="H28" s="20"/>
      <c r="I28" s="20"/>
      <c r="J28" s="31"/>
      <c r="K28" s="32"/>
      <c r="L28" s="32"/>
      <c r="M28" s="32"/>
      <c r="N28" s="46"/>
      <c r="S28" s="36" t="str">
        <f t="shared" si="11"/>
        <v>//</v>
      </c>
      <c r="T28" s="2" t="e">
        <f t="shared" si="12"/>
        <v>#DIV/0!</v>
      </c>
      <c r="U28" s="2" t="e" cm="1">
        <f t="array" ref="U28">STDEV(IF(C$6:C$1000=S28,K$6:K$1000))</f>
        <v>#DIV/0!</v>
      </c>
      <c r="V28" s="6" t="e">
        <f t="shared" si="13"/>
        <v>#DIV/0!</v>
      </c>
      <c r="W28" s="2" t="e">
        <f t="shared" si="14"/>
        <v>#DIV/0!</v>
      </c>
      <c r="X28" s="2" t="e" cm="1">
        <f t="array" ref="X28">STDEV(IF(C$6:C$1000=S28,L$6:L$1000))</f>
        <v>#DIV/0!</v>
      </c>
      <c r="Y28" s="6" t="e">
        <f t="shared" si="15"/>
        <v>#DIV/0!</v>
      </c>
      <c r="Z28" s="2" t="e">
        <f t="shared" si="9"/>
        <v>#DIV/0!</v>
      </c>
      <c r="AA28" s="2" t="e" cm="1">
        <f t="array" ref="AA28">STDEV(IF(C$6:C$1000=$S28,M$6:M$1000))</f>
        <v>#DIV/0!</v>
      </c>
      <c r="AB28" s="6" t="e">
        <f t="shared" si="16"/>
        <v>#DIV/0!</v>
      </c>
      <c r="AC28" s="2" t="e">
        <f t="shared" si="10"/>
        <v>#DIV/0!</v>
      </c>
      <c r="AD28" s="2" t="e" cm="1">
        <f t="array" ref="AD28">STDEV(IF(C$6:C$1000=$S28,N$6:N$1000))</f>
        <v>#DIV/0!</v>
      </c>
      <c r="AE28" s="37" t="e">
        <f t="shared" si="17"/>
        <v>#DIV/0!</v>
      </c>
    </row>
    <row r="29" spans="2:31" ht="16.2" thickBot="1" x14ac:dyDescent="0.35">
      <c r="B29" s="23">
        <f>'Spot Type 1'!B29</f>
        <v>0</v>
      </c>
      <c r="C29" s="20" t="str">
        <f>'Spot Type 1'!C29</f>
        <v>x</v>
      </c>
      <c r="D29" s="20"/>
      <c r="E29" s="20"/>
      <c r="F29" s="20"/>
      <c r="G29" s="20"/>
      <c r="H29" s="20"/>
      <c r="I29" s="20"/>
      <c r="J29" s="31"/>
      <c r="K29" s="32"/>
      <c r="L29" s="32"/>
      <c r="M29" s="32"/>
      <c r="N29" s="46"/>
      <c r="S29" s="38" t="str">
        <f t="shared" si="11"/>
        <v>//</v>
      </c>
      <c r="T29" s="2" t="e">
        <f t="shared" si="12"/>
        <v>#DIV/0!</v>
      </c>
      <c r="U29" s="2" t="e" cm="1">
        <f t="array" ref="U29">STDEV(IF(C$6:C$1000=S29,K$6:K$1000))</f>
        <v>#DIV/0!</v>
      </c>
      <c r="V29" s="40" t="e">
        <f t="shared" si="13"/>
        <v>#DIV/0!</v>
      </c>
      <c r="W29" s="2" t="e">
        <f t="shared" si="14"/>
        <v>#DIV/0!</v>
      </c>
      <c r="X29" s="2" t="e" cm="1">
        <f t="array" ref="X29">STDEV(IF(C$6:C$1000=S29,L$6:L$1000))</f>
        <v>#DIV/0!</v>
      </c>
      <c r="Y29" s="40" t="e">
        <f t="shared" si="15"/>
        <v>#DIV/0!</v>
      </c>
      <c r="Z29" s="2" t="e">
        <f t="shared" si="9"/>
        <v>#DIV/0!</v>
      </c>
      <c r="AA29" s="2" t="e" cm="1">
        <f t="array" ref="AA29">STDEV(IF(C$6:C$1000=$S29,M$6:M$1000))</f>
        <v>#DIV/0!</v>
      </c>
      <c r="AB29" s="6" t="e">
        <f t="shared" si="16"/>
        <v>#DIV/0!</v>
      </c>
      <c r="AC29" s="2" t="e">
        <f t="shared" si="10"/>
        <v>#DIV/0!</v>
      </c>
      <c r="AD29" s="2" t="e" cm="1">
        <f t="array" ref="AD29">STDEV(IF(C$6:C$1000=$S29,N$6:N$1000))</f>
        <v>#DIV/0!</v>
      </c>
      <c r="AE29" s="37" t="e">
        <f t="shared" si="17"/>
        <v>#DIV/0!</v>
      </c>
    </row>
    <row r="30" spans="2:31" x14ac:dyDescent="0.3">
      <c r="B30" s="23">
        <f>'Spot Type 1'!B30</f>
        <v>0</v>
      </c>
      <c r="C30" s="20" t="str">
        <f>'Spot Type 1'!C30</f>
        <v>x</v>
      </c>
      <c r="D30" s="20"/>
      <c r="E30" s="20"/>
      <c r="F30" s="20"/>
      <c r="G30" s="20"/>
      <c r="H30" s="20"/>
      <c r="I30" s="20"/>
      <c r="J30" s="31"/>
      <c r="K30" s="32"/>
      <c r="L30" s="32"/>
      <c r="M30" s="32"/>
      <c r="N30" s="46"/>
      <c r="V30" s="5"/>
      <c r="Y30" s="5"/>
    </row>
    <row r="31" spans="2:31" x14ac:dyDescent="0.3">
      <c r="B31" s="23">
        <f>'Spot Type 1'!B31</f>
        <v>0</v>
      </c>
      <c r="C31" s="20" t="str">
        <f>'Spot Type 1'!C31</f>
        <v>x</v>
      </c>
      <c r="D31" s="20"/>
      <c r="E31" s="20"/>
      <c r="F31" s="20"/>
      <c r="G31" s="20"/>
      <c r="H31" s="20"/>
      <c r="I31" s="20"/>
      <c r="J31" s="31"/>
      <c r="K31" s="32"/>
      <c r="L31" s="32"/>
      <c r="M31" s="32"/>
      <c r="N31" s="46"/>
      <c r="V31" s="5"/>
      <c r="Y31" s="5"/>
    </row>
    <row r="32" spans="2:31" x14ac:dyDescent="0.3">
      <c r="B32" s="23">
        <f>'Spot Type 1'!B32</f>
        <v>0</v>
      </c>
      <c r="C32" s="20" t="str">
        <f>'Spot Type 1'!C32</f>
        <v>x</v>
      </c>
      <c r="D32" s="20"/>
      <c r="E32" s="20"/>
      <c r="F32" s="20"/>
      <c r="G32" s="20"/>
      <c r="H32" s="20"/>
      <c r="I32" s="20"/>
      <c r="J32" s="31"/>
      <c r="K32" s="32"/>
      <c r="L32" s="32"/>
      <c r="M32" s="32"/>
      <c r="N32" s="46"/>
      <c r="V32" s="5"/>
      <c r="Y32" s="5"/>
    </row>
    <row r="33" spans="2:36" ht="16.2" thickBot="1" x14ac:dyDescent="0.35">
      <c r="B33" s="23">
        <f>'Spot Type 1'!B33</f>
        <v>0</v>
      </c>
      <c r="C33" s="20" t="str">
        <f>'Spot Type 1'!C33</f>
        <v>x</v>
      </c>
      <c r="D33" s="20"/>
      <c r="E33" s="20"/>
      <c r="F33" s="20"/>
      <c r="G33" s="20"/>
      <c r="H33" s="20"/>
      <c r="I33" s="20"/>
      <c r="J33" s="31"/>
      <c r="K33" s="32"/>
      <c r="L33" s="32"/>
      <c r="M33" s="32"/>
      <c r="N33" s="46"/>
      <c r="V33" s="5"/>
      <c r="Y33" s="5"/>
    </row>
    <row r="34" spans="2:36" ht="16.2" thickBot="1" x14ac:dyDescent="0.35">
      <c r="B34" s="23">
        <f>'Spot Type 1'!B34</f>
        <v>0</v>
      </c>
      <c r="C34" s="20" t="str">
        <f>'Spot Type 1'!C34</f>
        <v>x</v>
      </c>
      <c r="D34" s="20"/>
      <c r="E34" s="20"/>
      <c r="F34" s="20"/>
      <c r="G34" s="20"/>
      <c r="H34" s="20"/>
      <c r="I34" s="20"/>
      <c r="J34" s="31"/>
      <c r="K34" s="32"/>
      <c r="L34" s="32"/>
      <c r="M34" s="32"/>
      <c r="N34" s="46"/>
      <c r="S34" s="142"/>
      <c r="T34" s="143"/>
      <c r="U34" s="143"/>
      <c r="V34" s="143"/>
      <c r="W34" s="143"/>
      <c r="X34" s="143"/>
      <c r="Y34" s="143"/>
      <c r="Z34" s="143"/>
      <c r="AA34" s="143"/>
      <c r="AB34" s="143"/>
      <c r="AC34" s="143"/>
      <c r="AD34" s="143"/>
      <c r="AE34" s="144"/>
    </row>
    <row r="35" spans="2:36" x14ac:dyDescent="0.3">
      <c r="B35" s="23">
        <f>'Spot Type 1'!B35</f>
        <v>0</v>
      </c>
      <c r="C35" s="20" t="str">
        <f>'Spot Type 1'!C35</f>
        <v>x</v>
      </c>
      <c r="D35" s="20"/>
      <c r="E35" s="20"/>
      <c r="F35" s="20"/>
      <c r="G35" s="20"/>
      <c r="H35" s="20"/>
      <c r="I35" s="20"/>
      <c r="J35" s="31"/>
      <c r="K35" s="32"/>
      <c r="L35" s="32"/>
      <c r="M35" s="32"/>
      <c r="N35" s="46"/>
      <c r="V35" s="5"/>
      <c r="Y35" s="5"/>
    </row>
    <row r="36" spans="2:36" x14ac:dyDescent="0.3">
      <c r="B36" s="23">
        <f>'Spot Type 1'!B36</f>
        <v>0</v>
      </c>
      <c r="C36" s="20" t="str">
        <f>'Spot Type 1'!C36</f>
        <v>x</v>
      </c>
      <c r="D36" s="20"/>
      <c r="E36" s="20"/>
      <c r="F36" s="20"/>
      <c r="G36" s="20"/>
      <c r="H36" s="20"/>
      <c r="I36" s="20"/>
      <c r="J36" s="31"/>
      <c r="K36" s="32"/>
      <c r="L36" s="32"/>
      <c r="M36" s="32"/>
      <c r="N36" s="46"/>
      <c r="V36" s="5"/>
      <c r="Y36" s="5"/>
    </row>
    <row r="37" spans="2:36" x14ac:dyDescent="0.3">
      <c r="B37" s="23">
        <f>'Spot Type 1'!B37</f>
        <v>0</v>
      </c>
      <c r="C37" s="20" t="str">
        <f>'Spot Type 1'!C37</f>
        <v>x</v>
      </c>
      <c r="D37" s="20"/>
      <c r="E37" s="20"/>
      <c r="F37" s="20"/>
      <c r="G37" s="20"/>
      <c r="H37" s="20"/>
      <c r="I37" s="20"/>
      <c r="J37" s="31"/>
      <c r="K37" s="32"/>
      <c r="L37" s="32"/>
      <c r="M37" s="32"/>
      <c r="N37" s="46"/>
      <c r="V37" s="5"/>
      <c r="Y37" s="5"/>
    </row>
    <row r="38" spans="2:36" ht="16.2" thickBot="1" x14ac:dyDescent="0.35">
      <c r="B38" s="23">
        <f>'Spot Type 1'!B38</f>
        <v>0</v>
      </c>
      <c r="C38" s="20" t="str">
        <f>'Spot Type 1'!C38</f>
        <v>x</v>
      </c>
      <c r="D38" s="20"/>
      <c r="E38" s="20"/>
      <c r="F38" s="20"/>
      <c r="G38" s="20"/>
      <c r="H38" s="20"/>
      <c r="I38" s="20"/>
      <c r="J38" s="31"/>
      <c r="K38" s="32"/>
      <c r="L38" s="32"/>
      <c r="M38" s="32"/>
      <c r="N38" s="46"/>
      <c r="S38" s="7" t="s">
        <v>2</v>
      </c>
      <c r="U38" s="7" t="s">
        <v>38</v>
      </c>
      <c r="V38">
        <v>0</v>
      </c>
      <c r="X38" s="8" t="s">
        <v>150</v>
      </c>
      <c r="Y38" s="5"/>
      <c r="AB38" s="50" t="s">
        <v>2</v>
      </c>
      <c r="AC38" s="33"/>
      <c r="AD38" s="7" t="s">
        <v>38</v>
      </c>
      <c r="AE38">
        <v>0</v>
      </c>
      <c r="AF38" s="33"/>
      <c r="AG38" s="51" t="s">
        <v>122</v>
      </c>
    </row>
    <row r="39" spans="2:36" ht="130.19999999999999" thickBot="1" x14ac:dyDescent="0.35">
      <c r="B39" s="23">
        <f>'Spot Type 1'!B39</f>
        <v>0</v>
      </c>
      <c r="C39" s="20" t="str">
        <f>'Spot Type 1'!C39</f>
        <v>x</v>
      </c>
      <c r="D39" s="20"/>
      <c r="E39" s="20"/>
      <c r="F39" s="20"/>
      <c r="G39" s="20"/>
      <c r="H39" s="20"/>
      <c r="I39" s="20"/>
      <c r="J39" s="31"/>
      <c r="K39" s="32"/>
      <c r="L39" s="32"/>
      <c r="M39" s="32"/>
      <c r="N39" s="46"/>
      <c r="S39" s="27" t="s">
        <v>1</v>
      </c>
      <c r="T39" s="28" t="s">
        <v>147</v>
      </c>
      <c r="U39" s="29" t="s">
        <v>3</v>
      </c>
      <c r="V39" s="29" t="s">
        <v>71</v>
      </c>
      <c r="W39" s="29" t="str">
        <f>IF(Params!$B$4="Multiplex","Mean0 + 2xSigma","Mean0 - 2xSigma")</f>
        <v>Mean0 - 2xSigma</v>
      </c>
      <c r="X39" s="30" t="str">
        <f>IF(Params!$B$4="Multiplex","Mean0 + 3xSigma","Mean0 - 3xSigma")</f>
        <v>Mean0 - 3xSigma</v>
      </c>
      <c r="Y39" s="101" t="s">
        <v>151</v>
      </c>
      <c r="Z39" s="105" t="s">
        <v>67</v>
      </c>
      <c r="AA39" s="105" t="s">
        <v>68</v>
      </c>
      <c r="AB39" s="27" t="s">
        <v>1</v>
      </c>
      <c r="AC39" s="28" t="s">
        <v>147</v>
      </c>
      <c r="AD39" s="29" t="s">
        <v>3</v>
      </c>
      <c r="AE39" s="29" t="s">
        <v>71</v>
      </c>
      <c r="AF39" s="29" t="str">
        <f>IF(Params!$B$4="Multiplex","Mean0 + 2xSigma","Mean0 - 2xSigma")</f>
        <v>Mean0 - 2xSigma</v>
      </c>
      <c r="AG39" s="30" t="str">
        <f>IF(Params!$B$4="Multiplex","Mean0 + 3xSigma","Mean0 - 3xSigma")</f>
        <v>Mean0 - 3xSigma</v>
      </c>
      <c r="AH39" s="101" t="s">
        <v>162</v>
      </c>
      <c r="AI39" s="105" t="s">
        <v>67</v>
      </c>
      <c r="AJ39" s="105" t="s">
        <v>68</v>
      </c>
    </row>
    <row r="40" spans="2:36" ht="16.2" thickTop="1" x14ac:dyDescent="0.3">
      <c r="B40" s="23">
        <f>'Spot Type 1'!B40</f>
        <v>0</v>
      </c>
      <c r="C40" s="20" t="str">
        <f>'Spot Type 1'!C40</f>
        <v>x</v>
      </c>
      <c r="D40" s="20"/>
      <c r="E40" s="20"/>
      <c r="F40" s="20"/>
      <c r="G40" s="20"/>
      <c r="H40" s="20"/>
      <c r="I40" s="20"/>
      <c r="J40" s="31"/>
      <c r="K40" s="32"/>
      <c r="L40" s="32"/>
      <c r="M40" s="32"/>
      <c r="N40" s="46"/>
      <c r="S40" s="9">
        <f>MIN(S7:S15)/100</f>
        <v>0</v>
      </c>
      <c r="T40" s="48" t="e">
        <f>T6</f>
        <v>#DIV/0!</v>
      </c>
      <c r="U40" s="10" t="e">
        <f>U6</f>
        <v>#DIV/0!</v>
      </c>
      <c r="V40" s="10" t="e">
        <f>T$40</f>
        <v>#DIV/0!</v>
      </c>
      <c r="W40" s="10" t="e">
        <f>IF(Params!$B$4="Multiplex",T$40+2*U$40,T$40-2*U$40)</f>
        <v>#DIV/0!</v>
      </c>
      <c r="X40" s="11" t="e">
        <f>IF(Params!$B$4="Multiplex",T$40+3*U$40,T$40-3*U$40)</f>
        <v>#DIV/0!</v>
      </c>
      <c r="Y40" s="102" t="e">
        <f t="shared" ref="Y40:Y47" si="18">T41-T40</f>
        <v>#DIV/0!</v>
      </c>
      <c r="Z40" t="e">
        <f>IF(Params!$B$4="Multiplex",IF($T40&gt;W40,1,0),IF($T40&lt;W40,1,0))*IF($S41="//",1,Z41)</f>
        <v>#DIV/0!</v>
      </c>
      <c r="AA40" s="106" t="e">
        <f>IF(Params!$B$4="Multiplex",IF($T40&gt;X40,1,0),IF($T40&lt;X40,1,0))*IF($S41="//",1,AA41)</f>
        <v>#DIV/0!</v>
      </c>
      <c r="AB40" s="9">
        <f>MIN(S7:S15)/100</f>
        <v>0</v>
      </c>
      <c r="AC40" s="34" t="e">
        <f t="shared" ref="AC40:AC49" si="19">W6</f>
        <v>#DIV/0!</v>
      </c>
      <c r="AD40" s="10" t="e">
        <f t="shared" ref="AD40:AD49" si="20">X6</f>
        <v>#DIV/0!</v>
      </c>
      <c r="AE40" s="10" t="e">
        <f>AC$40</f>
        <v>#DIV/0!</v>
      </c>
      <c r="AF40" s="10" t="e">
        <f>IF(Params!$B$4="Multiplex",AC$40+2*AD$40,AC$40-2*AD$40)</f>
        <v>#DIV/0!</v>
      </c>
      <c r="AG40" s="11" t="e">
        <f>IF(Params!$B$4="Multiplex",AC$40+3*AD$40,AC$40-3*AD$40)</f>
        <v>#DIV/0!</v>
      </c>
      <c r="AH40" s="102" t="e">
        <f t="shared" ref="AH40:AH47" si="21">AC41-AC40</f>
        <v>#DIV/0!</v>
      </c>
      <c r="AI40" t="e">
        <f>IF(Params!$B$4="Multiplex",IF($AC40&gt;AF40,1,0),IF($AC40&lt;AF40,1,0))*IF($S41="//",1,AI41)</f>
        <v>#DIV/0!</v>
      </c>
      <c r="AJ40" s="106" t="e">
        <f>IF(Params!$B$4="Multiplex",IF($AC40&gt;AG40,1,0),IF($AC40&lt;AG40,1,0))*IF($S41="//",1,AJ41)</f>
        <v>#DIV/0!</v>
      </c>
    </row>
    <row r="41" spans="2:36" x14ac:dyDescent="0.3">
      <c r="B41" s="23">
        <f>'Spot Type 1'!B41</f>
        <v>0</v>
      </c>
      <c r="C41" s="20" t="str">
        <f>'Spot Type 1'!C41</f>
        <v>x</v>
      </c>
      <c r="D41" s="20"/>
      <c r="E41" s="20"/>
      <c r="F41" s="20"/>
      <c r="G41" s="20"/>
      <c r="H41" s="20"/>
      <c r="I41" s="20"/>
      <c r="J41" s="31"/>
      <c r="K41" s="32"/>
      <c r="L41" s="32"/>
      <c r="M41" s="32"/>
      <c r="N41" s="46"/>
      <c r="S41" s="9" t="str">
        <f>S7</f>
        <v>//</v>
      </c>
      <c r="T41" s="48" t="e">
        <f>T7</f>
        <v>#DIV/0!</v>
      </c>
      <c r="U41" s="10" t="e">
        <f t="shared" ref="U41:U49" si="22">U7</f>
        <v>#DIV/0!</v>
      </c>
      <c r="V41" s="10" t="e">
        <f t="shared" ref="V41:V49" si="23">T$40</f>
        <v>#DIV/0!</v>
      </c>
      <c r="W41" s="10" t="e">
        <f>IF(Params!$B$4="Multiplex",T$40+2*U$40,T$40-2*U$40)</f>
        <v>#DIV/0!</v>
      </c>
      <c r="X41" s="11" t="e">
        <f>IF(Params!$B$4="Multiplex",T$40+3*U$40,T$40-3*U$40)</f>
        <v>#DIV/0!</v>
      </c>
      <c r="Y41" s="102" t="e">
        <f t="shared" si="18"/>
        <v>#DIV/0!</v>
      </c>
      <c r="Z41" s="106" t="e">
        <f>IF(Params!$B$4="Multiplex",IF($T41&gt;W41,1,0),IF($T41&lt;W41,1,0))*IF($S42="//",1,Z42)</f>
        <v>#DIV/0!</v>
      </c>
      <c r="AA41" s="106" t="e">
        <f>IF(Params!$B$4="Multiplex",IF($T41&gt;X41,1,0),IF($T41&lt;X41,1,0))*IF($S42="//",1,AA42)</f>
        <v>#DIV/0!</v>
      </c>
      <c r="AB41" s="9" t="str">
        <f t="shared" ref="AB41:AB49" si="24">S7</f>
        <v>//</v>
      </c>
      <c r="AC41" s="34" t="e">
        <f t="shared" si="19"/>
        <v>#DIV/0!</v>
      </c>
      <c r="AD41" s="10" t="e">
        <f t="shared" si="20"/>
        <v>#DIV/0!</v>
      </c>
      <c r="AE41" s="10" t="e">
        <f t="shared" ref="AE41:AE49" si="25">AC$40</f>
        <v>#DIV/0!</v>
      </c>
      <c r="AF41" s="10" t="e">
        <f>IF(Params!$B$4="Multiplex",AC$40+2*AD$40,AC$40-2*AD$40)</f>
        <v>#DIV/0!</v>
      </c>
      <c r="AG41" s="11" t="e">
        <f>IF(Params!$B$4="Multiplex",AC$40+3*AD$40,AC$40-3*AD$40)</f>
        <v>#DIV/0!</v>
      </c>
      <c r="AH41" s="102" t="e">
        <f t="shared" si="21"/>
        <v>#DIV/0!</v>
      </c>
      <c r="AI41" s="106" t="e">
        <f>IF(Params!$B$4="Multiplex",IF($AC41&gt;AF41,1,0),IF($AC41&lt;AF41,1,0))*IF($S42="//",1,AI42)</f>
        <v>#DIV/0!</v>
      </c>
      <c r="AJ41" s="106" t="e">
        <f>IF(Params!$B$4="Multiplex",IF($AC41&gt;AG41,1,0),IF($AC41&lt;AG41,1,0))*IF($S42="//",1,AJ42)</f>
        <v>#DIV/0!</v>
      </c>
    </row>
    <row r="42" spans="2:36" x14ac:dyDescent="0.3">
      <c r="B42" s="23">
        <f>'Spot Type 1'!B42</f>
        <v>0</v>
      </c>
      <c r="C42" s="20" t="str">
        <f>'Spot Type 1'!C42</f>
        <v>x</v>
      </c>
      <c r="D42" s="20"/>
      <c r="E42" s="20"/>
      <c r="F42" s="20"/>
      <c r="G42" s="20"/>
      <c r="H42" s="20"/>
      <c r="I42" s="20"/>
      <c r="J42" s="31"/>
      <c r="K42" s="32"/>
      <c r="L42" s="32"/>
      <c r="M42" s="32"/>
      <c r="N42" s="46"/>
      <c r="S42" s="9" t="str">
        <f>S8</f>
        <v>//</v>
      </c>
      <c r="T42" s="48" t="e">
        <f>T8</f>
        <v>#DIV/0!</v>
      </c>
      <c r="U42" s="10" t="e">
        <f t="shared" si="22"/>
        <v>#DIV/0!</v>
      </c>
      <c r="V42" s="10" t="e">
        <f t="shared" si="23"/>
        <v>#DIV/0!</v>
      </c>
      <c r="W42" s="10" t="e">
        <f>IF(Params!$B$4="Multiplex",T$40+2*U$40,T$40-2*U$40)</f>
        <v>#DIV/0!</v>
      </c>
      <c r="X42" s="11" t="e">
        <f>IF(Params!$B$4="Multiplex",T$40+3*U$40,T$40-3*U$40)</f>
        <v>#DIV/0!</v>
      </c>
      <c r="Y42" s="102" t="e">
        <f t="shared" si="18"/>
        <v>#DIV/0!</v>
      </c>
      <c r="Z42" s="106" t="e">
        <f>IF(Params!$B$4="Multiplex",IF($T42&gt;W42,1,0),IF($T42&lt;W42,1,0))*IF($S43="//",1,Z43)</f>
        <v>#DIV/0!</v>
      </c>
      <c r="AA42" s="106" t="e">
        <f>IF(Params!$B$4="Multiplex",IF($T42&gt;X42,1,0),IF($T42&lt;X42,1,0))*IF($S43="//",1,AA43)</f>
        <v>#DIV/0!</v>
      </c>
      <c r="AB42" s="9" t="str">
        <f t="shared" si="24"/>
        <v>//</v>
      </c>
      <c r="AC42" s="34" t="e">
        <f t="shared" si="19"/>
        <v>#DIV/0!</v>
      </c>
      <c r="AD42" s="10" t="e">
        <f t="shared" si="20"/>
        <v>#DIV/0!</v>
      </c>
      <c r="AE42" s="10" t="e">
        <f t="shared" si="25"/>
        <v>#DIV/0!</v>
      </c>
      <c r="AF42" s="10" t="e">
        <f>IF(Params!$B$4="Multiplex",AC$40+2*AD$40,AC$40-2*AD$40)</f>
        <v>#DIV/0!</v>
      </c>
      <c r="AG42" s="11" t="e">
        <f>IF(Params!$B$4="Multiplex",AC$40+3*AD$40,AC$40-3*AD$40)</f>
        <v>#DIV/0!</v>
      </c>
      <c r="AH42" s="102" t="e">
        <f t="shared" si="21"/>
        <v>#DIV/0!</v>
      </c>
      <c r="AI42" s="106" t="e">
        <f>IF(Params!$B$4="Multiplex",IF($AC42&gt;AF42,1,0),IF($AC42&lt;AF42,1,0))*IF($S43="//",1,AI43)</f>
        <v>#DIV/0!</v>
      </c>
      <c r="AJ42" s="106" t="e">
        <f>IF(Params!$B$4="Multiplex",IF($AC42&gt;AG42,1,0),IF($AC42&lt;AG42,1,0))*IF($S43="//",1,AJ43)</f>
        <v>#DIV/0!</v>
      </c>
    </row>
    <row r="43" spans="2:36" x14ac:dyDescent="0.3">
      <c r="B43" s="23">
        <f>'Spot Type 1'!B43</f>
        <v>0</v>
      </c>
      <c r="C43" s="20" t="str">
        <f>'Spot Type 1'!C43</f>
        <v>x</v>
      </c>
      <c r="D43" s="20"/>
      <c r="E43" s="20"/>
      <c r="F43" s="20"/>
      <c r="G43" s="20"/>
      <c r="H43" s="20"/>
      <c r="I43" s="20"/>
      <c r="J43" s="31"/>
      <c r="K43" s="32"/>
      <c r="L43" s="32"/>
      <c r="M43" s="32"/>
      <c r="N43" s="46"/>
      <c r="S43" s="9" t="str">
        <f>S9</f>
        <v>//</v>
      </c>
      <c r="T43" s="48" t="e">
        <f t="shared" ref="T43:T49" si="26">T9</f>
        <v>#DIV/0!</v>
      </c>
      <c r="U43" s="10" t="e">
        <f t="shared" si="22"/>
        <v>#DIV/0!</v>
      </c>
      <c r="V43" s="10" t="e">
        <f t="shared" si="23"/>
        <v>#DIV/0!</v>
      </c>
      <c r="W43" s="10" t="e">
        <f>IF(Params!$B$4="Multiplex",T$40+2*U$40,T$40-2*U$40)</f>
        <v>#DIV/0!</v>
      </c>
      <c r="X43" s="11" t="e">
        <f>IF(Params!$B$4="Multiplex",T$40+3*U$40,T$40-3*U$40)</f>
        <v>#DIV/0!</v>
      </c>
      <c r="Y43" s="102" t="e">
        <f t="shared" si="18"/>
        <v>#DIV/0!</v>
      </c>
      <c r="Z43" s="106" t="e">
        <f>IF(Params!$B$4="Multiplex",IF($T43&gt;W43,1,0),IF($T43&lt;W43,1,0))*IF($S44="//",1,Z44)</f>
        <v>#DIV/0!</v>
      </c>
      <c r="AA43" s="106" t="e">
        <f>IF(Params!$B$4="Multiplex",IF($T43&gt;X43,1,0),IF($T43&lt;X43,1,0))*IF($S44="//",1,AA44)</f>
        <v>#DIV/0!</v>
      </c>
      <c r="AB43" s="9" t="str">
        <f t="shared" si="24"/>
        <v>//</v>
      </c>
      <c r="AC43" s="34" t="e">
        <f t="shared" si="19"/>
        <v>#DIV/0!</v>
      </c>
      <c r="AD43" s="10" t="e">
        <f t="shared" si="20"/>
        <v>#DIV/0!</v>
      </c>
      <c r="AE43" s="10" t="e">
        <f t="shared" si="25"/>
        <v>#DIV/0!</v>
      </c>
      <c r="AF43" s="10" t="e">
        <f>IF(Params!$B$4="Multiplex",AC$40+2*AD$40,AC$40-2*AD$40)</f>
        <v>#DIV/0!</v>
      </c>
      <c r="AG43" s="11" t="e">
        <f>IF(Params!$B$4="Multiplex",AC$40+3*AD$40,AC$40-3*AD$40)</f>
        <v>#DIV/0!</v>
      </c>
      <c r="AH43" s="102" t="e">
        <f t="shared" si="21"/>
        <v>#DIV/0!</v>
      </c>
      <c r="AI43" s="106" t="e">
        <f>IF(Params!$B$4="Multiplex",IF($AC43&gt;AF43,1,0),IF($AC43&lt;AF43,1,0))*IF($S44="//",1,AI44)</f>
        <v>#DIV/0!</v>
      </c>
      <c r="AJ43" s="106" t="e">
        <f>IF(Params!$B$4="Multiplex",IF($AC43&gt;AG43,1,0),IF($AC43&lt;AG43,1,0))*IF($S44="//",1,AJ44)</f>
        <v>#DIV/0!</v>
      </c>
    </row>
    <row r="44" spans="2:36" x14ac:dyDescent="0.3">
      <c r="B44" s="23">
        <f>'Spot Type 1'!B44</f>
        <v>0</v>
      </c>
      <c r="C44" s="20" t="str">
        <f>'Spot Type 1'!C44</f>
        <v>x</v>
      </c>
      <c r="D44" s="20"/>
      <c r="E44" s="20"/>
      <c r="F44" s="20"/>
      <c r="G44" s="20"/>
      <c r="H44" s="20"/>
      <c r="I44" s="20"/>
      <c r="J44" s="31"/>
      <c r="K44" s="32"/>
      <c r="L44" s="32"/>
      <c r="M44" s="32"/>
      <c r="N44" s="46"/>
      <c r="S44" s="9" t="str">
        <f t="shared" ref="S44:S49" si="27">S10</f>
        <v>//</v>
      </c>
      <c r="T44" s="48" t="e">
        <f t="shared" si="26"/>
        <v>#DIV/0!</v>
      </c>
      <c r="U44" s="10" t="e">
        <f t="shared" si="22"/>
        <v>#DIV/0!</v>
      </c>
      <c r="V44" s="10" t="e">
        <f t="shared" si="23"/>
        <v>#DIV/0!</v>
      </c>
      <c r="W44" s="10" t="e">
        <f>IF(Params!$B$4="Multiplex",T$40+2*U$40,T$40-2*U$40)</f>
        <v>#DIV/0!</v>
      </c>
      <c r="X44" s="11" t="e">
        <f>IF(Params!$B$4="Multiplex",T$40+3*U$40,T$40-3*U$40)</f>
        <v>#DIV/0!</v>
      </c>
      <c r="Y44" s="102" t="e">
        <f t="shared" si="18"/>
        <v>#DIV/0!</v>
      </c>
      <c r="Z44" s="106" t="e">
        <f>IF(Params!$B$4="Multiplex",IF($T44&gt;W44,1,0),IF($T44&lt;W44,1,0))*IF($S45="//",1,Z45)</f>
        <v>#DIV/0!</v>
      </c>
      <c r="AA44" s="106" t="e">
        <f>IF(Params!$B$4="Multiplex",IF($T44&gt;X44,1,0),IF($T44&lt;X44,1,0))*IF($S45="//",1,AA45)</f>
        <v>#DIV/0!</v>
      </c>
      <c r="AB44" s="9" t="str">
        <f t="shared" si="24"/>
        <v>//</v>
      </c>
      <c r="AC44" s="34" t="e">
        <f t="shared" si="19"/>
        <v>#DIV/0!</v>
      </c>
      <c r="AD44" s="10" t="e">
        <f t="shared" si="20"/>
        <v>#DIV/0!</v>
      </c>
      <c r="AE44" s="10" t="e">
        <f t="shared" si="25"/>
        <v>#DIV/0!</v>
      </c>
      <c r="AF44" s="10" t="e">
        <f>IF(Params!$B$4="Multiplex",AC$40+2*AD$40,AC$40-2*AD$40)</f>
        <v>#DIV/0!</v>
      </c>
      <c r="AG44" s="11" t="e">
        <f>IF(Params!$B$4="Multiplex",AC$40+3*AD$40,AC$40-3*AD$40)</f>
        <v>#DIV/0!</v>
      </c>
      <c r="AH44" s="102" t="e">
        <f t="shared" si="21"/>
        <v>#DIV/0!</v>
      </c>
      <c r="AI44" s="106" t="e">
        <f>IF(Params!$B$4="Multiplex",IF($AC44&gt;AF44,1,0),IF($AC44&lt;AF44,1,0))*IF($S45="//",1,AI45)</f>
        <v>#DIV/0!</v>
      </c>
      <c r="AJ44" s="106" t="e">
        <f>IF(Params!$B$4="Multiplex",IF($AC44&gt;AG44,1,0),IF($AC44&lt;AG44,1,0))*IF($S45="//",1,AJ45)</f>
        <v>#DIV/0!</v>
      </c>
    </row>
    <row r="45" spans="2:36" x14ac:dyDescent="0.3">
      <c r="B45" s="23">
        <f>'Spot Type 1'!B45</f>
        <v>0</v>
      </c>
      <c r="C45" s="20" t="str">
        <f>'Spot Type 1'!C45</f>
        <v>x</v>
      </c>
      <c r="D45" s="20"/>
      <c r="E45" s="20"/>
      <c r="F45" s="20"/>
      <c r="G45" s="20"/>
      <c r="H45" s="20"/>
      <c r="I45" s="20"/>
      <c r="J45" s="31"/>
      <c r="K45" s="32"/>
      <c r="L45" s="32"/>
      <c r="M45" s="32"/>
      <c r="N45" s="46"/>
      <c r="S45" s="9" t="str">
        <f t="shared" si="27"/>
        <v>//</v>
      </c>
      <c r="T45" s="48" t="e">
        <f t="shared" si="26"/>
        <v>#DIV/0!</v>
      </c>
      <c r="U45" s="10" t="e">
        <f t="shared" si="22"/>
        <v>#DIV/0!</v>
      </c>
      <c r="V45" s="10" t="e">
        <f t="shared" si="23"/>
        <v>#DIV/0!</v>
      </c>
      <c r="W45" s="10" t="e">
        <f>IF(Params!$B$4="Multiplex",T$40+2*U$40,T$40-2*U$40)</f>
        <v>#DIV/0!</v>
      </c>
      <c r="X45" s="11" t="e">
        <f>IF(Params!$B$4="Multiplex",T$40+3*U$40,T$40-3*U$40)</f>
        <v>#DIV/0!</v>
      </c>
      <c r="Y45" s="102" t="e">
        <f t="shared" si="18"/>
        <v>#DIV/0!</v>
      </c>
      <c r="Z45" s="106" t="e">
        <f>IF(Params!$B$4="Multiplex",IF($T45&gt;W45,1,0),IF($T45&lt;W45,1,0))*IF($S46="//",1,Z46)</f>
        <v>#DIV/0!</v>
      </c>
      <c r="AA45" s="106" t="e">
        <f>IF(Params!$B$4="Multiplex",IF($T45&gt;X45,1,0),IF($T45&lt;X45,1,0))*IF($S46="//",1,AA46)</f>
        <v>#DIV/0!</v>
      </c>
      <c r="AB45" s="9" t="str">
        <f t="shared" si="24"/>
        <v>//</v>
      </c>
      <c r="AC45" s="34" t="e">
        <f t="shared" si="19"/>
        <v>#DIV/0!</v>
      </c>
      <c r="AD45" s="10" t="e">
        <f t="shared" si="20"/>
        <v>#DIV/0!</v>
      </c>
      <c r="AE45" s="10" t="e">
        <f t="shared" si="25"/>
        <v>#DIV/0!</v>
      </c>
      <c r="AF45" s="10" t="e">
        <f>IF(Params!$B$4="Multiplex",AC$40+2*AD$40,AC$40-2*AD$40)</f>
        <v>#DIV/0!</v>
      </c>
      <c r="AG45" s="11" t="e">
        <f>IF(Params!$B$4="Multiplex",AC$40+3*AD$40,AC$40-3*AD$40)</f>
        <v>#DIV/0!</v>
      </c>
      <c r="AH45" s="102" t="e">
        <f t="shared" si="21"/>
        <v>#DIV/0!</v>
      </c>
      <c r="AI45" s="106" t="e">
        <f>IF(Params!$B$4="Multiplex",IF($AC45&gt;AF45,1,0),IF($AC45&lt;AF45,1,0))*IF($S46="//",1,AI46)</f>
        <v>#DIV/0!</v>
      </c>
      <c r="AJ45" s="106" t="e">
        <f>IF(Params!$B$4="Multiplex",IF($AC45&gt;AG45,1,0),IF($AC45&lt;AG45,1,0))*IF($S46="//",1,AJ46)</f>
        <v>#DIV/0!</v>
      </c>
    </row>
    <row r="46" spans="2:36" x14ac:dyDescent="0.3">
      <c r="B46" s="23">
        <f>'Spot Type 1'!B46</f>
        <v>0</v>
      </c>
      <c r="C46" s="20" t="str">
        <f>'Spot Type 1'!C46</f>
        <v>x</v>
      </c>
      <c r="D46" s="20"/>
      <c r="E46" s="20"/>
      <c r="F46" s="20"/>
      <c r="G46" s="20"/>
      <c r="H46" s="20"/>
      <c r="I46" s="20"/>
      <c r="J46" s="31"/>
      <c r="K46" s="32"/>
      <c r="L46" s="32"/>
      <c r="M46" s="32"/>
      <c r="N46" s="46"/>
      <c r="S46" s="9" t="str">
        <f t="shared" si="27"/>
        <v>//</v>
      </c>
      <c r="T46" s="48" t="e">
        <f t="shared" si="26"/>
        <v>#DIV/0!</v>
      </c>
      <c r="U46" s="10" t="e">
        <f t="shared" si="22"/>
        <v>#DIV/0!</v>
      </c>
      <c r="V46" s="10" t="e">
        <f t="shared" si="23"/>
        <v>#DIV/0!</v>
      </c>
      <c r="W46" s="10" t="e">
        <f>IF(Params!$B$4="Multiplex",T$40+2*U$40,T$40-2*U$40)</f>
        <v>#DIV/0!</v>
      </c>
      <c r="X46" s="11" t="e">
        <f>IF(Params!$B$4="Multiplex",T$40+3*U$40,T$40-3*U$40)</f>
        <v>#DIV/0!</v>
      </c>
      <c r="Y46" s="102" t="e">
        <f t="shared" si="18"/>
        <v>#DIV/0!</v>
      </c>
      <c r="Z46" s="106" t="e">
        <f>IF(Params!$B$4="Multiplex",IF($T46&gt;W46,1,0),IF($T46&lt;W46,1,0))*IF($S47="//",1,Z47)</f>
        <v>#DIV/0!</v>
      </c>
      <c r="AA46" s="106" t="e">
        <f>IF(Params!$B$4="Multiplex",IF($T46&gt;X46,1,0),IF($T46&lt;X46,1,0))*IF($S47="//",1,AA47)</f>
        <v>#DIV/0!</v>
      </c>
      <c r="AB46" s="9" t="str">
        <f t="shared" si="24"/>
        <v>//</v>
      </c>
      <c r="AC46" s="34" t="e">
        <f t="shared" si="19"/>
        <v>#DIV/0!</v>
      </c>
      <c r="AD46" s="10" t="e">
        <f t="shared" si="20"/>
        <v>#DIV/0!</v>
      </c>
      <c r="AE46" s="10" t="e">
        <f t="shared" si="25"/>
        <v>#DIV/0!</v>
      </c>
      <c r="AF46" s="10" t="e">
        <f>IF(Params!$B$4="Multiplex",AC$40+2*AD$40,AC$40-2*AD$40)</f>
        <v>#DIV/0!</v>
      </c>
      <c r="AG46" s="11" t="e">
        <f>IF(Params!$B$4="Multiplex",AC$40+3*AD$40,AC$40-3*AD$40)</f>
        <v>#DIV/0!</v>
      </c>
      <c r="AH46" s="102" t="e">
        <f t="shared" si="21"/>
        <v>#DIV/0!</v>
      </c>
      <c r="AI46" s="106" t="e">
        <f>IF(Params!$B$4="Multiplex",IF($AC46&gt;AF46,1,0),IF($AC46&lt;AF46,1,0))*IF($S47="//",1,AI47)</f>
        <v>#DIV/0!</v>
      </c>
      <c r="AJ46" s="106" t="e">
        <f>IF(Params!$B$4="Multiplex",IF($AC46&gt;AG46,1,0),IF($AC46&lt;AG46,1,0))*IF($S47="//",1,AJ47)</f>
        <v>#DIV/0!</v>
      </c>
    </row>
    <row r="47" spans="2:36" x14ac:dyDescent="0.3">
      <c r="B47" s="23">
        <f>'Spot Type 1'!B47</f>
        <v>0</v>
      </c>
      <c r="C47" s="20" t="str">
        <f>'Spot Type 1'!C47</f>
        <v>x</v>
      </c>
      <c r="D47" s="20"/>
      <c r="E47" s="20"/>
      <c r="F47" s="20"/>
      <c r="G47" s="20"/>
      <c r="H47" s="20"/>
      <c r="I47" s="20"/>
      <c r="J47" s="31"/>
      <c r="K47" s="32"/>
      <c r="L47" s="32"/>
      <c r="M47" s="32"/>
      <c r="N47" s="46"/>
      <c r="S47" s="9" t="str">
        <f t="shared" si="27"/>
        <v>//</v>
      </c>
      <c r="T47" s="48" t="e">
        <f t="shared" si="26"/>
        <v>#DIV/0!</v>
      </c>
      <c r="U47" s="10" t="e">
        <f>U13</f>
        <v>#DIV/0!</v>
      </c>
      <c r="V47" s="10" t="e">
        <f t="shared" si="23"/>
        <v>#DIV/0!</v>
      </c>
      <c r="W47" s="10" t="e">
        <f>IF(Params!$B$4="Multiplex",T$40+2*U$40,T$40-2*U$40)</f>
        <v>#DIV/0!</v>
      </c>
      <c r="X47" s="11" t="e">
        <f>IF(Params!$B$4="Multiplex",T$40+3*U$40,T$40-3*U$40)</f>
        <v>#DIV/0!</v>
      </c>
      <c r="Y47" s="102" t="e">
        <f t="shared" si="18"/>
        <v>#DIV/0!</v>
      </c>
      <c r="Z47" s="106" t="e">
        <f>IF(Params!$B$4="Multiplex",IF($T47&gt;W47,1,0),IF($T47&lt;W47,1,0))*IF($S48="//",1,Z48)</f>
        <v>#DIV/0!</v>
      </c>
      <c r="AA47" s="106" t="e">
        <f>IF(Params!$B$4="Multiplex",IF($T47&gt;X47,1,0),IF($T47&lt;X47,1,0))*IF($S48="//",1,AA48)</f>
        <v>#DIV/0!</v>
      </c>
      <c r="AB47" s="9" t="str">
        <f t="shared" si="24"/>
        <v>//</v>
      </c>
      <c r="AC47" s="34" t="e">
        <f t="shared" si="19"/>
        <v>#DIV/0!</v>
      </c>
      <c r="AD47" s="10" t="e">
        <f t="shared" si="20"/>
        <v>#DIV/0!</v>
      </c>
      <c r="AE47" s="10" t="e">
        <f t="shared" si="25"/>
        <v>#DIV/0!</v>
      </c>
      <c r="AF47" s="10" t="e">
        <f>IF(Params!$B$4="Multiplex",AC$40+2*AD$40,AC$40-2*AD$40)</f>
        <v>#DIV/0!</v>
      </c>
      <c r="AG47" s="11" t="e">
        <f>IF(Params!$B$4="Multiplex",AC$40+3*AD$40,AC$40-3*AD$40)</f>
        <v>#DIV/0!</v>
      </c>
      <c r="AH47" s="102" t="e">
        <f t="shared" si="21"/>
        <v>#DIV/0!</v>
      </c>
      <c r="AI47" s="106" t="e">
        <f>IF(Params!$B$4="Multiplex",IF($AC47&gt;AF47,1,0),IF($AC47&lt;AF47,1,0))*IF($S48="//",1,AI48)</f>
        <v>#DIV/0!</v>
      </c>
      <c r="AJ47" s="106" t="e">
        <f>IF(Params!$B$4="Multiplex",IF($AC47&gt;AG47,1,0),IF($AC47&lt;AG47,1,0))*IF($S48="//",1,AJ48)</f>
        <v>#DIV/0!</v>
      </c>
    </row>
    <row r="48" spans="2:36" x14ac:dyDescent="0.3">
      <c r="B48" s="23">
        <f>'Spot Type 1'!B48</f>
        <v>0</v>
      </c>
      <c r="C48" s="20" t="str">
        <f>'Spot Type 1'!C48</f>
        <v>x</v>
      </c>
      <c r="D48" s="20"/>
      <c r="E48" s="20"/>
      <c r="F48" s="20"/>
      <c r="G48" s="20"/>
      <c r="H48" s="20"/>
      <c r="I48" s="20"/>
      <c r="J48" s="31"/>
      <c r="K48" s="32"/>
      <c r="L48" s="32"/>
      <c r="M48" s="32"/>
      <c r="N48" s="46"/>
      <c r="S48" s="9" t="str">
        <f t="shared" si="27"/>
        <v>//</v>
      </c>
      <c r="T48" s="48" t="e">
        <f t="shared" si="26"/>
        <v>#DIV/0!</v>
      </c>
      <c r="U48" s="10" t="e">
        <f t="shared" si="22"/>
        <v>#DIV/0!</v>
      </c>
      <c r="V48" s="10" t="e">
        <f t="shared" si="23"/>
        <v>#DIV/0!</v>
      </c>
      <c r="W48" s="10" t="e">
        <f>IF(Params!$B$4="Multiplex",T$40+2*U$40,T$40-2*U$40)</f>
        <v>#DIV/0!</v>
      </c>
      <c r="X48" s="11" t="e">
        <f>IF(Params!$B$4="Multiplex",T$40+3*U$40,T$40-3*U$40)</f>
        <v>#DIV/0!</v>
      </c>
      <c r="Y48" s="102" t="e">
        <f>T49-T48</f>
        <v>#DIV/0!</v>
      </c>
      <c r="Z48" s="106" t="e">
        <f>IF(Params!$B$4="Multiplex",IF($T48&gt;W48,1,0),IF($T48&lt;W48,1,0))*IF($S49="//",1,Z49)</f>
        <v>#DIV/0!</v>
      </c>
      <c r="AA48" s="106" t="e">
        <f>IF(Params!$B$4="Multiplex",IF($T48&gt;X48,1,0),IF($T48&lt;X48,1,0))*IF($S49="//",1,AA49)</f>
        <v>#DIV/0!</v>
      </c>
      <c r="AB48" s="44" t="str">
        <f t="shared" si="24"/>
        <v>//</v>
      </c>
      <c r="AC48" s="34" t="e">
        <f t="shared" si="19"/>
        <v>#DIV/0!</v>
      </c>
      <c r="AD48" s="10" t="e">
        <f t="shared" si="20"/>
        <v>#DIV/0!</v>
      </c>
      <c r="AE48" s="10" t="e">
        <f t="shared" si="25"/>
        <v>#DIV/0!</v>
      </c>
      <c r="AF48" s="10" t="e">
        <f>IF(Params!$B$4="Multiplex",AC$40+2*AD$40,AC$40-2*AD$40)</f>
        <v>#DIV/0!</v>
      </c>
      <c r="AG48" s="11" t="e">
        <f>IF(Params!$B$4="Multiplex",AC$40+3*AD$40,AC$40-3*AD$40)</f>
        <v>#DIV/0!</v>
      </c>
      <c r="AH48" s="102" t="e">
        <f>AC49-AC48</f>
        <v>#DIV/0!</v>
      </c>
      <c r="AI48" s="106" t="e">
        <f>IF(Params!$B$4="Multiplex",IF($AC48&gt;AF48,1,0),IF($AC48&lt;AF48,1,0))*IF($S49="//",1,AI49)</f>
        <v>#DIV/0!</v>
      </c>
      <c r="AJ48" s="106" t="e">
        <f>IF(Params!$B$4="Multiplex",IF($AC48&gt;AG48,1,0),IF($AC48&lt;AG48,1,0))*IF($S49="//",1,AJ49)</f>
        <v>#DIV/0!</v>
      </c>
    </row>
    <row r="49" spans="2:36" ht="16.2" thickBot="1" x14ac:dyDescent="0.35">
      <c r="B49" s="23">
        <f>'Spot Type 1'!B49</f>
        <v>0</v>
      </c>
      <c r="C49" s="20" t="str">
        <f>'Spot Type 1'!C49</f>
        <v>x</v>
      </c>
      <c r="D49" s="20"/>
      <c r="E49" s="20"/>
      <c r="F49" s="20"/>
      <c r="G49" s="20"/>
      <c r="H49" s="20"/>
      <c r="I49" s="20"/>
      <c r="J49" s="31"/>
      <c r="K49" s="32"/>
      <c r="L49" s="32"/>
      <c r="M49" s="32"/>
      <c r="N49" s="46"/>
      <c r="S49" s="24" t="str">
        <f t="shared" si="27"/>
        <v>//</v>
      </c>
      <c r="T49" s="49" t="e">
        <f t="shared" si="26"/>
        <v>#DIV/0!</v>
      </c>
      <c r="U49" s="18" t="e">
        <f t="shared" si="22"/>
        <v>#DIV/0!</v>
      </c>
      <c r="V49" s="10" t="e">
        <f t="shared" si="23"/>
        <v>#DIV/0!</v>
      </c>
      <c r="W49" s="10" t="e">
        <f>IF(Params!$B$4="Multiplex",T$40+2*U$40,T$40-2*U$40)</f>
        <v>#DIV/0!</v>
      </c>
      <c r="X49" s="11" t="e">
        <f>IF(Params!$B$4="Multiplex",T$40+3*U$40,T$40-3*U$40)</f>
        <v>#DIV/0!</v>
      </c>
      <c r="Z49" s="106" t="e">
        <f>IF(Params!$B$4="Multiplex",IF($T49&gt;W49,1,0),IF($T49&lt;W49,1,0))</f>
        <v>#DIV/0!</v>
      </c>
      <c r="AA49" s="106" t="e">
        <f>IF(Params!$B$4="Multiplex",IF($T49&gt;X49,1,0),IF($T49&lt;X49,1,0))</f>
        <v>#DIV/0!</v>
      </c>
      <c r="AB49" s="45" t="str">
        <f t="shared" si="24"/>
        <v>//</v>
      </c>
      <c r="AC49" s="47" t="e">
        <f t="shared" si="19"/>
        <v>#DIV/0!</v>
      </c>
      <c r="AD49" s="18" t="e">
        <f t="shared" si="20"/>
        <v>#DIV/0!</v>
      </c>
      <c r="AE49" s="10" t="e">
        <f t="shared" si="25"/>
        <v>#DIV/0!</v>
      </c>
      <c r="AF49" s="10" t="e">
        <f>IF(Params!$B$4="Multiplex",AC$40+2*AD$40,AC$40-2*AD$40)</f>
        <v>#DIV/0!</v>
      </c>
      <c r="AG49" s="11" t="e">
        <f>IF(Params!$B$4="Multiplex",AC$40+3*AD$40,AC$40-3*AD$40)</f>
        <v>#DIV/0!</v>
      </c>
      <c r="AI49" s="106" t="e">
        <f>IF(Params!$B$4="Multiplex",IF($AC49&gt;AF49,1,0),IF($AC49&lt;AF49,1,0))</f>
        <v>#DIV/0!</v>
      </c>
      <c r="AJ49" s="106" t="e">
        <f>IF(Params!$B$4="Multiplex",IF($AC49&gt;AG49,1,0),IF($AC49&lt;AG49,1,0))</f>
        <v>#DIV/0!</v>
      </c>
    </row>
    <row r="50" spans="2:36" x14ac:dyDescent="0.3">
      <c r="B50" s="23">
        <f>'Spot Type 1'!B50</f>
        <v>0</v>
      </c>
      <c r="C50" s="20" t="str">
        <f>'Spot Type 1'!C50</f>
        <v>x</v>
      </c>
      <c r="D50" s="20"/>
      <c r="E50" s="20"/>
      <c r="F50" s="20"/>
      <c r="G50" s="20"/>
      <c r="H50" s="20"/>
      <c r="I50" s="20"/>
      <c r="J50" s="31"/>
      <c r="K50" s="32"/>
      <c r="L50" s="32"/>
      <c r="M50" s="32"/>
      <c r="N50" s="46"/>
      <c r="V50" s="5"/>
    </row>
    <row r="51" spans="2:36" x14ac:dyDescent="0.3">
      <c r="B51" s="23">
        <f>'Spot Type 1'!B51</f>
        <v>0</v>
      </c>
      <c r="C51" s="20" t="str">
        <f>'Spot Type 1'!C51</f>
        <v>x</v>
      </c>
      <c r="D51" s="20"/>
      <c r="E51" s="20"/>
      <c r="F51" s="20"/>
      <c r="G51" s="20"/>
      <c r="H51" s="20"/>
      <c r="I51" s="20"/>
      <c r="J51" s="31"/>
      <c r="K51" s="32"/>
      <c r="L51" s="32"/>
      <c r="M51" s="32"/>
      <c r="N51" s="46"/>
      <c r="V51" s="5"/>
    </row>
    <row r="52" spans="2:36" x14ac:dyDescent="0.3">
      <c r="B52" s="23">
        <f>'Spot Type 1'!B52</f>
        <v>0</v>
      </c>
      <c r="C52" s="20" t="str">
        <f>'Spot Type 1'!C52</f>
        <v>x</v>
      </c>
      <c r="D52" s="20"/>
      <c r="E52" s="20"/>
      <c r="F52" s="20"/>
      <c r="G52" s="20"/>
      <c r="H52" s="20"/>
      <c r="I52" s="20"/>
      <c r="J52" s="31"/>
      <c r="K52" s="32"/>
      <c r="L52" s="32"/>
      <c r="M52" s="32"/>
      <c r="N52" s="46"/>
      <c r="V52" s="5"/>
    </row>
    <row r="53" spans="2:36" x14ac:dyDescent="0.3">
      <c r="B53" s="23">
        <f>'Spot Type 1'!B53</f>
        <v>0</v>
      </c>
      <c r="C53" s="20" t="str">
        <f>'Spot Type 1'!C53</f>
        <v>x</v>
      </c>
      <c r="D53" s="20"/>
      <c r="E53" s="20"/>
      <c r="F53" s="20"/>
      <c r="G53" s="20"/>
      <c r="H53" s="20"/>
      <c r="I53" s="20"/>
      <c r="J53" s="31"/>
      <c r="K53" s="32"/>
      <c r="L53" s="32"/>
      <c r="M53" s="32"/>
      <c r="N53" s="46"/>
      <c r="V53" s="5"/>
    </row>
    <row r="54" spans="2:36" x14ac:dyDescent="0.3">
      <c r="B54" s="23">
        <f>'Spot Type 1'!B54</f>
        <v>0</v>
      </c>
      <c r="C54" s="20" t="str">
        <f>'Spot Type 1'!C54</f>
        <v>x</v>
      </c>
      <c r="D54" s="20"/>
      <c r="E54" s="20"/>
      <c r="F54" s="20"/>
      <c r="G54" s="20"/>
      <c r="H54" s="20"/>
      <c r="I54" s="20"/>
      <c r="J54" s="31"/>
      <c r="K54" s="32"/>
      <c r="L54" s="32"/>
      <c r="M54" s="32"/>
      <c r="N54" s="46"/>
      <c r="V54" s="5"/>
    </row>
    <row r="55" spans="2:36" x14ac:dyDescent="0.3">
      <c r="B55" s="23">
        <f>'Spot Type 1'!B55</f>
        <v>0</v>
      </c>
      <c r="C55" s="20" t="str">
        <f>'Spot Type 1'!C55</f>
        <v>x</v>
      </c>
      <c r="D55" s="20"/>
      <c r="E55" s="20"/>
      <c r="F55" s="20"/>
      <c r="G55" s="20"/>
      <c r="H55" s="20"/>
      <c r="I55" s="20"/>
      <c r="J55" s="31"/>
      <c r="K55" s="32"/>
      <c r="L55" s="32"/>
      <c r="M55" s="32"/>
      <c r="N55" s="46"/>
      <c r="V55" s="5"/>
    </row>
    <row r="56" spans="2:36" x14ac:dyDescent="0.3">
      <c r="B56" s="23">
        <f>'Spot Type 1'!B56</f>
        <v>0</v>
      </c>
      <c r="C56" s="20" t="str">
        <f>'Spot Type 1'!C56</f>
        <v>x</v>
      </c>
      <c r="D56" s="20"/>
      <c r="E56" s="20"/>
      <c r="F56" s="20"/>
      <c r="G56" s="20"/>
      <c r="H56" s="20"/>
      <c r="I56" s="20"/>
      <c r="J56" s="31"/>
      <c r="K56" s="32"/>
      <c r="L56" s="32"/>
      <c r="M56" s="32"/>
      <c r="N56" s="46"/>
      <c r="V56" s="5"/>
    </row>
    <row r="57" spans="2:36" x14ac:dyDescent="0.3">
      <c r="B57" s="23">
        <f>'Spot Type 1'!B57</f>
        <v>0</v>
      </c>
      <c r="C57" s="20" t="str">
        <f>'Spot Type 1'!C57</f>
        <v>x</v>
      </c>
      <c r="D57" s="20"/>
      <c r="E57" s="20"/>
      <c r="F57" s="20"/>
      <c r="G57" s="20"/>
      <c r="H57" s="20"/>
      <c r="I57" s="20"/>
      <c r="J57" s="31"/>
      <c r="K57" s="32"/>
      <c r="L57" s="32"/>
      <c r="M57" s="32"/>
      <c r="N57" s="46"/>
      <c r="V57" s="5"/>
    </row>
    <row r="58" spans="2:36" x14ac:dyDescent="0.3">
      <c r="B58" s="23">
        <f>'Spot Type 1'!B58</f>
        <v>0</v>
      </c>
      <c r="C58" s="20" t="str">
        <f>'Spot Type 1'!C58</f>
        <v>x</v>
      </c>
      <c r="D58" s="20"/>
      <c r="E58" s="20"/>
      <c r="F58" s="20"/>
      <c r="G58" s="20"/>
      <c r="H58" s="20"/>
      <c r="I58" s="20"/>
      <c r="J58" s="31"/>
      <c r="K58" s="32"/>
      <c r="L58" s="32"/>
      <c r="M58" s="32"/>
      <c r="N58" s="46"/>
      <c r="V58" s="5"/>
    </row>
    <row r="59" spans="2:36" x14ac:dyDescent="0.3">
      <c r="B59" s="23">
        <f>'Spot Type 1'!B59</f>
        <v>0</v>
      </c>
      <c r="C59" s="20" t="str">
        <f>'Spot Type 1'!C59</f>
        <v>x</v>
      </c>
      <c r="D59" s="20"/>
      <c r="E59" s="20"/>
      <c r="F59" s="20"/>
      <c r="G59" s="20"/>
      <c r="H59" s="20"/>
      <c r="I59" s="20"/>
      <c r="J59" s="31"/>
      <c r="K59" s="32"/>
      <c r="L59" s="32"/>
      <c r="M59" s="32"/>
      <c r="N59" s="46"/>
      <c r="V59" s="5"/>
    </row>
    <row r="60" spans="2:36" x14ac:dyDescent="0.3">
      <c r="B60" s="23">
        <f>'Spot Type 1'!B60</f>
        <v>0</v>
      </c>
      <c r="C60" s="20" t="str">
        <f>'Spot Type 1'!C60</f>
        <v>x</v>
      </c>
      <c r="D60" s="20"/>
      <c r="E60" s="20"/>
      <c r="F60" s="20"/>
      <c r="G60" s="20"/>
      <c r="H60" s="20"/>
      <c r="I60" s="20"/>
      <c r="J60" s="31"/>
      <c r="K60" s="32"/>
      <c r="L60" s="32"/>
      <c r="M60" s="32"/>
      <c r="N60" s="46"/>
      <c r="V60" s="5"/>
    </row>
    <row r="61" spans="2:36" x14ac:dyDescent="0.3">
      <c r="B61" s="23">
        <f>'Spot Type 1'!B61</f>
        <v>0</v>
      </c>
      <c r="C61" s="20" t="str">
        <f>'Spot Type 1'!C61</f>
        <v>x</v>
      </c>
      <c r="D61" s="20"/>
      <c r="E61" s="20"/>
      <c r="F61" s="20"/>
      <c r="G61" s="20"/>
      <c r="H61" s="20"/>
      <c r="I61" s="20"/>
      <c r="J61" s="31"/>
      <c r="K61" s="32"/>
      <c r="L61" s="32"/>
      <c r="M61" s="32"/>
      <c r="N61" s="46"/>
      <c r="V61" s="5"/>
    </row>
    <row r="62" spans="2:36" x14ac:dyDescent="0.3">
      <c r="B62" s="23">
        <f>'Spot Type 1'!B62</f>
        <v>0</v>
      </c>
      <c r="C62" s="20" t="str">
        <f>'Spot Type 1'!C62</f>
        <v>x</v>
      </c>
      <c r="D62" s="20"/>
      <c r="E62" s="20"/>
      <c r="F62" s="20"/>
      <c r="G62" s="20"/>
      <c r="H62" s="20"/>
      <c r="I62" s="20"/>
      <c r="J62" s="31"/>
      <c r="K62" s="32"/>
      <c r="L62" s="32"/>
      <c r="M62" s="32"/>
      <c r="N62" s="46"/>
      <c r="V62" s="5"/>
    </row>
    <row r="63" spans="2:36" x14ac:dyDescent="0.3">
      <c r="B63" s="23">
        <f>'Spot Type 1'!B63</f>
        <v>0</v>
      </c>
      <c r="C63" s="20" t="str">
        <f>'Spot Type 1'!C63</f>
        <v>x</v>
      </c>
      <c r="D63" s="20"/>
      <c r="E63" s="20"/>
      <c r="F63" s="20"/>
      <c r="G63" s="20"/>
      <c r="H63" s="20"/>
      <c r="I63" s="20"/>
      <c r="J63" s="31"/>
      <c r="K63" s="32"/>
      <c r="L63" s="32"/>
      <c r="M63" s="32"/>
      <c r="N63" s="46"/>
      <c r="V63" s="5"/>
    </row>
    <row r="64" spans="2:36" x14ac:dyDescent="0.3">
      <c r="B64" s="23">
        <f>'Spot Type 1'!B64</f>
        <v>0</v>
      </c>
      <c r="C64" s="20" t="str">
        <f>'Spot Type 1'!C64</f>
        <v>x</v>
      </c>
      <c r="D64" s="20"/>
      <c r="E64" s="20"/>
      <c r="F64" s="20"/>
      <c r="G64" s="20"/>
      <c r="H64" s="20"/>
      <c r="I64" s="20"/>
      <c r="J64" s="31"/>
      <c r="K64" s="32"/>
      <c r="L64" s="32"/>
      <c r="M64" s="32"/>
      <c r="N64" s="46"/>
      <c r="V64" s="5"/>
    </row>
    <row r="65" spans="2:36" x14ac:dyDescent="0.3">
      <c r="B65" s="23">
        <f>'Spot Type 1'!B65</f>
        <v>0</v>
      </c>
      <c r="C65" s="20" t="str">
        <f>'Spot Type 1'!C65</f>
        <v>x</v>
      </c>
      <c r="D65" s="20"/>
      <c r="E65" s="20"/>
      <c r="F65" s="20"/>
      <c r="G65" s="20"/>
      <c r="H65" s="20"/>
      <c r="I65" s="20"/>
      <c r="J65" s="31"/>
      <c r="K65" s="32"/>
      <c r="L65" s="32"/>
      <c r="M65" s="32"/>
      <c r="N65" s="46"/>
      <c r="V65" s="5"/>
    </row>
    <row r="66" spans="2:36" x14ac:dyDescent="0.3">
      <c r="B66" s="23">
        <f>'Spot Type 1'!B66</f>
        <v>0</v>
      </c>
      <c r="C66" s="20" t="str">
        <f>'Spot Type 1'!C66</f>
        <v>x</v>
      </c>
      <c r="D66" s="20"/>
      <c r="E66" s="20"/>
      <c r="F66" s="20"/>
      <c r="G66" s="20"/>
      <c r="H66" s="20"/>
      <c r="I66" s="20"/>
      <c r="J66" s="31"/>
      <c r="K66" s="32"/>
      <c r="L66" s="32"/>
      <c r="M66" s="32"/>
      <c r="N66" s="46"/>
      <c r="V66" s="5"/>
    </row>
    <row r="67" spans="2:36" x14ac:dyDescent="0.3">
      <c r="B67" s="23">
        <f>'Spot Type 1'!B67</f>
        <v>0</v>
      </c>
      <c r="C67" s="20" t="str">
        <f>'Spot Type 1'!C67</f>
        <v>x</v>
      </c>
      <c r="D67" s="20"/>
      <c r="E67" s="20"/>
      <c r="F67" s="20"/>
      <c r="G67" s="20"/>
      <c r="H67" s="20"/>
      <c r="I67" s="20"/>
      <c r="J67" s="31"/>
      <c r="K67" s="32"/>
      <c r="L67" s="32"/>
      <c r="M67" s="32"/>
      <c r="N67" s="46"/>
      <c r="V67" s="5"/>
    </row>
    <row r="68" spans="2:36" x14ac:dyDescent="0.3">
      <c r="B68" s="23">
        <f>'Spot Type 1'!B68</f>
        <v>0</v>
      </c>
      <c r="C68" s="20" t="str">
        <f>'Spot Type 1'!C68</f>
        <v>x</v>
      </c>
      <c r="D68" s="20"/>
      <c r="E68" s="20"/>
      <c r="F68" s="20"/>
      <c r="G68" s="20"/>
      <c r="H68" s="20"/>
      <c r="I68" s="20"/>
      <c r="J68" s="31"/>
      <c r="K68" s="32"/>
      <c r="L68" s="32"/>
      <c r="M68" s="32"/>
      <c r="N68" s="46"/>
      <c r="V68" s="5"/>
    </row>
    <row r="69" spans="2:36" x14ac:dyDescent="0.3">
      <c r="B69" s="23">
        <f>'Spot Type 1'!B69</f>
        <v>0</v>
      </c>
      <c r="C69" s="20" t="str">
        <f>'Spot Type 1'!C69</f>
        <v>x</v>
      </c>
      <c r="D69" s="20"/>
      <c r="E69" s="20"/>
      <c r="F69" s="20"/>
      <c r="G69" s="20"/>
      <c r="H69" s="20"/>
      <c r="I69" s="20"/>
      <c r="J69" s="31"/>
      <c r="K69" s="32"/>
      <c r="L69" s="32"/>
      <c r="M69" s="32"/>
      <c r="N69" s="46"/>
      <c r="V69" s="5"/>
    </row>
    <row r="70" spans="2:36" x14ac:dyDescent="0.3">
      <c r="B70" s="23">
        <f>'Spot Type 1'!B70</f>
        <v>0</v>
      </c>
      <c r="C70" s="20" t="str">
        <f>'Spot Type 1'!C70</f>
        <v>x</v>
      </c>
      <c r="D70" s="20"/>
      <c r="E70" s="20"/>
      <c r="F70" s="20"/>
      <c r="G70" s="20"/>
      <c r="H70" s="20"/>
      <c r="I70" s="20"/>
      <c r="J70" s="31"/>
      <c r="K70" s="32"/>
      <c r="L70" s="32"/>
      <c r="M70" s="32"/>
      <c r="N70" s="46"/>
      <c r="V70" s="5"/>
    </row>
    <row r="71" spans="2:36" x14ac:dyDescent="0.3">
      <c r="B71" s="23">
        <f>'Spot Type 1'!B71</f>
        <v>0</v>
      </c>
      <c r="C71" s="20" t="str">
        <f>'Spot Type 1'!C71</f>
        <v>x</v>
      </c>
      <c r="D71" s="20"/>
      <c r="E71" s="20"/>
      <c r="F71" s="20"/>
      <c r="G71" s="20"/>
      <c r="H71" s="20"/>
      <c r="I71" s="20"/>
      <c r="J71" s="31"/>
      <c r="K71" s="32"/>
      <c r="L71" s="32"/>
      <c r="M71" s="32"/>
      <c r="N71" s="46"/>
      <c r="V71" s="5"/>
    </row>
    <row r="72" spans="2:36" x14ac:dyDescent="0.3">
      <c r="B72" s="23">
        <f>'Spot Type 1'!B72</f>
        <v>0</v>
      </c>
      <c r="C72" s="20" t="str">
        <f>'Spot Type 1'!C72</f>
        <v>x</v>
      </c>
      <c r="D72" s="20"/>
      <c r="E72" s="20"/>
      <c r="F72" s="20"/>
      <c r="G72" s="20"/>
      <c r="H72" s="20"/>
      <c r="I72" s="20"/>
      <c r="J72" s="31"/>
      <c r="K72" s="32"/>
      <c r="L72" s="32"/>
      <c r="M72" s="32"/>
      <c r="N72" s="46"/>
      <c r="V72" s="5"/>
    </row>
    <row r="73" spans="2:36" x14ac:dyDescent="0.3">
      <c r="B73" s="23">
        <f>'Spot Type 1'!B73</f>
        <v>0</v>
      </c>
      <c r="C73" s="20" t="str">
        <f>'Spot Type 1'!C73</f>
        <v>x</v>
      </c>
      <c r="D73" s="20"/>
      <c r="E73" s="20"/>
      <c r="F73" s="20"/>
      <c r="G73" s="20"/>
      <c r="H73" s="20"/>
      <c r="I73" s="20"/>
      <c r="J73" s="31"/>
      <c r="K73" s="32"/>
      <c r="L73" s="32"/>
      <c r="M73" s="32"/>
      <c r="N73" s="46"/>
      <c r="V73" s="5"/>
    </row>
    <row r="74" spans="2:36" x14ac:dyDescent="0.3">
      <c r="B74" s="23">
        <f>'Spot Type 1'!B74</f>
        <v>0</v>
      </c>
      <c r="C74" s="20" t="str">
        <f>'Spot Type 1'!C74</f>
        <v>x</v>
      </c>
      <c r="D74" s="20"/>
      <c r="E74" s="20"/>
      <c r="F74" s="20"/>
      <c r="G74" s="20"/>
      <c r="H74" s="20"/>
      <c r="I74" s="20"/>
      <c r="J74" s="31"/>
      <c r="K74" s="32"/>
      <c r="L74" s="32"/>
      <c r="M74" s="32"/>
      <c r="N74" s="46"/>
      <c r="V74" s="5"/>
    </row>
    <row r="75" spans="2:36" x14ac:dyDescent="0.3">
      <c r="B75" s="23">
        <f>'Spot Type 1'!B75</f>
        <v>0</v>
      </c>
      <c r="C75" s="20" t="str">
        <f>'Spot Type 1'!C75</f>
        <v>x</v>
      </c>
      <c r="D75" s="20"/>
      <c r="E75" s="20"/>
      <c r="F75" s="20"/>
      <c r="G75" s="20"/>
      <c r="H75" s="20"/>
      <c r="I75" s="20"/>
      <c r="J75" s="31"/>
      <c r="K75" s="32"/>
      <c r="L75" s="32"/>
      <c r="M75" s="32"/>
      <c r="N75" s="46"/>
      <c r="V75" s="5"/>
    </row>
    <row r="76" spans="2:36" x14ac:dyDescent="0.3">
      <c r="B76" s="23">
        <f>'Spot Type 1'!B76</f>
        <v>0</v>
      </c>
      <c r="C76" s="20" t="str">
        <f>'Spot Type 1'!C76</f>
        <v>x</v>
      </c>
      <c r="D76" s="20"/>
      <c r="E76" s="20"/>
      <c r="F76" s="20"/>
      <c r="G76" s="20"/>
      <c r="H76" s="20"/>
      <c r="I76" s="20"/>
      <c r="J76" s="31"/>
      <c r="K76" s="32"/>
      <c r="L76" s="32"/>
      <c r="M76" s="32"/>
      <c r="N76" s="46"/>
      <c r="V76" s="5"/>
    </row>
    <row r="77" spans="2:36" x14ac:dyDescent="0.3">
      <c r="B77" s="23">
        <f>'Spot Type 1'!B77</f>
        <v>0</v>
      </c>
      <c r="C77" s="20" t="str">
        <f>'Spot Type 1'!C77</f>
        <v>x</v>
      </c>
      <c r="D77" s="20"/>
      <c r="E77" s="20"/>
      <c r="F77" s="20"/>
      <c r="G77" s="20"/>
      <c r="H77" s="20"/>
      <c r="I77" s="20"/>
      <c r="J77" s="31"/>
      <c r="K77" s="32"/>
      <c r="L77" s="32"/>
      <c r="M77" s="32"/>
      <c r="N77" s="46"/>
      <c r="V77" s="5"/>
    </row>
    <row r="78" spans="2:36" ht="16.2" thickBot="1" x14ac:dyDescent="0.35">
      <c r="B78" s="23">
        <f>'Spot Type 1'!B78</f>
        <v>0</v>
      </c>
      <c r="C78" s="20" t="str">
        <f>'Spot Type 1'!C78</f>
        <v>x</v>
      </c>
      <c r="D78" s="20"/>
      <c r="E78" s="20"/>
      <c r="F78" s="20"/>
      <c r="G78" s="20"/>
      <c r="H78" s="20"/>
      <c r="I78" s="20"/>
      <c r="J78" s="31"/>
      <c r="K78" s="32"/>
      <c r="L78" s="32"/>
      <c r="M78" s="32"/>
      <c r="N78" s="46"/>
      <c r="S78" s="7" t="s">
        <v>2</v>
      </c>
      <c r="U78" s="7" t="s">
        <v>38</v>
      </c>
      <c r="V78">
        <v>0</v>
      </c>
      <c r="X78" s="14" t="s">
        <v>75</v>
      </c>
      <c r="AB78" s="7" t="s">
        <v>2</v>
      </c>
      <c r="AD78" s="7" t="s">
        <v>38</v>
      </c>
      <c r="AE78">
        <v>0</v>
      </c>
      <c r="AG78" s="16" t="s">
        <v>5</v>
      </c>
    </row>
    <row r="79" spans="2:36" ht="130.19999999999999" thickBot="1" x14ac:dyDescent="0.35">
      <c r="B79" s="23">
        <f>'Spot Type 1'!B79</f>
        <v>0</v>
      </c>
      <c r="C79" s="20" t="str">
        <f>'Spot Type 1'!C79</f>
        <v>x</v>
      </c>
      <c r="D79" s="20"/>
      <c r="E79" s="20"/>
      <c r="F79" s="20"/>
      <c r="G79" s="20"/>
      <c r="H79" s="20"/>
      <c r="I79" s="20"/>
      <c r="J79" s="31"/>
      <c r="K79" s="32"/>
      <c r="L79" s="32"/>
      <c r="M79" s="32"/>
      <c r="N79" s="46"/>
      <c r="S79" s="27" t="s">
        <v>1</v>
      </c>
      <c r="T79" s="28" t="s">
        <v>147</v>
      </c>
      <c r="U79" s="29" t="s">
        <v>3</v>
      </c>
      <c r="V79" s="29" t="s">
        <v>71</v>
      </c>
      <c r="W79" s="29" t="str">
        <f>IF(Params!$B$4="Multiplex","Mean0 + 2xSigma","Mean0 - 2xSigma")</f>
        <v>Mean0 - 2xSigma</v>
      </c>
      <c r="X79" s="30" t="str">
        <f>IF(Params!$B$4="Multiplex","Mean0 + 3xSigma","Mean0 - 3xSigma")</f>
        <v>Mean0 - 3xSigma</v>
      </c>
      <c r="Y79" s="103" t="s">
        <v>77</v>
      </c>
      <c r="Z79" s="105" t="s">
        <v>67</v>
      </c>
      <c r="AA79" s="105" t="s">
        <v>68</v>
      </c>
      <c r="AB79" s="27" t="s">
        <v>1</v>
      </c>
      <c r="AC79" s="28" t="s">
        <v>147</v>
      </c>
      <c r="AD79" s="29" t="s">
        <v>3</v>
      </c>
      <c r="AE79" s="29" t="s">
        <v>71</v>
      </c>
      <c r="AF79" s="29" t="str">
        <f>IF(Params!$B$4="Multiplex","Mean0 + 2xSigma","Mean0 - 2xSigma")</f>
        <v>Mean0 - 2xSigma</v>
      </c>
      <c r="AG79" s="30" t="str">
        <f>IF(Params!$B$4="Multiplex","Mean0 + 3xSigma","Mean0 - 3xSigma")</f>
        <v>Mean0 - 3xSigma</v>
      </c>
      <c r="AH79" s="103" t="s">
        <v>64</v>
      </c>
      <c r="AI79" s="105" t="s">
        <v>67</v>
      </c>
      <c r="AJ79" s="105" t="s">
        <v>68</v>
      </c>
    </row>
    <row r="80" spans="2:36" ht="16.2" thickTop="1" x14ac:dyDescent="0.3">
      <c r="B80" s="23">
        <f>'Spot Type 1'!B80</f>
        <v>0</v>
      </c>
      <c r="C80" s="20" t="str">
        <f>'Spot Type 1'!C80</f>
        <v>x</v>
      </c>
      <c r="D80" s="20"/>
      <c r="E80" s="20"/>
      <c r="F80" s="20"/>
      <c r="G80" s="20"/>
      <c r="H80" s="20"/>
      <c r="I80" s="20"/>
      <c r="J80" s="31"/>
      <c r="K80" s="32"/>
      <c r="L80" s="32"/>
      <c r="M80" s="32"/>
      <c r="N80" s="46"/>
      <c r="S80" s="9">
        <f>MIN(S7:S15)/100</f>
        <v>0</v>
      </c>
      <c r="T80" s="15" t="e">
        <f>Z6</f>
        <v>#DIV/0!</v>
      </c>
      <c r="U80" s="10" t="e">
        <f>AA6</f>
        <v>#DIV/0!</v>
      </c>
      <c r="V80" s="10" t="e">
        <f>T$80</f>
        <v>#DIV/0!</v>
      </c>
      <c r="W80" s="10" t="e">
        <f>IF(Params!$B$4="Multiplex",T$80+2*U$80,T$80-2*U$80)</f>
        <v>#DIV/0!</v>
      </c>
      <c r="X80" s="11" t="e">
        <f>IF(Params!$B$4="Multiplex",T$80+3*U$80,T$80-3*U$80)</f>
        <v>#DIV/0!</v>
      </c>
      <c r="Y80" s="102" t="e">
        <f t="shared" ref="Y80:Y87" si="28">T81-T80</f>
        <v>#DIV/0!</v>
      </c>
      <c r="Z80" t="e">
        <f>IF(Params!$B$4="Multiplex",IF($T80&gt;W80,1,0),IF($T80&lt;W80,1,0))*IF($S81="//",1,Z81)</f>
        <v>#DIV/0!</v>
      </c>
      <c r="AA80" s="106" t="e">
        <f>IF(Params!$B$4="Multiplex",IF($T80&gt;X80,1,0),IF($T80&lt;X80,1,0))*IF($S81="//",1,AA81)</f>
        <v>#DIV/0!</v>
      </c>
      <c r="AB80" s="9">
        <f>MIN(S7:S15)/100</f>
        <v>0</v>
      </c>
      <c r="AC80" s="17" t="e">
        <f t="shared" ref="AC80:AD89" si="29">AC6</f>
        <v>#DIV/0!</v>
      </c>
      <c r="AD80" s="10" t="e">
        <f t="shared" si="29"/>
        <v>#DIV/0!</v>
      </c>
      <c r="AE80" s="10" t="e">
        <f>AC$80</f>
        <v>#DIV/0!</v>
      </c>
      <c r="AF80" s="10" t="e">
        <f>IF(Params!$B$4="Multiplex",AC$80+2*AD$80,AC$80-2*AD$80)</f>
        <v>#DIV/0!</v>
      </c>
      <c r="AG80" s="11" t="e">
        <f>IF(Params!$B$4="Multiplex",AC$80+3*AD$80,AC$80-3*AD$80)</f>
        <v>#DIV/0!</v>
      </c>
      <c r="AH80" s="102" t="e">
        <f t="shared" ref="AH80:AH87" si="30">AC81-AC80</f>
        <v>#DIV/0!</v>
      </c>
      <c r="AI80" t="e">
        <f>IF(Params!$B$4="Multiplex",IF($AC80&gt;AF80,1,0),IF($AC80&lt;AF80,1,0))*IF($S81="//",1,AI81)</f>
        <v>#DIV/0!</v>
      </c>
      <c r="AJ80" s="106" t="e">
        <f>IF(Params!$B$4="Multiplex",IF($AC80&gt;AG80,1,0),IF($AC80&lt;AG80,1,0))*IF($S81="//",1,AJ81)</f>
        <v>#DIV/0!</v>
      </c>
    </row>
    <row r="81" spans="2:36" x14ac:dyDescent="0.3">
      <c r="B81" s="23">
        <f>'Spot Type 1'!B81</f>
        <v>0</v>
      </c>
      <c r="C81" s="20" t="str">
        <f>'Spot Type 1'!C81</f>
        <v>x</v>
      </c>
      <c r="D81" s="20"/>
      <c r="E81" s="20"/>
      <c r="F81" s="20"/>
      <c r="G81" s="20"/>
      <c r="H81" s="20"/>
      <c r="I81" s="20"/>
      <c r="J81" s="31"/>
      <c r="K81" s="32"/>
      <c r="L81" s="32"/>
      <c r="M81" s="32"/>
      <c r="N81" s="46"/>
      <c r="S81" s="9" t="str">
        <f t="shared" ref="S81:S89" si="31">S7</f>
        <v>//</v>
      </c>
      <c r="T81" s="15" t="e">
        <f t="shared" ref="T81:U89" si="32">Z7</f>
        <v>#DIV/0!</v>
      </c>
      <c r="U81" s="10" t="e">
        <f t="shared" si="32"/>
        <v>#DIV/0!</v>
      </c>
      <c r="V81" s="10" t="e">
        <f t="shared" ref="V81:V89" si="33">T$80</f>
        <v>#DIV/0!</v>
      </c>
      <c r="W81" s="10" t="e">
        <f>IF(Params!$B$4="Multiplex",T$80+2*U$80,T$40-2*U$80)</f>
        <v>#DIV/0!</v>
      </c>
      <c r="X81" s="11" t="e">
        <f>IF(Params!$B$4="Multiplex",T$80+3*U$80,T$80-3*U$80)</f>
        <v>#DIV/0!</v>
      </c>
      <c r="Y81" s="102" t="e">
        <f t="shared" si="28"/>
        <v>#DIV/0!</v>
      </c>
      <c r="Z81" s="106" t="e">
        <f>IF(Params!$B$4="Multiplex",IF($T81&gt;W81,1,0),IF($T81&lt;W81,1,0))*IF($S82="//",1,Z82)</f>
        <v>#DIV/0!</v>
      </c>
      <c r="AA81" s="106" t="e">
        <f>IF(Params!$B$4="Multiplex",IF($T81&gt;X81,1,0),IF($T81&lt;X81,1,0))*IF($S82="//",1,AA82)</f>
        <v>#DIV/0!</v>
      </c>
      <c r="AB81" s="9" t="str">
        <f t="shared" ref="AB81:AB89" si="34">S7</f>
        <v>//</v>
      </c>
      <c r="AC81" s="17" t="e">
        <f t="shared" si="29"/>
        <v>#DIV/0!</v>
      </c>
      <c r="AD81" s="10" t="e">
        <f t="shared" si="29"/>
        <v>#DIV/0!</v>
      </c>
      <c r="AE81" s="10" t="e">
        <f t="shared" ref="AE81:AE89" si="35">AC$80</f>
        <v>#DIV/0!</v>
      </c>
      <c r="AF81" s="10" t="e">
        <f>IF(Params!$B$4="Multiplex",AC$80+2*AD$80,AC$40-2*AD$80)</f>
        <v>#DIV/0!</v>
      </c>
      <c r="AG81" s="11" t="e">
        <f>IF(Params!$B$4="Multiplex",AC$80+3*AD$80,AC$80-3*AD$80)</f>
        <v>#DIV/0!</v>
      </c>
      <c r="AH81" s="102" t="e">
        <f t="shared" si="30"/>
        <v>#DIV/0!</v>
      </c>
      <c r="AI81" s="106" t="e">
        <f>IF(Params!$B$4="Multiplex",IF($AC81&gt;AF81,1,0),IF($AC81&lt;AF81,1,0))*IF($S82="//",1,AI82)</f>
        <v>#DIV/0!</v>
      </c>
      <c r="AJ81" s="106" t="e">
        <f>IF(Params!$B$4="Multiplex",IF($AC81&gt;AG81,1,0),IF($AC81&lt;AG81,1,0))*IF($S82="//",1,AJ82)</f>
        <v>#DIV/0!</v>
      </c>
    </row>
    <row r="82" spans="2:36" x14ac:dyDescent="0.3">
      <c r="B82" s="23">
        <f>'Spot Type 1'!B82</f>
        <v>0</v>
      </c>
      <c r="C82" s="20" t="str">
        <f>'Spot Type 1'!C82</f>
        <v>x</v>
      </c>
      <c r="D82" s="20"/>
      <c r="E82" s="20"/>
      <c r="F82" s="20"/>
      <c r="G82" s="20"/>
      <c r="H82" s="20"/>
      <c r="I82" s="20"/>
      <c r="J82" s="31"/>
      <c r="K82" s="32"/>
      <c r="L82" s="32"/>
      <c r="M82" s="32"/>
      <c r="N82" s="46"/>
      <c r="S82" s="9" t="str">
        <f t="shared" si="31"/>
        <v>//</v>
      </c>
      <c r="T82" s="15" t="e">
        <f t="shared" si="32"/>
        <v>#DIV/0!</v>
      </c>
      <c r="U82" s="10" t="e">
        <f t="shared" si="32"/>
        <v>#DIV/0!</v>
      </c>
      <c r="V82" s="10" t="e">
        <f t="shared" si="33"/>
        <v>#DIV/0!</v>
      </c>
      <c r="W82" s="10" t="e">
        <f>IF(Params!$B$4="Multiplex",T$80+2*U$80,T$40-2*U$80)</f>
        <v>#DIV/0!</v>
      </c>
      <c r="X82" s="11" t="e">
        <f>IF(Params!$B$4="Multiplex",T$80+3*U$80,T$80-3*U$80)</f>
        <v>#DIV/0!</v>
      </c>
      <c r="Y82" s="102" t="e">
        <f t="shared" si="28"/>
        <v>#DIV/0!</v>
      </c>
      <c r="Z82" s="106" t="e">
        <f>IF(Params!$B$4="Multiplex",IF($T82&gt;W82,1,0),IF($T82&lt;W82,1,0))*IF($S83="//",1,Z83)</f>
        <v>#DIV/0!</v>
      </c>
      <c r="AA82" s="106" t="e">
        <f>IF(Params!$B$4="Multiplex",IF($T82&gt;X82,1,0),IF($T82&lt;X82,1,0))*IF($S83="//",1,AA83)</f>
        <v>#DIV/0!</v>
      </c>
      <c r="AB82" s="9" t="str">
        <f t="shared" si="34"/>
        <v>//</v>
      </c>
      <c r="AC82" s="17" t="e">
        <f t="shared" si="29"/>
        <v>#DIV/0!</v>
      </c>
      <c r="AD82" s="10" t="e">
        <f t="shared" si="29"/>
        <v>#DIV/0!</v>
      </c>
      <c r="AE82" s="10" t="e">
        <f t="shared" si="35"/>
        <v>#DIV/0!</v>
      </c>
      <c r="AF82" s="10" t="e">
        <f>IF(Params!$B$4="Multiplex",AC$80+2*AD$80,AC$40-2*AD$80)</f>
        <v>#DIV/0!</v>
      </c>
      <c r="AG82" s="11" t="e">
        <f>IF(Params!$B$4="Multiplex",AC$80+3*AD$80,AC$80-3*AD$80)</f>
        <v>#DIV/0!</v>
      </c>
      <c r="AH82" s="102" t="e">
        <f t="shared" si="30"/>
        <v>#DIV/0!</v>
      </c>
      <c r="AI82" s="106" t="e">
        <f>IF(Params!$B$4="Multiplex",IF($AC82&gt;AF82,1,0),IF($AC82&lt;AF82,1,0))*IF($S83="//",1,AI83)</f>
        <v>#DIV/0!</v>
      </c>
      <c r="AJ82" s="106" t="e">
        <f>IF(Params!$B$4="Multiplex",IF($AC82&gt;AG82,1,0),IF($AC82&lt;AG82,1,0))*IF($S83="//",1,AJ83)</f>
        <v>#DIV/0!</v>
      </c>
    </row>
    <row r="83" spans="2:36" x14ac:dyDescent="0.3">
      <c r="B83" s="23">
        <f>'Spot Type 1'!B83</f>
        <v>0</v>
      </c>
      <c r="C83" s="20" t="str">
        <f>'Spot Type 1'!C83</f>
        <v>x</v>
      </c>
      <c r="D83" s="20"/>
      <c r="E83" s="20"/>
      <c r="F83" s="20"/>
      <c r="G83" s="20"/>
      <c r="H83" s="20"/>
      <c r="I83" s="20"/>
      <c r="J83" s="31"/>
      <c r="K83" s="32"/>
      <c r="L83" s="32"/>
      <c r="M83" s="32"/>
      <c r="N83" s="46"/>
      <c r="S83" s="9" t="str">
        <f t="shared" si="31"/>
        <v>//</v>
      </c>
      <c r="T83" s="15" t="e">
        <f t="shared" si="32"/>
        <v>#DIV/0!</v>
      </c>
      <c r="U83" s="10" t="e">
        <f t="shared" si="32"/>
        <v>#DIV/0!</v>
      </c>
      <c r="V83" s="10" t="e">
        <f t="shared" si="33"/>
        <v>#DIV/0!</v>
      </c>
      <c r="W83" s="10" t="e">
        <f>IF(Params!$B$4="Multiplex",T$80+2*U$80,T$40-2*U$80)</f>
        <v>#DIV/0!</v>
      </c>
      <c r="X83" s="11" t="e">
        <f>IF(Params!$B$4="Multiplex",T$80+3*U$80,T$80-3*U$80)</f>
        <v>#DIV/0!</v>
      </c>
      <c r="Y83" s="102" t="e">
        <f t="shared" si="28"/>
        <v>#DIV/0!</v>
      </c>
      <c r="Z83" s="106" t="e">
        <f>IF(Params!$B$4="Multiplex",IF($T83&gt;W83,1,0),IF($T83&lt;W83,1,0))*IF($S84="//",1,Z84)</f>
        <v>#DIV/0!</v>
      </c>
      <c r="AA83" s="106" t="e">
        <f>IF(Params!$B$4="Multiplex",IF($T83&gt;X83,1,0),IF($T83&lt;X83,1,0))*IF($S84="//",1,AA84)</f>
        <v>#DIV/0!</v>
      </c>
      <c r="AB83" s="9" t="str">
        <f t="shared" si="34"/>
        <v>//</v>
      </c>
      <c r="AC83" s="17" t="e">
        <f t="shared" si="29"/>
        <v>#DIV/0!</v>
      </c>
      <c r="AD83" s="10" t="e">
        <f t="shared" si="29"/>
        <v>#DIV/0!</v>
      </c>
      <c r="AE83" s="10" t="e">
        <f t="shared" si="35"/>
        <v>#DIV/0!</v>
      </c>
      <c r="AF83" s="10" t="e">
        <f>IF(Params!$B$4="Multiplex",AC$80+2*AD$80,AC$40-2*AD$80)</f>
        <v>#DIV/0!</v>
      </c>
      <c r="AG83" s="11" t="e">
        <f>IF(Params!$B$4="Multiplex",AC$80+3*AD$80,AC$80-3*AD$80)</f>
        <v>#DIV/0!</v>
      </c>
      <c r="AH83" s="102" t="e">
        <f t="shared" si="30"/>
        <v>#DIV/0!</v>
      </c>
      <c r="AI83" s="106" t="e">
        <f>IF(Params!$B$4="Multiplex",IF($AC83&gt;AF83,1,0),IF($AC83&lt;AF83,1,0))*IF($S84="//",1,AI84)</f>
        <v>#DIV/0!</v>
      </c>
      <c r="AJ83" s="106" t="e">
        <f>IF(Params!$B$4="Multiplex",IF($AC83&gt;AG83,1,0),IF($AC83&lt;AG83,1,0))*IF($S84="//",1,AJ84)</f>
        <v>#DIV/0!</v>
      </c>
    </row>
    <row r="84" spans="2:36" x14ac:dyDescent="0.3">
      <c r="B84" s="23">
        <f>'Spot Type 1'!B84</f>
        <v>0</v>
      </c>
      <c r="C84" s="20" t="str">
        <f>'Spot Type 1'!C84</f>
        <v>x</v>
      </c>
      <c r="D84" s="20"/>
      <c r="E84" s="20"/>
      <c r="F84" s="20"/>
      <c r="G84" s="20"/>
      <c r="H84" s="20"/>
      <c r="I84" s="20"/>
      <c r="J84" s="31"/>
      <c r="K84" s="32"/>
      <c r="L84" s="32"/>
      <c r="M84" s="32"/>
      <c r="N84" s="46"/>
      <c r="S84" s="9" t="str">
        <f t="shared" si="31"/>
        <v>//</v>
      </c>
      <c r="T84" s="15" t="e">
        <f>Z10</f>
        <v>#DIV/0!</v>
      </c>
      <c r="U84" s="10" t="e">
        <f t="shared" si="32"/>
        <v>#DIV/0!</v>
      </c>
      <c r="V84" s="10" t="e">
        <f t="shared" si="33"/>
        <v>#DIV/0!</v>
      </c>
      <c r="W84" s="10" t="e">
        <f>IF(Params!$B$4="Multiplex",T$80+2*U$80,T$40-2*U$80)</f>
        <v>#DIV/0!</v>
      </c>
      <c r="X84" s="11" t="e">
        <f>IF(Params!$B$4="Multiplex",T$80+3*U$80,T$80-3*U$80)</f>
        <v>#DIV/0!</v>
      </c>
      <c r="Y84" s="102" t="e">
        <f t="shared" si="28"/>
        <v>#DIV/0!</v>
      </c>
      <c r="Z84" s="106" t="e">
        <f>IF(Params!$B$4="Multiplex",IF($T84&gt;W84,1,0),IF($T84&lt;W84,1,0))*IF($S85="//",1,Z85)</f>
        <v>#DIV/0!</v>
      </c>
      <c r="AA84" s="106" t="e">
        <f>IF(Params!$B$4="Multiplex",IF($T84&gt;X84,1,0),IF($T84&lt;X84,1,0))*IF($S85="//",1,AA85)</f>
        <v>#DIV/0!</v>
      </c>
      <c r="AB84" s="9" t="str">
        <f t="shared" si="34"/>
        <v>//</v>
      </c>
      <c r="AC84" s="17" t="e">
        <f t="shared" si="29"/>
        <v>#DIV/0!</v>
      </c>
      <c r="AD84" s="10" t="e">
        <f t="shared" si="29"/>
        <v>#DIV/0!</v>
      </c>
      <c r="AE84" s="10" t="e">
        <f t="shared" si="35"/>
        <v>#DIV/0!</v>
      </c>
      <c r="AF84" s="10" t="e">
        <f>IF(Params!$B$4="Multiplex",AC$80+2*AD$80,AC$40-2*AD$80)</f>
        <v>#DIV/0!</v>
      </c>
      <c r="AG84" s="11" t="e">
        <f>IF(Params!$B$4="Multiplex",AC$80+3*AD$80,AC$80-3*AD$80)</f>
        <v>#DIV/0!</v>
      </c>
      <c r="AH84" s="102" t="e">
        <f t="shared" si="30"/>
        <v>#DIV/0!</v>
      </c>
      <c r="AI84" s="106" t="e">
        <f>IF(Params!$B$4="Multiplex",IF($AC84&gt;AF84,1,0),IF($AC84&lt;AF84,1,0))*IF($S85="//",1,AI85)</f>
        <v>#DIV/0!</v>
      </c>
      <c r="AJ84" s="106" t="e">
        <f>IF(Params!$B$4="Multiplex",IF($AC84&gt;AG84,1,0),IF($AC84&lt;AG84,1,0))*IF($S85="//",1,AJ85)</f>
        <v>#DIV/0!</v>
      </c>
    </row>
    <row r="85" spans="2:36" x14ac:dyDescent="0.3">
      <c r="B85" s="23">
        <f>'Spot Type 1'!B85</f>
        <v>0</v>
      </c>
      <c r="C85" s="20" t="str">
        <f>'Spot Type 1'!C85</f>
        <v>x</v>
      </c>
      <c r="D85" s="20"/>
      <c r="E85" s="20"/>
      <c r="F85" s="20"/>
      <c r="G85" s="20"/>
      <c r="H85" s="20"/>
      <c r="I85" s="20"/>
      <c r="J85" s="31"/>
      <c r="K85" s="32"/>
      <c r="L85" s="32"/>
      <c r="M85" s="32"/>
      <c r="N85" s="46"/>
      <c r="S85" s="9" t="str">
        <f t="shared" si="31"/>
        <v>//</v>
      </c>
      <c r="T85" s="15" t="e">
        <f t="shared" si="32"/>
        <v>#DIV/0!</v>
      </c>
      <c r="U85" s="10" t="e">
        <f t="shared" si="32"/>
        <v>#DIV/0!</v>
      </c>
      <c r="V85" s="10" t="e">
        <f t="shared" si="33"/>
        <v>#DIV/0!</v>
      </c>
      <c r="W85" s="10" t="e">
        <f>IF(Params!$B$4="Multiplex",T$80+2*U$80,T$40-2*U$80)</f>
        <v>#DIV/0!</v>
      </c>
      <c r="X85" s="11" t="e">
        <f>IF(Params!$B$4="Multiplex",T$80+3*U$80,T$80-3*U$80)</f>
        <v>#DIV/0!</v>
      </c>
      <c r="Y85" s="102" t="e">
        <f t="shared" si="28"/>
        <v>#DIV/0!</v>
      </c>
      <c r="Z85" s="106" t="e">
        <f>IF(Params!$B$4="Multiplex",IF($T85&gt;W85,1,0),IF($T85&lt;W85,1,0))*IF($S86="//",1,Z86)</f>
        <v>#DIV/0!</v>
      </c>
      <c r="AA85" s="106" t="e">
        <f>IF(Params!$B$4="Multiplex",IF($T85&gt;X85,1,0),IF($T85&lt;X85,1,0))*IF($S86="//",1,AA86)</f>
        <v>#DIV/0!</v>
      </c>
      <c r="AB85" s="9" t="str">
        <f t="shared" si="34"/>
        <v>//</v>
      </c>
      <c r="AC85" s="17" t="e">
        <f t="shared" si="29"/>
        <v>#DIV/0!</v>
      </c>
      <c r="AD85" s="10" t="e">
        <f t="shared" si="29"/>
        <v>#DIV/0!</v>
      </c>
      <c r="AE85" s="10" t="e">
        <f t="shared" si="35"/>
        <v>#DIV/0!</v>
      </c>
      <c r="AF85" s="10" t="e">
        <f>IF(Params!$B$4="Multiplex",AC$80+2*AD$80,AC$40-2*AD$80)</f>
        <v>#DIV/0!</v>
      </c>
      <c r="AG85" s="11" t="e">
        <f>IF(Params!$B$4="Multiplex",AC$80+3*AD$80,AC$80-3*AD$80)</f>
        <v>#DIV/0!</v>
      </c>
      <c r="AH85" s="102" t="e">
        <f t="shared" si="30"/>
        <v>#DIV/0!</v>
      </c>
      <c r="AI85" s="106" t="e">
        <f>IF(Params!$B$4="Multiplex",IF($AC85&gt;AF85,1,0),IF($AC85&lt;AF85,1,0))*IF($S86="//",1,AI86)</f>
        <v>#DIV/0!</v>
      </c>
      <c r="AJ85" s="106" t="e">
        <f>IF(Params!$B$4="Multiplex",IF($AC85&gt;AG85,1,0),IF($AC85&lt;AG85,1,0))*IF($S86="//",1,AJ86)</f>
        <v>#DIV/0!</v>
      </c>
    </row>
    <row r="86" spans="2:36" x14ac:dyDescent="0.3">
      <c r="B86" s="23">
        <f>'Spot Type 1'!B86</f>
        <v>0</v>
      </c>
      <c r="C86" s="20" t="str">
        <f>'Spot Type 1'!C86</f>
        <v>x</v>
      </c>
      <c r="D86" s="20"/>
      <c r="E86" s="20"/>
      <c r="F86" s="20"/>
      <c r="G86" s="20"/>
      <c r="H86" s="20"/>
      <c r="I86" s="20"/>
      <c r="J86" s="31"/>
      <c r="K86" s="32"/>
      <c r="L86" s="32"/>
      <c r="M86" s="32"/>
      <c r="N86" s="46"/>
      <c r="S86" s="9" t="str">
        <f t="shared" si="31"/>
        <v>//</v>
      </c>
      <c r="T86" s="15" t="e">
        <f t="shared" si="32"/>
        <v>#DIV/0!</v>
      </c>
      <c r="U86" s="10" t="e">
        <f t="shared" si="32"/>
        <v>#DIV/0!</v>
      </c>
      <c r="V86" s="10" t="e">
        <f t="shared" si="33"/>
        <v>#DIV/0!</v>
      </c>
      <c r="W86" s="10" t="e">
        <f>IF(Params!$B$4="Multiplex",T$80+2*U$80,T$40-2*U$80)</f>
        <v>#DIV/0!</v>
      </c>
      <c r="X86" s="11" t="e">
        <f>IF(Params!$B$4="Multiplex",T$80+3*U$80,T$80-3*U$80)</f>
        <v>#DIV/0!</v>
      </c>
      <c r="Y86" s="102" t="e">
        <f t="shared" si="28"/>
        <v>#DIV/0!</v>
      </c>
      <c r="Z86" s="106" t="e">
        <f>IF(Params!$B$4="Multiplex",IF($T86&gt;W86,1,0),IF($T86&lt;W86,1,0))*IF($S87="//",1,Z87)</f>
        <v>#DIV/0!</v>
      </c>
      <c r="AA86" s="106" t="e">
        <f>IF(Params!$B$4="Multiplex",IF($T86&gt;X86,1,0),IF($T86&lt;X86,1,0))*IF($S87="//",1,AA87)</f>
        <v>#DIV/0!</v>
      </c>
      <c r="AB86" s="42" t="str">
        <f t="shared" si="34"/>
        <v>//</v>
      </c>
      <c r="AC86" s="17" t="e">
        <f t="shared" si="29"/>
        <v>#DIV/0!</v>
      </c>
      <c r="AD86" s="10" t="e">
        <f t="shared" si="29"/>
        <v>#DIV/0!</v>
      </c>
      <c r="AE86" s="10" t="e">
        <f t="shared" si="35"/>
        <v>#DIV/0!</v>
      </c>
      <c r="AF86" s="10" t="e">
        <f>IF(Params!$B$4="Multiplex",AC$80+2*AD$80,AC$40-2*AD$80)</f>
        <v>#DIV/0!</v>
      </c>
      <c r="AG86" s="11" t="e">
        <f>IF(Params!$B$4="Multiplex",AC$80+3*AD$80,AC$80-3*AD$80)</f>
        <v>#DIV/0!</v>
      </c>
      <c r="AH86" s="102" t="e">
        <f t="shared" si="30"/>
        <v>#DIV/0!</v>
      </c>
      <c r="AI86" s="106" t="e">
        <f>IF(Params!$B$4="Multiplex",IF($AC86&gt;AF86,1,0),IF($AC86&lt;AF86,1,0))*IF($S87="//",1,AI87)</f>
        <v>#DIV/0!</v>
      </c>
      <c r="AJ86" s="106" t="e">
        <f>IF(Params!$B$4="Multiplex",IF($AC86&gt;AG86,1,0),IF($AC86&lt;AG86,1,0))*IF($S87="//",1,AJ87)</f>
        <v>#DIV/0!</v>
      </c>
    </row>
    <row r="87" spans="2:36" x14ac:dyDescent="0.3">
      <c r="B87" s="23">
        <f>'Spot Type 1'!B87</f>
        <v>0</v>
      </c>
      <c r="C87" s="20" t="str">
        <f>'Spot Type 1'!C87</f>
        <v>x</v>
      </c>
      <c r="D87" s="20"/>
      <c r="E87" s="20"/>
      <c r="F87" s="20"/>
      <c r="G87" s="20"/>
      <c r="H87" s="20"/>
      <c r="I87" s="20"/>
      <c r="J87" s="31"/>
      <c r="K87" s="32"/>
      <c r="L87" s="32"/>
      <c r="M87" s="32"/>
      <c r="N87" s="46"/>
      <c r="S87" s="9" t="str">
        <f t="shared" si="31"/>
        <v>//</v>
      </c>
      <c r="T87" s="15" t="e">
        <f t="shared" si="32"/>
        <v>#DIV/0!</v>
      </c>
      <c r="U87" s="10" t="e">
        <f t="shared" si="32"/>
        <v>#DIV/0!</v>
      </c>
      <c r="V87" s="10" t="e">
        <f t="shared" si="33"/>
        <v>#DIV/0!</v>
      </c>
      <c r="W87" s="10" t="e">
        <f>IF(Params!$B$4="Multiplex",T$80+2*U$80,T$40-2*U$80)</f>
        <v>#DIV/0!</v>
      </c>
      <c r="X87" s="11" t="e">
        <f>IF(Params!$B$4="Multiplex",T$80+3*U$80,T$80-3*U$80)</f>
        <v>#DIV/0!</v>
      </c>
      <c r="Y87" s="102" t="e">
        <f t="shared" si="28"/>
        <v>#DIV/0!</v>
      </c>
      <c r="Z87" s="106" t="e">
        <f>IF(Params!$B$4="Multiplex",IF($T87&gt;W87,1,0),IF($T87&lt;W87,1,0))*IF($S88="//",1,Z88)</f>
        <v>#DIV/0!</v>
      </c>
      <c r="AA87" s="106" t="e">
        <f>IF(Params!$B$4="Multiplex",IF($T87&gt;X87,1,0),IF($T87&lt;X87,1,0))*IF($S88="//",1,AA88)</f>
        <v>#DIV/0!</v>
      </c>
      <c r="AB87" s="44" t="str">
        <f t="shared" si="34"/>
        <v>//</v>
      </c>
      <c r="AC87" s="17" t="e">
        <f t="shared" si="29"/>
        <v>#DIV/0!</v>
      </c>
      <c r="AD87" s="10" t="e">
        <f t="shared" si="29"/>
        <v>#DIV/0!</v>
      </c>
      <c r="AE87" s="10" t="e">
        <f t="shared" si="35"/>
        <v>#DIV/0!</v>
      </c>
      <c r="AF87" s="10" t="e">
        <f>IF(Params!$B$4="Multiplex",AC$80+2*AD$80,AC$40-2*AD$80)</f>
        <v>#DIV/0!</v>
      </c>
      <c r="AG87" s="11" t="e">
        <f>IF(Params!$B$4="Multiplex",AC$80+3*AD$80,AC$80-3*AD$80)</f>
        <v>#DIV/0!</v>
      </c>
      <c r="AH87" s="102" t="e">
        <f t="shared" si="30"/>
        <v>#DIV/0!</v>
      </c>
      <c r="AI87" s="106" t="e">
        <f>IF(Params!$B$4="Multiplex",IF($AC87&gt;AF87,1,0),IF($AC87&lt;AF87,1,0))*IF($S88="//",1,AI88)</f>
        <v>#DIV/0!</v>
      </c>
      <c r="AJ87" s="106" t="e">
        <f>IF(Params!$B$4="Multiplex",IF($AC87&gt;AG87,1,0),IF($AC87&lt;AG87,1,0))*IF($S88="//",1,AJ88)</f>
        <v>#DIV/0!</v>
      </c>
    </row>
    <row r="88" spans="2:36" x14ac:dyDescent="0.3">
      <c r="B88" s="23">
        <f>'Spot Type 1'!B88</f>
        <v>0</v>
      </c>
      <c r="C88" s="20" t="str">
        <f>'Spot Type 1'!C88</f>
        <v>x</v>
      </c>
      <c r="D88" s="20"/>
      <c r="E88" s="20"/>
      <c r="F88" s="20"/>
      <c r="G88" s="20"/>
      <c r="H88" s="20"/>
      <c r="I88" s="20"/>
      <c r="J88" s="31"/>
      <c r="K88" s="32"/>
      <c r="L88" s="32"/>
      <c r="M88" s="32"/>
      <c r="N88" s="46"/>
      <c r="S88" s="9" t="str">
        <f t="shared" si="31"/>
        <v>//</v>
      </c>
      <c r="T88" s="15" t="e">
        <f t="shared" si="32"/>
        <v>#DIV/0!</v>
      </c>
      <c r="U88" s="10" t="e">
        <f t="shared" si="32"/>
        <v>#DIV/0!</v>
      </c>
      <c r="V88" s="10" t="e">
        <f t="shared" si="33"/>
        <v>#DIV/0!</v>
      </c>
      <c r="W88" s="10" t="e">
        <f>IF(Params!$B$4="Multiplex",T$80+2*U$80,T$40-2*U$80)</f>
        <v>#DIV/0!</v>
      </c>
      <c r="X88" s="11" t="e">
        <f>IF(Params!$B$4="Multiplex",T$80+3*U$80,T$80-3*U$80)</f>
        <v>#DIV/0!</v>
      </c>
      <c r="Y88" s="102" t="e">
        <f>T89-T88</f>
        <v>#DIV/0!</v>
      </c>
      <c r="Z88" s="106" t="e">
        <f>IF(Params!$B$4="Multiplex",IF($T88&gt;W88,1,0),IF($T88&lt;W88,1,0))*IF($S89="//",1,Z89)</f>
        <v>#DIV/0!</v>
      </c>
      <c r="AA88" s="106" t="e">
        <f>IF(Params!$B$4="Multiplex",IF($T88&gt;X88,1,0),IF($T88&lt;X88,1,0))*IF($S89="//",1,AA89)</f>
        <v>#DIV/0!</v>
      </c>
      <c r="AB88" s="44" t="str">
        <f t="shared" si="34"/>
        <v>//</v>
      </c>
      <c r="AC88" s="17" t="e">
        <f t="shared" si="29"/>
        <v>#DIV/0!</v>
      </c>
      <c r="AD88" s="10" t="e">
        <f t="shared" si="29"/>
        <v>#DIV/0!</v>
      </c>
      <c r="AE88" s="10" t="e">
        <f t="shared" si="35"/>
        <v>#DIV/0!</v>
      </c>
      <c r="AF88" s="10" t="e">
        <f>IF(Params!$B$4="Multiplex",AC$80+2*AD$80,AC$40-2*AD$80)</f>
        <v>#DIV/0!</v>
      </c>
      <c r="AG88" s="11" t="e">
        <f>IF(Params!$B$4="Multiplex",AC$80+3*AD$80,AC$80-3*AD$80)</f>
        <v>#DIV/0!</v>
      </c>
      <c r="AH88" s="102" t="e">
        <f>AC89-AC88</f>
        <v>#DIV/0!</v>
      </c>
      <c r="AI88" s="106" t="e">
        <f>IF(Params!$B$4="Multiplex",IF($AC88&gt;AF88,1,0),IF($AC88&lt;AF88,1,0))*IF($S89="//",1,AI89)</f>
        <v>#DIV/0!</v>
      </c>
      <c r="AJ88" s="106" t="e">
        <f>IF(Params!$B$4="Multiplex",IF($AC88&gt;AG88,1,0),IF($AC88&lt;AG88,1,0))*IF($S89="//",1,AJ89)</f>
        <v>#DIV/0!</v>
      </c>
    </row>
    <row r="89" spans="2:36" ht="16.2" thickBot="1" x14ac:dyDescent="0.35">
      <c r="B89" s="23">
        <f>'Spot Type 1'!B89</f>
        <v>0</v>
      </c>
      <c r="C89" s="20" t="str">
        <f>'Spot Type 1'!C89</f>
        <v>x</v>
      </c>
      <c r="D89" s="20"/>
      <c r="E89" s="20"/>
      <c r="F89" s="20"/>
      <c r="G89" s="20"/>
      <c r="H89" s="20"/>
      <c r="I89" s="20"/>
      <c r="J89" s="31"/>
      <c r="K89" s="32"/>
      <c r="L89" s="32"/>
      <c r="M89" s="32"/>
      <c r="N89" s="46"/>
      <c r="S89" s="24" t="str">
        <f t="shared" si="31"/>
        <v>//</v>
      </c>
      <c r="T89" s="25" t="e">
        <f t="shared" si="32"/>
        <v>#DIV/0!</v>
      </c>
      <c r="U89" s="18" t="e">
        <f t="shared" si="32"/>
        <v>#DIV/0!</v>
      </c>
      <c r="V89" s="10" t="e">
        <f t="shared" si="33"/>
        <v>#DIV/0!</v>
      </c>
      <c r="W89" s="10" t="e">
        <f>IF(Params!$B$4="Multiplex",T$80+2*U$80,T$40-2*U$80)</f>
        <v>#DIV/0!</v>
      </c>
      <c r="X89" s="11" t="e">
        <f>IF(Params!$B$4="Multiplex",T$80+3*U$80,T$80-3*U$80)</f>
        <v>#DIV/0!</v>
      </c>
      <c r="Z89" s="106" t="e">
        <f>IF(Params!$B$4="Multiplex",IF($T89&gt;W89,1,0),IF($T89&lt;W89,1,0))</f>
        <v>#DIV/0!</v>
      </c>
      <c r="AA89" s="106" t="e">
        <f>IF(Params!$B$4="Multiplex",IF($T89&gt;X89,1,0),IF($T89&lt;X89,1,0))</f>
        <v>#DIV/0!</v>
      </c>
      <c r="AB89" s="24" t="str">
        <f t="shared" si="34"/>
        <v>//</v>
      </c>
      <c r="AC89" s="26" t="e">
        <f t="shared" si="29"/>
        <v>#DIV/0!</v>
      </c>
      <c r="AD89" s="18" t="e">
        <f t="shared" si="29"/>
        <v>#DIV/0!</v>
      </c>
      <c r="AE89" s="10" t="e">
        <f t="shared" si="35"/>
        <v>#DIV/0!</v>
      </c>
      <c r="AF89" s="10" t="e">
        <f>IF(Params!$B$4="Multiplex",AC$80+2*AD$80,AC$40-2*AD$80)</f>
        <v>#DIV/0!</v>
      </c>
      <c r="AG89" s="11" t="e">
        <f>IF(Params!$B$4="Multiplex",AC$80+3*AD$80,AC$80-3*AD$80)</f>
        <v>#DIV/0!</v>
      </c>
      <c r="AI89" s="106" t="e">
        <f>IF(Params!$B$4="Multiplex",IF($AC89&gt;AF89,1,0),IF($AC89&lt;AF89,1,0))</f>
        <v>#DIV/0!</v>
      </c>
      <c r="AJ89" s="106" t="e">
        <f>IF(Params!$B$4="Multiplex",IF($AC89&gt;AG89,1,0),IF($AC89&lt;AG89,1,0))</f>
        <v>#DIV/0!</v>
      </c>
    </row>
    <row r="90" spans="2:36" x14ac:dyDescent="0.3">
      <c r="B90" s="23">
        <f>'Spot Type 1'!B90</f>
        <v>0</v>
      </c>
      <c r="C90" s="20" t="str">
        <f>'Spot Type 1'!C90</f>
        <v>x</v>
      </c>
      <c r="D90" s="20"/>
      <c r="E90" s="20"/>
      <c r="F90" s="20"/>
      <c r="G90" s="20"/>
      <c r="H90" s="20"/>
      <c r="I90" s="20"/>
      <c r="J90" s="31"/>
      <c r="K90" s="32"/>
      <c r="L90" s="32"/>
      <c r="M90" s="32"/>
      <c r="N90" s="46"/>
    </row>
    <row r="91" spans="2:36" x14ac:dyDescent="0.3">
      <c r="B91" s="23">
        <f>'Spot Type 1'!B91</f>
        <v>0</v>
      </c>
      <c r="C91" s="20" t="str">
        <f>'Spot Type 1'!C91</f>
        <v>x</v>
      </c>
      <c r="D91" s="20"/>
      <c r="E91" s="20"/>
      <c r="F91" s="20"/>
      <c r="G91" s="20"/>
      <c r="H91" s="20"/>
      <c r="I91" s="20"/>
      <c r="J91" s="31"/>
      <c r="K91" s="32"/>
      <c r="L91" s="32"/>
      <c r="M91" s="32"/>
      <c r="N91" s="46"/>
    </row>
    <row r="92" spans="2:36" x14ac:dyDescent="0.3">
      <c r="B92" s="23">
        <f>'Spot Type 1'!B92</f>
        <v>0</v>
      </c>
      <c r="C92" s="20" t="str">
        <f>'Spot Type 1'!C92</f>
        <v>x</v>
      </c>
      <c r="D92" s="20"/>
      <c r="E92" s="20"/>
      <c r="F92" s="20"/>
      <c r="G92" s="20"/>
      <c r="H92" s="20"/>
      <c r="I92" s="20"/>
      <c r="J92" s="31"/>
      <c r="K92" s="32"/>
      <c r="L92" s="32"/>
      <c r="M92" s="32"/>
      <c r="N92" s="46"/>
    </row>
    <row r="93" spans="2:36" x14ac:dyDescent="0.3">
      <c r="B93" s="23">
        <f>'Spot Type 1'!B93</f>
        <v>0</v>
      </c>
      <c r="C93" s="20" t="str">
        <f>'Spot Type 1'!C93</f>
        <v>x</v>
      </c>
      <c r="D93" s="20"/>
      <c r="E93" s="20"/>
      <c r="F93" s="20"/>
      <c r="G93" s="20"/>
      <c r="H93" s="20"/>
      <c r="I93" s="20"/>
      <c r="J93" s="31"/>
      <c r="K93" s="32"/>
      <c r="L93" s="32"/>
      <c r="M93" s="32"/>
      <c r="N93" s="46"/>
    </row>
    <row r="94" spans="2:36" x14ac:dyDescent="0.3">
      <c r="B94" s="23">
        <f>'Spot Type 1'!B94</f>
        <v>0</v>
      </c>
      <c r="C94" s="20" t="str">
        <f>'Spot Type 1'!C94</f>
        <v>x</v>
      </c>
      <c r="D94" s="20"/>
      <c r="E94" s="20"/>
      <c r="F94" s="20"/>
      <c r="G94" s="20"/>
      <c r="H94" s="20"/>
      <c r="I94" s="20"/>
      <c r="J94" s="31"/>
      <c r="K94" s="32"/>
      <c r="L94" s="32"/>
      <c r="M94" s="32"/>
      <c r="N94" s="46"/>
    </row>
    <row r="95" spans="2:36" x14ac:dyDescent="0.3">
      <c r="B95" s="23">
        <f>'Spot Type 1'!B95</f>
        <v>0</v>
      </c>
      <c r="C95" s="20" t="str">
        <f>'Spot Type 1'!C95</f>
        <v>x</v>
      </c>
      <c r="D95" s="20"/>
      <c r="E95" s="20"/>
      <c r="F95" s="20"/>
      <c r="G95" s="20"/>
      <c r="H95" s="20"/>
      <c r="I95" s="20"/>
      <c r="J95" s="31"/>
      <c r="K95" s="32"/>
      <c r="L95" s="32"/>
      <c r="M95" s="32"/>
      <c r="N95" s="46"/>
    </row>
    <row r="96" spans="2:36" x14ac:dyDescent="0.3">
      <c r="B96" s="23">
        <f>'Spot Type 1'!B96</f>
        <v>0</v>
      </c>
      <c r="C96" s="20" t="str">
        <f>'Spot Type 1'!C96</f>
        <v>x</v>
      </c>
      <c r="D96" s="20"/>
      <c r="E96" s="20"/>
      <c r="F96" s="20"/>
      <c r="G96" s="20"/>
      <c r="H96" s="20"/>
      <c r="I96" s="20"/>
      <c r="J96" s="31"/>
      <c r="K96" s="32"/>
      <c r="L96" s="32"/>
      <c r="M96" s="32"/>
      <c r="N96" s="46"/>
    </row>
    <row r="97" spans="2:14" x14ac:dyDescent="0.3">
      <c r="B97" s="23">
        <f>'Spot Type 1'!B97</f>
        <v>0</v>
      </c>
      <c r="C97" s="20" t="str">
        <f>'Spot Type 1'!C97</f>
        <v>x</v>
      </c>
      <c r="D97" s="20"/>
      <c r="E97" s="20"/>
      <c r="F97" s="20"/>
      <c r="G97" s="20"/>
      <c r="H97" s="20"/>
      <c r="I97" s="20"/>
      <c r="J97" s="31"/>
      <c r="K97" s="32"/>
      <c r="L97" s="32"/>
      <c r="M97" s="32"/>
      <c r="N97" s="46"/>
    </row>
    <row r="98" spans="2:14" x14ac:dyDescent="0.3">
      <c r="B98" s="23">
        <f>'Spot Type 1'!B98</f>
        <v>0</v>
      </c>
      <c r="C98" s="20" t="str">
        <f>'Spot Type 1'!C98</f>
        <v>x</v>
      </c>
      <c r="D98" s="20"/>
      <c r="E98" s="20"/>
      <c r="F98" s="20"/>
      <c r="G98" s="20"/>
      <c r="H98" s="20"/>
      <c r="I98" s="20"/>
      <c r="J98" s="31"/>
      <c r="K98" s="32"/>
      <c r="L98" s="32"/>
      <c r="M98" s="32"/>
      <c r="N98" s="46"/>
    </row>
    <row r="99" spans="2:14" x14ac:dyDescent="0.3">
      <c r="B99" s="23">
        <f>'Spot Type 1'!B99</f>
        <v>0</v>
      </c>
      <c r="C99" s="20" t="str">
        <f>'Spot Type 1'!C99</f>
        <v>x</v>
      </c>
      <c r="D99" s="20"/>
      <c r="E99" s="20"/>
      <c r="F99" s="20"/>
      <c r="G99" s="20"/>
      <c r="H99" s="20"/>
      <c r="I99" s="20"/>
      <c r="J99" s="31"/>
      <c r="K99" s="32"/>
      <c r="L99" s="32"/>
      <c r="M99" s="32"/>
      <c r="N99" s="46"/>
    </row>
    <row r="100" spans="2:14" x14ac:dyDescent="0.3">
      <c r="B100" s="23">
        <f>'Spot Type 1'!B100</f>
        <v>0</v>
      </c>
      <c r="C100" s="20" t="str">
        <f>'Spot Type 1'!C100</f>
        <v>x</v>
      </c>
      <c r="D100" s="20"/>
      <c r="E100" s="20"/>
      <c r="F100" s="20"/>
      <c r="G100" s="20"/>
      <c r="H100" s="20"/>
      <c r="I100" s="20"/>
      <c r="J100" s="31"/>
      <c r="K100" s="32"/>
      <c r="L100" s="32"/>
      <c r="M100" s="32"/>
      <c r="N100" s="46"/>
    </row>
    <row r="101" spans="2:14" x14ac:dyDescent="0.3">
      <c r="B101" s="23">
        <f>'Spot Type 1'!B101</f>
        <v>0</v>
      </c>
      <c r="C101" s="20" t="str">
        <f>'Spot Type 1'!C101</f>
        <v>x</v>
      </c>
      <c r="D101" s="20"/>
      <c r="E101" s="20"/>
      <c r="F101" s="20"/>
      <c r="G101" s="20"/>
      <c r="H101" s="20"/>
      <c r="I101" s="20"/>
      <c r="J101" s="31"/>
      <c r="K101" s="32"/>
      <c r="L101" s="32"/>
      <c r="M101" s="32"/>
      <c r="N101" s="46"/>
    </row>
    <row r="102" spans="2:14" x14ac:dyDescent="0.3">
      <c r="B102" s="23">
        <f>'Spot Type 1'!B102</f>
        <v>0</v>
      </c>
      <c r="C102" s="20" t="str">
        <f>'Spot Type 1'!C102</f>
        <v>x</v>
      </c>
      <c r="D102" s="20"/>
      <c r="E102" s="20"/>
      <c r="F102" s="20"/>
      <c r="G102" s="20"/>
      <c r="H102" s="20"/>
      <c r="I102" s="20"/>
      <c r="J102" s="31"/>
      <c r="K102" s="32"/>
      <c r="L102" s="32"/>
      <c r="M102" s="32"/>
      <c r="N102" s="46"/>
    </row>
    <row r="103" spans="2:14" x14ac:dyDescent="0.3">
      <c r="B103" s="23">
        <f>'Spot Type 1'!B103</f>
        <v>0</v>
      </c>
      <c r="C103" s="20" t="str">
        <f>'Spot Type 1'!C103</f>
        <v>x</v>
      </c>
      <c r="D103" s="20"/>
      <c r="E103" s="20"/>
      <c r="F103" s="20"/>
      <c r="G103" s="20"/>
      <c r="H103" s="20"/>
      <c r="I103" s="20"/>
      <c r="J103" s="31"/>
      <c r="K103" s="32"/>
      <c r="L103" s="32"/>
      <c r="M103" s="32"/>
      <c r="N103" s="46"/>
    </row>
    <row r="104" spans="2:14" x14ac:dyDescent="0.3">
      <c r="B104" s="23">
        <f>'Spot Type 1'!B104</f>
        <v>0</v>
      </c>
      <c r="C104" s="20" t="str">
        <f>'Spot Type 1'!C104</f>
        <v>x</v>
      </c>
      <c r="D104" s="20"/>
      <c r="E104" s="20"/>
      <c r="F104" s="20"/>
      <c r="G104" s="20"/>
      <c r="H104" s="20"/>
      <c r="I104" s="20"/>
      <c r="J104" s="31"/>
      <c r="K104" s="32"/>
      <c r="L104" s="32"/>
      <c r="M104" s="32"/>
      <c r="N104" s="46"/>
    </row>
    <row r="105" spans="2:14" x14ac:dyDescent="0.3">
      <c r="B105" s="23">
        <f>'Spot Type 1'!B105</f>
        <v>0</v>
      </c>
      <c r="C105" s="20" t="str">
        <f>'Spot Type 1'!C105</f>
        <v>x</v>
      </c>
      <c r="D105" s="20"/>
      <c r="E105" s="20"/>
      <c r="F105" s="20"/>
      <c r="G105" s="20"/>
      <c r="H105" s="20"/>
      <c r="I105" s="20"/>
      <c r="J105" s="31"/>
      <c r="K105" s="32"/>
      <c r="L105" s="32"/>
      <c r="M105" s="32"/>
      <c r="N105" s="46"/>
    </row>
    <row r="106" spans="2:14" x14ac:dyDescent="0.3">
      <c r="B106" s="23">
        <f>'Spot Type 1'!B106</f>
        <v>0</v>
      </c>
      <c r="C106" s="20" t="str">
        <f>'Spot Type 1'!C106</f>
        <v>x</v>
      </c>
      <c r="D106" s="20"/>
      <c r="E106" s="20"/>
      <c r="F106" s="20"/>
      <c r="G106" s="20"/>
      <c r="H106" s="20"/>
      <c r="I106" s="20"/>
      <c r="J106" s="31"/>
      <c r="K106" s="32"/>
      <c r="L106" s="32"/>
      <c r="M106" s="32"/>
      <c r="N106" s="46"/>
    </row>
    <row r="107" spans="2:14" x14ac:dyDescent="0.3">
      <c r="B107" s="23">
        <f>'Spot Type 1'!B107</f>
        <v>0</v>
      </c>
      <c r="C107" s="20" t="str">
        <f>'Spot Type 1'!C107</f>
        <v>x</v>
      </c>
      <c r="D107" s="20"/>
      <c r="E107" s="20"/>
      <c r="F107" s="20"/>
      <c r="G107" s="20"/>
      <c r="H107" s="20"/>
      <c r="I107" s="20"/>
      <c r="J107" s="31"/>
      <c r="K107" s="32"/>
      <c r="L107" s="32"/>
      <c r="M107" s="32"/>
      <c r="N107" s="46"/>
    </row>
    <row r="108" spans="2:14" x14ac:dyDescent="0.3">
      <c r="B108" s="23">
        <f>'Spot Type 1'!B108</f>
        <v>0</v>
      </c>
      <c r="C108" s="20" t="str">
        <f>'Spot Type 1'!C108</f>
        <v>x</v>
      </c>
      <c r="D108" s="20"/>
      <c r="E108" s="20"/>
      <c r="F108" s="20"/>
      <c r="G108" s="20"/>
      <c r="H108" s="20"/>
      <c r="I108" s="20"/>
      <c r="J108" s="31"/>
      <c r="K108" s="32"/>
      <c r="L108" s="32"/>
      <c r="M108" s="32"/>
      <c r="N108" s="46"/>
    </row>
    <row r="109" spans="2:14" x14ac:dyDescent="0.3">
      <c r="B109" s="23">
        <f>'Spot Type 1'!B109</f>
        <v>0</v>
      </c>
      <c r="C109" s="20" t="str">
        <f>'Spot Type 1'!C109</f>
        <v>x</v>
      </c>
      <c r="D109" s="20"/>
      <c r="E109" s="20"/>
      <c r="F109" s="20"/>
      <c r="G109" s="20"/>
      <c r="H109" s="20"/>
      <c r="I109" s="20"/>
      <c r="J109" s="31"/>
      <c r="K109" s="32"/>
      <c r="L109" s="32"/>
      <c r="M109" s="32"/>
      <c r="N109" s="46"/>
    </row>
    <row r="110" spans="2:14" x14ac:dyDescent="0.3">
      <c r="B110" s="23">
        <f>'Spot Type 1'!B110</f>
        <v>0</v>
      </c>
      <c r="C110" s="20" t="str">
        <f>'Spot Type 1'!C110</f>
        <v>x</v>
      </c>
      <c r="D110" s="20"/>
      <c r="E110" s="20"/>
      <c r="F110" s="20"/>
      <c r="G110" s="20"/>
      <c r="H110" s="20"/>
      <c r="I110" s="20"/>
      <c r="J110" s="31"/>
      <c r="K110" s="32"/>
      <c r="L110" s="32"/>
      <c r="M110" s="32"/>
      <c r="N110" s="46"/>
    </row>
    <row r="111" spans="2:14" x14ac:dyDescent="0.3">
      <c r="B111" s="23">
        <f>'Spot Type 1'!B111</f>
        <v>0</v>
      </c>
      <c r="C111" s="20" t="str">
        <f>'Spot Type 1'!C111</f>
        <v>x</v>
      </c>
      <c r="D111" s="20"/>
      <c r="E111" s="20"/>
      <c r="F111" s="20"/>
      <c r="G111" s="20"/>
      <c r="H111" s="20"/>
      <c r="I111" s="20"/>
      <c r="J111" s="31"/>
      <c r="K111" s="32"/>
      <c r="L111" s="32"/>
      <c r="M111" s="32"/>
      <c r="N111" s="46"/>
    </row>
    <row r="112" spans="2:14" x14ac:dyDescent="0.3">
      <c r="B112" s="23">
        <f>'Spot Type 1'!B112</f>
        <v>0</v>
      </c>
      <c r="C112" s="20" t="str">
        <f>'Spot Type 1'!C112</f>
        <v>x</v>
      </c>
      <c r="D112" s="20"/>
      <c r="E112" s="20"/>
      <c r="F112" s="20"/>
      <c r="G112" s="20"/>
      <c r="H112" s="20"/>
      <c r="I112" s="20"/>
      <c r="J112" s="31"/>
      <c r="K112" s="32"/>
      <c r="L112" s="32"/>
      <c r="M112" s="32"/>
      <c r="N112" s="46"/>
    </row>
    <row r="113" spans="2:36" x14ac:dyDescent="0.3">
      <c r="B113" s="23">
        <f>'Spot Type 1'!B113</f>
        <v>0</v>
      </c>
      <c r="C113" s="20" t="str">
        <f>'Spot Type 1'!C113</f>
        <v>x</v>
      </c>
      <c r="D113" s="20"/>
      <c r="E113" s="20"/>
      <c r="F113" s="20"/>
      <c r="G113" s="20"/>
      <c r="H113" s="20"/>
      <c r="I113" s="20"/>
      <c r="J113" s="31"/>
      <c r="K113" s="32"/>
      <c r="L113" s="32"/>
      <c r="M113" s="32"/>
      <c r="N113" s="46"/>
    </row>
    <row r="114" spans="2:36" x14ac:dyDescent="0.3">
      <c r="B114" s="23">
        <f>'Spot Type 1'!B114</f>
        <v>0</v>
      </c>
      <c r="C114" s="20" t="str">
        <f>'Spot Type 1'!C114</f>
        <v>x</v>
      </c>
      <c r="D114" s="20"/>
      <c r="E114" s="20"/>
      <c r="F114" s="20"/>
      <c r="G114" s="20"/>
      <c r="H114" s="20"/>
      <c r="I114" s="20"/>
      <c r="J114" s="31"/>
      <c r="K114" s="32"/>
      <c r="L114" s="32"/>
      <c r="M114" s="32"/>
      <c r="N114" s="46"/>
      <c r="V114" s="5"/>
    </row>
    <row r="115" spans="2:36" x14ac:dyDescent="0.3">
      <c r="B115" s="23">
        <f>'Spot Type 1'!B115</f>
        <v>0</v>
      </c>
      <c r="C115" s="20" t="str">
        <f>'Spot Type 1'!C115</f>
        <v>x</v>
      </c>
      <c r="D115" s="20"/>
      <c r="E115" s="20"/>
      <c r="F115" s="20"/>
      <c r="G115" s="20"/>
      <c r="H115" s="20"/>
      <c r="I115" s="20"/>
      <c r="J115" s="31"/>
      <c r="K115" s="32"/>
      <c r="L115" s="32"/>
      <c r="M115" s="32"/>
      <c r="N115" s="46"/>
      <c r="V115" s="5"/>
    </row>
    <row r="116" spans="2:36" x14ac:dyDescent="0.3">
      <c r="B116" s="23">
        <f>'Spot Type 1'!B116</f>
        <v>0</v>
      </c>
      <c r="C116" s="20" t="str">
        <f>'Spot Type 1'!C116</f>
        <v>x</v>
      </c>
      <c r="D116" s="20"/>
      <c r="E116" s="20"/>
      <c r="F116" s="20"/>
      <c r="G116" s="20"/>
      <c r="H116" s="20"/>
      <c r="I116" s="20"/>
      <c r="J116" s="31"/>
      <c r="K116" s="32"/>
      <c r="L116" s="32"/>
      <c r="M116" s="32"/>
      <c r="N116" s="46"/>
      <c r="V116" s="5"/>
    </row>
    <row r="117" spans="2:36" x14ac:dyDescent="0.3">
      <c r="B117" s="23">
        <f>'Spot Type 1'!B117</f>
        <v>0</v>
      </c>
      <c r="C117" s="20" t="str">
        <f>'Spot Type 1'!C117</f>
        <v>x</v>
      </c>
      <c r="D117" s="20"/>
      <c r="E117" s="20"/>
      <c r="F117" s="20"/>
      <c r="G117" s="20"/>
      <c r="H117" s="20"/>
      <c r="I117" s="20"/>
      <c r="J117" s="31"/>
      <c r="K117" s="32"/>
      <c r="L117" s="32"/>
      <c r="M117" s="32"/>
      <c r="N117" s="46"/>
      <c r="V117" s="5"/>
    </row>
    <row r="118" spans="2:36" x14ac:dyDescent="0.3">
      <c r="B118" s="23">
        <f>'Spot Type 1'!B118</f>
        <v>0</v>
      </c>
      <c r="C118" s="20" t="str">
        <f>'Spot Type 1'!C118</f>
        <v>x</v>
      </c>
      <c r="D118" s="20"/>
      <c r="E118" s="20"/>
      <c r="F118" s="20"/>
      <c r="G118" s="20"/>
      <c r="H118" s="20"/>
      <c r="I118" s="20"/>
      <c r="J118" s="31"/>
      <c r="K118" s="32"/>
      <c r="L118" s="32"/>
      <c r="M118" s="32"/>
      <c r="N118" s="46"/>
      <c r="V118" s="5"/>
    </row>
    <row r="119" spans="2:36" ht="16.2" thickBot="1" x14ac:dyDescent="0.35">
      <c r="B119" s="23">
        <f>'Spot Type 1'!B119</f>
        <v>0</v>
      </c>
      <c r="C119" s="20" t="str">
        <f>'Spot Type 1'!C119</f>
        <v>x</v>
      </c>
      <c r="D119" s="20"/>
      <c r="E119" s="20"/>
      <c r="F119" s="20"/>
      <c r="G119" s="20"/>
      <c r="H119" s="20"/>
      <c r="I119" s="20"/>
      <c r="J119" s="31"/>
      <c r="K119" s="32"/>
      <c r="L119" s="32"/>
      <c r="M119" s="32"/>
      <c r="N119" s="46"/>
      <c r="S119" s="7" t="s">
        <v>2</v>
      </c>
      <c r="U119" s="7" t="s">
        <v>38</v>
      </c>
      <c r="V119">
        <v>0</v>
      </c>
      <c r="X119" s="63" t="s">
        <v>4</v>
      </c>
      <c r="AB119" s="7" t="s">
        <v>2</v>
      </c>
      <c r="AD119" s="7" t="s">
        <v>38</v>
      </c>
      <c r="AE119">
        <v>0</v>
      </c>
      <c r="AG119" s="66" t="s">
        <v>6</v>
      </c>
    </row>
    <row r="120" spans="2:36" ht="130.19999999999999" thickBot="1" x14ac:dyDescent="0.35">
      <c r="B120" s="23">
        <f>'Spot Type 1'!B120</f>
        <v>0</v>
      </c>
      <c r="C120" s="20" t="str">
        <f>'Spot Type 1'!C120</f>
        <v>x</v>
      </c>
      <c r="D120" s="20"/>
      <c r="E120" s="20"/>
      <c r="F120" s="20"/>
      <c r="G120" s="20"/>
      <c r="H120" s="20"/>
      <c r="I120" s="20"/>
      <c r="J120" s="31"/>
      <c r="K120" s="32"/>
      <c r="L120" s="32"/>
      <c r="M120" s="32"/>
      <c r="N120" s="46"/>
      <c r="S120" s="27" t="s">
        <v>1</v>
      </c>
      <c r="T120" s="28" t="s">
        <v>147</v>
      </c>
      <c r="U120" s="29" t="s">
        <v>3</v>
      </c>
      <c r="V120" s="29" t="s">
        <v>71</v>
      </c>
      <c r="W120" s="29" t="str">
        <f>IF(Params!$B$4="Multiplex","Mean0 + 2xSigma","Mean0 - 2xSigma")</f>
        <v>Mean0 - 2xSigma</v>
      </c>
      <c r="X120" s="30" t="str">
        <f>IF(Params!$B$4="Multiplex","Mean0 + 3xSigma","Mean0 - 3xSigma")</f>
        <v>Mean0 - 3xSigma</v>
      </c>
      <c r="Y120" s="103" t="s">
        <v>62</v>
      </c>
      <c r="Z120" s="105" t="s">
        <v>67</v>
      </c>
      <c r="AA120" s="105" t="s">
        <v>68</v>
      </c>
      <c r="AB120" s="27" t="s">
        <v>1</v>
      </c>
      <c r="AC120" s="28" t="s">
        <v>147</v>
      </c>
      <c r="AD120" s="29" t="s">
        <v>3</v>
      </c>
      <c r="AE120" s="29" t="s">
        <v>71</v>
      </c>
      <c r="AF120" s="29" t="str">
        <f>IF(Params!$B$4="Multiplex","Mean0 + 2xSigma","Mean0 - 2xSigma")</f>
        <v>Mean0 - 2xSigma</v>
      </c>
      <c r="AG120" s="30" t="str">
        <f>IF(Params!$B$4="Multiplex","Mean0 + 3xSigma","Mean0 - 3xSigma")</f>
        <v>Mean0 - 3xSigma</v>
      </c>
      <c r="AH120" s="103" t="s">
        <v>65</v>
      </c>
      <c r="AI120" s="105" t="s">
        <v>67</v>
      </c>
      <c r="AJ120" s="105" t="s">
        <v>68</v>
      </c>
    </row>
    <row r="121" spans="2:36" ht="16.2" thickTop="1" x14ac:dyDescent="0.3">
      <c r="B121" s="23">
        <f>'Spot Type 1'!B121</f>
        <v>0</v>
      </c>
      <c r="C121" s="20" t="str">
        <f>'Spot Type 1'!C121</f>
        <v>x</v>
      </c>
      <c r="D121" s="20"/>
      <c r="E121" s="20"/>
      <c r="F121" s="20"/>
      <c r="G121" s="20"/>
      <c r="H121" s="20"/>
      <c r="I121" s="20"/>
      <c r="J121" s="31"/>
      <c r="K121" s="32"/>
      <c r="L121" s="32"/>
      <c r="M121" s="32"/>
      <c r="N121" s="46"/>
      <c r="S121" s="9">
        <f>MIN(S7:S15)/100</f>
        <v>0</v>
      </c>
      <c r="T121" s="64" t="e">
        <f>T20</f>
        <v>#DIV/0!</v>
      </c>
      <c r="U121" s="10" t="e">
        <f>U20</f>
        <v>#DIV/0!</v>
      </c>
      <c r="V121" s="10" t="e">
        <f>T$121</f>
        <v>#DIV/0!</v>
      </c>
      <c r="W121" s="10" t="e">
        <f>IF(Params!$B$4="Multiplex",T$121+2*U$121,T$121-2*U$121)</f>
        <v>#DIV/0!</v>
      </c>
      <c r="X121" s="11" t="e">
        <f>IF(Params!$B$4="Multiplex",T$121+3*U$121,T$121-3*U$121)</f>
        <v>#DIV/0!</v>
      </c>
      <c r="Y121" s="102" t="e">
        <f t="shared" ref="Y121:Y128" si="36">T122-T121</f>
        <v>#DIV/0!</v>
      </c>
      <c r="Z121" t="e">
        <f>IF(Params!$B$4="Multiplex",IF($T121&gt;W121,1,0),IF($T121&lt;W121,1,0))*IF($S122="//",1,Z122)</f>
        <v>#DIV/0!</v>
      </c>
      <c r="AA121" s="106" t="e">
        <f>IF(Params!$B$4="Multiplex",IF($T121&gt;X121,1,0),IF($T121&lt;X121,1,0))*IF($S122="//",1,AA122)</f>
        <v>#DIV/0!</v>
      </c>
      <c r="AB121" s="9">
        <f>MIN(S7:S15)/100</f>
        <v>0</v>
      </c>
      <c r="AC121" s="67" t="e">
        <f t="shared" ref="AC121:AC130" si="37">W20</f>
        <v>#DIV/0!</v>
      </c>
      <c r="AD121" s="10" t="e">
        <f t="shared" ref="AD121:AD130" si="38">X20</f>
        <v>#DIV/0!</v>
      </c>
      <c r="AE121" s="10" t="e">
        <f>AC$121</f>
        <v>#DIV/0!</v>
      </c>
      <c r="AF121" s="10" t="e">
        <f>IF(Params!$B$4="Multiplex",AC$121+2*AD$121,AC$121-2*AD$121)</f>
        <v>#DIV/0!</v>
      </c>
      <c r="AG121" s="11" t="e">
        <f>IF(Params!$B$4="Multiplex",AC$121+3*AD$121,AC$121-3*AD$121)</f>
        <v>#DIV/0!</v>
      </c>
      <c r="AH121" s="102" t="e">
        <f t="shared" ref="AH121:AH128" si="39">AC122-AC121</f>
        <v>#DIV/0!</v>
      </c>
      <c r="AI121" t="e">
        <f>IF(Params!$B$4="Multiplex",IF($AC121&gt;AF121,1,0),IF($AC121&lt;AF121,1,0))*IF($S122="//",1,AI122)</f>
        <v>#DIV/0!</v>
      </c>
      <c r="AJ121" s="106" t="e">
        <f>IF(Params!$B$4="Multiplex",IF($AC121&gt;AG121,1,0),IF($AC121&lt;AG121,1,0))*IF($S122="//",1,AJ122)</f>
        <v>#DIV/0!</v>
      </c>
    </row>
    <row r="122" spans="2:36" x14ac:dyDescent="0.3">
      <c r="B122" s="23">
        <f>'Spot Type 1'!B122</f>
        <v>0</v>
      </c>
      <c r="C122" s="20" t="str">
        <f>'Spot Type 1'!C122</f>
        <v>x</v>
      </c>
      <c r="D122" s="20"/>
      <c r="E122" s="20"/>
      <c r="F122" s="20"/>
      <c r="G122" s="20"/>
      <c r="H122" s="20"/>
      <c r="I122" s="20"/>
      <c r="J122" s="31"/>
      <c r="K122" s="32"/>
      <c r="L122" s="32"/>
      <c r="M122" s="32"/>
      <c r="N122" s="46"/>
      <c r="S122" s="9" t="str">
        <f>S7</f>
        <v>//</v>
      </c>
      <c r="T122" s="64" t="e">
        <f t="shared" ref="T122:U130" si="40">T21</f>
        <v>#DIV/0!</v>
      </c>
      <c r="U122" s="10" t="e">
        <f t="shared" si="40"/>
        <v>#DIV/0!</v>
      </c>
      <c r="V122" s="10" t="e">
        <f t="shared" ref="V122:V130" si="41">T$121</f>
        <v>#DIV/0!</v>
      </c>
      <c r="W122" s="10" t="e">
        <f>IF(Params!$B$4="Multiplex",T$121+2*U$121,T$121-2*U$121)</f>
        <v>#DIV/0!</v>
      </c>
      <c r="X122" s="11" t="e">
        <f>IF(Params!$B$4="Multiplex",T$121+3*U$121,T$121-3*U$121)</f>
        <v>#DIV/0!</v>
      </c>
      <c r="Y122" s="102" t="e">
        <f t="shared" si="36"/>
        <v>#DIV/0!</v>
      </c>
      <c r="Z122" s="106" t="e">
        <f>IF(Params!$B$4="Multiplex",IF($T122&gt;W122,1,0),IF($T122&lt;W122,1,0))*IF($S123="//",1,Z123)</f>
        <v>#DIV/0!</v>
      </c>
      <c r="AA122" s="106" t="e">
        <f>IF(Params!$B$4="Multiplex",IF($T122&gt;X122,1,0),IF($T122&lt;X122,1,0))*IF($S123="//",1,AA123)</f>
        <v>#DIV/0!</v>
      </c>
      <c r="AB122" s="9" t="str">
        <f t="shared" ref="AB122:AB130" si="42">S7</f>
        <v>//</v>
      </c>
      <c r="AC122" s="67" t="e">
        <f t="shared" si="37"/>
        <v>#DIV/0!</v>
      </c>
      <c r="AD122" s="10" t="e">
        <f t="shared" si="38"/>
        <v>#DIV/0!</v>
      </c>
      <c r="AE122" s="10" t="e">
        <f t="shared" ref="AE122:AE130" si="43">AC$121</f>
        <v>#DIV/0!</v>
      </c>
      <c r="AF122" s="10" t="e">
        <f>IF(Params!$B$4="Multiplex",AC$121+2*AD$121,AC$121-2*AD$121)</f>
        <v>#DIV/0!</v>
      </c>
      <c r="AG122" s="11" t="e">
        <f>IF(Params!$B$4="Multiplex",AC$121+3*AD$121,AC$121-3*AD$121)</f>
        <v>#DIV/0!</v>
      </c>
      <c r="AH122" s="102" t="e">
        <f t="shared" si="39"/>
        <v>#DIV/0!</v>
      </c>
      <c r="AI122" s="106" t="e">
        <f>IF(Params!$B$4="Multiplex",IF($AC122&gt;AF122,1,0),IF($AC122&lt;AF122,1,0))*IF($S123="//",1,AI123)</f>
        <v>#DIV/0!</v>
      </c>
      <c r="AJ122" s="106" t="e">
        <f>IF(Params!$B$4="Multiplex",IF($AC122&gt;AG122,1,0),IF($AC122&lt;AG122,1,0))*IF($S123="//",1,AJ123)</f>
        <v>#DIV/0!</v>
      </c>
    </row>
    <row r="123" spans="2:36" x14ac:dyDescent="0.3">
      <c r="B123" s="23">
        <f>'Spot Type 1'!B123</f>
        <v>0</v>
      </c>
      <c r="C123" s="20" t="str">
        <f>'Spot Type 1'!C123</f>
        <v>x</v>
      </c>
      <c r="D123" s="20"/>
      <c r="E123" s="20"/>
      <c r="F123" s="20"/>
      <c r="G123" s="20"/>
      <c r="H123" s="20"/>
      <c r="I123" s="20"/>
      <c r="J123" s="31"/>
      <c r="K123" s="32"/>
      <c r="L123" s="32"/>
      <c r="M123" s="32"/>
      <c r="N123" s="46"/>
      <c r="S123" s="9" t="str">
        <f t="shared" ref="S123:S130" si="44">S8</f>
        <v>//</v>
      </c>
      <c r="T123" s="64" t="e">
        <f t="shared" si="40"/>
        <v>#DIV/0!</v>
      </c>
      <c r="U123" s="10" t="e">
        <f t="shared" si="40"/>
        <v>#DIV/0!</v>
      </c>
      <c r="V123" s="10" t="e">
        <f t="shared" si="41"/>
        <v>#DIV/0!</v>
      </c>
      <c r="W123" s="10" t="e">
        <f>IF(Params!$B$4="Multiplex",T$121+2*U$121,T$121-2*U$121)</f>
        <v>#DIV/0!</v>
      </c>
      <c r="X123" s="11" t="e">
        <f>IF(Params!$B$4="Multiplex",T$121+3*U$121,T$121-3*U$121)</f>
        <v>#DIV/0!</v>
      </c>
      <c r="Y123" s="102" t="e">
        <f t="shared" si="36"/>
        <v>#DIV/0!</v>
      </c>
      <c r="Z123" s="106" t="e">
        <f>IF(Params!$B$4="Multiplex",IF($T123&gt;W123,1,0),IF($T123&lt;W123,1,0))*IF($S124="//",1,Z124)</f>
        <v>#DIV/0!</v>
      </c>
      <c r="AA123" s="106" t="e">
        <f>IF(Params!$B$4="Multiplex",IF($T123&gt;X123,1,0),IF($T123&lt;X123,1,0))*IF($S124="//",1,AA124)</f>
        <v>#DIV/0!</v>
      </c>
      <c r="AB123" s="9" t="str">
        <f t="shared" si="42"/>
        <v>//</v>
      </c>
      <c r="AC123" s="67" t="e">
        <f t="shared" si="37"/>
        <v>#DIV/0!</v>
      </c>
      <c r="AD123" s="10" t="e">
        <f t="shared" si="38"/>
        <v>#DIV/0!</v>
      </c>
      <c r="AE123" s="10" t="e">
        <f t="shared" si="43"/>
        <v>#DIV/0!</v>
      </c>
      <c r="AF123" s="10" t="e">
        <f>IF(Params!$B$4="Multiplex",AC$121+2*AD$121,AC$121-2*AD$121)</f>
        <v>#DIV/0!</v>
      </c>
      <c r="AG123" s="11" t="e">
        <f>IF(Params!$B$4="Multiplex",AC$121+3*AD$121,AC$121-3*AD$121)</f>
        <v>#DIV/0!</v>
      </c>
      <c r="AH123" s="102" t="e">
        <f t="shared" si="39"/>
        <v>#DIV/0!</v>
      </c>
      <c r="AI123" s="106" t="e">
        <f>IF(Params!$B$4="Multiplex",IF($AC123&gt;AF123,1,0),IF($AC123&lt;AF123,1,0))*IF($S124="//",1,AI124)</f>
        <v>#DIV/0!</v>
      </c>
      <c r="AJ123" s="106" t="e">
        <f>IF(Params!$B$4="Multiplex",IF($AC123&gt;AG123,1,0),IF($AC123&lt;AG123,1,0))*IF($S124="//",1,AJ124)</f>
        <v>#DIV/0!</v>
      </c>
    </row>
    <row r="124" spans="2:36" x14ac:dyDescent="0.3">
      <c r="B124" s="23">
        <f>'Spot Type 1'!B124</f>
        <v>0</v>
      </c>
      <c r="C124" s="20" t="str">
        <f>'Spot Type 1'!C124</f>
        <v>x</v>
      </c>
      <c r="D124" s="20"/>
      <c r="E124" s="20"/>
      <c r="F124" s="20"/>
      <c r="G124" s="20"/>
      <c r="H124" s="20"/>
      <c r="I124" s="20"/>
      <c r="J124" s="31"/>
      <c r="K124" s="32"/>
      <c r="L124" s="32"/>
      <c r="M124" s="32"/>
      <c r="N124" s="46"/>
      <c r="S124" s="9" t="str">
        <f t="shared" si="44"/>
        <v>//</v>
      </c>
      <c r="T124" s="64" t="e">
        <f t="shared" si="40"/>
        <v>#DIV/0!</v>
      </c>
      <c r="U124" s="10" t="e">
        <f t="shared" si="40"/>
        <v>#DIV/0!</v>
      </c>
      <c r="V124" s="10" t="e">
        <f t="shared" si="41"/>
        <v>#DIV/0!</v>
      </c>
      <c r="W124" s="10" t="e">
        <f>IF(Params!$B$4="Multiplex",T$121+2*U$121,T$121-2*U$121)</f>
        <v>#DIV/0!</v>
      </c>
      <c r="X124" s="11" t="e">
        <f>IF(Params!$B$4="Multiplex",T$121+3*U$121,T$121-3*U$121)</f>
        <v>#DIV/0!</v>
      </c>
      <c r="Y124" s="102" t="e">
        <f t="shared" si="36"/>
        <v>#DIV/0!</v>
      </c>
      <c r="Z124" s="106" t="e">
        <f>IF(Params!$B$4="Multiplex",IF($T124&gt;W124,1,0),IF($T124&lt;W124,1,0))*IF($S125="//",1,Z125)</f>
        <v>#DIV/0!</v>
      </c>
      <c r="AA124" s="106" t="e">
        <f>IF(Params!$B$4="Multiplex",IF($T124&gt;X124,1,0),IF($T124&lt;X124,1,0))*IF($S125="//",1,AA125)</f>
        <v>#DIV/0!</v>
      </c>
      <c r="AB124" s="9" t="str">
        <f t="shared" si="42"/>
        <v>//</v>
      </c>
      <c r="AC124" s="67" t="e">
        <f t="shared" si="37"/>
        <v>#DIV/0!</v>
      </c>
      <c r="AD124" s="10" t="e">
        <f t="shared" si="38"/>
        <v>#DIV/0!</v>
      </c>
      <c r="AE124" s="10" t="e">
        <f t="shared" si="43"/>
        <v>#DIV/0!</v>
      </c>
      <c r="AF124" s="10" t="e">
        <f>IF(Params!$B$4="Multiplex",AC$121+2*AD$121,AC$121-2*AD$121)</f>
        <v>#DIV/0!</v>
      </c>
      <c r="AG124" s="11" t="e">
        <f>IF(Params!$B$4="Multiplex",AC$121+3*AD$121,AC$121-3*AD$121)</f>
        <v>#DIV/0!</v>
      </c>
      <c r="AH124" s="102" t="e">
        <f t="shared" si="39"/>
        <v>#DIV/0!</v>
      </c>
      <c r="AI124" s="106" t="e">
        <f>IF(Params!$B$4="Multiplex",IF($AC124&gt;AF124,1,0),IF($AC124&lt;AF124,1,0))*IF($S125="//",1,AI125)</f>
        <v>#DIV/0!</v>
      </c>
      <c r="AJ124" s="106" t="e">
        <f>IF(Params!$B$4="Multiplex",IF($AC124&gt;AG124,1,0),IF($AC124&lt;AG124,1,0))*IF($S125="//",1,AJ125)</f>
        <v>#DIV/0!</v>
      </c>
    </row>
    <row r="125" spans="2:36" x14ac:dyDescent="0.3">
      <c r="B125" s="23">
        <f>'Spot Type 1'!B125</f>
        <v>0</v>
      </c>
      <c r="C125" s="20" t="str">
        <f>'Spot Type 1'!C125</f>
        <v>x</v>
      </c>
      <c r="D125" s="20"/>
      <c r="E125" s="20"/>
      <c r="F125" s="20"/>
      <c r="G125" s="20"/>
      <c r="H125" s="20"/>
      <c r="I125" s="20"/>
      <c r="J125" s="31"/>
      <c r="K125" s="32"/>
      <c r="L125" s="32"/>
      <c r="M125" s="32"/>
      <c r="N125" s="46"/>
      <c r="S125" s="9" t="str">
        <f t="shared" si="44"/>
        <v>//</v>
      </c>
      <c r="T125" s="64" t="e">
        <f t="shared" si="40"/>
        <v>#DIV/0!</v>
      </c>
      <c r="U125" s="10" t="e">
        <f t="shared" si="40"/>
        <v>#DIV/0!</v>
      </c>
      <c r="V125" s="10" t="e">
        <f t="shared" si="41"/>
        <v>#DIV/0!</v>
      </c>
      <c r="W125" s="10" t="e">
        <f>IF(Params!$B$4="Multiplex",T$121+2*U$121,T$121-2*U$121)</f>
        <v>#DIV/0!</v>
      </c>
      <c r="X125" s="11" t="e">
        <f>IF(Params!$B$4="Multiplex",T$121+3*U$121,T$121-3*U$121)</f>
        <v>#DIV/0!</v>
      </c>
      <c r="Y125" s="102" t="e">
        <f t="shared" si="36"/>
        <v>#DIV/0!</v>
      </c>
      <c r="Z125" s="106" t="e">
        <f>IF(Params!$B$4="Multiplex",IF($T125&gt;W125,1,0),IF($T125&lt;W125,1,0))*IF($S126="//",1,Z126)</f>
        <v>#DIV/0!</v>
      </c>
      <c r="AA125" s="106" t="e">
        <f>IF(Params!$B$4="Multiplex",IF($T125&gt;X125,1,0),IF($T125&lt;X125,1,0))*IF($S126="//",1,AA126)</f>
        <v>#DIV/0!</v>
      </c>
      <c r="AB125" s="9" t="str">
        <f t="shared" si="42"/>
        <v>//</v>
      </c>
      <c r="AC125" s="67" t="e">
        <f t="shared" si="37"/>
        <v>#DIV/0!</v>
      </c>
      <c r="AD125" s="10" t="e">
        <f t="shared" si="38"/>
        <v>#DIV/0!</v>
      </c>
      <c r="AE125" s="10" t="e">
        <f t="shared" si="43"/>
        <v>#DIV/0!</v>
      </c>
      <c r="AF125" s="10" t="e">
        <f>IF(Params!$B$4="Multiplex",AC$121+2*AD$121,AC$121-2*AD$121)</f>
        <v>#DIV/0!</v>
      </c>
      <c r="AG125" s="11" t="e">
        <f>IF(Params!$B$4="Multiplex",AC$121+3*AD$121,AC$121-3*AD$121)</f>
        <v>#DIV/0!</v>
      </c>
      <c r="AH125" s="102" t="e">
        <f t="shared" si="39"/>
        <v>#DIV/0!</v>
      </c>
      <c r="AI125" s="106" t="e">
        <f>IF(Params!$B$4="Multiplex",IF($AC125&gt;AF125,1,0),IF($AC125&lt;AF125,1,0))*IF($S126="//",1,AI126)</f>
        <v>#DIV/0!</v>
      </c>
      <c r="AJ125" s="106" t="e">
        <f>IF(Params!$B$4="Multiplex",IF($AC125&gt;AG125,1,0),IF($AC125&lt;AG125,1,0))*IF($S126="//",1,AJ126)</f>
        <v>#DIV/0!</v>
      </c>
    </row>
    <row r="126" spans="2:36" x14ac:dyDescent="0.3">
      <c r="B126" s="23">
        <f>'Spot Type 1'!B126</f>
        <v>0</v>
      </c>
      <c r="C126" s="20" t="str">
        <f>'Spot Type 1'!C126</f>
        <v>x</v>
      </c>
      <c r="D126" s="20"/>
      <c r="E126" s="20"/>
      <c r="F126" s="20"/>
      <c r="G126" s="20"/>
      <c r="H126" s="20"/>
      <c r="I126" s="20"/>
      <c r="J126" s="31"/>
      <c r="K126" s="32"/>
      <c r="L126" s="32"/>
      <c r="M126" s="32"/>
      <c r="N126" s="46"/>
      <c r="S126" s="9" t="str">
        <f t="shared" si="44"/>
        <v>//</v>
      </c>
      <c r="T126" s="64" t="e">
        <f t="shared" si="40"/>
        <v>#DIV/0!</v>
      </c>
      <c r="U126" s="10" t="e">
        <f t="shared" si="40"/>
        <v>#DIV/0!</v>
      </c>
      <c r="V126" s="10" t="e">
        <f t="shared" si="41"/>
        <v>#DIV/0!</v>
      </c>
      <c r="W126" s="10" t="e">
        <f>IF(Params!$B$4="Multiplex",T$121+2*U$121,T$121-2*U$121)</f>
        <v>#DIV/0!</v>
      </c>
      <c r="X126" s="11" t="e">
        <f>IF(Params!$B$4="Multiplex",T$121+3*U$121,T$121-3*U$121)</f>
        <v>#DIV/0!</v>
      </c>
      <c r="Y126" s="102" t="e">
        <f t="shared" si="36"/>
        <v>#DIV/0!</v>
      </c>
      <c r="Z126" s="106" t="e">
        <f>IF(Params!$B$4="Multiplex",IF($T126&gt;W126,1,0),IF($T126&lt;W126,1,0))*IF($S127="//",1,Z127)</f>
        <v>#DIV/0!</v>
      </c>
      <c r="AA126" s="106" t="e">
        <f>IF(Params!$B$4="Multiplex",IF($T126&gt;X126,1,0),IF($T126&lt;X126,1,0))*IF($S127="//",1,AA127)</f>
        <v>#DIV/0!</v>
      </c>
      <c r="AB126" s="42" t="str">
        <f t="shared" si="42"/>
        <v>//</v>
      </c>
      <c r="AC126" s="68" t="e">
        <f t="shared" si="37"/>
        <v>#DIV/0!</v>
      </c>
      <c r="AD126" s="43" t="e">
        <f t="shared" si="38"/>
        <v>#DIV/0!</v>
      </c>
      <c r="AE126" s="10" t="e">
        <f t="shared" si="43"/>
        <v>#DIV/0!</v>
      </c>
      <c r="AF126" s="10" t="e">
        <f>IF(Params!$B$4="Multiplex",AC$121+2*AD$121,AC$121-2*AD$121)</f>
        <v>#DIV/0!</v>
      </c>
      <c r="AG126" s="11" t="e">
        <f>IF(Params!$B$4="Multiplex",AC$121+3*AD$121,AC$121-3*AD$121)</f>
        <v>#DIV/0!</v>
      </c>
      <c r="AH126" s="102" t="e">
        <f t="shared" si="39"/>
        <v>#DIV/0!</v>
      </c>
      <c r="AI126" s="106" t="e">
        <f>IF(Params!$B$4="Multiplex",IF($AC126&gt;AF126,1,0),IF($AC126&lt;AF126,1,0))*IF($S127="//",1,AI127)</f>
        <v>#DIV/0!</v>
      </c>
      <c r="AJ126" s="106" t="e">
        <f>IF(Params!$B$4="Multiplex",IF($AC126&gt;AG126,1,0),IF($AC126&lt;AG126,1,0))*IF($S127="//",1,AJ127)</f>
        <v>#DIV/0!</v>
      </c>
    </row>
    <row r="127" spans="2:36" x14ac:dyDescent="0.3">
      <c r="B127" s="23">
        <f>'Spot Type 1'!B127</f>
        <v>0</v>
      </c>
      <c r="C127" s="20" t="str">
        <f>'Spot Type 1'!C127</f>
        <v>x</v>
      </c>
      <c r="D127" s="20"/>
      <c r="E127" s="20"/>
      <c r="F127" s="20"/>
      <c r="G127" s="20"/>
      <c r="H127" s="20"/>
      <c r="I127" s="20"/>
      <c r="J127" s="31"/>
      <c r="K127" s="32"/>
      <c r="L127" s="32"/>
      <c r="M127" s="32"/>
      <c r="N127" s="46"/>
      <c r="S127" s="9" t="str">
        <f t="shared" si="44"/>
        <v>//</v>
      </c>
      <c r="T127" s="64" t="e">
        <f t="shared" si="40"/>
        <v>#DIV/0!</v>
      </c>
      <c r="U127" s="10" t="e">
        <f t="shared" si="40"/>
        <v>#DIV/0!</v>
      </c>
      <c r="V127" s="10" t="e">
        <f t="shared" si="41"/>
        <v>#DIV/0!</v>
      </c>
      <c r="W127" s="10" t="e">
        <f>IF(Params!$B$4="Multiplex",T$121+2*U$121,T$121-2*U$121)</f>
        <v>#DIV/0!</v>
      </c>
      <c r="X127" s="11" t="e">
        <f>IF(Params!$B$4="Multiplex",T$121+3*U$121,T$121-3*U$121)</f>
        <v>#DIV/0!</v>
      </c>
      <c r="Y127" s="102" t="e">
        <f t="shared" si="36"/>
        <v>#DIV/0!</v>
      </c>
      <c r="Z127" s="106" t="e">
        <f>IF(Params!$B$4="Multiplex",IF($T127&gt;W127,1,0),IF($T127&lt;W127,1,0))*IF($S128="//",1,Z128)</f>
        <v>#DIV/0!</v>
      </c>
      <c r="AA127" s="106" t="e">
        <f>IF(Params!$B$4="Multiplex",IF($T127&gt;X127,1,0),IF($T127&lt;X127,1,0))*IF($S128="//",1,AA128)</f>
        <v>#DIV/0!</v>
      </c>
      <c r="AB127" s="44" t="str">
        <f t="shared" si="42"/>
        <v>//</v>
      </c>
      <c r="AC127" s="69" t="e">
        <f t="shared" si="37"/>
        <v>#DIV/0!</v>
      </c>
      <c r="AD127" s="12" t="e">
        <f t="shared" si="38"/>
        <v>#DIV/0!</v>
      </c>
      <c r="AE127" s="10" t="e">
        <f t="shared" si="43"/>
        <v>#DIV/0!</v>
      </c>
      <c r="AF127" s="10" t="e">
        <f>IF(Params!$B$4="Multiplex",AC$121+2*AD$121,AC$121-2*AD$121)</f>
        <v>#DIV/0!</v>
      </c>
      <c r="AG127" s="11" t="e">
        <f>IF(Params!$B$4="Multiplex",AC$121+3*AD$121,AC$121-3*AD$121)</f>
        <v>#DIV/0!</v>
      </c>
      <c r="AH127" s="102" t="e">
        <f t="shared" si="39"/>
        <v>#DIV/0!</v>
      </c>
      <c r="AI127" s="106" t="e">
        <f>IF(Params!$B$4="Multiplex",IF($AC127&gt;AF127,1,0),IF($AC127&lt;AF127,1,0))*IF($S128="//",1,AI128)</f>
        <v>#DIV/0!</v>
      </c>
      <c r="AJ127" s="106" t="e">
        <f>IF(Params!$B$4="Multiplex",IF($AC127&gt;AG127,1,0),IF($AC127&lt;AG127,1,0))*IF($S128="//",1,AJ128)</f>
        <v>#DIV/0!</v>
      </c>
    </row>
    <row r="128" spans="2:36" x14ac:dyDescent="0.3">
      <c r="B128" s="23">
        <f>'Spot Type 1'!B128</f>
        <v>0</v>
      </c>
      <c r="C128" s="20" t="str">
        <f>'Spot Type 1'!C128</f>
        <v>x</v>
      </c>
      <c r="D128" s="20"/>
      <c r="E128" s="20"/>
      <c r="F128" s="20"/>
      <c r="G128" s="20"/>
      <c r="H128" s="20"/>
      <c r="I128" s="20"/>
      <c r="J128" s="31"/>
      <c r="K128" s="32"/>
      <c r="L128" s="32"/>
      <c r="M128" s="32"/>
      <c r="N128" s="46"/>
      <c r="S128" s="9" t="str">
        <f t="shared" si="44"/>
        <v>//</v>
      </c>
      <c r="T128" s="64" t="e">
        <f t="shared" si="40"/>
        <v>#DIV/0!</v>
      </c>
      <c r="U128" s="10" t="e">
        <f t="shared" si="40"/>
        <v>#DIV/0!</v>
      </c>
      <c r="V128" s="10" t="e">
        <f t="shared" si="41"/>
        <v>#DIV/0!</v>
      </c>
      <c r="W128" s="10" t="e">
        <f>IF(Params!$B$4="Multiplex",T$121+2*U$121,T$121-2*U$121)</f>
        <v>#DIV/0!</v>
      </c>
      <c r="X128" s="11" t="e">
        <f>IF(Params!$B$4="Multiplex",T$121+3*U$121,T$121-3*U$121)</f>
        <v>#DIV/0!</v>
      </c>
      <c r="Y128" s="102" t="e">
        <f t="shared" si="36"/>
        <v>#DIV/0!</v>
      </c>
      <c r="Z128" s="106" t="e">
        <f>IF(Params!$B$4="Multiplex",IF($T128&gt;W128,1,0),IF($T128&lt;W128,1,0))*IF($S129="//",1,Z129)</f>
        <v>#DIV/0!</v>
      </c>
      <c r="AA128" s="106" t="e">
        <f>IF(Params!$B$4="Multiplex",IF($T128&gt;X128,1,0),IF($T128&lt;X128,1,0))*IF($S129="//",1,AA129)</f>
        <v>#DIV/0!</v>
      </c>
      <c r="AB128" s="44" t="str">
        <f t="shared" si="42"/>
        <v>//</v>
      </c>
      <c r="AC128" s="69" t="e">
        <f t="shared" si="37"/>
        <v>#DIV/0!</v>
      </c>
      <c r="AD128" s="12" t="e">
        <f t="shared" si="38"/>
        <v>#DIV/0!</v>
      </c>
      <c r="AE128" s="10" t="e">
        <f t="shared" si="43"/>
        <v>#DIV/0!</v>
      </c>
      <c r="AF128" s="10" t="e">
        <f>IF(Params!$B$4="Multiplex",AC$121+2*AD$121,AC$121-2*AD$121)</f>
        <v>#DIV/0!</v>
      </c>
      <c r="AG128" s="11" t="e">
        <f>IF(Params!$B$4="Multiplex",AC$121+3*AD$121,AC$121-3*AD$121)</f>
        <v>#DIV/0!</v>
      </c>
      <c r="AH128" s="102" t="e">
        <f t="shared" si="39"/>
        <v>#DIV/0!</v>
      </c>
      <c r="AI128" s="106" t="e">
        <f>IF(Params!$B$4="Multiplex",IF($AC128&gt;AF128,1,0),IF($AC128&lt;AF128,1,0))*IF($S129="//",1,AI129)</f>
        <v>#DIV/0!</v>
      </c>
      <c r="AJ128" s="106" t="e">
        <f>IF(Params!$B$4="Multiplex",IF($AC128&gt;AG128,1,0),IF($AC128&lt;AG128,1,0))*IF($S129="//",1,AJ129)</f>
        <v>#DIV/0!</v>
      </c>
    </row>
    <row r="129" spans="2:36" x14ac:dyDescent="0.3">
      <c r="B129" s="23">
        <f>'Spot Type 1'!B129</f>
        <v>0</v>
      </c>
      <c r="C129" s="20" t="str">
        <f>'Spot Type 1'!C129</f>
        <v>x</v>
      </c>
      <c r="D129" s="20"/>
      <c r="E129" s="20"/>
      <c r="F129" s="20"/>
      <c r="G129" s="20"/>
      <c r="H129" s="20"/>
      <c r="I129" s="20"/>
      <c r="J129" s="31"/>
      <c r="K129" s="32"/>
      <c r="L129" s="32"/>
      <c r="M129" s="32"/>
      <c r="N129" s="46"/>
      <c r="S129" s="9" t="str">
        <f t="shared" si="44"/>
        <v>//</v>
      </c>
      <c r="T129" s="64" t="e">
        <f t="shared" si="40"/>
        <v>#DIV/0!</v>
      </c>
      <c r="U129" s="10" t="e">
        <f t="shared" si="40"/>
        <v>#DIV/0!</v>
      </c>
      <c r="V129" s="10" t="e">
        <f t="shared" si="41"/>
        <v>#DIV/0!</v>
      </c>
      <c r="W129" s="10" t="e">
        <f>IF(Params!$B$4="Multiplex",T$121+2*U$121,T$121-2*U$121)</f>
        <v>#DIV/0!</v>
      </c>
      <c r="X129" s="11" t="e">
        <f>IF(Params!$B$4="Multiplex",T$121+3*U$121,T$121-3*U$121)</f>
        <v>#DIV/0!</v>
      </c>
      <c r="Y129" s="102" t="e">
        <f>T130-T129</f>
        <v>#DIV/0!</v>
      </c>
      <c r="Z129" s="106" t="e">
        <f>IF(Params!$B$4="Multiplex",IF($T129&gt;W129,1,0),IF($T129&lt;W129,1,0))*IF($S130="//",1,Z130)</f>
        <v>#DIV/0!</v>
      </c>
      <c r="AA129" s="106" t="e">
        <f>IF(Params!$B$4="Multiplex",IF($T129&gt;X129,1,0),IF($T129&lt;X129,1,0))*IF($S130="//",1,AA130)</f>
        <v>#DIV/0!</v>
      </c>
      <c r="AB129" s="44" t="str">
        <f t="shared" si="42"/>
        <v>//</v>
      </c>
      <c r="AC129" s="69" t="e">
        <f t="shared" si="37"/>
        <v>#DIV/0!</v>
      </c>
      <c r="AD129" s="12" t="e">
        <f t="shared" si="38"/>
        <v>#DIV/0!</v>
      </c>
      <c r="AE129" s="10" t="e">
        <f t="shared" si="43"/>
        <v>#DIV/0!</v>
      </c>
      <c r="AF129" s="10" t="e">
        <f>IF(Params!$B$4="Multiplex",AC$121+2*AD$121,AC$121-2*AD$121)</f>
        <v>#DIV/0!</v>
      </c>
      <c r="AG129" s="11" t="e">
        <f>IF(Params!$B$4="Multiplex",AC$121+3*AD$121,AC$121-3*AD$121)</f>
        <v>#DIV/0!</v>
      </c>
      <c r="AH129" s="102" t="e">
        <f>AC130-AC129</f>
        <v>#DIV/0!</v>
      </c>
      <c r="AI129" s="106" t="e">
        <f>IF(Params!$B$4="Multiplex",IF($AC129&gt;AF129,1,0),IF($AC129&lt;AF129,1,0))*IF($S130="//",1,AI130)</f>
        <v>#DIV/0!</v>
      </c>
      <c r="AJ129" s="106" t="e">
        <f>IF(Params!$B$4="Multiplex",IF($AC129&gt;AG129,1,0),IF($AC129&lt;AG129,1,0))*IF($S130="//",1,AJ130)</f>
        <v>#DIV/0!</v>
      </c>
    </row>
    <row r="130" spans="2:36" ht="16.2" thickBot="1" x14ac:dyDescent="0.35">
      <c r="B130" s="23">
        <f>'Spot Type 1'!B130</f>
        <v>0</v>
      </c>
      <c r="C130" s="20" t="str">
        <f>'Spot Type 1'!C130</f>
        <v>x</v>
      </c>
      <c r="D130" s="20"/>
      <c r="E130" s="20"/>
      <c r="F130" s="20"/>
      <c r="G130" s="20"/>
      <c r="H130" s="20"/>
      <c r="I130" s="20"/>
      <c r="J130" s="31"/>
      <c r="K130" s="32"/>
      <c r="L130" s="32"/>
      <c r="M130" s="32"/>
      <c r="N130" s="46"/>
      <c r="S130" s="24" t="str">
        <f t="shared" si="44"/>
        <v>//</v>
      </c>
      <c r="T130" s="65" t="e">
        <f t="shared" si="40"/>
        <v>#DIV/0!</v>
      </c>
      <c r="U130" s="18" t="e">
        <f t="shared" si="40"/>
        <v>#DIV/0!</v>
      </c>
      <c r="V130" s="10" t="e">
        <f t="shared" si="41"/>
        <v>#DIV/0!</v>
      </c>
      <c r="W130" s="10" t="e">
        <f>IF(Params!$B$4="Multiplex",T$121+2*U$121,T$121-2*U$121)</f>
        <v>#DIV/0!</v>
      </c>
      <c r="X130" s="11" t="e">
        <f>IF(Params!$B$4="Multiplex",T$121+3*U$121,T$121-3*U$121)</f>
        <v>#DIV/0!</v>
      </c>
      <c r="Z130" s="106" t="e">
        <f>IF(Params!$B$4="Multiplex",IF($T130&gt;W130,1,0),IF($T130&lt;W130,1,0))</f>
        <v>#DIV/0!</v>
      </c>
      <c r="AA130" s="106" t="e">
        <f>IF(Params!$B$4="Multiplex",IF($T130&gt;X130,1,0),IF($T130&lt;X130,1,0))</f>
        <v>#DIV/0!</v>
      </c>
      <c r="AB130" s="45" t="str">
        <f t="shared" si="42"/>
        <v>//</v>
      </c>
      <c r="AC130" s="70" t="e">
        <f t="shared" si="37"/>
        <v>#DIV/0!</v>
      </c>
      <c r="AD130" s="13" t="e">
        <f t="shared" si="38"/>
        <v>#DIV/0!</v>
      </c>
      <c r="AE130" s="10" t="e">
        <f t="shared" si="43"/>
        <v>#DIV/0!</v>
      </c>
      <c r="AF130" s="10" t="e">
        <f>IF(Params!$B$4="Multiplex",AC$121+2*AD$121,AC$121-2*AD$121)</f>
        <v>#DIV/0!</v>
      </c>
      <c r="AG130" s="11" t="e">
        <f>IF(Params!$B$4="Multiplex",AC$121+3*AD$121,AC$121-3*AD$121)</f>
        <v>#DIV/0!</v>
      </c>
      <c r="AI130" s="106" t="e">
        <f>IF(Params!$B$4="Multiplex",IF($AC130&gt;AF130,1,0),IF($AC130&lt;AF130,1,0))</f>
        <v>#DIV/0!</v>
      </c>
      <c r="AJ130" s="106" t="e">
        <f>IF(Params!$B$4="Multiplex",IF($AC130&gt;AG130,1,0),IF($AC130&lt;AG130,1,0))</f>
        <v>#DIV/0!</v>
      </c>
    </row>
    <row r="131" spans="2:36" x14ac:dyDescent="0.3">
      <c r="B131" s="23">
        <f>'Spot Type 1'!B131</f>
        <v>0</v>
      </c>
      <c r="C131" s="20" t="str">
        <f>'Spot Type 1'!C131</f>
        <v>x</v>
      </c>
      <c r="D131" s="20"/>
      <c r="E131" s="20"/>
      <c r="F131" s="20"/>
      <c r="G131" s="20"/>
      <c r="H131" s="20"/>
      <c r="I131" s="20"/>
      <c r="J131" s="31"/>
      <c r="K131" s="32"/>
      <c r="L131" s="32"/>
      <c r="M131" s="32"/>
      <c r="N131" s="46"/>
    </row>
    <row r="132" spans="2:36" x14ac:dyDescent="0.3">
      <c r="B132" s="23">
        <f>'Spot Type 1'!B132</f>
        <v>0</v>
      </c>
      <c r="C132" s="20" t="str">
        <f>'Spot Type 1'!C132</f>
        <v>x</v>
      </c>
      <c r="D132" s="20"/>
      <c r="E132" s="20"/>
      <c r="F132" s="20"/>
      <c r="G132" s="20"/>
      <c r="H132" s="20"/>
      <c r="I132" s="20"/>
      <c r="J132" s="31"/>
      <c r="K132" s="32"/>
      <c r="L132" s="32"/>
      <c r="M132" s="32"/>
      <c r="N132" s="46"/>
    </row>
    <row r="133" spans="2:36" x14ac:dyDescent="0.3">
      <c r="B133" s="23">
        <f>'Spot Type 1'!B133</f>
        <v>0</v>
      </c>
      <c r="C133" s="20" t="str">
        <f>'Spot Type 1'!C133</f>
        <v>x</v>
      </c>
      <c r="D133" s="20"/>
      <c r="E133" s="20"/>
      <c r="F133" s="20"/>
      <c r="G133" s="20"/>
      <c r="H133" s="20"/>
      <c r="I133" s="20"/>
      <c r="J133" s="31"/>
      <c r="K133" s="32"/>
      <c r="L133" s="32"/>
      <c r="M133" s="32"/>
      <c r="N133" s="46"/>
    </row>
    <row r="134" spans="2:36" x14ac:dyDescent="0.3">
      <c r="B134" s="23">
        <f>'Spot Type 1'!B134</f>
        <v>0</v>
      </c>
      <c r="C134" s="20" t="str">
        <f>'Spot Type 1'!C134</f>
        <v>x</v>
      </c>
      <c r="D134" s="20"/>
      <c r="E134" s="20"/>
      <c r="F134" s="20"/>
      <c r="G134" s="20"/>
      <c r="H134" s="20"/>
      <c r="I134" s="20"/>
      <c r="J134" s="31"/>
      <c r="K134" s="32"/>
      <c r="L134" s="32"/>
      <c r="M134" s="32"/>
      <c r="N134" s="46"/>
    </row>
    <row r="135" spans="2:36" x14ac:dyDescent="0.3">
      <c r="B135" s="23">
        <f>'Spot Type 1'!B135</f>
        <v>0</v>
      </c>
      <c r="C135" s="20" t="str">
        <f>'Spot Type 1'!C135</f>
        <v>x</v>
      </c>
      <c r="D135" s="20"/>
      <c r="E135" s="20"/>
      <c r="F135" s="20"/>
      <c r="G135" s="20"/>
      <c r="H135" s="20"/>
      <c r="I135" s="20"/>
      <c r="J135" s="31"/>
      <c r="K135" s="32"/>
      <c r="L135" s="32"/>
      <c r="M135" s="32"/>
      <c r="N135" s="46"/>
    </row>
    <row r="136" spans="2:36" x14ac:dyDescent="0.3">
      <c r="B136" s="23">
        <f>'Spot Type 1'!B136</f>
        <v>0</v>
      </c>
      <c r="C136" s="20" t="str">
        <f>'Spot Type 1'!C136</f>
        <v>x</v>
      </c>
      <c r="D136" s="20"/>
      <c r="E136" s="20"/>
      <c r="F136" s="20"/>
      <c r="G136" s="20"/>
      <c r="H136" s="20"/>
      <c r="I136" s="20"/>
      <c r="J136" s="31"/>
      <c r="K136" s="32"/>
      <c r="L136" s="32"/>
      <c r="M136" s="32"/>
      <c r="N136" s="46"/>
    </row>
    <row r="137" spans="2:36" x14ac:dyDescent="0.3">
      <c r="B137" s="23">
        <f>'Spot Type 1'!B137</f>
        <v>0</v>
      </c>
      <c r="C137" s="20" t="str">
        <f>'Spot Type 1'!C137</f>
        <v>x</v>
      </c>
      <c r="D137" s="20"/>
      <c r="E137" s="20"/>
      <c r="F137" s="20"/>
      <c r="G137" s="20"/>
      <c r="H137" s="20"/>
      <c r="I137" s="20"/>
      <c r="J137" s="31"/>
      <c r="K137" s="32"/>
      <c r="L137" s="32"/>
      <c r="M137" s="32"/>
      <c r="N137" s="46"/>
    </row>
    <row r="138" spans="2:36" x14ac:dyDescent="0.3">
      <c r="B138" s="23">
        <f>'Spot Type 1'!B138</f>
        <v>0</v>
      </c>
      <c r="C138" s="20" t="str">
        <f>'Spot Type 1'!C138</f>
        <v>x</v>
      </c>
      <c r="D138" s="20"/>
      <c r="E138" s="20"/>
      <c r="F138" s="20"/>
      <c r="G138" s="20"/>
      <c r="H138" s="20"/>
      <c r="I138" s="20"/>
      <c r="J138" s="31"/>
      <c r="K138" s="32"/>
      <c r="L138" s="32"/>
      <c r="M138" s="32"/>
      <c r="N138" s="46"/>
    </row>
    <row r="139" spans="2:36" x14ac:dyDescent="0.3">
      <c r="B139" s="23">
        <f>'Spot Type 1'!B139</f>
        <v>0</v>
      </c>
      <c r="C139" s="20" t="str">
        <f>'Spot Type 1'!C139</f>
        <v>x</v>
      </c>
      <c r="D139" s="20"/>
      <c r="E139" s="20"/>
      <c r="F139" s="20"/>
      <c r="G139" s="20"/>
      <c r="H139" s="20"/>
      <c r="I139" s="20"/>
      <c r="J139" s="31"/>
      <c r="K139" s="32"/>
      <c r="L139" s="32"/>
      <c r="M139" s="32"/>
      <c r="N139" s="46"/>
    </row>
    <row r="140" spans="2:36" x14ac:dyDescent="0.3">
      <c r="B140" s="23">
        <f>'Spot Type 1'!B140</f>
        <v>0</v>
      </c>
      <c r="C140" s="20" t="str">
        <f>'Spot Type 1'!C140</f>
        <v>x</v>
      </c>
      <c r="D140" s="20"/>
      <c r="E140" s="20"/>
      <c r="F140" s="20"/>
      <c r="G140" s="20"/>
      <c r="H140" s="20"/>
      <c r="I140" s="20"/>
      <c r="J140" s="31"/>
      <c r="K140" s="32"/>
      <c r="L140" s="32"/>
      <c r="M140" s="32"/>
      <c r="N140" s="46"/>
    </row>
    <row r="141" spans="2:36" x14ac:dyDescent="0.3">
      <c r="B141" s="23">
        <f>'Spot Type 1'!B141</f>
        <v>0</v>
      </c>
      <c r="C141" s="20" t="str">
        <f>'Spot Type 1'!C141</f>
        <v>x</v>
      </c>
      <c r="D141" s="20"/>
      <c r="E141" s="20"/>
      <c r="F141" s="20"/>
      <c r="G141" s="20"/>
      <c r="H141" s="20"/>
      <c r="I141" s="20"/>
      <c r="J141" s="31"/>
      <c r="K141" s="32"/>
      <c r="L141" s="32"/>
      <c r="M141" s="32"/>
      <c r="N141" s="46"/>
    </row>
    <row r="142" spans="2:36" x14ac:dyDescent="0.3">
      <c r="B142" s="23">
        <f>'Spot Type 1'!B142</f>
        <v>0</v>
      </c>
      <c r="C142" s="20" t="str">
        <f>'Spot Type 1'!C142</f>
        <v>x</v>
      </c>
      <c r="D142" s="20"/>
      <c r="E142" s="20"/>
      <c r="F142" s="20"/>
      <c r="G142" s="20"/>
      <c r="H142" s="20"/>
      <c r="I142" s="20"/>
      <c r="J142" s="31"/>
      <c r="K142" s="32"/>
      <c r="L142" s="32"/>
      <c r="M142" s="32"/>
      <c r="N142" s="46"/>
    </row>
    <row r="143" spans="2:36" x14ac:dyDescent="0.3">
      <c r="B143" s="23">
        <f>'Spot Type 1'!B143</f>
        <v>0</v>
      </c>
      <c r="C143" s="20" t="str">
        <f>'Spot Type 1'!C143</f>
        <v>x</v>
      </c>
      <c r="D143" s="20"/>
      <c r="E143" s="20"/>
      <c r="F143" s="20"/>
      <c r="G143" s="20"/>
      <c r="H143" s="20"/>
      <c r="I143" s="20"/>
      <c r="J143" s="31"/>
      <c r="K143" s="32"/>
      <c r="L143" s="32"/>
      <c r="M143" s="32"/>
      <c r="N143" s="46"/>
    </row>
    <row r="144" spans="2:36" x14ac:dyDescent="0.3">
      <c r="B144" s="23">
        <f>'Spot Type 1'!B144</f>
        <v>0</v>
      </c>
      <c r="C144" s="20" t="str">
        <f>'Spot Type 1'!C144</f>
        <v>x</v>
      </c>
      <c r="D144" s="20"/>
      <c r="E144" s="20"/>
      <c r="F144" s="20"/>
      <c r="G144" s="20"/>
      <c r="H144" s="20"/>
      <c r="I144" s="20"/>
      <c r="J144" s="31"/>
      <c r="K144" s="32"/>
      <c r="L144" s="32"/>
      <c r="M144" s="32"/>
      <c r="N144" s="46"/>
    </row>
    <row r="145" spans="2:36" x14ac:dyDescent="0.3">
      <c r="B145" s="23">
        <f>'Spot Type 1'!B145</f>
        <v>0</v>
      </c>
      <c r="C145" s="20" t="str">
        <f>'Spot Type 1'!C145</f>
        <v>x</v>
      </c>
      <c r="D145" s="20"/>
      <c r="E145" s="20"/>
      <c r="F145" s="20"/>
      <c r="G145" s="20"/>
      <c r="H145" s="20"/>
      <c r="I145" s="20"/>
      <c r="J145" s="31"/>
      <c r="K145" s="32"/>
      <c r="L145" s="32"/>
      <c r="M145" s="32"/>
      <c r="N145" s="46"/>
    </row>
    <row r="146" spans="2:36" x14ac:dyDescent="0.3">
      <c r="B146" s="23">
        <f>'Spot Type 1'!B146</f>
        <v>0</v>
      </c>
      <c r="C146" s="20" t="str">
        <f>'Spot Type 1'!C146</f>
        <v>x</v>
      </c>
      <c r="D146" s="20"/>
      <c r="E146" s="20"/>
      <c r="F146" s="20"/>
      <c r="G146" s="20"/>
      <c r="H146" s="20"/>
      <c r="I146" s="20"/>
      <c r="J146" s="31"/>
      <c r="K146" s="32"/>
      <c r="L146" s="32"/>
      <c r="M146" s="32"/>
      <c r="N146" s="46"/>
    </row>
    <row r="147" spans="2:36" x14ac:dyDescent="0.3">
      <c r="B147" s="23">
        <f>'Spot Type 1'!B147</f>
        <v>0</v>
      </c>
      <c r="C147" s="20" t="str">
        <f>'Spot Type 1'!C147</f>
        <v>x</v>
      </c>
      <c r="D147" s="20"/>
      <c r="E147" s="20"/>
      <c r="F147" s="20"/>
      <c r="G147" s="20"/>
      <c r="H147" s="20"/>
      <c r="I147" s="20"/>
      <c r="J147" s="31"/>
      <c r="K147" s="32"/>
      <c r="L147" s="32"/>
      <c r="M147" s="32"/>
      <c r="N147" s="46"/>
    </row>
    <row r="148" spans="2:36" x14ac:dyDescent="0.3">
      <c r="B148" s="23">
        <f>'Spot Type 1'!B148</f>
        <v>0</v>
      </c>
      <c r="C148" s="20" t="str">
        <f>'Spot Type 1'!C148</f>
        <v>x</v>
      </c>
      <c r="D148" s="20"/>
      <c r="E148" s="20"/>
      <c r="F148" s="20"/>
      <c r="G148" s="20"/>
      <c r="H148" s="20"/>
      <c r="I148" s="20"/>
      <c r="J148" s="31"/>
      <c r="K148" s="32"/>
      <c r="L148" s="32"/>
      <c r="M148" s="32"/>
      <c r="N148" s="46"/>
    </row>
    <row r="149" spans="2:36" x14ac:dyDescent="0.3">
      <c r="B149" s="23">
        <f>'Spot Type 1'!B149</f>
        <v>0</v>
      </c>
      <c r="C149" s="20" t="str">
        <f>'Spot Type 1'!C149</f>
        <v>x</v>
      </c>
      <c r="D149" s="20"/>
      <c r="E149" s="20"/>
      <c r="F149" s="20"/>
      <c r="G149" s="20"/>
      <c r="H149" s="20"/>
      <c r="I149" s="20"/>
      <c r="J149" s="31"/>
      <c r="K149" s="32"/>
      <c r="L149" s="32"/>
      <c r="M149" s="32"/>
      <c r="N149" s="46"/>
    </row>
    <row r="150" spans="2:36" x14ac:dyDescent="0.3">
      <c r="B150" s="23">
        <f>'Spot Type 1'!B150</f>
        <v>0</v>
      </c>
      <c r="C150" s="20" t="str">
        <f>'Spot Type 1'!C150</f>
        <v>x</v>
      </c>
      <c r="D150" s="20"/>
      <c r="E150" s="20"/>
      <c r="F150" s="20"/>
      <c r="G150" s="20"/>
      <c r="H150" s="20"/>
      <c r="I150" s="20"/>
      <c r="J150" s="31"/>
      <c r="K150" s="32"/>
      <c r="L150" s="32"/>
      <c r="M150" s="32"/>
      <c r="N150" s="46"/>
    </row>
    <row r="151" spans="2:36" x14ac:dyDescent="0.3">
      <c r="B151" s="23">
        <f>'Spot Type 1'!B151</f>
        <v>0</v>
      </c>
      <c r="C151" s="20" t="str">
        <f>'Spot Type 1'!C151</f>
        <v>x</v>
      </c>
      <c r="D151" s="20"/>
      <c r="E151" s="20"/>
      <c r="F151" s="20"/>
      <c r="G151" s="20"/>
      <c r="H151" s="20"/>
      <c r="I151" s="20"/>
      <c r="J151" s="31"/>
      <c r="K151" s="32"/>
      <c r="L151" s="32"/>
      <c r="M151" s="32"/>
      <c r="N151" s="46"/>
    </row>
    <row r="152" spans="2:36" x14ac:dyDescent="0.3">
      <c r="B152" s="23">
        <f>'Spot Type 1'!B152</f>
        <v>0</v>
      </c>
      <c r="C152" s="20" t="str">
        <f>'Spot Type 1'!C152</f>
        <v>x</v>
      </c>
      <c r="D152" s="20"/>
      <c r="E152" s="20"/>
      <c r="F152" s="20"/>
      <c r="G152" s="20"/>
      <c r="H152" s="20"/>
      <c r="I152" s="20"/>
      <c r="J152" s="31"/>
      <c r="K152" s="32"/>
      <c r="L152" s="32"/>
      <c r="M152" s="32"/>
      <c r="N152" s="46"/>
    </row>
    <row r="153" spans="2:36" x14ac:dyDescent="0.3">
      <c r="B153" s="23">
        <f>'Spot Type 1'!B153</f>
        <v>0</v>
      </c>
      <c r="C153" s="20" t="str">
        <f>'Spot Type 1'!C153</f>
        <v>x</v>
      </c>
      <c r="D153" s="20"/>
      <c r="E153" s="20"/>
      <c r="F153" s="20"/>
      <c r="G153" s="20"/>
      <c r="H153" s="20"/>
      <c r="I153" s="20"/>
      <c r="J153" s="31"/>
      <c r="K153" s="32"/>
      <c r="L153" s="32"/>
      <c r="M153" s="32"/>
      <c r="N153" s="46"/>
    </row>
    <row r="154" spans="2:36" x14ac:dyDescent="0.3">
      <c r="B154" s="23">
        <f>'Spot Type 1'!B154</f>
        <v>0</v>
      </c>
      <c r="C154" s="20" t="str">
        <f>'Spot Type 1'!C154</f>
        <v>x</v>
      </c>
      <c r="D154" s="20"/>
      <c r="E154" s="20"/>
      <c r="F154" s="20"/>
      <c r="G154" s="20"/>
      <c r="H154" s="20"/>
      <c r="I154" s="20"/>
      <c r="J154" s="31"/>
      <c r="K154" s="32"/>
      <c r="L154" s="32"/>
      <c r="M154" s="32"/>
      <c r="N154" s="46"/>
    </row>
    <row r="155" spans="2:36" x14ac:dyDescent="0.3">
      <c r="B155" s="23">
        <f>'Spot Type 1'!B155</f>
        <v>0</v>
      </c>
      <c r="C155" s="20" t="str">
        <f>'Spot Type 1'!C155</f>
        <v>x</v>
      </c>
      <c r="D155" s="20"/>
      <c r="E155" s="20"/>
      <c r="F155" s="20"/>
      <c r="G155" s="20"/>
      <c r="H155" s="20"/>
      <c r="I155" s="20"/>
      <c r="J155" s="31"/>
      <c r="K155" s="32"/>
      <c r="L155" s="32"/>
      <c r="M155" s="32"/>
      <c r="N155" s="46"/>
      <c r="V155" s="5"/>
    </row>
    <row r="156" spans="2:36" x14ac:dyDescent="0.3">
      <c r="B156" s="23">
        <f>'Spot Type 1'!B156</f>
        <v>0</v>
      </c>
      <c r="C156" s="20" t="str">
        <f>'Spot Type 1'!C156</f>
        <v>x</v>
      </c>
      <c r="D156" s="20"/>
      <c r="E156" s="20"/>
      <c r="F156" s="20"/>
      <c r="G156" s="20"/>
      <c r="H156" s="20"/>
      <c r="I156" s="20"/>
      <c r="J156" s="31"/>
      <c r="K156" s="32"/>
      <c r="L156" s="32"/>
      <c r="M156" s="32"/>
      <c r="N156" s="46"/>
      <c r="V156" s="5"/>
    </row>
    <row r="157" spans="2:36" x14ac:dyDescent="0.3">
      <c r="B157" s="23">
        <f>'Spot Type 1'!B157</f>
        <v>0</v>
      </c>
      <c r="C157" s="20" t="str">
        <f>'Spot Type 1'!C157</f>
        <v>x</v>
      </c>
      <c r="D157" s="20"/>
      <c r="E157" s="20"/>
      <c r="F157" s="20"/>
      <c r="G157" s="20"/>
      <c r="H157" s="20"/>
      <c r="I157" s="20"/>
      <c r="J157" s="31"/>
      <c r="K157" s="32"/>
      <c r="L157" s="32"/>
      <c r="M157" s="32"/>
      <c r="N157" s="46"/>
      <c r="V157" s="5"/>
    </row>
    <row r="158" spans="2:36" ht="16.2" thickBot="1" x14ac:dyDescent="0.35">
      <c r="B158" s="23">
        <f>'Spot Type 1'!B158</f>
        <v>0</v>
      </c>
      <c r="C158" s="20" t="str">
        <f>'Spot Type 1'!C158</f>
        <v>x</v>
      </c>
      <c r="D158" s="20"/>
      <c r="E158" s="20"/>
      <c r="F158" s="20"/>
      <c r="G158" s="20"/>
      <c r="H158" s="20"/>
      <c r="I158" s="20"/>
      <c r="J158" s="31"/>
      <c r="K158" s="32"/>
      <c r="L158" s="32"/>
      <c r="M158" s="32"/>
      <c r="N158" s="46"/>
      <c r="S158" s="7" t="s">
        <v>2</v>
      </c>
      <c r="U158" s="7" t="s">
        <v>38</v>
      </c>
      <c r="V158">
        <v>0</v>
      </c>
      <c r="X158" s="72" t="s">
        <v>23</v>
      </c>
      <c r="AB158" s="7" t="s">
        <v>2</v>
      </c>
      <c r="AD158" s="7" t="s">
        <v>38</v>
      </c>
      <c r="AE158">
        <v>0</v>
      </c>
      <c r="AG158" s="75" t="s">
        <v>81</v>
      </c>
    </row>
    <row r="159" spans="2:36" ht="130.19999999999999" thickBot="1" x14ac:dyDescent="0.35">
      <c r="B159" s="23">
        <f>'Spot Type 1'!B159</f>
        <v>0</v>
      </c>
      <c r="C159" s="20" t="str">
        <f>'Spot Type 1'!C159</f>
        <v>x</v>
      </c>
      <c r="D159" s="20"/>
      <c r="E159" s="20"/>
      <c r="F159" s="20"/>
      <c r="G159" s="20"/>
      <c r="H159" s="20"/>
      <c r="I159" s="20"/>
      <c r="J159" s="31"/>
      <c r="K159" s="32"/>
      <c r="L159" s="32"/>
      <c r="M159" s="32"/>
      <c r="N159" s="46"/>
      <c r="S159" s="27" t="s">
        <v>1</v>
      </c>
      <c r="T159" s="28" t="s">
        <v>147</v>
      </c>
      <c r="U159" s="29" t="s">
        <v>3</v>
      </c>
      <c r="V159" s="29" t="s">
        <v>71</v>
      </c>
      <c r="W159" s="29" t="str">
        <f>IF(Params!$B$4="Multiplex","Mean0 + 2xSigma","Mean0 - 2xSigma")</f>
        <v>Mean0 - 2xSigma</v>
      </c>
      <c r="X159" s="30" t="str">
        <f>IF(Params!$B$4="Multiplex","Mean0 + 3xSigma","Mean0 - 3xSigma")</f>
        <v>Mean0 - 3xSigma</v>
      </c>
      <c r="Y159" s="103" t="s">
        <v>63</v>
      </c>
      <c r="Z159" s="105" t="s">
        <v>67</v>
      </c>
      <c r="AA159" s="105" t="s">
        <v>68</v>
      </c>
      <c r="AB159" s="27" t="s">
        <v>1</v>
      </c>
      <c r="AC159" s="28" t="s">
        <v>147</v>
      </c>
      <c r="AD159" s="29" t="s">
        <v>3</v>
      </c>
      <c r="AE159" s="29" t="s">
        <v>71</v>
      </c>
      <c r="AF159" s="29" t="str">
        <f>IF(Params!$B$4="Multiplex","Mean0 + 2xSigma","Mean0 - 2xSigma")</f>
        <v>Mean0 - 2xSigma</v>
      </c>
      <c r="AG159" s="30" t="str">
        <f>IF(Params!$B$4="Multiplex","Mean0 + 3xSigma","Mean0 - 3xSigma")</f>
        <v>Mean0 - 3xSigma</v>
      </c>
      <c r="AH159" s="103" t="s">
        <v>66</v>
      </c>
      <c r="AI159" s="105" t="s">
        <v>67</v>
      </c>
      <c r="AJ159" s="105" t="s">
        <v>68</v>
      </c>
    </row>
    <row r="160" spans="2:36" ht="16.2" thickTop="1" x14ac:dyDescent="0.3">
      <c r="B160" s="23">
        <f>'Spot Type 1'!B160</f>
        <v>0</v>
      </c>
      <c r="C160" s="20" t="str">
        <f>'Spot Type 1'!C160</f>
        <v>x</v>
      </c>
      <c r="D160" s="20"/>
      <c r="E160" s="20"/>
      <c r="F160" s="20"/>
      <c r="G160" s="20"/>
      <c r="H160" s="20"/>
      <c r="I160" s="20"/>
      <c r="J160" s="31"/>
      <c r="K160" s="32"/>
      <c r="L160" s="32"/>
      <c r="M160" s="32"/>
      <c r="N160" s="46"/>
      <c r="S160" s="9">
        <f>MIN(S7:S15)/100</f>
        <v>0</v>
      </c>
      <c r="T160" s="73" t="e">
        <f>Z20</f>
        <v>#DIV/0!</v>
      </c>
      <c r="U160" s="10" t="e">
        <f>AA20</f>
        <v>#DIV/0!</v>
      </c>
      <c r="V160" s="10" t="e">
        <f>$Z$20</f>
        <v>#DIV/0!</v>
      </c>
      <c r="W160" s="10" t="e">
        <f>IF(Params!$B$4="Multiplex",T$160+2*U$160,T$160-2*U$160)</f>
        <v>#DIV/0!</v>
      </c>
      <c r="X160" s="11" t="e">
        <f>IF(Params!$B$4="Multiplex",T$160+3*U$160,T$160-3*U$160)</f>
        <v>#DIV/0!</v>
      </c>
      <c r="Y160" s="102" t="e">
        <f t="shared" ref="Y160:Y167" si="45">T161-T160</f>
        <v>#DIV/0!</v>
      </c>
      <c r="Z160" t="e">
        <f>IF(Params!$B$4="Multiplex",IF($T160&gt;W160,1,0),IF($T160&lt;W160,1,0))*IF($S161="//",1,161)</f>
        <v>#DIV/0!</v>
      </c>
      <c r="AA160" s="106" t="e">
        <f>IF(Params!$B$4="Multiplex",IF($T160&gt;X160,1,0),IF($T160&lt;X160,1,0))*IF($S161="//",1,161)</f>
        <v>#DIV/0!</v>
      </c>
      <c r="AB160" s="9">
        <f>MIN(S7:S15)/100</f>
        <v>0</v>
      </c>
      <c r="AC160" s="76" t="e">
        <f t="shared" ref="AC160:AD169" si="46">AC20</f>
        <v>#DIV/0!</v>
      </c>
      <c r="AD160" s="10" t="e">
        <f t="shared" si="46"/>
        <v>#DIV/0!</v>
      </c>
      <c r="AE160" s="10" t="e">
        <f>$AC$20</f>
        <v>#DIV/0!</v>
      </c>
      <c r="AF160" s="10" t="e">
        <f>IF(Params!$B$4="Multiplex",AC$160+2*AD$160,AC$160-2*AD$160)</f>
        <v>#DIV/0!</v>
      </c>
      <c r="AG160" s="11" t="e">
        <f>IF(Params!$B$4="Multiplex",AC$160+3*AD$160,AC$160-3*AD$160)</f>
        <v>#DIV/0!</v>
      </c>
      <c r="AH160" s="102" t="e">
        <f t="shared" ref="AH160:AH167" si="47">AC161-AC160</f>
        <v>#DIV/0!</v>
      </c>
      <c r="AI160" t="e">
        <f>IF(Params!$B$4="Multiplex",IF($AC160&gt;AF160,1,0),IF($AC160&lt;AF160,1,0))*IF($S161="//",1,AI161)</f>
        <v>#DIV/0!</v>
      </c>
      <c r="AJ160" s="106" t="e">
        <f>IF(Params!$B$4="Multiplex",IF($AC160&gt;AG160,1,0),IF($AC160&lt;AG160,1,0))*IF($S161="//",1,AJ161)</f>
        <v>#DIV/0!</v>
      </c>
    </row>
    <row r="161" spans="2:36" x14ac:dyDescent="0.3">
      <c r="B161" s="23">
        <f>'Spot Type 1'!B161</f>
        <v>0</v>
      </c>
      <c r="C161" s="20" t="str">
        <f>'Spot Type 1'!C161</f>
        <v>x</v>
      </c>
      <c r="D161" s="20"/>
      <c r="E161" s="20"/>
      <c r="F161" s="20"/>
      <c r="G161" s="20"/>
      <c r="H161" s="20"/>
      <c r="I161" s="20"/>
      <c r="J161" s="31"/>
      <c r="K161" s="32"/>
      <c r="L161" s="32"/>
      <c r="M161" s="32"/>
      <c r="N161" s="46"/>
      <c r="S161" s="9" t="str">
        <f>S7</f>
        <v>//</v>
      </c>
      <c r="T161" s="73" t="e">
        <f t="shared" ref="T161:U169" si="48">Z21</f>
        <v>#DIV/0!</v>
      </c>
      <c r="U161" s="10" t="e">
        <f t="shared" si="48"/>
        <v>#DIV/0!</v>
      </c>
      <c r="V161" s="10" t="e">
        <f t="shared" ref="V161:V169" si="49">$Z$20</f>
        <v>#DIV/0!</v>
      </c>
      <c r="W161" s="10" t="e">
        <f>IF(Params!$B$4="Multiplex",T$160+2*U$160,T$160-2*U$160)</f>
        <v>#DIV/0!</v>
      </c>
      <c r="X161" s="11" t="e">
        <f>IF(Params!$B$4="Multiplex",T$160+3*U$160,T$160-3*U$160)</f>
        <v>#DIV/0!</v>
      </c>
      <c r="Y161" s="102" t="e">
        <f t="shared" si="45"/>
        <v>#DIV/0!</v>
      </c>
      <c r="Z161" s="106" t="e">
        <f>IF(Params!$B$4="Multiplex",IF($T161&gt;W161,1,0),IF($T161&lt;W161,1,0))*IF($S162="//",1,161)</f>
        <v>#DIV/0!</v>
      </c>
      <c r="AA161" s="106" t="e">
        <f>IF(Params!$B$4="Multiplex",IF($T161&gt;X161,1,0),IF($T161&lt;X161,1,0))*IF($S162="//",1,161)</f>
        <v>#DIV/0!</v>
      </c>
      <c r="AB161" s="9" t="str">
        <f>S7</f>
        <v>//</v>
      </c>
      <c r="AC161" s="76" t="e">
        <f t="shared" si="46"/>
        <v>#DIV/0!</v>
      </c>
      <c r="AD161" s="10" t="e">
        <f t="shared" si="46"/>
        <v>#DIV/0!</v>
      </c>
      <c r="AE161" s="10" t="e">
        <f t="shared" ref="AE161:AE169" si="50">$AC$20</f>
        <v>#DIV/0!</v>
      </c>
      <c r="AF161" s="10" t="e">
        <f>IF(Params!$B$4="Multiplex",AC$160+2*AD$160,AC$160-2*AD$160)</f>
        <v>#DIV/0!</v>
      </c>
      <c r="AG161" s="11" t="e">
        <f>IF(Params!$B$4="Multiplex",AC$160+3*AD$160,AC$160-3*AD$160)</f>
        <v>#DIV/0!</v>
      </c>
      <c r="AH161" s="102" t="e">
        <f t="shared" si="47"/>
        <v>#DIV/0!</v>
      </c>
      <c r="AI161" s="106" t="e">
        <f>IF(Params!$B$4="Multiplex",IF($AC161&gt;AF161,1,0),IF($AC161&lt;AF161,1,0))*IF($S162="//",1,AI162)</f>
        <v>#DIV/0!</v>
      </c>
      <c r="AJ161" s="106" t="e">
        <f>IF(Params!$B$4="Multiplex",IF($AC161&gt;AG161,1,0),IF($AC161&lt;AG161,1,0))*IF($S162="//",1,AJ162)</f>
        <v>#DIV/0!</v>
      </c>
    </row>
    <row r="162" spans="2:36" x14ac:dyDescent="0.3">
      <c r="B162" s="23">
        <f>'Spot Type 1'!B162</f>
        <v>0</v>
      </c>
      <c r="C162" s="20" t="str">
        <f>'Spot Type 1'!C162</f>
        <v>x</v>
      </c>
      <c r="D162" s="20"/>
      <c r="E162" s="20"/>
      <c r="F162" s="20"/>
      <c r="G162" s="20"/>
      <c r="H162" s="20"/>
      <c r="I162" s="20"/>
      <c r="J162" s="31"/>
      <c r="K162" s="32"/>
      <c r="L162" s="32"/>
      <c r="M162" s="32"/>
      <c r="N162" s="46"/>
      <c r="S162" s="9" t="str">
        <f t="shared" ref="S162:S169" si="51">S8</f>
        <v>//</v>
      </c>
      <c r="T162" s="73" t="e">
        <f t="shared" si="48"/>
        <v>#DIV/0!</v>
      </c>
      <c r="U162" s="10" t="e">
        <f t="shared" si="48"/>
        <v>#DIV/0!</v>
      </c>
      <c r="V162" s="10" t="e">
        <f t="shared" si="49"/>
        <v>#DIV/0!</v>
      </c>
      <c r="W162" s="10" t="e">
        <f>IF(Params!$B$4="Multiplex",T$160+2*U$160,T$160-2*U$160)</f>
        <v>#DIV/0!</v>
      </c>
      <c r="X162" s="11" t="e">
        <f>IF(Params!$B$4="Multiplex",T$160+3*U$160,T$160-3*U$160)</f>
        <v>#DIV/0!</v>
      </c>
      <c r="Y162" s="102" t="e">
        <f t="shared" si="45"/>
        <v>#DIV/0!</v>
      </c>
      <c r="Z162" s="106" t="e">
        <f>IF(Params!$B$4="Multiplex",IF($T162&gt;W162,1,0),IF($T162&lt;W162,1,0))*IF($S163="//",1,161)</f>
        <v>#DIV/0!</v>
      </c>
      <c r="AA162" s="106" t="e">
        <f>IF(Params!$B$4="Multiplex",IF($T162&gt;X162,1,0),IF($T162&lt;X162,1,0))*IF($S163="//",1,161)</f>
        <v>#DIV/0!</v>
      </c>
      <c r="AB162" s="9" t="str">
        <f t="shared" ref="AB162:AB169" si="52">S8</f>
        <v>//</v>
      </c>
      <c r="AC162" s="76" t="e">
        <f t="shared" si="46"/>
        <v>#DIV/0!</v>
      </c>
      <c r="AD162" s="10" t="e">
        <f t="shared" si="46"/>
        <v>#DIV/0!</v>
      </c>
      <c r="AE162" s="10" t="e">
        <f t="shared" si="50"/>
        <v>#DIV/0!</v>
      </c>
      <c r="AF162" s="10" t="e">
        <f>IF(Params!$B$4="Multiplex",AC$160+2*AD$160,AC$160-2*AD$160)</f>
        <v>#DIV/0!</v>
      </c>
      <c r="AG162" s="11" t="e">
        <f>IF(Params!$B$4="Multiplex",AC$160+3*AD$160,AC$160-3*AD$160)</f>
        <v>#DIV/0!</v>
      </c>
      <c r="AH162" s="102" t="e">
        <f t="shared" si="47"/>
        <v>#DIV/0!</v>
      </c>
      <c r="AI162" s="106" t="e">
        <f>IF(Params!$B$4="Multiplex",IF($AC162&gt;AF162,1,0),IF($AC162&lt;AF162,1,0))*IF($S163="//",1,AI163)</f>
        <v>#DIV/0!</v>
      </c>
      <c r="AJ162" s="106" t="e">
        <f>IF(Params!$B$4="Multiplex",IF($AC162&gt;AG162,1,0),IF($AC162&lt;AG162,1,0))*IF($S163="//",1,AJ163)</f>
        <v>#DIV/0!</v>
      </c>
    </row>
    <row r="163" spans="2:36" x14ac:dyDescent="0.3">
      <c r="B163" s="23">
        <f>'Spot Type 1'!B163</f>
        <v>0</v>
      </c>
      <c r="C163" s="20" t="str">
        <f>'Spot Type 1'!C163</f>
        <v>x</v>
      </c>
      <c r="D163" s="20"/>
      <c r="E163" s="20"/>
      <c r="F163" s="20"/>
      <c r="G163" s="20"/>
      <c r="H163" s="20"/>
      <c r="I163" s="20"/>
      <c r="J163" s="31"/>
      <c r="K163" s="32"/>
      <c r="L163" s="32"/>
      <c r="M163" s="32"/>
      <c r="N163" s="46"/>
      <c r="S163" s="9" t="str">
        <f t="shared" si="51"/>
        <v>//</v>
      </c>
      <c r="T163" s="73" t="e">
        <f t="shared" si="48"/>
        <v>#DIV/0!</v>
      </c>
      <c r="U163" s="10" t="e">
        <f t="shared" si="48"/>
        <v>#DIV/0!</v>
      </c>
      <c r="V163" s="10" t="e">
        <f t="shared" si="49"/>
        <v>#DIV/0!</v>
      </c>
      <c r="W163" s="10" t="e">
        <f>IF(Params!$B$4="Multiplex",T$160+2*U$160,T$160-2*U$160)</f>
        <v>#DIV/0!</v>
      </c>
      <c r="X163" s="11" t="e">
        <f>IF(Params!$B$4="Multiplex",T$160+3*U$160,T$160-3*U$160)</f>
        <v>#DIV/0!</v>
      </c>
      <c r="Y163" s="102" t="e">
        <f t="shared" si="45"/>
        <v>#DIV/0!</v>
      </c>
      <c r="Z163" s="106" t="e">
        <f>IF(Params!$B$4="Multiplex",IF($T163&gt;W163,1,0),IF($T163&lt;W163,1,0))*IF($S164="//",1,161)</f>
        <v>#DIV/0!</v>
      </c>
      <c r="AA163" s="106" t="e">
        <f>IF(Params!$B$4="Multiplex",IF($T163&gt;X163,1,0),IF($T163&lt;X163,1,0))*IF($S164="//",1,161)</f>
        <v>#DIV/0!</v>
      </c>
      <c r="AB163" s="9" t="str">
        <f t="shared" si="52"/>
        <v>//</v>
      </c>
      <c r="AC163" s="76" t="e">
        <f t="shared" si="46"/>
        <v>#DIV/0!</v>
      </c>
      <c r="AD163" s="10" t="e">
        <f t="shared" si="46"/>
        <v>#DIV/0!</v>
      </c>
      <c r="AE163" s="10" t="e">
        <f t="shared" si="50"/>
        <v>#DIV/0!</v>
      </c>
      <c r="AF163" s="10" t="e">
        <f>IF(Params!$B$4="Multiplex",AC$160+2*AD$160,AC$160-2*AD$160)</f>
        <v>#DIV/0!</v>
      </c>
      <c r="AG163" s="11" t="e">
        <f>IF(Params!$B$4="Multiplex",AC$160+3*AD$160,AC$160-3*AD$160)</f>
        <v>#DIV/0!</v>
      </c>
      <c r="AH163" s="102" t="e">
        <f t="shared" si="47"/>
        <v>#DIV/0!</v>
      </c>
      <c r="AI163" s="106" t="e">
        <f>IF(Params!$B$4="Multiplex",IF($AC163&gt;AF163,1,0),IF($AC163&lt;AF163,1,0))*IF($S164="//",1,AI164)</f>
        <v>#DIV/0!</v>
      </c>
      <c r="AJ163" s="106" t="e">
        <f>IF(Params!$B$4="Multiplex",IF($AC163&gt;AG163,1,0),IF($AC163&lt;AG163,1,0))*IF($S164="//",1,AJ164)</f>
        <v>#DIV/0!</v>
      </c>
    </row>
    <row r="164" spans="2:36" x14ac:dyDescent="0.3">
      <c r="B164" s="23">
        <f>'Spot Type 1'!B164</f>
        <v>0</v>
      </c>
      <c r="C164" s="20" t="str">
        <f>'Spot Type 1'!C164</f>
        <v>x</v>
      </c>
      <c r="D164" s="20"/>
      <c r="E164" s="20"/>
      <c r="F164" s="20"/>
      <c r="G164" s="20"/>
      <c r="H164" s="20"/>
      <c r="I164" s="20"/>
      <c r="J164" s="31"/>
      <c r="K164" s="32"/>
      <c r="L164" s="32"/>
      <c r="M164" s="32"/>
      <c r="N164" s="46"/>
      <c r="S164" s="9" t="str">
        <f t="shared" si="51"/>
        <v>//</v>
      </c>
      <c r="T164" s="73" t="e">
        <f t="shared" si="48"/>
        <v>#DIV/0!</v>
      </c>
      <c r="U164" s="10" t="e">
        <f t="shared" si="48"/>
        <v>#DIV/0!</v>
      </c>
      <c r="V164" s="10" t="e">
        <f t="shared" si="49"/>
        <v>#DIV/0!</v>
      </c>
      <c r="W164" s="10" t="e">
        <f>IF(Params!$B$4="Multiplex",T$160+2*U$160,T$160-2*U$160)</f>
        <v>#DIV/0!</v>
      </c>
      <c r="X164" s="11" t="e">
        <f>IF(Params!$B$4="Multiplex",T$160+3*U$160,T$160-3*U$160)</f>
        <v>#DIV/0!</v>
      </c>
      <c r="Y164" s="102" t="e">
        <f t="shared" si="45"/>
        <v>#DIV/0!</v>
      </c>
      <c r="Z164" s="106" t="e">
        <f>IF(Params!$B$4="Multiplex",IF($T164&gt;W164,1,0),IF($T164&lt;W164,1,0))*IF($S165="//",1,161)</f>
        <v>#DIV/0!</v>
      </c>
      <c r="AA164" s="106" t="e">
        <f>IF(Params!$B$4="Multiplex",IF($T164&gt;X164,1,0),IF($T164&lt;X164,1,0))*IF($S165="//",1,161)</f>
        <v>#DIV/0!</v>
      </c>
      <c r="AB164" s="9" t="str">
        <f t="shared" si="52"/>
        <v>//</v>
      </c>
      <c r="AC164" s="76" t="e">
        <f t="shared" si="46"/>
        <v>#DIV/0!</v>
      </c>
      <c r="AD164" s="10" t="e">
        <f t="shared" si="46"/>
        <v>#DIV/0!</v>
      </c>
      <c r="AE164" s="10" t="e">
        <f t="shared" si="50"/>
        <v>#DIV/0!</v>
      </c>
      <c r="AF164" s="10" t="e">
        <f>IF(Params!$B$4="Multiplex",AC$160+2*AD$160,AC$160-2*AD$160)</f>
        <v>#DIV/0!</v>
      </c>
      <c r="AG164" s="11" t="e">
        <f>IF(Params!$B$4="Multiplex",AC$160+3*AD$160,AC$160-3*AD$160)</f>
        <v>#DIV/0!</v>
      </c>
      <c r="AH164" s="102" t="e">
        <f t="shared" si="47"/>
        <v>#DIV/0!</v>
      </c>
      <c r="AI164" s="106" t="e">
        <f>IF(Params!$B$4="Multiplex",IF($AC164&gt;AF164,1,0),IF($AC164&lt;AF164,1,0))*IF($S165="//",1,AI165)</f>
        <v>#DIV/0!</v>
      </c>
      <c r="AJ164" s="106" t="e">
        <f>IF(Params!$B$4="Multiplex",IF($AC164&gt;AG164,1,0),IF($AC164&lt;AG164,1,0))*IF($S165="//",1,AJ165)</f>
        <v>#DIV/0!</v>
      </c>
    </row>
    <row r="165" spans="2:36" x14ac:dyDescent="0.3">
      <c r="B165" s="23">
        <f>'Spot Type 1'!B165</f>
        <v>0</v>
      </c>
      <c r="C165" s="20" t="str">
        <f>'Spot Type 1'!C165</f>
        <v>x</v>
      </c>
      <c r="D165" s="20"/>
      <c r="E165" s="20"/>
      <c r="F165" s="20"/>
      <c r="G165" s="20"/>
      <c r="H165" s="20"/>
      <c r="I165" s="20"/>
      <c r="J165" s="31"/>
      <c r="K165" s="32"/>
      <c r="L165" s="32"/>
      <c r="M165" s="32"/>
      <c r="N165" s="46"/>
      <c r="S165" s="9" t="str">
        <f t="shared" si="51"/>
        <v>//</v>
      </c>
      <c r="T165" s="73" t="e">
        <f t="shared" si="48"/>
        <v>#DIV/0!</v>
      </c>
      <c r="U165" s="10" t="e">
        <f t="shared" si="48"/>
        <v>#DIV/0!</v>
      </c>
      <c r="V165" s="10" t="e">
        <f t="shared" si="49"/>
        <v>#DIV/0!</v>
      </c>
      <c r="W165" s="10" t="e">
        <f>IF(Params!$B$4="Multiplex",T$160+2*U$160,T$160-2*U$160)</f>
        <v>#DIV/0!</v>
      </c>
      <c r="X165" s="11" t="e">
        <f>IF(Params!$B$4="Multiplex",T$160+3*U$160,T$160-3*U$160)</f>
        <v>#DIV/0!</v>
      </c>
      <c r="Y165" s="102" t="e">
        <f t="shared" si="45"/>
        <v>#DIV/0!</v>
      </c>
      <c r="Z165" s="106" t="e">
        <f>IF(Params!$B$4="Multiplex",IF($T165&gt;W165,1,0),IF($T165&lt;W165,1,0))*IF($S166="//",1,161)</f>
        <v>#DIV/0!</v>
      </c>
      <c r="AA165" s="106" t="e">
        <f>IF(Params!$B$4="Multiplex",IF($T165&gt;X165,1,0),IF($T165&lt;X165,1,0))*IF($S166="//",1,161)</f>
        <v>#DIV/0!</v>
      </c>
      <c r="AB165" s="9" t="str">
        <f t="shared" si="52"/>
        <v>//</v>
      </c>
      <c r="AC165" s="76" t="e">
        <f t="shared" si="46"/>
        <v>#DIV/0!</v>
      </c>
      <c r="AD165" s="10" t="e">
        <f t="shared" si="46"/>
        <v>#DIV/0!</v>
      </c>
      <c r="AE165" s="10" t="e">
        <f t="shared" si="50"/>
        <v>#DIV/0!</v>
      </c>
      <c r="AF165" s="10" t="e">
        <f>IF(Params!$B$4="Multiplex",AC$160+2*AD$160,AC$160-2*AD$160)</f>
        <v>#DIV/0!</v>
      </c>
      <c r="AG165" s="11" t="e">
        <f>IF(Params!$B$4="Multiplex",AC$160+3*AD$160,AC$160-3*AD$160)</f>
        <v>#DIV/0!</v>
      </c>
      <c r="AH165" s="102" t="e">
        <f t="shared" si="47"/>
        <v>#DIV/0!</v>
      </c>
      <c r="AI165" s="106" t="e">
        <f>IF(Params!$B$4="Multiplex",IF($AC165&gt;AF165,1,0),IF($AC165&lt;AF165,1,0))*IF($S166="//",1,AI166)</f>
        <v>#DIV/0!</v>
      </c>
      <c r="AJ165" s="106" t="e">
        <f>IF(Params!$B$4="Multiplex",IF($AC165&gt;AG165,1,0),IF($AC165&lt;AG165,1,0))*IF($S166="//",1,AJ166)</f>
        <v>#DIV/0!</v>
      </c>
    </row>
    <row r="166" spans="2:36" x14ac:dyDescent="0.3">
      <c r="B166" s="23">
        <f>'Spot Type 1'!B166</f>
        <v>0</v>
      </c>
      <c r="C166" s="20" t="str">
        <f>'Spot Type 1'!C166</f>
        <v>x</v>
      </c>
      <c r="D166" s="20"/>
      <c r="E166" s="20"/>
      <c r="F166" s="20"/>
      <c r="G166" s="20"/>
      <c r="H166" s="20"/>
      <c r="I166" s="20"/>
      <c r="J166" s="31"/>
      <c r="K166" s="32"/>
      <c r="L166" s="32"/>
      <c r="M166" s="32"/>
      <c r="N166" s="46"/>
      <c r="S166" s="9" t="str">
        <f t="shared" si="51"/>
        <v>//</v>
      </c>
      <c r="T166" s="73" t="e">
        <f t="shared" si="48"/>
        <v>#DIV/0!</v>
      </c>
      <c r="U166" s="10" t="e">
        <f t="shared" si="48"/>
        <v>#DIV/0!</v>
      </c>
      <c r="V166" s="10" t="e">
        <f>$Z$20</f>
        <v>#DIV/0!</v>
      </c>
      <c r="W166" s="10" t="e">
        <f>IF(Params!$B$4="Multiplex",T$160+2*U$160,T$160-2*U$160)</f>
        <v>#DIV/0!</v>
      </c>
      <c r="X166" s="11" t="e">
        <f>IF(Params!$B$4="Multiplex",T$160+3*U$160,T$160-3*U$160)</f>
        <v>#DIV/0!</v>
      </c>
      <c r="Y166" s="102" t="e">
        <f t="shared" si="45"/>
        <v>#DIV/0!</v>
      </c>
      <c r="Z166" s="106" t="e">
        <f>IF(Params!$B$4="Multiplex",IF($T166&gt;W166,1,0),IF($T166&lt;W166,1,0))*IF($S167="//",1,161)</f>
        <v>#DIV/0!</v>
      </c>
      <c r="AA166" s="106" t="e">
        <f>IF(Params!$B$4="Multiplex",IF($T166&gt;X166,1,0),IF($T166&lt;X166,1,0))*IF($S167="//",1,161)</f>
        <v>#DIV/0!</v>
      </c>
      <c r="AB166" s="9" t="str">
        <f t="shared" si="52"/>
        <v>//</v>
      </c>
      <c r="AC166" s="76" t="e">
        <f t="shared" si="46"/>
        <v>#DIV/0!</v>
      </c>
      <c r="AD166" s="10" t="e">
        <f t="shared" si="46"/>
        <v>#DIV/0!</v>
      </c>
      <c r="AE166" s="10" t="e">
        <f t="shared" si="50"/>
        <v>#DIV/0!</v>
      </c>
      <c r="AF166" s="10" t="e">
        <f>IF(Params!$B$4="Multiplex",AC$160+2*AD$160,AC$160-2*AD$160)</f>
        <v>#DIV/0!</v>
      </c>
      <c r="AG166" s="11" t="e">
        <f>IF(Params!$B$4="Multiplex",AC$160+3*AD$160,AC$160-3*AD$160)</f>
        <v>#DIV/0!</v>
      </c>
      <c r="AH166" s="102" t="e">
        <f t="shared" si="47"/>
        <v>#DIV/0!</v>
      </c>
      <c r="AI166" s="106" t="e">
        <f>IF(Params!$B$4="Multiplex",IF($AC166&gt;AF166,1,0),IF($AC166&lt;AF166,1,0))*IF($S167="//",1,AI167)</f>
        <v>#DIV/0!</v>
      </c>
      <c r="AJ166" s="106" t="e">
        <f>IF(Params!$B$4="Multiplex",IF($AC166&gt;AG166,1,0),IF($AC166&lt;AG166,1,0))*IF($S167="//",1,AJ167)</f>
        <v>#DIV/0!</v>
      </c>
    </row>
    <row r="167" spans="2:36" x14ac:dyDescent="0.3">
      <c r="B167" s="23">
        <f>'Spot Type 1'!B167</f>
        <v>0</v>
      </c>
      <c r="C167" s="20" t="str">
        <f>'Spot Type 1'!C167</f>
        <v>x</v>
      </c>
      <c r="D167" s="20"/>
      <c r="E167" s="20"/>
      <c r="F167" s="20"/>
      <c r="G167" s="20"/>
      <c r="H167" s="20"/>
      <c r="I167" s="20"/>
      <c r="J167" s="31"/>
      <c r="K167" s="32"/>
      <c r="L167" s="32"/>
      <c r="M167" s="32"/>
      <c r="N167" s="46"/>
      <c r="S167" s="9" t="str">
        <f t="shared" si="51"/>
        <v>//</v>
      </c>
      <c r="T167" s="73" t="e">
        <f t="shared" si="48"/>
        <v>#DIV/0!</v>
      </c>
      <c r="U167" s="10" t="e">
        <f t="shared" si="48"/>
        <v>#DIV/0!</v>
      </c>
      <c r="V167" s="10" t="e">
        <f t="shared" si="49"/>
        <v>#DIV/0!</v>
      </c>
      <c r="W167" s="10" t="e">
        <f>IF(Params!$B$4="Multiplex",T$160+2*U$160,T$160-2*U$160)</f>
        <v>#DIV/0!</v>
      </c>
      <c r="X167" s="11" t="e">
        <f>IF(Params!$B$4="Multiplex",T$160+3*U$160,T$160-3*U$160)</f>
        <v>#DIV/0!</v>
      </c>
      <c r="Y167" s="102" t="e">
        <f t="shared" si="45"/>
        <v>#DIV/0!</v>
      </c>
      <c r="Z167" s="106" t="e">
        <f>IF(Params!$B$4="Multiplex",IF($T167&gt;W167,1,0),IF($T167&lt;W167,1,0))*IF($S168="//",1,161)</f>
        <v>#DIV/0!</v>
      </c>
      <c r="AA167" s="106" t="e">
        <f>IF(Params!$B$4="Multiplex",IF($T167&gt;X167,1,0),IF($T167&lt;X167,1,0))*IF($S168="//",1,161)</f>
        <v>#DIV/0!</v>
      </c>
      <c r="AB167" s="9" t="str">
        <f t="shared" si="52"/>
        <v>//</v>
      </c>
      <c r="AC167" s="76" t="e">
        <f t="shared" si="46"/>
        <v>#DIV/0!</v>
      </c>
      <c r="AD167" s="10" t="e">
        <f t="shared" si="46"/>
        <v>#DIV/0!</v>
      </c>
      <c r="AE167" s="10" t="e">
        <f t="shared" si="50"/>
        <v>#DIV/0!</v>
      </c>
      <c r="AF167" s="10" t="e">
        <f>IF(Params!$B$4="Multiplex",AC$160+2*AD$160,AC$160-2*AD$160)</f>
        <v>#DIV/0!</v>
      </c>
      <c r="AG167" s="11" t="e">
        <f>IF(Params!$B$4="Multiplex",AC$160+3*AD$160,AC$160-3*AD$160)</f>
        <v>#DIV/0!</v>
      </c>
      <c r="AH167" s="102" t="e">
        <f t="shared" si="47"/>
        <v>#DIV/0!</v>
      </c>
      <c r="AI167" s="106" t="e">
        <f>IF(Params!$B$4="Multiplex",IF($AC167&gt;AF167,1,0),IF($AC167&lt;AF167,1,0))*IF($S168="//",1,AI168)</f>
        <v>#DIV/0!</v>
      </c>
      <c r="AJ167" s="106" t="e">
        <f>IF(Params!$B$4="Multiplex",IF($AC167&gt;AG167,1,0),IF($AC167&lt;AG167,1,0))*IF($S168="//",1,AJ168)</f>
        <v>#DIV/0!</v>
      </c>
    </row>
    <row r="168" spans="2:36" x14ac:dyDescent="0.3">
      <c r="B168" s="23">
        <f>'Spot Type 1'!B168</f>
        <v>0</v>
      </c>
      <c r="C168" s="20" t="str">
        <f>'Spot Type 1'!C168</f>
        <v>x</v>
      </c>
      <c r="D168" s="20"/>
      <c r="E168" s="20"/>
      <c r="F168" s="20"/>
      <c r="G168" s="20"/>
      <c r="H168" s="20"/>
      <c r="I168" s="20"/>
      <c r="J168" s="31"/>
      <c r="K168" s="32"/>
      <c r="L168" s="32"/>
      <c r="M168" s="32"/>
      <c r="N168" s="46"/>
      <c r="S168" s="9" t="str">
        <f t="shared" si="51"/>
        <v>//</v>
      </c>
      <c r="T168" s="73" t="e">
        <f t="shared" si="48"/>
        <v>#DIV/0!</v>
      </c>
      <c r="U168" s="10" t="e">
        <f t="shared" si="48"/>
        <v>#DIV/0!</v>
      </c>
      <c r="V168" s="10" t="e">
        <f t="shared" si="49"/>
        <v>#DIV/0!</v>
      </c>
      <c r="W168" s="10" t="e">
        <f>IF(Params!$B$4="Multiplex",T$160+2*U$160,T$160-2*U$160)</f>
        <v>#DIV/0!</v>
      </c>
      <c r="X168" s="11" t="e">
        <f>IF(Params!$B$4="Multiplex",T$160+3*U$160,T$160-3*U$160)</f>
        <v>#DIV/0!</v>
      </c>
      <c r="Y168" s="102" t="e">
        <f>T169-T168</f>
        <v>#DIV/0!</v>
      </c>
      <c r="Z168" s="106" t="e">
        <f>IF(Params!$B$4="Multiplex",IF($T168&gt;W168,1,0),IF($T168&lt;W168,1,0))*IF($S169="//",1,161)</f>
        <v>#DIV/0!</v>
      </c>
      <c r="AA168" s="106" t="e">
        <f>IF(Params!$B$4="Multiplex",IF($T168&gt;X168,1,0),IF($T168&lt;X168,1,0))*IF($S169="//",1,161)</f>
        <v>#DIV/0!</v>
      </c>
      <c r="AB168" s="44" t="str">
        <f t="shared" si="52"/>
        <v>//</v>
      </c>
      <c r="AC168" s="77" t="e">
        <f t="shared" si="46"/>
        <v>#DIV/0!</v>
      </c>
      <c r="AD168" s="12" t="e">
        <f t="shared" si="46"/>
        <v>#DIV/0!</v>
      </c>
      <c r="AE168" s="10" t="e">
        <f t="shared" si="50"/>
        <v>#DIV/0!</v>
      </c>
      <c r="AF168" s="10" t="e">
        <f>IF(Params!$B$4="Multiplex",AC$160+2*AD$160,AC$160-2*AD$160)</f>
        <v>#DIV/0!</v>
      </c>
      <c r="AG168" s="11" t="e">
        <f>IF(Params!$B$4="Multiplex",AC$160+3*AD$160,AC$160-3*AD$160)</f>
        <v>#DIV/0!</v>
      </c>
      <c r="AH168" s="102" t="e">
        <f>AC169-AC168</f>
        <v>#DIV/0!</v>
      </c>
      <c r="AI168" s="106" t="e">
        <f>IF(Params!$B$4="Multiplex",IF($AC168&gt;AF168,1,0),IF($AC168&lt;AF168,1,0))*IF($S169="//",1,AI169)</f>
        <v>#DIV/0!</v>
      </c>
      <c r="AJ168" s="106" t="e">
        <f>IF(Params!$B$4="Multiplex",IF($AC168&gt;AG168,1,0),IF($AC168&lt;AG168,1,0))*IF($S169="//",1,AJ169)</f>
        <v>#DIV/0!</v>
      </c>
    </row>
    <row r="169" spans="2:36" ht="16.2" thickBot="1" x14ac:dyDescent="0.35">
      <c r="B169" s="23">
        <f>'Spot Type 1'!B169</f>
        <v>0</v>
      </c>
      <c r="C169" s="20" t="str">
        <f>'Spot Type 1'!C169</f>
        <v>x</v>
      </c>
      <c r="D169" s="20"/>
      <c r="E169" s="20"/>
      <c r="F169" s="20"/>
      <c r="G169" s="20"/>
      <c r="H169" s="20"/>
      <c r="I169" s="20"/>
      <c r="J169" s="31"/>
      <c r="K169" s="32"/>
      <c r="L169" s="32"/>
      <c r="M169" s="32"/>
      <c r="N169" s="46"/>
      <c r="S169" s="24" t="str">
        <f t="shared" si="51"/>
        <v>//</v>
      </c>
      <c r="T169" s="74" t="e">
        <f t="shared" si="48"/>
        <v>#DIV/0!</v>
      </c>
      <c r="U169" s="18" t="e">
        <f t="shared" si="48"/>
        <v>#DIV/0!</v>
      </c>
      <c r="V169" s="10" t="e">
        <f t="shared" si="49"/>
        <v>#DIV/0!</v>
      </c>
      <c r="W169" s="10" t="e">
        <f>IF(Params!$B$4="Multiplex",T$160+2*U$160,T$160-2*U$160)</f>
        <v>#DIV/0!</v>
      </c>
      <c r="X169" s="11" t="e">
        <f>IF(Params!$B$4="Multiplex",T$160+3*U$160,T$160-3*U$160)</f>
        <v>#DIV/0!</v>
      </c>
      <c r="Z169" s="106" t="e">
        <f>IF(Params!$B$4="Multiplex",IF($T169&gt;W169,1,0),IF($T169&lt;W169,1,0))</f>
        <v>#DIV/0!</v>
      </c>
      <c r="AA169" s="106" t="e">
        <f>IF(Params!$B$4="Multiplex",IF($T169&gt;X169,1,0),IF($T169&lt;X169,1,0))</f>
        <v>#DIV/0!</v>
      </c>
      <c r="AB169" s="45" t="str">
        <f t="shared" si="52"/>
        <v>//</v>
      </c>
      <c r="AC169" s="78" t="e">
        <f t="shared" si="46"/>
        <v>#DIV/0!</v>
      </c>
      <c r="AD169" s="13" t="e">
        <f t="shared" si="46"/>
        <v>#DIV/0!</v>
      </c>
      <c r="AE169" s="10" t="e">
        <f t="shared" si="50"/>
        <v>#DIV/0!</v>
      </c>
      <c r="AF169" s="10" t="e">
        <f>IF(Params!$B$4="Multiplex",AC$160+2*AD$160,AC$160-2*AD$160)</f>
        <v>#DIV/0!</v>
      </c>
      <c r="AG169" s="11" t="e">
        <f>IF(Params!$B$4="Multiplex",AC$160+3*AD$160,AC$160-3*AD$160)</f>
        <v>#DIV/0!</v>
      </c>
      <c r="AI169" s="106" t="e">
        <f>IF(Params!$B$4="Multiplex",IF($AC169&gt;AF169,1,0),IF($AC169&lt;AF169,1,0))</f>
        <v>#DIV/0!</v>
      </c>
      <c r="AJ169" s="106" t="e">
        <f>IF(Params!$B$4="Multiplex",IF($AC169&gt;AG169,1,0),IF($AC169&lt;AG169,1,0))</f>
        <v>#DIV/0!</v>
      </c>
    </row>
    <row r="170" spans="2:36" x14ac:dyDescent="0.3">
      <c r="B170" s="23">
        <f>'Spot Type 1'!B170</f>
        <v>0</v>
      </c>
      <c r="C170" s="20" t="str">
        <f>'Spot Type 1'!C170</f>
        <v>x</v>
      </c>
      <c r="D170" s="20"/>
      <c r="E170" s="20"/>
      <c r="F170" s="20"/>
      <c r="G170" s="20"/>
      <c r="H170" s="20"/>
      <c r="I170" s="20"/>
      <c r="J170" s="31"/>
      <c r="K170" s="32"/>
      <c r="L170" s="32"/>
      <c r="M170" s="32"/>
      <c r="N170" s="46"/>
    </row>
    <row r="171" spans="2:36" x14ac:dyDescent="0.3">
      <c r="B171" s="23">
        <f>'Spot Type 1'!B171</f>
        <v>0</v>
      </c>
      <c r="C171" s="20" t="str">
        <f>'Spot Type 1'!C171</f>
        <v>x</v>
      </c>
      <c r="D171" s="20"/>
      <c r="E171" s="20"/>
      <c r="F171" s="20"/>
      <c r="G171" s="20"/>
      <c r="H171" s="20"/>
      <c r="I171" s="20"/>
      <c r="J171" s="31"/>
      <c r="K171" s="32"/>
      <c r="L171" s="32"/>
      <c r="M171" s="32"/>
      <c r="N171" s="46"/>
    </row>
    <row r="172" spans="2:36" x14ac:dyDescent="0.3">
      <c r="B172" s="23">
        <f>'Spot Type 1'!B172</f>
        <v>0</v>
      </c>
      <c r="C172" s="20" t="str">
        <f>'Spot Type 1'!C172</f>
        <v>x</v>
      </c>
      <c r="D172" s="20"/>
      <c r="E172" s="20"/>
      <c r="F172" s="20"/>
      <c r="G172" s="20"/>
      <c r="H172" s="20"/>
      <c r="I172" s="20"/>
      <c r="J172" s="31"/>
      <c r="K172" s="32"/>
      <c r="L172" s="32"/>
      <c r="M172" s="32"/>
      <c r="N172" s="46"/>
    </row>
    <row r="173" spans="2:36" x14ac:dyDescent="0.3">
      <c r="B173" s="23">
        <f>'Spot Type 1'!B173</f>
        <v>0</v>
      </c>
      <c r="C173" s="20" t="str">
        <f>'Spot Type 1'!C173</f>
        <v>x</v>
      </c>
      <c r="D173" s="20"/>
      <c r="E173" s="20"/>
      <c r="F173" s="20"/>
      <c r="G173" s="20"/>
      <c r="H173" s="20"/>
      <c r="I173" s="20"/>
      <c r="J173" s="31"/>
      <c r="K173" s="32"/>
      <c r="L173" s="32"/>
      <c r="M173" s="32"/>
      <c r="N173" s="46"/>
    </row>
    <row r="174" spans="2:36" x14ac:dyDescent="0.3">
      <c r="B174" s="23">
        <f>'Spot Type 1'!B174</f>
        <v>0</v>
      </c>
      <c r="C174" s="20" t="str">
        <f>'Spot Type 1'!C174</f>
        <v>x</v>
      </c>
      <c r="D174" s="20"/>
      <c r="E174" s="20"/>
      <c r="F174" s="20"/>
      <c r="G174" s="20"/>
      <c r="H174" s="20"/>
      <c r="I174" s="20"/>
      <c r="J174" s="31"/>
      <c r="K174" s="32"/>
      <c r="L174" s="32"/>
      <c r="M174" s="32"/>
      <c r="N174" s="46"/>
    </row>
    <row r="175" spans="2:36" x14ac:dyDescent="0.3">
      <c r="B175" s="23">
        <f>'Spot Type 1'!B175</f>
        <v>0</v>
      </c>
      <c r="C175" s="20" t="str">
        <f>'Spot Type 1'!C175</f>
        <v>x</v>
      </c>
      <c r="D175" s="20"/>
      <c r="E175" s="20"/>
      <c r="F175" s="20"/>
      <c r="G175" s="20"/>
      <c r="H175" s="20"/>
      <c r="I175" s="20"/>
      <c r="J175" s="31"/>
      <c r="K175" s="32"/>
      <c r="L175" s="32"/>
      <c r="M175" s="32"/>
      <c r="N175" s="46"/>
    </row>
    <row r="176" spans="2:36" x14ac:dyDescent="0.3">
      <c r="B176" s="23">
        <f>'Spot Type 1'!B176</f>
        <v>0</v>
      </c>
      <c r="C176" s="20" t="str">
        <f>'Spot Type 1'!C176</f>
        <v>x</v>
      </c>
      <c r="D176" s="20"/>
      <c r="E176" s="20"/>
      <c r="F176" s="20"/>
      <c r="G176" s="20"/>
      <c r="H176" s="20"/>
      <c r="I176" s="20"/>
      <c r="J176" s="31"/>
      <c r="K176" s="32"/>
      <c r="L176" s="32"/>
      <c r="M176" s="32"/>
      <c r="N176" s="46"/>
    </row>
    <row r="177" spans="2:14" x14ac:dyDescent="0.3">
      <c r="B177" s="23">
        <f>'Spot Type 1'!B177</f>
        <v>0</v>
      </c>
      <c r="C177" s="20" t="str">
        <f>'Spot Type 1'!C177</f>
        <v>x</v>
      </c>
      <c r="D177" s="20"/>
      <c r="E177" s="20"/>
      <c r="F177" s="20"/>
      <c r="G177" s="20"/>
      <c r="H177" s="20"/>
      <c r="I177" s="20"/>
      <c r="J177" s="31"/>
      <c r="K177" s="32"/>
      <c r="L177" s="32"/>
      <c r="M177" s="32"/>
      <c r="N177" s="46"/>
    </row>
    <row r="178" spans="2:14" x14ac:dyDescent="0.3">
      <c r="B178" s="23">
        <f>'Spot Type 1'!B178</f>
        <v>0</v>
      </c>
      <c r="C178" s="20" t="str">
        <f>'Spot Type 1'!C178</f>
        <v>x</v>
      </c>
      <c r="D178" s="20"/>
      <c r="E178" s="20"/>
      <c r="F178" s="20"/>
      <c r="G178" s="20"/>
      <c r="H178" s="20"/>
      <c r="I178" s="20"/>
      <c r="J178" s="31"/>
      <c r="K178" s="32"/>
      <c r="L178" s="32"/>
      <c r="M178" s="32"/>
      <c r="N178" s="46"/>
    </row>
    <row r="179" spans="2:14" x14ac:dyDescent="0.3">
      <c r="B179" s="23">
        <f>'Spot Type 1'!B179</f>
        <v>0</v>
      </c>
      <c r="C179" s="20" t="str">
        <f>'Spot Type 1'!C179</f>
        <v>x</v>
      </c>
      <c r="D179" s="20"/>
      <c r="E179" s="20"/>
      <c r="F179" s="20"/>
      <c r="G179" s="20"/>
      <c r="H179" s="20"/>
      <c r="I179" s="20"/>
      <c r="J179" s="31"/>
      <c r="K179" s="32"/>
      <c r="L179" s="32"/>
      <c r="M179" s="32"/>
      <c r="N179" s="46"/>
    </row>
    <row r="180" spans="2:14" x14ac:dyDescent="0.3">
      <c r="B180" s="23">
        <f>'Spot Type 1'!B180</f>
        <v>0</v>
      </c>
      <c r="C180" s="20" t="str">
        <f>'Spot Type 1'!C180</f>
        <v>x</v>
      </c>
      <c r="D180" s="20"/>
      <c r="E180" s="20"/>
      <c r="F180" s="20"/>
      <c r="G180" s="20"/>
      <c r="H180" s="20"/>
      <c r="I180" s="20"/>
      <c r="J180" s="31"/>
      <c r="K180" s="32"/>
      <c r="L180" s="32"/>
      <c r="M180" s="32"/>
      <c r="N180" s="46"/>
    </row>
    <row r="181" spans="2:14" x14ac:dyDescent="0.3">
      <c r="B181" s="23">
        <f>'Spot Type 1'!B181</f>
        <v>0</v>
      </c>
      <c r="C181" s="20" t="str">
        <f>'Spot Type 1'!C181</f>
        <v>x</v>
      </c>
      <c r="D181" s="20"/>
      <c r="E181" s="20"/>
      <c r="F181" s="20"/>
      <c r="G181" s="20"/>
      <c r="H181" s="20"/>
      <c r="I181" s="20"/>
      <c r="J181" s="31"/>
      <c r="K181" s="32"/>
      <c r="L181" s="32"/>
      <c r="M181" s="32"/>
      <c r="N181" s="46"/>
    </row>
    <row r="182" spans="2:14" x14ac:dyDescent="0.3">
      <c r="B182" s="23">
        <f>'Spot Type 1'!B182</f>
        <v>0</v>
      </c>
      <c r="C182" s="20" t="str">
        <f>'Spot Type 1'!C182</f>
        <v>x</v>
      </c>
      <c r="D182" s="20"/>
      <c r="E182" s="20"/>
      <c r="F182" s="20"/>
      <c r="G182" s="20"/>
      <c r="H182" s="20"/>
      <c r="I182" s="20"/>
      <c r="J182" s="31"/>
      <c r="K182" s="32"/>
      <c r="L182" s="32"/>
      <c r="M182" s="32"/>
      <c r="N182" s="46"/>
    </row>
    <row r="183" spans="2:14" x14ac:dyDescent="0.3">
      <c r="B183" s="23">
        <f>'Spot Type 1'!B183</f>
        <v>0</v>
      </c>
      <c r="C183" s="20" t="str">
        <f>'Spot Type 1'!C183</f>
        <v>x</v>
      </c>
      <c r="D183" s="20"/>
      <c r="E183" s="20"/>
      <c r="F183" s="20"/>
      <c r="G183" s="20"/>
      <c r="H183" s="20"/>
      <c r="I183" s="20"/>
      <c r="J183" s="31"/>
      <c r="K183" s="32"/>
      <c r="L183" s="32"/>
      <c r="M183" s="32"/>
      <c r="N183" s="46"/>
    </row>
    <row r="184" spans="2:14" x14ac:dyDescent="0.3">
      <c r="B184" s="23">
        <f>'Spot Type 1'!B184</f>
        <v>0</v>
      </c>
      <c r="C184" s="20" t="str">
        <f>'Spot Type 1'!C184</f>
        <v>x</v>
      </c>
      <c r="D184" s="20"/>
      <c r="E184" s="20"/>
      <c r="F184" s="20"/>
      <c r="G184" s="20"/>
      <c r="H184" s="20"/>
      <c r="I184" s="20"/>
      <c r="J184" s="31"/>
      <c r="K184" s="32"/>
      <c r="L184" s="32"/>
      <c r="M184" s="32"/>
      <c r="N184" s="46"/>
    </row>
    <row r="185" spans="2:14" x14ac:dyDescent="0.3">
      <c r="B185" s="23">
        <f>'Spot Type 1'!B185</f>
        <v>0</v>
      </c>
      <c r="C185" s="20" t="str">
        <f>'Spot Type 1'!C185</f>
        <v>x</v>
      </c>
      <c r="D185" s="20"/>
      <c r="E185" s="20"/>
      <c r="F185" s="20"/>
      <c r="G185" s="20"/>
      <c r="H185" s="20"/>
      <c r="I185" s="20"/>
      <c r="J185" s="31"/>
      <c r="K185" s="32"/>
      <c r="L185" s="32"/>
      <c r="M185" s="32"/>
      <c r="N185" s="46"/>
    </row>
    <row r="186" spans="2:14" x14ac:dyDescent="0.3">
      <c r="B186" s="23">
        <f>'Spot Type 1'!B186</f>
        <v>0</v>
      </c>
      <c r="C186" s="20" t="str">
        <f>'Spot Type 1'!C186</f>
        <v>x</v>
      </c>
      <c r="D186" s="20"/>
      <c r="E186" s="20"/>
      <c r="F186" s="20"/>
      <c r="G186" s="20"/>
      <c r="H186" s="20"/>
      <c r="I186" s="20"/>
      <c r="J186" s="31"/>
      <c r="K186" s="32"/>
      <c r="L186" s="32"/>
      <c r="M186" s="32"/>
      <c r="N186" s="46"/>
    </row>
    <row r="187" spans="2:14" x14ac:dyDescent="0.3">
      <c r="B187" s="23">
        <f>'Spot Type 1'!B187</f>
        <v>0</v>
      </c>
      <c r="C187" s="20" t="str">
        <f>'Spot Type 1'!C187</f>
        <v>x</v>
      </c>
      <c r="D187" s="20"/>
      <c r="E187" s="20"/>
      <c r="F187" s="20"/>
      <c r="G187" s="20"/>
      <c r="H187" s="20"/>
      <c r="I187" s="20"/>
      <c r="J187" s="31"/>
      <c r="K187" s="32"/>
      <c r="L187" s="32"/>
      <c r="M187" s="32"/>
      <c r="N187" s="46"/>
    </row>
    <row r="188" spans="2:14" x14ac:dyDescent="0.3">
      <c r="B188" s="23">
        <f>'Spot Type 1'!B188</f>
        <v>0</v>
      </c>
      <c r="C188" s="20" t="str">
        <f>'Spot Type 1'!C188</f>
        <v>x</v>
      </c>
      <c r="D188" s="20"/>
      <c r="E188" s="20"/>
      <c r="F188" s="20"/>
      <c r="G188" s="20"/>
      <c r="H188" s="20"/>
      <c r="I188" s="20"/>
      <c r="J188" s="31"/>
      <c r="K188" s="32"/>
      <c r="L188" s="32"/>
      <c r="M188" s="32"/>
      <c r="N188" s="46"/>
    </row>
    <row r="189" spans="2:14" x14ac:dyDescent="0.3">
      <c r="B189" s="23">
        <f>'Spot Type 1'!B189</f>
        <v>0</v>
      </c>
      <c r="C189" s="20" t="str">
        <f>'Spot Type 1'!C189</f>
        <v>x</v>
      </c>
      <c r="D189" s="20"/>
      <c r="E189" s="20"/>
      <c r="F189" s="20"/>
      <c r="G189" s="20"/>
      <c r="H189" s="20"/>
      <c r="I189" s="20"/>
      <c r="J189" s="31"/>
      <c r="K189" s="32"/>
      <c r="L189" s="32"/>
      <c r="M189" s="32"/>
      <c r="N189" s="46"/>
    </row>
    <row r="190" spans="2:14" x14ac:dyDescent="0.3">
      <c r="B190" s="23">
        <f>'Spot Type 1'!B190</f>
        <v>0</v>
      </c>
      <c r="C190" s="20" t="str">
        <f>'Spot Type 1'!C190</f>
        <v>x</v>
      </c>
      <c r="D190" s="20"/>
      <c r="E190" s="20"/>
      <c r="F190" s="20"/>
      <c r="G190" s="20"/>
      <c r="H190" s="20"/>
      <c r="I190" s="20"/>
      <c r="J190" s="31"/>
      <c r="K190" s="32"/>
      <c r="L190" s="32"/>
      <c r="M190" s="32"/>
      <c r="N190" s="46"/>
    </row>
    <row r="191" spans="2:14" x14ac:dyDescent="0.3">
      <c r="B191" s="23">
        <f>'Spot Type 1'!B191</f>
        <v>0</v>
      </c>
      <c r="C191" s="20" t="str">
        <f>'Spot Type 1'!C191</f>
        <v>x</v>
      </c>
      <c r="D191" s="20"/>
      <c r="E191" s="20"/>
      <c r="F191" s="20"/>
      <c r="G191" s="20"/>
      <c r="H191" s="20"/>
      <c r="I191" s="20"/>
      <c r="J191" s="31"/>
      <c r="K191" s="32"/>
      <c r="L191" s="32"/>
      <c r="M191" s="32"/>
      <c r="N191" s="46"/>
    </row>
    <row r="192" spans="2:14" x14ac:dyDescent="0.3">
      <c r="B192" s="23">
        <f>'Spot Type 1'!B192</f>
        <v>0</v>
      </c>
      <c r="C192" s="20" t="str">
        <f>'Spot Type 1'!C192</f>
        <v>x</v>
      </c>
      <c r="D192" s="20"/>
      <c r="E192" s="20"/>
      <c r="F192" s="20"/>
      <c r="G192" s="20"/>
      <c r="H192" s="20"/>
      <c r="I192" s="20"/>
      <c r="J192" s="31"/>
      <c r="K192" s="32"/>
      <c r="L192" s="32"/>
      <c r="M192" s="32"/>
      <c r="N192" s="46"/>
    </row>
    <row r="193" spans="2:25" x14ac:dyDescent="0.3">
      <c r="B193" s="23">
        <f>'Spot Type 1'!B193</f>
        <v>0</v>
      </c>
      <c r="C193" s="20" t="str">
        <f>'Spot Type 1'!C193</f>
        <v>x</v>
      </c>
      <c r="D193" s="20"/>
      <c r="E193" s="20"/>
      <c r="F193" s="20"/>
      <c r="G193" s="20"/>
      <c r="H193" s="20"/>
      <c r="I193" s="20"/>
      <c r="J193" s="31"/>
      <c r="K193" s="32"/>
      <c r="L193" s="32"/>
      <c r="M193" s="32"/>
      <c r="N193" s="46"/>
    </row>
    <row r="194" spans="2:25" x14ac:dyDescent="0.3">
      <c r="B194" s="23">
        <f>'Spot Type 1'!B194</f>
        <v>0</v>
      </c>
      <c r="C194" s="20" t="str">
        <f>'Spot Type 1'!C194</f>
        <v>x</v>
      </c>
      <c r="D194" s="20"/>
      <c r="E194" s="20"/>
      <c r="F194" s="20"/>
      <c r="G194" s="20"/>
      <c r="H194" s="20"/>
      <c r="I194" s="20"/>
      <c r="J194" s="31"/>
      <c r="K194" s="32"/>
      <c r="L194" s="32"/>
      <c r="M194" s="32"/>
      <c r="N194" s="46"/>
      <c r="V194" s="5"/>
      <c r="Y194" s="5"/>
    </row>
    <row r="195" spans="2:25" x14ac:dyDescent="0.3">
      <c r="B195" s="23">
        <f>'Spot Type 1'!B195</f>
        <v>0</v>
      </c>
      <c r="C195" s="20" t="str">
        <f>'Spot Type 1'!C195</f>
        <v>x</v>
      </c>
      <c r="D195" s="20"/>
      <c r="E195" s="20"/>
      <c r="F195" s="20"/>
      <c r="G195" s="20"/>
      <c r="H195" s="20"/>
      <c r="I195" s="20"/>
      <c r="J195" s="31"/>
      <c r="K195" s="32"/>
      <c r="L195" s="32"/>
      <c r="M195" s="32"/>
      <c r="N195" s="46"/>
      <c r="V195" s="5"/>
      <c r="Y195" s="5"/>
    </row>
    <row r="196" spans="2:25" x14ac:dyDescent="0.3">
      <c r="B196" s="23">
        <f>'Spot Type 1'!B196</f>
        <v>0</v>
      </c>
      <c r="C196" s="20" t="str">
        <f>'Spot Type 1'!C196</f>
        <v>x</v>
      </c>
      <c r="D196" s="20"/>
      <c r="E196" s="20"/>
      <c r="F196" s="20"/>
      <c r="G196" s="20"/>
      <c r="H196" s="20"/>
      <c r="I196" s="20"/>
      <c r="J196" s="31"/>
      <c r="K196" s="32"/>
      <c r="L196" s="32"/>
      <c r="M196" s="32"/>
      <c r="N196" s="46"/>
      <c r="V196" s="5"/>
      <c r="Y196" s="5"/>
    </row>
    <row r="197" spans="2:25" x14ac:dyDescent="0.3">
      <c r="B197" s="23">
        <f>'Spot Type 1'!B197</f>
        <v>0</v>
      </c>
      <c r="C197" s="20" t="str">
        <f>'Spot Type 1'!C197</f>
        <v>x</v>
      </c>
      <c r="D197" s="20"/>
      <c r="E197" s="20"/>
      <c r="F197" s="20"/>
      <c r="G197" s="20"/>
      <c r="H197" s="20"/>
      <c r="I197" s="20"/>
      <c r="J197" s="31"/>
      <c r="K197" s="32"/>
      <c r="L197" s="32"/>
      <c r="M197" s="32"/>
      <c r="N197" s="46"/>
      <c r="V197" s="5"/>
      <c r="Y197" s="5"/>
    </row>
    <row r="198" spans="2:25" x14ac:dyDescent="0.3">
      <c r="B198" s="23">
        <f>'Spot Type 1'!B198</f>
        <v>0</v>
      </c>
      <c r="C198" s="20" t="str">
        <f>'Spot Type 1'!C198</f>
        <v>x</v>
      </c>
      <c r="D198" s="20"/>
      <c r="E198" s="20"/>
      <c r="F198" s="20"/>
      <c r="G198" s="20"/>
      <c r="H198" s="20"/>
      <c r="I198" s="20"/>
      <c r="J198" s="31"/>
      <c r="K198" s="32"/>
      <c r="L198" s="32"/>
      <c r="M198" s="32"/>
      <c r="N198" s="46"/>
      <c r="V198" s="5"/>
      <c r="Y198" s="5"/>
    </row>
    <row r="199" spans="2:25" x14ac:dyDescent="0.3">
      <c r="B199" s="23">
        <f>'Spot Type 1'!B199</f>
        <v>0</v>
      </c>
      <c r="C199" s="20" t="str">
        <f>'Spot Type 1'!C199</f>
        <v>x</v>
      </c>
      <c r="D199" s="20"/>
      <c r="E199" s="20"/>
      <c r="F199" s="20"/>
      <c r="G199" s="20"/>
      <c r="H199" s="20"/>
      <c r="I199" s="20"/>
      <c r="J199" s="31"/>
      <c r="K199" s="32"/>
      <c r="L199" s="32"/>
      <c r="M199" s="32"/>
      <c r="N199" s="46"/>
      <c r="V199" s="5"/>
      <c r="Y199" s="5"/>
    </row>
    <row r="200" spans="2:25" x14ac:dyDescent="0.3">
      <c r="B200" s="23">
        <f>'Spot Type 1'!B200</f>
        <v>0</v>
      </c>
      <c r="C200" s="20" t="str">
        <f>'Spot Type 1'!C200</f>
        <v>x</v>
      </c>
      <c r="D200" s="20"/>
      <c r="E200" s="20"/>
      <c r="F200" s="20"/>
      <c r="G200" s="20"/>
      <c r="H200" s="20"/>
      <c r="I200" s="20"/>
      <c r="J200" s="31"/>
      <c r="K200" s="32"/>
      <c r="L200" s="32"/>
      <c r="M200" s="32"/>
      <c r="N200" s="46"/>
      <c r="V200" s="5"/>
      <c r="Y200" s="5"/>
    </row>
    <row r="201" spans="2:25" x14ac:dyDescent="0.3">
      <c r="B201" s="23">
        <f>'Spot Type 1'!B201</f>
        <v>0</v>
      </c>
      <c r="C201" s="20" t="str">
        <f>'Spot Type 1'!C201</f>
        <v>x</v>
      </c>
      <c r="D201" s="20"/>
      <c r="E201" s="20"/>
      <c r="F201" s="20"/>
      <c r="G201" s="20"/>
      <c r="H201" s="20"/>
      <c r="I201" s="20"/>
      <c r="J201" s="31"/>
      <c r="K201" s="32"/>
      <c r="L201" s="32"/>
      <c r="M201" s="32"/>
      <c r="N201" s="46"/>
      <c r="V201" s="5"/>
      <c r="Y201" s="5"/>
    </row>
    <row r="202" spans="2:25" x14ac:dyDescent="0.3">
      <c r="B202" s="23">
        <f>'Spot Type 1'!B202</f>
        <v>0</v>
      </c>
      <c r="C202" s="20" t="str">
        <f>'Spot Type 1'!C202</f>
        <v>x</v>
      </c>
      <c r="D202" s="20"/>
      <c r="E202" s="20"/>
      <c r="F202" s="20"/>
      <c r="G202" s="20"/>
      <c r="H202" s="20"/>
      <c r="I202" s="20"/>
      <c r="J202" s="31"/>
      <c r="K202" s="32"/>
      <c r="L202" s="32"/>
      <c r="M202" s="32"/>
      <c r="N202" s="46"/>
      <c r="V202" s="5"/>
      <c r="Y202" s="5"/>
    </row>
    <row r="203" spans="2:25" x14ac:dyDescent="0.3">
      <c r="B203" s="23">
        <f>'Spot Type 1'!B203</f>
        <v>0</v>
      </c>
      <c r="C203" s="20" t="str">
        <f>'Spot Type 1'!C203</f>
        <v>x</v>
      </c>
      <c r="D203" s="20"/>
      <c r="E203" s="20"/>
      <c r="F203" s="20"/>
      <c r="G203" s="20"/>
      <c r="H203" s="20"/>
      <c r="I203" s="20"/>
      <c r="J203" s="31"/>
      <c r="K203" s="32"/>
      <c r="L203" s="32"/>
      <c r="M203" s="32"/>
      <c r="N203" s="46"/>
      <c r="V203" s="5"/>
      <c r="Y203" s="5"/>
    </row>
    <row r="204" spans="2:25" x14ac:dyDescent="0.3">
      <c r="B204" s="23">
        <f>'Spot Type 1'!B204</f>
        <v>0</v>
      </c>
      <c r="C204" s="20" t="str">
        <f>'Spot Type 1'!C204</f>
        <v>x</v>
      </c>
      <c r="D204" s="20"/>
      <c r="E204" s="20"/>
      <c r="F204" s="20"/>
      <c r="G204" s="20"/>
      <c r="H204" s="20"/>
      <c r="I204" s="20"/>
      <c r="J204" s="31"/>
      <c r="K204" s="32"/>
      <c r="L204" s="32"/>
      <c r="M204" s="32"/>
      <c r="N204" s="46"/>
      <c r="V204" s="5"/>
      <c r="Y204" s="5"/>
    </row>
    <row r="205" spans="2:25" x14ac:dyDescent="0.3">
      <c r="B205" s="23">
        <f>'Spot Type 1'!B205</f>
        <v>0</v>
      </c>
      <c r="C205" s="20" t="str">
        <f>'Spot Type 1'!C205</f>
        <v>x</v>
      </c>
      <c r="D205" s="20"/>
      <c r="E205" s="20"/>
      <c r="F205" s="20"/>
      <c r="G205" s="20"/>
      <c r="H205" s="20"/>
      <c r="I205" s="20"/>
      <c r="J205" s="31"/>
      <c r="K205" s="32"/>
      <c r="L205" s="32"/>
      <c r="M205" s="32"/>
      <c r="N205" s="46"/>
      <c r="V205" s="5"/>
      <c r="Y205" s="5"/>
    </row>
    <row r="206" spans="2:25" x14ac:dyDescent="0.3">
      <c r="B206" s="23">
        <f>'Spot Type 1'!B206</f>
        <v>0</v>
      </c>
      <c r="C206" s="20" t="str">
        <f>'Spot Type 1'!C206</f>
        <v>x</v>
      </c>
      <c r="D206" s="20"/>
      <c r="E206" s="20"/>
      <c r="F206" s="20"/>
      <c r="G206" s="20"/>
      <c r="H206" s="20"/>
      <c r="I206" s="20"/>
      <c r="J206" s="31"/>
      <c r="K206" s="32"/>
      <c r="L206" s="32"/>
      <c r="M206" s="32"/>
      <c r="N206" s="46"/>
      <c r="V206" s="5"/>
      <c r="Y206" s="5"/>
    </row>
    <row r="207" spans="2:25" x14ac:dyDescent="0.3">
      <c r="B207" s="23">
        <f>'Spot Type 1'!B207</f>
        <v>0</v>
      </c>
      <c r="C207" s="20" t="str">
        <f>'Spot Type 1'!C207</f>
        <v>x</v>
      </c>
      <c r="D207" s="20"/>
      <c r="E207" s="20"/>
      <c r="F207" s="20"/>
      <c r="G207" s="20"/>
      <c r="H207" s="20"/>
      <c r="I207" s="20"/>
      <c r="J207" s="31"/>
      <c r="K207" s="32"/>
      <c r="L207" s="32"/>
      <c r="M207" s="32"/>
      <c r="N207" s="46"/>
      <c r="V207" s="5"/>
      <c r="Y207" s="5"/>
    </row>
    <row r="208" spans="2:25" x14ac:dyDescent="0.3">
      <c r="B208" s="23">
        <f>'Spot Type 1'!B208</f>
        <v>0</v>
      </c>
      <c r="C208" s="20" t="str">
        <f>'Spot Type 1'!C208</f>
        <v>x</v>
      </c>
      <c r="D208" s="20"/>
      <c r="E208" s="20"/>
      <c r="F208" s="20"/>
      <c r="G208" s="20"/>
      <c r="H208" s="20"/>
      <c r="I208" s="20"/>
      <c r="J208" s="31"/>
      <c r="K208" s="32"/>
      <c r="L208" s="32"/>
      <c r="M208" s="32"/>
      <c r="N208" s="46"/>
      <c r="V208" s="5"/>
      <c r="Y208" s="5"/>
    </row>
    <row r="209" spans="2:25" x14ac:dyDescent="0.3">
      <c r="B209" s="23">
        <f>'Spot Type 1'!B209</f>
        <v>0</v>
      </c>
      <c r="C209" s="20" t="str">
        <f>'Spot Type 1'!C209</f>
        <v>x</v>
      </c>
      <c r="D209" s="20"/>
      <c r="E209" s="20"/>
      <c r="F209" s="20"/>
      <c r="G209" s="20"/>
      <c r="H209" s="20"/>
      <c r="I209" s="20"/>
      <c r="J209" s="31"/>
      <c r="K209" s="32"/>
      <c r="L209" s="32"/>
      <c r="M209" s="32"/>
      <c r="N209" s="46"/>
      <c r="V209" s="5"/>
      <c r="Y209" s="5"/>
    </row>
    <row r="210" spans="2:25" x14ac:dyDescent="0.3">
      <c r="B210" s="23">
        <f>'Spot Type 1'!B210</f>
        <v>0</v>
      </c>
      <c r="C210" s="20" t="str">
        <f>'Spot Type 1'!C210</f>
        <v>x</v>
      </c>
      <c r="D210" s="20"/>
      <c r="E210" s="20"/>
      <c r="F210" s="20"/>
      <c r="G210" s="20"/>
      <c r="H210" s="20"/>
      <c r="I210" s="20"/>
      <c r="J210" s="31"/>
      <c r="K210" s="32"/>
      <c r="L210" s="32"/>
      <c r="M210" s="32"/>
      <c r="N210" s="46"/>
      <c r="V210" s="5"/>
      <c r="Y210" s="5"/>
    </row>
    <row r="211" spans="2:25" x14ac:dyDescent="0.3">
      <c r="B211" s="23">
        <f>'Spot Type 1'!B211</f>
        <v>0</v>
      </c>
      <c r="C211" s="20" t="str">
        <f>'Spot Type 1'!C211</f>
        <v>x</v>
      </c>
      <c r="D211" s="20"/>
      <c r="E211" s="20"/>
      <c r="F211" s="20"/>
      <c r="G211" s="20"/>
      <c r="H211" s="20"/>
      <c r="I211" s="20"/>
      <c r="J211" s="31"/>
      <c r="K211" s="32"/>
      <c r="L211" s="32"/>
      <c r="M211" s="32"/>
      <c r="N211" s="46"/>
      <c r="V211" s="5"/>
      <c r="Y211" s="5"/>
    </row>
    <row r="212" spans="2:25" x14ac:dyDescent="0.3">
      <c r="B212" s="23">
        <f>'Spot Type 1'!B212</f>
        <v>0</v>
      </c>
      <c r="C212" s="20" t="str">
        <f>'Spot Type 1'!C212</f>
        <v>x</v>
      </c>
      <c r="D212" s="20"/>
      <c r="E212" s="20"/>
      <c r="F212" s="20"/>
      <c r="G212" s="20"/>
      <c r="H212" s="20"/>
      <c r="I212" s="20"/>
      <c r="J212" s="31"/>
      <c r="K212" s="32"/>
      <c r="L212" s="32"/>
      <c r="M212" s="32"/>
      <c r="N212" s="46"/>
      <c r="V212" s="5"/>
      <c r="Y212" s="5"/>
    </row>
    <row r="213" spans="2:25" x14ac:dyDescent="0.3">
      <c r="B213" s="23">
        <f>'Spot Type 1'!B213</f>
        <v>0</v>
      </c>
      <c r="C213" s="20" t="str">
        <f>'Spot Type 1'!C213</f>
        <v>x</v>
      </c>
      <c r="D213" s="20"/>
      <c r="E213" s="20"/>
      <c r="F213" s="20"/>
      <c r="G213" s="20"/>
      <c r="H213" s="20"/>
      <c r="I213" s="20"/>
      <c r="J213" s="31"/>
      <c r="K213" s="32"/>
      <c r="L213" s="32"/>
      <c r="M213" s="32"/>
      <c r="N213" s="46"/>
      <c r="V213" s="5"/>
      <c r="Y213" s="5"/>
    </row>
    <row r="214" spans="2:25" x14ac:dyDescent="0.3">
      <c r="B214" s="23">
        <f>'Spot Type 1'!B214</f>
        <v>0</v>
      </c>
      <c r="C214" s="20" t="str">
        <f>'Spot Type 1'!C214</f>
        <v>x</v>
      </c>
      <c r="D214" s="20"/>
      <c r="E214" s="20"/>
      <c r="F214" s="20"/>
      <c r="G214" s="20"/>
      <c r="H214" s="20"/>
      <c r="I214" s="20"/>
      <c r="J214" s="31"/>
      <c r="K214" s="32"/>
      <c r="L214" s="32"/>
      <c r="M214" s="32"/>
      <c r="N214" s="46"/>
      <c r="V214" s="5"/>
      <c r="Y214" s="5"/>
    </row>
    <row r="215" spans="2:25" x14ac:dyDescent="0.3">
      <c r="B215" s="23">
        <f>'Spot Type 1'!B215</f>
        <v>0</v>
      </c>
      <c r="C215" s="20" t="str">
        <f>'Spot Type 1'!C215</f>
        <v>x</v>
      </c>
      <c r="D215" s="20"/>
      <c r="E215" s="20"/>
      <c r="F215" s="20"/>
      <c r="G215" s="20"/>
      <c r="H215" s="20"/>
      <c r="I215" s="20"/>
      <c r="J215" s="31"/>
      <c r="K215" s="32"/>
      <c r="L215" s="32"/>
      <c r="M215" s="32"/>
      <c r="N215" s="46"/>
      <c r="V215" s="5"/>
      <c r="Y215" s="5"/>
    </row>
    <row r="216" spans="2:25" x14ac:dyDescent="0.3">
      <c r="B216" s="23">
        <f>'Spot Type 1'!B216</f>
        <v>0</v>
      </c>
      <c r="C216" s="20" t="str">
        <f>'Spot Type 1'!C216</f>
        <v>x</v>
      </c>
      <c r="D216" s="20"/>
      <c r="E216" s="20"/>
      <c r="F216" s="20"/>
      <c r="G216" s="20"/>
      <c r="H216" s="20"/>
      <c r="I216" s="20"/>
      <c r="J216" s="31"/>
      <c r="K216" s="32"/>
      <c r="L216" s="32"/>
      <c r="M216" s="32"/>
      <c r="N216" s="46"/>
      <c r="V216" s="5"/>
      <c r="Y216" s="5"/>
    </row>
    <row r="217" spans="2:25" x14ac:dyDescent="0.3">
      <c r="B217" s="23">
        <f>'Spot Type 1'!B217</f>
        <v>0</v>
      </c>
      <c r="C217" s="20" t="str">
        <f>'Spot Type 1'!C217</f>
        <v>x</v>
      </c>
      <c r="D217" s="20"/>
      <c r="E217" s="20"/>
      <c r="F217" s="20"/>
      <c r="G217" s="20"/>
      <c r="H217" s="20"/>
      <c r="I217" s="20"/>
      <c r="J217" s="31"/>
      <c r="K217" s="32"/>
      <c r="L217" s="32"/>
      <c r="M217" s="32"/>
      <c r="N217" s="46"/>
      <c r="V217" s="5"/>
      <c r="Y217" s="5"/>
    </row>
    <row r="218" spans="2:25" x14ac:dyDescent="0.3">
      <c r="B218" s="23">
        <f>'Spot Type 1'!B218</f>
        <v>0</v>
      </c>
      <c r="C218" s="20" t="str">
        <f>'Spot Type 1'!C218</f>
        <v>x</v>
      </c>
      <c r="D218" s="20"/>
      <c r="E218" s="20"/>
      <c r="F218" s="20"/>
      <c r="G218" s="20"/>
      <c r="H218" s="20"/>
      <c r="I218" s="20"/>
      <c r="J218" s="31"/>
      <c r="K218" s="32"/>
      <c r="L218" s="32"/>
      <c r="M218" s="32"/>
      <c r="N218" s="46"/>
      <c r="V218" s="5"/>
      <c r="Y218" s="5"/>
    </row>
    <row r="219" spans="2:25" x14ac:dyDescent="0.3">
      <c r="B219" s="23">
        <f>'Spot Type 1'!B219</f>
        <v>0</v>
      </c>
      <c r="C219" s="20" t="str">
        <f>'Spot Type 1'!C219</f>
        <v>x</v>
      </c>
      <c r="D219" s="20"/>
      <c r="E219" s="20"/>
      <c r="F219" s="20"/>
      <c r="G219" s="20"/>
      <c r="H219" s="20"/>
      <c r="I219" s="20"/>
      <c r="J219" s="31"/>
      <c r="K219" s="32"/>
      <c r="L219" s="32"/>
      <c r="M219" s="32"/>
      <c r="N219" s="46"/>
      <c r="V219" s="5"/>
      <c r="Y219" s="5"/>
    </row>
    <row r="220" spans="2:25" x14ac:dyDescent="0.3">
      <c r="B220" s="23">
        <f>'Spot Type 1'!B220</f>
        <v>0</v>
      </c>
      <c r="C220" s="20" t="str">
        <f>'Spot Type 1'!C220</f>
        <v>x</v>
      </c>
      <c r="D220" s="20"/>
      <c r="E220" s="20"/>
      <c r="F220" s="20"/>
      <c r="G220" s="20"/>
      <c r="H220" s="20"/>
      <c r="I220" s="20"/>
      <c r="J220" s="31"/>
      <c r="K220" s="32"/>
      <c r="L220" s="32"/>
      <c r="M220" s="32"/>
      <c r="N220" s="46"/>
      <c r="V220" s="5"/>
      <c r="Y220" s="5"/>
    </row>
    <row r="221" spans="2:25" x14ac:dyDescent="0.3">
      <c r="B221" s="23">
        <f>'Spot Type 1'!B221</f>
        <v>0</v>
      </c>
      <c r="C221" s="20" t="str">
        <f>'Spot Type 1'!C221</f>
        <v>x</v>
      </c>
      <c r="D221" s="20"/>
      <c r="E221" s="20"/>
      <c r="F221" s="20"/>
      <c r="G221" s="20"/>
      <c r="H221" s="20"/>
      <c r="I221" s="20"/>
      <c r="J221" s="31"/>
      <c r="K221" s="32"/>
      <c r="L221" s="32"/>
      <c r="M221" s="32"/>
      <c r="N221" s="46"/>
      <c r="V221" s="5"/>
      <c r="Y221" s="5"/>
    </row>
    <row r="222" spans="2:25" x14ac:dyDescent="0.3">
      <c r="B222" s="23">
        <f>'Spot Type 1'!B222</f>
        <v>0</v>
      </c>
      <c r="C222" s="20" t="str">
        <f>'Spot Type 1'!C222</f>
        <v>x</v>
      </c>
      <c r="D222" s="20"/>
      <c r="E222" s="20"/>
      <c r="F222" s="20"/>
      <c r="G222" s="20"/>
      <c r="H222" s="20"/>
      <c r="I222" s="20"/>
      <c r="J222" s="31"/>
      <c r="K222" s="32"/>
      <c r="L222" s="32"/>
      <c r="M222" s="32"/>
      <c r="N222" s="46"/>
      <c r="V222" s="5"/>
      <c r="Y222" s="5"/>
    </row>
    <row r="223" spans="2:25" x14ac:dyDescent="0.3">
      <c r="B223" s="23">
        <f>'Spot Type 1'!B223</f>
        <v>0</v>
      </c>
      <c r="C223" s="20" t="str">
        <f>'Spot Type 1'!C223</f>
        <v>x</v>
      </c>
      <c r="D223" s="20"/>
      <c r="E223" s="20"/>
      <c r="F223" s="20"/>
      <c r="G223" s="20"/>
      <c r="H223" s="20"/>
      <c r="I223" s="20"/>
      <c r="J223" s="31"/>
      <c r="K223" s="32"/>
      <c r="L223" s="32"/>
      <c r="M223" s="32"/>
      <c r="N223" s="46"/>
      <c r="V223" s="5"/>
      <c r="Y223" s="5"/>
    </row>
    <row r="224" spans="2:25" x14ac:dyDescent="0.3">
      <c r="B224" s="23">
        <f>'Spot Type 1'!B224</f>
        <v>0</v>
      </c>
      <c r="C224" s="20" t="str">
        <f>'Spot Type 1'!C224</f>
        <v>x</v>
      </c>
      <c r="D224" s="20"/>
      <c r="E224" s="20"/>
      <c r="F224" s="20"/>
      <c r="G224" s="20"/>
      <c r="H224" s="20"/>
      <c r="I224" s="20"/>
      <c r="J224" s="31"/>
      <c r="K224" s="32"/>
      <c r="L224" s="32"/>
      <c r="M224" s="32"/>
      <c r="N224" s="46"/>
      <c r="V224" s="5"/>
      <c r="Y224" s="5"/>
    </row>
    <row r="225" spans="2:25" x14ac:dyDescent="0.3">
      <c r="B225" s="23">
        <f>'Spot Type 1'!B225</f>
        <v>0</v>
      </c>
      <c r="C225" s="20" t="str">
        <f>'Spot Type 1'!C225</f>
        <v>x</v>
      </c>
      <c r="D225" s="20"/>
      <c r="E225" s="20"/>
      <c r="F225" s="20"/>
      <c r="G225" s="20"/>
      <c r="H225" s="20"/>
      <c r="I225" s="20"/>
      <c r="J225" s="31"/>
      <c r="K225" s="32"/>
      <c r="L225" s="32"/>
      <c r="M225" s="32"/>
      <c r="N225" s="46"/>
      <c r="V225" s="5"/>
      <c r="Y225" s="5"/>
    </row>
    <row r="226" spans="2:25" x14ac:dyDescent="0.3">
      <c r="B226" s="23">
        <f>'Spot Type 1'!B226</f>
        <v>0</v>
      </c>
      <c r="C226" s="20" t="str">
        <f>'Spot Type 1'!C226</f>
        <v>x</v>
      </c>
      <c r="D226" s="20"/>
      <c r="E226" s="20"/>
      <c r="F226" s="20"/>
      <c r="G226" s="20"/>
      <c r="H226" s="20"/>
      <c r="I226" s="20"/>
      <c r="J226" s="31"/>
      <c r="K226" s="32"/>
      <c r="L226" s="32"/>
      <c r="M226" s="32"/>
      <c r="N226" s="46"/>
      <c r="V226" s="5"/>
      <c r="Y226" s="5"/>
    </row>
    <row r="227" spans="2:25" x14ac:dyDescent="0.3">
      <c r="B227" s="23">
        <f>'Spot Type 1'!B227</f>
        <v>0</v>
      </c>
      <c r="C227" s="20" t="str">
        <f>'Spot Type 1'!C227</f>
        <v>x</v>
      </c>
      <c r="D227" s="20"/>
      <c r="E227" s="20"/>
      <c r="F227" s="20"/>
      <c r="G227" s="20"/>
      <c r="H227" s="20"/>
      <c r="I227" s="20"/>
      <c r="J227" s="31"/>
      <c r="K227" s="32"/>
      <c r="L227" s="32"/>
      <c r="M227" s="32"/>
      <c r="N227" s="46"/>
      <c r="V227" s="5"/>
      <c r="Y227" s="5"/>
    </row>
    <row r="228" spans="2:25" x14ac:dyDescent="0.3">
      <c r="B228" s="23">
        <f>'Spot Type 1'!B228</f>
        <v>0</v>
      </c>
      <c r="C228" s="20" t="str">
        <f>'Spot Type 1'!C228</f>
        <v>x</v>
      </c>
      <c r="D228" s="20"/>
      <c r="E228" s="20"/>
      <c r="F228" s="20"/>
      <c r="G228" s="20"/>
      <c r="H228" s="20"/>
      <c r="I228" s="20"/>
      <c r="J228" s="31"/>
      <c r="K228" s="32"/>
      <c r="L228" s="32"/>
      <c r="M228" s="32"/>
      <c r="N228" s="46"/>
      <c r="V228" s="5"/>
      <c r="Y228" s="5"/>
    </row>
    <row r="229" spans="2:25" x14ac:dyDescent="0.3">
      <c r="B229" s="23">
        <f>'Spot Type 1'!B229</f>
        <v>0</v>
      </c>
      <c r="C229" s="20" t="str">
        <f>'Spot Type 1'!C229</f>
        <v>x</v>
      </c>
      <c r="D229" s="20"/>
      <c r="E229" s="20"/>
      <c r="F229" s="20"/>
      <c r="G229" s="20"/>
      <c r="H229" s="20"/>
      <c r="I229" s="20"/>
      <c r="J229" s="31"/>
      <c r="K229" s="32"/>
      <c r="L229" s="32"/>
      <c r="M229" s="32"/>
      <c r="N229" s="46"/>
      <c r="V229" s="5"/>
      <c r="Y229" s="5"/>
    </row>
    <row r="230" spans="2:25" x14ac:dyDescent="0.3">
      <c r="B230" s="23">
        <f>'Spot Type 1'!B230</f>
        <v>0</v>
      </c>
      <c r="C230" s="20" t="str">
        <f>'Spot Type 1'!C230</f>
        <v>x</v>
      </c>
      <c r="D230" s="20"/>
      <c r="E230" s="20"/>
      <c r="F230" s="20"/>
      <c r="G230" s="20"/>
      <c r="H230" s="20"/>
      <c r="I230" s="20"/>
      <c r="J230" s="31"/>
      <c r="K230" s="32"/>
      <c r="L230" s="32"/>
      <c r="M230" s="32"/>
      <c r="N230" s="46"/>
      <c r="V230" s="5"/>
      <c r="Y230" s="5"/>
    </row>
    <row r="231" spans="2:25" x14ac:dyDescent="0.3">
      <c r="B231" s="23">
        <f>'Spot Type 1'!B231</f>
        <v>0</v>
      </c>
      <c r="C231" s="20" t="str">
        <f>'Spot Type 1'!C231</f>
        <v>x</v>
      </c>
      <c r="D231" s="20"/>
      <c r="E231" s="20"/>
      <c r="F231" s="20"/>
      <c r="G231" s="20"/>
      <c r="H231" s="20"/>
      <c r="I231" s="20"/>
      <c r="J231" s="31"/>
      <c r="K231" s="32"/>
      <c r="L231" s="32"/>
      <c r="M231" s="32"/>
      <c r="N231" s="46"/>
      <c r="V231" s="5"/>
      <c r="Y231" s="5"/>
    </row>
    <row r="232" spans="2:25" x14ac:dyDescent="0.3">
      <c r="B232" s="23">
        <f>'Spot Type 1'!B232</f>
        <v>0</v>
      </c>
      <c r="C232" s="20" t="str">
        <f>'Spot Type 1'!C232</f>
        <v>x</v>
      </c>
      <c r="D232" s="20"/>
      <c r="E232" s="20"/>
      <c r="F232" s="20"/>
      <c r="G232" s="20"/>
      <c r="H232" s="20"/>
      <c r="I232" s="20"/>
      <c r="J232" s="31"/>
      <c r="K232" s="32"/>
      <c r="L232" s="32"/>
      <c r="M232" s="32"/>
      <c r="N232" s="46"/>
      <c r="V232" s="5"/>
      <c r="Y232" s="5"/>
    </row>
    <row r="233" spans="2:25" x14ac:dyDescent="0.3">
      <c r="B233" s="23">
        <f>'Spot Type 1'!B233</f>
        <v>0</v>
      </c>
      <c r="C233" s="20" t="str">
        <f>'Spot Type 1'!C233</f>
        <v>x</v>
      </c>
      <c r="D233" s="20"/>
      <c r="E233" s="20"/>
      <c r="F233" s="20"/>
      <c r="G233" s="20"/>
      <c r="H233" s="20"/>
      <c r="I233" s="20"/>
      <c r="J233" s="31"/>
      <c r="K233" s="32"/>
      <c r="L233" s="32"/>
      <c r="M233" s="32"/>
      <c r="N233" s="46"/>
      <c r="V233" s="5"/>
      <c r="Y233" s="5"/>
    </row>
    <row r="234" spans="2:25" x14ac:dyDescent="0.3">
      <c r="B234" s="23">
        <f>'Spot Type 1'!B234</f>
        <v>0</v>
      </c>
      <c r="C234" s="20" t="str">
        <f>'Spot Type 1'!C234</f>
        <v>x</v>
      </c>
      <c r="D234" s="20"/>
      <c r="E234" s="20"/>
      <c r="F234" s="20"/>
      <c r="G234" s="20"/>
      <c r="H234" s="20"/>
      <c r="I234" s="20"/>
      <c r="J234" s="31"/>
      <c r="K234" s="32"/>
      <c r="L234" s="32"/>
      <c r="M234" s="32"/>
      <c r="N234" s="46"/>
      <c r="V234" s="5"/>
      <c r="Y234" s="5"/>
    </row>
    <row r="235" spans="2:25" x14ac:dyDescent="0.3">
      <c r="B235" s="23">
        <f>'Spot Type 1'!B235</f>
        <v>0</v>
      </c>
      <c r="C235" s="20" t="str">
        <f>'Spot Type 1'!C235</f>
        <v>x</v>
      </c>
      <c r="D235" s="20"/>
      <c r="E235" s="20"/>
      <c r="F235" s="20"/>
      <c r="G235" s="20"/>
      <c r="H235" s="20"/>
      <c r="I235" s="20"/>
      <c r="J235" s="31"/>
      <c r="K235" s="32"/>
      <c r="L235" s="32"/>
      <c r="M235" s="32"/>
      <c r="N235" s="46"/>
      <c r="V235" s="5"/>
      <c r="Y235" s="5"/>
    </row>
    <row r="236" spans="2:25" x14ac:dyDescent="0.3">
      <c r="B236" s="23">
        <f>'Spot Type 1'!B236</f>
        <v>0</v>
      </c>
      <c r="C236" s="20" t="str">
        <f>'Spot Type 1'!C236</f>
        <v>x</v>
      </c>
      <c r="D236" s="20"/>
      <c r="E236" s="20"/>
      <c r="F236" s="20"/>
      <c r="G236" s="20"/>
      <c r="H236" s="20"/>
      <c r="I236" s="20"/>
      <c r="J236" s="31"/>
      <c r="K236" s="32"/>
      <c r="L236" s="32"/>
      <c r="M236" s="32"/>
      <c r="N236" s="46"/>
      <c r="V236" s="5"/>
      <c r="Y236" s="5"/>
    </row>
    <row r="237" spans="2:25" x14ac:dyDescent="0.3">
      <c r="B237" s="23">
        <f>'Spot Type 1'!B237</f>
        <v>0</v>
      </c>
      <c r="C237" s="20" t="str">
        <f>'Spot Type 1'!C237</f>
        <v>x</v>
      </c>
      <c r="D237" s="20"/>
      <c r="E237" s="20"/>
      <c r="F237" s="20"/>
      <c r="G237" s="20"/>
      <c r="H237" s="20"/>
      <c r="I237" s="20"/>
      <c r="J237" s="31"/>
      <c r="K237" s="32"/>
      <c r="L237" s="32"/>
      <c r="M237" s="32"/>
      <c r="N237" s="46"/>
      <c r="V237" s="5"/>
      <c r="Y237" s="5"/>
    </row>
    <row r="238" spans="2:25" x14ac:dyDescent="0.3">
      <c r="B238" s="23">
        <f>'Spot Type 1'!B238</f>
        <v>0</v>
      </c>
      <c r="C238" s="20" t="str">
        <f>'Spot Type 1'!C238</f>
        <v>x</v>
      </c>
      <c r="D238" s="20"/>
      <c r="E238" s="20"/>
      <c r="F238" s="20"/>
      <c r="G238" s="20"/>
      <c r="H238" s="20"/>
      <c r="I238" s="20"/>
      <c r="J238" s="31"/>
      <c r="K238" s="32"/>
      <c r="L238" s="32"/>
      <c r="M238" s="32"/>
      <c r="N238" s="46"/>
      <c r="V238" s="5"/>
      <c r="Y238" s="5"/>
    </row>
    <row r="239" spans="2:25" x14ac:dyDescent="0.3">
      <c r="B239" s="23">
        <f>'Spot Type 1'!B239</f>
        <v>0</v>
      </c>
      <c r="C239" s="20" t="str">
        <f>'Spot Type 1'!C239</f>
        <v>x</v>
      </c>
      <c r="D239" s="20"/>
      <c r="E239" s="20"/>
      <c r="F239" s="20"/>
      <c r="G239" s="20"/>
      <c r="H239" s="20"/>
      <c r="I239" s="20"/>
      <c r="J239" s="31"/>
      <c r="K239" s="32"/>
      <c r="L239" s="32"/>
      <c r="M239" s="32"/>
      <c r="N239" s="46"/>
      <c r="V239" s="5"/>
      <c r="Y239" s="5"/>
    </row>
    <row r="240" spans="2:25" x14ac:dyDescent="0.3">
      <c r="B240" s="23">
        <f>'Spot Type 1'!B240</f>
        <v>0</v>
      </c>
      <c r="C240" s="20" t="str">
        <f>'Spot Type 1'!C240</f>
        <v>x</v>
      </c>
      <c r="D240" s="20"/>
      <c r="E240" s="20"/>
      <c r="F240" s="20"/>
      <c r="G240" s="20"/>
      <c r="H240" s="20"/>
      <c r="I240" s="20"/>
      <c r="J240" s="31"/>
      <c r="K240" s="32"/>
      <c r="L240" s="32"/>
      <c r="M240" s="32"/>
      <c r="N240" s="46"/>
      <c r="V240" s="5"/>
      <c r="Y240" s="5"/>
    </row>
    <row r="241" spans="2:25" x14ac:dyDescent="0.3">
      <c r="B241" s="23">
        <f>'Spot Type 1'!B241</f>
        <v>0</v>
      </c>
      <c r="C241" s="20" t="str">
        <f>'Spot Type 1'!C241</f>
        <v>x</v>
      </c>
      <c r="D241" s="20"/>
      <c r="E241" s="20"/>
      <c r="F241" s="20"/>
      <c r="G241" s="20"/>
      <c r="H241" s="20"/>
      <c r="I241" s="20"/>
      <c r="J241" s="31"/>
      <c r="K241" s="32"/>
      <c r="L241" s="32"/>
      <c r="M241" s="32"/>
      <c r="N241" s="46"/>
      <c r="V241" s="5"/>
      <c r="Y241" s="5"/>
    </row>
    <row r="242" spans="2:25" x14ac:dyDescent="0.3">
      <c r="B242" s="23">
        <f>'Spot Type 1'!B242</f>
        <v>0</v>
      </c>
      <c r="C242" s="20" t="str">
        <f>'Spot Type 1'!C242</f>
        <v>x</v>
      </c>
      <c r="D242" s="20"/>
      <c r="E242" s="20"/>
      <c r="F242" s="20"/>
      <c r="G242" s="20"/>
      <c r="H242" s="20"/>
      <c r="I242" s="20"/>
      <c r="J242" s="31"/>
      <c r="K242" s="32"/>
      <c r="L242" s="32"/>
      <c r="M242" s="32"/>
      <c r="N242" s="46"/>
      <c r="V242" s="5"/>
      <c r="Y242" s="5"/>
    </row>
    <row r="243" spans="2:25" x14ac:dyDescent="0.3">
      <c r="B243" s="23">
        <f>'Spot Type 1'!B243</f>
        <v>0</v>
      </c>
      <c r="C243" s="20" t="str">
        <f>'Spot Type 1'!C243</f>
        <v>x</v>
      </c>
      <c r="D243" s="20"/>
      <c r="E243" s="20"/>
      <c r="F243" s="20"/>
      <c r="G243" s="20"/>
      <c r="H243" s="20"/>
      <c r="I243" s="20"/>
      <c r="J243" s="31"/>
      <c r="K243" s="32"/>
      <c r="L243" s="32"/>
      <c r="M243" s="32"/>
      <c r="N243" s="46"/>
      <c r="V243" s="5"/>
      <c r="Y243" s="5"/>
    </row>
    <row r="244" spans="2:25" x14ac:dyDescent="0.3">
      <c r="B244" s="23">
        <f>'Spot Type 1'!B244</f>
        <v>0</v>
      </c>
      <c r="C244" s="20" t="str">
        <f>'Spot Type 1'!C244</f>
        <v>x</v>
      </c>
      <c r="D244" s="20"/>
      <c r="E244" s="20"/>
      <c r="F244" s="20"/>
      <c r="G244" s="20"/>
      <c r="H244" s="20"/>
      <c r="I244" s="20"/>
      <c r="J244" s="31"/>
      <c r="K244" s="32"/>
      <c r="L244" s="32"/>
      <c r="M244" s="32"/>
      <c r="N244" s="46"/>
      <c r="V244" s="5"/>
      <c r="Y244" s="5"/>
    </row>
    <row r="245" spans="2:25" x14ac:dyDescent="0.3">
      <c r="B245" s="23">
        <f>'Spot Type 1'!B245</f>
        <v>0</v>
      </c>
      <c r="C245" s="20" t="str">
        <f>'Spot Type 1'!C245</f>
        <v>x</v>
      </c>
      <c r="D245" s="20"/>
      <c r="E245" s="20"/>
      <c r="F245" s="20"/>
      <c r="G245" s="20"/>
      <c r="H245" s="20"/>
      <c r="I245" s="20"/>
      <c r="J245" s="31"/>
      <c r="K245" s="32"/>
      <c r="L245" s="32"/>
      <c r="M245" s="32"/>
      <c r="N245" s="46"/>
      <c r="V245" s="5"/>
      <c r="Y245" s="5"/>
    </row>
    <row r="246" spans="2:25" x14ac:dyDescent="0.3">
      <c r="B246" s="23">
        <f>'Spot Type 1'!B246</f>
        <v>0</v>
      </c>
      <c r="C246" s="20" t="str">
        <f>'Spot Type 1'!C246</f>
        <v>x</v>
      </c>
      <c r="D246" s="20"/>
      <c r="E246" s="20"/>
      <c r="F246" s="20"/>
      <c r="G246" s="20"/>
      <c r="H246" s="20"/>
      <c r="I246" s="20"/>
      <c r="J246" s="31"/>
      <c r="K246" s="32"/>
      <c r="L246" s="32"/>
      <c r="M246" s="32"/>
      <c r="N246" s="46"/>
      <c r="V246" s="5"/>
      <c r="Y246" s="5"/>
    </row>
    <row r="247" spans="2:25" x14ac:dyDescent="0.3">
      <c r="B247" s="23">
        <f>'Spot Type 1'!B247</f>
        <v>0</v>
      </c>
      <c r="C247" s="20" t="str">
        <f>'Spot Type 1'!C247</f>
        <v>x</v>
      </c>
      <c r="D247" s="20"/>
      <c r="E247" s="20"/>
      <c r="F247" s="20"/>
      <c r="G247" s="20"/>
      <c r="H247" s="20"/>
      <c r="I247" s="20"/>
      <c r="J247" s="31"/>
      <c r="K247" s="32"/>
      <c r="L247" s="32"/>
      <c r="M247" s="32"/>
      <c r="N247" s="46"/>
      <c r="V247" s="5"/>
      <c r="Y247" s="5"/>
    </row>
    <row r="248" spans="2:25" x14ac:dyDescent="0.3">
      <c r="B248" s="23">
        <f>'Spot Type 1'!B248</f>
        <v>0</v>
      </c>
      <c r="C248" s="20" t="str">
        <f>'Spot Type 1'!C248</f>
        <v>x</v>
      </c>
      <c r="D248" s="20"/>
      <c r="E248" s="20"/>
      <c r="F248" s="20"/>
      <c r="G248" s="20"/>
      <c r="H248" s="20"/>
      <c r="I248" s="20"/>
      <c r="J248" s="31"/>
      <c r="K248" s="32"/>
      <c r="L248" s="32"/>
      <c r="M248" s="32"/>
      <c r="N248" s="46"/>
      <c r="V248" s="5"/>
      <c r="Y248" s="5"/>
    </row>
    <row r="249" spans="2:25" x14ac:dyDescent="0.3">
      <c r="B249" s="23">
        <f>'Spot Type 1'!B249</f>
        <v>0</v>
      </c>
      <c r="C249" s="20" t="str">
        <f>'Spot Type 1'!C249</f>
        <v>x</v>
      </c>
      <c r="D249" s="20"/>
      <c r="E249" s="20"/>
      <c r="F249" s="20"/>
      <c r="G249" s="20"/>
      <c r="H249" s="20"/>
      <c r="I249" s="20"/>
      <c r="J249" s="31"/>
      <c r="K249" s="32"/>
      <c r="L249" s="32"/>
      <c r="M249" s="32"/>
      <c r="N249" s="46"/>
      <c r="V249" s="5"/>
      <c r="Y249" s="5"/>
    </row>
    <row r="250" spans="2:25" x14ac:dyDescent="0.3">
      <c r="B250" s="23">
        <f>'Spot Type 1'!B250</f>
        <v>0</v>
      </c>
      <c r="C250" s="20" t="str">
        <f>'Spot Type 1'!C250</f>
        <v>x</v>
      </c>
      <c r="D250" s="20"/>
      <c r="E250" s="20"/>
      <c r="F250" s="20"/>
      <c r="G250" s="20"/>
      <c r="H250" s="20"/>
      <c r="I250" s="20"/>
      <c r="J250" s="31"/>
      <c r="K250" s="32"/>
      <c r="L250" s="32"/>
      <c r="M250" s="32"/>
      <c r="N250" s="46"/>
      <c r="V250" s="5"/>
      <c r="Y250" s="5"/>
    </row>
    <row r="251" spans="2:25" x14ac:dyDescent="0.3">
      <c r="B251" s="23">
        <f>'Spot Type 1'!B251</f>
        <v>0</v>
      </c>
      <c r="C251" s="20" t="str">
        <f>'Spot Type 1'!C251</f>
        <v>x</v>
      </c>
      <c r="D251" s="20"/>
      <c r="E251" s="20"/>
      <c r="F251" s="20"/>
      <c r="G251" s="20"/>
      <c r="H251" s="20"/>
      <c r="I251" s="20"/>
      <c r="J251" s="31"/>
      <c r="K251" s="32"/>
      <c r="L251" s="32"/>
      <c r="M251" s="32"/>
      <c r="N251" s="46"/>
      <c r="V251" s="5"/>
      <c r="Y251" s="5"/>
    </row>
    <row r="252" spans="2:25" x14ac:dyDescent="0.3">
      <c r="B252" s="23">
        <f>'Spot Type 1'!B252</f>
        <v>0</v>
      </c>
      <c r="C252" s="20" t="str">
        <f>'Spot Type 1'!C252</f>
        <v>x</v>
      </c>
      <c r="D252" s="20"/>
      <c r="E252" s="20"/>
      <c r="F252" s="20"/>
      <c r="G252" s="20"/>
      <c r="H252" s="20"/>
      <c r="I252" s="20"/>
      <c r="J252" s="31"/>
      <c r="K252" s="32"/>
      <c r="L252" s="32"/>
      <c r="M252" s="32"/>
      <c r="N252" s="46"/>
      <c r="V252" s="5"/>
      <c r="Y252" s="5"/>
    </row>
    <row r="253" spans="2:25" x14ac:dyDescent="0.3">
      <c r="B253" s="23">
        <f>'Spot Type 1'!B253</f>
        <v>0</v>
      </c>
      <c r="C253" s="20" t="str">
        <f>'Spot Type 1'!C253</f>
        <v>x</v>
      </c>
      <c r="D253" s="20"/>
      <c r="E253" s="20"/>
      <c r="F253" s="20"/>
      <c r="G253" s="20"/>
      <c r="H253" s="20"/>
      <c r="I253" s="20"/>
      <c r="J253" s="31"/>
      <c r="K253" s="32"/>
      <c r="L253" s="32"/>
      <c r="M253" s="32"/>
      <c r="N253" s="46"/>
      <c r="V253" s="5"/>
      <c r="Y253" s="5"/>
    </row>
    <row r="254" spans="2:25" x14ac:dyDescent="0.3">
      <c r="B254" s="23">
        <f>'Spot Type 1'!B254</f>
        <v>0</v>
      </c>
      <c r="C254" s="20" t="str">
        <f>'Spot Type 1'!C254</f>
        <v>x</v>
      </c>
      <c r="D254" s="20"/>
      <c r="E254" s="20"/>
      <c r="F254" s="20"/>
      <c r="G254" s="20"/>
      <c r="H254" s="20"/>
      <c r="I254" s="20"/>
      <c r="J254" s="31"/>
      <c r="K254" s="32"/>
      <c r="L254" s="32"/>
      <c r="M254" s="32"/>
      <c r="N254" s="46"/>
      <c r="V254" s="5"/>
      <c r="Y254" s="5"/>
    </row>
    <row r="255" spans="2:25" x14ac:dyDescent="0.3">
      <c r="B255" s="23">
        <f>'Spot Type 1'!B255</f>
        <v>0</v>
      </c>
      <c r="C255" s="20" t="str">
        <f>'Spot Type 1'!C255</f>
        <v>x</v>
      </c>
      <c r="D255" s="20"/>
      <c r="E255" s="20"/>
      <c r="F255" s="20"/>
      <c r="G255" s="20"/>
      <c r="H255" s="20"/>
      <c r="I255" s="20"/>
      <c r="J255" s="31"/>
      <c r="K255" s="32"/>
      <c r="L255" s="32"/>
      <c r="M255" s="32"/>
      <c r="N255" s="46"/>
      <c r="V255" s="5"/>
      <c r="Y255" s="5"/>
    </row>
    <row r="256" spans="2:25" x14ac:dyDescent="0.3">
      <c r="B256" s="23">
        <f>'Spot Type 1'!B256</f>
        <v>0</v>
      </c>
      <c r="C256" s="20" t="str">
        <f>'Spot Type 1'!C256</f>
        <v>x</v>
      </c>
      <c r="D256" s="20"/>
      <c r="E256" s="20"/>
      <c r="F256" s="20"/>
      <c r="G256" s="20"/>
      <c r="H256" s="20"/>
      <c r="I256" s="20"/>
      <c r="J256" s="31"/>
      <c r="K256" s="32"/>
      <c r="L256" s="32"/>
      <c r="M256" s="32"/>
      <c r="N256" s="46"/>
      <c r="V256" s="5"/>
      <c r="Y256" s="5"/>
    </row>
    <row r="257" spans="2:25" x14ac:dyDescent="0.3">
      <c r="B257" s="23">
        <f>'Spot Type 1'!B257</f>
        <v>0</v>
      </c>
      <c r="C257" s="20" t="str">
        <f>'Spot Type 1'!C257</f>
        <v>x</v>
      </c>
      <c r="D257" s="20"/>
      <c r="E257" s="20"/>
      <c r="F257" s="20"/>
      <c r="G257" s="20"/>
      <c r="H257" s="20"/>
      <c r="I257" s="20"/>
      <c r="J257" s="31"/>
      <c r="K257" s="32"/>
      <c r="L257" s="32"/>
      <c r="M257" s="32"/>
      <c r="N257" s="46"/>
      <c r="V257" s="5"/>
      <c r="Y257" s="5"/>
    </row>
    <row r="258" spans="2:25" x14ac:dyDescent="0.3">
      <c r="B258" s="23">
        <f>'Spot Type 1'!B258</f>
        <v>0</v>
      </c>
      <c r="C258" s="20" t="str">
        <f>'Spot Type 1'!C258</f>
        <v>x</v>
      </c>
      <c r="D258" s="20"/>
      <c r="E258" s="20"/>
      <c r="F258" s="20"/>
      <c r="G258" s="20"/>
      <c r="H258" s="20"/>
      <c r="I258" s="20"/>
      <c r="J258" s="31"/>
      <c r="K258" s="32"/>
      <c r="L258" s="32"/>
      <c r="M258" s="32"/>
      <c r="N258" s="46"/>
      <c r="V258" s="5"/>
      <c r="Y258" s="5"/>
    </row>
    <row r="259" spans="2:25" x14ac:dyDescent="0.3">
      <c r="B259" s="23">
        <f>'Spot Type 1'!B259</f>
        <v>0</v>
      </c>
      <c r="C259" s="20" t="str">
        <f>'Spot Type 1'!C259</f>
        <v>x</v>
      </c>
      <c r="D259" s="20"/>
      <c r="E259" s="20"/>
      <c r="F259" s="20"/>
      <c r="G259" s="20"/>
      <c r="H259" s="20"/>
      <c r="I259" s="20"/>
      <c r="J259" s="31"/>
      <c r="K259" s="32"/>
      <c r="L259" s="32"/>
      <c r="M259" s="32"/>
      <c r="N259" s="46"/>
      <c r="V259" s="5"/>
      <c r="Y259" s="5"/>
    </row>
    <row r="260" spans="2:25" x14ac:dyDescent="0.3">
      <c r="B260" s="23">
        <f>'Spot Type 1'!B260</f>
        <v>0</v>
      </c>
      <c r="C260" s="20" t="str">
        <f>'Spot Type 1'!C260</f>
        <v>x</v>
      </c>
      <c r="D260" s="20"/>
      <c r="E260" s="20"/>
      <c r="F260" s="20"/>
      <c r="G260" s="20"/>
      <c r="H260" s="20"/>
      <c r="I260" s="20"/>
      <c r="J260" s="31"/>
      <c r="K260" s="32"/>
      <c r="L260" s="32"/>
      <c r="M260" s="32"/>
      <c r="N260" s="46"/>
      <c r="V260" s="5"/>
      <c r="Y260" s="5"/>
    </row>
    <row r="261" spans="2:25" x14ac:dyDescent="0.3">
      <c r="B261" s="23">
        <f>'Spot Type 1'!B261</f>
        <v>0</v>
      </c>
      <c r="C261" s="20" t="str">
        <f>'Spot Type 1'!C261</f>
        <v>x</v>
      </c>
      <c r="D261" s="20"/>
      <c r="E261" s="20"/>
      <c r="F261" s="20"/>
      <c r="G261" s="20"/>
      <c r="H261" s="20"/>
      <c r="I261" s="20"/>
      <c r="J261" s="31"/>
      <c r="K261" s="32"/>
      <c r="L261" s="32"/>
      <c r="M261" s="32"/>
      <c r="N261" s="46"/>
      <c r="V261" s="5"/>
      <c r="Y261" s="5"/>
    </row>
    <row r="262" spans="2:25" x14ac:dyDescent="0.3">
      <c r="B262" s="23">
        <f>'Spot Type 1'!B262</f>
        <v>0</v>
      </c>
      <c r="C262" s="20" t="str">
        <f>'Spot Type 1'!C262</f>
        <v>x</v>
      </c>
      <c r="D262" s="20"/>
      <c r="E262" s="20"/>
      <c r="F262" s="20"/>
      <c r="G262" s="20"/>
      <c r="H262" s="20"/>
      <c r="I262" s="20"/>
      <c r="J262" s="31"/>
      <c r="K262" s="32"/>
      <c r="L262" s="32"/>
      <c r="M262" s="32"/>
      <c r="N262" s="46"/>
      <c r="V262" s="5"/>
      <c r="Y262" s="5"/>
    </row>
    <row r="263" spans="2:25" x14ac:dyDescent="0.3">
      <c r="B263" s="23">
        <f>'Spot Type 1'!B263</f>
        <v>0</v>
      </c>
      <c r="C263" s="20" t="str">
        <f>'Spot Type 1'!C263</f>
        <v>x</v>
      </c>
      <c r="D263" s="20"/>
      <c r="E263" s="20"/>
      <c r="F263" s="20"/>
      <c r="G263" s="20"/>
      <c r="H263" s="20"/>
      <c r="I263" s="20"/>
      <c r="J263" s="31"/>
      <c r="K263" s="32"/>
      <c r="L263" s="32"/>
      <c r="M263" s="32"/>
      <c r="N263" s="46"/>
      <c r="V263" s="5"/>
      <c r="Y263" s="5"/>
    </row>
    <row r="264" spans="2:25" x14ac:dyDescent="0.3">
      <c r="B264" s="23">
        <f>'Spot Type 1'!B264</f>
        <v>0</v>
      </c>
      <c r="C264" s="20" t="str">
        <f>'Spot Type 1'!C264</f>
        <v>x</v>
      </c>
      <c r="D264" s="20"/>
      <c r="E264" s="20"/>
      <c r="F264" s="20"/>
      <c r="G264" s="20"/>
      <c r="H264" s="20"/>
      <c r="I264" s="20"/>
      <c r="J264" s="31"/>
      <c r="K264" s="32"/>
      <c r="L264" s="32"/>
      <c r="M264" s="32"/>
      <c r="N264" s="46"/>
      <c r="V264" s="5"/>
      <c r="Y264" s="5"/>
    </row>
    <row r="265" spans="2:25" x14ac:dyDescent="0.3">
      <c r="B265" s="23">
        <f>'Spot Type 1'!B265</f>
        <v>0</v>
      </c>
      <c r="C265" s="20" t="str">
        <f>'Spot Type 1'!C265</f>
        <v>x</v>
      </c>
      <c r="D265" s="20"/>
      <c r="E265" s="20"/>
      <c r="F265" s="20"/>
      <c r="G265" s="20"/>
      <c r="H265" s="20"/>
      <c r="I265" s="20"/>
      <c r="J265" s="31"/>
      <c r="K265" s="32"/>
      <c r="L265" s="32"/>
      <c r="M265" s="32"/>
      <c r="N265" s="46"/>
      <c r="V265" s="5"/>
      <c r="Y265" s="5"/>
    </row>
    <row r="266" spans="2:25" x14ac:dyDescent="0.3">
      <c r="B266" s="23">
        <f>'Spot Type 1'!B266</f>
        <v>0</v>
      </c>
      <c r="C266" s="20" t="str">
        <f>'Spot Type 1'!C266</f>
        <v>x</v>
      </c>
      <c r="D266" s="20"/>
      <c r="E266" s="20"/>
      <c r="F266" s="20"/>
      <c r="G266" s="20"/>
      <c r="H266" s="20"/>
      <c r="I266" s="20"/>
      <c r="J266" s="31"/>
      <c r="K266" s="32"/>
      <c r="L266" s="32"/>
      <c r="M266" s="32"/>
      <c r="N266" s="46"/>
      <c r="V266" s="5"/>
      <c r="Y266" s="5"/>
    </row>
    <row r="267" spans="2:25" x14ac:dyDescent="0.3">
      <c r="B267" s="23">
        <f>'Spot Type 1'!B267</f>
        <v>0</v>
      </c>
      <c r="C267" s="20" t="str">
        <f>'Spot Type 1'!C267</f>
        <v>x</v>
      </c>
      <c r="D267" s="20"/>
      <c r="E267" s="20"/>
      <c r="F267" s="20"/>
      <c r="G267" s="20"/>
      <c r="H267" s="20"/>
      <c r="I267" s="20"/>
      <c r="J267" s="31"/>
      <c r="K267" s="32"/>
      <c r="L267" s="32"/>
      <c r="M267" s="32"/>
      <c r="N267" s="46"/>
      <c r="V267" s="5"/>
      <c r="Y267" s="5"/>
    </row>
    <row r="268" spans="2:25" x14ac:dyDescent="0.3">
      <c r="B268" s="23">
        <f>'Spot Type 1'!B268</f>
        <v>0</v>
      </c>
      <c r="C268" s="20" t="str">
        <f>'Spot Type 1'!C268</f>
        <v>x</v>
      </c>
      <c r="D268" s="20"/>
      <c r="E268" s="20"/>
      <c r="F268" s="20"/>
      <c r="G268" s="20"/>
      <c r="H268" s="20"/>
      <c r="I268" s="20"/>
      <c r="J268" s="31"/>
      <c r="K268" s="32"/>
      <c r="L268" s="32"/>
      <c r="M268" s="32"/>
      <c r="N268" s="46"/>
      <c r="V268" s="5"/>
      <c r="Y268" s="5"/>
    </row>
    <row r="269" spans="2:25" x14ac:dyDescent="0.3">
      <c r="B269" s="23">
        <f>'Spot Type 1'!B269</f>
        <v>0</v>
      </c>
      <c r="C269" s="20" t="str">
        <f>'Spot Type 1'!C269</f>
        <v>x</v>
      </c>
      <c r="D269" s="20"/>
      <c r="E269" s="20"/>
      <c r="F269" s="20"/>
      <c r="G269" s="20"/>
      <c r="H269" s="20"/>
      <c r="I269" s="20"/>
      <c r="J269" s="31"/>
      <c r="K269" s="32"/>
      <c r="L269" s="32"/>
      <c r="M269" s="32"/>
      <c r="N269" s="46"/>
      <c r="V269" s="5"/>
      <c r="Y269" s="5"/>
    </row>
    <row r="270" spans="2:25" x14ac:dyDescent="0.3">
      <c r="B270" s="23">
        <f>'Spot Type 1'!B270</f>
        <v>0</v>
      </c>
      <c r="C270" s="20" t="str">
        <f>'Spot Type 1'!C270</f>
        <v>x</v>
      </c>
      <c r="D270" s="20"/>
      <c r="E270" s="20"/>
      <c r="F270" s="20"/>
      <c r="G270" s="20"/>
      <c r="H270" s="20"/>
      <c r="I270" s="20"/>
      <c r="J270" s="31"/>
      <c r="K270" s="32"/>
      <c r="L270" s="32"/>
      <c r="M270" s="32"/>
      <c r="N270" s="46"/>
      <c r="V270" s="5"/>
      <c r="Y270" s="5"/>
    </row>
    <row r="271" spans="2:25" x14ac:dyDescent="0.3">
      <c r="B271" s="23">
        <f>'Spot Type 1'!B271</f>
        <v>0</v>
      </c>
      <c r="C271" s="20" t="str">
        <f>'Spot Type 1'!C271</f>
        <v>x</v>
      </c>
      <c r="D271" s="20"/>
      <c r="E271" s="20"/>
      <c r="F271" s="20"/>
      <c r="G271" s="20"/>
      <c r="H271" s="20"/>
      <c r="I271" s="20"/>
      <c r="J271" s="31"/>
      <c r="K271" s="32"/>
      <c r="L271" s="32"/>
      <c r="M271" s="32"/>
      <c r="N271" s="46"/>
      <c r="V271" s="5"/>
      <c r="Y271" s="5"/>
    </row>
    <row r="272" spans="2:25" x14ac:dyDescent="0.3">
      <c r="B272" s="23">
        <f>'Spot Type 1'!B272</f>
        <v>0</v>
      </c>
      <c r="C272" s="20" t="str">
        <f>'Spot Type 1'!C272</f>
        <v>x</v>
      </c>
      <c r="D272" s="20"/>
      <c r="E272" s="20"/>
      <c r="F272" s="20"/>
      <c r="G272" s="20"/>
      <c r="H272" s="20"/>
      <c r="I272" s="20"/>
      <c r="J272" s="31"/>
      <c r="K272" s="32"/>
      <c r="L272" s="32"/>
      <c r="M272" s="32"/>
      <c r="N272" s="46"/>
      <c r="V272" s="5"/>
      <c r="Y272" s="5"/>
    </row>
    <row r="273" spans="2:25" x14ac:dyDescent="0.3">
      <c r="B273" s="23">
        <f>'Spot Type 1'!B273</f>
        <v>0</v>
      </c>
      <c r="C273" s="20" t="str">
        <f>'Spot Type 1'!C273</f>
        <v>x</v>
      </c>
      <c r="D273" s="20"/>
      <c r="E273" s="20"/>
      <c r="F273" s="20"/>
      <c r="G273" s="20"/>
      <c r="H273" s="20"/>
      <c r="I273" s="20"/>
      <c r="J273" s="31"/>
      <c r="K273" s="32"/>
      <c r="L273" s="32"/>
      <c r="M273" s="32"/>
      <c r="N273" s="46"/>
      <c r="V273" s="5"/>
      <c r="Y273" s="5"/>
    </row>
    <row r="274" spans="2:25" x14ac:dyDescent="0.3">
      <c r="B274" s="23">
        <f>'Spot Type 1'!B274</f>
        <v>0</v>
      </c>
      <c r="C274" s="20" t="str">
        <f>'Spot Type 1'!C274</f>
        <v>x</v>
      </c>
      <c r="D274" s="20"/>
      <c r="E274" s="20"/>
      <c r="F274" s="20"/>
      <c r="G274" s="20"/>
      <c r="H274" s="20"/>
      <c r="I274" s="20"/>
      <c r="J274" s="31"/>
      <c r="K274" s="32"/>
      <c r="L274" s="32"/>
      <c r="M274" s="32"/>
      <c r="N274" s="46"/>
      <c r="V274" s="5"/>
      <c r="Y274" s="5"/>
    </row>
    <row r="275" spans="2:25" x14ac:dyDescent="0.3">
      <c r="B275" s="23">
        <f>'Spot Type 1'!B275</f>
        <v>0</v>
      </c>
      <c r="C275" s="20" t="str">
        <f>'Spot Type 1'!C275</f>
        <v>x</v>
      </c>
      <c r="D275" s="20"/>
      <c r="E275" s="20"/>
      <c r="F275" s="20"/>
      <c r="G275" s="20"/>
      <c r="H275" s="20"/>
      <c r="I275" s="20"/>
      <c r="J275" s="31"/>
      <c r="K275" s="32"/>
      <c r="L275" s="32"/>
      <c r="M275" s="32"/>
      <c r="N275" s="46"/>
      <c r="V275" s="5"/>
      <c r="Y275" s="5"/>
    </row>
    <row r="276" spans="2:25" x14ac:dyDescent="0.3">
      <c r="B276" s="23">
        <f>'Spot Type 1'!B276</f>
        <v>0</v>
      </c>
      <c r="C276" s="20" t="str">
        <f>'Spot Type 1'!C276</f>
        <v>x</v>
      </c>
      <c r="D276" s="20"/>
      <c r="E276" s="20"/>
      <c r="F276" s="20"/>
      <c r="G276" s="20"/>
      <c r="H276" s="20"/>
      <c r="I276" s="20"/>
      <c r="J276" s="31"/>
      <c r="K276" s="32"/>
      <c r="L276" s="32"/>
      <c r="M276" s="32"/>
      <c r="N276" s="46"/>
      <c r="V276" s="5"/>
      <c r="Y276" s="5"/>
    </row>
    <row r="277" spans="2:25" x14ac:dyDescent="0.3">
      <c r="B277" s="23">
        <f>'Spot Type 1'!B277</f>
        <v>0</v>
      </c>
      <c r="C277" s="20" t="str">
        <f>'Spot Type 1'!C277</f>
        <v>x</v>
      </c>
      <c r="D277" s="20"/>
      <c r="E277" s="20"/>
      <c r="F277" s="20"/>
      <c r="G277" s="20"/>
      <c r="H277" s="20"/>
      <c r="I277" s="20"/>
      <c r="J277" s="31"/>
      <c r="K277" s="32"/>
      <c r="L277" s="32"/>
      <c r="M277" s="32"/>
      <c r="N277" s="46"/>
      <c r="V277" s="5"/>
      <c r="Y277" s="5"/>
    </row>
    <row r="278" spans="2:25" x14ac:dyDescent="0.3">
      <c r="B278" s="23">
        <f>'Spot Type 1'!B278</f>
        <v>0</v>
      </c>
      <c r="C278" s="20" t="str">
        <f>'Spot Type 1'!C278</f>
        <v>x</v>
      </c>
      <c r="D278" s="20"/>
      <c r="E278" s="20"/>
      <c r="F278" s="20"/>
      <c r="G278" s="20"/>
      <c r="H278" s="20"/>
      <c r="I278" s="20"/>
      <c r="J278" s="31"/>
      <c r="K278" s="32"/>
      <c r="L278" s="32"/>
      <c r="M278" s="32"/>
      <c r="N278" s="46"/>
      <c r="V278" s="5"/>
      <c r="Y278" s="5"/>
    </row>
    <row r="279" spans="2:25" x14ac:dyDescent="0.3">
      <c r="B279" s="23">
        <f>'Spot Type 1'!B279</f>
        <v>0</v>
      </c>
      <c r="C279" s="20" t="str">
        <f>'Spot Type 1'!C279</f>
        <v>x</v>
      </c>
      <c r="D279" s="20"/>
      <c r="E279" s="20"/>
      <c r="F279" s="20"/>
      <c r="G279" s="20"/>
      <c r="H279" s="20"/>
      <c r="I279" s="20"/>
      <c r="J279" s="31"/>
      <c r="K279" s="32"/>
      <c r="L279" s="32"/>
      <c r="M279" s="32"/>
      <c r="N279" s="46"/>
      <c r="V279" s="5"/>
      <c r="Y279" s="5"/>
    </row>
    <row r="280" spans="2:25" x14ac:dyDescent="0.3">
      <c r="B280" s="23">
        <f>'Spot Type 1'!B280</f>
        <v>0</v>
      </c>
      <c r="C280" s="20" t="str">
        <f>'Spot Type 1'!C280</f>
        <v>x</v>
      </c>
      <c r="D280" s="20"/>
      <c r="E280" s="20"/>
      <c r="F280" s="20"/>
      <c r="G280" s="20"/>
      <c r="H280" s="20"/>
      <c r="I280" s="20"/>
      <c r="J280" s="31"/>
      <c r="K280" s="32"/>
      <c r="L280" s="32"/>
      <c r="M280" s="32"/>
      <c r="N280" s="46"/>
      <c r="V280" s="5"/>
      <c r="Y280" s="5"/>
    </row>
    <row r="281" spans="2:25" x14ac:dyDescent="0.3">
      <c r="B281" s="23">
        <f>'Spot Type 1'!B281</f>
        <v>0</v>
      </c>
      <c r="C281" s="20" t="str">
        <f>'Spot Type 1'!C281</f>
        <v>x</v>
      </c>
      <c r="D281" s="20"/>
      <c r="E281" s="20"/>
      <c r="F281" s="20"/>
      <c r="G281" s="20"/>
      <c r="H281" s="20"/>
      <c r="I281" s="20"/>
      <c r="J281" s="31"/>
      <c r="K281" s="32"/>
      <c r="L281" s="32"/>
      <c r="M281" s="32"/>
      <c r="N281" s="46"/>
      <c r="V281" s="5"/>
      <c r="Y281" s="5"/>
    </row>
    <row r="282" spans="2:25" x14ac:dyDescent="0.3">
      <c r="B282" s="23">
        <f>'Spot Type 1'!B282</f>
        <v>0</v>
      </c>
      <c r="C282" s="20" t="str">
        <f>'Spot Type 1'!C282</f>
        <v>x</v>
      </c>
      <c r="D282" s="20"/>
      <c r="E282" s="20"/>
      <c r="F282" s="20"/>
      <c r="G282" s="20"/>
      <c r="H282" s="20"/>
      <c r="I282" s="20"/>
      <c r="J282" s="31"/>
      <c r="K282" s="32"/>
      <c r="L282" s="32"/>
      <c r="M282" s="32"/>
      <c r="N282" s="46"/>
      <c r="V282" s="5"/>
      <c r="Y282" s="5"/>
    </row>
    <row r="283" spans="2:25" x14ac:dyDescent="0.3">
      <c r="B283" s="23">
        <f>'Spot Type 1'!B283</f>
        <v>0</v>
      </c>
      <c r="C283" s="20" t="str">
        <f>'Spot Type 1'!C283</f>
        <v>x</v>
      </c>
      <c r="D283" s="20"/>
      <c r="E283" s="20"/>
      <c r="F283" s="20"/>
      <c r="G283" s="20"/>
      <c r="H283" s="20"/>
      <c r="I283" s="20"/>
      <c r="J283" s="31"/>
      <c r="K283" s="32"/>
      <c r="L283" s="32"/>
      <c r="M283" s="32"/>
      <c r="N283" s="46"/>
      <c r="V283" s="5"/>
      <c r="Y283" s="5"/>
    </row>
    <row r="284" spans="2:25" x14ac:dyDescent="0.3">
      <c r="B284" s="23">
        <f>'Spot Type 1'!B284</f>
        <v>0</v>
      </c>
      <c r="C284" s="20" t="str">
        <f>'Spot Type 1'!C284</f>
        <v>x</v>
      </c>
      <c r="D284" s="20"/>
      <c r="E284" s="20"/>
      <c r="F284" s="20"/>
      <c r="G284" s="20"/>
      <c r="H284" s="20"/>
      <c r="I284" s="20"/>
      <c r="J284" s="31"/>
      <c r="K284" s="32"/>
      <c r="L284" s="32"/>
      <c r="M284" s="32"/>
      <c r="N284" s="46"/>
      <c r="V284" s="5"/>
      <c r="Y284" s="5"/>
    </row>
    <row r="285" spans="2:25" x14ac:dyDescent="0.3">
      <c r="B285" s="23">
        <f>'Spot Type 1'!B285</f>
        <v>0</v>
      </c>
      <c r="C285" s="20" t="str">
        <f>'Spot Type 1'!C285</f>
        <v>x</v>
      </c>
      <c r="D285" s="20"/>
      <c r="E285" s="20"/>
      <c r="F285" s="20"/>
      <c r="G285" s="20"/>
      <c r="H285" s="20"/>
      <c r="I285" s="20"/>
      <c r="J285" s="31"/>
      <c r="K285" s="32"/>
      <c r="L285" s="32"/>
      <c r="M285" s="32"/>
      <c r="N285" s="46"/>
      <c r="V285" s="5"/>
      <c r="Y285" s="5"/>
    </row>
    <row r="286" spans="2:25" x14ac:dyDescent="0.3">
      <c r="B286" s="23">
        <f>'Spot Type 1'!B286</f>
        <v>0</v>
      </c>
      <c r="C286" s="20" t="str">
        <f>'Spot Type 1'!C286</f>
        <v>x</v>
      </c>
      <c r="D286" s="20"/>
      <c r="E286" s="20"/>
      <c r="F286" s="20"/>
      <c r="G286" s="20"/>
      <c r="H286" s="20"/>
      <c r="I286" s="20"/>
      <c r="J286" s="31"/>
      <c r="K286" s="32"/>
      <c r="L286" s="32"/>
      <c r="M286" s="32"/>
      <c r="N286" s="46"/>
      <c r="V286" s="5"/>
      <c r="Y286" s="5"/>
    </row>
    <row r="287" spans="2:25" x14ac:dyDescent="0.3">
      <c r="B287" s="23">
        <f>'Spot Type 1'!B287</f>
        <v>0</v>
      </c>
      <c r="C287" s="20" t="str">
        <f>'Spot Type 1'!C287</f>
        <v>x</v>
      </c>
      <c r="D287" s="20"/>
      <c r="E287" s="20"/>
      <c r="F287" s="20"/>
      <c r="G287" s="20"/>
      <c r="H287" s="20"/>
      <c r="I287" s="20"/>
      <c r="J287" s="31"/>
      <c r="K287" s="32"/>
      <c r="L287" s="32"/>
      <c r="M287" s="32"/>
      <c r="N287" s="46"/>
      <c r="V287" s="5"/>
      <c r="Y287" s="5"/>
    </row>
    <row r="288" spans="2:25" x14ac:dyDescent="0.3">
      <c r="B288" s="23">
        <f>'Spot Type 1'!B288</f>
        <v>0</v>
      </c>
      <c r="C288" s="20" t="str">
        <f>'Spot Type 1'!C288</f>
        <v>x</v>
      </c>
      <c r="D288" s="20"/>
      <c r="E288" s="20"/>
      <c r="F288" s="20"/>
      <c r="G288" s="20"/>
      <c r="H288" s="20"/>
      <c r="I288" s="20"/>
      <c r="J288" s="31"/>
      <c r="K288" s="32"/>
      <c r="L288" s="32"/>
      <c r="M288" s="32"/>
      <c r="N288" s="46"/>
      <c r="V288" s="5"/>
      <c r="Y288" s="5"/>
    </row>
    <row r="289" spans="2:25" x14ac:dyDescent="0.3">
      <c r="B289" s="23">
        <f>'Spot Type 1'!B289</f>
        <v>0</v>
      </c>
      <c r="C289" s="20" t="str">
        <f>'Spot Type 1'!C289</f>
        <v>x</v>
      </c>
      <c r="D289" s="20"/>
      <c r="E289" s="20"/>
      <c r="F289" s="20"/>
      <c r="G289" s="20"/>
      <c r="H289" s="20"/>
      <c r="I289" s="20"/>
      <c r="J289" s="31"/>
      <c r="K289" s="32"/>
      <c r="L289" s="32"/>
      <c r="M289" s="32"/>
      <c r="N289" s="46"/>
      <c r="V289" s="5"/>
      <c r="Y289" s="5"/>
    </row>
    <row r="290" spans="2:25" x14ac:dyDescent="0.3">
      <c r="B290" s="23">
        <f>'Spot Type 1'!B290</f>
        <v>0</v>
      </c>
      <c r="C290" s="20" t="str">
        <f>'Spot Type 1'!C290</f>
        <v>x</v>
      </c>
      <c r="D290" s="20"/>
      <c r="E290" s="20"/>
      <c r="F290" s="20"/>
      <c r="G290" s="20"/>
      <c r="H290" s="20"/>
      <c r="I290" s="20"/>
      <c r="J290" s="31"/>
      <c r="K290" s="32"/>
      <c r="L290" s="32"/>
      <c r="M290" s="32"/>
      <c r="N290" s="46"/>
      <c r="V290" s="5"/>
      <c r="Y290" s="5"/>
    </row>
    <row r="291" spans="2:25" x14ac:dyDescent="0.3">
      <c r="B291" s="23">
        <f>'Spot Type 1'!B291</f>
        <v>0</v>
      </c>
      <c r="C291" s="20" t="str">
        <f>'Spot Type 1'!C291</f>
        <v>x</v>
      </c>
      <c r="D291" s="20"/>
      <c r="E291" s="20"/>
      <c r="F291" s="20"/>
      <c r="G291" s="20"/>
      <c r="H291" s="20"/>
      <c r="I291" s="20"/>
      <c r="J291" s="31"/>
      <c r="K291" s="32"/>
      <c r="L291" s="32"/>
      <c r="M291" s="32"/>
      <c r="N291" s="46"/>
      <c r="V291" s="5"/>
      <c r="Y291" s="5"/>
    </row>
    <row r="292" spans="2:25" x14ac:dyDescent="0.3">
      <c r="B292" s="23">
        <f>'Spot Type 1'!B292</f>
        <v>0</v>
      </c>
      <c r="C292" s="20" t="str">
        <f>'Spot Type 1'!C292</f>
        <v>x</v>
      </c>
      <c r="D292" s="20"/>
      <c r="E292" s="20"/>
      <c r="F292" s="20"/>
      <c r="G292" s="20"/>
      <c r="H292" s="20"/>
      <c r="I292" s="20"/>
      <c r="J292" s="31"/>
      <c r="K292" s="32"/>
      <c r="L292" s="32"/>
      <c r="M292" s="32"/>
      <c r="N292" s="46"/>
      <c r="V292" s="5"/>
      <c r="Y292" s="5"/>
    </row>
    <row r="293" spans="2:25" x14ac:dyDescent="0.3">
      <c r="B293" s="23">
        <f>'Spot Type 1'!B293</f>
        <v>0</v>
      </c>
      <c r="C293" s="20" t="str">
        <f>'Spot Type 1'!C293</f>
        <v>x</v>
      </c>
      <c r="D293" s="20"/>
      <c r="E293" s="20"/>
      <c r="F293" s="20"/>
      <c r="G293" s="20"/>
      <c r="H293" s="20"/>
      <c r="I293" s="20"/>
      <c r="J293" s="31"/>
      <c r="K293" s="32"/>
      <c r="L293" s="32"/>
      <c r="M293" s="32"/>
      <c r="N293" s="46"/>
      <c r="V293" s="5"/>
      <c r="Y293" s="5"/>
    </row>
    <row r="294" spans="2:25" x14ac:dyDescent="0.3">
      <c r="B294" s="23">
        <f>'Spot Type 1'!B294</f>
        <v>0</v>
      </c>
      <c r="C294" s="20" t="str">
        <f>'Spot Type 1'!C294</f>
        <v>x</v>
      </c>
      <c r="D294" s="20"/>
      <c r="E294" s="20"/>
      <c r="F294" s="20"/>
      <c r="G294" s="20"/>
      <c r="H294" s="20"/>
      <c r="I294" s="20"/>
      <c r="J294" s="31"/>
      <c r="K294" s="32"/>
      <c r="L294" s="32"/>
      <c r="M294" s="32"/>
      <c r="N294" s="46"/>
      <c r="V294" s="5"/>
      <c r="Y294" s="5"/>
    </row>
    <row r="295" spans="2:25" x14ac:dyDescent="0.3">
      <c r="B295" s="23">
        <f>'Spot Type 1'!B295</f>
        <v>0</v>
      </c>
      <c r="C295" s="20" t="str">
        <f>'Spot Type 1'!C295</f>
        <v>x</v>
      </c>
      <c r="D295" s="20"/>
      <c r="E295" s="20"/>
      <c r="F295" s="20"/>
      <c r="G295" s="20"/>
      <c r="H295" s="20"/>
      <c r="I295" s="20"/>
      <c r="J295" s="31"/>
      <c r="K295" s="32"/>
      <c r="L295" s="32"/>
      <c r="M295" s="32"/>
      <c r="N295" s="46"/>
      <c r="V295" s="5"/>
      <c r="Y295" s="5"/>
    </row>
    <row r="296" spans="2:25" x14ac:dyDescent="0.3">
      <c r="B296" s="23">
        <f>'Spot Type 1'!B296</f>
        <v>0</v>
      </c>
      <c r="C296" s="20" t="str">
        <f>'Spot Type 1'!C296</f>
        <v>x</v>
      </c>
      <c r="D296" s="20"/>
      <c r="E296" s="20"/>
      <c r="F296" s="20"/>
      <c r="G296" s="20"/>
      <c r="H296" s="20"/>
      <c r="I296" s="20"/>
      <c r="J296" s="31"/>
      <c r="K296" s="32"/>
      <c r="L296" s="32"/>
      <c r="M296" s="32"/>
      <c r="N296" s="46"/>
      <c r="V296" s="5"/>
      <c r="Y296" s="5"/>
    </row>
    <row r="297" spans="2:25" x14ac:dyDescent="0.3">
      <c r="B297" s="23">
        <f>'Spot Type 1'!B297</f>
        <v>0</v>
      </c>
      <c r="C297" s="20" t="str">
        <f>'Spot Type 1'!C297</f>
        <v>x</v>
      </c>
      <c r="D297" s="20"/>
      <c r="E297" s="20"/>
      <c r="F297" s="20"/>
      <c r="G297" s="20"/>
      <c r="H297" s="20"/>
      <c r="I297" s="20"/>
      <c r="J297" s="31"/>
      <c r="K297" s="32"/>
      <c r="L297" s="32"/>
      <c r="M297" s="32"/>
      <c r="N297" s="46"/>
      <c r="V297" s="5"/>
      <c r="Y297" s="5"/>
    </row>
    <row r="298" spans="2:25" x14ac:dyDescent="0.3">
      <c r="B298" s="23">
        <f>'Spot Type 1'!B298</f>
        <v>0</v>
      </c>
      <c r="C298" s="20" t="str">
        <f>'Spot Type 1'!C298</f>
        <v>x</v>
      </c>
      <c r="D298" s="20"/>
      <c r="E298" s="20"/>
      <c r="F298" s="20"/>
      <c r="G298" s="20"/>
      <c r="H298" s="20"/>
      <c r="I298" s="20"/>
      <c r="J298" s="31"/>
      <c r="K298" s="32"/>
      <c r="L298" s="32"/>
      <c r="M298" s="32"/>
      <c r="N298" s="46"/>
      <c r="V298" s="5"/>
      <c r="Y298" s="5"/>
    </row>
    <row r="299" spans="2:25" x14ac:dyDescent="0.3">
      <c r="B299" s="23">
        <f>'Spot Type 1'!B299</f>
        <v>0</v>
      </c>
      <c r="C299" s="20" t="str">
        <f>'Spot Type 1'!C299</f>
        <v>x</v>
      </c>
      <c r="D299" s="20"/>
      <c r="E299" s="20"/>
      <c r="F299" s="20"/>
      <c r="G299" s="20"/>
      <c r="H299" s="20"/>
      <c r="I299" s="20"/>
      <c r="J299" s="31"/>
      <c r="K299" s="32"/>
      <c r="L299" s="32"/>
      <c r="M299" s="32"/>
      <c r="N299" s="46"/>
      <c r="V299" s="5"/>
      <c r="Y299" s="5"/>
    </row>
    <row r="300" spans="2:25" x14ac:dyDescent="0.3">
      <c r="B300" s="23">
        <f>'Spot Type 1'!B300</f>
        <v>0</v>
      </c>
      <c r="C300" s="20" t="str">
        <f>'Spot Type 1'!C300</f>
        <v>x</v>
      </c>
      <c r="D300" s="20"/>
      <c r="E300" s="20"/>
      <c r="F300" s="20"/>
      <c r="G300" s="20"/>
      <c r="H300" s="20"/>
      <c r="I300" s="20"/>
      <c r="J300" s="31"/>
      <c r="K300" s="32"/>
      <c r="L300" s="32"/>
      <c r="M300" s="32"/>
      <c r="N300" s="46"/>
      <c r="V300" s="5"/>
      <c r="Y300" s="5"/>
    </row>
    <row r="301" spans="2:25" x14ac:dyDescent="0.3">
      <c r="B301" s="23">
        <f>'Spot Type 1'!B301</f>
        <v>0</v>
      </c>
      <c r="C301" s="20" t="str">
        <f>'Spot Type 1'!C301</f>
        <v>x</v>
      </c>
      <c r="D301" s="20"/>
      <c r="E301" s="20"/>
      <c r="F301" s="20"/>
      <c r="G301" s="20"/>
      <c r="H301" s="20"/>
      <c r="I301" s="20"/>
      <c r="J301" s="31"/>
      <c r="K301" s="32"/>
      <c r="L301" s="32"/>
      <c r="M301" s="32"/>
      <c r="N301" s="46"/>
      <c r="V301" s="5"/>
      <c r="Y301" s="5"/>
    </row>
    <row r="302" spans="2:25" x14ac:dyDescent="0.3">
      <c r="B302" s="23">
        <f>'Spot Type 1'!B302</f>
        <v>0</v>
      </c>
      <c r="C302" s="20" t="str">
        <f>'Spot Type 1'!C302</f>
        <v>x</v>
      </c>
      <c r="D302" s="20"/>
      <c r="E302" s="20"/>
      <c r="F302" s="20"/>
      <c r="G302" s="20"/>
      <c r="H302" s="20"/>
      <c r="I302" s="20"/>
      <c r="J302" s="31"/>
      <c r="K302" s="32"/>
      <c r="L302" s="32"/>
      <c r="M302" s="32"/>
      <c r="N302" s="46"/>
      <c r="V302" s="5"/>
      <c r="Y302" s="5"/>
    </row>
    <row r="303" spans="2:25" x14ac:dyDescent="0.3">
      <c r="B303" s="23">
        <f>'Spot Type 1'!B303</f>
        <v>0</v>
      </c>
      <c r="C303" s="20" t="str">
        <f>'Spot Type 1'!C303</f>
        <v>x</v>
      </c>
      <c r="D303" s="20"/>
      <c r="E303" s="20"/>
      <c r="F303" s="20"/>
      <c r="G303" s="20"/>
      <c r="H303" s="20"/>
      <c r="I303" s="20"/>
      <c r="J303" s="31"/>
      <c r="K303" s="32"/>
      <c r="L303" s="32"/>
      <c r="M303" s="32"/>
      <c r="N303" s="46"/>
      <c r="V303" s="5"/>
      <c r="Y303" s="5"/>
    </row>
    <row r="304" spans="2:25" x14ac:dyDescent="0.3">
      <c r="B304" s="23">
        <f>'Spot Type 1'!B304</f>
        <v>0</v>
      </c>
      <c r="C304" s="20" t="str">
        <f>'Spot Type 1'!C304</f>
        <v>x</v>
      </c>
      <c r="D304" s="20"/>
      <c r="E304" s="20"/>
      <c r="F304" s="20"/>
      <c r="G304" s="20"/>
      <c r="H304" s="20"/>
      <c r="I304" s="20"/>
      <c r="J304" s="31"/>
      <c r="K304" s="32"/>
      <c r="L304" s="32"/>
      <c r="M304" s="32"/>
      <c r="N304" s="46"/>
      <c r="V304" s="5"/>
      <c r="Y304" s="5"/>
    </row>
    <row r="305" spans="2:25" x14ac:dyDescent="0.3">
      <c r="B305" s="23">
        <f>'Spot Type 1'!B305</f>
        <v>0</v>
      </c>
      <c r="C305" s="20" t="str">
        <f>'Spot Type 1'!C305</f>
        <v>x</v>
      </c>
      <c r="D305" s="20"/>
      <c r="E305" s="20"/>
      <c r="F305" s="20"/>
      <c r="G305" s="20"/>
      <c r="H305" s="20"/>
      <c r="I305" s="20"/>
      <c r="J305" s="31"/>
      <c r="K305" s="32"/>
      <c r="L305" s="32"/>
      <c r="M305" s="32"/>
      <c r="N305" s="46"/>
      <c r="V305" s="5"/>
      <c r="Y305" s="5"/>
    </row>
    <row r="306" spans="2:25" x14ac:dyDescent="0.3">
      <c r="B306" s="23">
        <f>'Spot Type 1'!B306</f>
        <v>0</v>
      </c>
      <c r="C306" s="20" t="str">
        <f>'Spot Type 1'!C306</f>
        <v>x</v>
      </c>
      <c r="D306" s="20"/>
      <c r="E306" s="20"/>
      <c r="F306" s="20"/>
      <c r="G306" s="20"/>
      <c r="H306" s="20"/>
      <c r="I306" s="20"/>
      <c r="J306" s="31"/>
      <c r="K306" s="32"/>
      <c r="L306" s="32"/>
      <c r="M306" s="32"/>
      <c r="N306" s="46"/>
      <c r="V306" s="5"/>
      <c r="Y306" s="5"/>
    </row>
    <row r="307" spans="2:25" x14ac:dyDescent="0.3">
      <c r="B307" s="23">
        <f>'Spot Type 1'!B307</f>
        <v>0</v>
      </c>
      <c r="C307" s="20" t="str">
        <f>'Spot Type 1'!C307</f>
        <v>x</v>
      </c>
      <c r="D307" s="20"/>
      <c r="E307" s="20"/>
      <c r="F307" s="20"/>
      <c r="G307" s="20"/>
      <c r="H307" s="20"/>
      <c r="I307" s="20"/>
      <c r="J307" s="31"/>
      <c r="K307" s="32"/>
      <c r="L307" s="32"/>
      <c r="M307" s="32"/>
      <c r="N307" s="46"/>
      <c r="V307" s="5"/>
      <c r="Y307" s="5"/>
    </row>
    <row r="308" spans="2:25" x14ac:dyDescent="0.3">
      <c r="B308" s="23">
        <f>'Spot Type 1'!B308</f>
        <v>0</v>
      </c>
      <c r="C308" s="20" t="str">
        <f>'Spot Type 1'!C308</f>
        <v>x</v>
      </c>
      <c r="D308" s="20"/>
      <c r="E308" s="20"/>
      <c r="F308" s="20"/>
      <c r="G308" s="20"/>
      <c r="H308" s="20"/>
      <c r="I308" s="20"/>
      <c r="J308" s="31"/>
      <c r="K308" s="32"/>
      <c r="L308" s="32"/>
      <c r="M308" s="32"/>
      <c r="N308" s="46"/>
      <c r="V308" s="5"/>
      <c r="Y308" s="5"/>
    </row>
    <row r="309" spans="2:25" x14ac:dyDescent="0.3">
      <c r="B309" s="23">
        <f>'Spot Type 1'!B309</f>
        <v>0</v>
      </c>
      <c r="C309" s="20" t="str">
        <f>'Spot Type 1'!C309</f>
        <v>x</v>
      </c>
      <c r="D309" s="20"/>
      <c r="E309" s="20"/>
      <c r="F309" s="20"/>
      <c r="G309" s="20"/>
      <c r="H309" s="20"/>
      <c r="I309" s="20"/>
      <c r="J309" s="31"/>
      <c r="K309" s="32"/>
      <c r="L309" s="32"/>
      <c r="M309" s="32"/>
      <c r="N309" s="46"/>
      <c r="V309" s="5"/>
      <c r="Y309" s="5"/>
    </row>
    <row r="310" spans="2:25" x14ac:dyDescent="0.3">
      <c r="B310" s="23">
        <f>'Spot Type 1'!B310</f>
        <v>0</v>
      </c>
      <c r="C310" s="20" t="str">
        <f>'Spot Type 1'!C310</f>
        <v>x</v>
      </c>
      <c r="D310" s="20"/>
      <c r="E310" s="20"/>
      <c r="F310" s="20"/>
      <c r="G310" s="20"/>
      <c r="H310" s="20"/>
      <c r="I310" s="20"/>
      <c r="J310" s="31"/>
      <c r="K310" s="32"/>
      <c r="L310" s="32"/>
      <c r="M310" s="32"/>
      <c r="N310" s="46"/>
      <c r="V310" s="5"/>
      <c r="Y310" s="5"/>
    </row>
    <row r="311" spans="2:25" x14ac:dyDescent="0.3">
      <c r="B311" s="23">
        <f>'Spot Type 1'!B311</f>
        <v>0</v>
      </c>
      <c r="C311" s="20" t="str">
        <f>'Spot Type 1'!C311</f>
        <v>x</v>
      </c>
      <c r="D311" s="20"/>
      <c r="E311" s="20"/>
      <c r="F311" s="20"/>
      <c r="G311" s="20"/>
      <c r="H311" s="20"/>
      <c r="I311" s="20"/>
      <c r="J311" s="31"/>
      <c r="K311" s="32"/>
      <c r="L311" s="32"/>
      <c r="M311" s="32"/>
      <c r="N311" s="46"/>
      <c r="V311" s="5"/>
      <c r="Y311" s="5"/>
    </row>
    <row r="312" spans="2:25" x14ac:dyDescent="0.3">
      <c r="B312" s="23">
        <f>'Spot Type 1'!B312</f>
        <v>0</v>
      </c>
      <c r="C312" s="20" t="str">
        <f>'Spot Type 1'!C312</f>
        <v>x</v>
      </c>
      <c r="D312" s="20"/>
      <c r="E312" s="20"/>
      <c r="F312" s="20"/>
      <c r="G312" s="20"/>
      <c r="H312" s="20"/>
      <c r="I312" s="20"/>
      <c r="J312" s="31"/>
      <c r="K312" s="32"/>
      <c r="L312" s="32"/>
      <c r="M312" s="32"/>
      <c r="N312" s="46"/>
      <c r="V312" s="5"/>
      <c r="Y312" s="5"/>
    </row>
    <row r="313" spans="2:25" x14ac:dyDescent="0.3">
      <c r="B313" s="23">
        <f>'Spot Type 1'!B313</f>
        <v>0</v>
      </c>
      <c r="C313" s="20" t="str">
        <f>'Spot Type 1'!C313</f>
        <v>x</v>
      </c>
      <c r="D313" s="20"/>
      <c r="E313" s="20"/>
      <c r="F313" s="20"/>
      <c r="G313" s="20"/>
      <c r="H313" s="20"/>
      <c r="I313" s="20"/>
      <c r="J313" s="31"/>
      <c r="K313" s="32"/>
      <c r="L313" s="32"/>
      <c r="M313" s="32"/>
      <c r="N313" s="46"/>
      <c r="V313" s="5"/>
      <c r="Y313" s="5"/>
    </row>
    <row r="314" spans="2:25" x14ac:dyDescent="0.3">
      <c r="B314" s="23">
        <f>'Spot Type 1'!B314</f>
        <v>0</v>
      </c>
      <c r="C314" s="20" t="str">
        <f>'Spot Type 1'!C314</f>
        <v>x</v>
      </c>
      <c r="D314" s="20"/>
      <c r="E314" s="20"/>
      <c r="F314" s="20"/>
      <c r="G314" s="20"/>
      <c r="H314" s="20"/>
      <c r="I314" s="20"/>
      <c r="J314" s="31"/>
      <c r="K314" s="32"/>
      <c r="L314" s="32"/>
      <c r="M314" s="32"/>
      <c r="N314" s="46"/>
      <c r="V314" s="5"/>
      <c r="Y314" s="5"/>
    </row>
    <row r="315" spans="2:25" x14ac:dyDescent="0.3">
      <c r="B315" s="23">
        <f>'Spot Type 1'!B315</f>
        <v>0</v>
      </c>
      <c r="C315" s="20" t="str">
        <f>'Spot Type 1'!C315</f>
        <v>x</v>
      </c>
      <c r="D315" s="20"/>
      <c r="E315" s="20"/>
      <c r="F315" s="20"/>
      <c r="G315" s="20"/>
      <c r="H315" s="20"/>
      <c r="I315" s="20"/>
      <c r="J315" s="31"/>
      <c r="K315" s="32"/>
      <c r="L315" s="32"/>
      <c r="M315" s="32"/>
      <c r="N315" s="46"/>
      <c r="V315" s="5"/>
      <c r="Y315" s="5"/>
    </row>
    <row r="316" spans="2:25" x14ac:dyDescent="0.3">
      <c r="B316" s="23">
        <f>'Spot Type 1'!B316</f>
        <v>0</v>
      </c>
      <c r="C316" s="20" t="str">
        <f>'Spot Type 1'!C316</f>
        <v>x</v>
      </c>
      <c r="D316" s="20"/>
      <c r="E316" s="20"/>
      <c r="F316" s="20"/>
      <c r="G316" s="20"/>
      <c r="H316" s="20"/>
      <c r="I316" s="20"/>
      <c r="J316" s="31"/>
      <c r="K316" s="32"/>
      <c r="L316" s="32"/>
      <c r="M316" s="32"/>
      <c r="N316" s="46"/>
      <c r="V316" s="5"/>
      <c r="Y316" s="5"/>
    </row>
    <row r="317" spans="2:25" x14ac:dyDescent="0.3">
      <c r="B317" s="23">
        <f>'Spot Type 1'!B317</f>
        <v>0</v>
      </c>
      <c r="C317" s="20" t="str">
        <f>'Spot Type 1'!C317</f>
        <v>x</v>
      </c>
      <c r="D317" s="20"/>
      <c r="E317" s="20"/>
      <c r="F317" s="20"/>
      <c r="G317" s="20"/>
      <c r="H317" s="20"/>
      <c r="I317" s="20"/>
      <c r="J317" s="31"/>
      <c r="K317" s="32"/>
      <c r="L317" s="32"/>
      <c r="M317" s="32"/>
      <c r="N317" s="46"/>
      <c r="V317" s="5"/>
      <c r="Y317" s="5"/>
    </row>
    <row r="318" spans="2:25" x14ac:dyDescent="0.3">
      <c r="B318" s="23">
        <f>'Spot Type 1'!B318</f>
        <v>0</v>
      </c>
      <c r="C318" s="20" t="str">
        <f>'Spot Type 1'!C318</f>
        <v>x</v>
      </c>
      <c r="D318" s="20"/>
      <c r="E318" s="20"/>
      <c r="F318" s="20"/>
      <c r="G318" s="20"/>
      <c r="H318" s="20"/>
      <c r="I318" s="20"/>
      <c r="J318" s="31"/>
      <c r="K318" s="32"/>
      <c r="L318" s="32"/>
      <c r="M318" s="32"/>
      <c r="N318" s="46"/>
      <c r="V318" s="5"/>
      <c r="Y318" s="5"/>
    </row>
    <row r="319" spans="2:25" x14ac:dyDescent="0.3">
      <c r="B319" s="23">
        <f>'Spot Type 1'!B319</f>
        <v>0</v>
      </c>
      <c r="C319" s="20" t="str">
        <f>'Spot Type 1'!C319</f>
        <v>x</v>
      </c>
      <c r="D319" s="20"/>
      <c r="E319" s="20"/>
      <c r="F319" s="20"/>
      <c r="G319" s="20"/>
      <c r="H319" s="20"/>
      <c r="I319" s="20"/>
      <c r="J319" s="31"/>
      <c r="K319" s="32"/>
      <c r="L319" s="32"/>
      <c r="M319" s="32"/>
      <c r="N319" s="46"/>
      <c r="V319" s="5"/>
      <c r="Y319" s="5"/>
    </row>
    <row r="320" spans="2:25" x14ac:dyDescent="0.3">
      <c r="B320" s="23">
        <f>'Spot Type 1'!B320</f>
        <v>0</v>
      </c>
      <c r="C320" s="20" t="str">
        <f>'Spot Type 1'!C320</f>
        <v>x</v>
      </c>
      <c r="D320" s="20"/>
      <c r="E320" s="20"/>
      <c r="F320" s="20"/>
      <c r="G320" s="20"/>
      <c r="H320" s="20"/>
      <c r="I320" s="20"/>
      <c r="J320" s="31"/>
      <c r="K320" s="32"/>
      <c r="L320" s="32"/>
      <c r="M320" s="32"/>
      <c r="N320" s="46"/>
      <c r="V320" s="5"/>
      <c r="Y320" s="5"/>
    </row>
    <row r="321" spans="2:25" x14ac:dyDescent="0.3">
      <c r="B321" s="23">
        <f>'Spot Type 1'!B321</f>
        <v>0</v>
      </c>
      <c r="C321" s="20" t="str">
        <f>'Spot Type 1'!C321</f>
        <v>x</v>
      </c>
      <c r="D321" s="20"/>
      <c r="E321" s="20"/>
      <c r="F321" s="20"/>
      <c r="G321" s="20"/>
      <c r="H321" s="20"/>
      <c r="I321" s="20"/>
      <c r="J321" s="31"/>
      <c r="K321" s="32"/>
      <c r="L321" s="32"/>
      <c r="M321" s="32"/>
      <c r="N321" s="46"/>
      <c r="V321" s="5"/>
      <c r="Y321" s="5"/>
    </row>
    <row r="322" spans="2:25" x14ac:dyDescent="0.3">
      <c r="B322" s="23">
        <f>'Spot Type 1'!B322</f>
        <v>0</v>
      </c>
      <c r="C322" s="20" t="str">
        <f>'Spot Type 1'!C322</f>
        <v>x</v>
      </c>
      <c r="D322" s="20"/>
      <c r="E322" s="20"/>
      <c r="F322" s="20"/>
      <c r="G322" s="20"/>
      <c r="H322" s="20"/>
      <c r="I322" s="20"/>
      <c r="J322" s="31"/>
      <c r="K322" s="32"/>
      <c r="L322" s="32"/>
      <c r="M322" s="32"/>
      <c r="N322" s="46"/>
      <c r="V322" s="5"/>
      <c r="Y322" s="5"/>
    </row>
    <row r="323" spans="2:25" x14ac:dyDescent="0.3">
      <c r="B323" s="23">
        <f>'Spot Type 1'!B323</f>
        <v>0</v>
      </c>
      <c r="C323" s="20" t="str">
        <f>'Spot Type 1'!C323</f>
        <v>x</v>
      </c>
      <c r="D323" s="20"/>
      <c r="E323" s="20"/>
      <c r="F323" s="20"/>
      <c r="G323" s="20"/>
      <c r="H323" s="20"/>
      <c r="I323" s="20"/>
      <c r="J323" s="31"/>
      <c r="K323" s="32"/>
      <c r="L323" s="32"/>
      <c r="M323" s="32"/>
      <c r="N323" s="46"/>
      <c r="V323" s="5"/>
      <c r="Y323" s="5"/>
    </row>
    <row r="324" spans="2:25" x14ac:dyDescent="0.3">
      <c r="B324" s="23">
        <f>'Spot Type 1'!B324</f>
        <v>0</v>
      </c>
      <c r="C324" s="20" t="str">
        <f>'Spot Type 1'!C324</f>
        <v>x</v>
      </c>
      <c r="D324" s="20"/>
      <c r="E324" s="20"/>
      <c r="F324" s="20"/>
      <c r="G324" s="20"/>
      <c r="H324" s="20"/>
      <c r="I324" s="20"/>
      <c r="J324" s="31"/>
      <c r="K324" s="32"/>
      <c r="L324" s="32"/>
      <c r="M324" s="32"/>
      <c r="N324" s="46"/>
      <c r="V324" s="5"/>
      <c r="Y324" s="5"/>
    </row>
    <row r="325" spans="2:25" x14ac:dyDescent="0.3">
      <c r="B325" s="23">
        <f>'Spot Type 1'!B325</f>
        <v>0</v>
      </c>
      <c r="C325" s="20" t="str">
        <f>'Spot Type 1'!C325</f>
        <v>x</v>
      </c>
      <c r="D325" s="20"/>
      <c r="E325" s="20"/>
      <c r="F325" s="20"/>
      <c r="G325" s="20"/>
      <c r="H325" s="20"/>
      <c r="I325" s="20"/>
      <c r="J325" s="31"/>
      <c r="K325" s="32"/>
      <c r="L325" s="32"/>
      <c r="M325" s="32"/>
      <c r="N325" s="46"/>
      <c r="V325" s="5"/>
      <c r="Y325" s="5"/>
    </row>
    <row r="326" spans="2:25" x14ac:dyDescent="0.3">
      <c r="B326" s="23">
        <f>'Spot Type 1'!B326</f>
        <v>0</v>
      </c>
      <c r="C326" s="20" t="str">
        <f>'Spot Type 1'!C326</f>
        <v>x</v>
      </c>
      <c r="D326" s="20"/>
      <c r="E326" s="20"/>
      <c r="F326" s="20"/>
      <c r="G326" s="20"/>
      <c r="H326" s="20"/>
      <c r="I326" s="20"/>
      <c r="J326" s="31"/>
      <c r="K326" s="32"/>
      <c r="L326" s="32"/>
      <c r="M326" s="32"/>
      <c r="N326" s="46"/>
      <c r="V326" s="5"/>
      <c r="Y326" s="5"/>
    </row>
    <row r="327" spans="2:25" x14ac:dyDescent="0.3">
      <c r="B327" s="23">
        <f>'Spot Type 1'!B327</f>
        <v>0</v>
      </c>
      <c r="C327" s="20" t="str">
        <f>'Spot Type 1'!C327</f>
        <v>x</v>
      </c>
      <c r="D327" s="20"/>
      <c r="E327" s="20"/>
      <c r="F327" s="20"/>
      <c r="G327" s="20"/>
      <c r="H327" s="20"/>
      <c r="I327" s="20"/>
      <c r="J327" s="31"/>
      <c r="K327" s="32"/>
      <c r="L327" s="32"/>
      <c r="M327" s="32"/>
      <c r="N327" s="46"/>
      <c r="V327" s="5"/>
      <c r="Y327" s="5"/>
    </row>
    <row r="328" spans="2:25" x14ac:dyDescent="0.3">
      <c r="B328" s="23">
        <f>'Spot Type 1'!B328</f>
        <v>0</v>
      </c>
      <c r="C328" s="20" t="str">
        <f>'Spot Type 1'!C328</f>
        <v>x</v>
      </c>
      <c r="D328" s="20"/>
      <c r="E328" s="20"/>
      <c r="F328" s="20"/>
      <c r="G328" s="20"/>
      <c r="H328" s="20"/>
      <c r="I328" s="20"/>
      <c r="J328" s="31"/>
      <c r="K328" s="32"/>
      <c r="L328" s="32"/>
      <c r="M328" s="32"/>
      <c r="N328" s="46"/>
      <c r="V328" s="5"/>
      <c r="Y328" s="5"/>
    </row>
    <row r="329" spans="2:25" x14ac:dyDescent="0.3">
      <c r="B329" s="23">
        <f>'Spot Type 1'!B329</f>
        <v>0</v>
      </c>
      <c r="C329" s="20" t="str">
        <f>'Spot Type 1'!C329</f>
        <v>x</v>
      </c>
      <c r="D329" s="20"/>
      <c r="E329" s="20"/>
      <c r="F329" s="20"/>
      <c r="G329" s="20"/>
      <c r="H329" s="20"/>
      <c r="I329" s="20"/>
      <c r="J329" s="31"/>
      <c r="K329" s="32"/>
      <c r="L329" s="32"/>
      <c r="M329" s="32"/>
      <c r="N329" s="46"/>
      <c r="V329" s="5"/>
      <c r="Y329" s="5"/>
    </row>
    <row r="330" spans="2:25" x14ac:dyDescent="0.3">
      <c r="B330" s="23">
        <f>'Spot Type 1'!B330</f>
        <v>0</v>
      </c>
      <c r="C330" s="20" t="str">
        <f>'Spot Type 1'!C330</f>
        <v>x</v>
      </c>
      <c r="D330" s="20"/>
      <c r="E330" s="20"/>
      <c r="F330" s="20"/>
      <c r="G330" s="20"/>
      <c r="H330" s="20"/>
      <c r="I330" s="20"/>
      <c r="J330" s="31"/>
      <c r="K330" s="32"/>
      <c r="L330" s="32"/>
      <c r="M330" s="32"/>
      <c r="N330" s="46"/>
      <c r="V330" s="5"/>
      <c r="Y330" s="5"/>
    </row>
    <row r="331" spans="2:25" x14ac:dyDescent="0.3">
      <c r="B331" s="23">
        <f>'Spot Type 1'!B331</f>
        <v>0</v>
      </c>
      <c r="C331" s="20" t="str">
        <f>'Spot Type 1'!C331</f>
        <v>x</v>
      </c>
      <c r="D331" s="20"/>
      <c r="E331" s="20"/>
      <c r="F331" s="20"/>
      <c r="G331" s="20"/>
      <c r="H331" s="20"/>
      <c r="I331" s="20"/>
      <c r="J331" s="31"/>
      <c r="K331" s="32"/>
      <c r="L331" s="32"/>
      <c r="M331" s="32"/>
      <c r="N331" s="46"/>
      <c r="V331" s="5"/>
      <c r="Y331" s="5"/>
    </row>
    <row r="332" spans="2:25" x14ac:dyDescent="0.3">
      <c r="B332" s="23">
        <f>'Spot Type 1'!B332</f>
        <v>0</v>
      </c>
      <c r="C332" s="20" t="str">
        <f>'Spot Type 1'!C332</f>
        <v>x</v>
      </c>
      <c r="D332" s="20"/>
      <c r="E332" s="20"/>
      <c r="F332" s="20"/>
      <c r="G332" s="20"/>
      <c r="H332" s="20"/>
      <c r="I332" s="20"/>
      <c r="J332" s="31"/>
      <c r="K332" s="32"/>
      <c r="L332" s="32"/>
      <c r="M332" s="32"/>
      <c r="N332" s="46"/>
      <c r="V332" s="5"/>
      <c r="Y332" s="5"/>
    </row>
    <row r="333" spans="2:25" x14ac:dyDescent="0.3">
      <c r="B333" s="23">
        <f>'Spot Type 1'!B333</f>
        <v>0</v>
      </c>
      <c r="C333" s="20" t="str">
        <f>'Spot Type 1'!C333</f>
        <v>x</v>
      </c>
      <c r="D333" s="20"/>
      <c r="E333" s="20"/>
      <c r="F333" s="20"/>
      <c r="G333" s="20"/>
      <c r="H333" s="20"/>
      <c r="I333" s="20"/>
      <c r="J333" s="31"/>
      <c r="K333" s="32"/>
      <c r="L333" s="32"/>
      <c r="M333" s="32"/>
      <c r="N333" s="46"/>
      <c r="V333" s="5"/>
      <c r="Y333" s="5"/>
    </row>
    <row r="334" spans="2:25" x14ac:dyDescent="0.3">
      <c r="B334" s="23">
        <f>'Spot Type 1'!B334</f>
        <v>0</v>
      </c>
      <c r="C334" s="20" t="str">
        <f>'Spot Type 1'!C334</f>
        <v>x</v>
      </c>
      <c r="D334" s="20"/>
      <c r="E334" s="20"/>
      <c r="F334" s="20"/>
      <c r="G334" s="20"/>
      <c r="H334" s="20"/>
      <c r="I334" s="20"/>
      <c r="J334" s="31"/>
      <c r="K334" s="32"/>
      <c r="L334" s="32"/>
      <c r="M334" s="32"/>
      <c r="N334" s="46"/>
      <c r="V334" s="5"/>
      <c r="Y334" s="5"/>
    </row>
    <row r="335" spans="2:25" x14ac:dyDescent="0.3">
      <c r="B335" s="23">
        <f>'Spot Type 1'!B335</f>
        <v>0</v>
      </c>
      <c r="C335" s="20" t="str">
        <f>'Spot Type 1'!C335</f>
        <v>x</v>
      </c>
      <c r="D335" s="20"/>
      <c r="E335" s="20"/>
      <c r="F335" s="20"/>
      <c r="G335" s="20"/>
      <c r="H335" s="20"/>
      <c r="I335" s="20"/>
      <c r="J335" s="31"/>
      <c r="K335" s="32"/>
      <c r="L335" s="32"/>
      <c r="M335" s="32"/>
      <c r="N335" s="46"/>
      <c r="V335" s="5"/>
      <c r="Y335" s="5"/>
    </row>
    <row r="336" spans="2:25" x14ac:dyDescent="0.3">
      <c r="B336" s="23">
        <f>'Spot Type 1'!B336</f>
        <v>0</v>
      </c>
      <c r="C336" s="20" t="str">
        <f>'Spot Type 1'!C336</f>
        <v>x</v>
      </c>
      <c r="D336" s="20"/>
      <c r="E336" s="20"/>
      <c r="F336" s="20"/>
      <c r="G336" s="20"/>
      <c r="H336" s="20"/>
      <c r="I336" s="20"/>
      <c r="J336" s="31"/>
      <c r="K336" s="32"/>
      <c r="L336" s="32"/>
      <c r="M336" s="32"/>
      <c r="N336" s="46"/>
      <c r="V336" s="5"/>
      <c r="Y336" s="5"/>
    </row>
    <row r="337" spans="2:25" x14ac:dyDescent="0.3">
      <c r="B337" s="23">
        <f>'Spot Type 1'!B337</f>
        <v>0</v>
      </c>
      <c r="C337" s="20" t="str">
        <f>'Spot Type 1'!C337</f>
        <v>x</v>
      </c>
      <c r="D337" s="20"/>
      <c r="E337" s="20"/>
      <c r="F337" s="20"/>
      <c r="G337" s="20"/>
      <c r="H337" s="20"/>
      <c r="I337" s="20"/>
      <c r="J337" s="31"/>
      <c r="K337" s="32"/>
      <c r="L337" s="32"/>
      <c r="M337" s="32"/>
      <c r="N337" s="46"/>
      <c r="V337" s="5"/>
      <c r="Y337" s="5"/>
    </row>
    <row r="338" spans="2:25" x14ac:dyDescent="0.3">
      <c r="B338" s="23">
        <f>'Spot Type 1'!B338</f>
        <v>0</v>
      </c>
      <c r="C338" s="20" t="str">
        <f>'Spot Type 1'!C338</f>
        <v>x</v>
      </c>
      <c r="D338" s="20"/>
      <c r="E338" s="20"/>
      <c r="F338" s="20"/>
      <c r="G338" s="20"/>
      <c r="H338" s="20"/>
      <c r="I338" s="20"/>
      <c r="J338" s="31"/>
      <c r="K338" s="32"/>
      <c r="L338" s="32"/>
      <c r="M338" s="32"/>
      <c r="N338" s="46"/>
      <c r="V338" s="5"/>
      <c r="Y338" s="5"/>
    </row>
    <row r="339" spans="2:25" x14ac:dyDescent="0.3">
      <c r="B339" s="23">
        <f>'Spot Type 1'!B339</f>
        <v>0</v>
      </c>
      <c r="C339" s="20" t="str">
        <f>'Spot Type 1'!C339</f>
        <v>x</v>
      </c>
      <c r="D339" s="20"/>
      <c r="E339" s="20"/>
      <c r="F339" s="20"/>
      <c r="G339" s="20"/>
      <c r="H339" s="20"/>
      <c r="I339" s="20"/>
      <c r="J339" s="31"/>
      <c r="K339" s="32"/>
      <c r="L339" s="32"/>
      <c r="M339" s="32"/>
      <c r="N339" s="46"/>
      <c r="V339" s="5"/>
      <c r="Y339" s="5"/>
    </row>
    <row r="340" spans="2:25" x14ac:dyDescent="0.3">
      <c r="B340" s="23">
        <f>'Spot Type 1'!B340</f>
        <v>0</v>
      </c>
      <c r="C340" s="20" t="str">
        <f>'Spot Type 1'!C340</f>
        <v>x</v>
      </c>
      <c r="D340" s="20"/>
      <c r="E340" s="20"/>
      <c r="F340" s="20"/>
      <c r="G340" s="20"/>
      <c r="H340" s="20"/>
      <c r="I340" s="20"/>
      <c r="J340" s="31"/>
      <c r="K340" s="32"/>
      <c r="L340" s="32"/>
      <c r="M340" s="32"/>
      <c r="N340" s="46"/>
      <c r="V340" s="5"/>
      <c r="Y340" s="5"/>
    </row>
    <row r="341" spans="2:25" x14ac:dyDescent="0.3">
      <c r="B341" s="23">
        <f>'Spot Type 1'!B341</f>
        <v>0</v>
      </c>
      <c r="C341" s="20" t="str">
        <f>'Spot Type 1'!C341</f>
        <v>x</v>
      </c>
      <c r="D341" s="20"/>
      <c r="E341" s="20"/>
      <c r="F341" s="20"/>
      <c r="G341" s="20"/>
      <c r="H341" s="20"/>
      <c r="I341" s="20"/>
      <c r="J341" s="31"/>
      <c r="K341" s="32"/>
      <c r="L341" s="32"/>
      <c r="M341" s="32"/>
      <c r="N341" s="46"/>
      <c r="V341" s="5"/>
      <c r="Y341" s="5"/>
    </row>
    <row r="342" spans="2:25" x14ac:dyDescent="0.3">
      <c r="B342" s="23">
        <f>'Spot Type 1'!B342</f>
        <v>0</v>
      </c>
      <c r="C342" s="20" t="str">
        <f>'Spot Type 1'!C342</f>
        <v>x</v>
      </c>
      <c r="D342" s="20"/>
      <c r="E342" s="20"/>
      <c r="F342" s="20"/>
      <c r="G342" s="20"/>
      <c r="H342" s="20"/>
      <c r="I342" s="20"/>
      <c r="J342" s="31"/>
      <c r="K342" s="32"/>
      <c r="L342" s="32"/>
      <c r="M342" s="32"/>
      <c r="N342" s="46"/>
      <c r="V342" s="5"/>
      <c r="Y342" s="5"/>
    </row>
    <row r="343" spans="2:25" x14ac:dyDescent="0.3">
      <c r="B343" s="23">
        <f>'Spot Type 1'!B343</f>
        <v>0</v>
      </c>
      <c r="C343" s="20" t="str">
        <f>'Spot Type 1'!C343</f>
        <v>x</v>
      </c>
      <c r="D343" s="20"/>
      <c r="E343" s="20"/>
      <c r="F343" s="20"/>
      <c r="G343" s="20"/>
      <c r="H343" s="20"/>
      <c r="I343" s="20"/>
      <c r="J343" s="31"/>
      <c r="K343" s="32"/>
      <c r="L343" s="32"/>
      <c r="M343" s="32"/>
      <c r="N343" s="46"/>
      <c r="V343" s="5"/>
      <c r="Y343" s="5"/>
    </row>
    <row r="344" spans="2:25" x14ac:dyDescent="0.3">
      <c r="B344" s="23">
        <f>'Spot Type 1'!B344</f>
        <v>0</v>
      </c>
      <c r="C344" s="20" t="str">
        <f>'Spot Type 1'!C344</f>
        <v>x</v>
      </c>
      <c r="D344" s="20"/>
      <c r="E344" s="20"/>
      <c r="F344" s="20"/>
      <c r="G344" s="20"/>
      <c r="H344" s="20"/>
      <c r="I344" s="20"/>
      <c r="J344" s="31"/>
      <c r="K344" s="32"/>
      <c r="L344" s="32"/>
      <c r="M344" s="32"/>
      <c r="N344" s="46"/>
      <c r="V344" s="5"/>
      <c r="Y344" s="5"/>
    </row>
    <row r="345" spans="2:25" x14ac:dyDescent="0.3">
      <c r="B345" s="23">
        <f>'Spot Type 1'!B345</f>
        <v>0</v>
      </c>
      <c r="C345" s="20" t="str">
        <f>'Spot Type 1'!C345</f>
        <v>x</v>
      </c>
      <c r="D345" s="20"/>
      <c r="E345" s="20"/>
      <c r="F345" s="20"/>
      <c r="G345" s="20"/>
      <c r="H345" s="20"/>
      <c r="I345" s="20"/>
      <c r="J345" s="31"/>
      <c r="K345" s="32"/>
      <c r="L345" s="32"/>
      <c r="M345" s="32"/>
      <c r="N345" s="46"/>
      <c r="V345" s="5"/>
      <c r="Y345" s="5"/>
    </row>
    <row r="346" spans="2:25" x14ac:dyDescent="0.3">
      <c r="B346" s="23">
        <f>'Spot Type 1'!B346</f>
        <v>0</v>
      </c>
      <c r="C346" s="20" t="str">
        <f>'Spot Type 1'!C346</f>
        <v>x</v>
      </c>
      <c r="D346" s="20"/>
      <c r="E346" s="20"/>
      <c r="F346" s="20"/>
      <c r="G346" s="20"/>
      <c r="H346" s="20"/>
      <c r="I346" s="20"/>
      <c r="J346" s="31"/>
      <c r="K346" s="32"/>
      <c r="L346" s="32"/>
      <c r="M346" s="32"/>
      <c r="N346" s="46"/>
      <c r="V346" s="5"/>
      <c r="Y346" s="5"/>
    </row>
    <row r="347" spans="2:25" x14ac:dyDescent="0.3">
      <c r="B347" s="23">
        <f>'Spot Type 1'!B347</f>
        <v>0</v>
      </c>
      <c r="C347" s="20" t="str">
        <f>'Spot Type 1'!C347</f>
        <v>x</v>
      </c>
      <c r="D347" s="20"/>
      <c r="E347" s="20"/>
      <c r="F347" s="20"/>
      <c r="G347" s="20"/>
      <c r="H347" s="20"/>
      <c r="I347" s="20"/>
      <c r="J347" s="31"/>
      <c r="K347" s="32"/>
      <c r="L347" s="32"/>
      <c r="M347" s="32"/>
      <c r="N347" s="46"/>
      <c r="V347" s="5"/>
      <c r="Y347" s="5"/>
    </row>
    <row r="348" spans="2:25" x14ac:dyDescent="0.3">
      <c r="B348" s="23">
        <f>'Spot Type 1'!B348</f>
        <v>0</v>
      </c>
      <c r="C348" s="20" t="str">
        <f>'Spot Type 1'!C348</f>
        <v>x</v>
      </c>
      <c r="D348" s="20"/>
      <c r="E348" s="20"/>
      <c r="F348" s="20"/>
      <c r="G348" s="20"/>
      <c r="H348" s="20"/>
      <c r="I348" s="20"/>
      <c r="J348" s="31"/>
      <c r="K348" s="32"/>
      <c r="L348" s="32"/>
      <c r="M348" s="32"/>
      <c r="N348" s="46"/>
      <c r="V348" s="5"/>
      <c r="Y348" s="5"/>
    </row>
    <row r="349" spans="2:25" x14ac:dyDescent="0.3">
      <c r="B349" s="23">
        <f>'Spot Type 1'!B349</f>
        <v>0</v>
      </c>
      <c r="C349" s="20" t="str">
        <f>'Spot Type 1'!C349</f>
        <v>x</v>
      </c>
      <c r="D349" s="20"/>
      <c r="E349" s="20"/>
      <c r="F349" s="20"/>
      <c r="G349" s="20"/>
      <c r="H349" s="20"/>
      <c r="I349" s="20"/>
      <c r="J349" s="31"/>
      <c r="K349" s="32"/>
      <c r="L349" s="32"/>
      <c r="M349" s="32"/>
      <c r="N349" s="46"/>
      <c r="V349" s="5"/>
      <c r="Y349" s="5"/>
    </row>
    <row r="350" spans="2:25" x14ac:dyDescent="0.3">
      <c r="B350" s="23">
        <f>'Spot Type 1'!B350</f>
        <v>0</v>
      </c>
      <c r="C350" s="20" t="str">
        <f>'Spot Type 1'!C350</f>
        <v>x</v>
      </c>
      <c r="D350" s="20"/>
      <c r="E350" s="20"/>
      <c r="F350" s="20"/>
      <c r="G350" s="20"/>
      <c r="H350" s="20"/>
      <c r="I350" s="20"/>
      <c r="J350" s="31"/>
      <c r="K350" s="32"/>
      <c r="L350" s="32"/>
      <c r="M350" s="32"/>
      <c r="N350" s="46"/>
      <c r="V350" s="5"/>
      <c r="Y350" s="5"/>
    </row>
    <row r="351" spans="2:25" x14ac:dyDescent="0.3">
      <c r="B351" s="23">
        <f>'Spot Type 1'!B351</f>
        <v>0</v>
      </c>
      <c r="C351" s="20" t="str">
        <f>'Spot Type 1'!C351</f>
        <v>x</v>
      </c>
      <c r="D351" s="20"/>
      <c r="E351" s="20"/>
      <c r="F351" s="20"/>
      <c r="G351" s="20"/>
      <c r="H351" s="20"/>
      <c r="I351" s="20"/>
      <c r="J351" s="31"/>
      <c r="K351" s="32"/>
      <c r="L351" s="32"/>
      <c r="M351" s="32"/>
      <c r="N351" s="46"/>
      <c r="V351" s="5"/>
      <c r="Y351" s="5"/>
    </row>
    <row r="352" spans="2:25" x14ac:dyDescent="0.3">
      <c r="B352" s="23">
        <f>'Spot Type 1'!B352</f>
        <v>0</v>
      </c>
      <c r="C352" s="20" t="str">
        <f>'Spot Type 1'!C352</f>
        <v>x</v>
      </c>
      <c r="D352" s="20"/>
      <c r="E352" s="20"/>
      <c r="F352" s="20"/>
      <c r="G352" s="20"/>
      <c r="H352" s="20"/>
      <c r="I352" s="20"/>
      <c r="J352" s="31"/>
      <c r="K352" s="32"/>
      <c r="L352" s="32"/>
      <c r="M352" s="32"/>
      <c r="N352" s="46"/>
      <c r="V352" s="5"/>
      <c r="Y352" s="5"/>
    </row>
    <row r="353" spans="2:25" x14ac:dyDescent="0.3">
      <c r="B353" s="23">
        <f>'Spot Type 1'!B353</f>
        <v>0</v>
      </c>
      <c r="C353" s="20" t="str">
        <f>'Spot Type 1'!C353</f>
        <v>x</v>
      </c>
      <c r="D353" s="20"/>
      <c r="E353" s="20"/>
      <c r="F353" s="20"/>
      <c r="G353" s="20"/>
      <c r="H353" s="20"/>
      <c r="I353" s="20"/>
      <c r="J353" s="31"/>
      <c r="K353" s="32"/>
      <c r="L353" s="32"/>
      <c r="M353" s="32"/>
      <c r="N353" s="46"/>
      <c r="V353" s="5"/>
      <c r="Y353" s="5"/>
    </row>
    <row r="354" spans="2:25" x14ac:dyDescent="0.3">
      <c r="B354" s="23">
        <f>'Spot Type 1'!B354</f>
        <v>0</v>
      </c>
      <c r="C354" s="20" t="str">
        <f>'Spot Type 1'!C354</f>
        <v>x</v>
      </c>
      <c r="D354" s="20"/>
      <c r="E354" s="20"/>
      <c r="F354" s="20"/>
      <c r="G354" s="20"/>
      <c r="H354" s="20"/>
      <c r="I354" s="20"/>
      <c r="J354" s="31"/>
      <c r="K354" s="32"/>
      <c r="L354" s="32"/>
      <c r="M354" s="32"/>
      <c r="N354" s="46"/>
      <c r="V354" s="5"/>
      <c r="Y354" s="5"/>
    </row>
    <row r="355" spans="2:25" x14ac:dyDescent="0.3">
      <c r="B355" s="23">
        <f>'Spot Type 1'!B355</f>
        <v>0</v>
      </c>
      <c r="C355" s="20" t="str">
        <f>'Spot Type 1'!C355</f>
        <v>x</v>
      </c>
      <c r="D355" s="20"/>
      <c r="E355" s="20"/>
      <c r="F355" s="20"/>
      <c r="G355" s="20"/>
      <c r="H355" s="20"/>
      <c r="I355" s="20"/>
      <c r="J355" s="31"/>
      <c r="K355" s="32"/>
      <c r="L355" s="32"/>
      <c r="M355" s="32"/>
      <c r="N355" s="46"/>
      <c r="V355" s="5"/>
      <c r="Y355" s="5"/>
    </row>
    <row r="356" spans="2:25" x14ac:dyDescent="0.3">
      <c r="B356" s="23">
        <f>'Spot Type 1'!B356</f>
        <v>0</v>
      </c>
      <c r="C356" s="20" t="str">
        <f>'Spot Type 1'!C356</f>
        <v>x</v>
      </c>
      <c r="D356" s="20"/>
      <c r="E356" s="20"/>
      <c r="F356" s="20"/>
      <c r="G356" s="20"/>
      <c r="H356" s="20"/>
      <c r="I356" s="20"/>
      <c r="J356" s="31"/>
      <c r="K356" s="32"/>
      <c r="L356" s="32"/>
      <c r="M356" s="32"/>
      <c r="N356" s="46"/>
      <c r="V356" s="5"/>
      <c r="Y356" s="5"/>
    </row>
    <row r="357" spans="2:25" x14ac:dyDescent="0.3">
      <c r="B357" s="23">
        <f>'Spot Type 1'!B357</f>
        <v>0</v>
      </c>
      <c r="C357" s="20" t="str">
        <f>'Spot Type 1'!C357</f>
        <v>x</v>
      </c>
      <c r="D357" s="20"/>
      <c r="E357" s="20"/>
      <c r="F357" s="20"/>
      <c r="G357" s="20"/>
      <c r="H357" s="20"/>
      <c r="I357" s="20"/>
      <c r="J357" s="31"/>
      <c r="K357" s="32"/>
      <c r="L357" s="32"/>
      <c r="M357" s="32"/>
      <c r="N357" s="46"/>
      <c r="V357" s="5"/>
      <c r="Y357" s="5"/>
    </row>
    <row r="358" spans="2:25" x14ac:dyDescent="0.3">
      <c r="B358" s="23">
        <f>'Spot Type 1'!B358</f>
        <v>0</v>
      </c>
      <c r="C358" s="20" t="str">
        <f>'Spot Type 1'!C358</f>
        <v>x</v>
      </c>
      <c r="D358" s="20"/>
      <c r="E358" s="20"/>
      <c r="F358" s="20"/>
      <c r="G358" s="20"/>
      <c r="H358" s="20"/>
      <c r="I358" s="20"/>
      <c r="J358" s="31"/>
      <c r="K358" s="32"/>
      <c r="L358" s="32"/>
      <c r="M358" s="32"/>
      <c r="N358" s="46"/>
      <c r="V358" s="5"/>
      <c r="Y358" s="5"/>
    </row>
    <row r="359" spans="2:25" x14ac:dyDescent="0.3">
      <c r="B359" s="23">
        <f>'Spot Type 1'!B359</f>
        <v>0</v>
      </c>
      <c r="C359" s="20" t="str">
        <f>'Spot Type 1'!C359</f>
        <v>x</v>
      </c>
      <c r="D359" s="20"/>
      <c r="E359" s="20"/>
      <c r="F359" s="20"/>
      <c r="G359" s="20"/>
      <c r="H359" s="20"/>
      <c r="I359" s="20"/>
      <c r="J359" s="31"/>
      <c r="K359" s="32"/>
      <c r="L359" s="32"/>
      <c r="M359" s="32"/>
      <c r="N359" s="46"/>
      <c r="V359" s="5"/>
      <c r="Y359" s="5"/>
    </row>
    <row r="360" spans="2:25" x14ac:dyDescent="0.3">
      <c r="B360" s="23">
        <f>'Spot Type 1'!B360</f>
        <v>0</v>
      </c>
      <c r="C360" s="20" t="str">
        <f>'Spot Type 1'!C360</f>
        <v>x</v>
      </c>
      <c r="D360" s="20"/>
      <c r="E360" s="20"/>
      <c r="F360" s="20"/>
      <c r="G360" s="20"/>
      <c r="H360" s="20"/>
      <c r="I360" s="20"/>
      <c r="J360" s="31"/>
      <c r="K360" s="32"/>
      <c r="L360" s="32"/>
      <c r="M360" s="32"/>
      <c r="N360" s="46"/>
      <c r="V360" s="5"/>
      <c r="Y360" s="5"/>
    </row>
    <row r="361" spans="2:25" x14ac:dyDescent="0.3">
      <c r="B361" s="23">
        <f>'Spot Type 1'!B361</f>
        <v>0</v>
      </c>
      <c r="C361" s="20" t="str">
        <f>'Spot Type 1'!C361</f>
        <v>x</v>
      </c>
      <c r="D361" s="20"/>
      <c r="E361" s="20"/>
      <c r="F361" s="20"/>
      <c r="G361" s="20"/>
      <c r="H361" s="20"/>
      <c r="I361" s="20"/>
      <c r="J361" s="31"/>
      <c r="K361" s="32"/>
      <c r="L361" s="32"/>
      <c r="M361" s="32"/>
      <c r="N361" s="46"/>
      <c r="V361" s="5"/>
      <c r="Y361" s="5"/>
    </row>
    <row r="362" spans="2:25" x14ac:dyDescent="0.3">
      <c r="B362" s="23">
        <f>'Spot Type 1'!B362</f>
        <v>0</v>
      </c>
      <c r="C362" s="20" t="str">
        <f>'Spot Type 1'!C362</f>
        <v>x</v>
      </c>
      <c r="D362" s="20"/>
      <c r="E362" s="20"/>
      <c r="F362" s="20"/>
      <c r="G362" s="20"/>
      <c r="H362" s="20"/>
      <c r="I362" s="20"/>
      <c r="J362" s="31"/>
      <c r="K362" s="32"/>
      <c r="L362" s="32"/>
      <c r="M362" s="32"/>
      <c r="N362" s="46"/>
      <c r="V362" s="5"/>
      <c r="Y362" s="5"/>
    </row>
    <row r="363" spans="2:25" x14ac:dyDescent="0.3">
      <c r="B363" s="23">
        <f>'Spot Type 1'!B363</f>
        <v>0</v>
      </c>
      <c r="C363" s="20" t="str">
        <f>'Spot Type 1'!C363</f>
        <v>x</v>
      </c>
      <c r="D363" s="20"/>
      <c r="E363" s="20"/>
      <c r="F363" s="20"/>
      <c r="G363" s="20"/>
      <c r="H363" s="20"/>
      <c r="I363" s="20"/>
      <c r="J363" s="31"/>
      <c r="K363" s="32"/>
      <c r="L363" s="32"/>
      <c r="M363" s="32"/>
      <c r="N363" s="46"/>
      <c r="V363" s="5"/>
      <c r="Y363" s="5"/>
    </row>
    <row r="364" spans="2:25" x14ac:dyDescent="0.3">
      <c r="B364" s="23">
        <f>'Spot Type 1'!B364</f>
        <v>0</v>
      </c>
      <c r="C364" s="20" t="str">
        <f>'Spot Type 1'!C364</f>
        <v>x</v>
      </c>
      <c r="D364" s="20"/>
      <c r="E364" s="20"/>
      <c r="F364" s="20"/>
      <c r="G364" s="20"/>
      <c r="H364" s="20"/>
      <c r="I364" s="20"/>
      <c r="J364" s="31"/>
      <c r="K364" s="32"/>
      <c r="L364" s="32"/>
      <c r="M364" s="32"/>
      <c r="N364" s="46"/>
      <c r="V364" s="5"/>
      <c r="Y364" s="5"/>
    </row>
    <row r="365" spans="2:25" x14ac:dyDescent="0.3">
      <c r="B365" s="23">
        <f>'Spot Type 1'!B365</f>
        <v>0</v>
      </c>
      <c r="C365" s="20" t="str">
        <f>'Spot Type 1'!C365</f>
        <v>x</v>
      </c>
      <c r="D365" s="20"/>
      <c r="E365" s="20"/>
      <c r="F365" s="20"/>
      <c r="G365" s="20"/>
      <c r="H365" s="20"/>
      <c r="I365" s="20"/>
      <c r="J365" s="31"/>
      <c r="K365" s="32"/>
      <c r="L365" s="32"/>
      <c r="M365" s="32"/>
      <c r="N365" s="46"/>
      <c r="V365" s="5"/>
      <c r="Y365" s="5"/>
    </row>
    <row r="366" spans="2:25" x14ac:dyDescent="0.3">
      <c r="B366" s="23">
        <f>'Spot Type 1'!B366</f>
        <v>0</v>
      </c>
      <c r="C366" s="20" t="str">
        <f>'Spot Type 1'!C366</f>
        <v>x</v>
      </c>
      <c r="D366" s="20"/>
      <c r="E366" s="20"/>
      <c r="F366" s="20"/>
      <c r="G366" s="20"/>
      <c r="H366" s="20"/>
      <c r="I366" s="20"/>
      <c r="J366" s="31"/>
      <c r="K366" s="32"/>
      <c r="L366" s="32"/>
      <c r="M366" s="32"/>
      <c r="N366" s="46"/>
      <c r="V366" s="5"/>
      <c r="Y366" s="5"/>
    </row>
    <row r="367" spans="2:25" x14ac:dyDescent="0.3">
      <c r="B367" s="23">
        <f>'Spot Type 1'!B367</f>
        <v>0</v>
      </c>
      <c r="C367" s="20" t="str">
        <f>'Spot Type 1'!C367</f>
        <v>x</v>
      </c>
      <c r="D367" s="20"/>
      <c r="E367" s="20"/>
      <c r="F367" s="20"/>
      <c r="G367" s="20"/>
      <c r="H367" s="20"/>
      <c r="I367" s="20"/>
      <c r="J367" s="31"/>
      <c r="K367" s="32"/>
      <c r="L367" s="32"/>
      <c r="M367" s="32"/>
      <c r="N367" s="46"/>
      <c r="V367" s="5"/>
      <c r="Y367" s="5"/>
    </row>
    <row r="368" spans="2:25" x14ac:dyDescent="0.3">
      <c r="B368" s="23">
        <f>'Spot Type 1'!B368</f>
        <v>0</v>
      </c>
      <c r="C368" s="20" t="str">
        <f>'Spot Type 1'!C368</f>
        <v>x</v>
      </c>
      <c r="D368" s="20"/>
      <c r="E368" s="20"/>
      <c r="F368" s="20"/>
      <c r="G368" s="20"/>
      <c r="H368" s="20"/>
      <c r="I368" s="20"/>
      <c r="J368" s="31"/>
      <c r="K368" s="32"/>
      <c r="L368" s="32"/>
      <c r="M368" s="32"/>
      <c r="N368" s="46"/>
      <c r="V368" s="5"/>
      <c r="Y368" s="5"/>
    </row>
    <row r="369" spans="2:25" x14ac:dyDescent="0.3">
      <c r="B369" s="23">
        <f>'Spot Type 1'!B369</f>
        <v>0</v>
      </c>
      <c r="C369" s="20" t="str">
        <f>'Spot Type 1'!C369</f>
        <v>x</v>
      </c>
      <c r="D369" s="20"/>
      <c r="E369" s="20"/>
      <c r="F369" s="20"/>
      <c r="G369" s="20"/>
      <c r="H369" s="20"/>
      <c r="I369" s="20"/>
      <c r="J369" s="31"/>
      <c r="K369" s="32"/>
      <c r="L369" s="32"/>
      <c r="M369" s="32"/>
      <c r="N369" s="46"/>
      <c r="V369" s="5"/>
      <c r="Y369" s="5"/>
    </row>
    <row r="370" spans="2:25" x14ac:dyDescent="0.3">
      <c r="B370" s="23">
        <f>'Spot Type 1'!B370</f>
        <v>0</v>
      </c>
      <c r="C370" s="20" t="str">
        <f>'Spot Type 1'!C370</f>
        <v>x</v>
      </c>
      <c r="D370" s="20"/>
      <c r="E370" s="20"/>
      <c r="F370" s="20"/>
      <c r="G370" s="20"/>
      <c r="H370" s="20"/>
      <c r="I370" s="20"/>
      <c r="J370" s="31"/>
      <c r="K370" s="32"/>
      <c r="L370" s="32"/>
      <c r="M370" s="32"/>
      <c r="N370" s="46"/>
      <c r="V370" s="5"/>
      <c r="Y370" s="5"/>
    </row>
    <row r="371" spans="2:25" x14ac:dyDescent="0.3">
      <c r="B371" s="23">
        <f>'Spot Type 1'!B371</f>
        <v>0</v>
      </c>
      <c r="C371" s="20" t="str">
        <f>'Spot Type 1'!C371</f>
        <v>x</v>
      </c>
      <c r="D371" s="20"/>
      <c r="E371" s="20"/>
      <c r="F371" s="20"/>
      <c r="G371" s="20"/>
      <c r="H371" s="20"/>
      <c r="I371" s="20"/>
      <c r="J371" s="31"/>
      <c r="K371" s="32"/>
      <c r="L371" s="32"/>
      <c r="M371" s="32"/>
      <c r="N371" s="46"/>
      <c r="V371" s="5"/>
      <c r="Y371" s="5"/>
    </row>
    <row r="372" spans="2:25" x14ac:dyDescent="0.3">
      <c r="B372" s="23">
        <f>'Spot Type 1'!B372</f>
        <v>0</v>
      </c>
      <c r="C372" s="20" t="str">
        <f>'Spot Type 1'!C372</f>
        <v>x</v>
      </c>
      <c r="D372" s="20"/>
      <c r="E372" s="20"/>
      <c r="F372" s="20"/>
      <c r="G372" s="20"/>
      <c r="H372" s="20"/>
      <c r="I372" s="20"/>
      <c r="J372" s="31"/>
      <c r="K372" s="32"/>
      <c r="L372" s="32"/>
      <c r="M372" s="32"/>
      <c r="N372" s="46"/>
      <c r="V372" s="5"/>
      <c r="Y372" s="5"/>
    </row>
    <row r="373" spans="2:25" x14ac:dyDescent="0.3">
      <c r="B373" s="23">
        <f>'Spot Type 1'!B373</f>
        <v>0</v>
      </c>
      <c r="C373" s="20" t="str">
        <f>'Spot Type 1'!C373</f>
        <v>x</v>
      </c>
      <c r="D373" s="20"/>
      <c r="E373" s="20"/>
      <c r="F373" s="20"/>
      <c r="G373" s="20"/>
      <c r="H373" s="20"/>
      <c r="I373" s="20"/>
      <c r="J373" s="31"/>
      <c r="K373" s="32"/>
      <c r="L373" s="32"/>
      <c r="M373" s="32"/>
      <c r="N373" s="46"/>
      <c r="V373" s="5"/>
      <c r="Y373" s="5"/>
    </row>
    <row r="374" spans="2:25" x14ac:dyDescent="0.3">
      <c r="B374" s="23">
        <f>'Spot Type 1'!B374</f>
        <v>0</v>
      </c>
      <c r="C374" s="20" t="str">
        <f>'Spot Type 1'!C374</f>
        <v>x</v>
      </c>
      <c r="D374" s="20"/>
      <c r="E374" s="20"/>
      <c r="F374" s="20"/>
      <c r="G374" s="20"/>
      <c r="H374" s="20"/>
      <c r="I374" s="20"/>
      <c r="J374" s="31"/>
      <c r="K374" s="32"/>
      <c r="L374" s="32"/>
      <c r="M374" s="32"/>
      <c r="N374" s="46"/>
      <c r="V374" s="5"/>
      <c r="Y374" s="5"/>
    </row>
    <row r="375" spans="2:25" x14ac:dyDescent="0.3">
      <c r="B375" s="23">
        <f>'Spot Type 1'!B375</f>
        <v>0</v>
      </c>
      <c r="C375" s="20" t="str">
        <f>'Spot Type 1'!C375</f>
        <v>x</v>
      </c>
      <c r="D375" s="20"/>
      <c r="E375" s="20"/>
      <c r="F375" s="20"/>
      <c r="G375" s="20"/>
      <c r="H375" s="20"/>
      <c r="I375" s="20"/>
      <c r="J375" s="31"/>
      <c r="K375" s="32"/>
      <c r="L375" s="32"/>
      <c r="M375" s="32"/>
      <c r="N375" s="46"/>
      <c r="V375" s="5"/>
      <c r="Y375" s="5"/>
    </row>
    <row r="376" spans="2:25" x14ac:dyDescent="0.3">
      <c r="B376" s="23">
        <f>'Spot Type 1'!B376</f>
        <v>0</v>
      </c>
      <c r="C376" s="20" t="str">
        <f>'Spot Type 1'!C376</f>
        <v>x</v>
      </c>
      <c r="D376" s="20"/>
      <c r="E376" s="20"/>
      <c r="F376" s="20"/>
      <c r="G376" s="20"/>
      <c r="H376" s="20"/>
      <c r="I376" s="20"/>
      <c r="J376" s="31"/>
      <c r="K376" s="32"/>
      <c r="L376" s="32"/>
      <c r="M376" s="32"/>
      <c r="N376" s="46"/>
      <c r="V376" s="5"/>
      <c r="Y376" s="5"/>
    </row>
    <row r="377" spans="2:25" x14ac:dyDescent="0.3">
      <c r="B377" s="23">
        <f>'Spot Type 1'!B377</f>
        <v>0</v>
      </c>
      <c r="C377" s="20" t="str">
        <f>'Spot Type 1'!C377</f>
        <v>x</v>
      </c>
      <c r="D377" s="20"/>
      <c r="E377" s="20"/>
      <c r="F377" s="20"/>
      <c r="G377" s="20"/>
      <c r="H377" s="20"/>
      <c r="I377" s="20"/>
      <c r="J377" s="31"/>
      <c r="K377" s="32"/>
      <c r="L377" s="32"/>
      <c r="M377" s="32"/>
      <c r="N377" s="46"/>
      <c r="V377" s="5"/>
      <c r="Y377" s="5"/>
    </row>
    <row r="378" spans="2:25" x14ac:dyDescent="0.3">
      <c r="B378" s="23">
        <f>'Spot Type 1'!B378</f>
        <v>0</v>
      </c>
      <c r="C378" s="20" t="str">
        <f>'Spot Type 1'!C378</f>
        <v>x</v>
      </c>
      <c r="D378" s="20"/>
      <c r="E378" s="20"/>
      <c r="F378" s="20"/>
      <c r="G378" s="20"/>
      <c r="H378" s="20"/>
      <c r="I378" s="20"/>
      <c r="J378" s="31"/>
      <c r="K378" s="32"/>
      <c r="L378" s="32"/>
      <c r="M378" s="32"/>
      <c r="N378" s="46"/>
      <c r="V378" s="5"/>
      <c r="Y378" s="5"/>
    </row>
    <row r="379" spans="2:25" x14ac:dyDescent="0.3">
      <c r="B379" s="23">
        <f>'Spot Type 1'!B379</f>
        <v>0</v>
      </c>
      <c r="C379" s="20" t="str">
        <f>'Spot Type 1'!C379</f>
        <v>x</v>
      </c>
      <c r="D379" s="20"/>
      <c r="E379" s="20"/>
      <c r="F379" s="20"/>
      <c r="G379" s="20"/>
      <c r="H379" s="20"/>
      <c r="I379" s="20"/>
      <c r="J379" s="31"/>
      <c r="K379" s="32"/>
      <c r="L379" s="32"/>
      <c r="M379" s="32"/>
      <c r="N379" s="46"/>
      <c r="V379" s="5"/>
      <c r="Y379" s="5"/>
    </row>
    <row r="380" spans="2:25" x14ac:dyDescent="0.3">
      <c r="B380" s="23">
        <f>'Spot Type 1'!B380</f>
        <v>0</v>
      </c>
      <c r="C380" s="20" t="str">
        <f>'Spot Type 1'!C380</f>
        <v>x</v>
      </c>
      <c r="D380" s="20"/>
      <c r="E380" s="20"/>
      <c r="F380" s="20"/>
      <c r="G380" s="20"/>
      <c r="H380" s="20"/>
      <c r="I380" s="20"/>
      <c r="J380" s="31"/>
      <c r="K380" s="32"/>
      <c r="L380" s="32"/>
      <c r="M380" s="32"/>
      <c r="N380" s="46"/>
      <c r="V380" s="5"/>
      <c r="Y380" s="5"/>
    </row>
    <row r="381" spans="2:25" x14ac:dyDescent="0.3">
      <c r="B381" s="23">
        <f>'Spot Type 1'!B381</f>
        <v>0</v>
      </c>
      <c r="C381" s="20" t="str">
        <f>'Spot Type 1'!C381</f>
        <v>x</v>
      </c>
      <c r="D381" s="20"/>
      <c r="E381" s="20"/>
      <c r="F381" s="20"/>
      <c r="G381" s="20"/>
      <c r="H381" s="20"/>
      <c r="I381" s="20"/>
      <c r="J381" s="31"/>
      <c r="K381" s="32"/>
      <c r="L381" s="32"/>
      <c r="M381" s="32"/>
      <c r="N381" s="46"/>
      <c r="V381" s="5"/>
      <c r="Y381" s="5"/>
    </row>
    <row r="382" spans="2:25" x14ac:dyDescent="0.3">
      <c r="B382" s="23">
        <f>'Spot Type 1'!B382</f>
        <v>0</v>
      </c>
      <c r="C382" s="20" t="str">
        <f>'Spot Type 1'!C382</f>
        <v>x</v>
      </c>
      <c r="D382" s="20"/>
      <c r="E382" s="20"/>
      <c r="F382" s="20"/>
      <c r="G382" s="20"/>
      <c r="H382" s="20"/>
      <c r="I382" s="20"/>
      <c r="J382" s="31"/>
      <c r="K382" s="32"/>
      <c r="L382" s="32"/>
      <c r="M382" s="32"/>
      <c r="N382" s="46"/>
      <c r="V382" s="5"/>
      <c r="Y382" s="5"/>
    </row>
    <row r="383" spans="2:25" x14ac:dyDescent="0.3">
      <c r="B383" s="23">
        <f>'Spot Type 1'!B383</f>
        <v>0</v>
      </c>
      <c r="C383" s="20" t="str">
        <f>'Spot Type 1'!C383</f>
        <v>x</v>
      </c>
      <c r="D383" s="20"/>
      <c r="E383" s="20"/>
      <c r="F383" s="20"/>
      <c r="G383" s="20"/>
      <c r="H383" s="20"/>
      <c r="I383" s="20"/>
      <c r="J383" s="31"/>
      <c r="K383" s="32"/>
      <c r="L383" s="32"/>
      <c r="M383" s="32"/>
      <c r="N383" s="46"/>
      <c r="V383" s="5"/>
      <c r="Y383" s="5"/>
    </row>
    <row r="384" spans="2:25" x14ac:dyDescent="0.3">
      <c r="B384" s="23">
        <f>'Spot Type 1'!B384</f>
        <v>0</v>
      </c>
      <c r="C384" s="20" t="str">
        <f>'Spot Type 1'!C384</f>
        <v>x</v>
      </c>
      <c r="D384" s="20"/>
      <c r="E384" s="20"/>
      <c r="F384" s="20"/>
      <c r="G384" s="20"/>
      <c r="H384" s="20"/>
      <c r="I384" s="20"/>
      <c r="J384" s="31"/>
      <c r="K384" s="32"/>
      <c r="L384" s="32"/>
      <c r="M384" s="32"/>
      <c r="N384" s="46"/>
      <c r="V384" s="5"/>
      <c r="Y384" s="5"/>
    </row>
    <row r="385" spans="2:25" x14ac:dyDescent="0.3">
      <c r="B385" s="23">
        <f>'Spot Type 1'!B385</f>
        <v>0</v>
      </c>
      <c r="C385" s="20" t="str">
        <f>'Spot Type 1'!C385</f>
        <v>x</v>
      </c>
      <c r="D385" s="20"/>
      <c r="E385" s="20"/>
      <c r="F385" s="20"/>
      <c r="G385" s="20"/>
      <c r="H385" s="20"/>
      <c r="I385" s="20"/>
      <c r="J385" s="31"/>
      <c r="K385" s="32"/>
      <c r="L385" s="32"/>
      <c r="M385" s="32"/>
      <c r="N385" s="46"/>
      <c r="V385" s="5"/>
      <c r="Y385" s="5"/>
    </row>
    <row r="386" spans="2:25" x14ac:dyDescent="0.3">
      <c r="B386" s="23">
        <f>'Spot Type 1'!B386</f>
        <v>0</v>
      </c>
      <c r="C386" s="20" t="str">
        <f>'Spot Type 1'!C386</f>
        <v>x</v>
      </c>
      <c r="D386" s="20"/>
      <c r="E386" s="20"/>
      <c r="F386" s="20"/>
      <c r="G386" s="20"/>
      <c r="H386" s="20"/>
      <c r="I386" s="20"/>
      <c r="J386" s="31"/>
      <c r="K386" s="32"/>
      <c r="L386" s="32"/>
      <c r="M386" s="32"/>
      <c r="N386" s="46"/>
      <c r="V386" s="5"/>
      <c r="Y386" s="5"/>
    </row>
    <row r="387" spans="2:25" x14ac:dyDescent="0.3">
      <c r="B387" s="23">
        <f>'Spot Type 1'!B387</f>
        <v>0</v>
      </c>
      <c r="C387" s="20" t="str">
        <f>'Spot Type 1'!C387</f>
        <v>x</v>
      </c>
      <c r="D387" s="20"/>
      <c r="E387" s="20"/>
      <c r="F387" s="20"/>
      <c r="G387" s="20"/>
      <c r="H387" s="20"/>
      <c r="I387" s="20"/>
      <c r="J387" s="31"/>
      <c r="K387" s="32"/>
      <c r="L387" s="32"/>
      <c r="M387" s="32"/>
      <c r="N387" s="46"/>
      <c r="V387" s="5"/>
      <c r="Y387" s="5"/>
    </row>
    <row r="388" spans="2:25" x14ac:dyDescent="0.3">
      <c r="B388" s="23">
        <f>'Spot Type 1'!B388</f>
        <v>0</v>
      </c>
      <c r="C388" s="20" t="str">
        <f>'Spot Type 1'!C388</f>
        <v>x</v>
      </c>
      <c r="D388" s="20"/>
      <c r="E388" s="20"/>
      <c r="F388" s="20"/>
      <c r="G388" s="20"/>
      <c r="H388" s="20"/>
      <c r="I388" s="20"/>
      <c r="J388" s="31"/>
      <c r="K388" s="32"/>
      <c r="L388" s="32"/>
      <c r="M388" s="32"/>
      <c r="N388" s="46"/>
      <c r="V388" s="5"/>
      <c r="Y388" s="5"/>
    </row>
    <row r="389" spans="2:25" x14ac:dyDescent="0.3">
      <c r="B389" s="23">
        <f>'Spot Type 1'!B389</f>
        <v>0</v>
      </c>
      <c r="C389" s="20" t="str">
        <f>'Spot Type 1'!C389</f>
        <v>x</v>
      </c>
      <c r="D389" s="20"/>
      <c r="E389" s="20"/>
      <c r="F389" s="20"/>
      <c r="G389" s="20"/>
      <c r="H389" s="20"/>
      <c r="I389" s="20"/>
      <c r="J389" s="31"/>
      <c r="K389" s="32"/>
      <c r="L389" s="32"/>
      <c r="M389" s="32"/>
      <c r="N389" s="46"/>
      <c r="V389" s="5"/>
      <c r="Y389" s="5"/>
    </row>
    <row r="390" spans="2:25" x14ac:dyDescent="0.3">
      <c r="B390" s="23">
        <f>'Spot Type 1'!B390</f>
        <v>0</v>
      </c>
      <c r="C390" s="20" t="str">
        <f>'Spot Type 1'!C390</f>
        <v>x</v>
      </c>
      <c r="D390" s="20"/>
      <c r="E390" s="20"/>
      <c r="F390" s="20"/>
      <c r="G390" s="20"/>
      <c r="H390" s="20"/>
      <c r="I390" s="20"/>
      <c r="J390" s="31"/>
      <c r="K390" s="32"/>
      <c r="L390" s="32"/>
      <c r="M390" s="32"/>
      <c r="N390" s="46"/>
      <c r="V390" s="5"/>
      <c r="Y390" s="5"/>
    </row>
    <row r="391" spans="2:25" x14ac:dyDescent="0.3">
      <c r="B391" s="23">
        <f>'Spot Type 1'!B391</f>
        <v>0</v>
      </c>
      <c r="C391" s="20" t="str">
        <f>'Spot Type 1'!C391</f>
        <v>x</v>
      </c>
      <c r="D391" s="20"/>
      <c r="E391" s="20"/>
      <c r="F391" s="20"/>
      <c r="G391" s="20"/>
      <c r="H391" s="20"/>
      <c r="I391" s="20"/>
      <c r="J391" s="31"/>
      <c r="K391" s="32"/>
      <c r="L391" s="32"/>
      <c r="M391" s="32"/>
      <c r="N391" s="46"/>
      <c r="V391" s="5"/>
      <c r="Y391" s="5"/>
    </row>
    <row r="392" spans="2:25" x14ac:dyDescent="0.3">
      <c r="B392" s="23">
        <f>'Spot Type 1'!B392</f>
        <v>0</v>
      </c>
      <c r="C392" s="20" t="str">
        <f>'Spot Type 1'!C392</f>
        <v>x</v>
      </c>
      <c r="D392" s="20"/>
      <c r="E392" s="20"/>
      <c r="F392" s="20"/>
      <c r="G392" s="20"/>
      <c r="H392" s="20"/>
      <c r="I392" s="20"/>
      <c r="J392" s="31"/>
      <c r="K392" s="32"/>
      <c r="L392" s="32"/>
      <c r="M392" s="32"/>
      <c r="N392" s="46"/>
      <c r="V392" s="5"/>
      <c r="Y392" s="5"/>
    </row>
    <row r="393" spans="2:25" x14ac:dyDescent="0.3">
      <c r="B393" s="23">
        <f>'Spot Type 1'!B393</f>
        <v>0</v>
      </c>
      <c r="C393" s="20" t="str">
        <f>'Spot Type 1'!C393</f>
        <v>x</v>
      </c>
      <c r="D393" s="20"/>
      <c r="E393" s="20"/>
      <c r="F393" s="20"/>
      <c r="G393" s="20"/>
      <c r="H393" s="20"/>
      <c r="I393" s="20"/>
      <c r="J393" s="31"/>
      <c r="K393" s="32"/>
      <c r="L393" s="32"/>
      <c r="M393" s="32"/>
      <c r="N393" s="46"/>
      <c r="V393" s="5"/>
      <c r="Y393" s="5"/>
    </row>
    <row r="394" spans="2:25" x14ac:dyDescent="0.3">
      <c r="B394" s="23">
        <f>'Spot Type 1'!B394</f>
        <v>0</v>
      </c>
      <c r="C394" s="20" t="str">
        <f>'Spot Type 1'!C394</f>
        <v>x</v>
      </c>
      <c r="D394" s="20"/>
      <c r="E394" s="20"/>
      <c r="F394" s="20"/>
      <c r="G394" s="20"/>
      <c r="H394" s="20"/>
      <c r="I394" s="20"/>
      <c r="J394" s="31"/>
      <c r="K394" s="32"/>
      <c r="L394" s="32"/>
      <c r="M394" s="32"/>
      <c r="N394" s="46"/>
      <c r="V394" s="5"/>
      <c r="Y394" s="5"/>
    </row>
    <row r="395" spans="2:25" x14ac:dyDescent="0.3">
      <c r="B395" s="23">
        <f>'Spot Type 1'!B395</f>
        <v>0</v>
      </c>
      <c r="C395" s="20" t="str">
        <f>'Spot Type 1'!C395</f>
        <v>x</v>
      </c>
      <c r="D395" s="20"/>
      <c r="E395" s="20"/>
      <c r="F395" s="20"/>
      <c r="G395" s="20"/>
      <c r="H395" s="20"/>
      <c r="I395" s="20"/>
      <c r="J395" s="31"/>
      <c r="K395" s="32"/>
      <c r="L395" s="32"/>
      <c r="M395" s="32"/>
      <c r="N395" s="46"/>
      <c r="V395" s="5"/>
      <c r="Y395" s="5"/>
    </row>
    <row r="396" spans="2:25" x14ac:dyDescent="0.3">
      <c r="B396" s="23">
        <f>'Spot Type 1'!B396</f>
        <v>0</v>
      </c>
      <c r="C396" s="20" t="str">
        <f>'Spot Type 1'!C396</f>
        <v>x</v>
      </c>
      <c r="D396" s="20"/>
      <c r="E396" s="20"/>
      <c r="F396" s="20"/>
      <c r="G396" s="20"/>
      <c r="H396" s="20"/>
      <c r="I396" s="20"/>
      <c r="J396" s="31"/>
      <c r="K396" s="32"/>
      <c r="L396" s="32"/>
      <c r="M396" s="32"/>
      <c r="N396" s="46"/>
      <c r="V396" s="5"/>
      <c r="Y396" s="5"/>
    </row>
    <row r="397" spans="2:25" x14ac:dyDescent="0.3">
      <c r="B397" s="23">
        <f>'Spot Type 1'!B397</f>
        <v>0</v>
      </c>
      <c r="C397" s="20" t="str">
        <f>'Spot Type 1'!C397</f>
        <v>x</v>
      </c>
      <c r="D397" s="20"/>
      <c r="E397" s="20"/>
      <c r="F397" s="20"/>
      <c r="G397" s="20"/>
      <c r="H397" s="20"/>
      <c r="I397" s="20"/>
      <c r="J397" s="31"/>
      <c r="K397" s="32"/>
      <c r="L397" s="32"/>
      <c r="M397" s="32"/>
      <c r="N397" s="46"/>
      <c r="V397" s="5"/>
      <c r="Y397" s="5"/>
    </row>
    <row r="398" spans="2:25" x14ac:dyDescent="0.3">
      <c r="B398" s="23">
        <f>'Spot Type 1'!B398</f>
        <v>0</v>
      </c>
      <c r="C398" s="20" t="str">
        <f>'Spot Type 1'!C398</f>
        <v>x</v>
      </c>
      <c r="D398" s="20"/>
      <c r="E398" s="20"/>
      <c r="F398" s="20"/>
      <c r="G398" s="20"/>
      <c r="H398" s="20"/>
      <c r="I398" s="20"/>
      <c r="J398" s="31"/>
      <c r="K398" s="32"/>
      <c r="L398" s="32"/>
      <c r="M398" s="32"/>
      <c r="N398" s="46"/>
      <c r="V398" s="5"/>
      <c r="Y398" s="5"/>
    </row>
    <row r="399" spans="2:25" x14ac:dyDescent="0.3">
      <c r="B399" s="23">
        <f>'Spot Type 1'!B399</f>
        <v>0</v>
      </c>
      <c r="C399" s="20" t="str">
        <f>'Spot Type 1'!C399</f>
        <v>x</v>
      </c>
      <c r="D399" s="20"/>
      <c r="E399" s="20"/>
      <c r="F399" s="20"/>
      <c r="G399" s="20"/>
      <c r="H399" s="20"/>
      <c r="I399" s="20"/>
      <c r="J399" s="31"/>
      <c r="K399" s="32"/>
      <c r="L399" s="32"/>
      <c r="M399" s="32"/>
      <c r="N399" s="46"/>
      <c r="V399" s="5"/>
      <c r="Y399" s="5"/>
    </row>
    <row r="400" spans="2:25" x14ac:dyDescent="0.3">
      <c r="B400" s="23">
        <f>'Spot Type 1'!B400</f>
        <v>0</v>
      </c>
      <c r="C400" s="20" t="str">
        <f>'Spot Type 1'!C400</f>
        <v>x</v>
      </c>
      <c r="D400" s="20"/>
      <c r="E400" s="20"/>
      <c r="F400" s="20"/>
      <c r="G400" s="20"/>
      <c r="H400" s="20"/>
      <c r="I400" s="20"/>
      <c r="J400" s="31"/>
      <c r="K400" s="32"/>
      <c r="L400" s="32"/>
      <c r="M400" s="32"/>
      <c r="N400" s="46"/>
      <c r="V400" s="5"/>
      <c r="Y400" s="5"/>
    </row>
    <row r="401" spans="2:25" x14ac:dyDescent="0.3">
      <c r="B401" s="23">
        <f>'Spot Type 1'!B401</f>
        <v>0</v>
      </c>
      <c r="C401" s="20" t="str">
        <f>'Spot Type 1'!C401</f>
        <v>x</v>
      </c>
      <c r="D401" s="20"/>
      <c r="E401" s="20"/>
      <c r="F401" s="20"/>
      <c r="G401" s="20"/>
      <c r="H401" s="20"/>
      <c r="I401" s="20"/>
      <c r="J401" s="31"/>
      <c r="K401" s="32"/>
      <c r="L401" s="32"/>
      <c r="M401" s="32"/>
      <c r="N401" s="46"/>
      <c r="V401" s="5"/>
      <c r="Y401" s="5"/>
    </row>
    <row r="402" spans="2:25" x14ac:dyDescent="0.3">
      <c r="B402" s="23">
        <f>'Spot Type 1'!B402</f>
        <v>0</v>
      </c>
      <c r="C402" s="20" t="str">
        <f>'Spot Type 1'!C402</f>
        <v>x</v>
      </c>
      <c r="D402" s="20"/>
      <c r="E402" s="20"/>
      <c r="F402" s="20"/>
      <c r="G402" s="20"/>
      <c r="H402" s="20"/>
      <c r="I402" s="20"/>
      <c r="J402" s="31"/>
      <c r="K402" s="32"/>
      <c r="L402" s="32"/>
      <c r="M402" s="32"/>
      <c r="N402" s="46"/>
      <c r="V402" s="5"/>
      <c r="Y402" s="5"/>
    </row>
    <row r="403" spans="2:25" x14ac:dyDescent="0.3">
      <c r="B403" s="23">
        <f>'Spot Type 1'!B403</f>
        <v>0</v>
      </c>
      <c r="C403" s="20" t="str">
        <f>'Spot Type 1'!C403</f>
        <v>x</v>
      </c>
      <c r="D403" s="20"/>
      <c r="E403" s="20"/>
      <c r="F403" s="20"/>
      <c r="G403" s="20"/>
      <c r="H403" s="20"/>
      <c r="I403" s="20"/>
      <c r="J403" s="31"/>
      <c r="K403" s="32"/>
      <c r="L403" s="32"/>
      <c r="M403" s="32"/>
      <c r="N403" s="46"/>
      <c r="V403" s="5"/>
      <c r="Y403" s="5"/>
    </row>
    <row r="404" spans="2:25" x14ac:dyDescent="0.3">
      <c r="B404" s="23">
        <f>'Spot Type 1'!B404</f>
        <v>0</v>
      </c>
      <c r="C404" s="20" t="str">
        <f>'Spot Type 1'!C404</f>
        <v>x</v>
      </c>
      <c r="D404" s="20"/>
      <c r="E404" s="20"/>
      <c r="F404" s="20"/>
      <c r="G404" s="20"/>
      <c r="H404" s="20"/>
      <c r="I404" s="20"/>
      <c r="J404" s="31"/>
      <c r="K404" s="32"/>
      <c r="L404" s="32"/>
      <c r="M404" s="32"/>
      <c r="N404" s="46"/>
      <c r="V404" s="5"/>
      <c r="Y404" s="5"/>
    </row>
    <row r="405" spans="2:25" x14ac:dyDescent="0.3">
      <c r="B405" s="23">
        <f>'Spot Type 1'!B405</f>
        <v>0</v>
      </c>
      <c r="C405" s="20" t="str">
        <f>'Spot Type 1'!C405</f>
        <v>x</v>
      </c>
      <c r="D405" s="20"/>
      <c r="E405" s="20"/>
      <c r="F405" s="20"/>
      <c r="G405" s="20"/>
      <c r="H405" s="20"/>
      <c r="I405" s="20"/>
      <c r="J405" s="31"/>
      <c r="K405" s="32"/>
      <c r="L405" s="32"/>
      <c r="M405" s="32"/>
      <c r="N405" s="46"/>
      <c r="V405" s="5"/>
      <c r="Y405" s="5"/>
    </row>
    <row r="406" spans="2:25" x14ac:dyDescent="0.3">
      <c r="B406" s="23">
        <f>'Spot Type 1'!B406</f>
        <v>0</v>
      </c>
      <c r="C406" s="20" t="str">
        <f>'Spot Type 1'!C406</f>
        <v>x</v>
      </c>
      <c r="D406" s="20"/>
      <c r="E406" s="20"/>
      <c r="F406" s="20"/>
      <c r="G406" s="20"/>
      <c r="H406" s="20"/>
      <c r="I406" s="20"/>
      <c r="J406" s="31"/>
      <c r="K406" s="32"/>
      <c r="L406" s="32"/>
      <c r="M406" s="32"/>
      <c r="N406" s="46"/>
      <c r="V406" s="5"/>
      <c r="Y406" s="5"/>
    </row>
    <row r="407" spans="2:25" x14ac:dyDescent="0.3">
      <c r="B407" s="23">
        <f>'Spot Type 1'!B407</f>
        <v>0</v>
      </c>
      <c r="C407" s="20" t="str">
        <f>'Spot Type 1'!C407</f>
        <v>x</v>
      </c>
      <c r="D407" s="20"/>
      <c r="E407" s="20"/>
      <c r="F407" s="20"/>
      <c r="G407" s="20"/>
      <c r="H407" s="20"/>
      <c r="I407" s="20"/>
      <c r="J407" s="31"/>
      <c r="K407" s="32"/>
      <c r="L407" s="32"/>
      <c r="M407" s="32"/>
      <c r="N407" s="46"/>
      <c r="V407" s="5"/>
      <c r="Y407" s="5"/>
    </row>
    <row r="408" spans="2:25" x14ac:dyDescent="0.3">
      <c r="B408" s="23">
        <f>'Spot Type 1'!B408</f>
        <v>0</v>
      </c>
      <c r="C408" s="20" t="str">
        <f>'Spot Type 1'!C408</f>
        <v>x</v>
      </c>
      <c r="D408" s="20"/>
      <c r="E408" s="20"/>
      <c r="F408" s="20"/>
      <c r="G408" s="20"/>
      <c r="H408" s="20"/>
      <c r="I408" s="20"/>
      <c r="J408" s="31"/>
      <c r="K408" s="32"/>
      <c r="L408" s="32"/>
      <c r="M408" s="32"/>
      <c r="N408" s="46"/>
      <c r="V408" s="5"/>
      <c r="Y408" s="5"/>
    </row>
    <row r="409" spans="2:25" x14ac:dyDescent="0.3">
      <c r="B409" s="23">
        <f>'Spot Type 1'!B409</f>
        <v>0</v>
      </c>
      <c r="C409" s="20" t="str">
        <f>'Spot Type 1'!C409</f>
        <v>x</v>
      </c>
      <c r="D409" s="20"/>
      <c r="E409" s="20"/>
      <c r="F409" s="20"/>
      <c r="G409" s="20"/>
      <c r="H409" s="20"/>
      <c r="I409" s="20"/>
      <c r="J409" s="31"/>
      <c r="K409" s="32"/>
      <c r="L409" s="32"/>
      <c r="M409" s="32"/>
      <c r="N409" s="46"/>
      <c r="V409" s="5"/>
      <c r="Y409" s="5"/>
    </row>
    <row r="410" spans="2:25" x14ac:dyDescent="0.3">
      <c r="B410" s="23">
        <f>'Spot Type 1'!B410</f>
        <v>0</v>
      </c>
      <c r="C410" s="20" t="str">
        <f>'Spot Type 1'!C410</f>
        <v>x</v>
      </c>
      <c r="D410" s="20"/>
      <c r="E410" s="20"/>
      <c r="F410" s="20"/>
      <c r="G410" s="20"/>
      <c r="H410" s="20"/>
      <c r="I410" s="20"/>
      <c r="J410" s="31"/>
      <c r="K410" s="32"/>
      <c r="L410" s="32"/>
      <c r="M410" s="32"/>
      <c r="N410" s="46"/>
      <c r="V410" s="5"/>
      <c r="Y410" s="5"/>
    </row>
    <row r="411" spans="2:25" x14ac:dyDescent="0.3">
      <c r="B411" s="23">
        <f>'Spot Type 1'!B411</f>
        <v>0</v>
      </c>
      <c r="C411" s="20" t="str">
        <f>'Spot Type 1'!C411</f>
        <v>x</v>
      </c>
      <c r="D411" s="20"/>
      <c r="E411" s="20"/>
      <c r="F411" s="20"/>
      <c r="G411" s="20"/>
      <c r="H411" s="20"/>
      <c r="I411" s="20"/>
      <c r="J411" s="31"/>
      <c r="K411" s="32"/>
      <c r="L411" s="32"/>
      <c r="M411" s="32"/>
      <c r="N411" s="46"/>
      <c r="V411" s="5"/>
      <c r="Y411" s="5"/>
    </row>
    <row r="412" spans="2:25" x14ac:dyDescent="0.3">
      <c r="B412" s="23">
        <f>'Spot Type 1'!B412</f>
        <v>0</v>
      </c>
      <c r="C412" s="20" t="str">
        <f>'Spot Type 1'!C412</f>
        <v>x</v>
      </c>
      <c r="D412" s="20"/>
      <c r="E412" s="20"/>
      <c r="F412" s="20"/>
      <c r="G412" s="20"/>
      <c r="H412" s="20"/>
      <c r="I412" s="20"/>
      <c r="J412" s="31"/>
      <c r="K412" s="32"/>
      <c r="L412" s="32"/>
      <c r="M412" s="32"/>
      <c r="N412" s="46"/>
      <c r="V412" s="5"/>
      <c r="Y412" s="5"/>
    </row>
    <row r="413" spans="2:25" x14ac:dyDescent="0.3">
      <c r="B413" s="23">
        <f>'Spot Type 1'!B413</f>
        <v>0</v>
      </c>
      <c r="C413" s="20" t="str">
        <f>'Spot Type 1'!C413</f>
        <v>x</v>
      </c>
      <c r="D413" s="20"/>
      <c r="E413" s="20"/>
      <c r="F413" s="20"/>
      <c r="G413" s="20"/>
      <c r="H413" s="20"/>
      <c r="I413" s="20"/>
      <c r="J413" s="31"/>
      <c r="K413" s="32"/>
      <c r="L413" s="32"/>
      <c r="M413" s="32"/>
      <c r="N413" s="46"/>
      <c r="V413" s="5"/>
      <c r="Y413" s="5"/>
    </row>
    <row r="414" spans="2:25" x14ac:dyDescent="0.3">
      <c r="B414" s="23">
        <f>'Spot Type 1'!B414</f>
        <v>0</v>
      </c>
      <c r="C414" s="20" t="str">
        <f>'Spot Type 1'!C414</f>
        <v>x</v>
      </c>
      <c r="D414" s="20"/>
      <c r="E414" s="20"/>
      <c r="F414" s="20"/>
      <c r="G414" s="20"/>
      <c r="H414" s="20"/>
      <c r="I414" s="20"/>
      <c r="J414" s="31"/>
      <c r="K414" s="32"/>
      <c r="L414" s="32"/>
      <c r="M414" s="32"/>
      <c r="N414" s="46"/>
      <c r="V414" s="5"/>
      <c r="Y414" s="5"/>
    </row>
    <row r="415" spans="2:25" x14ac:dyDescent="0.3">
      <c r="B415" s="23">
        <f>'Spot Type 1'!B415</f>
        <v>0</v>
      </c>
      <c r="C415" s="20" t="str">
        <f>'Spot Type 1'!C415</f>
        <v>x</v>
      </c>
      <c r="D415" s="20"/>
      <c r="E415" s="20"/>
      <c r="F415" s="20"/>
      <c r="G415" s="20"/>
      <c r="H415" s="20"/>
      <c r="I415" s="20"/>
      <c r="J415" s="31"/>
      <c r="K415" s="32"/>
      <c r="L415" s="32"/>
      <c r="M415" s="32"/>
      <c r="N415" s="46"/>
      <c r="V415" s="5"/>
      <c r="Y415" s="5"/>
    </row>
    <row r="416" spans="2:25" x14ac:dyDescent="0.3">
      <c r="B416" s="23">
        <f>'Spot Type 1'!B416</f>
        <v>0</v>
      </c>
      <c r="C416" s="20" t="str">
        <f>'Spot Type 1'!C416</f>
        <v>x</v>
      </c>
      <c r="D416" s="20"/>
      <c r="E416" s="20"/>
      <c r="F416" s="20"/>
      <c r="G416" s="20"/>
      <c r="H416" s="20"/>
      <c r="I416" s="20"/>
      <c r="J416" s="31"/>
      <c r="K416" s="32"/>
      <c r="L416" s="32"/>
      <c r="M416" s="32"/>
      <c r="N416" s="46"/>
      <c r="V416" s="5"/>
      <c r="Y416" s="5"/>
    </row>
    <row r="417" spans="2:25" x14ac:dyDescent="0.3">
      <c r="B417" s="23">
        <f>'Spot Type 1'!B417</f>
        <v>0</v>
      </c>
      <c r="C417" s="20" t="str">
        <f>'Spot Type 1'!C417</f>
        <v>x</v>
      </c>
      <c r="D417" s="20"/>
      <c r="E417" s="20"/>
      <c r="F417" s="20"/>
      <c r="G417" s="20"/>
      <c r="H417" s="20"/>
      <c r="I417" s="20"/>
      <c r="J417" s="31"/>
      <c r="K417" s="32"/>
      <c r="L417" s="32"/>
      <c r="M417" s="32"/>
      <c r="N417" s="46"/>
      <c r="V417" s="5"/>
      <c r="Y417" s="5"/>
    </row>
    <row r="418" spans="2:25" x14ac:dyDescent="0.3">
      <c r="B418" s="23">
        <f>'Spot Type 1'!B418</f>
        <v>0</v>
      </c>
      <c r="C418" s="20" t="str">
        <f>'Spot Type 1'!C418</f>
        <v>x</v>
      </c>
      <c r="D418" s="20"/>
      <c r="E418" s="20"/>
      <c r="F418" s="20"/>
      <c r="G418" s="20"/>
      <c r="H418" s="20"/>
      <c r="I418" s="20"/>
      <c r="J418" s="31"/>
      <c r="K418" s="32"/>
      <c r="L418" s="32"/>
      <c r="M418" s="32"/>
      <c r="N418" s="46"/>
      <c r="V418" s="5"/>
      <c r="Y418" s="5"/>
    </row>
    <row r="419" spans="2:25" x14ac:dyDescent="0.3">
      <c r="B419" s="23">
        <f>'Spot Type 1'!B419</f>
        <v>0</v>
      </c>
      <c r="C419" s="20" t="str">
        <f>'Spot Type 1'!C419</f>
        <v>x</v>
      </c>
      <c r="D419" s="20"/>
      <c r="E419" s="20"/>
      <c r="F419" s="20"/>
      <c r="G419" s="20"/>
      <c r="H419" s="20"/>
      <c r="I419" s="20"/>
      <c r="J419" s="31"/>
      <c r="K419" s="32"/>
      <c r="L419" s="32"/>
      <c r="M419" s="32"/>
      <c r="N419" s="46"/>
      <c r="V419" s="5"/>
      <c r="Y419" s="5"/>
    </row>
    <row r="420" spans="2:25" x14ac:dyDescent="0.3">
      <c r="B420" s="23">
        <f>'Spot Type 1'!B420</f>
        <v>0</v>
      </c>
      <c r="C420" s="20" t="str">
        <f>'Spot Type 1'!C420</f>
        <v>x</v>
      </c>
      <c r="D420" s="20"/>
      <c r="E420" s="20"/>
      <c r="F420" s="20"/>
      <c r="G420" s="20"/>
      <c r="H420" s="20"/>
      <c r="I420" s="20"/>
      <c r="J420" s="31"/>
      <c r="K420" s="32"/>
      <c r="L420" s="32"/>
      <c r="M420" s="32"/>
      <c r="N420" s="46"/>
      <c r="V420" s="5"/>
      <c r="Y420" s="5"/>
    </row>
    <row r="421" spans="2:25" x14ac:dyDescent="0.3">
      <c r="B421" s="23">
        <f>'Spot Type 1'!B421</f>
        <v>0</v>
      </c>
      <c r="C421" s="20" t="str">
        <f>'Spot Type 1'!C421</f>
        <v>x</v>
      </c>
      <c r="D421" s="20"/>
      <c r="E421" s="20"/>
      <c r="F421" s="20"/>
      <c r="G421" s="20"/>
      <c r="H421" s="20"/>
      <c r="I421" s="20"/>
      <c r="J421" s="31"/>
      <c r="K421" s="32"/>
      <c r="L421" s="32"/>
      <c r="M421" s="32"/>
      <c r="N421" s="46"/>
      <c r="V421" s="5"/>
      <c r="Y421" s="5"/>
    </row>
    <row r="422" spans="2:25" x14ac:dyDescent="0.3">
      <c r="B422" s="23">
        <f>'Spot Type 1'!B422</f>
        <v>0</v>
      </c>
      <c r="C422" s="20" t="str">
        <f>'Spot Type 1'!C422</f>
        <v>x</v>
      </c>
      <c r="D422" s="20"/>
      <c r="E422" s="20"/>
      <c r="F422" s="20"/>
      <c r="G422" s="20"/>
      <c r="H422" s="20"/>
      <c r="I422" s="20"/>
      <c r="J422" s="31"/>
      <c r="K422" s="32"/>
      <c r="L422" s="32"/>
      <c r="M422" s="32"/>
      <c r="N422" s="46"/>
      <c r="V422" s="5"/>
      <c r="Y422" s="5"/>
    </row>
    <row r="423" spans="2:25" x14ac:dyDescent="0.3">
      <c r="B423" s="23">
        <f>'Spot Type 1'!B423</f>
        <v>0</v>
      </c>
      <c r="C423" s="20" t="str">
        <f>'Spot Type 1'!C423</f>
        <v>x</v>
      </c>
      <c r="D423" s="20"/>
      <c r="E423" s="20"/>
      <c r="F423" s="20"/>
      <c r="G423" s="20"/>
      <c r="H423" s="20"/>
      <c r="I423" s="20"/>
      <c r="J423" s="31"/>
      <c r="K423" s="32"/>
      <c r="L423" s="32"/>
      <c r="M423" s="32"/>
      <c r="N423" s="46"/>
      <c r="V423" s="5"/>
      <c r="Y423" s="5"/>
    </row>
    <row r="424" spans="2:25" x14ac:dyDescent="0.3">
      <c r="B424" s="23">
        <f>'Spot Type 1'!B424</f>
        <v>0</v>
      </c>
      <c r="C424" s="20" t="str">
        <f>'Spot Type 1'!C424</f>
        <v>x</v>
      </c>
      <c r="D424" s="20"/>
      <c r="E424" s="20"/>
      <c r="F424" s="20"/>
      <c r="G424" s="20"/>
      <c r="H424" s="20"/>
      <c r="I424" s="20"/>
      <c r="J424" s="31"/>
      <c r="K424" s="32"/>
      <c r="L424" s="32"/>
      <c r="M424" s="32"/>
      <c r="N424" s="46"/>
      <c r="V424" s="5"/>
      <c r="Y424" s="5"/>
    </row>
    <row r="425" spans="2:25" x14ac:dyDescent="0.3">
      <c r="B425" s="23">
        <f>'Spot Type 1'!B425</f>
        <v>0</v>
      </c>
      <c r="C425" s="20" t="str">
        <f>'Spot Type 1'!C425</f>
        <v>x</v>
      </c>
      <c r="D425" s="20"/>
      <c r="E425" s="20"/>
      <c r="F425" s="20"/>
      <c r="G425" s="20"/>
      <c r="H425" s="20"/>
      <c r="I425" s="20"/>
      <c r="J425" s="31"/>
      <c r="K425" s="32"/>
      <c r="L425" s="32"/>
      <c r="M425" s="32"/>
      <c r="N425" s="46"/>
      <c r="V425" s="5"/>
      <c r="Y425" s="5"/>
    </row>
    <row r="426" spans="2:25" x14ac:dyDescent="0.3">
      <c r="B426" s="23">
        <f>'Spot Type 1'!B426</f>
        <v>0</v>
      </c>
      <c r="C426" s="20" t="str">
        <f>'Spot Type 1'!C426</f>
        <v>x</v>
      </c>
      <c r="D426" s="20"/>
      <c r="E426" s="20"/>
      <c r="F426" s="20"/>
      <c r="G426" s="20"/>
      <c r="H426" s="20"/>
      <c r="I426" s="20"/>
      <c r="J426" s="31"/>
      <c r="K426" s="32"/>
      <c r="L426" s="32"/>
      <c r="M426" s="32"/>
      <c r="N426" s="46"/>
      <c r="V426" s="5"/>
      <c r="Y426" s="5"/>
    </row>
    <row r="427" spans="2:25" x14ac:dyDescent="0.3">
      <c r="B427" s="23">
        <f>'Spot Type 1'!B427</f>
        <v>0</v>
      </c>
      <c r="C427" s="20" t="str">
        <f>'Spot Type 1'!C427</f>
        <v>x</v>
      </c>
      <c r="D427" s="20"/>
      <c r="E427" s="20"/>
      <c r="F427" s="20"/>
      <c r="G427" s="20"/>
      <c r="H427" s="20"/>
      <c r="I427" s="20"/>
      <c r="J427" s="31"/>
      <c r="K427" s="32"/>
      <c r="L427" s="32"/>
      <c r="M427" s="32"/>
      <c r="N427" s="46"/>
      <c r="V427" s="5"/>
      <c r="Y427" s="5"/>
    </row>
    <row r="428" spans="2:25" x14ac:dyDescent="0.3">
      <c r="B428" s="23">
        <f>'Spot Type 1'!B428</f>
        <v>0</v>
      </c>
      <c r="C428" s="20" t="str">
        <f>'Spot Type 1'!C428</f>
        <v>x</v>
      </c>
      <c r="D428" s="20"/>
      <c r="E428" s="20"/>
      <c r="F428" s="20"/>
      <c r="G428" s="20"/>
      <c r="H428" s="20"/>
      <c r="I428" s="20"/>
      <c r="J428" s="31"/>
      <c r="K428" s="32"/>
      <c r="L428" s="32"/>
      <c r="M428" s="32"/>
      <c r="N428" s="46"/>
      <c r="V428" s="5"/>
      <c r="Y428" s="5"/>
    </row>
    <row r="429" spans="2:25" x14ac:dyDescent="0.3">
      <c r="B429" s="23">
        <f>'Spot Type 1'!B429</f>
        <v>0</v>
      </c>
      <c r="C429" s="20" t="str">
        <f>'Spot Type 1'!C429</f>
        <v>x</v>
      </c>
      <c r="D429" s="20"/>
      <c r="E429" s="20"/>
      <c r="F429" s="20"/>
      <c r="G429" s="20"/>
      <c r="H429" s="20"/>
      <c r="I429" s="20"/>
      <c r="J429" s="31"/>
      <c r="K429" s="32"/>
      <c r="L429" s="32"/>
      <c r="M429" s="32"/>
      <c r="N429" s="46"/>
      <c r="V429" s="5"/>
      <c r="Y429" s="5"/>
    </row>
    <row r="430" spans="2:25" x14ac:dyDescent="0.3">
      <c r="B430" s="23">
        <f>'Spot Type 1'!B430</f>
        <v>0</v>
      </c>
      <c r="C430" s="20" t="str">
        <f>'Spot Type 1'!C430</f>
        <v>x</v>
      </c>
      <c r="D430" s="20"/>
      <c r="E430" s="20"/>
      <c r="F430" s="20"/>
      <c r="G430" s="20"/>
      <c r="H430" s="20"/>
      <c r="I430" s="20"/>
      <c r="J430" s="31"/>
      <c r="K430" s="32"/>
      <c r="L430" s="32"/>
      <c r="M430" s="32"/>
      <c r="N430" s="46"/>
      <c r="V430" s="5"/>
      <c r="Y430" s="5"/>
    </row>
    <row r="431" spans="2:25" x14ac:dyDescent="0.3">
      <c r="B431" s="23">
        <f>'Spot Type 1'!B431</f>
        <v>0</v>
      </c>
      <c r="C431" s="20" t="str">
        <f>'Spot Type 1'!C431</f>
        <v>x</v>
      </c>
      <c r="D431" s="20"/>
      <c r="E431" s="20"/>
      <c r="F431" s="20"/>
      <c r="G431" s="20"/>
      <c r="H431" s="20"/>
      <c r="I431" s="20"/>
      <c r="J431" s="31"/>
      <c r="K431" s="32"/>
      <c r="L431" s="32"/>
      <c r="M431" s="32"/>
      <c r="N431" s="46"/>
      <c r="V431" s="5"/>
      <c r="Y431" s="5"/>
    </row>
    <row r="432" spans="2:25" x14ac:dyDescent="0.3">
      <c r="B432" s="23">
        <f>'Spot Type 1'!B432</f>
        <v>0</v>
      </c>
      <c r="C432" s="20" t="str">
        <f>'Spot Type 1'!C432</f>
        <v>x</v>
      </c>
      <c r="D432" s="20"/>
      <c r="E432" s="20"/>
      <c r="F432" s="20"/>
      <c r="G432" s="20"/>
      <c r="H432" s="20"/>
      <c r="I432" s="20"/>
      <c r="J432" s="31"/>
      <c r="K432" s="32"/>
      <c r="L432" s="32"/>
      <c r="M432" s="32"/>
      <c r="N432" s="46"/>
      <c r="V432" s="5"/>
      <c r="Y432" s="5"/>
    </row>
    <row r="433" spans="2:25" x14ac:dyDescent="0.3">
      <c r="B433" s="23">
        <f>'Spot Type 1'!B433</f>
        <v>0</v>
      </c>
      <c r="C433" s="20" t="str">
        <f>'Spot Type 1'!C433</f>
        <v>x</v>
      </c>
      <c r="D433" s="20"/>
      <c r="E433" s="20"/>
      <c r="F433" s="20"/>
      <c r="G433" s="20"/>
      <c r="H433" s="20"/>
      <c r="I433" s="20"/>
      <c r="J433" s="31"/>
      <c r="K433" s="32"/>
      <c r="L433" s="32"/>
      <c r="M433" s="32"/>
      <c r="N433" s="46"/>
      <c r="V433" s="5"/>
      <c r="Y433" s="5"/>
    </row>
    <row r="434" spans="2:25" x14ac:dyDescent="0.3">
      <c r="B434" s="23">
        <f>'Spot Type 1'!B434</f>
        <v>0</v>
      </c>
      <c r="C434" s="20" t="str">
        <f>'Spot Type 1'!C434</f>
        <v>x</v>
      </c>
      <c r="D434" s="20"/>
      <c r="E434" s="20"/>
      <c r="F434" s="20"/>
      <c r="G434" s="20"/>
      <c r="H434" s="20"/>
      <c r="I434" s="20"/>
      <c r="J434" s="31"/>
      <c r="K434" s="32"/>
      <c r="L434" s="32"/>
      <c r="M434" s="32"/>
      <c r="N434" s="46"/>
      <c r="V434" s="5"/>
      <c r="Y434" s="5"/>
    </row>
    <row r="435" spans="2:25" x14ac:dyDescent="0.3">
      <c r="B435" s="23">
        <f>'Spot Type 1'!B435</f>
        <v>0</v>
      </c>
      <c r="C435" s="20" t="str">
        <f>'Spot Type 1'!C435</f>
        <v>x</v>
      </c>
      <c r="D435" s="20"/>
      <c r="E435" s="20"/>
      <c r="F435" s="20"/>
      <c r="G435" s="20"/>
      <c r="H435" s="20"/>
      <c r="I435" s="20"/>
      <c r="J435" s="31"/>
      <c r="K435" s="32"/>
      <c r="L435" s="32"/>
      <c r="M435" s="32"/>
      <c r="N435" s="46"/>
      <c r="V435" s="5"/>
      <c r="Y435" s="5"/>
    </row>
    <row r="436" spans="2:25" x14ac:dyDescent="0.3">
      <c r="B436" s="23">
        <f>'Spot Type 1'!B436</f>
        <v>0</v>
      </c>
      <c r="C436" s="20" t="str">
        <f>'Spot Type 1'!C436</f>
        <v>x</v>
      </c>
      <c r="D436" s="20"/>
      <c r="E436" s="20"/>
      <c r="F436" s="20"/>
      <c r="G436" s="20"/>
      <c r="H436" s="20"/>
      <c r="I436" s="20"/>
      <c r="J436" s="31"/>
      <c r="K436" s="32"/>
      <c r="L436" s="32"/>
      <c r="M436" s="32"/>
      <c r="N436" s="46"/>
      <c r="V436" s="5"/>
      <c r="Y436" s="5"/>
    </row>
    <row r="437" spans="2:25" x14ac:dyDescent="0.3">
      <c r="B437" s="23">
        <f>'Spot Type 1'!B437</f>
        <v>0</v>
      </c>
      <c r="C437" s="20" t="str">
        <f>'Spot Type 1'!C437</f>
        <v>x</v>
      </c>
      <c r="D437" s="20"/>
      <c r="E437" s="20"/>
      <c r="F437" s="20"/>
      <c r="G437" s="20"/>
      <c r="H437" s="20"/>
      <c r="I437" s="20"/>
      <c r="J437" s="31"/>
      <c r="K437" s="32"/>
      <c r="L437" s="32"/>
      <c r="M437" s="32"/>
      <c r="N437" s="46"/>
      <c r="V437" s="5"/>
      <c r="Y437" s="5"/>
    </row>
    <row r="438" spans="2:25" x14ac:dyDescent="0.3">
      <c r="B438" s="23">
        <f>'Spot Type 1'!B438</f>
        <v>0</v>
      </c>
      <c r="C438" s="20" t="str">
        <f>'Spot Type 1'!C438</f>
        <v>x</v>
      </c>
      <c r="D438" s="20"/>
      <c r="E438" s="20"/>
      <c r="F438" s="20"/>
      <c r="G438" s="20"/>
      <c r="H438" s="20"/>
      <c r="I438" s="20"/>
      <c r="J438" s="31"/>
      <c r="K438" s="32"/>
      <c r="L438" s="32"/>
      <c r="M438" s="32"/>
      <c r="N438" s="46"/>
      <c r="V438" s="5"/>
      <c r="Y438" s="5"/>
    </row>
    <row r="439" spans="2:25" x14ac:dyDescent="0.3">
      <c r="B439" s="23">
        <f>'Spot Type 1'!B439</f>
        <v>0</v>
      </c>
      <c r="C439" s="20" t="str">
        <f>'Spot Type 1'!C439</f>
        <v>x</v>
      </c>
      <c r="D439" s="20"/>
      <c r="E439" s="20"/>
      <c r="F439" s="20"/>
      <c r="G439" s="20"/>
      <c r="H439" s="20"/>
      <c r="I439" s="20"/>
      <c r="J439" s="31"/>
      <c r="K439" s="32"/>
      <c r="L439" s="32"/>
      <c r="M439" s="32"/>
      <c r="N439" s="46"/>
      <c r="V439" s="5"/>
      <c r="Y439" s="5"/>
    </row>
    <row r="440" spans="2:25" x14ac:dyDescent="0.3">
      <c r="B440" s="23">
        <f>'Spot Type 1'!B440</f>
        <v>0</v>
      </c>
      <c r="C440" s="20" t="str">
        <f>'Spot Type 1'!C440</f>
        <v>x</v>
      </c>
      <c r="D440" s="20"/>
      <c r="E440" s="20"/>
      <c r="F440" s="20"/>
      <c r="G440" s="20"/>
      <c r="H440" s="20"/>
      <c r="I440" s="20"/>
      <c r="J440" s="31"/>
      <c r="K440" s="32"/>
      <c r="L440" s="32"/>
      <c r="M440" s="32"/>
      <c r="N440" s="46"/>
      <c r="V440" s="5"/>
      <c r="Y440" s="5"/>
    </row>
    <row r="441" spans="2:25" x14ac:dyDescent="0.3">
      <c r="B441" s="23">
        <f>'Spot Type 1'!B441</f>
        <v>0</v>
      </c>
      <c r="C441" s="20" t="str">
        <f>'Spot Type 1'!C441</f>
        <v>x</v>
      </c>
      <c r="D441" s="20"/>
      <c r="E441" s="20"/>
      <c r="F441" s="20"/>
      <c r="G441" s="20"/>
      <c r="H441" s="20"/>
      <c r="I441" s="20"/>
      <c r="J441" s="31"/>
      <c r="K441" s="32"/>
      <c r="L441" s="32"/>
      <c r="M441" s="32"/>
      <c r="N441" s="46"/>
      <c r="V441" s="5"/>
      <c r="Y441" s="5"/>
    </row>
    <row r="442" spans="2:25" x14ac:dyDescent="0.3">
      <c r="B442" s="23">
        <f>'Spot Type 1'!B442</f>
        <v>0</v>
      </c>
      <c r="C442" s="20" t="str">
        <f>'Spot Type 1'!C442</f>
        <v>x</v>
      </c>
      <c r="D442" s="20"/>
      <c r="E442" s="20"/>
      <c r="F442" s="20"/>
      <c r="G442" s="20"/>
      <c r="H442" s="20"/>
      <c r="I442" s="20"/>
      <c r="J442" s="31"/>
      <c r="K442" s="32"/>
      <c r="L442" s="32"/>
      <c r="M442" s="32"/>
      <c r="N442" s="46"/>
      <c r="V442" s="5"/>
      <c r="Y442" s="5"/>
    </row>
    <row r="443" spans="2:25" x14ac:dyDescent="0.3">
      <c r="B443" s="23">
        <f>'Spot Type 1'!B443</f>
        <v>0</v>
      </c>
      <c r="C443" s="20" t="str">
        <f>'Spot Type 1'!C443</f>
        <v>x</v>
      </c>
      <c r="D443" s="20"/>
      <c r="E443" s="20"/>
      <c r="F443" s="20"/>
      <c r="G443" s="20"/>
      <c r="H443" s="20"/>
      <c r="I443" s="20"/>
      <c r="J443" s="31"/>
      <c r="K443" s="32"/>
      <c r="L443" s="32"/>
      <c r="M443" s="32"/>
      <c r="N443" s="46"/>
      <c r="V443" s="5"/>
      <c r="Y443" s="5"/>
    </row>
    <row r="444" spans="2:25" x14ac:dyDescent="0.3">
      <c r="B444" s="23">
        <f>'Spot Type 1'!B444</f>
        <v>0</v>
      </c>
      <c r="C444" s="20" t="str">
        <f>'Spot Type 1'!C444</f>
        <v>x</v>
      </c>
      <c r="D444" s="20"/>
      <c r="E444" s="20"/>
      <c r="F444" s="20"/>
      <c r="G444" s="20"/>
      <c r="H444" s="20"/>
      <c r="I444" s="20"/>
      <c r="J444" s="31"/>
      <c r="K444" s="32"/>
      <c r="L444" s="32"/>
      <c r="M444" s="32"/>
      <c r="N444" s="46"/>
      <c r="V444" s="5"/>
      <c r="Y444" s="5"/>
    </row>
    <row r="445" spans="2:25" x14ac:dyDescent="0.3">
      <c r="B445" s="23">
        <f>'Spot Type 1'!B445</f>
        <v>0</v>
      </c>
      <c r="C445" s="20" t="str">
        <f>'Spot Type 1'!C445</f>
        <v>x</v>
      </c>
      <c r="D445" s="20"/>
      <c r="E445" s="20"/>
      <c r="F445" s="20"/>
      <c r="G445" s="20"/>
      <c r="H445" s="20"/>
      <c r="I445" s="20"/>
      <c r="J445" s="31"/>
      <c r="K445" s="32"/>
      <c r="L445" s="32"/>
      <c r="M445" s="32"/>
      <c r="N445" s="46"/>
      <c r="V445" s="5"/>
      <c r="Y445" s="5"/>
    </row>
    <row r="446" spans="2:25" x14ac:dyDescent="0.3">
      <c r="B446" s="23">
        <f>'Spot Type 1'!B446</f>
        <v>0</v>
      </c>
      <c r="C446" s="20" t="str">
        <f>'Spot Type 1'!C446</f>
        <v>x</v>
      </c>
      <c r="D446" s="20"/>
      <c r="E446" s="20"/>
      <c r="F446" s="20"/>
      <c r="G446" s="20"/>
      <c r="H446" s="20"/>
      <c r="I446" s="20"/>
      <c r="J446" s="31"/>
      <c r="K446" s="32"/>
      <c r="L446" s="32"/>
      <c r="M446" s="32"/>
      <c r="N446" s="46"/>
      <c r="V446" s="5"/>
      <c r="Y446" s="5"/>
    </row>
    <row r="447" spans="2:25" x14ac:dyDescent="0.3">
      <c r="B447" s="23">
        <f>'Spot Type 1'!B447</f>
        <v>0</v>
      </c>
      <c r="C447" s="20" t="str">
        <f>'Spot Type 1'!C447</f>
        <v>x</v>
      </c>
      <c r="D447" s="20"/>
      <c r="E447" s="20"/>
      <c r="F447" s="20"/>
      <c r="G447" s="20"/>
      <c r="H447" s="20"/>
      <c r="I447" s="20"/>
      <c r="J447" s="31"/>
      <c r="K447" s="32"/>
      <c r="L447" s="32"/>
      <c r="M447" s="32"/>
      <c r="N447" s="46"/>
      <c r="V447" s="5"/>
      <c r="Y447" s="5"/>
    </row>
    <row r="448" spans="2:25" x14ac:dyDescent="0.3">
      <c r="B448" s="23">
        <f>'Spot Type 1'!B448</f>
        <v>0</v>
      </c>
      <c r="C448" s="20" t="str">
        <f>'Spot Type 1'!C448</f>
        <v>x</v>
      </c>
      <c r="D448" s="20"/>
      <c r="E448" s="20"/>
      <c r="F448" s="20"/>
      <c r="G448" s="20"/>
      <c r="H448" s="20"/>
      <c r="I448" s="20"/>
      <c r="J448" s="31"/>
      <c r="K448" s="32"/>
      <c r="L448" s="32"/>
      <c r="M448" s="32"/>
      <c r="N448" s="46"/>
      <c r="V448" s="5"/>
      <c r="Y448" s="5"/>
    </row>
    <row r="449" spans="2:25" x14ac:dyDescent="0.3">
      <c r="B449" s="23">
        <f>'Spot Type 1'!B449</f>
        <v>0</v>
      </c>
      <c r="C449" s="20" t="str">
        <f>'Spot Type 1'!C449</f>
        <v>x</v>
      </c>
      <c r="D449" s="20"/>
      <c r="E449" s="20"/>
      <c r="F449" s="20"/>
      <c r="G449" s="20"/>
      <c r="H449" s="20"/>
      <c r="I449" s="20"/>
      <c r="J449" s="31"/>
      <c r="K449" s="32"/>
      <c r="L449" s="32"/>
      <c r="M449" s="32"/>
      <c r="N449" s="46"/>
      <c r="V449" s="5"/>
      <c r="Y449" s="5"/>
    </row>
    <row r="450" spans="2:25" x14ac:dyDescent="0.3">
      <c r="B450" s="23">
        <f>'Spot Type 1'!B450</f>
        <v>0</v>
      </c>
      <c r="C450" s="20" t="str">
        <f>'Spot Type 1'!C450</f>
        <v>x</v>
      </c>
      <c r="D450" s="20"/>
      <c r="E450" s="20"/>
      <c r="F450" s="20"/>
      <c r="G450" s="20"/>
      <c r="H450" s="20"/>
      <c r="I450" s="20"/>
      <c r="J450" s="31"/>
      <c r="K450" s="32"/>
      <c r="L450" s="32"/>
      <c r="M450" s="32"/>
      <c r="N450" s="46"/>
      <c r="V450" s="5"/>
      <c r="Y450" s="5"/>
    </row>
    <row r="451" spans="2:25" x14ac:dyDescent="0.3">
      <c r="B451" s="23">
        <f>'Spot Type 1'!B451</f>
        <v>0</v>
      </c>
      <c r="C451" s="20" t="str">
        <f>'Spot Type 1'!C451</f>
        <v>x</v>
      </c>
      <c r="D451" s="20"/>
      <c r="E451" s="20"/>
      <c r="F451" s="20"/>
      <c r="G451" s="20"/>
      <c r="H451" s="20"/>
      <c r="I451" s="20"/>
      <c r="J451" s="31"/>
      <c r="K451" s="32"/>
      <c r="L451" s="32"/>
      <c r="M451" s="32"/>
      <c r="N451" s="46"/>
      <c r="V451" s="5"/>
      <c r="Y451" s="5"/>
    </row>
    <row r="452" spans="2:25" x14ac:dyDescent="0.3">
      <c r="B452" s="23">
        <f>'Spot Type 1'!B452</f>
        <v>0</v>
      </c>
      <c r="C452" s="20" t="str">
        <f>'Spot Type 1'!C452</f>
        <v>x</v>
      </c>
      <c r="D452" s="20"/>
      <c r="E452" s="20"/>
      <c r="F452" s="20"/>
      <c r="G452" s="20"/>
      <c r="H452" s="20"/>
      <c r="I452" s="20"/>
      <c r="J452" s="31"/>
      <c r="K452" s="32"/>
      <c r="L452" s="32"/>
      <c r="M452" s="32"/>
      <c r="N452" s="46"/>
      <c r="V452" s="5"/>
      <c r="Y452" s="5"/>
    </row>
    <row r="453" spans="2:25" x14ac:dyDescent="0.3">
      <c r="B453" s="23">
        <f>'Spot Type 1'!B453</f>
        <v>0</v>
      </c>
      <c r="C453" s="20" t="str">
        <f>'Spot Type 1'!C453</f>
        <v>x</v>
      </c>
      <c r="D453" s="20"/>
      <c r="E453" s="20"/>
      <c r="F453" s="20"/>
      <c r="G453" s="20"/>
      <c r="H453" s="20"/>
      <c r="I453" s="20"/>
      <c r="J453" s="31"/>
      <c r="K453" s="32"/>
      <c r="L453" s="32"/>
      <c r="M453" s="32"/>
      <c r="N453" s="46"/>
      <c r="V453" s="5"/>
      <c r="Y453" s="5"/>
    </row>
    <row r="454" spans="2:25" x14ac:dyDescent="0.3">
      <c r="B454" s="23">
        <f>'Spot Type 1'!B454</f>
        <v>0</v>
      </c>
      <c r="C454" s="20" t="str">
        <f>'Spot Type 1'!C454</f>
        <v>x</v>
      </c>
      <c r="D454" s="20"/>
      <c r="E454" s="20"/>
      <c r="F454" s="20"/>
      <c r="G454" s="20"/>
      <c r="H454" s="20"/>
      <c r="I454" s="20"/>
      <c r="J454" s="31"/>
      <c r="K454" s="32"/>
      <c r="L454" s="32"/>
      <c r="M454" s="32"/>
      <c r="N454" s="46"/>
      <c r="V454" s="5"/>
      <c r="Y454" s="5"/>
    </row>
    <row r="455" spans="2:25" x14ac:dyDescent="0.3">
      <c r="B455" s="23">
        <f>'Spot Type 1'!B455</f>
        <v>0</v>
      </c>
      <c r="C455" s="20" t="str">
        <f>'Spot Type 1'!C455</f>
        <v>x</v>
      </c>
      <c r="D455" s="20"/>
      <c r="E455" s="20"/>
      <c r="F455" s="20"/>
      <c r="G455" s="20"/>
      <c r="H455" s="20"/>
      <c r="I455" s="20"/>
      <c r="J455" s="31"/>
      <c r="K455" s="32"/>
      <c r="L455" s="32"/>
      <c r="M455" s="32"/>
      <c r="N455" s="46"/>
      <c r="V455" s="5"/>
      <c r="Y455" s="5"/>
    </row>
    <row r="456" spans="2:25" x14ac:dyDescent="0.3">
      <c r="B456" s="23">
        <f>'Spot Type 1'!B456</f>
        <v>0</v>
      </c>
      <c r="C456" s="20" t="str">
        <f>'Spot Type 1'!C456</f>
        <v>x</v>
      </c>
      <c r="D456" s="20"/>
      <c r="E456" s="20"/>
      <c r="F456" s="20"/>
      <c r="G456" s="20"/>
      <c r="H456" s="20"/>
      <c r="I456" s="20"/>
      <c r="J456" s="31"/>
      <c r="K456" s="32"/>
      <c r="L456" s="32"/>
      <c r="M456" s="32"/>
      <c r="N456" s="46"/>
      <c r="V456" s="5"/>
      <c r="Y456" s="5"/>
    </row>
    <row r="457" spans="2:25" x14ac:dyDescent="0.3">
      <c r="B457" s="23">
        <f>'Spot Type 1'!B457</f>
        <v>0</v>
      </c>
      <c r="C457" s="20" t="str">
        <f>'Spot Type 1'!C457</f>
        <v>x</v>
      </c>
      <c r="D457" s="20"/>
      <c r="E457" s="20"/>
      <c r="F457" s="20"/>
      <c r="G457" s="20"/>
      <c r="H457" s="20"/>
      <c r="I457" s="20"/>
      <c r="J457" s="31"/>
      <c r="K457" s="32"/>
      <c r="L457" s="32"/>
      <c r="M457" s="32"/>
      <c r="N457" s="46"/>
      <c r="V457" s="5"/>
      <c r="Y457" s="5"/>
    </row>
    <row r="458" spans="2:25" x14ac:dyDescent="0.3">
      <c r="B458" s="23">
        <f>'Spot Type 1'!B458</f>
        <v>0</v>
      </c>
      <c r="C458" s="20" t="str">
        <f>'Spot Type 1'!C458</f>
        <v>x</v>
      </c>
      <c r="D458" s="20"/>
      <c r="E458" s="20"/>
      <c r="F458" s="20"/>
      <c r="G458" s="20"/>
      <c r="H458" s="20"/>
      <c r="I458" s="20"/>
      <c r="J458" s="31"/>
      <c r="K458" s="32"/>
      <c r="L458" s="32"/>
      <c r="M458" s="32"/>
      <c r="N458" s="46"/>
      <c r="V458" s="5"/>
      <c r="Y458" s="5"/>
    </row>
    <row r="459" spans="2:25" x14ac:dyDescent="0.3">
      <c r="B459" s="23">
        <f>'Spot Type 1'!B459</f>
        <v>0</v>
      </c>
      <c r="C459" s="20" t="str">
        <f>'Spot Type 1'!C459</f>
        <v>x</v>
      </c>
      <c r="D459" s="20"/>
      <c r="E459" s="20"/>
      <c r="F459" s="20"/>
      <c r="G459" s="20"/>
      <c r="H459" s="20"/>
      <c r="I459" s="20"/>
      <c r="J459" s="31"/>
      <c r="K459" s="32"/>
      <c r="L459" s="32"/>
      <c r="M459" s="32"/>
      <c r="N459" s="46"/>
      <c r="V459" s="5"/>
      <c r="Y459" s="5"/>
    </row>
    <row r="460" spans="2:25" x14ac:dyDescent="0.3">
      <c r="B460" s="23">
        <f>'Spot Type 1'!B460</f>
        <v>0</v>
      </c>
      <c r="C460" s="20" t="str">
        <f>'Spot Type 1'!C460</f>
        <v>x</v>
      </c>
      <c r="D460" s="20"/>
      <c r="E460" s="20"/>
      <c r="F460" s="20"/>
      <c r="G460" s="20"/>
      <c r="H460" s="20"/>
      <c r="I460" s="20"/>
      <c r="J460" s="31"/>
      <c r="K460" s="32"/>
      <c r="L460" s="32"/>
      <c r="M460" s="32"/>
      <c r="N460" s="46"/>
      <c r="V460" s="5"/>
      <c r="Y460" s="5"/>
    </row>
    <row r="461" spans="2:25" x14ac:dyDescent="0.3">
      <c r="B461" s="23">
        <f>'Spot Type 1'!B461</f>
        <v>0</v>
      </c>
      <c r="C461" s="20" t="str">
        <f>'Spot Type 1'!C461</f>
        <v>x</v>
      </c>
      <c r="D461" s="20"/>
      <c r="E461" s="20"/>
      <c r="F461" s="20"/>
      <c r="G461" s="20"/>
      <c r="H461" s="20"/>
      <c r="I461" s="20"/>
      <c r="J461" s="31"/>
      <c r="K461" s="32"/>
      <c r="L461" s="32"/>
      <c r="M461" s="32"/>
      <c r="N461" s="46"/>
      <c r="V461" s="5"/>
      <c r="Y461" s="5"/>
    </row>
    <row r="462" spans="2:25" x14ac:dyDescent="0.3">
      <c r="B462" s="23">
        <f>'Spot Type 1'!B462</f>
        <v>0</v>
      </c>
      <c r="C462" s="20" t="str">
        <f>'Spot Type 1'!C462</f>
        <v>x</v>
      </c>
      <c r="D462" s="20"/>
      <c r="E462" s="20"/>
      <c r="F462" s="20"/>
      <c r="G462" s="20"/>
      <c r="H462" s="20"/>
      <c r="I462" s="20"/>
      <c r="J462" s="31"/>
      <c r="K462" s="32"/>
      <c r="L462" s="32"/>
      <c r="M462" s="32"/>
      <c r="N462" s="46"/>
      <c r="V462" s="5"/>
      <c r="Y462" s="5"/>
    </row>
    <row r="463" spans="2:25" x14ac:dyDescent="0.3">
      <c r="B463" s="23">
        <f>'Spot Type 1'!B463</f>
        <v>0</v>
      </c>
      <c r="C463" s="20" t="str">
        <f>'Spot Type 1'!C463</f>
        <v>x</v>
      </c>
      <c r="D463" s="20"/>
      <c r="E463" s="20"/>
      <c r="F463" s="20"/>
      <c r="G463" s="20"/>
      <c r="H463" s="20"/>
      <c r="I463" s="20"/>
      <c r="J463" s="31"/>
      <c r="K463" s="32"/>
      <c r="L463" s="32"/>
      <c r="M463" s="32"/>
      <c r="N463" s="46"/>
      <c r="V463" s="5"/>
      <c r="Y463" s="5"/>
    </row>
    <row r="464" spans="2:25" x14ac:dyDescent="0.3">
      <c r="B464" s="23">
        <f>'Spot Type 1'!B464</f>
        <v>0</v>
      </c>
      <c r="C464" s="20" t="str">
        <f>'Spot Type 1'!C464</f>
        <v>x</v>
      </c>
      <c r="D464" s="20"/>
      <c r="E464" s="20"/>
      <c r="F464" s="20"/>
      <c r="G464" s="20"/>
      <c r="H464" s="20"/>
      <c r="I464" s="20"/>
      <c r="J464" s="31"/>
      <c r="K464" s="32"/>
      <c r="L464" s="32"/>
      <c r="M464" s="32"/>
      <c r="N464" s="46"/>
      <c r="V464" s="5"/>
      <c r="Y464" s="5"/>
    </row>
    <row r="465" spans="2:25" x14ac:dyDescent="0.3">
      <c r="B465" s="23">
        <f>'Spot Type 1'!B465</f>
        <v>0</v>
      </c>
      <c r="C465" s="20" t="str">
        <f>'Spot Type 1'!C465</f>
        <v>x</v>
      </c>
      <c r="D465" s="20"/>
      <c r="E465" s="20"/>
      <c r="F465" s="20"/>
      <c r="G465" s="20"/>
      <c r="H465" s="20"/>
      <c r="I465" s="20"/>
      <c r="J465" s="31"/>
      <c r="K465" s="32"/>
      <c r="L465" s="32"/>
      <c r="M465" s="32"/>
      <c r="N465" s="46"/>
      <c r="V465" s="5"/>
      <c r="Y465" s="5"/>
    </row>
    <row r="466" spans="2:25" x14ac:dyDescent="0.3">
      <c r="B466" s="23">
        <f>'Spot Type 1'!B466</f>
        <v>0</v>
      </c>
      <c r="C466" s="20" t="str">
        <f>'Spot Type 1'!C466</f>
        <v>x</v>
      </c>
      <c r="D466" s="20"/>
      <c r="E466" s="20"/>
      <c r="F466" s="20"/>
      <c r="G466" s="20"/>
      <c r="H466" s="20"/>
      <c r="I466" s="20"/>
      <c r="J466" s="31"/>
      <c r="K466" s="32"/>
      <c r="L466" s="32"/>
      <c r="M466" s="32"/>
      <c r="N466" s="46"/>
      <c r="V466" s="5"/>
      <c r="Y466" s="5"/>
    </row>
    <row r="467" spans="2:25" x14ac:dyDescent="0.3">
      <c r="B467" s="23">
        <f>'Spot Type 1'!B467</f>
        <v>0</v>
      </c>
      <c r="C467" s="20" t="str">
        <f>'Spot Type 1'!C467</f>
        <v>x</v>
      </c>
      <c r="D467" s="20"/>
      <c r="E467" s="20"/>
      <c r="F467" s="20"/>
      <c r="G467" s="20"/>
      <c r="H467" s="20"/>
      <c r="I467" s="20"/>
      <c r="J467" s="31"/>
      <c r="K467" s="32"/>
      <c r="L467" s="32"/>
      <c r="M467" s="32"/>
      <c r="N467" s="46"/>
      <c r="V467" s="5"/>
      <c r="Y467" s="5"/>
    </row>
    <row r="468" spans="2:25" x14ac:dyDescent="0.3">
      <c r="B468" s="23">
        <f>'Spot Type 1'!B468</f>
        <v>0</v>
      </c>
      <c r="C468" s="20" t="str">
        <f>'Spot Type 1'!C468</f>
        <v>x</v>
      </c>
      <c r="D468" s="20"/>
      <c r="E468" s="20"/>
      <c r="F468" s="20"/>
      <c r="G468" s="20"/>
      <c r="H468" s="20"/>
      <c r="I468" s="20"/>
      <c r="J468" s="31"/>
      <c r="K468" s="32"/>
      <c r="L468" s="32"/>
      <c r="M468" s="32"/>
      <c r="N468" s="46"/>
      <c r="V468" s="5"/>
      <c r="Y468" s="5"/>
    </row>
    <row r="469" spans="2:25" x14ac:dyDescent="0.3">
      <c r="B469" s="23">
        <f>'Spot Type 1'!B469</f>
        <v>0</v>
      </c>
      <c r="C469" s="20" t="str">
        <f>'Spot Type 1'!C469</f>
        <v>x</v>
      </c>
      <c r="D469" s="20"/>
      <c r="E469" s="20"/>
      <c r="F469" s="20"/>
      <c r="G469" s="20"/>
      <c r="H469" s="20"/>
      <c r="I469" s="20"/>
      <c r="J469" s="31"/>
      <c r="K469" s="32"/>
      <c r="L469" s="32"/>
      <c r="M469" s="32"/>
      <c r="N469" s="46"/>
      <c r="V469" s="5"/>
      <c r="Y469" s="5"/>
    </row>
    <row r="470" spans="2:25" x14ac:dyDescent="0.3">
      <c r="B470" s="23">
        <f>'Spot Type 1'!B470</f>
        <v>0</v>
      </c>
      <c r="C470" s="20" t="str">
        <f>'Spot Type 1'!C470</f>
        <v>x</v>
      </c>
      <c r="D470" s="20"/>
      <c r="E470" s="20"/>
      <c r="F470" s="20"/>
      <c r="G470" s="20"/>
      <c r="H470" s="20"/>
      <c r="I470" s="20"/>
      <c r="J470" s="31"/>
      <c r="K470" s="32"/>
      <c r="L470" s="32"/>
      <c r="M470" s="32"/>
      <c r="N470" s="46"/>
      <c r="V470" s="5"/>
      <c r="Y470" s="5"/>
    </row>
    <row r="471" spans="2:25" x14ac:dyDescent="0.3">
      <c r="B471" s="23">
        <f>'Spot Type 1'!B471</f>
        <v>0</v>
      </c>
      <c r="C471" s="20" t="str">
        <f>'Spot Type 1'!C471</f>
        <v>x</v>
      </c>
      <c r="D471" s="20"/>
      <c r="E471" s="20"/>
      <c r="F471" s="20"/>
      <c r="G471" s="20"/>
      <c r="H471" s="20"/>
      <c r="I471" s="20"/>
      <c r="J471" s="31"/>
      <c r="K471" s="32"/>
      <c r="L471" s="32"/>
      <c r="M471" s="32"/>
      <c r="N471" s="46"/>
      <c r="V471" s="5"/>
      <c r="Y471" s="5"/>
    </row>
    <row r="472" spans="2:25" x14ac:dyDescent="0.3">
      <c r="B472" s="23">
        <f>'Spot Type 1'!B472</f>
        <v>0</v>
      </c>
      <c r="C472" s="20" t="str">
        <f>'Spot Type 1'!C472</f>
        <v>x</v>
      </c>
      <c r="D472" s="20"/>
      <c r="E472" s="20"/>
      <c r="F472" s="20"/>
      <c r="G472" s="20"/>
      <c r="H472" s="20"/>
      <c r="I472" s="20"/>
      <c r="J472" s="31"/>
      <c r="K472" s="32"/>
      <c r="L472" s="32"/>
      <c r="M472" s="32"/>
      <c r="N472" s="46"/>
      <c r="V472" s="5"/>
      <c r="Y472" s="5"/>
    </row>
    <row r="473" spans="2:25" x14ac:dyDescent="0.3">
      <c r="B473" s="23">
        <f>'Spot Type 1'!B473</f>
        <v>0</v>
      </c>
      <c r="C473" s="20" t="str">
        <f>'Spot Type 1'!C473</f>
        <v>x</v>
      </c>
      <c r="D473" s="20"/>
      <c r="E473" s="20"/>
      <c r="F473" s="20"/>
      <c r="G473" s="20"/>
      <c r="H473" s="20"/>
      <c r="I473" s="20"/>
      <c r="J473" s="31"/>
      <c r="K473" s="32"/>
      <c r="L473" s="32"/>
      <c r="M473" s="32"/>
      <c r="N473" s="46"/>
      <c r="V473" s="5"/>
      <c r="Y473" s="5"/>
    </row>
    <row r="474" spans="2:25" x14ac:dyDescent="0.3">
      <c r="B474" s="23">
        <f>'Spot Type 1'!B474</f>
        <v>0</v>
      </c>
      <c r="C474" s="20" t="str">
        <f>'Spot Type 1'!C474</f>
        <v>x</v>
      </c>
      <c r="D474" s="20"/>
      <c r="E474" s="20"/>
      <c r="F474" s="20"/>
      <c r="G474" s="20"/>
      <c r="H474" s="20"/>
      <c r="I474" s="20"/>
      <c r="J474" s="31"/>
      <c r="K474" s="32"/>
      <c r="L474" s="32"/>
      <c r="M474" s="32"/>
      <c r="N474" s="46"/>
      <c r="V474" s="5"/>
      <c r="Y474" s="5"/>
    </row>
    <row r="475" spans="2:25" x14ac:dyDescent="0.3">
      <c r="B475" s="23">
        <f>'Spot Type 1'!B475</f>
        <v>0</v>
      </c>
      <c r="C475" s="20" t="str">
        <f>'Spot Type 1'!C475</f>
        <v>x</v>
      </c>
      <c r="D475" s="20"/>
      <c r="E475" s="20"/>
      <c r="F475" s="20"/>
      <c r="G475" s="20"/>
      <c r="H475" s="20"/>
      <c r="I475" s="20"/>
      <c r="J475" s="31"/>
      <c r="K475" s="32"/>
      <c r="L475" s="32"/>
      <c r="M475" s="32"/>
      <c r="N475" s="46"/>
      <c r="V475" s="5"/>
      <c r="Y475" s="5"/>
    </row>
    <row r="476" spans="2:25" x14ac:dyDescent="0.3">
      <c r="B476" s="23">
        <f>'Spot Type 1'!B476</f>
        <v>0</v>
      </c>
      <c r="C476" s="20" t="str">
        <f>'Spot Type 1'!C476</f>
        <v>x</v>
      </c>
      <c r="D476" s="20"/>
      <c r="E476" s="20"/>
      <c r="F476" s="20"/>
      <c r="G476" s="20"/>
      <c r="H476" s="20"/>
      <c r="I476" s="20"/>
      <c r="J476" s="31"/>
      <c r="K476" s="32"/>
      <c r="L476" s="32"/>
      <c r="M476" s="32"/>
      <c r="N476" s="46"/>
      <c r="V476" s="5"/>
      <c r="Y476" s="5"/>
    </row>
    <row r="477" spans="2:25" x14ac:dyDescent="0.3">
      <c r="B477" s="23">
        <f>'Spot Type 1'!B477</f>
        <v>0</v>
      </c>
      <c r="C477" s="20" t="str">
        <f>'Spot Type 1'!C477</f>
        <v>x</v>
      </c>
      <c r="D477" s="20"/>
      <c r="E477" s="20"/>
      <c r="F477" s="20"/>
      <c r="G477" s="20"/>
      <c r="H477" s="20"/>
      <c r="I477" s="20"/>
      <c r="J477" s="31"/>
      <c r="K477" s="32"/>
      <c r="L477" s="32"/>
      <c r="M477" s="32"/>
      <c r="N477" s="46"/>
      <c r="V477" s="5"/>
      <c r="Y477" s="5"/>
    </row>
    <row r="478" spans="2:25" x14ac:dyDescent="0.3">
      <c r="B478" s="23">
        <f>'Spot Type 1'!B478</f>
        <v>0</v>
      </c>
      <c r="C478" s="20" t="str">
        <f>'Spot Type 1'!C478</f>
        <v>x</v>
      </c>
      <c r="D478" s="20"/>
      <c r="E478" s="20"/>
      <c r="F478" s="20"/>
      <c r="G478" s="20"/>
      <c r="H478" s="20"/>
      <c r="I478" s="20"/>
      <c r="J478" s="31"/>
      <c r="K478" s="32"/>
      <c r="L478" s="32"/>
      <c r="M478" s="32"/>
      <c r="N478" s="46"/>
      <c r="V478" s="5"/>
      <c r="Y478" s="5"/>
    </row>
    <row r="479" spans="2:25" x14ac:dyDescent="0.3">
      <c r="B479" s="23">
        <f>'Spot Type 1'!B479</f>
        <v>0</v>
      </c>
      <c r="C479" s="20" t="str">
        <f>'Spot Type 1'!C479</f>
        <v>x</v>
      </c>
      <c r="D479" s="20"/>
      <c r="E479" s="20"/>
      <c r="F479" s="20"/>
      <c r="G479" s="20"/>
      <c r="H479" s="20"/>
      <c r="I479" s="20"/>
      <c r="J479" s="31"/>
      <c r="K479" s="32"/>
      <c r="L479" s="32"/>
      <c r="M479" s="32"/>
      <c r="N479" s="46"/>
      <c r="V479" s="5"/>
      <c r="Y479" s="5"/>
    </row>
    <row r="480" spans="2:25" x14ac:dyDescent="0.3">
      <c r="B480" s="23">
        <f>'Spot Type 1'!B480</f>
        <v>0</v>
      </c>
      <c r="C480" s="20" t="str">
        <f>'Spot Type 1'!C480</f>
        <v>x</v>
      </c>
      <c r="D480" s="20"/>
      <c r="E480" s="20"/>
      <c r="F480" s="20"/>
      <c r="G480" s="20"/>
      <c r="H480" s="20"/>
      <c r="I480" s="20"/>
      <c r="J480" s="31"/>
      <c r="K480" s="32"/>
      <c r="L480" s="32"/>
      <c r="M480" s="32"/>
      <c r="N480" s="46"/>
      <c r="V480" s="5"/>
      <c r="Y480" s="5"/>
    </row>
    <row r="481" spans="2:25" x14ac:dyDescent="0.3">
      <c r="B481" s="23">
        <f>'Spot Type 1'!B481</f>
        <v>0</v>
      </c>
      <c r="C481" s="20" t="str">
        <f>'Spot Type 1'!C481</f>
        <v>x</v>
      </c>
      <c r="D481" s="20"/>
      <c r="E481" s="20"/>
      <c r="F481" s="20"/>
      <c r="G481" s="20"/>
      <c r="H481" s="20"/>
      <c r="I481" s="20"/>
      <c r="J481" s="31"/>
      <c r="K481" s="32"/>
      <c r="L481" s="32"/>
      <c r="M481" s="32"/>
      <c r="N481" s="46"/>
      <c r="V481" s="5"/>
      <c r="Y481" s="5"/>
    </row>
    <row r="482" spans="2:25" x14ac:dyDescent="0.3">
      <c r="B482" s="23">
        <f>'Spot Type 1'!B482</f>
        <v>0</v>
      </c>
      <c r="C482" s="20" t="str">
        <f>'Spot Type 1'!C482</f>
        <v>x</v>
      </c>
      <c r="D482" s="20"/>
      <c r="E482" s="20"/>
      <c r="F482" s="20"/>
      <c r="G482" s="20"/>
      <c r="H482" s="20"/>
      <c r="I482" s="20"/>
      <c r="J482" s="31"/>
      <c r="K482" s="32"/>
      <c r="L482" s="32"/>
      <c r="M482" s="32"/>
      <c r="N482" s="46"/>
      <c r="V482" s="5"/>
      <c r="Y482" s="5"/>
    </row>
    <row r="483" spans="2:25" x14ac:dyDescent="0.3">
      <c r="B483" s="23">
        <f>'Spot Type 1'!B483</f>
        <v>0</v>
      </c>
      <c r="C483" s="20" t="str">
        <f>'Spot Type 1'!C483</f>
        <v>x</v>
      </c>
      <c r="D483" s="20"/>
      <c r="E483" s="20"/>
      <c r="F483" s="20"/>
      <c r="G483" s="20"/>
      <c r="H483" s="20"/>
      <c r="I483" s="20"/>
      <c r="J483" s="31"/>
      <c r="K483" s="32"/>
      <c r="L483" s="32"/>
      <c r="M483" s="32"/>
      <c r="N483" s="46"/>
      <c r="V483" s="5"/>
      <c r="Y483" s="5"/>
    </row>
    <row r="484" spans="2:25" x14ac:dyDescent="0.3">
      <c r="B484" s="23">
        <f>'Spot Type 1'!B484</f>
        <v>0</v>
      </c>
      <c r="C484" s="20" t="str">
        <f>'Spot Type 1'!C484</f>
        <v>x</v>
      </c>
      <c r="D484" s="20"/>
      <c r="E484" s="20"/>
      <c r="F484" s="20"/>
      <c r="G484" s="20"/>
      <c r="H484" s="20"/>
      <c r="I484" s="20"/>
      <c r="J484" s="31"/>
      <c r="K484" s="32"/>
      <c r="L484" s="32"/>
      <c r="M484" s="32"/>
      <c r="N484" s="46"/>
      <c r="V484" s="5"/>
      <c r="Y484" s="5"/>
    </row>
    <row r="485" spans="2:25" x14ac:dyDescent="0.3">
      <c r="B485" s="23">
        <f>'Spot Type 1'!B485</f>
        <v>0</v>
      </c>
      <c r="C485" s="20" t="str">
        <f>'Spot Type 1'!C485</f>
        <v>x</v>
      </c>
      <c r="D485" s="20"/>
      <c r="E485" s="20"/>
      <c r="F485" s="20"/>
      <c r="G485" s="20"/>
      <c r="H485" s="20"/>
      <c r="I485" s="20"/>
      <c r="J485" s="31"/>
      <c r="K485" s="32"/>
      <c r="L485" s="32"/>
      <c r="M485" s="32"/>
      <c r="N485" s="46"/>
      <c r="V485" s="5"/>
      <c r="Y485" s="5"/>
    </row>
    <row r="486" spans="2:25" x14ac:dyDescent="0.3">
      <c r="B486" s="23">
        <f>'Spot Type 1'!B486</f>
        <v>0</v>
      </c>
      <c r="C486" s="20" t="str">
        <f>'Spot Type 1'!C486</f>
        <v>x</v>
      </c>
      <c r="D486" s="20"/>
      <c r="E486" s="20"/>
      <c r="F486" s="20"/>
      <c r="G486" s="20"/>
      <c r="H486" s="20"/>
      <c r="I486" s="20"/>
      <c r="J486" s="31"/>
      <c r="K486" s="32"/>
      <c r="L486" s="32"/>
      <c r="M486" s="32"/>
      <c r="N486" s="46"/>
      <c r="V486" s="5"/>
      <c r="Y486" s="5"/>
    </row>
    <row r="487" spans="2:25" x14ac:dyDescent="0.3">
      <c r="B487" s="23">
        <f>'Spot Type 1'!B487</f>
        <v>0</v>
      </c>
      <c r="C487" s="20" t="str">
        <f>'Spot Type 1'!C487</f>
        <v>x</v>
      </c>
      <c r="D487" s="20"/>
      <c r="E487" s="20"/>
      <c r="F487" s="20"/>
      <c r="G487" s="20"/>
      <c r="H487" s="20"/>
      <c r="I487" s="20"/>
      <c r="J487" s="31"/>
      <c r="K487" s="32"/>
      <c r="L487" s="32"/>
      <c r="M487" s="32"/>
      <c r="N487" s="46"/>
      <c r="V487" s="5"/>
      <c r="Y487" s="5"/>
    </row>
    <row r="488" spans="2:25" x14ac:dyDescent="0.3">
      <c r="B488" s="23">
        <f>'Spot Type 1'!B488</f>
        <v>0</v>
      </c>
      <c r="C488" s="20" t="str">
        <f>'Spot Type 1'!C488</f>
        <v>x</v>
      </c>
      <c r="D488" s="20"/>
      <c r="E488" s="20"/>
      <c r="F488" s="20"/>
      <c r="G488" s="20"/>
      <c r="H488" s="20"/>
      <c r="I488" s="20"/>
      <c r="J488" s="31"/>
      <c r="K488" s="32"/>
      <c r="L488" s="32"/>
      <c r="M488" s="32"/>
      <c r="N488" s="46"/>
      <c r="V488" s="5"/>
      <c r="Y488" s="5"/>
    </row>
    <row r="489" spans="2:25" x14ac:dyDescent="0.3">
      <c r="B489" s="23">
        <f>'Spot Type 1'!B489</f>
        <v>0</v>
      </c>
      <c r="C489" s="20" t="str">
        <f>'Spot Type 1'!C489</f>
        <v>x</v>
      </c>
      <c r="D489" s="20"/>
      <c r="E489" s="20"/>
      <c r="F489" s="20"/>
      <c r="G489" s="20"/>
      <c r="H489" s="20"/>
      <c r="I489" s="20"/>
      <c r="J489" s="31"/>
      <c r="K489" s="32"/>
      <c r="L489" s="32"/>
      <c r="M489" s="32"/>
      <c r="N489" s="46"/>
      <c r="V489" s="5"/>
      <c r="Y489" s="5"/>
    </row>
    <row r="490" spans="2:25" x14ac:dyDescent="0.3">
      <c r="B490" s="23">
        <f>'Spot Type 1'!B490</f>
        <v>0</v>
      </c>
      <c r="C490" s="20" t="str">
        <f>'Spot Type 1'!C490</f>
        <v>x</v>
      </c>
      <c r="D490" s="20"/>
      <c r="E490" s="20"/>
      <c r="F490" s="20"/>
      <c r="G490" s="20"/>
      <c r="H490" s="20"/>
      <c r="I490" s="20"/>
      <c r="J490" s="31"/>
      <c r="K490" s="32"/>
      <c r="L490" s="32"/>
      <c r="M490" s="32"/>
      <c r="N490" s="46"/>
      <c r="V490" s="5"/>
      <c r="Y490" s="5"/>
    </row>
    <row r="491" spans="2:25" x14ac:dyDescent="0.3">
      <c r="B491" s="23">
        <f>'Spot Type 1'!B491</f>
        <v>0</v>
      </c>
      <c r="C491" s="20" t="str">
        <f>'Spot Type 1'!C491</f>
        <v>x</v>
      </c>
      <c r="D491" s="20"/>
      <c r="E491" s="20"/>
      <c r="F491" s="20"/>
      <c r="G491" s="20"/>
      <c r="H491" s="20"/>
      <c r="I491" s="20"/>
      <c r="J491" s="31"/>
      <c r="K491" s="32"/>
      <c r="L491" s="32"/>
      <c r="M491" s="32"/>
      <c r="N491" s="46"/>
      <c r="V491" s="5"/>
      <c r="Y491" s="5"/>
    </row>
    <row r="492" spans="2:25" x14ac:dyDescent="0.3">
      <c r="B492" s="23">
        <f>'Spot Type 1'!B492</f>
        <v>0</v>
      </c>
      <c r="C492" s="20" t="str">
        <f>'Spot Type 1'!C492</f>
        <v>x</v>
      </c>
      <c r="D492" s="20"/>
      <c r="E492" s="20"/>
      <c r="F492" s="20"/>
      <c r="G492" s="20"/>
      <c r="H492" s="20"/>
      <c r="I492" s="20"/>
      <c r="J492" s="31"/>
      <c r="K492" s="32"/>
      <c r="L492" s="32"/>
      <c r="M492" s="32"/>
      <c r="N492" s="46"/>
      <c r="V492" s="5"/>
      <c r="Y492" s="5"/>
    </row>
    <row r="493" spans="2:25" x14ac:dyDescent="0.3">
      <c r="B493" s="23">
        <f>'Spot Type 1'!B493</f>
        <v>0</v>
      </c>
      <c r="C493" s="20" t="str">
        <f>'Spot Type 1'!C493</f>
        <v>x</v>
      </c>
      <c r="D493" s="20"/>
      <c r="E493" s="20"/>
      <c r="F493" s="20"/>
      <c r="G493" s="20"/>
      <c r="H493" s="20"/>
      <c r="I493" s="20"/>
      <c r="J493" s="31"/>
      <c r="K493" s="32"/>
      <c r="L493" s="32"/>
      <c r="M493" s="32"/>
      <c r="N493" s="46"/>
      <c r="V493" s="5"/>
      <c r="Y493" s="5"/>
    </row>
    <row r="494" spans="2:25" x14ac:dyDescent="0.3">
      <c r="B494" s="23">
        <f>'Spot Type 1'!B494</f>
        <v>0</v>
      </c>
      <c r="C494" s="20" t="str">
        <f>'Spot Type 1'!C494</f>
        <v>x</v>
      </c>
      <c r="D494" s="20"/>
      <c r="E494" s="20"/>
      <c r="F494" s="20"/>
      <c r="G494" s="20"/>
      <c r="H494" s="20"/>
      <c r="I494" s="20"/>
      <c r="J494" s="31"/>
      <c r="K494" s="32"/>
      <c r="L494" s="32"/>
      <c r="M494" s="32"/>
      <c r="N494" s="46"/>
      <c r="V494" s="5"/>
      <c r="Y494" s="5"/>
    </row>
    <row r="495" spans="2:25" x14ac:dyDescent="0.3">
      <c r="B495" s="23">
        <f>'Spot Type 1'!B495</f>
        <v>0</v>
      </c>
      <c r="C495" s="20" t="str">
        <f>'Spot Type 1'!C495</f>
        <v>x</v>
      </c>
      <c r="D495" s="20"/>
      <c r="E495" s="20"/>
      <c r="F495" s="20"/>
      <c r="G495" s="20"/>
      <c r="H495" s="20"/>
      <c r="I495" s="20"/>
      <c r="J495" s="31"/>
      <c r="K495" s="32"/>
      <c r="L495" s="32"/>
      <c r="M495" s="32"/>
      <c r="N495" s="46"/>
      <c r="V495" s="5"/>
      <c r="Y495" s="5"/>
    </row>
    <row r="496" spans="2:25" x14ac:dyDescent="0.3">
      <c r="B496" s="23">
        <f>'Spot Type 1'!B496</f>
        <v>0</v>
      </c>
      <c r="C496" s="20" t="str">
        <f>'Spot Type 1'!C496</f>
        <v>x</v>
      </c>
      <c r="D496" s="20"/>
      <c r="E496" s="20"/>
      <c r="F496" s="20"/>
      <c r="G496" s="20"/>
      <c r="H496" s="20"/>
      <c r="I496" s="20"/>
      <c r="J496" s="31"/>
      <c r="K496" s="32"/>
      <c r="L496" s="32"/>
      <c r="M496" s="32"/>
      <c r="N496" s="46"/>
      <c r="V496" s="5"/>
      <c r="Y496" s="5"/>
    </row>
    <row r="497" spans="2:25" x14ac:dyDescent="0.3">
      <c r="B497" s="23">
        <f>'Spot Type 1'!B497</f>
        <v>0</v>
      </c>
      <c r="C497" s="20" t="str">
        <f>'Spot Type 1'!C497</f>
        <v>x</v>
      </c>
      <c r="D497" s="20"/>
      <c r="E497" s="20"/>
      <c r="F497" s="20"/>
      <c r="G497" s="20"/>
      <c r="H497" s="20"/>
      <c r="I497" s="20"/>
      <c r="J497" s="31"/>
      <c r="K497" s="32"/>
      <c r="L497" s="32"/>
      <c r="M497" s="32"/>
      <c r="N497" s="46"/>
      <c r="V497" s="5"/>
      <c r="Y497" s="5"/>
    </row>
    <row r="498" spans="2:25" x14ac:dyDescent="0.3">
      <c r="B498" s="23">
        <f>'Spot Type 1'!B498</f>
        <v>0</v>
      </c>
      <c r="C498" s="20" t="str">
        <f>'Spot Type 1'!C498</f>
        <v>x</v>
      </c>
      <c r="D498" s="20"/>
      <c r="E498" s="20"/>
      <c r="F498" s="20"/>
      <c r="G498" s="20"/>
      <c r="H498" s="20"/>
      <c r="I498" s="20"/>
      <c r="J498" s="31"/>
      <c r="K498" s="32"/>
      <c r="L498" s="32"/>
      <c r="M498" s="32"/>
      <c r="N498" s="46"/>
      <c r="V498" s="5"/>
      <c r="Y498" s="5"/>
    </row>
    <row r="499" spans="2:25" x14ac:dyDescent="0.3">
      <c r="B499" s="23">
        <f>'Spot Type 1'!B499</f>
        <v>0</v>
      </c>
      <c r="C499" s="20" t="str">
        <f>'Spot Type 1'!C499</f>
        <v>x</v>
      </c>
      <c r="D499" s="20"/>
      <c r="E499" s="20"/>
      <c r="F499" s="20"/>
      <c r="G499" s="20"/>
      <c r="H499" s="20"/>
      <c r="I499" s="20"/>
      <c r="J499" s="31"/>
      <c r="K499" s="32"/>
      <c r="L499" s="32"/>
      <c r="M499" s="32"/>
      <c r="N499" s="46"/>
      <c r="V499" s="5"/>
      <c r="Y499" s="5"/>
    </row>
    <row r="500" spans="2:25" x14ac:dyDescent="0.3">
      <c r="B500" s="23">
        <f>'Spot Type 1'!B500</f>
        <v>0</v>
      </c>
      <c r="C500" s="20" t="str">
        <f>'Spot Type 1'!C500</f>
        <v>x</v>
      </c>
      <c r="D500" s="20"/>
      <c r="E500" s="20"/>
      <c r="F500" s="20"/>
      <c r="G500" s="20"/>
      <c r="H500" s="20"/>
      <c r="I500" s="20"/>
      <c r="J500" s="31"/>
      <c r="K500" s="32"/>
      <c r="L500" s="32"/>
      <c r="M500" s="32"/>
      <c r="N500" s="46"/>
      <c r="V500" s="5"/>
      <c r="Y500" s="5"/>
    </row>
    <row r="501" spans="2:25" x14ac:dyDescent="0.3">
      <c r="B501" s="23">
        <f>'Spot Type 1'!B501</f>
        <v>0</v>
      </c>
      <c r="C501" s="20" t="str">
        <f>'Spot Type 1'!C501</f>
        <v>x</v>
      </c>
      <c r="D501" s="20"/>
      <c r="E501" s="20"/>
      <c r="F501" s="20"/>
      <c r="G501" s="20"/>
      <c r="H501" s="20"/>
      <c r="I501" s="20"/>
      <c r="J501" s="31"/>
      <c r="K501" s="32"/>
      <c r="L501" s="32"/>
      <c r="M501" s="32"/>
      <c r="N501" s="46"/>
      <c r="V501" s="5"/>
      <c r="Y501" s="5"/>
    </row>
    <row r="502" spans="2:25" x14ac:dyDescent="0.3">
      <c r="B502" s="23">
        <f>'Spot Type 1'!B502</f>
        <v>0</v>
      </c>
      <c r="C502" s="20" t="str">
        <f>'Spot Type 1'!C502</f>
        <v>x</v>
      </c>
      <c r="D502" s="20"/>
      <c r="E502" s="20"/>
      <c r="F502" s="20"/>
      <c r="G502" s="20"/>
      <c r="H502" s="20"/>
      <c r="I502" s="20"/>
      <c r="J502" s="31"/>
      <c r="K502" s="32"/>
      <c r="L502" s="32"/>
      <c r="M502" s="32"/>
      <c r="N502" s="46"/>
      <c r="V502" s="5"/>
      <c r="Y502" s="5"/>
    </row>
    <row r="503" spans="2:25" x14ac:dyDescent="0.3">
      <c r="B503" s="23">
        <f>'Spot Type 1'!B503</f>
        <v>0</v>
      </c>
      <c r="C503" s="20" t="str">
        <f>'Spot Type 1'!C503</f>
        <v>x</v>
      </c>
      <c r="D503" s="20"/>
      <c r="E503" s="20"/>
      <c r="F503" s="20"/>
      <c r="G503" s="20"/>
      <c r="H503" s="20"/>
      <c r="I503" s="20"/>
      <c r="J503" s="31"/>
      <c r="K503" s="32"/>
      <c r="L503" s="32"/>
      <c r="M503" s="32"/>
      <c r="N503" s="46"/>
      <c r="V503" s="5"/>
      <c r="Y503" s="5"/>
    </row>
    <row r="504" spans="2:25" x14ac:dyDescent="0.3">
      <c r="B504" s="23">
        <f>'Spot Type 1'!B504</f>
        <v>0</v>
      </c>
      <c r="C504" s="20" t="str">
        <f>'Spot Type 1'!C504</f>
        <v>x</v>
      </c>
      <c r="D504" s="20"/>
      <c r="E504" s="20"/>
      <c r="F504" s="20"/>
      <c r="G504" s="20"/>
      <c r="H504" s="20"/>
      <c r="I504" s="20"/>
      <c r="J504" s="31"/>
      <c r="K504" s="32"/>
      <c r="L504" s="32"/>
      <c r="M504" s="32"/>
      <c r="N504" s="46"/>
      <c r="V504" s="5"/>
      <c r="Y504" s="5"/>
    </row>
    <row r="505" spans="2:25" x14ac:dyDescent="0.3">
      <c r="B505" s="23">
        <f>'Spot Type 1'!B505</f>
        <v>0</v>
      </c>
      <c r="C505" s="20" t="str">
        <f>'Spot Type 1'!C505</f>
        <v>x</v>
      </c>
      <c r="D505" s="20"/>
      <c r="E505" s="20"/>
      <c r="F505" s="20"/>
      <c r="G505" s="20"/>
      <c r="H505" s="20"/>
      <c r="I505" s="20"/>
      <c r="J505" s="31"/>
      <c r="K505" s="32"/>
      <c r="L505" s="32"/>
      <c r="M505" s="32"/>
      <c r="N505" s="46"/>
      <c r="V505" s="5"/>
      <c r="Y505" s="5"/>
    </row>
    <row r="506" spans="2:25" x14ac:dyDescent="0.3">
      <c r="B506" s="23">
        <f>'Spot Type 1'!B506</f>
        <v>0</v>
      </c>
      <c r="C506" s="20" t="str">
        <f>'Spot Type 1'!C506</f>
        <v>x</v>
      </c>
      <c r="D506" s="20"/>
      <c r="E506" s="20"/>
      <c r="F506" s="20"/>
      <c r="G506" s="20"/>
      <c r="H506" s="20"/>
      <c r="I506" s="20"/>
      <c r="J506" s="31"/>
      <c r="K506" s="32"/>
      <c r="L506" s="32"/>
      <c r="M506" s="32"/>
      <c r="N506" s="46"/>
      <c r="V506" s="5"/>
      <c r="Y506" s="5"/>
    </row>
    <row r="507" spans="2:25" x14ac:dyDescent="0.3">
      <c r="B507" s="23">
        <f>'Spot Type 1'!B507</f>
        <v>0</v>
      </c>
      <c r="C507" s="20" t="str">
        <f>'Spot Type 1'!C507</f>
        <v>x</v>
      </c>
      <c r="D507" s="20"/>
      <c r="E507" s="20"/>
      <c r="F507" s="20"/>
      <c r="G507" s="20"/>
      <c r="H507" s="20"/>
      <c r="I507" s="20"/>
      <c r="J507" s="31"/>
      <c r="K507" s="32"/>
      <c r="L507" s="32"/>
      <c r="M507" s="32"/>
      <c r="N507" s="46"/>
      <c r="V507" s="5"/>
      <c r="Y507" s="5"/>
    </row>
    <row r="508" spans="2:25" x14ac:dyDescent="0.3">
      <c r="B508" s="23">
        <f>'Spot Type 1'!B508</f>
        <v>0</v>
      </c>
      <c r="C508" s="20" t="str">
        <f>'Spot Type 1'!C508</f>
        <v>x</v>
      </c>
      <c r="D508" s="20"/>
      <c r="E508" s="20"/>
      <c r="F508" s="20"/>
      <c r="G508" s="20"/>
      <c r="H508" s="20"/>
      <c r="I508" s="20"/>
      <c r="J508" s="31"/>
      <c r="K508" s="32"/>
      <c r="L508" s="32"/>
      <c r="M508" s="32"/>
      <c r="N508" s="46"/>
      <c r="V508" s="5"/>
      <c r="Y508" s="5"/>
    </row>
    <row r="509" spans="2:25" x14ac:dyDescent="0.3">
      <c r="B509" s="23">
        <f>'Spot Type 1'!B509</f>
        <v>0</v>
      </c>
      <c r="C509" s="20" t="str">
        <f>'Spot Type 1'!C509</f>
        <v>x</v>
      </c>
      <c r="D509" s="20"/>
      <c r="E509" s="20"/>
      <c r="F509" s="20"/>
      <c r="G509" s="20"/>
      <c r="H509" s="20"/>
      <c r="I509" s="20"/>
      <c r="J509" s="31"/>
      <c r="K509" s="32"/>
      <c r="L509" s="32"/>
      <c r="M509" s="32"/>
      <c r="N509" s="46"/>
      <c r="V509" s="5"/>
      <c r="Y509" s="5"/>
    </row>
    <row r="510" spans="2:25" x14ac:dyDescent="0.3">
      <c r="B510" s="23">
        <f>'Spot Type 1'!B510</f>
        <v>0</v>
      </c>
      <c r="C510" s="20" t="str">
        <f>'Spot Type 1'!C510</f>
        <v>x</v>
      </c>
      <c r="D510" s="20"/>
      <c r="E510" s="20"/>
      <c r="F510" s="20"/>
      <c r="G510" s="20"/>
      <c r="H510" s="20"/>
      <c r="I510" s="20"/>
      <c r="J510" s="31"/>
      <c r="K510" s="32"/>
      <c r="L510" s="32"/>
      <c r="M510" s="32"/>
      <c r="N510" s="46"/>
      <c r="V510" s="5"/>
      <c r="Y510" s="5"/>
    </row>
    <row r="511" spans="2:25" x14ac:dyDescent="0.3">
      <c r="B511" s="23">
        <f>'Spot Type 1'!B511</f>
        <v>0</v>
      </c>
      <c r="C511" s="20" t="str">
        <f>'Spot Type 1'!C511</f>
        <v>x</v>
      </c>
      <c r="D511" s="20"/>
      <c r="E511" s="20"/>
      <c r="F511" s="20"/>
      <c r="G511" s="20"/>
      <c r="H511" s="20"/>
      <c r="I511" s="20"/>
      <c r="J511" s="31"/>
      <c r="K511" s="32"/>
      <c r="L511" s="32"/>
      <c r="M511" s="32"/>
      <c r="N511" s="46"/>
      <c r="V511" s="5"/>
      <c r="Y511" s="5"/>
    </row>
    <row r="512" spans="2:25" x14ac:dyDescent="0.3">
      <c r="B512" s="23">
        <f>'Spot Type 1'!B512</f>
        <v>0</v>
      </c>
      <c r="C512" s="20" t="str">
        <f>'Spot Type 1'!C512</f>
        <v>x</v>
      </c>
      <c r="D512" s="20"/>
      <c r="E512" s="20"/>
      <c r="F512" s="20"/>
      <c r="G512" s="20"/>
      <c r="H512" s="20"/>
      <c r="I512" s="20"/>
      <c r="J512" s="31"/>
      <c r="K512" s="32"/>
      <c r="L512" s="32"/>
      <c r="M512" s="32"/>
      <c r="N512" s="46"/>
      <c r="V512" s="5"/>
      <c r="Y512" s="5"/>
    </row>
    <row r="513" spans="2:25" x14ac:dyDescent="0.3">
      <c r="B513" s="23">
        <f>'Spot Type 1'!B513</f>
        <v>0</v>
      </c>
      <c r="C513" s="20" t="str">
        <f>'Spot Type 1'!C513</f>
        <v>x</v>
      </c>
      <c r="D513" s="20"/>
      <c r="E513" s="20"/>
      <c r="F513" s="20"/>
      <c r="G513" s="20"/>
      <c r="H513" s="20"/>
      <c r="I513" s="20"/>
      <c r="J513" s="31"/>
      <c r="K513" s="32"/>
      <c r="L513" s="32"/>
      <c r="M513" s="32"/>
      <c r="N513" s="46"/>
      <c r="V513" s="5"/>
      <c r="Y513" s="5"/>
    </row>
    <row r="514" spans="2:25" x14ac:dyDescent="0.3">
      <c r="B514" s="23">
        <f>'Spot Type 1'!B514</f>
        <v>0</v>
      </c>
      <c r="C514" s="20" t="str">
        <f>'Spot Type 1'!C514</f>
        <v>x</v>
      </c>
      <c r="D514" s="20"/>
      <c r="E514" s="20"/>
      <c r="F514" s="20"/>
      <c r="G514" s="20"/>
      <c r="H514" s="20"/>
      <c r="I514" s="20"/>
      <c r="J514" s="31"/>
      <c r="K514" s="32"/>
      <c r="L514" s="32"/>
      <c r="M514" s="32"/>
      <c r="N514" s="46"/>
      <c r="V514" s="5"/>
      <c r="Y514" s="5"/>
    </row>
    <row r="515" spans="2:25" x14ac:dyDescent="0.3">
      <c r="B515" s="23">
        <f>'Spot Type 1'!B515</f>
        <v>0</v>
      </c>
      <c r="C515" s="20" t="str">
        <f>'Spot Type 1'!C515</f>
        <v>x</v>
      </c>
      <c r="D515" s="20"/>
      <c r="E515" s="20"/>
      <c r="F515" s="20"/>
      <c r="G515" s="20"/>
      <c r="H515" s="20"/>
      <c r="I515" s="20"/>
      <c r="J515" s="31"/>
      <c r="K515" s="32"/>
      <c r="L515" s="32"/>
      <c r="M515" s="32"/>
      <c r="N515" s="46"/>
      <c r="V515" s="5"/>
      <c r="Y515" s="5"/>
    </row>
    <row r="516" spans="2:25" x14ac:dyDescent="0.3">
      <c r="B516" s="23">
        <f>'Spot Type 1'!B516</f>
        <v>0</v>
      </c>
      <c r="C516" s="20" t="str">
        <f>'Spot Type 1'!C516</f>
        <v>x</v>
      </c>
      <c r="D516" s="20"/>
      <c r="E516" s="20"/>
      <c r="F516" s="20"/>
      <c r="G516" s="20"/>
      <c r="H516" s="20"/>
      <c r="I516" s="20"/>
      <c r="J516" s="31"/>
      <c r="K516" s="32"/>
      <c r="L516" s="32"/>
      <c r="M516" s="32"/>
      <c r="N516" s="46"/>
      <c r="V516" s="5"/>
      <c r="Y516" s="5"/>
    </row>
    <row r="517" spans="2:25" x14ac:dyDescent="0.3">
      <c r="B517" s="23">
        <f>'Spot Type 1'!B517</f>
        <v>0</v>
      </c>
      <c r="C517" s="20" t="str">
        <f>'Spot Type 1'!C517</f>
        <v>x</v>
      </c>
      <c r="D517" s="20"/>
      <c r="E517" s="20"/>
      <c r="F517" s="20"/>
      <c r="G517" s="20"/>
      <c r="H517" s="20"/>
      <c r="I517" s="20"/>
      <c r="J517" s="31"/>
      <c r="K517" s="32"/>
      <c r="L517" s="32"/>
      <c r="M517" s="32"/>
      <c r="N517" s="46"/>
      <c r="V517" s="5"/>
      <c r="Y517" s="5"/>
    </row>
    <row r="518" spans="2:25" x14ac:dyDescent="0.3">
      <c r="B518" s="23">
        <f>'Spot Type 1'!B518</f>
        <v>0</v>
      </c>
      <c r="C518" s="20" t="str">
        <f>'Spot Type 1'!C518</f>
        <v>x</v>
      </c>
      <c r="D518" s="20"/>
      <c r="E518" s="20"/>
      <c r="F518" s="20"/>
      <c r="G518" s="20"/>
      <c r="H518" s="20"/>
      <c r="I518" s="20"/>
      <c r="J518" s="31"/>
      <c r="K518" s="32"/>
      <c r="L518" s="32"/>
      <c r="M518" s="32"/>
      <c r="N518" s="46"/>
      <c r="V518" s="5"/>
      <c r="Y518" s="5"/>
    </row>
    <row r="519" spans="2:25" x14ac:dyDescent="0.3">
      <c r="B519" s="23">
        <f>'Spot Type 1'!B519</f>
        <v>0</v>
      </c>
      <c r="C519" s="20" t="str">
        <f>'Spot Type 1'!C519</f>
        <v>x</v>
      </c>
      <c r="D519" s="20"/>
      <c r="E519" s="20"/>
      <c r="F519" s="20"/>
      <c r="G519" s="20"/>
      <c r="H519" s="20"/>
      <c r="I519" s="20"/>
      <c r="J519" s="31"/>
      <c r="K519" s="32"/>
      <c r="L519" s="32"/>
      <c r="M519" s="32"/>
      <c r="N519" s="46"/>
      <c r="V519" s="5"/>
      <c r="Y519" s="5"/>
    </row>
    <row r="520" spans="2:25" x14ac:dyDescent="0.3">
      <c r="B520" s="23">
        <f>'Spot Type 1'!B520</f>
        <v>0</v>
      </c>
      <c r="C520" s="20" t="str">
        <f>'Spot Type 1'!C520</f>
        <v>x</v>
      </c>
      <c r="D520" s="20"/>
      <c r="E520" s="20"/>
      <c r="F520" s="20"/>
      <c r="G520" s="20"/>
      <c r="H520" s="20"/>
      <c r="I520" s="20"/>
      <c r="J520" s="31"/>
      <c r="K520" s="32"/>
      <c r="L520" s="32"/>
      <c r="M520" s="32"/>
      <c r="N520" s="46"/>
      <c r="V520" s="5"/>
      <c r="Y520" s="5"/>
    </row>
    <row r="521" spans="2:25" x14ac:dyDescent="0.3">
      <c r="B521" s="23">
        <f>'Spot Type 1'!B521</f>
        <v>0</v>
      </c>
      <c r="C521" s="20" t="str">
        <f>'Spot Type 1'!C521</f>
        <v>x</v>
      </c>
      <c r="D521" s="20"/>
      <c r="E521" s="20"/>
      <c r="F521" s="20"/>
      <c r="G521" s="20"/>
      <c r="H521" s="20"/>
      <c r="I521" s="20"/>
      <c r="J521" s="31"/>
      <c r="K521" s="32"/>
      <c r="L521" s="32"/>
      <c r="M521" s="32"/>
      <c r="N521" s="46"/>
      <c r="V521" s="5"/>
      <c r="Y521" s="5"/>
    </row>
    <row r="522" spans="2:25" x14ac:dyDescent="0.3">
      <c r="B522" s="23">
        <f>'Spot Type 1'!B522</f>
        <v>0</v>
      </c>
      <c r="C522" s="20" t="str">
        <f>'Spot Type 1'!C522</f>
        <v>x</v>
      </c>
      <c r="D522" s="20"/>
      <c r="E522" s="20"/>
      <c r="F522" s="20"/>
      <c r="G522" s="20"/>
      <c r="H522" s="20"/>
      <c r="I522" s="20"/>
      <c r="J522" s="31"/>
      <c r="K522" s="32"/>
      <c r="L522" s="32"/>
      <c r="M522" s="32"/>
      <c r="N522" s="46"/>
      <c r="V522" s="5"/>
      <c r="Y522" s="5"/>
    </row>
    <row r="523" spans="2:25" x14ac:dyDescent="0.3">
      <c r="B523" s="23">
        <f>'Spot Type 1'!B523</f>
        <v>0</v>
      </c>
      <c r="C523" s="20" t="str">
        <f>'Spot Type 1'!C523</f>
        <v>x</v>
      </c>
      <c r="D523" s="20"/>
      <c r="E523" s="20"/>
      <c r="F523" s="20"/>
      <c r="G523" s="20"/>
      <c r="H523" s="20"/>
      <c r="I523" s="20"/>
      <c r="J523" s="31"/>
      <c r="K523" s="32"/>
      <c r="L523" s="32"/>
      <c r="M523" s="32"/>
      <c r="N523" s="46"/>
      <c r="V523" s="5"/>
      <c r="Y523" s="5"/>
    </row>
    <row r="524" spans="2:25" x14ac:dyDescent="0.3">
      <c r="B524" s="23">
        <f>'Spot Type 1'!B524</f>
        <v>0</v>
      </c>
      <c r="C524" s="20" t="str">
        <f>'Spot Type 1'!C524</f>
        <v>x</v>
      </c>
      <c r="D524" s="20"/>
      <c r="E524" s="20"/>
      <c r="F524" s="20"/>
      <c r="G524" s="20"/>
      <c r="H524" s="20"/>
      <c r="I524" s="20"/>
      <c r="J524" s="31"/>
      <c r="K524" s="32"/>
      <c r="L524" s="32"/>
      <c r="M524" s="32"/>
      <c r="N524" s="46"/>
      <c r="V524" s="5"/>
      <c r="Y524" s="5"/>
    </row>
    <row r="525" spans="2:25" x14ac:dyDescent="0.3">
      <c r="B525" s="23">
        <f>'Spot Type 1'!B525</f>
        <v>0</v>
      </c>
      <c r="C525" s="20" t="str">
        <f>'Spot Type 1'!C525</f>
        <v>x</v>
      </c>
      <c r="D525" s="20"/>
      <c r="E525" s="20"/>
      <c r="F525" s="20"/>
      <c r="G525" s="20"/>
      <c r="H525" s="20"/>
      <c r="I525" s="20"/>
      <c r="J525" s="31"/>
      <c r="K525" s="32"/>
      <c r="L525" s="32"/>
      <c r="M525" s="32"/>
      <c r="N525" s="46"/>
      <c r="V525" s="5"/>
      <c r="Y525" s="5"/>
    </row>
    <row r="526" spans="2:25" x14ac:dyDescent="0.3">
      <c r="B526" s="23">
        <f>'Spot Type 1'!B526</f>
        <v>0</v>
      </c>
      <c r="C526" s="20" t="str">
        <f>'Spot Type 1'!C526</f>
        <v>x</v>
      </c>
      <c r="D526" s="20"/>
      <c r="E526" s="20"/>
      <c r="F526" s="20"/>
      <c r="G526" s="20"/>
      <c r="H526" s="20"/>
      <c r="I526" s="20"/>
      <c r="J526" s="31"/>
      <c r="K526" s="32"/>
      <c r="L526" s="32"/>
      <c r="M526" s="32"/>
      <c r="N526" s="46"/>
      <c r="V526" s="5"/>
      <c r="Y526" s="5"/>
    </row>
    <row r="527" spans="2:25" x14ac:dyDescent="0.3">
      <c r="B527" s="23">
        <f>'Spot Type 1'!B527</f>
        <v>0</v>
      </c>
      <c r="C527" s="20" t="str">
        <f>'Spot Type 1'!C527</f>
        <v>x</v>
      </c>
      <c r="D527" s="20"/>
      <c r="E527" s="20"/>
      <c r="F527" s="20"/>
      <c r="G527" s="20"/>
      <c r="H527" s="20"/>
      <c r="I527" s="20"/>
      <c r="J527" s="31"/>
      <c r="K527" s="32"/>
      <c r="L527" s="32"/>
      <c r="M527" s="32"/>
      <c r="N527" s="46"/>
      <c r="V527" s="5"/>
      <c r="Y527" s="5"/>
    </row>
    <row r="528" spans="2:25" x14ac:dyDescent="0.3">
      <c r="B528" s="23">
        <f>'Spot Type 1'!B528</f>
        <v>0</v>
      </c>
      <c r="C528" s="20" t="str">
        <f>'Spot Type 1'!C528</f>
        <v>x</v>
      </c>
      <c r="D528" s="20"/>
      <c r="E528" s="20"/>
      <c r="F528" s="20"/>
      <c r="G528" s="20"/>
      <c r="H528" s="20"/>
      <c r="I528" s="20"/>
      <c r="J528" s="31"/>
      <c r="K528" s="32"/>
      <c r="L528" s="32"/>
      <c r="M528" s="32"/>
      <c r="N528" s="46"/>
      <c r="V528" s="5"/>
      <c r="Y528" s="5"/>
    </row>
    <row r="529" spans="2:25" x14ac:dyDescent="0.3">
      <c r="B529" s="23">
        <f>'Spot Type 1'!B529</f>
        <v>0</v>
      </c>
      <c r="C529" s="20" t="str">
        <f>'Spot Type 1'!C529</f>
        <v>x</v>
      </c>
      <c r="D529" s="20"/>
      <c r="E529" s="20"/>
      <c r="F529" s="20"/>
      <c r="G529" s="20"/>
      <c r="H529" s="20"/>
      <c r="I529" s="20"/>
      <c r="J529" s="31"/>
      <c r="K529" s="32"/>
      <c r="L529" s="32"/>
      <c r="M529" s="32"/>
      <c r="N529" s="46"/>
      <c r="V529" s="5"/>
      <c r="Y529" s="5"/>
    </row>
    <row r="530" spans="2:25" x14ac:dyDescent="0.3">
      <c r="B530" s="23">
        <f>'Spot Type 1'!B530</f>
        <v>0</v>
      </c>
      <c r="C530" s="20" t="str">
        <f>'Spot Type 1'!C530</f>
        <v>x</v>
      </c>
      <c r="D530" s="20"/>
      <c r="E530" s="20"/>
      <c r="F530" s="20"/>
      <c r="G530" s="20"/>
      <c r="H530" s="20"/>
      <c r="I530" s="20"/>
      <c r="J530" s="31"/>
      <c r="K530" s="32"/>
      <c r="L530" s="32"/>
      <c r="M530" s="32"/>
      <c r="N530" s="46"/>
      <c r="V530" s="5"/>
      <c r="Y530" s="5"/>
    </row>
    <row r="531" spans="2:25" x14ac:dyDescent="0.3">
      <c r="B531" s="23">
        <f>'Spot Type 1'!B531</f>
        <v>0</v>
      </c>
      <c r="C531" s="20" t="str">
        <f>'Spot Type 1'!C531</f>
        <v>x</v>
      </c>
      <c r="D531" s="20"/>
      <c r="E531" s="20"/>
      <c r="F531" s="20"/>
      <c r="G531" s="20"/>
      <c r="H531" s="20"/>
      <c r="I531" s="20"/>
      <c r="J531" s="31"/>
      <c r="K531" s="32"/>
      <c r="L531" s="32"/>
      <c r="M531" s="32"/>
      <c r="N531" s="46"/>
      <c r="V531" s="5"/>
      <c r="Y531" s="5"/>
    </row>
    <row r="532" spans="2:25" x14ac:dyDescent="0.3">
      <c r="B532" s="23">
        <f>'Spot Type 1'!B532</f>
        <v>0</v>
      </c>
      <c r="C532" s="20" t="str">
        <f>'Spot Type 1'!C532</f>
        <v>x</v>
      </c>
      <c r="D532" s="20"/>
      <c r="E532" s="20"/>
      <c r="F532" s="20"/>
      <c r="G532" s="20"/>
      <c r="H532" s="20"/>
      <c r="I532" s="20"/>
      <c r="J532" s="31"/>
      <c r="K532" s="32"/>
      <c r="L532" s="32"/>
      <c r="M532" s="32"/>
      <c r="N532" s="46"/>
      <c r="V532" s="5"/>
      <c r="Y532" s="5"/>
    </row>
    <row r="533" spans="2:25" x14ac:dyDescent="0.3">
      <c r="B533" s="23">
        <f>'Spot Type 1'!B533</f>
        <v>0</v>
      </c>
      <c r="C533" s="20" t="str">
        <f>'Spot Type 1'!C533</f>
        <v>x</v>
      </c>
      <c r="D533" s="20"/>
      <c r="E533" s="20"/>
      <c r="F533" s="20"/>
      <c r="G533" s="20"/>
      <c r="H533" s="20"/>
      <c r="I533" s="20"/>
      <c r="J533" s="31"/>
      <c r="K533" s="32"/>
      <c r="L533" s="32"/>
      <c r="M533" s="32"/>
      <c r="N533" s="46"/>
      <c r="V533" s="5"/>
      <c r="Y533" s="5"/>
    </row>
    <row r="534" spans="2:25" x14ac:dyDescent="0.3">
      <c r="B534" s="23">
        <f>'Spot Type 1'!B534</f>
        <v>0</v>
      </c>
      <c r="C534" s="20" t="str">
        <f>'Spot Type 1'!C534</f>
        <v>x</v>
      </c>
      <c r="D534" s="20"/>
      <c r="E534" s="20"/>
      <c r="F534" s="20"/>
      <c r="G534" s="20"/>
      <c r="H534" s="20"/>
      <c r="I534" s="20"/>
      <c r="J534" s="31"/>
      <c r="K534" s="32"/>
      <c r="L534" s="32"/>
      <c r="M534" s="32"/>
      <c r="N534" s="46"/>
      <c r="V534" s="5"/>
      <c r="Y534" s="5"/>
    </row>
    <row r="535" spans="2:25" x14ac:dyDescent="0.3">
      <c r="B535" s="23">
        <f>'Spot Type 1'!B535</f>
        <v>0</v>
      </c>
      <c r="C535" s="20" t="str">
        <f>'Spot Type 1'!C535</f>
        <v>x</v>
      </c>
      <c r="D535" s="20"/>
      <c r="E535" s="20"/>
      <c r="F535" s="20"/>
      <c r="G535" s="20"/>
      <c r="H535" s="20"/>
      <c r="I535" s="20"/>
      <c r="J535" s="31"/>
      <c r="K535" s="32"/>
      <c r="L535" s="32"/>
      <c r="M535" s="32"/>
      <c r="N535" s="46"/>
      <c r="V535" s="5"/>
      <c r="Y535" s="5"/>
    </row>
    <row r="536" spans="2:25" x14ac:dyDescent="0.3">
      <c r="B536" s="23">
        <f>'Spot Type 1'!B536</f>
        <v>0</v>
      </c>
      <c r="C536" s="20" t="str">
        <f>'Spot Type 1'!C536</f>
        <v>x</v>
      </c>
      <c r="D536" s="20"/>
      <c r="E536" s="20"/>
      <c r="F536" s="20"/>
      <c r="G536" s="20"/>
      <c r="H536" s="20"/>
      <c r="I536" s="20"/>
      <c r="J536" s="31"/>
      <c r="K536" s="32"/>
      <c r="L536" s="32"/>
      <c r="M536" s="32"/>
      <c r="N536" s="46"/>
      <c r="V536" s="5"/>
      <c r="Y536" s="5"/>
    </row>
    <row r="537" spans="2:25" x14ac:dyDescent="0.3">
      <c r="B537" s="23">
        <f>'Spot Type 1'!B537</f>
        <v>0</v>
      </c>
      <c r="C537" s="20" t="str">
        <f>'Spot Type 1'!C537</f>
        <v>x</v>
      </c>
      <c r="D537" s="20"/>
      <c r="E537" s="20"/>
      <c r="F537" s="20"/>
      <c r="G537" s="20"/>
      <c r="H537" s="20"/>
      <c r="I537" s="20"/>
      <c r="J537" s="31"/>
      <c r="K537" s="32"/>
      <c r="L537" s="32"/>
      <c r="M537" s="32"/>
      <c r="N537" s="46"/>
      <c r="V537" s="5"/>
      <c r="Y537" s="5"/>
    </row>
    <row r="538" spans="2:25" x14ac:dyDescent="0.3">
      <c r="B538" s="23">
        <f>'Spot Type 1'!B538</f>
        <v>0</v>
      </c>
      <c r="C538" s="20" t="str">
        <f>'Spot Type 1'!C538</f>
        <v>x</v>
      </c>
      <c r="D538" s="20"/>
      <c r="E538" s="20"/>
      <c r="F538" s="20"/>
      <c r="G538" s="20"/>
      <c r="H538" s="20"/>
      <c r="I538" s="20"/>
      <c r="J538" s="31"/>
      <c r="K538" s="32"/>
      <c r="L538" s="32"/>
      <c r="M538" s="32"/>
      <c r="N538" s="46"/>
      <c r="V538" s="5"/>
      <c r="Y538" s="5"/>
    </row>
    <row r="539" spans="2:25" x14ac:dyDescent="0.3">
      <c r="B539" s="23">
        <f>'Spot Type 1'!B539</f>
        <v>0</v>
      </c>
      <c r="C539" s="20" t="str">
        <f>'Spot Type 1'!C539</f>
        <v>x</v>
      </c>
      <c r="D539" s="20"/>
      <c r="E539" s="20"/>
      <c r="F539" s="20"/>
      <c r="G539" s="20"/>
      <c r="H539" s="20"/>
      <c r="I539" s="20"/>
      <c r="J539" s="31"/>
      <c r="K539" s="32"/>
      <c r="L539" s="32"/>
      <c r="M539" s="32"/>
      <c r="N539" s="46"/>
      <c r="V539" s="5"/>
      <c r="Y539" s="5"/>
    </row>
    <row r="540" spans="2:25" x14ac:dyDescent="0.3">
      <c r="B540" s="23">
        <f>'Spot Type 1'!B540</f>
        <v>0</v>
      </c>
      <c r="C540" s="20" t="str">
        <f>'Spot Type 1'!C540</f>
        <v>x</v>
      </c>
      <c r="D540" s="20"/>
      <c r="E540" s="20"/>
      <c r="F540" s="20"/>
      <c r="G540" s="20"/>
      <c r="H540" s="20"/>
      <c r="I540" s="20"/>
      <c r="J540" s="31"/>
      <c r="K540" s="32"/>
      <c r="L540" s="32"/>
      <c r="M540" s="32"/>
      <c r="N540" s="46"/>
      <c r="V540" s="5"/>
      <c r="Y540" s="5"/>
    </row>
    <row r="541" spans="2:25" x14ac:dyDescent="0.3">
      <c r="B541" s="23">
        <f>'Spot Type 1'!B541</f>
        <v>0</v>
      </c>
      <c r="C541" s="20" t="str">
        <f>'Spot Type 1'!C541</f>
        <v>x</v>
      </c>
      <c r="D541" s="20"/>
      <c r="E541" s="20"/>
      <c r="F541" s="20"/>
      <c r="G541" s="20"/>
      <c r="H541" s="20"/>
      <c r="I541" s="20"/>
      <c r="J541" s="31"/>
      <c r="K541" s="32"/>
      <c r="L541" s="32"/>
      <c r="M541" s="32"/>
      <c r="N541" s="46"/>
      <c r="V541" s="5"/>
      <c r="Y541" s="5"/>
    </row>
    <row r="542" spans="2:25" x14ac:dyDescent="0.3">
      <c r="B542" s="23">
        <f>'Spot Type 1'!B542</f>
        <v>0</v>
      </c>
      <c r="C542" s="20" t="str">
        <f>'Spot Type 1'!C542</f>
        <v>x</v>
      </c>
      <c r="D542" s="20"/>
      <c r="E542" s="20"/>
      <c r="F542" s="20"/>
      <c r="G542" s="20"/>
      <c r="H542" s="20"/>
      <c r="I542" s="20"/>
      <c r="J542" s="31"/>
      <c r="K542" s="32"/>
      <c r="L542" s="32"/>
      <c r="M542" s="32"/>
      <c r="N542" s="46"/>
      <c r="V542" s="5"/>
      <c r="Y542" s="5"/>
    </row>
    <row r="543" spans="2:25" x14ac:dyDescent="0.3">
      <c r="B543" s="23">
        <f>'Spot Type 1'!B543</f>
        <v>0</v>
      </c>
      <c r="C543" s="20" t="str">
        <f>'Spot Type 1'!C543</f>
        <v>x</v>
      </c>
      <c r="D543" s="20"/>
      <c r="E543" s="20"/>
      <c r="F543" s="20"/>
      <c r="G543" s="20"/>
      <c r="H543" s="20"/>
      <c r="I543" s="20"/>
      <c r="J543" s="31"/>
      <c r="K543" s="32"/>
      <c r="L543" s="32"/>
      <c r="M543" s="32"/>
      <c r="N543" s="46"/>
      <c r="V543" s="5"/>
      <c r="Y543" s="5"/>
    </row>
    <row r="544" spans="2:25" x14ac:dyDescent="0.3">
      <c r="B544" s="23">
        <f>'Spot Type 1'!B544</f>
        <v>0</v>
      </c>
      <c r="C544" s="20" t="str">
        <f>'Spot Type 1'!C544</f>
        <v>x</v>
      </c>
      <c r="D544" s="20"/>
      <c r="E544" s="20"/>
      <c r="F544" s="20"/>
      <c r="G544" s="20"/>
      <c r="H544" s="20"/>
      <c r="I544" s="20"/>
      <c r="J544" s="31"/>
      <c r="K544" s="32"/>
      <c r="L544" s="32"/>
      <c r="M544" s="32"/>
      <c r="N544" s="46"/>
      <c r="V544" s="5"/>
      <c r="Y544" s="5"/>
    </row>
    <row r="545" spans="2:25" x14ac:dyDescent="0.3">
      <c r="B545" s="23">
        <f>'Spot Type 1'!B545</f>
        <v>0</v>
      </c>
      <c r="C545" s="20" t="str">
        <f>'Spot Type 1'!C545</f>
        <v>x</v>
      </c>
      <c r="D545" s="20"/>
      <c r="E545" s="20"/>
      <c r="F545" s="20"/>
      <c r="G545" s="20"/>
      <c r="H545" s="20"/>
      <c r="I545" s="20"/>
      <c r="J545" s="31"/>
      <c r="K545" s="32"/>
      <c r="L545" s="32"/>
      <c r="M545" s="32"/>
      <c r="N545" s="46"/>
      <c r="V545" s="5"/>
      <c r="Y545" s="5"/>
    </row>
    <row r="546" spans="2:25" x14ac:dyDescent="0.3">
      <c r="B546" s="23">
        <f>'Spot Type 1'!B546</f>
        <v>0</v>
      </c>
      <c r="C546" s="20" t="str">
        <f>'Spot Type 1'!C546</f>
        <v>x</v>
      </c>
      <c r="D546" s="20"/>
      <c r="E546" s="20"/>
      <c r="F546" s="20"/>
      <c r="G546" s="20"/>
      <c r="H546" s="20"/>
      <c r="I546" s="20"/>
      <c r="J546" s="31"/>
      <c r="K546" s="32"/>
      <c r="L546" s="32"/>
      <c r="M546" s="32"/>
      <c r="N546" s="46"/>
      <c r="V546" s="5"/>
      <c r="Y546" s="5"/>
    </row>
    <row r="547" spans="2:25" x14ac:dyDescent="0.3">
      <c r="B547" s="23">
        <f>'Spot Type 1'!B547</f>
        <v>0</v>
      </c>
      <c r="C547" s="20" t="str">
        <f>'Spot Type 1'!C547</f>
        <v>x</v>
      </c>
      <c r="D547" s="20"/>
      <c r="E547" s="20"/>
      <c r="F547" s="20"/>
      <c r="G547" s="20"/>
      <c r="H547" s="20"/>
      <c r="I547" s="20"/>
      <c r="J547" s="31"/>
      <c r="K547" s="32"/>
      <c r="L547" s="32"/>
      <c r="M547" s="32"/>
      <c r="N547" s="46"/>
      <c r="V547" s="5"/>
      <c r="Y547" s="5"/>
    </row>
    <row r="548" spans="2:25" x14ac:dyDescent="0.3">
      <c r="B548" s="23">
        <f>'Spot Type 1'!B548</f>
        <v>0</v>
      </c>
      <c r="C548" s="20" t="str">
        <f>'Spot Type 1'!C548</f>
        <v>x</v>
      </c>
      <c r="D548" s="20"/>
      <c r="E548" s="20"/>
      <c r="F548" s="20"/>
      <c r="G548" s="20"/>
      <c r="H548" s="20"/>
      <c r="I548" s="20"/>
      <c r="J548" s="31"/>
      <c r="K548" s="32"/>
      <c r="L548" s="32"/>
      <c r="M548" s="32"/>
      <c r="N548" s="46"/>
      <c r="V548" s="5"/>
      <c r="Y548" s="5"/>
    </row>
    <row r="549" spans="2:25" x14ac:dyDescent="0.3">
      <c r="B549" s="23">
        <f>'Spot Type 1'!B549</f>
        <v>0</v>
      </c>
      <c r="C549" s="20" t="str">
        <f>'Spot Type 1'!C549</f>
        <v>x</v>
      </c>
      <c r="D549" s="20"/>
      <c r="E549" s="20"/>
      <c r="F549" s="20"/>
      <c r="G549" s="20"/>
      <c r="H549" s="20"/>
      <c r="I549" s="20"/>
      <c r="J549" s="31"/>
      <c r="K549" s="32"/>
      <c r="L549" s="32"/>
      <c r="M549" s="32"/>
      <c r="N549" s="46"/>
      <c r="V549" s="5"/>
      <c r="Y549" s="5"/>
    </row>
    <row r="550" spans="2:25" x14ac:dyDescent="0.3">
      <c r="B550" s="23">
        <f>'Spot Type 1'!B550</f>
        <v>0</v>
      </c>
      <c r="C550" s="20" t="str">
        <f>'Spot Type 1'!C550</f>
        <v>x</v>
      </c>
      <c r="D550" s="20"/>
      <c r="E550" s="20"/>
      <c r="F550" s="20"/>
      <c r="G550" s="20"/>
      <c r="H550" s="20"/>
      <c r="I550" s="20"/>
      <c r="J550" s="31"/>
      <c r="K550" s="32"/>
      <c r="L550" s="32"/>
      <c r="M550" s="32"/>
      <c r="N550" s="46"/>
      <c r="V550" s="5"/>
      <c r="Y550" s="5"/>
    </row>
    <row r="551" spans="2:25" x14ac:dyDescent="0.3">
      <c r="B551" s="23">
        <f>'Spot Type 1'!B551</f>
        <v>0</v>
      </c>
      <c r="C551" s="20" t="str">
        <f>'Spot Type 1'!C551</f>
        <v>x</v>
      </c>
      <c r="D551" s="20"/>
      <c r="E551" s="20"/>
      <c r="F551" s="20"/>
      <c r="G551" s="20"/>
      <c r="H551" s="20"/>
      <c r="I551" s="20"/>
      <c r="J551" s="31"/>
      <c r="K551" s="32"/>
      <c r="L551" s="32"/>
      <c r="M551" s="32"/>
      <c r="N551" s="46"/>
      <c r="V551" s="5"/>
      <c r="Y551" s="5"/>
    </row>
    <row r="552" spans="2:25" x14ac:dyDescent="0.3">
      <c r="B552" s="23">
        <f>'Spot Type 1'!B552</f>
        <v>0</v>
      </c>
      <c r="C552" s="20" t="str">
        <f>'Spot Type 1'!C552</f>
        <v>x</v>
      </c>
      <c r="D552" s="20"/>
      <c r="E552" s="20"/>
      <c r="F552" s="20"/>
      <c r="G552" s="20"/>
      <c r="H552" s="20"/>
      <c r="I552" s="20"/>
      <c r="J552" s="31"/>
      <c r="K552" s="32"/>
      <c r="L552" s="32"/>
      <c r="M552" s="32"/>
      <c r="N552" s="46"/>
      <c r="V552" s="5"/>
      <c r="Y552" s="5"/>
    </row>
    <row r="553" spans="2:25" x14ac:dyDescent="0.3">
      <c r="B553" s="23">
        <f>'Spot Type 1'!B553</f>
        <v>0</v>
      </c>
      <c r="C553" s="20" t="str">
        <f>'Spot Type 1'!C553</f>
        <v>x</v>
      </c>
      <c r="D553" s="20"/>
      <c r="E553" s="20"/>
      <c r="F553" s="20"/>
      <c r="G553" s="20"/>
      <c r="H553" s="20"/>
      <c r="I553" s="20"/>
      <c r="J553" s="31"/>
      <c r="K553" s="32"/>
      <c r="L553" s="32"/>
      <c r="M553" s="32"/>
      <c r="N553" s="46"/>
      <c r="V553" s="5"/>
      <c r="Y553" s="5"/>
    </row>
    <row r="554" spans="2:25" x14ac:dyDescent="0.3">
      <c r="B554" s="23">
        <f>'Spot Type 1'!B554</f>
        <v>0</v>
      </c>
      <c r="C554" s="20" t="str">
        <f>'Spot Type 1'!C554</f>
        <v>x</v>
      </c>
      <c r="D554" s="20"/>
      <c r="E554" s="20"/>
      <c r="F554" s="20"/>
      <c r="G554" s="20"/>
      <c r="H554" s="20"/>
      <c r="I554" s="20"/>
      <c r="J554" s="31"/>
      <c r="K554" s="32"/>
      <c r="L554" s="32"/>
      <c r="M554" s="32"/>
      <c r="N554" s="46"/>
      <c r="V554" s="5"/>
      <c r="Y554" s="5"/>
    </row>
    <row r="555" spans="2:25" x14ac:dyDescent="0.3">
      <c r="B555" s="23">
        <f>'Spot Type 1'!B555</f>
        <v>0</v>
      </c>
      <c r="C555" s="20" t="str">
        <f>'Spot Type 1'!C555</f>
        <v>x</v>
      </c>
      <c r="D555" s="20"/>
      <c r="E555" s="20"/>
      <c r="F555" s="20"/>
      <c r="G555" s="20"/>
      <c r="H555" s="20"/>
      <c r="I555" s="20"/>
      <c r="J555" s="31"/>
      <c r="K555" s="32"/>
      <c r="L555" s="32"/>
      <c r="M555" s="32"/>
      <c r="N555" s="46"/>
      <c r="V555" s="5"/>
      <c r="Y555" s="5"/>
    </row>
    <row r="556" spans="2:25" x14ac:dyDescent="0.3">
      <c r="B556" s="23">
        <f>'Spot Type 1'!B556</f>
        <v>0</v>
      </c>
      <c r="C556" s="20" t="str">
        <f>'Spot Type 1'!C556</f>
        <v>x</v>
      </c>
      <c r="D556" s="20"/>
      <c r="E556" s="20"/>
      <c r="F556" s="20"/>
      <c r="G556" s="20"/>
      <c r="H556" s="20"/>
      <c r="I556" s="20"/>
      <c r="J556" s="31"/>
      <c r="K556" s="32"/>
      <c r="L556" s="32"/>
      <c r="M556" s="32"/>
      <c r="N556" s="46"/>
      <c r="V556" s="5"/>
      <c r="Y556" s="5"/>
    </row>
    <row r="557" spans="2:25" x14ac:dyDescent="0.3">
      <c r="B557" s="23">
        <f>'Spot Type 1'!B557</f>
        <v>0</v>
      </c>
      <c r="C557" s="20" t="str">
        <f>'Spot Type 1'!C557</f>
        <v>x</v>
      </c>
      <c r="D557" s="20"/>
      <c r="E557" s="20"/>
      <c r="F557" s="20"/>
      <c r="G557" s="20"/>
      <c r="H557" s="20"/>
      <c r="I557" s="20"/>
      <c r="J557" s="31"/>
      <c r="K557" s="32"/>
      <c r="L557" s="32"/>
      <c r="M557" s="32"/>
      <c r="N557" s="46"/>
      <c r="V557" s="5"/>
      <c r="Y557" s="5"/>
    </row>
    <row r="558" spans="2:25" x14ac:dyDescent="0.3">
      <c r="B558" s="23">
        <f>'Spot Type 1'!B558</f>
        <v>0</v>
      </c>
      <c r="C558" s="20" t="str">
        <f>'Spot Type 1'!C558</f>
        <v>x</v>
      </c>
      <c r="D558" s="20"/>
      <c r="E558" s="20"/>
      <c r="F558" s="20"/>
      <c r="G558" s="20"/>
      <c r="H558" s="20"/>
      <c r="I558" s="20"/>
      <c r="J558" s="31"/>
      <c r="K558" s="32"/>
      <c r="L558" s="32"/>
      <c r="M558" s="32"/>
      <c r="N558" s="46"/>
      <c r="V558" s="5"/>
      <c r="Y558" s="5"/>
    </row>
    <row r="559" spans="2:25" x14ac:dyDescent="0.3">
      <c r="B559" s="23">
        <f>'Spot Type 1'!B559</f>
        <v>0</v>
      </c>
      <c r="C559" s="20" t="str">
        <f>'Spot Type 1'!C559</f>
        <v>x</v>
      </c>
      <c r="D559" s="20"/>
      <c r="E559" s="20"/>
      <c r="F559" s="20"/>
      <c r="G559" s="20"/>
      <c r="H559" s="20"/>
      <c r="I559" s="20"/>
      <c r="J559" s="31"/>
      <c r="K559" s="32"/>
      <c r="L559" s="32"/>
      <c r="M559" s="32"/>
      <c r="N559" s="46"/>
      <c r="V559" s="5"/>
      <c r="Y559" s="5"/>
    </row>
    <row r="560" spans="2:25" x14ac:dyDescent="0.3">
      <c r="B560" s="23">
        <f>'Spot Type 1'!B560</f>
        <v>0</v>
      </c>
      <c r="C560" s="20" t="str">
        <f>'Spot Type 1'!C560</f>
        <v>x</v>
      </c>
      <c r="D560" s="20"/>
      <c r="E560" s="20"/>
      <c r="F560" s="20"/>
      <c r="G560" s="20"/>
      <c r="H560" s="20"/>
      <c r="I560" s="20"/>
      <c r="J560" s="31"/>
      <c r="K560" s="32"/>
      <c r="L560" s="32"/>
      <c r="M560" s="32"/>
      <c r="N560" s="46"/>
      <c r="V560" s="5"/>
      <c r="Y560" s="5"/>
    </row>
    <row r="561" spans="2:25" x14ac:dyDescent="0.3">
      <c r="B561" s="23">
        <f>'Spot Type 1'!B561</f>
        <v>0</v>
      </c>
      <c r="C561" s="20" t="str">
        <f>'Spot Type 1'!C561</f>
        <v>x</v>
      </c>
      <c r="D561" s="20"/>
      <c r="E561" s="20"/>
      <c r="F561" s="20"/>
      <c r="G561" s="20"/>
      <c r="H561" s="20"/>
      <c r="I561" s="20"/>
      <c r="J561" s="31"/>
      <c r="K561" s="32"/>
      <c r="L561" s="32"/>
      <c r="M561" s="32"/>
      <c r="N561" s="46"/>
      <c r="V561" s="5"/>
      <c r="Y561" s="5"/>
    </row>
    <row r="562" spans="2:25" x14ac:dyDescent="0.3">
      <c r="B562" s="23">
        <f>'Spot Type 1'!B562</f>
        <v>0</v>
      </c>
      <c r="C562" s="20" t="str">
        <f>'Spot Type 1'!C562</f>
        <v>x</v>
      </c>
      <c r="D562" s="20"/>
      <c r="E562" s="20"/>
      <c r="F562" s="20"/>
      <c r="G562" s="20"/>
      <c r="H562" s="20"/>
      <c r="I562" s="20"/>
      <c r="J562" s="31"/>
      <c r="K562" s="32"/>
      <c r="L562" s="32"/>
      <c r="M562" s="32"/>
      <c r="N562" s="46"/>
      <c r="V562" s="5"/>
      <c r="Y562" s="5"/>
    </row>
    <row r="563" spans="2:25" x14ac:dyDescent="0.3">
      <c r="B563" s="23">
        <f>'Spot Type 1'!B563</f>
        <v>0</v>
      </c>
      <c r="C563" s="20" t="str">
        <f>'Spot Type 1'!C563</f>
        <v>x</v>
      </c>
      <c r="D563" s="20"/>
      <c r="E563" s="20"/>
      <c r="F563" s="20"/>
      <c r="G563" s="20"/>
      <c r="H563" s="20"/>
      <c r="I563" s="20"/>
      <c r="J563" s="31"/>
      <c r="K563" s="32"/>
      <c r="L563" s="32"/>
      <c r="M563" s="32"/>
      <c r="N563" s="46"/>
      <c r="V563" s="5"/>
      <c r="Y563" s="5"/>
    </row>
    <row r="564" spans="2:25" x14ac:dyDescent="0.3">
      <c r="B564" s="23">
        <f>'Spot Type 1'!B564</f>
        <v>0</v>
      </c>
      <c r="C564" s="20" t="str">
        <f>'Spot Type 1'!C564</f>
        <v>x</v>
      </c>
      <c r="D564" s="20"/>
      <c r="E564" s="20"/>
      <c r="F564" s="20"/>
      <c r="G564" s="20"/>
      <c r="H564" s="20"/>
      <c r="I564" s="20"/>
      <c r="J564" s="31"/>
      <c r="K564" s="32"/>
      <c r="L564" s="32"/>
      <c r="M564" s="32"/>
      <c r="N564" s="46"/>
      <c r="V564" s="5"/>
      <c r="Y564" s="5"/>
    </row>
    <row r="565" spans="2:25" x14ac:dyDescent="0.3">
      <c r="B565" s="23">
        <f>'Spot Type 1'!B565</f>
        <v>0</v>
      </c>
      <c r="C565" s="20" t="str">
        <f>'Spot Type 1'!C565</f>
        <v>x</v>
      </c>
      <c r="D565" s="20"/>
      <c r="E565" s="20"/>
      <c r="F565" s="20"/>
      <c r="G565" s="20"/>
      <c r="H565" s="20"/>
      <c r="I565" s="20"/>
      <c r="J565" s="31"/>
      <c r="K565" s="32"/>
      <c r="L565" s="32"/>
      <c r="M565" s="32"/>
      <c r="N565" s="46"/>
      <c r="V565" s="5"/>
      <c r="Y565" s="5"/>
    </row>
    <row r="566" spans="2:25" x14ac:dyDescent="0.3">
      <c r="B566" s="23">
        <f>'Spot Type 1'!B566</f>
        <v>0</v>
      </c>
      <c r="C566" s="20" t="str">
        <f>'Spot Type 1'!C566</f>
        <v>x</v>
      </c>
      <c r="D566" s="20"/>
      <c r="E566" s="20"/>
      <c r="F566" s="20"/>
      <c r="G566" s="20"/>
      <c r="H566" s="20"/>
      <c r="I566" s="20"/>
      <c r="J566" s="31"/>
      <c r="K566" s="32"/>
      <c r="L566" s="32"/>
      <c r="M566" s="32"/>
      <c r="N566" s="46"/>
      <c r="V566" s="5"/>
      <c r="Y566" s="5"/>
    </row>
    <row r="567" spans="2:25" x14ac:dyDescent="0.3">
      <c r="B567" s="23">
        <f>'Spot Type 1'!B567</f>
        <v>0</v>
      </c>
      <c r="C567" s="20" t="str">
        <f>'Spot Type 1'!C567</f>
        <v>x</v>
      </c>
      <c r="D567" s="20"/>
      <c r="E567" s="20"/>
      <c r="F567" s="20"/>
      <c r="G567" s="20"/>
      <c r="H567" s="20"/>
      <c r="I567" s="20"/>
      <c r="J567" s="31"/>
      <c r="K567" s="32"/>
      <c r="L567" s="32"/>
      <c r="M567" s="32"/>
      <c r="N567" s="46"/>
      <c r="V567" s="5"/>
      <c r="Y567" s="5"/>
    </row>
    <row r="568" spans="2:25" x14ac:dyDescent="0.3">
      <c r="B568" s="23">
        <f>'Spot Type 1'!B568</f>
        <v>0</v>
      </c>
      <c r="C568" s="20" t="str">
        <f>'Spot Type 1'!C568</f>
        <v>x</v>
      </c>
      <c r="D568" s="20"/>
      <c r="E568" s="20"/>
      <c r="F568" s="20"/>
      <c r="G568" s="20"/>
      <c r="H568" s="20"/>
      <c r="I568" s="20"/>
      <c r="J568" s="31"/>
      <c r="K568" s="32"/>
      <c r="L568" s="32"/>
      <c r="M568" s="32"/>
      <c r="N568" s="46"/>
      <c r="V568" s="5"/>
      <c r="Y568" s="5"/>
    </row>
    <row r="569" spans="2:25" x14ac:dyDescent="0.3">
      <c r="B569" s="23">
        <f>'Spot Type 1'!B569</f>
        <v>0</v>
      </c>
      <c r="C569" s="20" t="str">
        <f>'Spot Type 1'!C569</f>
        <v>x</v>
      </c>
      <c r="D569" s="20"/>
      <c r="E569" s="20"/>
      <c r="F569" s="20"/>
      <c r="G569" s="20"/>
      <c r="H569" s="20"/>
      <c r="I569" s="20"/>
      <c r="J569" s="31"/>
      <c r="K569" s="32"/>
      <c r="L569" s="32"/>
      <c r="M569" s="32"/>
      <c r="N569" s="46"/>
      <c r="V569" s="5"/>
      <c r="Y569" s="5"/>
    </row>
    <row r="570" spans="2:25" x14ac:dyDescent="0.3">
      <c r="B570" s="23">
        <f>'Spot Type 1'!B570</f>
        <v>0</v>
      </c>
      <c r="C570" s="20" t="str">
        <f>'Spot Type 1'!C570</f>
        <v>x</v>
      </c>
      <c r="D570" s="20"/>
      <c r="E570" s="20"/>
      <c r="F570" s="20"/>
      <c r="G570" s="20"/>
      <c r="H570" s="20"/>
      <c r="I570" s="20"/>
      <c r="J570" s="31"/>
      <c r="K570" s="32"/>
      <c r="L570" s="32"/>
      <c r="M570" s="32"/>
      <c r="N570" s="46"/>
      <c r="V570" s="5"/>
      <c r="Y570" s="5"/>
    </row>
    <row r="571" spans="2:25" x14ac:dyDescent="0.3">
      <c r="B571" s="23">
        <f>'Spot Type 1'!B571</f>
        <v>0</v>
      </c>
      <c r="C571" s="20" t="str">
        <f>'Spot Type 1'!C571</f>
        <v>x</v>
      </c>
      <c r="D571" s="20"/>
      <c r="E571" s="20"/>
      <c r="F571" s="20"/>
      <c r="G571" s="20"/>
      <c r="H571" s="20"/>
      <c r="I571" s="20"/>
      <c r="J571" s="31"/>
      <c r="K571" s="32"/>
      <c r="L571" s="32"/>
      <c r="M571" s="32"/>
      <c r="N571" s="46"/>
      <c r="V571" s="5"/>
      <c r="Y571" s="5"/>
    </row>
    <row r="572" spans="2:25" x14ac:dyDescent="0.3">
      <c r="B572" s="23">
        <f>'Spot Type 1'!B572</f>
        <v>0</v>
      </c>
      <c r="C572" s="20" t="str">
        <f>'Spot Type 1'!C572</f>
        <v>x</v>
      </c>
      <c r="D572" s="20"/>
      <c r="E572" s="20"/>
      <c r="F572" s="20"/>
      <c r="G572" s="20"/>
      <c r="H572" s="20"/>
      <c r="I572" s="20"/>
      <c r="J572" s="31"/>
      <c r="K572" s="32"/>
      <c r="L572" s="32"/>
      <c r="M572" s="32"/>
      <c r="N572" s="46"/>
      <c r="V572" s="5"/>
      <c r="Y572" s="5"/>
    </row>
    <row r="573" spans="2:25" x14ac:dyDescent="0.3">
      <c r="B573" s="23">
        <f>'Spot Type 1'!B573</f>
        <v>0</v>
      </c>
      <c r="C573" s="20" t="str">
        <f>'Spot Type 1'!C573</f>
        <v>x</v>
      </c>
      <c r="D573" s="20"/>
      <c r="E573" s="20"/>
      <c r="F573" s="20"/>
      <c r="G573" s="20"/>
      <c r="H573" s="20"/>
      <c r="I573" s="20"/>
      <c r="J573" s="31"/>
      <c r="K573" s="32"/>
      <c r="L573" s="32"/>
      <c r="M573" s="32"/>
      <c r="N573" s="46"/>
      <c r="V573" s="5"/>
      <c r="Y573" s="5"/>
    </row>
    <row r="574" spans="2:25" x14ac:dyDescent="0.3">
      <c r="B574" s="23">
        <f>'Spot Type 1'!B574</f>
        <v>0</v>
      </c>
      <c r="C574" s="20" t="str">
        <f>'Spot Type 1'!C574</f>
        <v>x</v>
      </c>
      <c r="D574" s="20"/>
      <c r="E574" s="20"/>
      <c r="F574" s="20"/>
      <c r="G574" s="20"/>
      <c r="H574" s="20"/>
      <c r="I574" s="20"/>
      <c r="J574" s="31"/>
      <c r="K574" s="32"/>
      <c r="L574" s="32"/>
      <c r="M574" s="32"/>
      <c r="N574" s="46"/>
      <c r="V574" s="5"/>
      <c r="Y574" s="5"/>
    </row>
    <row r="575" spans="2:25" x14ac:dyDescent="0.3">
      <c r="B575" s="23">
        <f>'Spot Type 1'!B575</f>
        <v>0</v>
      </c>
      <c r="C575" s="20" t="str">
        <f>'Spot Type 1'!C575</f>
        <v>x</v>
      </c>
      <c r="D575" s="20"/>
      <c r="E575" s="20"/>
      <c r="F575" s="20"/>
      <c r="G575" s="20"/>
      <c r="H575" s="20"/>
      <c r="I575" s="20"/>
      <c r="J575" s="31"/>
      <c r="K575" s="32"/>
      <c r="L575" s="32"/>
      <c r="M575" s="32"/>
      <c r="N575" s="46"/>
      <c r="V575" s="5"/>
      <c r="Y575" s="5"/>
    </row>
    <row r="576" spans="2:25" x14ac:dyDescent="0.3">
      <c r="B576" s="23">
        <f>'Spot Type 1'!B576</f>
        <v>0</v>
      </c>
      <c r="C576" s="20" t="str">
        <f>'Spot Type 1'!C576</f>
        <v>x</v>
      </c>
      <c r="D576" s="20"/>
      <c r="E576" s="20"/>
      <c r="F576" s="20"/>
      <c r="G576" s="20"/>
      <c r="H576" s="20"/>
      <c r="I576" s="20"/>
      <c r="J576" s="31"/>
      <c r="K576" s="32"/>
      <c r="L576" s="32"/>
      <c r="M576" s="32"/>
      <c r="N576" s="46"/>
      <c r="V576" s="5"/>
      <c r="Y576" s="5"/>
    </row>
    <row r="577" spans="2:25" x14ac:dyDescent="0.3">
      <c r="B577" s="23">
        <f>'Spot Type 1'!B577</f>
        <v>0</v>
      </c>
      <c r="C577" s="20" t="str">
        <f>'Spot Type 1'!C577</f>
        <v>x</v>
      </c>
      <c r="D577" s="20"/>
      <c r="E577" s="20"/>
      <c r="F577" s="20"/>
      <c r="G577" s="20"/>
      <c r="H577" s="20"/>
      <c r="I577" s="20"/>
      <c r="J577" s="31"/>
      <c r="K577" s="32"/>
      <c r="L577" s="32"/>
      <c r="M577" s="32"/>
      <c r="N577" s="46"/>
      <c r="V577" s="5"/>
      <c r="Y577" s="5"/>
    </row>
    <row r="578" spans="2:25" x14ac:dyDescent="0.3">
      <c r="B578" s="23">
        <f>'Spot Type 1'!B578</f>
        <v>0</v>
      </c>
      <c r="C578" s="20" t="str">
        <f>'Spot Type 1'!C578</f>
        <v>x</v>
      </c>
      <c r="D578" s="20"/>
      <c r="E578" s="20"/>
      <c r="F578" s="20"/>
      <c r="G578" s="20"/>
      <c r="H578" s="20"/>
      <c r="I578" s="20"/>
      <c r="J578" s="31"/>
      <c r="K578" s="32"/>
      <c r="L578" s="32"/>
      <c r="M578" s="32"/>
      <c r="N578" s="46"/>
      <c r="V578" s="5"/>
      <c r="Y578" s="5"/>
    </row>
    <row r="579" spans="2:25" x14ac:dyDescent="0.3">
      <c r="B579" s="23">
        <f>'Spot Type 1'!B579</f>
        <v>0</v>
      </c>
      <c r="C579" s="20" t="str">
        <f>'Spot Type 1'!C579</f>
        <v>x</v>
      </c>
      <c r="D579" s="20"/>
      <c r="E579" s="20"/>
      <c r="F579" s="20"/>
      <c r="G579" s="20"/>
      <c r="H579" s="20"/>
      <c r="I579" s="20"/>
      <c r="J579" s="31"/>
      <c r="K579" s="32"/>
      <c r="L579" s="32"/>
      <c r="M579" s="32"/>
      <c r="N579" s="46"/>
      <c r="V579" s="5"/>
      <c r="Y579" s="5"/>
    </row>
    <row r="580" spans="2:25" x14ac:dyDescent="0.3">
      <c r="B580" s="23">
        <f>'Spot Type 1'!B580</f>
        <v>0</v>
      </c>
      <c r="C580" s="20" t="str">
        <f>'Spot Type 1'!C580</f>
        <v>x</v>
      </c>
      <c r="D580" s="20"/>
      <c r="E580" s="20"/>
      <c r="F580" s="20"/>
      <c r="G580" s="20"/>
      <c r="H580" s="20"/>
      <c r="I580" s="20"/>
      <c r="J580" s="31"/>
      <c r="K580" s="32"/>
      <c r="L580" s="32"/>
      <c r="M580" s="32"/>
      <c r="N580" s="46"/>
      <c r="V580" s="5"/>
      <c r="Y580" s="5"/>
    </row>
    <row r="581" spans="2:25" x14ac:dyDescent="0.3">
      <c r="B581" s="23">
        <f>'Spot Type 1'!B581</f>
        <v>0</v>
      </c>
      <c r="C581" s="20" t="str">
        <f>'Spot Type 1'!C581</f>
        <v>x</v>
      </c>
      <c r="D581" s="20"/>
      <c r="E581" s="20"/>
      <c r="F581" s="20"/>
      <c r="G581" s="20"/>
      <c r="H581" s="20"/>
      <c r="I581" s="20"/>
      <c r="J581" s="31"/>
      <c r="K581" s="32"/>
      <c r="L581" s="32"/>
      <c r="M581" s="32"/>
      <c r="N581" s="46"/>
      <c r="V581" s="5"/>
      <c r="Y581" s="5"/>
    </row>
    <row r="582" spans="2:25" x14ac:dyDescent="0.3">
      <c r="B582" s="23">
        <f>'Spot Type 1'!B582</f>
        <v>0</v>
      </c>
      <c r="C582" s="20" t="str">
        <f>'Spot Type 1'!C582</f>
        <v>x</v>
      </c>
      <c r="D582" s="20"/>
      <c r="E582" s="20"/>
      <c r="F582" s="20"/>
      <c r="G582" s="20"/>
      <c r="H582" s="20"/>
      <c r="I582" s="20"/>
      <c r="J582" s="31"/>
      <c r="K582" s="32"/>
      <c r="L582" s="32"/>
      <c r="M582" s="32"/>
      <c r="N582" s="46"/>
      <c r="V582" s="5"/>
      <c r="Y582" s="5"/>
    </row>
    <row r="583" spans="2:25" x14ac:dyDescent="0.3">
      <c r="B583" s="23">
        <f>'Spot Type 1'!B583</f>
        <v>0</v>
      </c>
      <c r="C583" s="20" t="str">
        <f>'Spot Type 1'!C583</f>
        <v>x</v>
      </c>
      <c r="D583" s="20"/>
      <c r="E583" s="20"/>
      <c r="F583" s="20"/>
      <c r="G583" s="20"/>
      <c r="H583" s="20"/>
      <c r="I583" s="20"/>
      <c r="J583" s="31"/>
      <c r="K583" s="32"/>
      <c r="L583" s="32"/>
      <c r="M583" s="32"/>
      <c r="N583" s="46"/>
      <c r="V583" s="5"/>
      <c r="Y583" s="5"/>
    </row>
    <row r="584" spans="2:25" x14ac:dyDescent="0.3">
      <c r="B584" s="23">
        <f>'Spot Type 1'!B584</f>
        <v>0</v>
      </c>
      <c r="C584" s="20" t="str">
        <f>'Spot Type 1'!C584</f>
        <v>x</v>
      </c>
      <c r="D584" s="20"/>
      <c r="E584" s="20"/>
      <c r="F584" s="20"/>
      <c r="G584" s="20"/>
      <c r="H584" s="20"/>
      <c r="I584" s="20"/>
      <c r="J584" s="31"/>
      <c r="K584" s="32"/>
      <c r="L584" s="32"/>
      <c r="M584" s="32"/>
      <c r="N584" s="46"/>
      <c r="V584" s="5"/>
      <c r="Y584" s="5"/>
    </row>
    <row r="585" spans="2:25" x14ac:dyDescent="0.3">
      <c r="B585" s="23">
        <f>'Spot Type 1'!B585</f>
        <v>0</v>
      </c>
      <c r="C585" s="20" t="str">
        <f>'Spot Type 1'!C585</f>
        <v>x</v>
      </c>
      <c r="D585" s="20"/>
      <c r="E585" s="20"/>
      <c r="F585" s="20"/>
      <c r="G585" s="20"/>
      <c r="H585" s="20"/>
      <c r="I585" s="20"/>
      <c r="J585" s="31"/>
      <c r="K585" s="32"/>
      <c r="L585" s="32"/>
      <c r="M585" s="32"/>
      <c r="N585" s="46"/>
      <c r="V585" s="5"/>
      <c r="Y585" s="5"/>
    </row>
    <row r="586" spans="2:25" x14ac:dyDescent="0.3">
      <c r="B586" s="23">
        <f>'Spot Type 1'!B586</f>
        <v>0</v>
      </c>
      <c r="C586" s="20" t="str">
        <f>'Spot Type 1'!C586</f>
        <v>x</v>
      </c>
      <c r="D586" s="20"/>
      <c r="E586" s="20"/>
      <c r="F586" s="20"/>
      <c r="G586" s="20"/>
      <c r="H586" s="20"/>
      <c r="I586" s="20"/>
      <c r="J586" s="31"/>
      <c r="K586" s="32"/>
      <c r="L586" s="32"/>
      <c r="M586" s="32"/>
      <c r="N586" s="46"/>
      <c r="V586" s="5"/>
      <c r="Y586" s="5"/>
    </row>
    <row r="587" spans="2:25" x14ac:dyDescent="0.3">
      <c r="B587" s="23">
        <f>'Spot Type 1'!B587</f>
        <v>0</v>
      </c>
      <c r="C587" s="20" t="str">
        <f>'Spot Type 1'!C587</f>
        <v>x</v>
      </c>
      <c r="D587" s="20"/>
      <c r="E587" s="20"/>
      <c r="F587" s="20"/>
      <c r="G587" s="20"/>
      <c r="H587" s="20"/>
      <c r="I587" s="20"/>
      <c r="J587" s="31"/>
      <c r="K587" s="32"/>
      <c r="L587" s="32"/>
      <c r="M587" s="32"/>
      <c r="N587" s="46"/>
      <c r="V587" s="5"/>
      <c r="Y587" s="5"/>
    </row>
    <row r="588" spans="2:25" x14ac:dyDescent="0.3">
      <c r="B588" s="23">
        <f>'Spot Type 1'!B588</f>
        <v>0</v>
      </c>
      <c r="C588" s="20" t="str">
        <f>'Spot Type 1'!C588</f>
        <v>x</v>
      </c>
      <c r="D588" s="20"/>
      <c r="E588" s="20"/>
      <c r="F588" s="20"/>
      <c r="G588" s="20"/>
      <c r="H588" s="20"/>
      <c r="I588" s="20"/>
      <c r="J588" s="31"/>
      <c r="K588" s="32"/>
      <c r="L588" s="32"/>
      <c r="M588" s="32"/>
      <c r="N588" s="46"/>
      <c r="V588" s="5"/>
      <c r="Y588" s="5"/>
    </row>
    <row r="589" spans="2:25" x14ac:dyDescent="0.3">
      <c r="B589" s="23">
        <f>'Spot Type 1'!B589</f>
        <v>0</v>
      </c>
      <c r="C589" s="20" t="str">
        <f>'Spot Type 1'!C589</f>
        <v>x</v>
      </c>
      <c r="D589" s="20"/>
      <c r="E589" s="20"/>
      <c r="F589" s="20"/>
      <c r="G589" s="20"/>
      <c r="H589" s="20"/>
      <c r="I589" s="20"/>
      <c r="J589" s="31"/>
      <c r="K589" s="32"/>
      <c r="L589" s="32"/>
      <c r="M589" s="32"/>
      <c r="N589" s="46"/>
      <c r="V589" s="5"/>
      <c r="Y589" s="5"/>
    </row>
    <row r="590" spans="2:25" x14ac:dyDescent="0.3">
      <c r="B590" s="23">
        <f>'Spot Type 1'!B590</f>
        <v>0</v>
      </c>
      <c r="C590" s="20" t="str">
        <f>'Spot Type 1'!C590</f>
        <v>x</v>
      </c>
      <c r="D590" s="20"/>
      <c r="E590" s="20"/>
      <c r="F590" s="20"/>
      <c r="G590" s="20"/>
      <c r="H590" s="20"/>
      <c r="I590" s="20"/>
      <c r="J590" s="31"/>
      <c r="K590" s="32"/>
      <c r="L590" s="32"/>
      <c r="M590" s="32"/>
      <c r="N590" s="46"/>
      <c r="V590" s="5"/>
      <c r="Y590" s="5"/>
    </row>
    <row r="591" spans="2:25" x14ac:dyDescent="0.3">
      <c r="B591" s="23">
        <f>'Spot Type 1'!B591</f>
        <v>0</v>
      </c>
      <c r="C591" s="20" t="str">
        <f>'Spot Type 1'!C591</f>
        <v>x</v>
      </c>
      <c r="D591" s="20"/>
      <c r="E591" s="20"/>
      <c r="F591" s="20"/>
      <c r="G591" s="20"/>
      <c r="H591" s="20"/>
      <c r="I591" s="20"/>
      <c r="J591" s="31"/>
      <c r="K591" s="32"/>
      <c r="L591" s="32"/>
      <c r="M591" s="32"/>
      <c r="N591" s="46"/>
      <c r="V591" s="5"/>
      <c r="Y591" s="5"/>
    </row>
    <row r="592" spans="2:25" x14ac:dyDescent="0.3">
      <c r="B592" s="23">
        <f>'Spot Type 1'!B592</f>
        <v>0</v>
      </c>
      <c r="C592" s="20" t="str">
        <f>'Spot Type 1'!C592</f>
        <v>x</v>
      </c>
      <c r="D592" s="20"/>
      <c r="E592" s="20"/>
      <c r="F592" s="20"/>
      <c r="G592" s="20"/>
      <c r="H592" s="20"/>
      <c r="I592" s="20"/>
      <c r="J592" s="31"/>
      <c r="K592" s="32"/>
      <c r="L592" s="32"/>
      <c r="M592" s="32"/>
      <c r="N592" s="46"/>
      <c r="V592" s="5"/>
      <c r="Y592" s="5"/>
    </row>
    <row r="593" spans="2:25" x14ac:dyDescent="0.3">
      <c r="B593" s="23">
        <f>'Spot Type 1'!B593</f>
        <v>0</v>
      </c>
      <c r="C593" s="20" t="str">
        <f>'Spot Type 1'!C593</f>
        <v>x</v>
      </c>
      <c r="D593" s="20"/>
      <c r="E593" s="20"/>
      <c r="F593" s="20"/>
      <c r="G593" s="20"/>
      <c r="H593" s="20"/>
      <c r="I593" s="20"/>
      <c r="J593" s="31"/>
      <c r="K593" s="32"/>
      <c r="L593" s="32"/>
      <c r="M593" s="32"/>
      <c r="N593" s="46"/>
      <c r="V593" s="5"/>
      <c r="Y593" s="5"/>
    </row>
    <row r="594" spans="2:25" x14ac:dyDescent="0.3">
      <c r="B594" s="23">
        <f>'Spot Type 1'!B594</f>
        <v>0</v>
      </c>
      <c r="C594" s="20" t="str">
        <f>'Spot Type 1'!C594</f>
        <v>x</v>
      </c>
      <c r="D594" s="20"/>
      <c r="E594" s="20"/>
      <c r="F594" s="20"/>
      <c r="G594" s="20"/>
      <c r="H594" s="20"/>
      <c r="I594" s="20"/>
      <c r="J594" s="31"/>
      <c r="K594" s="32"/>
      <c r="L594" s="32"/>
      <c r="M594" s="32"/>
      <c r="N594" s="46"/>
      <c r="V594" s="5"/>
      <c r="Y594" s="5"/>
    </row>
    <row r="595" spans="2:25" x14ac:dyDescent="0.3">
      <c r="B595" s="23">
        <f>'Spot Type 1'!B595</f>
        <v>0</v>
      </c>
      <c r="C595" s="20" t="str">
        <f>'Spot Type 1'!C595</f>
        <v>x</v>
      </c>
      <c r="D595" s="20"/>
      <c r="E595" s="20"/>
      <c r="F595" s="20"/>
      <c r="G595" s="20"/>
      <c r="H595" s="20"/>
      <c r="I595" s="20"/>
      <c r="J595" s="31"/>
      <c r="K595" s="32"/>
      <c r="L595" s="32"/>
      <c r="M595" s="32"/>
      <c r="N595" s="46"/>
      <c r="V595" s="5"/>
      <c r="Y595" s="5"/>
    </row>
    <row r="596" spans="2:25" x14ac:dyDescent="0.3">
      <c r="B596" s="23">
        <f>'Spot Type 1'!B596</f>
        <v>0</v>
      </c>
      <c r="C596" s="20" t="str">
        <f>'Spot Type 1'!C596</f>
        <v>x</v>
      </c>
      <c r="D596" s="20"/>
      <c r="E596" s="20"/>
      <c r="F596" s="20"/>
      <c r="G596" s="20"/>
      <c r="H596" s="20"/>
      <c r="I596" s="20"/>
      <c r="J596" s="31"/>
      <c r="K596" s="32"/>
      <c r="L596" s="32"/>
      <c r="M596" s="32"/>
      <c r="N596" s="46"/>
      <c r="V596" s="5"/>
      <c r="Y596" s="5"/>
    </row>
    <row r="597" spans="2:25" x14ac:dyDescent="0.3">
      <c r="B597" s="23">
        <f>'Spot Type 1'!B597</f>
        <v>0</v>
      </c>
      <c r="C597" s="20" t="str">
        <f>'Spot Type 1'!C597</f>
        <v>x</v>
      </c>
      <c r="D597" s="20"/>
      <c r="E597" s="20"/>
      <c r="F597" s="20"/>
      <c r="G597" s="20"/>
      <c r="H597" s="20"/>
      <c r="I597" s="20"/>
      <c r="J597" s="31"/>
      <c r="K597" s="32"/>
      <c r="L597" s="32"/>
      <c r="M597" s="32"/>
      <c r="N597" s="46"/>
      <c r="V597" s="5"/>
      <c r="Y597" s="5"/>
    </row>
    <row r="598" spans="2:25" x14ac:dyDescent="0.3">
      <c r="B598" s="23">
        <f>'Spot Type 1'!B598</f>
        <v>0</v>
      </c>
      <c r="C598" s="20" t="str">
        <f>'Spot Type 1'!C598</f>
        <v>x</v>
      </c>
      <c r="D598" s="20"/>
      <c r="E598" s="20"/>
      <c r="F598" s="20"/>
      <c r="G598" s="20"/>
      <c r="H598" s="20"/>
      <c r="I598" s="20"/>
      <c r="J598" s="31"/>
      <c r="K598" s="32"/>
      <c r="L598" s="32"/>
      <c r="M598" s="32"/>
      <c r="N598" s="46"/>
      <c r="V598" s="5"/>
      <c r="Y598" s="5"/>
    </row>
    <row r="599" spans="2:25" x14ac:dyDescent="0.3">
      <c r="B599" s="23">
        <f>'Spot Type 1'!B599</f>
        <v>0</v>
      </c>
      <c r="C599" s="20" t="str">
        <f>'Spot Type 1'!C599</f>
        <v>x</v>
      </c>
      <c r="D599" s="20"/>
      <c r="E599" s="20"/>
      <c r="F599" s="20"/>
      <c r="G599" s="20"/>
      <c r="H599" s="20"/>
      <c r="I599" s="20"/>
      <c r="J599" s="31"/>
      <c r="K599" s="32"/>
      <c r="L599" s="32"/>
      <c r="M599" s="32"/>
      <c r="N599" s="46"/>
      <c r="V599" s="5"/>
      <c r="Y599" s="5"/>
    </row>
    <row r="600" spans="2:25" x14ac:dyDescent="0.3">
      <c r="B600" s="23">
        <f>'Spot Type 1'!B600</f>
        <v>0</v>
      </c>
      <c r="C600" s="20" t="str">
        <f>'Spot Type 1'!C600</f>
        <v>x</v>
      </c>
      <c r="D600" s="20"/>
      <c r="E600" s="20"/>
      <c r="F600" s="20"/>
      <c r="G600" s="20"/>
      <c r="H600" s="20"/>
      <c r="I600" s="20"/>
      <c r="J600" s="31"/>
      <c r="K600" s="32"/>
      <c r="L600" s="32"/>
      <c r="M600" s="32"/>
      <c r="N600" s="46"/>
      <c r="V600" s="5"/>
      <c r="Y600" s="5"/>
    </row>
    <row r="601" spans="2:25" x14ac:dyDescent="0.3">
      <c r="B601" s="23">
        <f>'Spot Type 1'!B601</f>
        <v>0</v>
      </c>
      <c r="C601" s="20" t="str">
        <f>'Spot Type 1'!C601</f>
        <v>x</v>
      </c>
      <c r="D601" s="20"/>
      <c r="E601" s="20"/>
      <c r="F601" s="20"/>
      <c r="G601" s="20"/>
      <c r="H601" s="20"/>
      <c r="I601" s="20"/>
      <c r="J601" s="31"/>
      <c r="K601" s="32"/>
      <c r="L601" s="32"/>
      <c r="M601" s="32"/>
      <c r="N601" s="46"/>
      <c r="V601" s="5"/>
      <c r="Y601" s="5"/>
    </row>
    <row r="602" spans="2:25" x14ac:dyDescent="0.3">
      <c r="B602" s="23">
        <f>'Spot Type 1'!B602</f>
        <v>0</v>
      </c>
      <c r="C602" s="20" t="str">
        <f>'Spot Type 1'!C602</f>
        <v>x</v>
      </c>
      <c r="D602" s="20"/>
      <c r="E602" s="20"/>
      <c r="F602" s="20"/>
      <c r="G602" s="20"/>
      <c r="H602" s="20"/>
      <c r="I602" s="20"/>
      <c r="J602" s="31"/>
      <c r="K602" s="32"/>
      <c r="L602" s="32"/>
      <c r="M602" s="32"/>
      <c r="N602" s="46"/>
      <c r="V602" s="5"/>
      <c r="Y602" s="5"/>
    </row>
    <row r="603" spans="2:25" x14ac:dyDescent="0.3">
      <c r="B603" s="23">
        <f>'Spot Type 1'!B603</f>
        <v>0</v>
      </c>
      <c r="C603" s="20" t="str">
        <f>'Spot Type 1'!C603</f>
        <v>x</v>
      </c>
      <c r="D603" s="20"/>
      <c r="E603" s="20"/>
      <c r="F603" s="20"/>
      <c r="G603" s="20"/>
      <c r="H603" s="20"/>
      <c r="I603" s="20"/>
      <c r="J603" s="31"/>
      <c r="K603" s="32"/>
      <c r="L603" s="32"/>
      <c r="M603" s="32"/>
      <c r="N603" s="46"/>
      <c r="V603" s="5"/>
      <c r="Y603" s="5"/>
    </row>
    <row r="604" spans="2:25" x14ac:dyDescent="0.3">
      <c r="B604" s="23">
        <f>'Spot Type 1'!B604</f>
        <v>0</v>
      </c>
      <c r="C604" s="20" t="str">
        <f>'Spot Type 1'!C604</f>
        <v>x</v>
      </c>
      <c r="D604" s="20"/>
      <c r="E604" s="20"/>
      <c r="F604" s="20"/>
      <c r="G604" s="20"/>
      <c r="H604" s="20"/>
      <c r="I604" s="20"/>
      <c r="J604" s="31"/>
      <c r="K604" s="32"/>
      <c r="L604" s="32"/>
      <c r="M604" s="32"/>
      <c r="N604" s="46"/>
      <c r="V604" s="5"/>
      <c r="Y604" s="5"/>
    </row>
    <row r="605" spans="2:25" x14ac:dyDescent="0.3">
      <c r="B605" s="23">
        <f>'Spot Type 1'!B605</f>
        <v>0</v>
      </c>
      <c r="C605" s="20" t="str">
        <f>'Spot Type 1'!C605</f>
        <v>x</v>
      </c>
      <c r="D605" s="20"/>
      <c r="E605" s="20"/>
      <c r="F605" s="20"/>
      <c r="G605" s="20"/>
      <c r="H605" s="20"/>
      <c r="I605" s="20"/>
      <c r="J605" s="31"/>
      <c r="K605" s="32"/>
      <c r="L605" s="32"/>
      <c r="M605" s="32"/>
      <c r="N605" s="46"/>
      <c r="V605" s="5"/>
      <c r="Y605" s="5"/>
    </row>
    <row r="606" spans="2:25" x14ac:dyDescent="0.3">
      <c r="B606" s="23">
        <f>'Spot Type 1'!B606</f>
        <v>0</v>
      </c>
      <c r="C606" s="20" t="str">
        <f>'Spot Type 1'!C606</f>
        <v>x</v>
      </c>
      <c r="D606" s="20"/>
      <c r="E606" s="20"/>
      <c r="F606" s="20"/>
      <c r="G606" s="20"/>
      <c r="H606" s="20"/>
      <c r="I606" s="20"/>
      <c r="J606" s="31"/>
      <c r="K606" s="32"/>
      <c r="L606" s="32"/>
      <c r="M606" s="32"/>
      <c r="N606" s="46"/>
      <c r="V606" s="5"/>
      <c r="Y606" s="5"/>
    </row>
    <row r="607" spans="2:25" x14ac:dyDescent="0.3">
      <c r="B607" s="23">
        <f>'Spot Type 1'!B607</f>
        <v>0</v>
      </c>
      <c r="C607" s="20" t="str">
        <f>'Spot Type 1'!C607</f>
        <v>x</v>
      </c>
      <c r="D607" s="20"/>
      <c r="E607" s="20"/>
      <c r="F607" s="20"/>
      <c r="G607" s="20"/>
      <c r="H607" s="20"/>
      <c r="I607" s="20"/>
      <c r="J607" s="31"/>
      <c r="K607" s="32"/>
      <c r="L607" s="32"/>
      <c r="M607" s="32"/>
      <c r="N607" s="46"/>
      <c r="V607" s="5"/>
      <c r="Y607" s="5"/>
    </row>
    <row r="608" spans="2:25" x14ac:dyDescent="0.3">
      <c r="B608" s="23">
        <f>'Spot Type 1'!B608</f>
        <v>0</v>
      </c>
      <c r="C608" s="20" t="str">
        <f>'Spot Type 1'!C608</f>
        <v>x</v>
      </c>
      <c r="D608" s="20"/>
      <c r="E608" s="20"/>
      <c r="F608" s="20"/>
      <c r="G608" s="20"/>
      <c r="H608" s="20"/>
      <c r="I608" s="20"/>
      <c r="J608" s="31"/>
      <c r="K608" s="32"/>
      <c r="L608" s="32"/>
      <c r="M608" s="32"/>
      <c r="N608" s="46"/>
      <c r="V608" s="5"/>
      <c r="Y608" s="5"/>
    </row>
    <row r="609" spans="2:25" x14ac:dyDescent="0.3">
      <c r="B609" s="23">
        <f>'Spot Type 1'!B609</f>
        <v>0</v>
      </c>
      <c r="C609" s="20" t="str">
        <f>'Spot Type 1'!C609</f>
        <v>x</v>
      </c>
      <c r="D609" s="20"/>
      <c r="E609" s="20"/>
      <c r="F609" s="20"/>
      <c r="G609" s="20"/>
      <c r="H609" s="20"/>
      <c r="I609" s="20"/>
      <c r="J609" s="31"/>
      <c r="K609" s="32"/>
      <c r="L609" s="32"/>
      <c r="M609" s="32"/>
      <c r="N609" s="46"/>
      <c r="V609" s="5"/>
      <c r="Y609" s="5"/>
    </row>
    <row r="610" spans="2:25" x14ac:dyDescent="0.3">
      <c r="B610" s="23">
        <f>'Spot Type 1'!B610</f>
        <v>0</v>
      </c>
      <c r="C610" s="20" t="str">
        <f>'Spot Type 1'!C610</f>
        <v>x</v>
      </c>
      <c r="D610" s="20"/>
      <c r="E610" s="20"/>
      <c r="F610" s="20"/>
      <c r="G610" s="20"/>
      <c r="H610" s="20"/>
      <c r="I610" s="20"/>
      <c r="J610" s="31"/>
      <c r="K610" s="32"/>
      <c r="L610" s="32"/>
      <c r="M610" s="32"/>
      <c r="N610" s="46"/>
      <c r="V610" s="5"/>
      <c r="Y610" s="5"/>
    </row>
    <row r="611" spans="2:25" x14ac:dyDescent="0.3">
      <c r="B611" s="23">
        <f>'Spot Type 1'!B611</f>
        <v>0</v>
      </c>
      <c r="C611" s="20" t="str">
        <f>'Spot Type 1'!C611</f>
        <v>x</v>
      </c>
      <c r="D611" s="20"/>
      <c r="E611" s="20"/>
      <c r="F611" s="20"/>
      <c r="G611" s="20"/>
      <c r="H611" s="20"/>
      <c r="I611" s="20"/>
      <c r="J611" s="31"/>
      <c r="K611" s="32"/>
      <c r="L611" s="32"/>
      <c r="M611" s="32"/>
      <c r="N611" s="46"/>
      <c r="V611" s="5"/>
      <c r="Y611" s="5"/>
    </row>
    <row r="612" spans="2:25" x14ac:dyDescent="0.3">
      <c r="B612" s="23">
        <f>'Spot Type 1'!B612</f>
        <v>0</v>
      </c>
      <c r="C612" s="20" t="str">
        <f>'Spot Type 1'!C612</f>
        <v>x</v>
      </c>
      <c r="D612" s="20"/>
      <c r="E612" s="20"/>
      <c r="F612" s="20"/>
      <c r="G612" s="20"/>
      <c r="H612" s="20"/>
      <c r="I612" s="20"/>
      <c r="J612" s="31"/>
      <c r="K612" s="32"/>
      <c r="L612" s="32"/>
      <c r="M612" s="32"/>
      <c r="N612" s="46"/>
      <c r="V612" s="5"/>
      <c r="Y612" s="5"/>
    </row>
    <row r="613" spans="2:25" x14ac:dyDescent="0.3">
      <c r="B613" s="23">
        <f>'Spot Type 1'!B613</f>
        <v>0</v>
      </c>
      <c r="C613" s="20" t="str">
        <f>'Spot Type 1'!C613</f>
        <v>x</v>
      </c>
      <c r="D613" s="20"/>
      <c r="E613" s="20"/>
      <c r="F613" s="20"/>
      <c r="G613" s="20"/>
      <c r="H613" s="20"/>
      <c r="I613" s="20"/>
      <c r="J613" s="31"/>
      <c r="K613" s="32"/>
      <c r="L613" s="32"/>
      <c r="M613" s="32"/>
      <c r="N613" s="46"/>
      <c r="V613" s="5"/>
      <c r="Y613" s="5"/>
    </row>
    <row r="614" spans="2:25" x14ac:dyDescent="0.3">
      <c r="B614" s="23">
        <f>'Spot Type 1'!B614</f>
        <v>0</v>
      </c>
      <c r="C614" s="20" t="str">
        <f>'Spot Type 1'!C614</f>
        <v>x</v>
      </c>
      <c r="D614" s="20"/>
      <c r="E614" s="20"/>
      <c r="F614" s="20"/>
      <c r="G614" s="20"/>
      <c r="H614" s="20"/>
      <c r="I614" s="20"/>
      <c r="J614" s="31"/>
      <c r="K614" s="32"/>
      <c r="L614" s="32"/>
      <c r="M614" s="32"/>
      <c r="N614" s="46"/>
      <c r="V614" s="5"/>
      <c r="Y614" s="5"/>
    </row>
    <row r="615" spans="2:25" x14ac:dyDescent="0.3">
      <c r="B615" s="23">
        <f>'Spot Type 1'!B615</f>
        <v>0</v>
      </c>
      <c r="C615" s="20" t="str">
        <f>'Spot Type 1'!C615</f>
        <v>x</v>
      </c>
      <c r="D615" s="20"/>
      <c r="E615" s="20"/>
      <c r="F615" s="20"/>
      <c r="G615" s="20"/>
      <c r="H615" s="20"/>
      <c r="I615" s="20"/>
      <c r="J615" s="31"/>
      <c r="K615" s="32"/>
      <c r="L615" s="32"/>
      <c r="M615" s="32"/>
      <c r="N615" s="46"/>
      <c r="V615" s="5"/>
      <c r="Y615" s="5"/>
    </row>
    <row r="616" spans="2:25" x14ac:dyDescent="0.3">
      <c r="B616" s="23">
        <f>'Spot Type 1'!B616</f>
        <v>0</v>
      </c>
      <c r="C616" s="20" t="str">
        <f>'Spot Type 1'!C616</f>
        <v>x</v>
      </c>
      <c r="D616" s="20"/>
      <c r="E616" s="20"/>
      <c r="F616" s="20"/>
      <c r="G616" s="20"/>
      <c r="H616" s="20"/>
      <c r="I616" s="20"/>
      <c r="J616" s="31"/>
      <c r="K616" s="32"/>
      <c r="L616" s="32"/>
      <c r="M616" s="32"/>
      <c r="N616" s="46"/>
      <c r="V616" s="5"/>
      <c r="Y616" s="5"/>
    </row>
    <row r="617" spans="2:25" x14ac:dyDescent="0.3">
      <c r="B617" s="23">
        <f>'Spot Type 1'!B617</f>
        <v>0</v>
      </c>
      <c r="C617" s="20" t="str">
        <f>'Spot Type 1'!C617</f>
        <v>x</v>
      </c>
      <c r="D617" s="20"/>
      <c r="E617" s="20"/>
      <c r="F617" s="20"/>
      <c r="G617" s="20"/>
      <c r="H617" s="20"/>
      <c r="I617" s="20"/>
      <c r="J617" s="31"/>
      <c r="K617" s="32"/>
      <c r="L617" s="32"/>
      <c r="M617" s="32"/>
      <c r="N617" s="46"/>
      <c r="V617" s="5"/>
      <c r="Y617" s="5"/>
    </row>
    <row r="618" spans="2:25" x14ac:dyDescent="0.3">
      <c r="B618" s="23">
        <f>'Spot Type 1'!B618</f>
        <v>0</v>
      </c>
      <c r="C618" s="20" t="str">
        <f>'Spot Type 1'!C618</f>
        <v>x</v>
      </c>
      <c r="D618" s="20"/>
      <c r="E618" s="20"/>
      <c r="F618" s="20"/>
      <c r="G618" s="20"/>
      <c r="H618" s="20"/>
      <c r="I618" s="20"/>
      <c r="J618" s="31"/>
      <c r="K618" s="32"/>
      <c r="L618" s="32"/>
      <c r="M618" s="32"/>
      <c r="N618" s="46"/>
      <c r="V618" s="5"/>
      <c r="Y618" s="5"/>
    </row>
    <row r="619" spans="2:25" x14ac:dyDescent="0.3">
      <c r="B619" s="23">
        <f>'Spot Type 1'!B619</f>
        <v>0</v>
      </c>
      <c r="C619" s="20" t="str">
        <f>'Spot Type 1'!C619</f>
        <v>x</v>
      </c>
      <c r="D619" s="20"/>
      <c r="E619" s="20"/>
      <c r="F619" s="20"/>
      <c r="G619" s="20"/>
      <c r="H619" s="20"/>
      <c r="I619" s="20"/>
      <c r="J619" s="31"/>
      <c r="K619" s="32"/>
      <c r="L619" s="32"/>
      <c r="M619" s="32"/>
      <c r="N619" s="46"/>
      <c r="V619" s="5"/>
      <c r="Y619" s="5"/>
    </row>
    <row r="620" spans="2:25" x14ac:dyDescent="0.3">
      <c r="B620" s="23">
        <f>'Spot Type 1'!B620</f>
        <v>0</v>
      </c>
      <c r="C620" s="20" t="str">
        <f>'Spot Type 1'!C620</f>
        <v>x</v>
      </c>
      <c r="D620" s="20"/>
      <c r="E620" s="20"/>
      <c r="F620" s="20"/>
      <c r="G620" s="20"/>
      <c r="H620" s="20"/>
      <c r="I620" s="20"/>
      <c r="J620" s="31"/>
      <c r="K620" s="32"/>
      <c r="L620" s="32"/>
      <c r="M620" s="32"/>
      <c r="N620" s="46"/>
      <c r="V620" s="5"/>
      <c r="Y620" s="5"/>
    </row>
    <row r="621" spans="2:25" x14ac:dyDescent="0.3">
      <c r="B621" s="23">
        <f>'Spot Type 1'!B621</f>
        <v>0</v>
      </c>
      <c r="C621" s="20" t="str">
        <f>'Spot Type 1'!C621</f>
        <v>x</v>
      </c>
      <c r="D621" s="20"/>
      <c r="E621" s="20"/>
      <c r="F621" s="20"/>
      <c r="G621" s="20"/>
      <c r="H621" s="20"/>
      <c r="I621" s="20"/>
      <c r="J621" s="31"/>
      <c r="K621" s="32"/>
      <c r="L621" s="32"/>
      <c r="M621" s="32"/>
      <c r="N621" s="46"/>
      <c r="V621" s="5"/>
      <c r="Y621" s="5"/>
    </row>
    <row r="622" spans="2:25" x14ac:dyDescent="0.3">
      <c r="B622" s="23">
        <f>'Spot Type 1'!B622</f>
        <v>0</v>
      </c>
      <c r="C622" s="20" t="str">
        <f>'Spot Type 1'!C622</f>
        <v>x</v>
      </c>
      <c r="D622" s="20"/>
      <c r="E622" s="20"/>
      <c r="F622" s="20"/>
      <c r="G622" s="20"/>
      <c r="H622" s="20"/>
      <c r="I622" s="20"/>
      <c r="J622" s="31"/>
      <c r="K622" s="32"/>
      <c r="L622" s="32"/>
      <c r="M622" s="32"/>
      <c r="N622" s="46"/>
      <c r="V622" s="5"/>
      <c r="Y622" s="5"/>
    </row>
    <row r="623" spans="2:25" x14ac:dyDescent="0.3">
      <c r="B623" s="23">
        <f>'Spot Type 1'!B623</f>
        <v>0</v>
      </c>
      <c r="C623" s="20" t="str">
        <f>'Spot Type 1'!C623</f>
        <v>x</v>
      </c>
      <c r="D623" s="20"/>
      <c r="E623" s="20"/>
      <c r="F623" s="20"/>
      <c r="G623" s="20"/>
      <c r="H623" s="20"/>
      <c r="I623" s="20"/>
      <c r="J623" s="31"/>
      <c r="K623" s="32"/>
      <c r="L623" s="32"/>
      <c r="M623" s="32"/>
      <c r="N623" s="46"/>
      <c r="V623" s="5"/>
      <c r="Y623" s="5"/>
    </row>
    <row r="624" spans="2:25" x14ac:dyDescent="0.3">
      <c r="B624" s="23">
        <f>'Spot Type 1'!B624</f>
        <v>0</v>
      </c>
      <c r="C624" s="20" t="str">
        <f>'Spot Type 1'!C624</f>
        <v>x</v>
      </c>
      <c r="D624" s="20"/>
      <c r="E624" s="20"/>
      <c r="F624" s="20"/>
      <c r="G624" s="20"/>
      <c r="H624" s="20"/>
      <c r="I624" s="20"/>
      <c r="J624" s="31"/>
      <c r="K624" s="32"/>
      <c r="L624" s="32"/>
      <c r="M624" s="32"/>
      <c r="N624" s="46"/>
      <c r="V624" s="5"/>
      <c r="Y624" s="5"/>
    </row>
    <row r="625" spans="2:25" x14ac:dyDescent="0.3">
      <c r="B625" s="23">
        <f>'Spot Type 1'!B625</f>
        <v>0</v>
      </c>
      <c r="C625" s="20" t="str">
        <f>'Spot Type 1'!C625</f>
        <v>x</v>
      </c>
      <c r="D625" s="20"/>
      <c r="E625" s="20"/>
      <c r="F625" s="20"/>
      <c r="G625" s="20"/>
      <c r="H625" s="20"/>
      <c r="I625" s="20"/>
      <c r="J625" s="31"/>
      <c r="K625" s="32"/>
      <c r="L625" s="32"/>
      <c r="M625" s="32"/>
      <c r="N625" s="46"/>
      <c r="V625" s="5"/>
      <c r="Y625" s="5"/>
    </row>
    <row r="626" spans="2:25" x14ac:dyDescent="0.3">
      <c r="B626" s="23">
        <f>'Spot Type 1'!B626</f>
        <v>0</v>
      </c>
      <c r="C626" s="20" t="str">
        <f>'Spot Type 1'!C626</f>
        <v>x</v>
      </c>
      <c r="D626" s="20"/>
      <c r="E626" s="20"/>
      <c r="F626" s="20"/>
      <c r="G626" s="20"/>
      <c r="H626" s="20"/>
      <c r="I626" s="20"/>
      <c r="J626" s="31"/>
      <c r="K626" s="32"/>
      <c r="L626" s="32"/>
      <c r="M626" s="32"/>
      <c r="N626" s="46"/>
      <c r="V626" s="5"/>
      <c r="Y626" s="5"/>
    </row>
    <row r="627" spans="2:25" x14ac:dyDescent="0.3">
      <c r="B627" s="23">
        <f>'Spot Type 1'!B627</f>
        <v>0</v>
      </c>
      <c r="C627" s="20" t="str">
        <f>'Spot Type 1'!C627</f>
        <v>x</v>
      </c>
      <c r="D627" s="20"/>
      <c r="E627" s="20"/>
      <c r="F627" s="20"/>
      <c r="G627" s="20"/>
      <c r="H627" s="20"/>
      <c r="I627" s="20"/>
      <c r="J627" s="31"/>
      <c r="K627" s="32"/>
      <c r="L627" s="32"/>
      <c r="M627" s="32"/>
      <c r="N627" s="46"/>
      <c r="V627" s="5"/>
      <c r="Y627" s="5"/>
    </row>
    <row r="628" spans="2:25" x14ac:dyDescent="0.3">
      <c r="B628" s="23">
        <f>'Spot Type 1'!B628</f>
        <v>0</v>
      </c>
      <c r="C628" s="20" t="str">
        <f>'Spot Type 1'!C628</f>
        <v>x</v>
      </c>
      <c r="D628" s="20"/>
      <c r="E628" s="20"/>
      <c r="F628" s="20"/>
      <c r="G628" s="20"/>
      <c r="H628" s="20"/>
      <c r="I628" s="20"/>
      <c r="J628" s="31"/>
      <c r="K628" s="32"/>
      <c r="L628" s="32"/>
      <c r="M628" s="32"/>
      <c r="N628" s="46"/>
      <c r="V628" s="5"/>
      <c r="Y628" s="5"/>
    </row>
    <row r="629" spans="2:25" x14ac:dyDescent="0.3">
      <c r="B629" s="23">
        <f>'Spot Type 1'!B629</f>
        <v>0</v>
      </c>
      <c r="C629" s="20" t="str">
        <f>'Spot Type 1'!C629</f>
        <v>x</v>
      </c>
      <c r="D629" s="20"/>
      <c r="E629" s="20"/>
      <c r="F629" s="20"/>
      <c r="G629" s="20"/>
      <c r="H629" s="20"/>
      <c r="I629" s="20"/>
      <c r="J629" s="31"/>
      <c r="K629" s="32"/>
      <c r="L629" s="32"/>
      <c r="M629" s="32"/>
      <c r="N629" s="46"/>
      <c r="V629" s="5"/>
      <c r="Y629" s="5"/>
    </row>
    <row r="630" spans="2:25" x14ac:dyDescent="0.3">
      <c r="B630" s="23">
        <f>'Spot Type 1'!B630</f>
        <v>0</v>
      </c>
      <c r="C630" s="20" t="str">
        <f>'Spot Type 1'!C630</f>
        <v>x</v>
      </c>
      <c r="D630" s="20"/>
      <c r="E630" s="20"/>
      <c r="F630" s="20"/>
      <c r="G630" s="20"/>
      <c r="H630" s="20"/>
      <c r="I630" s="20"/>
      <c r="J630" s="31"/>
      <c r="K630" s="32"/>
      <c r="L630" s="32"/>
      <c r="M630" s="32"/>
      <c r="N630" s="46"/>
      <c r="V630" s="5"/>
      <c r="Y630" s="5"/>
    </row>
    <row r="631" spans="2:25" x14ac:dyDescent="0.3">
      <c r="B631" s="23">
        <f>'Spot Type 1'!B631</f>
        <v>0</v>
      </c>
      <c r="C631" s="20" t="str">
        <f>'Spot Type 1'!C631</f>
        <v>x</v>
      </c>
      <c r="D631" s="20"/>
      <c r="E631" s="20"/>
      <c r="F631" s="20"/>
      <c r="G631" s="20"/>
      <c r="H631" s="20"/>
      <c r="I631" s="20"/>
      <c r="J631" s="31"/>
      <c r="K631" s="32"/>
      <c r="L631" s="32"/>
      <c r="M631" s="32"/>
      <c r="N631" s="46"/>
      <c r="V631" s="5"/>
      <c r="Y631" s="5"/>
    </row>
    <row r="632" spans="2:25" x14ac:dyDescent="0.3">
      <c r="B632" s="23">
        <f>'Spot Type 1'!B632</f>
        <v>0</v>
      </c>
      <c r="C632" s="20" t="str">
        <f>'Spot Type 1'!C632</f>
        <v>x</v>
      </c>
      <c r="D632" s="20"/>
      <c r="E632" s="20"/>
      <c r="F632" s="20"/>
      <c r="G632" s="20"/>
      <c r="H632" s="20"/>
      <c r="I632" s="20"/>
      <c r="J632" s="31"/>
      <c r="K632" s="32"/>
      <c r="L632" s="32"/>
      <c r="M632" s="32"/>
      <c r="N632" s="46"/>
      <c r="V632" s="5"/>
      <c r="Y632" s="5"/>
    </row>
    <row r="633" spans="2:25" x14ac:dyDescent="0.3">
      <c r="B633" s="23">
        <f>'Spot Type 1'!B633</f>
        <v>0</v>
      </c>
      <c r="C633" s="20" t="str">
        <f>'Spot Type 1'!C633</f>
        <v>x</v>
      </c>
      <c r="D633" s="20"/>
      <c r="E633" s="20"/>
      <c r="F633" s="20"/>
      <c r="G633" s="20"/>
      <c r="H633" s="20"/>
      <c r="I633" s="20"/>
      <c r="J633" s="31"/>
      <c r="K633" s="32"/>
      <c r="L633" s="32"/>
      <c r="M633" s="32"/>
      <c r="N633" s="46"/>
      <c r="V633" s="5"/>
      <c r="Y633" s="5"/>
    </row>
    <row r="634" spans="2:25" x14ac:dyDescent="0.3">
      <c r="B634" s="23">
        <f>'Spot Type 1'!B634</f>
        <v>0</v>
      </c>
      <c r="C634" s="20" t="str">
        <f>'Spot Type 1'!C634</f>
        <v>x</v>
      </c>
      <c r="D634" s="20"/>
      <c r="E634" s="20"/>
      <c r="F634" s="20"/>
      <c r="G634" s="20"/>
      <c r="H634" s="20"/>
      <c r="I634" s="20"/>
      <c r="J634" s="31"/>
      <c r="K634" s="32"/>
      <c r="L634" s="32"/>
      <c r="M634" s="32"/>
      <c r="N634" s="46"/>
      <c r="V634" s="5"/>
      <c r="Y634" s="5"/>
    </row>
    <row r="635" spans="2:25" x14ac:dyDescent="0.3">
      <c r="B635" s="23">
        <f>'Spot Type 1'!B635</f>
        <v>0</v>
      </c>
      <c r="C635" s="20" t="str">
        <f>'Spot Type 1'!C635</f>
        <v>x</v>
      </c>
      <c r="D635" s="20"/>
      <c r="E635" s="20"/>
      <c r="F635" s="20"/>
      <c r="G635" s="20"/>
      <c r="H635" s="20"/>
      <c r="I635" s="20"/>
      <c r="J635" s="31"/>
      <c r="K635" s="32"/>
      <c r="L635" s="32"/>
      <c r="M635" s="32"/>
      <c r="N635" s="46"/>
      <c r="V635" s="5"/>
      <c r="Y635" s="5"/>
    </row>
    <row r="636" spans="2:25" x14ac:dyDescent="0.3">
      <c r="B636" s="23">
        <f>'Spot Type 1'!B636</f>
        <v>0</v>
      </c>
      <c r="C636" s="20" t="str">
        <f>'Spot Type 1'!C636</f>
        <v>x</v>
      </c>
      <c r="D636" s="20"/>
      <c r="E636" s="20"/>
      <c r="F636" s="20"/>
      <c r="G636" s="20"/>
      <c r="H636" s="20"/>
      <c r="I636" s="20"/>
      <c r="J636" s="31"/>
      <c r="K636" s="32"/>
      <c r="L636" s="32"/>
      <c r="M636" s="32"/>
      <c r="N636" s="46"/>
      <c r="V636" s="5"/>
      <c r="Y636" s="5"/>
    </row>
    <row r="637" spans="2:25" x14ac:dyDescent="0.3">
      <c r="B637" s="23">
        <f>'Spot Type 1'!B637</f>
        <v>0</v>
      </c>
      <c r="C637" s="20" t="str">
        <f>'Spot Type 1'!C637</f>
        <v>x</v>
      </c>
      <c r="D637" s="20"/>
      <c r="E637" s="20"/>
      <c r="F637" s="20"/>
      <c r="G637" s="20"/>
      <c r="H637" s="20"/>
      <c r="I637" s="20"/>
      <c r="J637" s="31"/>
      <c r="K637" s="32"/>
      <c r="L637" s="32"/>
      <c r="M637" s="32"/>
      <c r="N637" s="46"/>
      <c r="V637" s="5"/>
      <c r="Y637" s="5"/>
    </row>
    <row r="638" spans="2:25" x14ac:dyDescent="0.3">
      <c r="B638" s="23">
        <f>'Spot Type 1'!B638</f>
        <v>0</v>
      </c>
      <c r="C638" s="20" t="str">
        <f>'Spot Type 1'!C638</f>
        <v>x</v>
      </c>
      <c r="D638" s="20"/>
      <c r="E638" s="20"/>
      <c r="F638" s="20"/>
      <c r="G638" s="20"/>
      <c r="H638" s="20"/>
      <c r="I638" s="20"/>
      <c r="J638" s="31"/>
      <c r="K638" s="32"/>
      <c r="L638" s="32"/>
      <c r="M638" s="32"/>
      <c r="N638" s="46"/>
      <c r="V638" s="5"/>
      <c r="Y638" s="5"/>
    </row>
    <row r="639" spans="2:25" x14ac:dyDescent="0.3">
      <c r="B639" s="23">
        <f>'Spot Type 1'!B639</f>
        <v>0</v>
      </c>
      <c r="C639" s="20" t="str">
        <f>'Spot Type 1'!C639</f>
        <v>x</v>
      </c>
      <c r="D639" s="20"/>
      <c r="E639" s="20"/>
      <c r="F639" s="20"/>
      <c r="G639" s="20"/>
      <c r="H639" s="20"/>
      <c r="I639" s="20"/>
      <c r="J639" s="31"/>
      <c r="K639" s="32"/>
      <c r="L639" s="32"/>
      <c r="M639" s="32"/>
      <c r="N639" s="46"/>
      <c r="V639" s="5"/>
      <c r="Y639" s="5"/>
    </row>
    <row r="640" spans="2:25" x14ac:dyDescent="0.3">
      <c r="B640" s="23">
        <f>'Spot Type 1'!B640</f>
        <v>0</v>
      </c>
      <c r="C640" s="20" t="str">
        <f>'Spot Type 1'!C640</f>
        <v>x</v>
      </c>
      <c r="D640" s="20"/>
      <c r="E640" s="20"/>
      <c r="F640" s="20"/>
      <c r="G640" s="20"/>
      <c r="H640" s="20"/>
      <c r="I640" s="20"/>
      <c r="J640" s="31"/>
      <c r="K640" s="32"/>
      <c r="L640" s="32"/>
      <c r="M640" s="32"/>
      <c r="N640" s="46"/>
      <c r="V640" s="5"/>
      <c r="Y640" s="5"/>
    </row>
    <row r="641" spans="2:25" x14ac:dyDescent="0.3">
      <c r="B641" s="23">
        <f>'Spot Type 1'!B641</f>
        <v>0</v>
      </c>
      <c r="C641" s="20" t="str">
        <f>'Spot Type 1'!C641</f>
        <v>x</v>
      </c>
      <c r="D641" s="20"/>
      <c r="E641" s="20"/>
      <c r="F641" s="20"/>
      <c r="G641" s="20"/>
      <c r="H641" s="20"/>
      <c r="I641" s="20"/>
      <c r="J641" s="31"/>
      <c r="K641" s="32"/>
      <c r="L641" s="32"/>
      <c r="M641" s="32"/>
      <c r="N641" s="46"/>
      <c r="V641" s="5"/>
      <c r="Y641" s="5"/>
    </row>
    <row r="642" spans="2:25" x14ac:dyDescent="0.3">
      <c r="B642" s="23">
        <f>'Spot Type 1'!B642</f>
        <v>0</v>
      </c>
      <c r="C642" s="20" t="str">
        <f>'Spot Type 1'!C642</f>
        <v>x</v>
      </c>
      <c r="D642" s="20"/>
      <c r="E642" s="20"/>
      <c r="F642" s="20"/>
      <c r="G642" s="20"/>
      <c r="H642" s="20"/>
      <c r="I642" s="20"/>
      <c r="J642" s="31"/>
      <c r="K642" s="32"/>
      <c r="L642" s="32"/>
      <c r="M642" s="32"/>
      <c r="N642" s="46"/>
      <c r="V642" s="5"/>
      <c r="Y642" s="5"/>
    </row>
    <row r="643" spans="2:25" x14ac:dyDescent="0.3">
      <c r="B643" s="23">
        <f>'Spot Type 1'!B643</f>
        <v>0</v>
      </c>
      <c r="C643" s="20" t="str">
        <f>'Spot Type 1'!C643</f>
        <v>x</v>
      </c>
      <c r="D643" s="20"/>
      <c r="E643" s="20"/>
      <c r="F643" s="20"/>
      <c r="G643" s="20"/>
      <c r="H643" s="20"/>
      <c r="I643" s="20"/>
      <c r="J643" s="31"/>
      <c r="K643" s="32"/>
      <c r="L643" s="32"/>
      <c r="M643" s="32"/>
      <c r="N643" s="46"/>
      <c r="V643" s="5"/>
      <c r="Y643" s="5"/>
    </row>
    <row r="644" spans="2:25" x14ac:dyDescent="0.3">
      <c r="B644" s="23">
        <f>'Spot Type 1'!B644</f>
        <v>0</v>
      </c>
      <c r="C644" s="20" t="str">
        <f>'Spot Type 1'!C644</f>
        <v>x</v>
      </c>
      <c r="D644" s="20"/>
      <c r="E644" s="20"/>
      <c r="F644" s="20"/>
      <c r="G644" s="20"/>
      <c r="H644" s="20"/>
      <c r="I644" s="20"/>
      <c r="J644" s="31"/>
      <c r="K644" s="32"/>
      <c r="L644" s="32"/>
      <c r="M644" s="32"/>
      <c r="N644" s="46"/>
      <c r="V644" s="5"/>
      <c r="Y644" s="5"/>
    </row>
    <row r="645" spans="2:25" x14ac:dyDescent="0.3">
      <c r="B645" s="23">
        <f>'Spot Type 1'!B645</f>
        <v>0</v>
      </c>
      <c r="C645" s="20" t="str">
        <f>'Spot Type 1'!C645</f>
        <v>x</v>
      </c>
      <c r="D645" s="20"/>
      <c r="E645" s="20"/>
      <c r="F645" s="20"/>
      <c r="G645" s="20"/>
      <c r="H645" s="20"/>
      <c r="I645" s="20"/>
      <c r="J645" s="31"/>
      <c r="K645" s="32"/>
      <c r="L645" s="32"/>
      <c r="M645" s="32"/>
      <c r="N645" s="46"/>
      <c r="V645" s="5"/>
      <c r="Y645" s="5"/>
    </row>
    <row r="646" spans="2:25" x14ac:dyDescent="0.3">
      <c r="B646" s="23">
        <f>'Spot Type 1'!B646</f>
        <v>0</v>
      </c>
      <c r="C646" s="20" t="str">
        <f>'Spot Type 1'!C646</f>
        <v>x</v>
      </c>
      <c r="D646" s="20"/>
      <c r="E646" s="20"/>
      <c r="F646" s="20"/>
      <c r="G646" s="20"/>
      <c r="H646" s="20"/>
      <c r="I646" s="20"/>
      <c r="J646" s="31"/>
      <c r="K646" s="32"/>
      <c r="L646" s="32"/>
      <c r="M646" s="32"/>
      <c r="N646" s="46"/>
      <c r="V646" s="5"/>
      <c r="Y646" s="5"/>
    </row>
    <row r="647" spans="2:25" x14ac:dyDescent="0.3">
      <c r="B647" s="23">
        <f>'Spot Type 1'!B647</f>
        <v>0</v>
      </c>
      <c r="C647" s="20" t="str">
        <f>'Spot Type 1'!C647</f>
        <v>x</v>
      </c>
      <c r="D647" s="20"/>
      <c r="E647" s="20"/>
      <c r="F647" s="20"/>
      <c r="G647" s="20"/>
      <c r="H647" s="20"/>
      <c r="I647" s="20"/>
      <c r="J647" s="31"/>
      <c r="K647" s="32"/>
      <c r="L647" s="32"/>
      <c r="M647" s="32"/>
      <c r="N647" s="46"/>
      <c r="V647" s="5"/>
      <c r="Y647" s="5"/>
    </row>
    <row r="648" spans="2:25" x14ac:dyDescent="0.3">
      <c r="B648" s="23">
        <f>'Spot Type 1'!B648</f>
        <v>0</v>
      </c>
      <c r="C648" s="20" t="str">
        <f>'Spot Type 1'!C648</f>
        <v>x</v>
      </c>
      <c r="D648" s="20"/>
      <c r="E648" s="20"/>
      <c r="F648" s="20"/>
      <c r="G648" s="20"/>
      <c r="H648" s="20"/>
      <c r="I648" s="20"/>
      <c r="J648" s="31"/>
      <c r="K648" s="32"/>
      <c r="L648" s="32"/>
      <c r="M648" s="32"/>
      <c r="N648" s="46"/>
      <c r="V648" s="5"/>
      <c r="Y648" s="5"/>
    </row>
    <row r="649" spans="2:25" x14ac:dyDescent="0.3">
      <c r="B649" s="23">
        <f>'Spot Type 1'!B649</f>
        <v>0</v>
      </c>
      <c r="C649" s="20" t="str">
        <f>'Spot Type 1'!C649</f>
        <v>x</v>
      </c>
      <c r="D649" s="20"/>
      <c r="E649" s="20"/>
      <c r="F649" s="20"/>
      <c r="G649" s="20"/>
      <c r="H649" s="20"/>
      <c r="I649" s="20"/>
      <c r="J649" s="31"/>
      <c r="K649" s="32"/>
      <c r="L649" s="32"/>
      <c r="M649" s="32"/>
      <c r="N649" s="46"/>
      <c r="V649" s="5"/>
      <c r="Y649" s="5"/>
    </row>
    <row r="650" spans="2:25" x14ac:dyDescent="0.3">
      <c r="B650" s="23">
        <f>'Spot Type 1'!B650</f>
        <v>0</v>
      </c>
      <c r="C650" s="20" t="str">
        <f>'Spot Type 1'!C650</f>
        <v>x</v>
      </c>
      <c r="D650" s="20"/>
      <c r="E650" s="20"/>
      <c r="F650" s="20"/>
      <c r="G650" s="20"/>
      <c r="H650" s="20"/>
      <c r="I650" s="20"/>
      <c r="J650" s="31"/>
      <c r="K650" s="32"/>
      <c r="L650" s="32"/>
      <c r="M650" s="32"/>
      <c r="N650" s="46"/>
      <c r="V650" s="5"/>
      <c r="Y650" s="5"/>
    </row>
    <row r="651" spans="2:25" x14ac:dyDescent="0.3">
      <c r="B651" s="23">
        <f>'Spot Type 1'!B651</f>
        <v>0</v>
      </c>
      <c r="C651" s="20" t="str">
        <f>'Spot Type 1'!C651</f>
        <v>x</v>
      </c>
      <c r="D651" s="20"/>
      <c r="E651" s="20"/>
      <c r="F651" s="20"/>
      <c r="G651" s="20"/>
      <c r="H651" s="20"/>
      <c r="I651" s="20"/>
      <c r="J651" s="31"/>
      <c r="K651" s="32"/>
      <c r="L651" s="32"/>
      <c r="M651" s="32"/>
      <c r="N651" s="46"/>
      <c r="V651" s="5"/>
      <c r="Y651" s="5"/>
    </row>
    <row r="652" spans="2:25" x14ac:dyDescent="0.3">
      <c r="B652" s="23">
        <f>'Spot Type 1'!B652</f>
        <v>0</v>
      </c>
      <c r="C652" s="20" t="str">
        <f>'Spot Type 1'!C652</f>
        <v>x</v>
      </c>
      <c r="D652" s="20"/>
      <c r="E652" s="20"/>
      <c r="F652" s="20"/>
      <c r="G652" s="20"/>
      <c r="H652" s="20"/>
      <c r="I652" s="20"/>
      <c r="J652" s="31"/>
      <c r="K652" s="32"/>
      <c r="L652" s="32"/>
      <c r="M652" s="32"/>
      <c r="N652" s="46"/>
      <c r="V652" s="5"/>
      <c r="Y652" s="5"/>
    </row>
    <row r="653" spans="2:25" x14ac:dyDescent="0.3">
      <c r="B653" s="23">
        <f>'Spot Type 1'!B653</f>
        <v>0</v>
      </c>
      <c r="C653" s="20" t="str">
        <f>'Spot Type 1'!C653</f>
        <v>x</v>
      </c>
      <c r="D653" s="20"/>
      <c r="E653" s="20"/>
      <c r="F653" s="20"/>
      <c r="G653" s="20"/>
      <c r="H653" s="20"/>
      <c r="I653" s="20"/>
      <c r="J653" s="31"/>
      <c r="K653" s="32"/>
      <c r="L653" s="32"/>
      <c r="M653" s="32"/>
      <c r="N653" s="46"/>
      <c r="V653" s="5"/>
      <c r="Y653" s="5"/>
    </row>
    <row r="654" spans="2:25" x14ac:dyDescent="0.3">
      <c r="B654" s="23">
        <f>'Spot Type 1'!B654</f>
        <v>0</v>
      </c>
      <c r="C654" s="20" t="str">
        <f>'Spot Type 1'!C654</f>
        <v>x</v>
      </c>
      <c r="D654" s="20"/>
      <c r="E654" s="20"/>
      <c r="F654" s="20"/>
      <c r="G654" s="20"/>
      <c r="H654" s="20"/>
      <c r="I654" s="20"/>
      <c r="J654" s="31"/>
      <c r="K654" s="32"/>
      <c r="L654" s="32"/>
      <c r="M654" s="32"/>
      <c r="N654" s="46"/>
      <c r="V654" s="5"/>
      <c r="Y654" s="5"/>
    </row>
    <row r="655" spans="2:25" x14ac:dyDescent="0.3">
      <c r="B655" s="23">
        <f>'Spot Type 1'!B655</f>
        <v>0</v>
      </c>
      <c r="C655" s="20" t="str">
        <f>'Spot Type 1'!C655</f>
        <v>x</v>
      </c>
      <c r="D655" s="20"/>
      <c r="E655" s="20"/>
      <c r="F655" s="20"/>
      <c r="G655" s="20"/>
      <c r="H655" s="20"/>
      <c r="I655" s="20"/>
      <c r="J655" s="31"/>
      <c r="K655" s="32"/>
      <c r="L655" s="32"/>
      <c r="M655" s="32"/>
      <c r="N655" s="46"/>
      <c r="V655" s="5"/>
      <c r="Y655" s="5"/>
    </row>
    <row r="656" spans="2:25" x14ac:dyDescent="0.3">
      <c r="B656" s="23">
        <f>'Spot Type 1'!B656</f>
        <v>0</v>
      </c>
      <c r="C656" s="20" t="str">
        <f>'Spot Type 1'!C656</f>
        <v>x</v>
      </c>
      <c r="D656" s="20"/>
      <c r="E656" s="20"/>
      <c r="F656" s="20"/>
      <c r="G656" s="20"/>
      <c r="H656" s="20"/>
      <c r="I656" s="20"/>
      <c r="J656" s="31"/>
      <c r="K656" s="32"/>
      <c r="L656" s="32"/>
      <c r="M656" s="32"/>
      <c r="N656" s="46"/>
      <c r="V656" s="5"/>
      <c r="Y656" s="5"/>
    </row>
    <row r="657" spans="2:25" x14ac:dyDescent="0.3">
      <c r="B657" s="23">
        <f>'Spot Type 1'!B657</f>
        <v>0</v>
      </c>
      <c r="C657" s="20" t="str">
        <f>'Spot Type 1'!C657</f>
        <v>x</v>
      </c>
      <c r="D657" s="20"/>
      <c r="E657" s="20"/>
      <c r="F657" s="20"/>
      <c r="G657" s="20"/>
      <c r="H657" s="20"/>
      <c r="I657" s="20"/>
      <c r="J657" s="31"/>
      <c r="K657" s="32"/>
      <c r="L657" s="32"/>
      <c r="M657" s="32"/>
      <c r="N657" s="46"/>
      <c r="V657" s="5"/>
      <c r="Y657" s="5"/>
    </row>
    <row r="658" spans="2:25" x14ac:dyDescent="0.3">
      <c r="B658" s="23">
        <f>'Spot Type 1'!B658</f>
        <v>0</v>
      </c>
      <c r="C658" s="20" t="str">
        <f>'Spot Type 1'!C658</f>
        <v>x</v>
      </c>
      <c r="D658" s="20"/>
      <c r="E658" s="20"/>
      <c r="F658" s="20"/>
      <c r="G658" s="20"/>
      <c r="H658" s="20"/>
      <c r="I658" s="20"/>
      <c r="J658" s="31"/>
      <c r="K658" s="32"/>
      <c r="L658" s="32"/>
      <c r="M658" s="32"/>
      <c r="N658" s="46"/>
      <c r="V658" s="5"/>
      <c r="Y658" s="5"/>
    </row>
    <row r="659" spans="2:25" x14ac:dyDescent="0.3">
      <c r="B659" s="23">
        <f>'Spot Type 1'!B659</f>
        <v>0</v>
      </c>
      <c r="C659" s="20" t="str">
        <f>'Spot Type 1'!C659</f>
        <v>x</v>
      </c>
      <c r="D659" s="20"/>
      <c r="E659" s="20"/>
      <c r="F659" s="20"/>
      <c r="G659" s="20"/>
      <c r="H659" s="20"/>
      <c r="I659" s="20"/>
      <c r="J659" s="31"/>
      <c r="K659" s="32"/>
      <c r="L659" s="32"/>
      <c r="M659" s="32"/>
      <c r="N659" s="46"/>
      <c r="V659" s="5"/>
      <c r="Y659" s="5"/>
    </row>
    <row r="660" spans="2:25" x14ac:dyDescent="0.3">
      <c r="B660" s="23">
        <f>'Spot Type 1'!B660</f>
        <v>0</v>
      </c>
      <c r="C660" s="20" t="str">
        <f>'Spot Type 1'!C660</f>
        <v>x</v>
      </c>
      <c r="D660" s="20"/>
      <c r="E660" s="20"/>
      <c r="F660" s="20"/>
      <c r="G660" s="20"/>
      <c r="H660" s="20"/>
      <c r="I660" s="20"/>
      <c r="J660" s="31"/>
      <c r="K660" s="32"/>
      <c r="L660" s="32"/>
      <c r="M660" s="32"/>
      <c r="N660" s="46"/>
      <c r="V660" s="5"/>
      <c r="Y660" s="5"/>
    </row>
    <row r="661" spans="2:25" x14ac:dyDescent="0.3">
      <c r="B661" s="23">
        <f>'Spot Type 1'!B661</f>
        <v>0</v>
      </c>
      <c r="C661" s="20" t="str">
        <f>'Spot Type 1'!C661</f>
        <v>x</v>
      </c>
      <c r="D661" s="20"/>
      <c r="E661" s="20"/>
      <c r="F661" s="20"/>
      <c r="G661" s="20"/>
      <c r="H661" s="20"/>
      <c r="I661" s="20"/>
      <c r="J661" s="31"/>
      <c r="K661" s="32"/>
      <c r="L661" s="32"/>
      <c r="M661" s="32"/>
      <c r="N661" s="46"/>
      <c r="V661" s="5"/>
      <c r="Y661" s="5"/>
    </row>
    <row r="662" spans="2:25" x14ac:dyDescent="0.3">
      <c r="B662" s="23">
        <f>'Spot Type 1'!B662</f>
        <v>0</v>
      </c>
      <c r="C662" s="20" t="str">
        <f>'Spot Type 1'!C662</f>
        <v>x</v>
      </c>
      <c r="D662" s="20"/>
      <c r="E662" s="20"/>
      <c r="F662" s="20"/>
      <c r="G662" s="20"/>
      <c r="H662" s="20"/>
      <c r="I662" s="20"/>
      <c r="J662" s="31"/>
      <c r="K662" s="32"/>
      <c r="L662" s="32"/>
      <c r="M662" s="32"/>
      <c r="N662" s="46"/>
      <c r="V662" s="5"/>
      <c r="Y662" s="5"/>
    </row>
    <row r="663" spans="2:25" x14ac:dyDescent="0.3">
      <c r="B663" s="23">
        <f>'Spot Type 1'!B663</f>
        <v>0</v>
      </c>
      <c r="C663" s="20" t="str">
        <f>'Spot Type 1'!C663</f>
        <v>x</v>
      </c>
      <c r="D663" s="20"/>
      <c r="E663" s="20"/>
      <c r="F663" s="20"/>
      <c r="G663" s="20"/>
      <c r="H663" s="20"/>
      <c r="I663" s="20"/>
      <c r="J663" s="31"/>
      <c r="K663" s="32"/>
      <c r="L663" s="32"/>
      <c r="M663" s="32"/>
      <c r="N663" s="46"/>
      <c r="V663" s="5"/>
      <c r="Y663" s="5"/>
    </row>
    <row r="664" spans="2:25" x14ac:dyDescent="0.3">
      <c r="B664" s="23">
        <f>'Spot Type 1'!B664</f>
        <v>0</v>
      </c>
      <c r="C664" s="20" t="str">
        <f>'Spot Type 1'!C664</f>
        <v>x</v>
      </c>
      <c r="D664" s="20"/>
      <c r="E664" s="20"/>
      <c r="F664" s="20"/>
      <c r="G664" s="20"/>
      <c r="H664" s="20"/>
      <c r="I664" s="20"/>
      <c r="J664" s="31"/>
      <c r="K664" s="32"/>
      <c r="L664" s="32"/>
      <c r="M664" s="32"/>
      <c r="N664" s="46"/>
      <c r="V664" s="5"/>
      <c r="Y664" s="5"/>
    </row>
    <row r="665" spans="2:25" x14ac:dyDescent="0.3">
      <c r="B665" s="23">
        <f>'Spot Type 1'!B665</f>
        <v>0</v>
      </c>
      <c r="C665" s="20" t="str">
        <f>'Spot Type 1'!C665</f>
        <v>x</v>
      </c>
      <c r="D665" s="20"/>
      <c r="E665" s="20"/>
      <c r="F665" s="20"/>
      <c r="G665" s="20"/>
      <c r="H665" s="20"/>
      <c r="I665" s="20"/>
      <c r="J665" s="31"/>
      <c r="K665" s="32"/>
      <c r="L665" s="32"/>
      <c r="M665" s="32"/>
      <c r="N665" s="46"/>
      <c r="V665" s="5"/>
      <c r="Y665" s="5"/>
    </row>
    <row r="666" spans="2:25" x14ac:dyDescent="0.3">
      <c r="B666" s="23">
        <f>'Spot Type 1'!B666</f>
        <v>0</v>
      </c>
      <c r="C666" s="20" t="str">
        <f>'Spot Type 1'!C666</f>
        <v>x</v>
      </c>
      <c r="D666" s="20"/>
      <c r="E666" s="20"/>
      <c r="F666" s="20"/>
      <c r="G666" s="20"/>
      <c r="H666" s="20"/>
      <c r="I666" s="20"/>
      <c r="J666" s="31"/>
      <c r="K666" s="32"/>
      <c r="L666" s="32"/>
      <c r="M666" s="32"/>
      <c r="N666" s="46"/>
      <c r="V666" s="5"/>
      <c r="Y666" s="5"/>
    </row>
    <row r="667" spans="2:25" x14ac:dyDescent="0.3">
      <c r="B667" s="23">
        <f>'Spot Type 1'!B667</f>
        <v>0</v>
      </c>
      <c r="C667" s="20" t="str">
        <f>'Spot Type 1'!C667</f>
        <v>x</v>
      </c>
      <c r="D667" s="20"/>
      <c r="E667" s="20"/>
      <c r="F667" s="20"/>
      <c r="G667" s="20"/>
      <c r="H667" s="20"/>
      <c r="I667" s="20"/>
      <c r="J667" s="31"/>
      <c r="K667" s="32"/>
      <c r="L667" s="32"/>
      <c r="M667" s="32"/>
      <c r="N667" s="46"/>
      <c r="V667" s="5"/>
      <c r="Y667" s="5"/>
    </row>
    <row r="668" spans="2:25" x14ac:dyDescent="0.3">
      <c r="B668" s="23">
        <f>'Spot Type 1'!B668</f>
        <v>0</v>
      </c>
      <c r="C668" s="20" t="str">
        <f>'Spot Type 1'!C668</f>
        <v>x</v>
      </c>
      <c r="D668" s="20"/>
      <c r="E668" s="20"/>
      <c r="F668" s="20"/>
      <c r="G668" s="20"/>
      <c r="H668" s="20"/>
      <c r="I668" s="20"/>
      <c r="J668" s="31"/>
      <c r="K668" s="32"/>
      <c r="L668" s="32"/>
      <c r="M668" s="32"/>
      <c r="N668" s="46"/>
      <c r="V668" s="5"/>
      <c r="Y668" s="5"/>
    </row>
    <row r="669" spans="2:25" x14ac:dyDescent="0.3">
      <c r="B669" s="23">
        <f>'Spot Type 1'!B669</f>
        <v>0</v>
      </c>
      <c r="C669" s="20" t="str">
        <f>'Spot Type 1'!C669</f>
        <v>x</v>
      </c>
      <c r="D669" s="20"/>
      <c r="E669" s="20"/>
      <c r="F669" s="20"/>
      <c r="G669" s="20"/>
      <c r="H669" s="20"/>
      <c r="I669" s="20"/>
      <c r="J669" s="31"/>
      <c r="K669" s="32"/>
      <c r="L669" s="32"/>
      <c r="M669" s="32"/>
      <c r="N669" s="46"/>
      <c r="V669" s="5"/>
      <c r="Y669" s="5"/>
    </row>
    <row r="670" spans="2:25" x14ac:dyDescent="0.3">
      <c r="B670" s="23">
        <f>'Spot Type 1'!B670</f>
        <v>0</v>
      </c>
      <c r="C670" s="20" t="str">
        <f>'Spot Type 1'!C670</f>
        <v>x</v>
      </c>
      <c r="D670" s="20"/>
      <c r="E670" s="20"/>
      <c r="F670" s="20"/>
      <c r="G670" s="20"/>
      <c r="H670" s="20"/>
      <c r="I670" s="20"/>
      <c r="J670" s="31"/>
      <c r="K670" s="32"/>
      <c r="L670" s="32"/>
      <c r="M670" s="32"/>
      <c r="N670" s="46"/>
      <c r="V670" s="5"/>
      <c r="Y670" s="5"/>
    </row>
    <row r="671" spans="2:25" x14ac:dyDescent="0.3">
      <c r="B671" s="23">
        <f>'Spot Type 1'!B671</f>
        <v>0</v>
      </c>
      <c r="C671" s="20" t="str">
        <f>'Spot Type 1'!C671</f>
        <v>x</v>
      </c>
      <c r="D671" s="20"/>
      <c r="E671" s="20"/>
      <c r="F671" s="20"/>
      <c r="G671" s="20"/>
      <c r="H671" s="20"/>
      <c r="I671" s="20"/>
      <c r="J671" s="31"/>
      <c r="K671" s="32"/>
      <c r="L671" s="32"/>
      <c r="M671" s="32"/>
      <c r="N671" s="46"/>
      <c r="V671" s="5"/>
      <c r="Y671" s="5"/>
    </row>
    <row r="672" spans="2:25" x14ac:dyDescent="0.3">
      <c r="B672" s="23">
        <f>'Spot Type 1'!B672</f>
        <v>0</v>
      </c>
      <c r="C672" s="20" t="str">
        <f>'Spot Type 1'!C672</f>
        <v>x</v>
      </c>
      <c r="D672" s="20"/>
      <c r="E672" s="20"/>
      <c r="F672" s="20"/>
      <c r="G672" s="20"/>
      <c r="H672" s="20"/>
      <c r="I672" s="20"/>
      <c r="J672" s="31"/>
      <c r="K672" s="32"/>
      <c r="L672" s="32"/>
      <c r="M672" s="32"/>
      <c r="N672" s="46"/>
      <c r="V672" s="5"/>
      <c r="Y672" s="5"/>
    </row>
    <row r="673" spans="2:25" x14ac:dyDescent="0.3">
      <c r="B673" s="23">
        <f>'Spot Type 1'!B673</f>
        <v>0</v>
      </c>
      <c r="C673" s="20" t="str">
        <f>'Spot Type 1'!C673</f>
        <v>x</v>
      </c>
      <c r="D673" s="20"/>
      <c r="E673" s="20"/>
      <c r="F673" s="20"/>
      <c r="G673" s="20"/>
      <c r="H673" s="20"/>
      <c r="I673" s="20"/>
      <c r="J673" s="31"/>
      <c r="K673" s="32"/>
      <c r="L673" s="32"/>
      <c r="M673" s="32"/>
      <c r="N673" s="46"/>
      <c r="V673" s="5"/>
      <c r="Y673" s="5"/>
    </row>
    <row r="674" spans="2:25" x14ac:dyDescent="0.3">
      <c r="B674" s="23">
        <f>'Spot Type 1'!B674</f>
        <v>0</v>
      </c>
      <c r="C674" s="20" t="str">
        <f>'Spot Type 1'!C674</f>
        <v>x</v>
      </c>
      <c r="D674" s="20"/>
      <c r="E674" s="20"/>
      <c r="F674" s="20"/>
      <c r="G674" s="20"/>
      <c r="H674" s="20"/>
      <c r="I674" s="20"/>
      <c r="J674" s="31"/>
      <c r="K674" s="32"/>
      <c r="L674" s="32"/>
      <c r="M674" s="32"/>
      <c r="N674" s="46"/>
      <c r="V674" s="5"/>
      <c r="Y674" s="5"/>
    </row>
    <row r="675" spans="2:25" x14ac:dyDescent="0.3">
      <c r="B675" s="23">
        <f>'Spot Type 1'!B675</f>
        <v>0</v>
      </c>
      <c r="C675" s="20" t="str">
        <f>'Spot Type 1'!C675</f>
        <v>x</v>
      </c>
      <c r="D675" s="20"/>
      <c r="E675" s="20"/>
      <c r="F675" s="20"/>
      <c r="G675" s="20"/>
      <c r="H675" s="20"/>
      <c r="I675" s="20"/>
      <c r="J675" s="31"/>
      <c r="K675" s="32"/>
      <c r="L675" s="32"/>
      <c r="M675" s="32"/>
      <c r="N675" s="46"/>
      <c r="V675" s="5"/>
      <c r="Y675" s="5"/>
    </row>
    <row r="676" spans="2:25" x14ac:dyDescent="0.3">
      <c r="B676" s="23">
        <f>'Spot Type 1'!B676</f>
        <v>0</v>
      </c>
      <c r="C676" s="20" t="str">
        <f>'Spot Type 1'!C676</f>
        <v>x</v>
      </c>
      <c r="D676" s="20"/>
      <c r="E676" s="20"/>
      <c r="F676" s="20"/>
      <c r="G676" s="20"/>
      <c r="H676" s="20"/>
      <c r="I676" s="20"/>
      <c r="J676" s="31"/>
      <c r="K676" s="32"/>
      <c r="L676" s="32"/>
      <c r="M676" s="32"/>
      <c r="N676" s="46"/>
      <c r="V676" s="5"/>
      <c r="Y676" s="5"/>
    </row>
    <row r="677" spans="2:25" x14ac:dyDescent="0.3">
      <c r="B677" s="23">
        <f>'Spot Type 1'!B677</f>
        <v>0</v>
      </c>
      <c r="C677" s="20" t="str">
        <f>'Spot Type 1'!C677</f>
        <v>x</v>
      </c>
      <c r="D677" s="20"/>
      <c r="E677" s="20"/>
      <c r="F677" s="20"/>
      <c r="G677" s="20"/>
      <c r="H677" s="20"/>
      <c r="I677" s="20"/>
      <c r="J677" s="31"/>
      <c r="K677" s="32"/>
      <c r="L677" s="32"/>
      <c r="M677" s="32"/>
      <c r="N677" s="46"/>
      <c r="V677" s="5"/>
      <c r="Y677" s="5"/>
    </row>
    <row r="678" spans="2:25" x14ac:dyDescent="0.3">
      <c r="B678" s="23">
        <f>'Spot Type 1'!B678</f>
        <v>0</v>
      </c>
      <c r="C678" s="20" t="str">
        <f>'Spot Type 1'!C678</f>
        <v>x</v>
      </c>
      <c r="D678" s="20"/>
      <c r="E678" s="20"/>
      <c r="F678" s="20"/>
      <c r="G678" s="20"/>
      <c r="H678" s="20"/>
      <c r="I678" s="20"/>
      <c r="J678" s="31"/>
      <c r="K678" s="32"/>
      <c r="L678" s="32"/>
      <c r="M678" s="32"/>
      <c r="N678" s="46"/>
      <c r="V678" s="5"/>
      <c r="Y678" s="5"/>
    </row>
    <row r="679" spans="2:25" x14ac:dyDescent="0.3">
      <c r="B679" s="23">
        <f>'Spot Type 1'!B679</f>
        <v>0</v>
      </c>
      <c r="C679" s="20" t="str">
        <f>'Spot Type 1'!C679</f>
        <v>x</v>
      </c>
      <c r="D679" s="20"/>
      <c r="E679" s="20"/>
      <c r="F679" s="20"/>
      <c r="G679" s="20"/>
      <c r="H679" s="20"/>
      <c r="I679" s="20"/>
      <c r="J679" s="31"/>
      <c r="K679" s="32"/>
      <c r="L679" s="32"/>
      <c r="M679" s="32"/>
      <c r="N679" s="46"/>
      <c r="V679" s="5"/>
      <c r="Y679" s="5"/>
    </row>
    <row r="680" spans="2:25" x14ac:dyDescent="0.3">
      <c r="B680" s="23">
        <f>'Spot Type 1'!B680</f>
        <v>0</v>
      </c>
      <c r="C680" s="20" t="str">
        <f>'Spot Type 1'!C680</f>
        <v>x</v>
      </c>
      <c r="D680" s="20"/>
      <c r="E680" s="20"/>
      <c r="F680" s="20"/>
      <c r="G680" s="20"/>
      <c r="H680" s="20"/>
      <c r="I680" s="20"/>
      <c r="J680" s="31"/>
      <c r="K680" s="32"/>
      <c r="L680" s="32"/>
      <c r="M680" s="32"/>
      <c r="N680" s="46"/>
      <c r="V680" s="5"/>
      <c r="Y680" s="5"/>
    </row>
    <row r="681" spans="2:25" x14ac:dyDescent="0.3">
      <c r="B681" s="23">
        <f>'Spot Type 1'!B681</f>
        <v>0</v>
      </c>
      <c r="C681" s="20" t="str">
        <f>'Spot Type 1'!C681</f>
        <v>x</v>
      </c>
      <c r="D681" s="20"/>
      <c r="E681" s="20"/>
      <c r="F681" s="20"/>
      <c r="G681" s="20"/>
      <c r="H681" s="20"/>
      <c r="I681" s="20"/>
      <c r="J681" s="31"/>
      <c r="K681" s="32"/>
      <c r="L681" s="32"/>
      <c r="M681" s="32"/>
      <c r="N681" s="46"/>
      <c r="V681" s="5"/>
      <c r="Y681" s="5"/>
    </row>
    <row r="682" spans="2:25" x14ac:dyDescent="0.3">
      <c r="B682" s="23">
        <f>'Spot Type 1'!B682</f>
        <v>0</v>
      </c>
      <c r="C682" s="20" t="str">
        <f>'Spot Type 1'!C682</f>
        <v>x</v>
      </c>
      <c r="D682" s="20"/>
      <c r="E682" s="20"/>
      <c r="F682" s="20"/>
      <c r="G682" s="20"/>
      <c r="H682" s="20"/>
      <c r="I682" s="20"/>
      <c r="J682" s="31"/>
      <c r="K682" s="32"/>
      <c r="L682" s="32"/>
      <c r="M682" s="32"/>
      <c r="N682" s="46"/>
      <c r="V682" s="5"/>
      <c r="Y682" s="5"/>
    </row>
    <row r="683" spans="2:25" x14ac:dyDescent="0.3">
      <c r="B683" s="23">
        <f>'Spot Type 1'!B683</f>
        <v>0</v>
      </c>
      <c r="C683" s="20" t="str">
        <f>'Spot Type 1'!C683</f>
        <v>x</v>
      </c>
      <c r="D683" s="20"/>
      <c r="E683" s="20"/>
      <c r="F683" s="20"/>
      <c r="G683" s="20"/>
      <c r="H683" s="20"/>
      <c r="I683" s="20"/>
      <c r="J683" s="31"/>
      <c r="K683" s="32"/>
      <c r="L683" s="32"/>
      <c r="M683" s="32"/>
      <c r="N683" s="46"/>
      <c r="V683" s="5"/>
      <c r="Y683" s="5"/>
    </row>
    <row r="684" spans="2:25" x14ac:dyDescent="0.3">
      <c r="B684" s="23">
        <f>'Spot Type 1'!B684</f>
        <v>0</v>
      </c>
      <c r="C684" s="20" t="str">
        <f>'Spot Type 1'!C684</f>
        <v>x</v>
      </c>
      <c r="D684" s="20"/>
      <c r="E684" s="20"/>
      <c r="F684" s="20"/>
      <c r="G684" s="20"/>
      <c r="H684" s="20"/>
      <c r="I684" s="20"/>
      <c r="J684" s="31"/>
      <c r="K684" s="32"/>
      <c r="L684" s="32"/>
      <c r="M684" s="32"/>
      <c r="N684" s="46"/>
      <c r="V684" s="5"/>
      <c r="Y684" s="5"/>
    </row>
    <row r="685" spans="2:25" x14ac:dyDescent="0.3">
      <c r="B685" s="23">
        <f>'Spot Type 1'!B685</f>
        <v>0</v>
      </c>
      <c r="C685" s="20" t="str">
        <f>'Spot Type 1'!C685</f>
        <v>x</v>
      </c>
      <c r="D685" s="20"/>
      <c r="E685" s="20"/>
      <c r="F685" s="20"/>
      <c r="G685" s="20"/>
      <c r="H685" s="20"/>
      <c r="I685" s="20"/>
      <c r="J685" s="31"/>
      <c r="K685" s="32"/>
      <c r="L685" s="32"/>
      <c r="M685" s="32"/>
      <c r="N685" s="46"/>
      <c r="V685" s="5"/>
      <c r="Y685" s="5"/>
    </row>
    <row r="686" spans="2:25" x14ac:dyDescent="0.3">
      <c r="B686" s="23">
        <f>'Spot Type 1'!B686</f>
        <v>0</v>
      </c>
      <c r="C686" s="20" t="str">
        <f>'Spot Type 1'!C686</f>
        <v>x</v>
      </c>
      <c r="D686" s="20"/>
      <c r="E686" s="20"/>
      <c r="F686" s="20"/>
      <c r="G686" s="20"/>
      <c r="H686" s="20"/>
      <c r="I686" s="20"/>
      <c r="J686" s="31"/>
      <c r="K686" s="32"/>
      <c r="L686" s="32"/>
      <c r="M686" s="32"/>
      <c r="N686" s="46"/>
      <c r="V686" s="5"/>
      <c r="Y686" s="5"/>
    </row>
    <row r="687" spans="2:25" x14ac:dyDescent="0.3">
      <c r="B687" s="23">
        <f>'Spot Type 1'!B687</f>
        <v>0</v>
      </c>
      <c r="C687" s="20" t="str">
        <f>'Spot Type 1'!C687</f>
        <v>x</v>
      </c>
      <c r="D687" s="20"/>
      <c r="E687" s="20"/>
      <c r="F687" s="20"/>
      <c r="G687" s="20"/>
      <c r="H687" s="20"/>
      <c r="I687" s="20"/>
      <c r="J687" s="31"/>
      <c r="K687" s="32"/>
      <c r="L687" s="32"/>
      <c r="M687" s="32"/>
      <c r="N687" s="46"/>
      <c r="V687" s="5"/>
      <c r="Y687" s="5"/>
    </row>
    <row r="688" spans="2:25" x14ac:dyDescent="0.3">
      <c r="B688" s="23">
        <f>'Spot Type 1'!B688</f>
        <v>0</v>
      </c>
      <c r="C688" s="20" t="str">
        <f>'Spot Type 1'!C688</f>
        <v>x</v>
      </c>
      <c r="D688" s="20"/>
      <c r="E688" s="20"/>
      <c r="F688" s="20"/>
      <c r="G688" s="20"/>
      <c r="H688" s="20"/>
      <c r="I688" s="20"/>
      <c r="J688" s="31"/>
      <c r="K688" s="32"/>
      <c r="L688" s="32"/>
      <c r="M688" s="32"/>
      <c r="N688" s="46"/>
      <c r="V688" s="5"/>
      <c r="Y688" s="5"/>
    </row>
    <row r="689" spans="2:25" x14ac:dyDescent="0.3">
      <c r="B689" s="23">
        <f>'Spot Type 1'!B689</f>
        <v>0</v>
      </c>
      <c r="C689" s="20" t="str">
        <f>'Spot Type 1'!C689</f>
        <v>x</v>
      </c>
      <c r="D689" s="20"/>
      <c r="E689" s="20"/>
      <c r="F689" s="20"/>
      <c r="G689" s="20"/>
      <c r="H689" s="20"/>
      <c r="I689" s="20"/>
      <c r="J689" s="31"/>
      <c r="K689" s="32"/>
      <c r="L689" s="32"/>
      <c r="M689" s="32"/>
      <c r="N689" s="46"/>
      <c r="V689" s="5"/>
      <c r="Y689" s="5"/>
    </row>
    <row r="690" spans="2:25" x14ac:dyDescent="0.3">
      <c r="B690" s="23">
        <f>'Spot Type 1'!B690</f>
        <v>0</v>
      </c>
      <c r="C690" s="20" t="str">
        <f>'Spot Type 1'!C690</f>
        <v>x</v>
      </c>
      <c r="D690" s="20"/>
      <c r="E690" s="20"/>
      <c r="F690" s="20"/>
      <c r="G690" s="20"/>
      <c r="H690" s="20"/>
      <c r="I690" s="20"/>
      <c r="J690" s="31"/>
      <c r="K690" s="32"/>
      <c r="L690" s="32"/>
      <c r="M690" s="32"/>
      <c r="N690" s="46"/>
      <c r="V690" s="5"/>
      <c r="Y690" s="5"/>
    </row>
    <row r="691" spans="2:25" x14ac:dyDescent="0.3">
      <c r="B691" s="23">
        <f>'Spot Type 1'!B691</f>
        <v>0</v>
      </c>
      <c r="C691" s="20" t="str">
        <f>'Spot Type 1'!C691</f>
        <v>x</v>
      </c>
      <c r="D691" s="20"/>
      <c r="E691" s="20"/>
      <c r="F691" s="20"/>
      <c r="G691" s="20"/>
      <c r="H691" s="20"/>
      <c r="I691" s="20"/>
      <c r="J691" s="31"/>
      <c r="K691" s="32"/>
      <c r="L691" s="32"/>
      <c r="M691" s="32"/>
      <c r="N691" s="46"/>
      <c r="V691" s="5"/>
      <c r="Y691" s="5"/>
    </row>
    <row r="692" spans="2:25" x14ac:dyDescent="0.3">
      <c r="B692" s="23">
        <f>'Spot Type 1'!B692</f>
        <v>0</v>
      </c>
      <c r="C692" s="20" t="str">
        <f>'Spot Type 1'!C692</f>
        <v>x</v>
      </c>
      <c r="D692" s="20"/>
      <c r="E692" s="20"/>
      <c r="F692" s="20"/>
      <c r="G692" s="20"/>
      <c r="H692" s="20"/>
      <c r="I692" s="20"/>
      <c r="J692" s="31"/>
      <c r="K692" s="32"/>
      <c r="L692" s="32"/>
      <c r="M692" s="32"/>
      <c r="N692" s="46"/>
      <c r="V692" s="5"/>
      <c r="Y692" s="5"/>
    </row>
    <row r="693" spans="2:25" x14ac:dyDescent="0.3">
      <c r="B693" s="23">
        <f>'Spot Type 1'!B693</f>
        <v>0</v>
      </c>
      <c r="C693" s="20" t="str">
        <f>'Spot Type 1'!C693</f>
        <v>x</v>
      </c>
      <c r="D693" s="20"/>
      <c r="E693" s="20"/>
      <c r="F693" s="20"/>
      <c r="G693" s="20"/>
      <c r="H693" s="20"/>
      <c r="I693" s="20"/>
      <c r="J693" s="31"/>
      <c r="K693" s="32"/>
      <c r="L693" s="32"/>
      <c r="M693" s="32"/>
      <c r="N693" s="46"/>
      <c r="V693" s="5"/>
      <c r="Y693" s="5"/>
    </row>
    <row r="694" spans="2:25" x14ac:dyDescent="0.3">
      <c r="B694" s="23">
        <f>'Spot Type 1'!B694</f>
        <v>0</v>
      </c>
      <c r="C694" s="20" t="str">
        <f>'Spot Type 1'!C694</f>
        <v>x</v>
      </c>
      <c r="D694" s="20"/>
      <c r="E694" s="20"/>
      <c r="F694" s="20"/>
      <c r="G694" s="20"/>
      <c r="H694" s="20"/>
      <c r="I694" s="20"/>
      <c r="J694" s="31"/>
      <c r="K694" s="32"/>
      <c r="L694" s="32"/>
      <c r="M694" s="32"/>
      <c r="N694" s="46"/>
      <c r="V694" s="5"/>
      <c r="Y694" s="5"/>
    </row>
    <row r="695" spans="2:25" x14ac:dyDescent="0.3">
      <c r="B695" s="23">
        <f>'Spot Type 1'!B695</f>
        <v>0</v>
      </c>
      <c r="C695" s="20" t="str">
        <f>'Spot Type 1'!C695</f>
        <v>x</v>
      </c>
      <c r="D695" s="20"/>
      <c r="E695" s="20"/>
      <c r="F695" s="20"/>
      <c r="G695" s="20"/>
      <c r="H695" s="20"/>
      <c r="I695" s="20"/>
      <c r="J695" s="31"/>
      <c r="K695" s="32"/>
      <c r="L695" s="32"/>
      <c r="M695" s="32"/>
      <c r="N695" s="46"/>
      <c r="V695" s="5"/>
      <c r="Y695" s="5"/>
    </row>
    <row r="696" spans="2:25" x14ac:dyDescent="0.3">
      <c r="B696" s="23">
        <f>'Spot Type 1'!B696</f>
        <v>0</v>
      </c>
      <c r="C696" s="20" t="str">
        <f>'Spot Type 1'!C696</f>
        <v>x</v>
      </c>
      <c r="D696" s="20"/>
      <c r="E696" s="20"/>
      <c r="F696" s="20"/>
      <c r="G696" s="20"/>
      <c r="H696" s="20"/>
      <c r="I696" s="20"/>
      <c r="J696" s="31"/>
      <c r="K696" s="32"/>
      <c r="L696" s="32"/>
      <c r="M696" s="32"/>
      <c r="N696" s="46"/>
      <c r="V696" s="5"/>
      <c r="Y696" s="5"/>
    </row>
    <row r="697" spans="2:25" x14ac:dyDescent="0.3">
      <c r="B697" s="23">
        <f>'Spot Type 1'!B697</f>
        <v>0</v>
      </c>
      <c r="C697" s="20" t="str">
        <f>'Spot Type 1'!C697</f>
        <v>x</v>
      </c>
      <c r="D697" s="20"/>
      <c r="E697" s="20"/>
      <c r="F697" s="20"/>
      <c r="G697" s="20"/>
      <c r="H697" s="20"/>
      <c r="I697" s="20"/>
      <c r="J697" s="31"/>
      <c r="K697" s="32"/>
      <c r="L697" s="32"/>
      <c r="M697" s="32"/>
      <c r="N697" s="46"/>
      <c r="V697" s="5"/>
      <c r="Y697" s="5"/>
    </row>
    <row r="698" spans="2:25" x14ac:dyDescent="0.3">
      <c r="B698" s="23">
        <f>'Spot Type 1'!B698</f>
        <v>0</v>
      </c>
      <c r="C698" s="20" t="str">
        <f>'Spot Type 1'!C698</f>
        <v>x</v>
      </c>
      <c r="D698" s="20"/>
      <c r="E698" s="20"/>
      <c r="F698" s="20"/>
      <c r="G698" s="20"/>
      <c r="H698" s="20"/>
      <c r="I698" s="20"/>
      <c r="J698" s="31"/>
      <c r="K698" s="32"/>
      <c r="L698" s="32"/>
      <c r="M698" s="32"/>
      <c r="N698" s="46"/>
      <c r="V698" s="5"/>
      <c r="Y698" s="5"/>
    </row>
    <row r="699" spans="2:25" x14ac:dyDescent="0.3">
      <c r="B699" s="23">
        <f>'Spot Type 1'!B699</f>
        <v>0</v>
      </c>
      <c r="C699" s="20" t="str">
        <f>'Spot Type 1'!C699</f>
        <v>x</v>
      </c>
      <c r="D699" s="20"/>
      <c r="E699" s="20"/>
      <c r="F699" s="20"/>
      <c r="G699" s="20"/>
      <c r="H699" s="20"/>
      <c r="I699" s="20"/>
      <c r="J699" s="31"/>
      <c r="K699" s="32"/>
      <c r="L699" s="32"/>
      <c r="M699" s="32"/>
      <c r="N699" s="46"/>
      <c r="V699" s="5"/>
      <c r="Y699" s="5"/>
    </row>
    <row r="700" spans="2:25" x14ac:dyDescent="0.3">
      <c r="B700" s="23">
        <f>'Spot Type 1'!B700</f>
        <v>0</v>
      </c>
      <c r="C700" s="20" t="str">
        <f>'Spot Type 1'!C700</f>
        <v>x</v>
      </c>
      <c r="D700" s="20"/>
      <c r="E700" s="20"/>
      <c r="F700" s="20"/>
      <c r="G700" s="20"/>
      <c r="H700" s="20"/>
      <c r="I700" s="20"/>
      <c r="J700" s="31"/>
      <c r="K700" s="32"/>
      <c r="L700" s="32"/>
      <c r="M700" s="32"/>
      <c r="N700" s="46"/>
      <c r="V700" s="5"/>
      <c r="Y700" s="5"/>
    </row>
    <row r="701" spans="2:25" x14ac:dyDescent="0.3">
      <c r="B701" s="23">
        <f>'Spot Type 1'!B701</f>
        <v>0</v>
      </c>
      <c r="C701" s="20" t="str">
        <f>'Spot Type 1'!C701</f>
        <v>x</v>
      </c>
      <c r="D701" s="20"/>
      <c r="E701" s="20"/>
      <c r="F701" s="20"/>
      <c r="G701" s="20"/>
      <c r="H701" s="20"/>
      <c r="I701" s="20"/>
      <c r="J701" s="31"/>
      <c r="K701" s="32"/>
      <c r="L701" s="32"/>
      <c r="M701" s="32"/>
      <c r="N701" s="46"/>
      <c r="V701" s="5"/>
      <c r="Y701" s="5"/>
    </row>
    <row r="702" spans="2:25" x14ac:dyDescent="0.3">
      <c r="B702" s="23">
        <f>'Spot Type 1'!B702</f>
        <v>0</v>
      </c>
      <c r="C702" s="20" t="str">
        <f>'Spot Type 1'!C702</f>
        <v>x</v>
      </c>
      <c r="D702" s="20"/>
      <c r="E702" s="20"/>
      <c r="F702" s="20"/>
      <c r="G702" s="20"/>
      <c r="H702" s="20"/>
      <c r="I702" s="20"/>
      <c r="J702" s="31"/>
      <c r="K702" s="32"/>
      <c r="L702" s="32"/>
      <c r="M702" s="32"/>
      <c r="N702" s="46"/>
      <c r="V702" s="5"/>
      <c r="Y702" s="5"/>
    </row>
    <row r="703" spans="2:25" x14ac:dyDescent="0.3">
      <c r="B703" s="23">
        <f>'Spot Type 1'!B703</f>
        <v>0</v>
      </c>
      <c r="C703" s="20" t="str">
        <f>'Spot Type 1'!C703</f>
        <v>x</v>
      </c>
      <c r="D703" s="20"/>
      <c r="E703" s="20"/>
      <c r="F703" s="20"/>
      <c r="G703" s="20"/>
      <c r="H703" s="20"/>
      <c r="I703" s="20"/>
      <c r="J703" s="31"/>
      <c r="K703" s="32"/>
      <c r="L703" s="32"/>
      <c r="M703" s="32"/>
      <c r="N703" s="46"/>
      <c r="V703" s="5"/>
      <c r="Y703" s="5"/>
    </row>
    <row r="704" spans="2:25" x14ac:dyDescent="0.3">
      <c r="B704" s="23">
        <f>'Spot Type 1'!B704</f>
        <v>0</v>
      </c>
      <c r="C704" s="20" t="str">
        <f>'Spot Type 1'!C704</f>
        <v>x</v>
      </c>
      <c r="D704" s="20"/>
      <c r="E704" s="20"/>
      <c r="F704" s="20"/>
      <c r="G704" s="20"/>
      <c r="H704" s="20"/>
      <c r="I704" s="20"/>
      <c r="J704" s="31"/>
      <c r="K704" s="32"/>
      <c r="L704" s="32"/>
      <c r="M704" s="32"/>
      <c r="N704" s="46"/>
      <c r="V704" s="5"/>
      <c r="Y704" s="5"/>
    </row>
    <row r="705" spans="2:25" x14ac:dyDescent="0.3">
      <c r="B705" s="23">
        <f>'Spot Type 1'!B705</f>
        <v>0</v>
      </c>
      <c r="C705" s="20" t="str">
        <f>'Spot Type 1'!C705</f>
        <v>x</v>
      </c>
      <c r="D705" s="20"/>
      <c r="E705" s="20"/>
      <c r="F705" s="20"/>
      <c r="G705" s="20"/>
      <c r="H705" s="20"/>
      <c r="I705" s="20"/>
      <c r="J705" s="31"/>
      <c r="K705" s="32"/>
      <c r="L705" s="32"/>
      <c r="M705" s="32"/>
      <c r="N705" s="46"/>
      <c r="V705" s="5"/>
      <c r="Y705" s="5"/>
    </row>
    <row r="706" spans="2:25" x14ac:dyDescent="0.3">
      <c r="B706" s="23">
        <f>'Spot Type 1'!B706</f>
        <v>0</v>
      </c>
      <c r="C706" s="20" t="str">
        <f>'Spot Type 1'!C706</f>
        <v>x</v>
      </c>
      <c r="D706" s="20"/>
      <c r="E706" s="20"/>
      <c r="F706" s="20"/>
      <c r="G706" s="20"/>
      <c r="H706" s="20"/>
      <c r="I706" s="20"/>
      <c r="J706" s="31"/>
      <c r="K706" s="32"/>
      <c r="L706" s="32"/>
      <c r="M706" s="32"/>
      <c r="N706" s="46"/>
      <c r="V706" s="5"/>
      <c r="Y706" s="5"/>
    </row>
    <row r="707" spans="2:25" x14ac:dyDescent="0.3">
      <c r="B707" s="23">
        <f>'Spot Type 1'!B707</f>
        <v>0</v>
      </c>
      <c r="C707" s="20" t="str">
        <f>'Spot Type 1'!C707</f>
        <v>x</v>
      </c>
      <c r="D707" s="20"/>
      <c r="E707" s="20"/>
      <c r="F707" s="20"/>
      <c r="G707" s="20"/>
      <c r="H707" s="20"/>
      <c r="I707" s="20"/>
      <c r="J707" s="31"/>
      <c r="K707" s="32"/>
      <c r="L707" s="32"/>
      <c r="M707" s="32"/>
      <c r="N707" s="46"/>
      <c r="V707" s="5"/>
      <c r="Y707" s="5"/>
    </row>
    <row r="708" spans="2:25" x14ac:dyDescent="0.3">
      <c r="B708" s="23">
        <f>'Spot Type 1'!B708</f>
        <v>0</v>
      </c>
      <c r="C708" s="20" t="str">
        <f>'Spot Type 1'!C708</f>
        <v>x</v>
      </c>
      <c r="D708" s="20"/>
      <c r="E708" s="20"/>
      <c r="F708" s="20"/>
      <c r="G708" s="20"/>
      <c r="H708" s="20"/>
      <c r="I708" s="20"/>
      <c r="J708" s="31"/>
      <c r="K708" s="32"/>
      <c r="L708" s="32"/>
      <c r="M708" s="32"/>
      <c r="N708" s="46"/>
      <c r="V708" s="5"/>
      <c r="Y708" s="5"/>
    </row>
    <row r="709" spans="2:25" x14ac:dyDescent="0.3">
      <c r="B709" s="23">
        <f>'Spot Type 1'!B709</f>
        <v>0</v>
      </c>
      <c r="C709" s="20" t="str">
        <f>'Spot Type 1'!C709</f>
        <v>x</v>
      </c>
      <c r="D709" s="20"/>
      <c r="E709" s="20"/>
      <c r="F709" s="20"/>
      <c r="G709" s="20"/>
      <c r="H709" s="20"/>
      <c r="I709" s="20"/>
      <c r="J709" s="31"/>
      <c r="K709" s="32"/>
      <c r="L709" s="32"/>
      <c r="M709" s="32"/>
      <c r="N709" s="46"/>
      <c r="V709" s="5"/>
      <c r="Y709" s="5"/>
    </row>
    <row r="710" spans="2:25" x14ac:dyDescent="0.3">
      <c r="B710" s="23">
        <f>'Spot Type 1'!B710</f>
        <v>0</v>
      </c>
      <c r="C710" s="20" t="str">
        <f>'Spot Type 1'!C710</f>
        <v>x</v>
      </c>
      <c r="D710" s="20"/>
      <c r="E710" s="20"/>
      <c r="F710" s="20"/>
      <c r="G710" s="20"/>
      <c r="H710" s="20"/>
      <c r="I710" s="20"/>
      <c r="J710" s="31"/>
      <c r="K710" s="32"/>
      <c r="L710" s="32"/>
      <c r="M710" s="32"/>
      <c r="N710" s="46"/>
      <c r="V710" s="5"/>
      <c r="Y710" s="5"/>
    </row>
    <row r="711" spans="2:25" x14ac:dyDescent="0.3">
      <c r="B711" s="23">
        <f>'Spot Type 1'!B711</f>
        <v>0</v>
      </c>
      <c r="C711" s="20" t="str">
        <f>'Spot Type 1'!C711</f>
        <v>x</v>
      </c>
      <c r="D711" s="20"/>
      <c r="E711" s="20"/>
      <c r="F711" s="20"/>
      <c r="G711" s="20"/>
      <c r="H711" s="20"/>
      <c r="I711" s="20"/>
      <c r="J711" s="31"/>
      <c r="K711" s="32"/>
      <c r="L711" s="32"/>
      <c r="M711" s="32"/>
      <c r="N711" s="46"/>
      <c r="V711" s="5"/>
      <c r="Y711" s="5"/>
    </row>
    <row r="712" spans="2:25" x14ac:dyDescent="0.3">
      <c r="B712" s="23">
        <f>'Spot Type 1'!B712</f>
        <v>0</v>
      </c>
      <c r="C712" s="20" t="str">
        <f>'Spot Type 1'!C712</f>
        <v>x</v>
      </c>
      <c r="D712" s="20"/>
      <c r="E712" s="20"/>
      <c r="F712" s="20"/>
      <c r="G712" s="20"/>
      <c r="H712" s="20"/>
      <c r="I712" s="20"/>
      <c r="J712" s="31"/>
      <c r="K712" s="32"/>
      <c r="L712" s="32"/>
      <c r="M712" s="32"/>
      <c r="N712" s="46"/>
      <c r="V712" s="5"/>
      <c r="Y712" s="5"/>
    </row>
    <row r="713" spans="2:25" x14ac:dyDescent="0.3">
      <c r="B713" s="23">
        <f>'Spot Type 1'!B713</f>
        <v>0</v>
      </c>
      <c r="C713" s="20" t="str">
        <f>'Spot Type 1'!C713</f>
        <v>x</v>
      </c>
      <c r="D713" s="20"/>
      <c r="E713" s="20"/>
      <c r="F713" s="20"/>
      <c r="G713" s="20"/>
      <c r="H713" s="20"/>
      <c r="I713" s="20"/>
      <c r="J713" s="31"/>
      <c r="K713" s="32"/>
      <c r="L713" s="32"/>
      <c r="M713" s="32"/>
      <c r="N713" s="46"/>
      <c r="V713" s="5"/>
      <c r="Y713" s="5"/>
    </row>
    <row r="714" spans="2:25" x14ac:dyDescent="0.3">
      <c r="B714" s="23">
        <f>'Spot Type 1'!B714</f>
        <v>0</v>
      </c>
      <c r="C714" s="20" t="str">
        <f>'Spot Type 1'!C714</f>
        <v>x</v>
      </c>
      <c r="D714" s="20"/>
      <c r="E714" s="20"/>
      <c r="F714" s="20"/>
      <c r="G714" s="20"/>
      <c r="H714" s="20"/>
      <c r="I714" s="20"/>
      <c r="J714" s="31"/>
      <c r="K714" s="32"/>
      <c r="L714" s="32"/>
      <c r="M714" s="32"/>
      <c r="N714" s="46"/>
      <c r="V714" s="5"/>
      <c r="Y714" s="5"/>
    </row>
    <row r="715" spans="2:25" x14ac:dyDescent="0.3">
      <c r="B715" s="23">
        <f>'Spot Type 1'!B715</f>
        <v>0</v>
      </c>
      <c r="C715" s="20" t="str">
        <f>'Spot Type 1'!C715</f>
        <v>x</v>
      </c>
      <c r="D715" s="20"/>
      <c r="E715" s="20"/>
      <c r="F715" s="20"/>
      <c r="G715" s="20"/>
      <c r="H715" s="20"/>
      <c r="I715" s="20"/>
      <c r="J715" s="31"/>
      <c r="K715" s="32"/>
      <c r="L715" s="32"/>
      <c r="M715" s="32"/>
      <c r="N715" s="46"/>
      <c r="V715" s="5"/>
      <c r="Y715" s="5"/>
    </row>
    <row r="716" spans="2:25" x14ac:dyDescent="0.3">
      <c r="B716" s="23">
        <f>'Spot Type 1'!B716</f>
        <v>0</v>
      </c>
      <c r="C716" s="20" t="str">
        <f>'Spot Type 1'!C716</f>
        <v>x</v>
      </c>
      <c r="D716" s="20"/>
      <c r="E716" s="20"/>
      <c r="F716" s="20"/>
      <c r="G716" s="20"/>
      <c r="H716" s="20"/>
      <c r="I716" s="20"/>
      <c r="J716" s="31"/>
      <c r="K716" s="32"/>
      <c r="L716" s="32"/>
      <c r="M716" s="32"/>
      <c r="N716" s="46"/>
      <c r="V716" s="5"/>
      <c r="Y716" s="5"/>
    </row>
    <row r="717" spans="2:25" x14ac:dyDescent="0.3">
      <c r="B717" s="23">
        <f>'Spot Type 1'!B717</f>
        <v>0</v>
      </c>
      <c r="C717" s="20" t="str">
        <f>'Spot Type 1'!C717</f>
        <v>x</v>
      </c>
      <c r="D717" s="20"/>
      <c r="E717" s="20"/>
      <c r="F717" s="20"/>
      <c r="G717" s="20"/>
      <c r="H717" s="20"/>
      <c r="I717" s="20"/>
      <c r="J717" s="31"/>
      <c r="K717" s="32"/>
      <c r="L717" s="32"/>
      <c r="M717" s="32"/>
      <c r="N717" s="46"/>
      <c r="V717" s="5"/>
      <c r="Y717" s="5"/>
    </row>
    <row r="718" spans="2:25" x14ac:dyDescent="0.3">
      <c r="B718" s="23">
        <f>'Spot Type 1'!B718</f>
        <v>0</v>
      </c>
      <c r="C718" s="20" t="str">
        <f>'Spot Type 1'!C718</f>
        <v>x</v>
      </c>
      <c r="D718" s="20"/>
      <c r="E718" s="20"/>
      <c r="F718" s="20"/>
      <c r="G718" s="20"/>
      <c r="H718" s="20"/>
      <c r="I718" s="20"/>
      <c r="J718" s="31"/>
      <c r="K718" s="32"/>
      <c r="L718" s="32"/>
      <c r="M718" s="32"/>
      <c r="N718" s="46"/>
      <c r="V718" s="5"/>
      <c r="Y718" s="5"/>
    </row>
    <row r="719" spans="2:25" x14ac:dyDescent="0.3">
      <c r="B719" s="23">
        <f>'Spot Type 1'!B719</f>
        <v>0</v>
      </c>
      <c r="C719" s="20" t="str">
        <f>'Spot Type 1'!C719</f>
        <v>x</v>
      </c>
      <c r="D719" s="20"/>
      <c r="E719" s="20"/>
      <c r="F719" s="20"/>
      <c r="G719" s="20"/>
      <c r="H719" s="20"/>
      <c r="I719" s="20"/>
      <c r="J719" s="31"/>
      <c r="K719" s="32"/>
      <c r="L719" s="32"/>
      <c r="M719" s="32"/>
      <c r="N719" s="46"/>
      <c r="V719" s="5"/>
      <c r="Y719" s="5"/>
    </row>
    <row r="720" spans="2:25" x14ac:dyDescent="0.3">
      <c r="B720" s="23">
        <f>'Spot Type 1'!B720</f>
        <v>0</v>
      </c>
      <c r="C720" s="20" t="str">
        <f>'Spot Type 1'!C720</f>
        <v>x</v>
      </c>
      <c r="D720" s="20"/>
      <c r="E720" s="20"/>
      <c r="F720" s="20"/>
      <c r="G720" s="20"/>
      <c r="H720" s="20"/>
      <c r="I720" s="20"/>
      <c r="J720" s="31"/>
      <c r="K720" s="32"/>
      <c r="L720" s="32"/>
      <c r="M720" s="32"/>
      <c r="N720" s="46"/>
      <c r="V720" s="5"/>
      <c r="Y720" s="5"/>
    </row>
    <row r="721" spans="2:25" x14ac:dyDescent="0.3">
      <c r="B721" s="23">
        <f>'Spot Type 1'!B721</f>
        <v>0</v>
      </c>
      <c r="C721" s="20" t="str">
        <f>'Spot Type 1'!C721</f>
        <v>x</v>
      </c>
      <c r="D721" s="20"/>
      <c r="E721" s="20"/>
      <c r="F721" s="20"/>
      <c r="G721" s="20"/>
      <c r="H721" s="20"/>
      <c r="I721" s="20"/>
      <c r="J721" s="31"/>
      <c r="K721" s="32"/>
      <c r="L721" s="32"/>
      <c r="M721" s="32"/>
      <c r="N721" s="46"/>
      <c r="V721" s="5"/>
      <c r="Y721" s="5"/>
    </row>
    <row r="722" spans="2:25" x14ac:dyDescent="0.3">
      <c r="B722" s="23">
        <f>'Spot Type 1'!B722</f>
        <v>0</v>
      </c>
      <c r="C722" s="20" t="str">
        <f>'Spot Type 1'!C722</f>
        <v>x</v>
      </c>
      <c r="D722" s="20"/>
      <c r="E722" s="20"/>
      <c r="F722" s="20"/>
      <c r="G722" s="20"/>
      <c r="H722" s="20"/>
      <c r="I722" s="20"/>
      <c r="J722" s="31"/>
      <c r="K722" s="32"/>
      <c r="L722" s="32"/>
      <c r="M722" s="32"/>
      <c r="N722" s="46"/>
      <c r="V722" s="5"/>
      <c r="Y722" s="5"/>
    </row>
    <row r="723" spans="2:25" x14ac:dyDescent="0.3">
      <c r="B723" s="23">
        <f>'Spot Type 1'!B723</f>
        <v>0</v>
      </c>
      <c r="C723" s="20" t="str">
        <f>'Spot Type 1'!C723</f>
        <v>x</v>
      </c>
      <c r="D723" s="20"/>
      <c r="E723" s="20"/>
      <c r="F723" s="20"/>
      <c r="G723" s="20"/>
      <c r="H723" s="20"/>
      <c r="I723" s="20"/>
      <c r="J723" s="31"/>
      <c r="K723" s="32"/>
      <c r="L723" s="32"/>
      <c r="M723" s="32"/>
      <c r="N723" s="46"/>
      <c r="V723" s="5"/>
      <c r="Y723" s="5"/>
    </row>
    <row r="724" spans="2:25" x14ac:dyDescent="0.3">
      <c r="B724" s="23">
        <f>'Spot Type 1'!B724</f>
        <v>0</v>
      </c>
      <c r="C724" s="20" t="str">
        <f>'Spot Type 1'!C724</f>
        <v>x</v>
      </c>
      <c r="D724" s="20"/>
      <c r="E724" s="20"/>
      <c r="F724" s="20"/>
      <c r="G724" s="20"/>
      <c r="H724" s="20"/>
      <c r="I724" s="20"/>
      <c r="J724" s="31"/>
      <c r="K724" s="32"/>
      <c r="L724" s="32"/>
      <c r="M724" s="32"/>
      <c r="N724" s="46"/>
      <c r="V724" s="5"/>
      <c r="Y724" s="5"/>
    </row>
    <row r="725" spans="2:25" x14ac:dyDescent="0.3">
      <c r="B725" s="23">
        <f>'Spot Type 1'!B725</f>
        <v>0</v>
      </c>
      <c r="C725" s="20" t="str">
        <f>'Spot Type 1'!C725</f>
        <v>x</v>
      </c>
      <c r="D725" s="20"/>
      <c r="E725" s="20"/>
      <c r="F725" s="20"/>
      <c r="G725" s="20"/>
      <c r="H725" s="20"/>
      <c r="I725" s="20"/>
      <c r="J725" s="31"/>
      <c r="K725" s="32"/>
      <c r="L725" s="32"/>
      <c r="M725" s="32"/>
      <c r="N725" s="46"/>
      <c r="V725" s="5"/>
      <c r="Y725" s="5"/>
    </row>
    <row r="726" spans="2:25" x14ac:dyDescent="0.3">
      <c r="B726" s="23">
        <f>'Spot Type 1'!B726</f>
        <v>0</v>
      </c>
      <c r="C726" s="20" t="str">
        <f>'Spot Type 1'!C726</f>
        <v>x</v>
      </c>
      <c r="D726" s="20"/>
      <c r="E726" s="20"/>
      <c r="F726" s="20"/>
      <c r="G726" s="20"/>
      <c r="H726" s="20"/>
      <c r="I726" s="20"/>
      <c r="J726" s="31"/>
      <c r="K726" s="32"/>
      <c r="L726" s="32"/>
      <c r="M726" s="32"/>
      <c r="N726" s="46"/>
      <c r="V726" s="5"/>
      <c r="Y726" s="5"/>
    </row>
    <row r="727" spans="2:25" x14ac:dyDescent="0.3">
      <c r="B727" s="23">
        <f>'Spot Type 1'!B727</f>
        <v>0</v>
      </c>
      <c r="C727" s="20" t="str">
        <f>'Spot Type 1'!C727</f>
        <v>x</v>
      </c>
      <c r="D727" s="20"/>
      <c r="E727" s="20"/>
      <c r="F727" s="20"/>
      <c r="G727" s="20"/>
      <c r="H727" s="20"/>
      <c r="I727" s="20"/>
      <c r="J727" s="31"/>
      <c r="K727" s="32"/>
      <c r="L727" s="32"/>
      <c r="M727" s="32"/>
      <c r="N727" s="46"/>
      <c r="V727" s="5"/>
      <c r="Y727" s="5"/>
    </row>
    <row r="728" spans="2:25" x14ac:dyDescent="0.3">
      <c r="B728" s="23">
        <f>'Spot Type 1'!B728</f>
        <v>0</v>
      </c>
      <c r="C728" s="20" t="str">
        <f>'Spot Type 1'!C728</f>
        <v>x</v>
      </c>
      <c r="D728" s="20"/>
      <c r="E728" s="20"/>
      <c r="F728" s="20"/>
      <c r="G728" s="20"/>
      <c r="H728" s="20"/>
      <c r="I728" s="20"/>
      <c r="J728" s="31"/>
      <c r="K728" s="32"/>
      <c r="L728" s="32"/>
      <c r="M728" s="32"/>
      <c r="N728" s="46"/>
      <c r="V728" s="5"/>
      <c r="Y728" s="5"/>
    </row>
    <row r="729" spans="2:25" x14ac:dyDescent="0.3">
      <c r="B729" s="23">
        <f>'Spot Type 1'!B729</f>
        <v>0</v>
      </c>
      <c r="C729" s="20" t="str">
        <f>'Spot Type 1'!C729</f>
        <v>x</v>
      </c>
      <c r="D729" s="20"/>
      <c r="E729" s="20"/>
      <c r="F729" s="20"/>
      <c r="G729" s="20"/>
      <c r="H729" s="20"/>
      <c r="I729" s="20"/>
      <c r="J729" s="31"/>
      <c r="K729" s="32"/>
      <c r="L729" s="32"/>
      <c r="M729" s="32"/>
      <c r="N729" s="46"/>
      <c r="V729" s="5"/>
      <c r="Y729" s="5"/>
    </row>
    <row r="730" spans="2:25" x14ac:dyDescent="0.3">
      <c r="B730" s="23">
        <f>'Spot Type 1'!B730</f>
        <v>0</v>
      </c>
      <c r="C730" s="20" t="str">
        <f>'Spot Type 1'!C730</f>
        <v>x</v>
      </c>
      <c r="D730" s="20"/>
      <c r="E730" s="20"/>
      <c r="F730" s="20"/>
      <c r="G730" s="20"/>
      <c r="H730" s="20"/>
      <c r="I730" s="20"/>
      <c r="J730" s="31"/>
      <c r="K730" s="32"/>
      <c r="L730" s="32"/>
      <c r="M730" s="32"/>
      <c r="N730" s="46"/>
      <c r="V730" s="5"/>
      <c r="Y730" s="5"/>
    </row>
    <row r="731" spans="2:25" x14ac:dyDescent="0.3">
      <c r="B731" s="23">
        <f>'Spot Type 1'!B731</f>
        <v>0</v>
      </c>
      <c r="C731" s="20" t="str">
        <f>'Spot Type 1'!C731</f>
        <v>x</v>
      </c>
      <c r="D731" s="20"/>
      <c r="E731" s="20"/>
      <c r="F731" s="20"/>
      <c r="G731" s="20"/>
      <c r="H731" s="20"/>
      <c r="I731" s="20"/>
      <c r="J731" s="31"/>
      <c r="K731" s="32"/>
      <c r="L731" s="32"/>
      <c r="M731" s="32"/>
      <c r="N731" s="46"/>
      <c r="V731" s="5"/>
      <c r="Y731" s="5"/>
    </row>
    <row r="732" spans="2:25" x14ac:dyDescent="0.3">
      <c r="B732" s="23">
        <f>'Spot Type 1'!B732</f>
        <v>0</v>
      </c>
      <c r="C732" s="20" t="str">
        <f>'Spot Type 1'!C732</f>
        <v>x</v>
      </c>
      <c r="D732" s="20"/>
      <c r="E732" s="20"/>
      <c r="F732" s="20"/>
      <c r="G732" s="20"/>
      <c r="H732" s="20"/>
      <c r="I732" s="20"/>
      <c r="J732" s="31"/>
      <c r="K732" s="32"/>
      <c r="L732" s="32"/>
      <c r="M732" s="32"/>
      <c r="N732" s="46"/>
      <c r="V732" s="5"/>
      <c r="Y732" s="5"/>
    </row>
    <row r="733" spans="2:25" x14ac:dyDescent="0.3">
      <c r="B733" s="23">
        <f>'Spot Type 1'!B733</f>
        <v>0</v>
      </c>
      <c r="C733" s="20" t="str">
        <f>'Spot Type 1'!C733</f>
        <v>x</v>
      </c>
      <c r="D733" s="20"/>
      <c r="E733" s="20"/>
      <c r="F733" s="20"/>
      <c r="G733" s="20"/>
      <c r="H733" s="20"/>
      <c r="I733" s="20"/>
      <c r="J733" s="31"/>
      <c r="K733" s="32"/>
      <c r="L733" s="32"/>
      <c r="M733" s="32"/>
      <c r="N733" s="46"/>
      <c r="V733" s="5"/>
      <c r="Y733" s="5"/>
    </row>
    <row r="734" spans="2:25" x14ac:dyDescent="0.3">
      <c r="B734" s="23">
        <f>'Spot Type 1'!B734</f>
        <v>0</v>
      </c>
      <c r="C734" s="20" t="str">
        <f>'Spot Type 1'!C734</f>
        <v>x</v>
      </c>
      <c r="D734" s="20"/>
      <c r="E734" s="20"/>
      <c r="F734" s="20"/>
      <c r="G734" s="20"/>
      <c r="H734" s="20"/>
      <c r="I734" s="20"/>
      <c r="J734" s="31"/>
      <c r="K734" s="32"/>
      <c r="L734" s="32"/>
      <c r="M734" s="32"/>
      <c r="N734" s="46"/>
      <c r="V734" s="5"/>
      <c r="Y734" s="5"/>
    </row>
    <row r="735" spans="2:25" x14ac:dyDescent="0.3">
      <c r="B735" s="23">
        <f>'Spot Type 1'!B735</f>
        <v>0</v>
      </c>
      <c r="C735" s="20" t="str">
        <f>'Spot Type 1'!C735</f>
        <v>x</v>
      </c>
      <c r="D735" s="20"/>
      <c r="E735" s="20"/>
      <c r="F735" s="20"/>
      <c r="G735" s="20"/>
      <c r="H735" s="20"/>
      <c r="I735" s="20"/>
      <c r="J735" s="31"/>
      <c r="K735" s="32"/>
      <c r="L735" s="32"/>
      <c r="M735" s="32"/>
      <c r="N735" s="46"/>
      <c r="V735" s="5"/>
      <c r="Y735" s="5"/>
    </row>
    <row r="736" spans="2:25" x14ac:dyDescent="0.3">
      <c r="B736" s="23">
        <f>'Spot Type 1'!B736</f>
        <v>0</v>
      </c>
      <c r="C736" s="20" t="str">
        <f>'Spot Type 1'!C736</f>
        <v>x</v>
      </c>
      <c r="D736" s="20"/>
      <c r="E736" s="20"/>
      <c r="F736" s="20"/>
      <c r="G736" s="20"/>
      <c r="H736" s="20"/>
      <c r="I736" s="20"/>
      <c r="J736" s="31"/>
      <c r="K736" s="32"/>
      <c r="L736" s="32"/>
      <c r="M736" s="32"/>
      <c r="N736" s="46"/>
      <c r="V736" s="5"/>
      <c r="Y736" s="5"/>
    </row>
    <row r="737" spans="2:25" x14ac:dyDescent="0.3">
      <c r="B737" s="23">
        <f>'Spot Type 1'!B737</f>
        <v>0</v>
      </c>
      <c r="C737" s="20" t="str">
        <f>'Spot Type 1'!C737</f>
        <v>x</v>
      </c>
      <c r="D737" s="20"/>
      <c r="E737" s="20"/>
      <c r="F737" s="20"/>
      <c r="G737" s="20"/>
      <c r="H737" s="20"/>
      <c r="I737" s="20"/>
      <c r="J737" s="31"/>
      <c r="K737" s="32"/>
      <c r="L737" s="32"/>
      <c r="M737" s="32"/>
      <c r="N737" s="46"/>
      <c r="V737" s="5"/>
      <c r="Y737" s="5"/>
    </row>
    <row r="738" spans="2:25" x14ac:dyDescent="0.3">
      <c r="B738" s="23">
        <f>'Spot Type 1'!B738</f>
        <v>0</v>
      </c>
      <c r="C738" s="20" t="str">
        <f>'Spot Type 1'!C738</f>
        <v>x</v>
      </c>
      <c r="D738" s="20"/>
      <c r="E738" s="20"/>
      <c r="F738" s="20"/>
      <c r="G738" s="20"/>
      <c r="H738" s="20"/>
      <c r="I738" s="20"/>
      <c r="J738" s="31"/>
      <c r="K738" s="32"/>
      <c r="L738" s="32"/>
      <c r="M738" s="32"/>
      <c r="N738" s="46"/>
      <c r="V738" s="5"/>
      <c r="Y738" s="5"/>
    </row>
    <row r="739" spans="2:25" x14ac:dyDescent="0.3">
      <c r="B739" s="23">
        <f>'Spot Type 1'!B739</f>
        <v>0</v>
      </c>
      <c r="C739" s="20" t="str">
        <f>'Spot Type 1'!C739</f>
        <v>x</v>
      </c>
      <c r="D739" s="20"/>
      <c r="E739" s="20"/>
      <c r="F739" s="20"/>
      <c r="G739" s="20"/>
      <c r="H739" s="20"/>
      <c r="I739" s="20"/>
      <c r="J739" s="31"/>
      <c r="K739" s="32"/>
      <c r="L739" s="32"/>
      <c r="M739" s="32"/>
      <c r="N739" s="46"/>
      <c r="V739" s="5"/>
      <c r="Y739" s="5"/>
    </row>
    <row r="740" spans="2:25" x14ac:dyDescent="0.3">
      <c r="B740" s="23">
        <f>'Spot Type 1'!B740</f>
        <v>0</v>
      </c>
      <c r="C740" s="20" t="str">
        <f>'Spot Type 1'!C740</f>
        <v>x</v>
      </c>
      <c r="D740" s="20"/>
      <c r="E740" s="20"/>
      <c r="F740" s="20"/>
      <c r="G740" s="20"/>
      <c r="H740" s="20"/>
      <c r="I740" s="20"/>
      <c r="J740" s="31"/>
      <c r="K740" s="32"/>
      <c r="L740" s="32"/>
      <c r="M740" s="32"/>
      <c r="N740" s="46"/>
      <c r="V740" s="5"/>
      <c r="Y740" s="5"/>
    </row>
    <row r="741" spans="2:25" x14ac:dyDescent="0.3">
      <c r="B741" s="23">
        <f>'Spot Type 1'!B741</f>
        <v>0</v>
      </c>
      <c r="C741" s="20" t="str">
        <f>'Spot Type 1'!C741</f>
        <v>x</v>
      </c>
      <c r="D741" s="20"/>
      <c r="E741" s="20"/>
      <c r="F741" s="20"/>
      <c r="G741" s="20"/>
      <c r="H741" s="20"/>
      <c r="I741" s="20"/>
      <c r="J741" s="31"/>
      <c r="K741" s="32"/>
      <c r="L741" s="32"/>
      <c r="M741" s="32"/>
      <c r="N741" s="46"/>
      <c r="V741" s="5"/>
      <c r="Y741" s="5"/>
    </row>
    <row r="742" spans="2:25" x14ac:dyDescent="0.3">
      <c r="B742" s="23">
        <f>'Spot Type 1'!B742</f>
        <v>0</v>
      </c>
      <c r="C742" s="20" t="str">
        <f>'Spot Type 1'!C742</f>
        <v>x</v>
      </c>
      <c r="D742" s="20"/>
      <c r="E742" s="20"/>
      <c r="F742" s="20"/>
      <c r="G742" s="20"/>
      <c r="H742" s="20"/>
      <c r="I742" s="20"/>
      <c r="J742" s="31"/>
      <c r="K742" s="32"/>
      <c r="L742" s="32"/>
      <c r="M742" s="32"/>
      <c r="N742" s="46"/>
      <c r="V742" s="5"/>
      <c r="Y742" s="5"/>
    </row>
    <row r="743" spans="2:25" x14ac:dyDescent="0.3">
      <c r="B743" s="23">
        <f>'Spot Type 1'!B743</f>
        <v>0</v>
      </c>
      <c r="C743" s="20" t="str">
        <f>'Spot Type 1'!C743</f>
        <v>x</v>
      </c>
      <c r="D743" s="20"/>
      <c r="E743" s="20"/>
      <c r="F743" s="20"/>
      <c r="G743" s="20"/>
      <c r="H743" s="20"/>
      <c r="I743" s="20"/>
      <c r="J743" s="31"/>
      <c r="K743" s="32"/>
      <c r="L743" s="32"/>
      <c r="M743" s="32"/>
      <c r="N743" s="46"/>
      <c r="V743" s="5"/>
      <c r="Y743" s="5"/>
    </row>
    <row r="744" spans="2:25" x14ac:dyDescent="0.3">
      <c r="B744" s="23">
        <f>'Spot Type 1'!B744</f>
        <v>0</v>
      </c>
      <c r="C744" s="20" t="str">
        <f>'Spot Type 1'!C744</f>
        <v>x</v>
      </c>
      <c r="D744" s="20"/>
      <c r="E744" s="20"/>
      <c r="F744" s="20"/>
      <c r="G744" s="20"/>
      <c r="H744" s="20"/>
      <c r="I744" s="20"/>
      <c r="J744" s="31"/>
      <c r="K744" s="32"/>
      <c r="L744" s="32"/>
      <c r="M744" s="32"/>
      <c r="N744" s="46"/>
      <c r="V744" s="5"/>
      <c r="Y744" s="5"/>
    </row>
    <row r="745" spans="2:25" x14ac:dyDescent="0.3">
      <c r="B745" s="23">
        <f>'Spot Type 1'!B745</f>
        <v>0</v>
      </c>
      <c r="C745" s="20" t="str">
        <f>'Spot Type 1'!C745</f>
        <v>x</v>
      </c>
      <c r="D745" s="20"/>
      <c r="E745" s="20"/>
      <c r="F745" s="20"/>
      <c r="G745" s="20"/>
      <c r="H745" s="20"/>
      <c r="I745" s="20"/>
      <c r="J745" s="31"/>
      <c r="K745" s="32"/>
      <c r="L745" s="32"/>
      <c r="M745" s="32"/>
      <c r="N745" s="46"/>
      <c r="V745" s="5"/>
      <c r="Y745" s="5"/>
    </row>
    <row r="746" spans="2:25" x14ac:dyDescent="0.3">
      <c r="B746" s="23">
        <f>'Spot Type 1'!B746</f>
        <v>0</v>
      </c>
      <c r="C746" s="20" t="str">
        <f>'Spot Type 1'!C746</f>
        <v>x</v>
      </c>
      <c r="D746" s="20"/>
      <c r="E746" s="20"/>
      <c r="F746" s="20"/>
      <c r="G746" s="20"/>
      <c r="H746" s="20"/>
      <c r="I746" s="20"/>
      <c r="J746" s="31"/>
      <c r="K746" s="32"/>
      <c r="L746" s="32"/>
      <c r="M746" s="32"/>
      <c r="N746" s="46"/>
      <c r="V746" s="5"/>
      <c r="Y746" s="5"/>
    </row>
    <row r="747" spans="2:25" x14ac:dyDescent="0.3">
      <c r="B747" s="23">
        <f>'Spot Type 1'!B747</f>
        <v>0</v>
      </c>
      <c r="C747" s="20" t="str">
        <f>'Spot Type 1'!C747</f>
        <v>x</v>
      </c>
      <c r="D747" s="20"/>
      <c r="E747" s="20"/>
      <c r="F747" s="20"/>
      <c r="G747" s="20"/>
      <c r="H747" s="20"/>
      <c r="I747" s="20"/>
      <c r="J747" s="31"/>
      <c r="K747" s="32"/>
      <c r="L747" s="32"/>
      <c r="M747" s="32"/>
      <c r="N747" s="46"/>
      <c r="V747" s="5"/>
      <c r="Y747" s="5"/>
    </row>
    <row r="748" spans="2:25" x14ac:dyDescent="0.3">
      <c r="B748" s="23">
        <f>'Spot Type 1'!B748</f>
        <v>0</v>
      </c>
      <c r="C748" s="20" t="str">
        <f>'Spot Type 1'!C748</f>
        <v>x</v>
      </c>
      <c r="D748" s="20"/>
      <c r="E748" s="20"/>
      <c r="F748" s="20"/>
      <c r="G748" s="20"/>
      <c r="H748" s="20"/>
      <c r="I748" s="20"/>
      <c r="J748" s="31"/>
      <c r="K748" s="32"/>
      <c r="L748" s="32"/>
      <c r="M748" s="32"/>
      <c r="N748" s="46"/>
      <c r="V748" s="5"/>
      <c r="Y748" s="5"/>
    </row>
    <row r="749" spans="2:25" x14ac:dyDescent="0.3">
      <c r="B749" s="23">
        <f>'Spot Type 1'!B749</f>
        <v>0</v>
      </c>
      <c r="C749" s="20" t="str">
        <f>'Spot Type 1'!C749</f>
        <v>x</v>
      </c>
      <c r="D749" s="20"/>
      <c r="E749" s="20"/>
      <c r="F749" s="20"/>
      <c r="G749" s="20"/>
      <c r="H749" s="20"/>
      <c r="I749" s="20"/>
      <c r="J749" s="31"/>
      <c r="K749" s="32"/>
      <c r="L749" s="32"/>
      <c r="M749" s="32"/>
      <c r="N749" s="46"/>
      <c r="V749" s="5"/>
      <c r="Y749" s="5"/>
    </row>
    <row r="750" spans="2:25" x14ac:dyDescent="0.3">
      <c r="B750" s="23">
        <f>'Spot Type 1'!B750</f>
        <v>0</v>
      </c>
      <c r="C750" s="20" t="str">
        <f>'Spot Type 1'!C750</f>
        <v>x</v>
      </c>
      <c r="D750" s="20"/>
      <c r="E750" s="20"/>
      <c r="F750" s="20"/>
      <c r="G750" s="20"/>
      <c r="H750" s="20"/>
      <c r="I750" s="20"/>
      <c r="J750" s="31"/>
      <c r="K750" s="32"/>
      <c r="L750" s="32"/>
      <c r="M750" s="32"/>
      <c r="N750" s="46"/>
      <c r="V750" s="5"/>
      <c r="Y750" s="5"/>
    </row>
    <row r="751" spans="2:25" x14ac:dyDescent="0.3">
      <c r="B751" s="23">
        <f>'Spot Type 1'!B751</f>
        <v>0</v>
      </c>
      <c r="C751" s="20" t="str">
        <f>'Spot Type 1'!C751</f>
        <v>x</v>
      </c>
      <c r="D751" s="20"/>
      <c r="E751" s="20"/>
      <c r="F751" s="20"/>
      <c r="G751" s="20"/>
      <c r="H751" s="20"/>
      <c r="I751" s="20"/>
      <c r="J751" s="31"/>
      <c r="K751" s="32"/>
      <c r="L751" s="32"/>
      <c r="M751" s="32"/>
      <c r="N751" s="46"/>
      <c r="V751" s="5"/>
      <c r="Y751" s="5"/>
    </row>
    <row r="752" spans="2:25" x14ac:dyDescent="0.3">
      <c r="B752" s="23">
        <f>'Spot Type 1'!B752</f>
        <v>0</v>
      </c>
      <c r="C752" s="20" t="str">
        <f>'Spot Type 1'!C752</f>
        <v>x</v>
      </c>
      <c r="D752" s="20"/>
      <c r="E752" s="20"/>
      <c r="F752" s="20"/>
      <c r="G752" s="20"/>
      <c r="H752" s="20"/>
      <c r="I752" s="20"/>
      <c r="J752" s="31"/>
      <c r="K752" s="32"/>
      <c r="L752" s="32"/>
      <c r="M752" s="32"/>
      <c r="N752" s="46"/>
      <c r="V752" s="5"/>
      <c r="Y752" s="5"/>
    </row>
    <row r="753" spans="2:25" x14ac:dyDescent="0.3">
      <c r="B753" s="23">
        <f>'Spot Type 1'!B753</f>
        <v>0</v>
      </c>
      <c r="C753" s="20" t="str">
        <f>'Spot Type 1'!C753</f>
        <v>x</v>
      </c>
      <c r="D753" s="20"/>
      <c r="E753" s="20"/>
      <c r="F753" s="20"/>
      <c r="G753" s="20"/>
      <c r="H753" s="20"/>
      <c r="I753" s="20"/>
      <c r="J753" s="31"/>
      <c r="K753" s="32"/>
      <c r="L753" s="32"/>
      <c r="M753" s="32"/>
      <c r="N753" s="46"/>
      <c r="V753" s="5"/>
      <c r="Y753" s="5"/>
    </row>
    <row r="754" spans="2:25" x14ac:dyDescent="0.3">
      <c r="B754" s="23">
        <f>'Spot Type 1'!B754</f>
        <v>0</v>
      </c>
      <c r="C754" s="20" t="str">
        <f>'Spot Type 1'!C754</f>
        <v>x</v>
      </c>
      <c r="D754" s="20"/>
      <c r="E754" s="20"/>
      <c r="F754" s="20"/>
      <c r="G754" s="20"/>
      <c r="H754" s="20"/>
      <c r="I754" s="20"/>
      <c r="J754" s="31"/>
      <c r="K754" s="32"/>
      <c r="L754" s="32"/>
      <c r="M754" s="32"/>
      <c r="N754" s="46"/>
      <c r="V754" s="5"/>
      <c r="Y754" s="5"/>
    </row>
    <row r="755" spans="2:25" x14ac:dyDescent="0.3">
      <c r="B755" s="23">
        <f>'Spot Type 1'!B755</f>
        <v>0</v>
      </c>
      <c r="C755" s="20" t="str">
        <f>'Spot Type 1'!C755</f>
        <v>x</v>
      </c>
      <c r="D755" s="20"/>
      <c r="E755" s="20"/>
      <c r="F755" s="20"/>
      <c r="G755" s="20"/>
      <c r="H755" s="20"/>
      <c r="I755" s="20"/>
      <c r="J755" s="31"/>
      <c r="K755" s="32"/>
      <c r="L755" s="32"/>
      <c r="M755" s="32"/>
      <c r="N755" s="46"/>
      <c r="V755" s="5"/>
      <c r="Y755" s="5"/>
    </row>
    <row r="756" spans="2:25" x14ac:dyDescent="0.3">
      <c r="B756" s="23">
        <f>'Spot Type 1'!B756</f>
        <v>0</v>
      </c>
      <c r="C756" s="20" t="str">
        <f>'Spot Type 1'!C756</f>
        <v>x</v>
      </c>
      <c r="D756" s="20"/>
      <c r="E756" s="20"/>
      <c r="F756" s="20"/>
      <c r="G756" s="20"/>
      <c r="H756" s="20"/>
      <c r="I756" s="20"/>
      <c r="J756" s="31"/>
      <c r="K756" s="32"/>
      <c r="L756" s="32"/>
      <c r="M756" s="32"/>
      <c r="N756" s="46"/>
      <c r="V756" s="5"/>
      <c r="Y756" s="5"/>
    </row>
    <row r="757" spans="2:25" x14ac:dyDescent="0.3">
      <c r="B757" s="23">
        <f>'Spot Type 1'!B757</f>
        <v>0</v>
      </c>
      <c r="C757" s="20" t="str">
        <f>'Spot Type 1'!C757</f>
        <v>x</v>
      </c>
      <c r="D757" s="20"/>
      <c r="E757" s="20"/>
      <c r="F757" s="20"/>
      <c r="G757" s="20"/>
      <c r="H757" s="20"/>
      <c r="I757" s="20"/>
      <c r="J757" s="31"/>
      <c r="K757" s="32"/>
      <c r="L757" s="32"/>
      <c r="M757" s="32"/>
      <c r="N757" s="46"/>
      <c r="V757" s="5"/>
      <c r="Y757" s="5"/>
    </row>
    <row r="758" spans="2:25" x14ac:dyDescent="0.3">
      <c r="B758" s="23">
        <f>'Spot Type 1'!B758</f>
        <v>0</v>
      </c>
      <c r="C758" s="20" t="str">
        <f>'Spot Type 1'!C758</f>
        <v>x</v>
      </c>
      <c r="D758" s="20"/>
      <c r="E758" s="20"/>
      <c r="F758" s="20"/>
      <c r="G758" s="20"/>
      <c r="H758" s="20"/>
      <c r="I758" s="20"/>
      <c r="J758" s="31"/>
      <c r="K758" s="32"/>
      <c r="L758" s="32"/>
      <c r="M758" s="32"/>
      <c r="N758" s="46"/>
      <c r="V758" s="5"/>
      <c r="Y758" s="5"/>
    </row>
    <row r="759" spans="2:25" x14ac:dyDescent="0.3">
      <c r="B759" s="23">
        <f>'Spot Type 1'!B759</f>
        <v>0</v>
      </c>
      <c r="C759" s="20" t="str">
        <f>'Spot Type 1'!C759</f>
        <v>x</v>
      </c>
      <c r="D759" s="20"/>
      <c r="E759" s="20"/>
      <c r="F759" s="20"/>
      <c r="G759" s="20"/>
      <c r="H759" s="20"/>
      <c r="I759" s="20"/>
      <c r="J759" s="31"/>
      <c r="K759" s="32"/>
      <c r="L759" s="32"/>
      <c r="M759" s="32"/>
      <c r="N759" s="46"/>
      <c r="V759" s="5"/>
      <c r="Y759" s="5"/>
    </row>
    <row r="760" spans="2:25" x14ac:dyDescent="0.3">
      <c r="B760" s="23">
        <f>'Spot Type 1'!B760</f>
        <v>0</v>
      </c>
      <c r="C760" s="20" t="str">
        <f>'Spot Type 1'!C760</f>
        <v>x</v>
      </c>
      <c r="D760" s="20"/>
      <c r="E760" s="20"/>
      <c r="F760" s="20"/>
      <c r="G760" s="20"/>
      <c r="H760" s="20"/>
      <c r="I760" s="20"/>
      <c r="J760" s="31"/>
      <c r="K760" s="32"/>
      <c r="L760" s="32"/>
      <c r="M760" s="32"/>
      <c r="N760" s="46"/>
      <c r="V760" s="5"/>
      <c r="Y760" s="5"/>
    </row>
    <row r="761" spans="2:25" x14ac:dyDescent="0.3">
      <c r="B761" s="23">
        <f>'Spot Type 1'!B761</f>
        <v>0</v>
      </c>
      <c r="C761" s="20" t="str">
        <f>'Spot Type 1'!C761</f>
        <v>x</v>
      </c>
      <c r="D761" s="20"/>
      <c r="E761" s="20"/>
      <c r="F761" s="20"/>
      <c r="G761" s="20"/>
      <c r="H761" s="20"/>
      <c r="I761" s="20"/>
      <c r="J761" s="31"/>
      <c r="K761" s="32"/>
      <c r="L761" s="32"/>
      <c r="M761" s="32"/>
      <c r="N761" s="46"/>
      <c r="V761" s="5"/>
      <c r="Y761" s="5"/>
    </row>
    <row r="762" spans="2:25" x14ac:dyDescent="0.3">
      <c r="B762" s="23">
        <f>'Spot Type 1'!B762</f>
        <v>0</v>
      </c>
      <c r="C762" s="20" t="str">
        <f>'Spot Type 1'!C762</f>
        <v>x</v>
      </c>
      <c r="D762" s="20"/>
      <c r="E762" s="20"/>
      <c r="F762" s="20"/>
      <c r="G762" s="20"/>
      <c r="H762" s="20"/>
      <c r="I762" s="20"/>
      <c r="J762" s="31"/>
      <c r="K762" s="32"/>
      <c r="L762" s="32"/>
      <c r="M762" s="32"/>
      <c r="N762" s="46"/>
      <c r="V762" s="5"/>
      <c r="Y762" s="5"/>
    </row>
    <row r="763" spans="2:25" x14ac:dyDescent="0.3">
      <c r="B763" s="23">
        <f>'Spot Type 1'!B763</f>
        <v>0</v>
      </c>
      <c r="C763" s="20" t="str">
        <f>'Spot Type 1'!C763</f>
        <v>x</v>
      </c>
      <c r="D763" s="20"/>
      <c r="E763" s="20"/>
      <c r="F763" s="20"/>
      <c r="G763" s="20"/>
      <c r="H763" s="20"/>
      <c r="I763" s="20"/>
      <c r="J763" s="31"/>
      <c r="K763" s="32"/>
      <c r="L763" s="32"/>
      <c r="M763" s="32"/>
      <c r="N763" s="46"/>
      <c r="V763" s="5"/>
      <c r="Y763" s="5"/>
    </row>
    <row r="764" spans="2:25" x14ac:dyDescent="0.3">
      <c r="B764" s="23">
        <f>'Spot Type 1'!B764</f>
        <v>0</v>
      </c>
      <c r="C764" s="20" t="str">
        <f>'Spot Type 1'!C764</f>
        <v>x</v>
      </c>
      <c r="D764" s="20"/>
      <c r="E764" s="20"/>
      <c r="F764" s="20"/>
      <c r="G764" s="20"/>
      <c r="H764" s="20"/>
      <c r="I764" s="20"/>
      <c r="J764" s="31"/>
      <c r="K764" s="32"/>
      <c r="L764" s="32"/>
      <c r="M764" s="32"/>
      <c r="N764" s="46"/>
      <c r="V764" s="5"/>
      <c r="Y764" s="5"/>
    </row>
    <row r="765" spans="2:25" x14ac:dyDescent="0.3">
      <c r="B765" s="23">
        <f>'Spot Type 1'!B765</f>
        <v>0</v>
      </c>
      <c r="C765" s="20" t="str">
        <f>'Spot Type 1'!C765</f>
        <v>x</v>
      </c>
      <c r="D765" s="20"/>
      <c r="E765" s="20"/>
      <c r="F765" s="20"/>
      <c r="G765" s="20"/>
      <c r="H765" s="20"/>
      <c r="I765" s="20"/>
      <c r="J765" s="31"/>
      <c r="K765" s="32"/>
      <c r="L765" s="32"/>
      <c r="M765" s="32"/>
      <c r="N765" s="46"/>
      <c r="V765" s="5"/>
      <c r="Y765" s="5"/>
    </row>
    <row r="766" spans="2:25" x14ac:dyDescent="0.3">
      <c r="B766" s="23">
        <f>'Spot Type 1'!B766</f>
        <v>0</v>
      </c>
      <c r="C766" s="20" t="str">
        <f>'Spot Type 1'!C766</f>
        <v>x</v>
      </c>
      <c r="D766" s="20"/>
      <c r="E766" s="20"/>
      <c r="F766" s="20"/>
      <c r="G766" s="20"/>
      <c r="H766" s="20"/>
      <c r="I766" s="20"/>
      <c r="J766" s="31"/>
      <c r="K766" s="32"/>
      <c r="L766" s="32"/>
      <c r="M766" s="32"/>
      <c r="N766" s="46"/>
      <c r="V766" s="5"/>
      <c r="Y766" s="5"/>
    </row>
    <row r="767" spans="2:25" x14ac:dyDescent="0.3">
      <c r="B767" s="23">
        <f>'Spot Type 1'!B767</f>
        <v>0</v>
      </c>
      <c r="C767" s="20" t="str">
        <f>'Spot Type 1'!C767</f>
        <v>x</v>
      </c>
      <c r="D767" s="20"/>
      <c r="E767" s="20"/>
      <c r="F767" s="20"/>
      <c r="G767" s="20"/>
      <c r="H767" s="20"/>
      <c r="I767" s="20"/>
      <c r="J767" s="31"/>
      <c r="K767" s="32"/>
      <c r="L767" s="32"/>
      <c r="M767" s="32"/>
      <c r="N767" s="46"/>
      <c r="V767" s="5"/>
      <c r="Y767" s="5"/>
    </row>
    <row r="768" spans="2:25" x14ac:dyDescent="0.3">
      <c r="B768" s="23">
        <f>'Spot Type 1'!B768</f>
        <v>0</v>
      </c>
      <c r="C768" s="20" t="str">
        <f>'Spot Type 1'!C768</f>
        <v>x</v>
      </c>
      <c r="D768" s="20"/>
      <c r="E768" s="20"/>
      <c r="F768" s="20"/>
      <c r="G768" s="20"/>
      <c r="H768" s="20"/>
      <c r="I768" s="20"/>
      <c r="J768" s="31"/>
      <c r="K768" s="32"/>
      <c r="L768" s="32"/>
      <c r="M768" s="32"/>
      <c r="N768" s="46"/>
      <c r="V768" s="5"/>
      <c r="Y768" s="5"/>
    </row>
    <row r="769" spans="2:25" x14ac:dyDescent="0.3">
      <c r="B769" s="23">
        <f>'Spot Type 1'!B769</f>
        <v>0</v>
      </c>
      <c r="C769" s="20" t="str">
        <f>'Spot Type 1'!C769</f>
        <v>x</v>
      </c>
      <c r="D769" s="20"/>
      <c r="E769" s="20"/>
      <c r="F769" s="20"/>
      <c r="G769" s="20"/>
      <c r="H769" s="20"/>
      <c r="I769" s="20"/>
      <c r="J769" s="31"/>
      <c r="K769" s="32"/>
      <c r="L769" s="32"/>
      <c r="M769" s="32"/>
      <c r="N769" s="46"/>
      <c r="V769" s="5"/>
      <c r="Y769" s="5"/>
    </row>
    <row r="770" spans="2:25" x14ac:dyDescent="0.3">
      <c r="B770" s="23">
        <f>'Spot Type 1'!B770</f>
        <v>0</v>
      </c>
      <c r="C770" s="20" t="str">
        <f>'Spot Type 1'!C770</f>
        <v>x</v>
      </c>
      <c r="D770" s="20"/>
      <c r="E770" s="20"/>
      <c r="F770" s="20"/>
      <c r="G770" s="20"/>
      <c r="H770" s="20"/>
      <c r="I770" s="20"/>
      <c r="J770" s="31"/>
      <c r="K770" s="32"/>
      <c r="L770" s="32"/>
      <c r="M770" s="32"/>
      <c r="N770" s="46"/>
      <c r="V770" s="5"/>
      <c r="Y770" s="5"/>
    </row>
    <row r="771" spans="2:25" x14ac:dyDescent="0.3">
      <c r="B771" s="23">
        <f>'Spot Type 1'!B771</f>
        <v>0</v>
      </c>
      <c r="C771" s="20" t="str">
        <f>'Spot Type 1'!C771</f>
        <v>x</v>
      </c>
      <c r="D771" s="20"/>
      <c r="E771" s="20"/>
      <c r="F771" s="20"/>
      <c r="G771" s="20"/>
      <c r="H771" s="20"/>
      <c r="I771" s="20"/>
      <c r="J771" s="31"/>
      <c r="K771" s="32"/>
      <c r="L771" s="32"/>
      <c r="M771" s="32"/>
      <c r="N771" s="46"/>
      <c r="V771" s="5"/>
      <c r="Y771" s="5"/>
    </row>
    <row r="772" spans="2:25" x14ac:dyDescent="0.3">
      <c r="B772" s="23">
        <f>'Spot Type 1'!B772</f>
        <v>0</v>
      </c>
      <c r="C772" s="20" t="str">
        <f>'Spot Type 1'!C772</f>
        <v>x</v>
      </c>
      <c r="D772" s="20"/>
      <c r="E772" s="20"/>
      <c r="F772" s="20"/>
      <c r="G772" s="20"/>
      <c r="H772" s="20"/>
      <c r="I772" s="20"/>
      <c r="J772" s="31"/>
      <c r="K772" s="32"/>
      <c r="L772" s="32"/>
      <c r="M772" s="32"/>
      <c r="N772" s="46"/>
      <c r="V772" s="5"/>
      <c r="Y772" s="5"/>
    </row>
    <row r="773" spans="2:25" x14ac:dyDescent="0.3">
      <c r="B773" s="23">
        <f>'Spot Type 1'!B773</f>
        <v>0</v>
      </c>
      <c r="C773" s="20" t="str">
        <f>'Spot Type 1'!C773</f>
        <v>x</v>
      </c>
      <c r="D773" s="20"/>
      <c r="E773" s="20"/>
      <c r="F773" s="20"/>
      <c r="G773" s="20"/>
      <c r="H773" s="20"/>
      <c r="I773" s="20"/>
      <c r="J773" s="31"/>
      <c r="K773" s="32"/>
      <c r="L773" s="32"/>
      <c r="M773" s="32"/>
      <c r="N773" s="46"/>
      <c r="V773" s="5"/>
      <c r="Y773" s="5"/>
    </row>
    <row r="774" spans="2:25" x14ac:dyDescent="0.3">
      <c r="B774" s="23">
        <f>'Spot Type 1'!B774</f>
        <v>0</v>
      </c>
      <c r="C774" s="20" t="str">
        <f>'Spot Type 1'!C774</f>
        <v>x</v>
      </c>
      <c r="D774" s="20"/>
      <c r="E774" s="20"/>
      <c r="F774" s="20"/>
      <c r="G774" s="20"/>
      <c r="H774" s="20"/>
      <c r="I774" s="20"/>
      <c r="J774" s="31"/>
      <c r="K774" s="32"/>
      <c r="L774" s="32"/>
      <c r="M774" s="32"/>
      <c r="N774" s="46"/>
      <c r="V774" s="5"/>
      <c r="Y774" s="5"/>
    </row>
    <row r="775" spans="2:25" x14ac:dyDescent="0.3">
      <c r="B775" s="23">
        <f>'Spot Type 1'!B775</f>
        <v>0</v>
      </c>
      <c r="C775" s="20" t="str">
        <f>'Spot Type 1'!C775</f>
        <v>x</v>
      </c>
      <c r="D775" s="20"/>
      <c r="E775" s="20"/>
      <c r="F775" s="20"/>
      <c r="G775" s="20"/>
      <c r="H775" s="20"/>
      <c r="I775" s="20"/>
      <c r="J775" s="31"/>
      <c r="K775" s="32"/>
      <c r="L775" s="32"/>
      <c r="M775" s="32"/>
      <c r="N775" s="46"/>
      <c r="V775" s="5"/>
      <c r="Y775" s="5"/>
    </row>
    <row r="776" spans="2:25" x14ac:dyDescent="0.3">
      <c r="B776" s="23">
        <f>'Spot Type 1'!B776</f>
        <v>0</v>
      </c>
      <c r="C776" s="20" t="str">
        <f>'Spot Type 1'!C776</f>
        <v>x</v>
      </c>
      <c r="D776" s="20"/>
      <c r="E776" s="20"/>
      <c r="F776" s="20"/>
      <c r="G776" s="20"/>
      <c r="H776" s="20"/>
      <c r="I776" s="20"/>
      <c r="J776" s="31"/>
      <c r="K776" s="32"/>
      <c r="L776" s="32"/>
      <c r="M776" s="32"/>
      <c r="N776" s="46"/>
      <c r="V776" s="5"/>
      <c r="Y776" s="5"/>
    </row>
    <row r="777" spans="2:25" x14ac:dyDescent="0.3">
      <c r="B777" s="23">
        <f>'Spot Type 1'!B777</f>
        <v>0</v>
      </c>
      <c r="C777" s="20" t="str">
        <f>'Spot Type 1'!C777</f>
        <v>x</v>
      </c>
      <c r="D777" s="20"/>
      <c r="E777" s="20"/>
      <c r="F777" s="20"/>
      <c r="G777" s="20"/>
      <c r="H777" s="20"/>
      <c r="I777" s="20"/>
      <c r="J777" s="31"/>
      <c r="K777" s="32"/>
      <c r="L777" s="32"/>
      <c r="M777" s="32"/>
      <c r="N777" s="46"/>
      <c r="V777" s="5"/>
      <c r="Y777" s="5"/>
    </row>
    <row r="778" spans="2:25" x14ac:dyDescent="0.3">
      <c r="B778" s="23">
        <f>'Spot Type 1'!B778</f>
        <v>0</v>
      </c>
      <c r="C778" s="20" t="str">
        <f>'Spot Type 1'!C778</f>
        <v>x</v>
      </c>
      <c r="D778" s="20"/>
      <c r="E778" s="20"/>
      <c r="F778" s="20"/>
      <c r="G778" s="20"/>
      <c r="H778" s="20"/>
      <c r="I778" s="20"/>
      <c r="J778" s="31"/>
      <c r="K778" s="32"/>
      <c r="L778" s="32"/>
      <c r="M778" s="32"/>
      <c r="N778" s="46"/>
      <c r="V778" s="5"/>
      <c r="Y778" s="5"/>
    </row>
    <row r="779" spans="2:25" x14ac:dyDescent="0.3">
      <c r="B779" s="23">
        <f>'Spot Type 1'!B779</f>
        <v>0</v>
      </c>
      <c r="C779" s="20" t="str">
        <f>'Spot Type 1'!C779</f>
        <v>x</v>
      </c>
      <c r="D779" s="20"/>
      <c r="E779" s="20"/>
      <c r="F779" s="20"/>
      <c r="G779" s="20"/>
      <c r="H779" s="20"/>
      <c r="I779" s="20"/>
      <c r="J779" s="31"/>
      <c r="K779" s="32"/>
      <c r="L779" s="32"/>
      <c r="M779" s="32"/>
      <c r="N779" s="46"/>
      <c r="V779" s="5"/>
      <c r="Y779" s="5"/>
    </row>
    <row r="780" spans="2:25" x14ac:dyDescent="0.3">
      <c r="B780" s="23">
        <f>'Spot Type 1'!B780</f>
        <v>0</v>
      </c>
      <c r="C780" s="20" t="str">
        <f>'Spot Type 1'!C780</f>
        <v>x</v>
      </c>
      <c r="D780" s="20"/>
      <c r="E780" s="20"/>
      <c r="F780" s="20"/>
      <c r="G780" s="20"/>
      <c r="H780" s="20"/>
      <c r="I780" s="20"/>
      <c r="J780" s="31"/>
      <c r="K780" s="32"/>
      <c r="L780" s="32"/>
      <c r="M780" s="32"/>
      <c r="N780" s="46"/>
      <c r="V780" s="5"/>
      <c r="Y780" s="5"/>
    </row>
    <row r="781" spans="2:25" x14ac:dyDescent="0.3">
      <c r="B781" s="23">
        <f>'Spot Type 1'!B781</f>
        <v>0</v>
      </c>
      <c r="C781" s="20" t="str">
        <f>'Spot Type 1'!C781</f>
        <v>x</v>
      </c>
      <c r="D781" s="20"/>
      <c r="E781" s="20"/>
      <c r="F781" s="20"/>
      <c r="G781" s="20"/>
      <c r="H781" s="20"/>
      <c r="I781" s="20"/>
      <c r="J781" s="31"/>
      <c r="K781" s="32"/>
      <c r="L781" s="32"/>
      <c r="M781" s="32"/>
      <c r="N781" s="46"/>
      <c r="V781" s="5"/>
      <c r="Y781" s="5"/>
    </row>
    <row r="782" spans="2:25" x14ac:dyDescent="0.3">
      <c r="B782" s="23">
        <f>'Spot Type 1'!B782</f>
        <v>0</v>
      </c>
      <c r="C782" s="20" t="str">
        <f>'Spot Type 1'!C782</f>
        <v>x</v>
      </c>
      <c r="D782" s="20"/>
      <c r="E782" s="20"/>
      <c r="F782" s="20"/>
      <c r="G782" s="20"/>
      <c r="H782" s="20"/>
      <c r="I782" s="20"/>
      <c r="J782" s="31"/>
      <c r="K782" s="32"/>
      <c r="L782" s="32"/>
      <c r="M782" s="32"/>
      <c r="N782" s="46"/>
      <c r="V782" s="5"/>
      <c r="Y782" s="5"/>
    </row>
    <row r="783" spans="2:25" x14ac:dyDescent="0.3">
      <c r="B783" s="23">
        <f>'Spot Type 1'!B783</f>
        <v>0</v>
      </c>
      <c r="C783" s="20" t="str">
        <f>'Spot Type 1'!C783</f>
        <v>x</v>
      </c>
      <c r="D783" s="20"/>
      <c r="E783" s="20"/>
      <c r="F783" s="20"/>
      <c r="G783" s="20"/>
      <c r="H783" s="20"/>
      <c r="I783" s="20"/>
      <c r="J783" s="31"/>
      <c r="K783" s="32"/>
      <c r="L783" s="32"/>
      <c r="M783" s="32"/>
      <c r="N783" s="46"/>
      <c r="V783" s="5"/>
      <c r="Y783" s="5"/>
    </row>
    <row r="784" spans="2:25" x14ac:dyDescent="0.3">
      <c r="B784" s="23">
        <f>'Spot Type 1'!B784</f>
        <v>0</v>
      </c>
      <c r="C784" s="20" t="str">
        <f>'Spot Type 1'!C784</f>
        <v>x</v>
      </c>
      <c r="D784" s="20"/>
      <c r="E784" s="20"/>
      <c r="F784" s="20"/>
      <c r="G784" s="20"/>
      <c r="H784" s="20"/>
      <c r="I784" s="20"/>
      <c r="J784" s="31"/>
      <c r="K784" s="32"/>
      <c r="L784" s="32"/>
      <c r="M784" s="32"/>
      <c r="N784" s="46"/>
      <c r="V784" s="5"/>
      <c r="Y784" s="5"/>
    </row>
    <row r="785" spans="2:25" x14ac:dyDescent="0.3">
      <c r="B785" s="23">
        <f>'Spot Type 1'!B785</f>
        <v>0</v>
      </c>
      <c r="C785" s="20" t="str">
        <f>'Spot Type 1'!C785</f>
        <v>x</v>
      </c>
      <c r="D785" s="20"/>
      <c r="E785" s="20"/>
      <c r="F785" s="20"/>
      <c r="G785" s="20"/>
      <c r="H785" s="20"/>
      <c r="I785" s="20"/>
      <c r="J785" s="31"/>
      <c r="K785" s="32"/>
      <c r="L785" s="32"/>
      <c r="M785" s="32"/>
      <c r="N785" s="46"/>
      <c r="V785" s="5"/>
      <c r="Y785" s="5"/>
    </row>
    <row r="786" spans="2:25" x14ac:dyDescent="0.3">
      <c r="B786" s="23">
        <f>'Spot Type 1'!B786</f>
        <v>0</v>
      </c>
      <c r="C786" s="20" t="str">
        <f>'Spot Type 1'!C786</f>
        <v>x</v>
      </c>
      <c r="D786" s="20"/>
      <c r="E786" s="20"/>
      <c r="F786" s="20"/>
      <c r="G786" s="20"/>
      <c r="H786" s="20"/>
      <c r="I786" s="20"/>
      <c r="J786" s="31"/>
      <c r="K786" s="32"/>
      <c r="L786" s="32"/>
      <c r="M786" s="32"/>
      <c r="N786" s="46"/>
      <c r="V786" s="5"/>
      <c r="Y786" s="5"/>
    </row>
    <row r="787" spans="2:25" x14ac:dyDescent="0.3">
      <c r="B787" s="23">
        <f>'Spot Type 1'!B787</f>
        <v>0</v>
      </c>
      <c r="C787" s="20" t="str">
        <f>'Spot Type 1'!C787</f>
        <v>x</v>
      </c>
      <c r="D787" s="20"/>
      <c r="E787" s="20"/>
      <c r="F787" s="20"/>
      <c r="G787" s="20"/>
      <c r="H787" s="20"/>
      <c r="I787" s="20"/>
      <c r="J787" s="31"/>
      <c r="K787" s="32"/>
      <c r="L787" s="32"/>
      <c r="M787" s="32"/>
      <c r="N787" s="46"/>
      <c r="V787" s="5"/>
      <c r="Y787" s="5"/>
    </row>
    <row r="788" spans="2:25" x14ac:dyDescent="0.3">
      <c r="B788" s="23">
        <f>'Spot Type 1'!B788</f>
        <v>0</v>
      </c>
      <c r="C788" s="20" t="str">
        <f>'Spot Type 1'!C788</f>
        <v>x</v>
      </c>
      <c r="D788" s="20"/>
      <c r="E788" s="20"/>
      <c r="F788" s="20"/>
      <c r="G788" s="20"/>
      <c r="H788" s="20"/>
      <c r="I788" s="20"/>
      <c r="J788" s="31"/>
      <c r="K788" s="32"/>
      <c r="L788" s="32"/>
      <c r="M788" s="32"/>
      <c r="N788" s="46"/>
      <c r="V788" s="5"/>
      <c r="Y788" s="5"/>
    </row>
    <row r="789" spans="2:25" x14ac:dyDescent="0.3">
      <c r="B789" s="23">
        <f>'Spot Type 1'!B789</f>
        <v>0</v>
      </c>
      <c r="C789" s="20" t="str">
        <f>'Spot Type 1'!C789</f>
        <v>x</v>
      </c>
      <c r="D789" s="20"/>
      <c r="E789" s="20"/>
      <c r="F789" s="20"/>
      <c r="G789" s="20"/>
      <c r="H789" s="20"/>
      <c r="I789" s="20"/>
      <c r="J789" s="31"/>
      <c r="K789" s="32"/>
      <c r="L789" s="32"/>
      <c r="M789" s="32"/>
      <c r="N789" s="46"/>
      <c r="V789" s="5"/>
      <c r="Y789" s="5"/>
    </row>
    <row r="790" spans="2:25" x14ac:dyDescent="0.3">
      <c r="B790" s="23">
        <f>'Spot Type 1'!B790</f>
        <v>0</v>
      </c>
      <c r="C790" s="20" t="str">
        <f>'Spot Type 1'!C790</f>
        <v>x</v>
      </c>
      <c r="D790" s="20"/>
      <c r="E790" s="20"/>
      <c r="F790" s="20"/>
      <c r="G790" s="20"/>
      <c r="H790" s="20"/>
      <c r="I790" s="20"/>
      <c r="J790" s="31"/>
      <c r="K790" s="32"/>
      <c r="L790" s="32"/>
      <c r="M790" s="32"/>
      <c r="N790" s="46"/>
      <c r="V790" s="5"/>
      <c r="Y790" s="5"/>
    </row>
    <row r="791" spans="2:25" x14ac:dyDescent="0.3">
      <c r="B791" s="23">
        <f>'Spot Type 1'!B791</f>
        <v>0</v>
      </c>
      <c r="C791" s="20" t="str">
        <f>'Spot Type 1'!C791</f>
        <v>x</v>
      </c>
      <c r="D791" s="20"/>
      <c r="E791" s="20"/>
      <c r="F791" s="20"/>
      <c r="G791" s="20"/>
      <c r="H791" s="20"/>
      <c r="I791" s="20"/>
      <c r="J791" s="31"/>
      <c r="K791" s="32"/>
      <c r="L791" s="32"/>
      <c r="M791" s="32"/>
      <c r="N791" s="46"/>
      <c r="V791" s="5"/>
      <c r="Y791" s="5"/>
    </row>
    <row r="792" spans="2:25" x14ac:dyDescent="0.3">
      <c r="B792" s="23">
        <f>'Spot Type 1'!B792</f>
        <v>0</v>
      </c>
      <c r="C792" s="20" t="str">
        <f>'Spot Type 1'!C792</f>
        <v>x</v>
      </c>
      <c r="D792" s="20"/>
      <c r="E792" s="20"/>
      <c r="F792" s="20"/>
      <c r="G792" s="20"/>
      <c r="H792" s="20"/>
      <c r="I792" s="20"/>
      <c r="J792" s="31"/>
      <c r="K792" s="32"/>
      <c r="L792" s="32"/>
      <c r="M792" s="32"/>
      <c r="N792" s="46"/>
      <c r="V792" s="5"/>
      <c r="Y792" s="5"/>
    </row>
    <row r="793" spans="2:25" x14ac:dyDescent="0.3">
      <c r="B793" s="23">
        <f>'Spot Type 1'!B793</f>
        <v>0</v>
      </c>
      <c r="C793" s="20" t="str">
        <f>'Spot Type 1'!C793</f>
        <v>x</v>
      </c>
      <c r="D793" s="20"/>
      <c r="E793" s="20"/>
      <c r="F793" s="20"/>
      <c r="G793" s="20"/>
      <c r="H793" s="20"/>
      <c r="I793" s="20"/>
      <c r="J793" s="31"/>
      <c r="K793" s="32"/>
      <c r="L793" s="32"/>
      <c r="M793" s="32"/>
      <c r="N793" s="46"/>
      <c r="V793" s="5"/>
      <c r="Y793" s="5"/>
    </row>
    <row r="794" spans="2:25" x14ac:dyDescent="0.3">
      <c r="B794" s="23">
        <f>'Spot Type 1'!B794</f>
        <v>0</v>
      </c>
      <c r="C794" s="20" t="str">
        <f>'Spot Type 1'!C794</f>
        <v>x</v>
      </c>
      <c r="D794" s="20"/>
      <c r="E794" s="20"/>
      <c r="F794" s="20"/>
      <c r="G794" s="20"/>
      <c r="H794" s="20"/>
      <c r="I794" s="20"/>
      <c r="J794" s="31"/>
      <c r="K794" s="32"/>
      <c r="L794" s="32"/>
      <c r="M794" s="32"/>
      <c r="N794" s="46"/>
      <c r="V794" s="5"/>
      <c r="Y794" s="5"/>
    </row>
    <row r="795" spans="2:25" x14ac:dyDescent="0.3">
      <c r="B795" s="23">
        <f>'Spot Type 1'!B795</f>
        <v>0</v>
      </c>
      <c r="C795" s="20" t="str">
        <f>'Spot Type 1'!C795</f>
        <v>x</v>
      </c>
      <c r="D795" s="20"/>
      <c r="E795" s="20"/>
      <c r="F795" s="20"/>
      <c r="G795" s="20"/>
      <c r="H795" s="20"/>
      <c r="I795" s="20"/>
      <c r="J795" s="31"/>
      <c r="K795" s="32"/>
      <c r="L795" s="32"/>
      <c r="M795" s="32"/>
      <c r="N795" s="46"/>
      <c r="V795" s="5"/>
      <c r="Y795" s="5"/>
    </row>
    <row r="796" spans="2:25" x14ac:dyDescent="0.3">
      <c r="B796" s="23">
        <f>'Spot Type 1'!B796</f>
        <v>0</v>
      </c>
      <c r="C796" s="20" t="str">
        <f>'Spot Type 1'!C796</f>
        <v>x</v>
      </c>
      <c r="D796" s="20"/>
      <c r="E796" s="20"/>
      <c r="F796" s="20"/>
      <c r="G796" s="20"/>
      <c r="H796" s="20"/>
      <c r="I796" s="20"/>
      <c r="J796" s="31"/>
      <c r="K796" s="32"/>
      <c r="L796" s="32"/>
      <c r="M796" s="32"/>
      <c r="N796" s="46"/>
      <c r="V796" s="5"/>
      <c r="Y796" s="5"/>
    </row>
    <row r="797" spans="2:25" x14ac:dyDescent="0.3">
      <c r="B797" s="23">
        <f>'Spot Type 1'!B797</f>
        <v>0</v>
      </c>
      <c r="C797" s="20" t="str">
        <f>'Spot Type 1'!C797</f>
        <v>x</v>
      </c>
      <c r="D797" s="20"/>
      <c r="E797" s="20"/>
      <c r="F797" s="20"/>
      <c r="G797" s="20"/>
      <c r="H797" s="20"/>
      <c r="I797" s="20"/>
      <c r="J797" s="31"/>
      <c r="K797" s="32"/>
      <c r="L797" s="32"/>
      <c r="M797" s="32"/>
      <c r="N797" s="46"/>
      <c r="V797" s="5"/>
      <c r="Y797" s="5"/>
    </row>
    <row r="798" spans="2:25" x14ac:dyDescent="0.3">
      <c r="B798" s="23">
        <f>'Spot Type 1'!B798</f>
        <v>0</v>
      </c>
      <c r="C798" s="20" t="str">
        <f>'Spot Type 1'!C798</f>
        <v>x</v>
      </c>
      <c r="D798" s="20"/>
      <c r="E798" s="20"/>
      <c r="F798" s="20"/>
      <c r="G798" s="20"/>
      <c r="H798" s="20"/>
      <c r="I798" s="20"/>
      <c r="J798" s="31"/>
      <c r="K798" s="32"/>
      <c r="L798" s="32"/>
      <c r="M798" s="32"/>
      <c r="N798" s="46"/>
      <c r="V798" s="5"/>
      <c r="Y798" s="5"/>
    </row>
    <row r="799" spans="2:25" x14ac:dyDescent="0.3">
      <c r="B799" s="23">
        <f>'Spot Type 1'!B799</f>
        <v>0</v>
      </c>
      <c r="C799" s="20" t="str">
        <f>'Spot Type 1'!C799</f>
        <v>x</v>
      </c>
      <c r="D799" s="20"/>
      <c r="E799" s="20"/>
      <c r="F799" s="20"/>
      <c r="G799" s="20"/>
      <c r="H799" s="20"/>
      <c r="I799" s="20"/>
      <c r="J799" s="31"/>
      <c r="K799" s="32"/>
      <c r="L799" s="32"/>
      <c r="M799" s="32"/>
      <c r="N799" s="46"/>
      <c r="V799" s="5"/>
      <c r="Y799" s="5"/>
    </row>
    <row r="800" spans="2:25" x14ac:dyDescent="0.3">
      <c r="B800" s="23">
        <f>'Spot Type 1'!B800</f>
        <v>0</v>
      </c>
      <c r="C800" s="20" t="str">
        <f>'Spot Type 1'!C800</f>
        <v>x</v>
      </c>
      <c r="D800" s="20"/>
      <c r="E800" s="20"/>
      <c r="F800" s="20"/>
      <c r="G800" s="20"/>
      <c r="H800" s="20"/>
      <c r="I800" s="20"/>
      <c r="J800" s="31"/>
      <c r="K800" s="32"/>
      <c r="L800" s="32"/>
      <c r="M800" s="32"/>
      <c r="N800" s="46"/>
      <c r="V800" s="5"/>
      <c r="Y800" s="5"/>
    </row>
    <row r="801" spans="2:25" x14ac:dyDescent="0.3">
      <c r="B801" s="23">
        <f>'Spot Type 1'!B801</f>
        <v>0</v>
      </c>
      <c r="C801" s="20" t="str">
        <f>'Spot Type 1'!C801</f>
        <v>x</v>
      </c>
      <c r="D801" s="20"/>
      <c r="E801" s="20"/>
      <c r="F801" s="20"/>
      <c r="G801" s="20"/>
      <c r="H801" s="20"/>
      <c r="I801" s="20"/>
      <c r="J801" s="31"/>
      <c r="K801" s="32"/>
      <c r="L801" s="32"/>
      <c r="M801" s="32"/>
      <c r="N801" s="46"/>
      <c r="V801" s="5"/>
      <c r="Y801" s="5"/>
    </row>
    <row r="802" spans="2:25" x14ac:dyDescent="0.3">
      <c r="B802" s="23">
        <f>'Spot Type 1'!B802</f>
        <v>0</v>
      </c>
      <c r="C802" s="20" t="str">
        <f>'Spot Type 1'!C802</f>
        <v>x</v>
      </c>
      <c r="D802" s="20"/>
      <c r="E802" s="20"/>
      <c r="F802" s="20"/>
      <c r="G802" s="20"/>
      <c r="H802" s="20"/>
      <c r="I802" s="20"/>
      <c r="J802" s="31"/>
      <c r="K802" s="32"/>
      <c r="L802" s="32"/>
      <c r="M802" s="32"/>
      <c r="N802" s="46"/>
      <c r="V802" s="5"/>
      <c r="Y802" s="5"/>
    </row>
    <row r="803" spans="2:25" x14ac:dyDescent="0.3">
      <c r="B803" s="23">
        <f>'Spot Type 1'!B803</f>
        <v>0</v>
      </c>
      <c r="C803" s="20" t="str">
        <f>'Spot Type 1'!C803</f>
        <v>x</v>
      </c>
      <c r="D803" s="20"/>
      <c r="E803" s="20"/>
      <c r="F803" s="20"/>
      <c r="G803" s="20"/>
      <c r="H803" s="20"/>
      <c r="I803" s="20"/>
      <c r="J803" s="31"/>
      <c r="K803" s="32"/>
      <c r="L803" s="32"/>
      <c r="M803" s="32"/>
      <c r="N803" s="46"/>
      <c r="V803" s="5"/>
      <c r="Y803" s="5"/>
    </row>
    <row r="804" spans="2:25" x14ac:dyDescent="0.3">
      <c r="B804" s="23">
        <f>'Spot Type 1'!B804</f>
        <v>0</v>
      </c>
      <c r="C804" s="20" t="str">
        <f>'Spot Type 1'!C804</f>
        <v>x</v>
      </c>
      <c r="D804" s="20"/>
      <c r="E804" s="20"/>
      <c r="F804" s="20"/>
      <c r="G804" s="20"/>
      <c r="H804" s="20"/>
      <c r="I804" s="20"/>
      <c r="J804" s="31"/>
      <c r="K804" s="32"/>
      <c r="L804" s="32"/>
      <c r="M804" s="32"/>
      <c r="N804" s="46"/>
      <c r="V804" s="5"/>
      <c r="Y804" s="5"/>
    </row>
    <row r="805" spans="2:25" x14ac:dyDescent="0.3">
      <c r="B805" s="23">
        <f>'Spot Type 1'!B805</f>
        <v>0</v>
      </c>
      <c r="C805" s="20" t="str">
        <f>'Spot Type 1'!C805</f>
        <v>x</v>
      </c>
      <c r="D805" s="20"/>
      <c r="E805" s="20"/>
      <c r="F805" s="20"/>
      <c r="G805" s="20"/>
      <c r="H805" s="20"/>
      <c r="I805" s="20"/>
      <c r="J805" s="31"/>
      <c r="K805" s="32"/>
      <c r="L805" s="32"/>
      <c r="M805" s="32"/>
      <c r="N805" s="46"/>
      <c r="V805" s="5"/>
      <c r="Y805" s="5"/>
    </row>
    <row r="806" spans="2:25" x14ac:dyDescent="0.3">
      <c r="B806" s="23">
        <f>'Spot Type 1'!B806</f>
        <v>0</v>
      </c>
      <c r="C806" s="20" t="str">
        <f>'Spot Type 1'!C806</f>
        <v>x</v>
      </c>
      <c r="D806" s="20"/>
      <c r="E806" s="20"/>
      <c r="F806" s="20"/>
      <c r="G806" s="20"/>
      <c r="H806" s="20"/>
      <c r="I806" s="20"/>
      <c r="J806" s="31"/>
      <c r="K806" s="32"/>
      <c r="L806" s="32"/>
      <c r="M806" s="32"/>
      <c r="N806" s="46"/>
      <c r="V806" s="5"/>
      <c r="Y806" s="5"/>
    </row>
    <row r="807" spans="2:25" x14ac:dyDescent="0.3">
      <c r="B807" s="23">
        <f>'Spot Type 1'!B807</f>
        <v>0</v>
      </c>
      <c r="C807" s="20" t="str">
        <f>'Spot Type 1'!C807</f>
        <v>x</v>
      </c>
      <c r="D807" s="20"/>
      <c r="E807" s="20"/>
      <c r="F807" s="20"/>
      <c r="G807" s="20"/>
      <c r="H807" s="20"/>
      <c r="I807" s="20"/>
      <c r="J807" s="31"/>
      <c r="K807" s="32"/>
      <c r="L807" s="32"/>
      <c r="M807" s="32"/>
      <c r="N807" s="46"/>
      <c r="V807" s="5"/>
      <c r="Y807" s="5"/>
    </row>
    <row r="808" spans="2:25" x14ac:dyDescent="0.3">
      <c r="B808" s="23">
        <f>'Spot Type 1'!B808</f>
        <v>0</v>
      </c>
      <c r="C808" s="20" t="str">
        <f>'Spot Type 1'!C808</f>
        <v>x</v>
      </c>
      <c r="D808" s="20"/>
      <c r="E808" s="20"/>
      <c r="F808" s="20"/>
      <c r="G808" s="20"/>
      <c r="H808" s="20"/>
      <c r="I808" s="20"/>
      <c r="J808" s="31"/>
      <c r="K808" s="32"/>
      <c r="L808" s="32"/>
      <c r="M808" s="32"/>
      <c r="N808" s="46"/>
      <c r="V808" s="5"/>
      <c r="Y808" s="5"/>
    </row>
    <row r="809" spans="2:25" x14ac:dyDescent="0.3">
      <c r="B809" s="23">
        <f>'Spot Type 1'!B809</f>
        <v>0</v>
      </c>
      <c r="C809" s="20" t="str">
        <f>'Spot Type 1'!C809</f>
        <v>x</v>
      </c>
      <c r="D809" s="20"/>
      <c r="E809" s="20"/>
      <c r="F809" s="20"/>
      <c r="G809" s="20"/>
      <c r="H809" s="20"/>
      <c r="I809" s="20"/>
      <c r="J809" s="31"/>
      <c r="K809" s="32"/>
      <c r="L809" s="32"/>
      <c r="M809" s="32"/>
      <c r="N809" s="46"/>
      <c r="V809" s="5"/>
      <c r="Y809" s="5"/>
    </row>
    <row r="810" spans="2:25" x14ac:dyDescent="0.3">
      <c r="B810" s="23">
        <f>'Spot Type 1'!B810</f>
        <v>0</v>
      </c>
      <c r="C810" s="20" t="str">
        <f>'Spot Type 1'!C810</f>
        <v>x</v>
      </c>
      <c r="D810" s="20"/>
      <c r="E810" s="20"/>
      <c r="F810" s="20"/>
      <c r="G810" s="20"/>
      <c r="H810" s="20"/>
      <c r="I810" s="20"/>
      <c r="J810" s="31"/>
      <c r="K810" s="32"/>
      <c r="L810" s="32"/>
      <c r="M810" s="32"/>
      <c r="N810" s="46"/>
      <c r="V810" s="5"/>
      <c r="Y810" s="5"/>
    </row>
    <row r="811" spans="2:25" x14ac:dyDescent="0.3">
      <c r="B811" s="23">
        <f>'Spot Type 1'!B811</f>
        <v>0</v>
      </c>
      <c r="C811" s="20" t="str">
        <f>'Spot Type 1'!C811</f>
        <v>x</v>
      </c>
      <c r="D811" s="20"/>
      <c r="E811" s="20"/>
      <c r="F811" s="20"/>
      <c r="G811" s="20"/>
      <c r="H811" s="20"/>
      <c r="I811" s="20"/>
      <c r="J811" s="31"/>
      <c r="K811" s="32"/>
      <c r="L811" s="32"/>
      <c r="M811" s="32"/>
      <c r="N811" s="46"/>
      <c r="V811" s="5"/>
      <c r="Y811" s="5"/>
    </row>
    <row r="812" spans="2:25" x14ac:dyDescent="0.3">
      <c r="B812" s="23">
        <f>'Spot Type 1'!B812</f>
        <v>0</v>
      </c>
      <c r="C812" s="20" t="str">
        <f>'Spot Type 1'!C812</f>
        <v>x</v>
      </c>
      <c r="D812" s="20"/>
      <c r="E812" s="20"/>
      <c r="F812" s="20"/>
      <c r="G812" s="20"/>
      <c r="H812" s="20"/>
      <c r="I812" s="20"/>
      <c r="J812" s="31"/>
      <c r="K812" s="32"/>
      <c r="L812" s="32"/>
      <c r="M812" s="32"/>
      <c r="N812" s="46"/>
      <c r="V812" s="5"/>
      <c r="Y812" s="5"/>
    </row>
    <row r="813" spans="2:25" x14ac:dyDescent="0.3">
      <c r="B813" s="23">
        <f>'Spot Type 1'!B813</f>
        <v>0</v>
      </c>
      <c r="C813" s="20" t="str">
        <f>'Spot Type 1'!C813</f>
        <v>x</v>
      </c>
      <c r="D813" s="20"/>
      <c r="E813" s="20"/>
      <c r="F813" s="20"/>
      <c r="G813" s="20"/>
      <c r="H813" s="20"/>
      <c r="I813" s="20"/>
      <c r="J813" s="31"/>
      <c r="K813" s="32"/>
      <c r="L813" s="32"/>
      <c r="M813" s="32"/>
      <c r="N813" s="46"/>
      <c r="V813" s="5"/>
      <c r="Y813" s="5"/>
    </row>
    <row r="814" spans="2:25" x14ac:dyDescent="0.3">
      <c r="B814" s="23">
        <f>'Spot Type 1'!B814</f>
        <v>0</v>
      </c>
      <c r="C814" s="20" t="str">
        <f>'Spot Type 1'!C814</f>
        <v>x</v>
      </c>
      <c r="D814" s="20"/>
      <c r="E814" s="20"/>
      <c r="F814" s="20"/>
      <c r="G814" s="20"/>
      <c r="H814" s="20"/>
      <c r="I814" s="20"/>
      <c r="J814" s="31"/>
      <c r="K814" s="32"/>
      <c r="L814" s="32"/>
      <c r="M814" s="32"/>
      <c r="N814" s="46"/>
      <c r="V814" s="5"/>
      <c r="Y814" s="5"/>
    </row>
    <row r="815" spans="2:25" x14ac:dyDescent="0.3">
      <c r="B815" s="23">
        <f>'Spot Type 1'!B815</f>
        <v>0</v>
      </c>
      <c r="C815" s="20" t="str">
        <f>'Spot Type 1'!C815</f>
        <v>x</v>
      </c>
      <c r="D815" s="20"/>
      <c r="E815" s="20"/>
      <c r="F815" s="20"/>
      <c r="G815" s="20"/>
      <c r="H815" s="20"/>
      <c r="I815" s="20"/>
      <c r="J815" s="31"/>
      <c r="K815" s="32"/>
      <c r="L815" s="32"/>
      <c r="M815" s="32"/>
      <c r="N815" s="46"/>
      <c r="V815" s="5"/>
      <c r="Y815" s="5"/>
    </row>
    <row r="816" spans="2:25" x14ac:dyDescent="0.3">
      <c r="B816" s="23">
        <f>'Spot Type 1'!B816</f>
        <v>0</v>
      </c>
      <c r="C816" s="20" t="str">
        <f>'Spot Type 1'!C816</f>
        <v>x</v>
      </c>
      <c r="D816" s="20"/>
      <c r="E816" s="20"/>
      <c r="F816" s="20"/>
      <c r="G816" s="20"/>
      <c r="H816" s="20"/>
      <c r="I816" s="20"/>
      <c r="J816" s="31"/>
      <c r="K816" s="32"/>
      <c r="L816" s="32"/>
      <c r="M816" s="32"/>
      <c r="N816" s="46"/>
      <c r="V816" s="5"/>
      <c r="Y816" s="5"/>
    </row>
    <row r="817" spans="2:25" x14ac:dyDescent="0.3">
      <c r="B817" s="23">
        <f>'Spot Type 1'!B817</f>
        <v>0</v>
      </c>
      <c r="C817" s="20" t="str">
        <f>'Spot Type 1'!C817</f>
        <v>x</v>
      </c>
      <c r="D817" s="20"/>
      <c r="E817" s="20"/>
      <c r="F817" s="20"/>
      <c r="G817" s="20"/>
      <c r="H817" s="20"/>
      <c r="I817" s="20"/>
      <c r="J817" s="31"/>
      <c r="K817" s="32"/>
      <c r="L817" s="32"/>
      <c r="M817" s="32"/>
      <c r="N817" s="46"/>
      <c r="V817" s="5"/>
      <c r="Y817" s="5"/>
    </row>
    <row r="818" spans="2:25" x14ac:dyDescent="0.3">
      <c r="B818" s="23">
        <f>'Spot Type 1'!B818</f>
        <v>0</v>
      </c>
      <c r="C818" s="20" t="str">
        <f>'Spot Type 1'!C818</f>
        <v>x</v>
      </c>
      <c r="D818" s="20"/>
      <c r="E818" s="20"/>
      <c r="F818" s="20"/>
      <c r="G818" s="20"/>
      <c r="H818" s="20"/>
      <c r="I818" s="20"/>
      <c r="J818" s="31"/>
      <c r="K818" s="32"/>
      <c r="L818" s="32"/>
      <c r="M818" s="32"/>
      <c r="N818" s="46"/>
      <c r="V818" s="5"/>
      <c r="Y818" s="5"/>
    </row>
    <row r="819" spans="2:25" x14ac:dyDescent="0.3">
      <c r="B819" s="23">
        <f>'Spot Type 1'!B819</f>
        <v>0</v>
      </c>
      <c r="C819" s="20" t="str">
        <f>'Spot Type 1'!C819</f>
        <v>x</v>
      </c>
      <c r="D819" s="20"/>
      <c r="E819" s="20"/>
      <c r="F819" s="20"/>
      <c r="G819" s="20"/>
      <c r="H819" s="20"/>
      <c r="I819" s="20"/>
      <c r="J819" s="31"/>
      <c r="K819" s="32"/>
      <c r="L819" s="32"/>
      <c r="M819" s="32"/>
      <c r="N819" s="46"/>
      <c r="V819" s="5"/>
      <c r="Y819" s="5"/>
    </row>
    <row r="820" spans="2:25" x14ac:dyDescent="0.3">
      <c r="B820" s="23">
        <f>'Spot Type 1'!B820</f>
        <v>0</v>
      </c>
      <c r="C820" s="20" t="str">
        <f>'Spot Type 1'!C820</f>
        <v>x</v>
      </c>
      <c r="D820" s="20"/>
      <c r="E820" s="20"/>
      <c r="F820" s="20"/>
      <c r="G820" s="20"/>
      <c r="H820" s="20"/>
      <c r="I820" s="20"/>
      <c r="J820" s="31"/>
      <c r="K820" s="32"/>
      <c r="L820" s="32"/>
      <c r="M820" s="32"/>
      <c r="N820" s="46"/>
      <c r="V820" s="5"/>
      <c r="Y820" s="5"/>
    </row>
    <row r="821" spans="2:25" x14ac:dyDescent="0.3">
      <c r="B821" s="23">
        <f>'Spot Type 1'!B821</f>
        <v>0</v>
      </c>
      <c r="C821" s="20" t="str">
        <f>'Spot Type 1'!C821</f>
        <v>x</v>
      </c>
      <c r="D821" s="20"/>
      <c r="E821" s="20"/>
      <c r="F821" s="20"/>
      <c r="G821" s="20"/>
      <c r="H821" s="20"/>
      <c r="I821" s="20"/>
      <c r="J821" s="31"/>
      <c r="K821" s="32"/>
      <c r="L821" s="32"/>
      <c r="M821" s="32"/>
      <c r="N821" s="46"/>
      <c r="V821" s="5"/>
      <c r="Y821" s="5"/>
    </row>
    <row r="822" spans="2:25" x14ac:dyDescent="0.3">
      <c r="B822" s="23">
        <f>'Spot Type 1'!B822</f>
        <v>0</v>
      </c>
      <c r="C822" s="20" t="str">
        <f>'Spot Type 1'!C822</f>
        <v>x</v>
      </c>
      <c r="D822" s="20"/>
      <c r="E822" s="20"/>
      <c r="F822" s="20"/>
      <c r="G822" s="20"/>
      <c r="H822" s="20"/>
      <c r="I822" s="20"/>
      <c r="J822" s="31"/>
      <c r="K822" s="32"/>
      <c r="L822" s="32"/>
      <c r="M822" s="32"/>
      <c r="N822" s="46"/>
      <c r="V822" s="5"/>
      <c r="Y822" s="5"/>
    </row>
    <row r="823" spans="2:25" x14ac:dyDescent="0.3">
      <c r="B823" s="23">
        <f>'Spot Type 1'!B823</f>
        <v>0</v>
      </c>
      <c r="C823" s="20" t="str">
        <f>'Spot Type 1'!C823</f>
        <v>x</v>
      </c>
      <c r="D823" s="20"/>
      <c r="E823" s="20"/>
      <c r="F823" s="20"/>
      <c r="G823" s="20"/>
      <c r="H823" s="20"/>
      <c r="I823" s="20"/>
      <c r="J823" s="31"/>
      <c r="K823" s="32"/>
      <c r="L823" s="32"/>
      <c r="M823" s="32"/>
      <c r="N823" s="46"/>
      <c r="V823" s="5"/>
      <c r="Y823" s="5"/>
    </row>
    <row r="824" spans="2:25" x14ac:dyDescent="0.3">
      <c r="B824" s="23">
        <f>'Spot Type 1'!B824</f>
        <v>0</v>
      </c>
      <c r="C824" s="20" t="str">
        <f>'Spot Type 1'!C824</f>
        <v>x</v>
      </c>
      <c r="D824" s="20"/>
      <c r="E824" s="20"/>
      <c r="F824" s="20"/>
      <c r="G824" s="20"/>
      <c r="H824" s="20"/>
      <c r="I824" s="20"/>
      <c r="J824" s="31"/>
      <c r="K824" s="32"/>
      <c r="L824" s="32"/>
      <c r="M824" s="32"/>
      <c r="N824" s="46"/>
      <c r="V824" s="5"/>
      <c r="Y824" s="5"/>
    </row>
    <row r="825" spans="2:25" x14ac:dyDescent="0.3">
      <c r="B825" s="23">
        <f>'Spot Type 1'!B825</f>
        <v>0</v>
      </c>
      <c r="C825" s="20" t="str">
        <f>'Spot Type 1'!C825</f>
        <v>x</v>
      </c>
      <c r="D825" s="20"/>
      <c r="E825" s="20"/>
      <c r="F825" s="20"/>
      <c r="G825" s="20"/>
      <c r="H825" s="20"/>
      <c r="I825" s="20"/>
      <c r="J825" s="31"/>
      <c r="K825" s="32"/>
      <c r="L825" s="32"/>
      <c r="M825" s="32"/>
      <c r="N825" s="46"/>
      <c r="V825" s="5"/>
      <c r="Y825" s="5"/>
    </row>
    <row r="826" spans="2:25" x14ac:dyDescent="0.3">
      <c r="B826" s="23">
        <f>'Spot Type 1'!B826</f>
        <v>0</v>
      </c>
      <c r="C826" s="20" t="str">
        <f>'Spot Type 1'!C826</f>
        <v>x</v>
      </c>
      <c r="D826" s="20"/>
      <c r="E826" s="20"/>
      <c r="F826" s="20"/>
      <c r="G826" s="20"/>
      <c r="H826" s="20"/>
      <c r="I826" s="20"/>
      <c r="J826" s="31"/>
      <c r="K826" s="32"/>
      <c r="L826" s="32"/>
      <c r="M826" s="32"/>
      <c r="N826" s="46"/>
      <c r="V826" s="5"/>
      <c r="Y826" s="5"/>
    </row>
    <row r="827" spans="2:25" x14ac:dyDescent="0.3">
      <c r="B827" s="23">
        <f>'Spot Type 1'!B827</f>
        <v>0</v>
      </c>
      <c r="C827" s="20" t="str">
        <f>'Spot Type 1'!C827</f>
        <v>x</v>
      </c>
      <c r="D827" s="20"/>
      <c r="E827" s="20"/>
      <c r="F827" s="20"/>
      <c r="G827" s="20"/>
      <c r="H827" s="20"/>
      <c r="I827" s="20"/>
      <c r="J827" s="31"/>
      <c r="K827" s="32"/>
      <c r="L827" s="32"/>
      <c r="M827" s="32"/>
      <c r="N827" s="46"/>
      <c r="V827" s="5"/>
      <c r="Y827" s="5"/>
    </row>
    <row r="828" spans="2:25" x14ac:dyDescent="0.3">
      <c r="B828" s="23">
        <f>'Spot Type 1'!B828</f>
        <v>0</v>
      </c>
      <c r="C828" s="20" t="str">
        <f>'Spot Type 1'!C828</f>
        <v>x</v>
      </c>
      <c r="D828" s="20"/>
      <c r="E828" s="20"/>
      <c r="F828" s="20"/>
      <c r="G828" s="20"/>
      <c r="H828" s="20"/>
      <c r="I828" s="20"/>
      <c r="J828" s="31"/>
      <c r="K828" s="32"/>
      <c r="L828" s="32"/>
      <c r="M828" s="32"/>
      <c r="N828" s="46"/>
      <c r="V828" s="5"/>
      <c r="Y828" s="5"/>
    </row>
    <row r="829" spans="2:25" x14ac:dyDescent="0.3">
      <c r="B829" s="23">
        <f>'Spot Type 1'!B829</f>
        <v>0</v>
      </c>
      <c r="C829" s="20" t="str">
        <f>'Spot Type 1'!C829</f>
        <v>x</v>
      </c>
      <c r="D829" s="20"/>
      <c r="E829" s="20"/>
      <c r="F829" s="20"/>
      <c r="G829" s="20"/>
      <c r="H829" s="20"/>
      <c r="I829" s="20"/>
      <c r="J829" s="31"/>
      <c r="K829" s="32"/>
      <c r="L829" s="32"/>
      <c r="M829" s="32"/>
      <c r="N829" s="46"/>
      <c r="V829" s="5"/>
      <c r="Y829" s="5"/>
    </row>
    <row r="830" spans="2:25" x14ac:dyDescent="0.3">
      <c r="B830" s="23">
        <f>'Spot Type 1'!B830</f>
        <v>0</v>
      </c>
      <c r="C830" s="20" t="str">
        <f>'Spot Type 1'!C830</f>
        <v>x</v>
      </c>
      <c r="D830" s="20"/>
      <c r="E830" s="20"/>
      <c r="F830" s="20"/>
      <c r="G830" s="20"/>
      <c r="H830" s="20"/>
      <c r="I830" s="20"/>
      <c r="J830" s="31"/>
      <c r="K830" s="32"/>
      <c r="L830" s="32"/>
      <c r="M830" s="32"/>
      <c r="N830" s="46"/>
      <c r="V830" s="5"/>
      <c r="Y830" s="5"/>
    </row>
    <row r="831" spans="2:25" x14ac:dyDescent="0.3">
      <c r="B831" s="23">
        <f>'Spot Type 1'!B831</f>
        <v>0</v>
      </c>
      <c r="C831" s="20" t="str">
        <f>'Spot Type 1'!C831</f>
        <v>x</v>
      </c>
      <c r="D831" s="20"/>
      <c r="E831" s="20"/>
      <c r="F831" s="20"/>
      <c r="G831" s="20"/>
      <c r="H831" s="20"/>
      <c r="I831" s="20"/>
      <c r="J831" s="31"/>
      <c r="K831" s="32"/>
      <c r="L831" s="32"/>
      <c r="M831" s="32"/>
      <c r="N831" s="46"/>
      <c r="V831" s="5"/>
      <c r="Y831" s="5"/>
    </row>
    <row r="832" spans="2:25" x14ac:dyDescent="0.3">
      <c r="B832" s="23">
        <f>'Spot Type 1'!B832</f>
        <v>0</v>
      </c>
      <c r="C832" s="20" t="str">
        <f>'Spot Type 1'!C832</f>
        <v>x</v>
      </c>
      <c r="D832" s="20"/>
      <c r="E832" s="20"/>
      <c r="F832" s="20"/>
      <c r="G832" s="20"/>
      <c r="H832" s="20"/>
      <c r="I832" s="20"/>
      <c r="J832" s="31"/>
      <c r="K832" s="32"/>
      <c r="L832" s="32"/>
      <c r="M832" s="32"/>
      <c r="N832" s="46"/>
      <c r="V832" s="5"/>
      <c r="Y832" s="5"/>
    </row>
    <row r="833" spans="2:25" x14ac:dyDescent="0.3">
      <c r="B833" s="23">
        <f>'Spot Type 1'!B833</f>
        <v>0</v>
      </c>
      <c r="C833" s="20" t="str">
        <f>'Spot Type 1'!C833</f>
        <v>x</v>
      </c>
      <c r="D833" s="20"/>
      <c r="E833" s="20"/>
      <c r="F833" s="20"/>
      <c r="G833" s="20"/>
      <c r="H833" s="20"/>
      <c r="I833" s="20"/>
      <c r="J833" s="31"/>
      <c r="K833" s="32"/>
      <c r="L833" s="32"/>
      <c r="M833" s="32"/>
      <c r="N833" s="46"/>
      <c r="V833" s="5"/>
      <c r="Y833" s="5"/>
    </row>
    <row r="834" spans="2:25" x14ac:dyDescent="0.3">
      <c r="B834" s="23">
        <f>'Spot Type 1'!B834</f>
        <v>0</v>
      </c>
      <c r="C834" s="20" t="str">
        <f>'Spot Type 1'!C834</f>
        <v>x</v>
      </c>
      <c r="D834" s="20"/>
      <c r="E834" s="20"/>
      <c r="F834" s="20"/>
      <c r="G834" s="20"/>
      <c r="H834" s="20"/>
      <c r="I834" s="20"/>
      <c r="J834" s="31"/>
      <c r="K834" s="32"/>
      <c r="L834" s="32"/>
      <c r="M834" s="32"/>
      <c r="N834" s="46"/>
      <c r="V834" s="5"/>
      <c r="Y834" s="5"/>
    </row>
    <row r="835" spans="2:25" x14ac:dyDescent="0.3">
      <c r="B835" s="23">
        <f>'Spot Type 1'!B835</f>
        <v>0</v>
      </c>
      <c r="C835" s="20" t="str">
        <f>'Spot Type 1'!C835</f>
        <v>x</v>
      </c>
      <c r="D835" s="20"/>
      <c r="E835" s="20"/>
      <c r="F835" s="20"/>
      <c r="G835" s="20"/>
      <c r="H835" s="20"/>
      <c r="I835" s="20"/>
      <c r="J835" s="31"/>
      <c r="K835" s="32"/>
      <c r="L835" s="32"/>
      <c r="M835" s="32"/>
      <c r="N835" s="46"/>
      <c r="V835" s="5"/>
      <c r="Y835" s="5"/>
    </row>
    <row r="836" spans="2:25" x14ac:dyDescent="0.3">
      <c r="B836" s="23">
        <f>'Spot Type 1'!B836</f>
        <v>0</v>
      </c>
      <c r="C836" s="20" t="str">
        <f>'Spot Type 1'!C836</f>
        <v>x</v>
      </c>
      <c r="D836" s="20"/>
      <c r="E836" s="20"/>
      <c r="F836" s="20"/>
      <c r="G836" s="20"/>
      <c r="H836" s="20"/>
      <c r="I836" s="20"/>
      <c r="J836" s="31"/>
      <c r="K836" s="32"/>
      <c r="L836" s="32"/>
      <c r="M836" s="32"/>
      <c r="N836" s="46"/>
      <c r="V836" s="5"/>
      <c r="Y836" s="5"/>
    </row>
    <row r="837" spans="2:25" x14ac:dyDescent="0.3">
      <c r="B837" s="23">
        <f>'Spot Type 1'!B837</f>
        <v>0</v>
      </c>
      <c r="C837" s="20" t="str">
        <f>'Spot Type 1'!C837</f>
        <v>x</v>
      </c>
      <c r="D837" s="20"/>
      <c r="E837" s="20"/>
      <c r="F837" s="20"/>
      <c r="G837" s="20"/>
      <c r="H837" s="20"/>
      <c r="I837" s="20"/>
      <c r="J837" s="31"/>
      <c r="K837" s="32"/>
      <c r="L837" s="32"/>
      <c r="M837" s="32"/>
      <c r="N837" s="46"/>
      <c r="V837" s="5"/>
      <c r="Y837" s="5"/>
    </row>
    <row r="838" spans="2:25" x14ac:dyDescent="0.3">
      <c r="B838" s="23">
        <f>'Spot Type 1'!B838</f>
        <v>0</v>
      </c>
      <c r="C838" s="20" t="str">
        <f>'Spot Type 1'!C838</f>
        <v>x</v>
      </c>
      <c r="D838" s="20"/>
      <c r="E838" s="20"/>
      <c r="F838" s="20"/>
      <c r="G838" s="20"/>
      <c r="H838" s="20"/>
      <c r="I838" s="20"/>
      <c r="J838" s="31"/>
      <c r="K838" s="32"/>
      <c r="L838" s="32"/>
      <c r="M838" s="32"/>
      <c r="N838" s="46"/>
      <c r="V838" s="5"/>
      <c r="Y838" s="5"/>
    </row>
    <row r="839" spans="2:25" x14ac:dyDescent="0.3">
      <c r="B839" s="23">
        <f>'Spot Type 1'!B839</f>
        <v>0</v>
      </c>
      <c r="C839" s="20" t="str">
        <f>'Spot Type 1'!C839</f>
        <v>x</v>
      </c>
      <c r="D839" s="20"/>
      <c r="E839" s="20"/>
      <c r="F839" s="20"/>
      <c r="G839" s="20"/>
      <c r="H839" s="20"/>
      <c r="I839" s="20"/>
      <c r="J839" s="31"/>
      <c r="K839" s="32"/>
      <c r="L839" s="32"/>
      <c r="M839" s="32"/>
      <c r="N839" s="46"/>
      <c r="V839" s="5"/>
      <c r="Y839" s="5"/>
    </row>
    <row r="840" spans="2:25" x14ac:dyDescent="0.3">
      <c r="B840" s="23">
        <f>'Spot Type 1'!B840</f>
        <v>0</v>
      </c>
      <c r="C840" s="20" t="str">
        <f>'Spot Type 1'!C840</f>
        <v>x</v>
      </c>
      <c r="D840" s="20"/>
      <c r="E840" s="20"/>
      <c r="F840" s="20"/>
      <c r="G840" s="20"/>
      <c r="H840" s="20"/>
      <c r="I840" s="20"/>
      <c r="J840" s="31"/>
      <c r="K840" s="32"/>
      <c r="L840" s="32"/>
      <c r="M840" s="32"/>
      <c r="N840" s="46"/>
      <c r="V840" s="5"/>
      <c r="Y840" s="5"/>
    </row>
    <row r="841" spans="2:25" x14ac:dyDescent="0.3">
      <c r="B841" s="23">
        <f>'Spot Type 1'!B841</f>
        <v>0</v>
      </c>
      <c r="C841" s="20" t="str">
        <f>'Spot Type 1'!C841</f>
        <v>x</v>
      </c>
      <c r="D841" s="20"/>
      <c r="E841" s="20"/>
      <c r="F841" s="20"/>
      <c r="G841" s="20"/>
      <c r="H841" s="20"/>
      <c r="I841" s="20"/>
      <c r="J841" s="31"/>
      <c r="K841" s="32"/>
      <c r="L841" s="32"/>
      <c r="M841" s="32"/>
      <c r="N841" s="46"/>
      <c r="V841" s="5"/>
      <c r="Y841" s="5"/>
    </row>
    <row r="842" spans="2:25" x14ac:dyDescent="0.3">
      <c r="B842" s="23">
        <f>'Spot Type 1'!B842</f>
        <v>0</v>
      </c>
      <c r="C842" s="20" t="str">
        <f>'Spot Type 1'!C842</f>
        <v>x</v>
      </c>
      <c r="D842" s="20"/>
      <c r="E842" s="20"/>
      <c r="F842" s="20"/>
      <c r="G842" s="20"/>
      <c r="H842" s="20"/>
      <c r="I842" s="20"/>
      <c r="J842" s="31"/>
      <c r="K842" s="32"/>
      <c r="L842" s="32"/>
      <c r="M842" s="32"/>
      <c r="N842" s="46"/>
      <c r="V842" s="5"/>
      <c r="Y842" s="5"/>
    </row>
    <row r="843" spans="2:25" x14ac:dyDescent="0.3">
      <c r="B843" s="23">
        <f>'Spot Type 1'!B843</f>
        <v>0</v>
      </c>
      <c r="C843" s="20" t="str">
        <f>'Spot Type 1'!C843</f>
        <v>x</v>
      </c>
      <c r="D843" s="20"/>
      <c r="E843" s="20"/>
      <c r="F843" s="20"/>
      <c r="G843" s="20"/>
      <c r="H843" s="20"/>
      <c r="I843" s="20"/>
      <c r="J843" s="31"/>
      <c r="K843" s="32"/>
      <c r="L843" s="32"/>
      <c r="M843" s="32"/>
      <c r="N843" s="46"/>
      <c r="V843" s="5"/>
      <c r="Y843" s="5"/>
    </row>
    <row r="844" spans="2:25" x14ac:dyDescent="0.3">
      <c r="B844" s="23">
        <f>'Spot Type 1'!B844</f>
        <v>0</v>
      </c>
      <c r="C844" s="20" t="str">
        <f>'Spot Type 1'!C844</f>
        <v>x</v>
      </c>
      <c r="D844" s="20"/>
      <c r="E844" s="20"/>
      <c r="F844" s="20"/>
      <c r="G844" s="20"/>
      <c r="H844" s="20"/>
      <c r="I844" s="20"/>
      <c r="J844" s="31"/>
      <c r="K844" s="32"/>
      <c r="L844" s="32"/>
      <c r="M844" s="32"/>
      <c r="N844" s="46"/>
      <c r="V844" s="5"/>
      <c r="Y844" s="5"/>
    </row>
    <row r="845" spans="2:25" x14ac:dyDescent="0.3">
      <c r="B845" s="23">
        <f>'Spot Type 1'!B845</f>
        <v>0</v>
      </c>
      <c r="C845" s="20" t="str">
        <f>'Spot Type 1'!C845</f>
        <v>x</v>
      </c>
      <c r="D845" s="20"/>
      <c r="E845" s="20"/>
      <c r="F845" s="20"/>
      <c r="G845" s="20"/>
      <c r="H845" s="20"/>
      <c r="I845" s="20"/>
      <c r="J845" s="31"/>
      <c r="K845" s="32"/>
      <c r="L845" s="32"/>
      <c r="M845" s="32"/>
      <c r="N845" s="46"/>
      <c r="V845" s="5"/>
      <c r="Y845" s="5"/>
    </row>
    <row r="846" spans="2:25" x14ac:dyDescent="0.3">
      <c r="B846" s="23">
        <f>'Spot Type 1'!B846</f>
        <v>0</v>
      </c>
      <c r="C846" s="20" t="str">
        <f>'Spot Type 1'!C846</f>
        <v>x</v>
      </c>
      <c r="D846" s="20"/>
      <c r="E846" s="20"/>
      <c r="F846" s="20"/>
      <c r="G846" s="20"/>
      <c r="H846" s="20"/>
      <c r="I846" s="20"/>
      <c r="J846" s="31"/>
      <c r="K846" s="32"/>
      <c r="L846" s="32"/>
      <c r="M846" s="32"/>
      <c r="N846" s="46"/>
      <c r="V846" s="5"/>
      <c r="Y846" s="5"/>
    </row>
    <row r="847" spans="2:25" x14ac:dyDescent="0.3">
      <c r="B847" s="23">
        <f>'Spot Type 1'!B847</f>
        <v>0</v>
      </c>
      <c r="C847" s="20" t="str">
        <f>'Spot Type 1'!C847</f>
        <v>x</v>
      </c>
      <c r="D847" s="20"/>
      <c r="E847" s="20"/>
      <c r="F847" s="20"/>
      <c r="G847" s="20"/>
      <c r="H847" s="20"/>
      <c r="I847" s="20"/>
      <c r="J847" s="31"/>
      <c r="K847" s="32"/>
      <c r="L847" s="32"/>
      <c r="M847" s="32"/>
      <c r="N847" s="46"/>
      <c r="V847" s="5"/>
      <c r="Y847" s="5"/>
    </row>
    <row r="848" spans="2:25" x14ac:dyDescent="0.3">
      <c r="B848" s="23">
        <f>'Spot Type 1'!B848</f>
        <v>0</v>
      </c>
      <c r="C848" s="20" t="str">
        <f>'Spot Type 1'!C848</f>
        <v>x</v>
      </c>
      <c r="D848" s="20"/>
      <c r="E848" s="20"/>
      <c r="F848" s="20"/>
      <c r="G848" s="20"/>
      <c r="H848" s="20"/>
      <c r="I848" s="20"/>
      <c r="J848" s="31"/>
      <c r="K848" s="32"/>
      <c r="L848" s="32"/>
      <c r="M848" s="32"/>
      <c r="N848" s="46"/>
      <c r="V848" s="5"/>
      <c r="Y848" s="5"/>
    </row>
    <row r="849" spans="2:25" x14ac:dyDescent="0.3">
      <c r="B849" s="23">
        <f>'Spot Type 1'!B849</f>
        <v>0</v>
      </c>
      <c r="C849" s="20" t="str">
        <f>'Spot Type 1'!C849</f>
        <v>x</v>
      </c>
      <c r="D849" s="20"/>
      <c r="E849" s="20"/>
      <c r="F849" s="20"/>
      <c r="G849" s="20"/>
      <c r="H849" s="20"/>
      <c r="I849" s="20"/>
      <c r="J849" s="31"/>
      <c r="K849" s="32"/>
      <c r="L849" s="32"/>
      <c r="M849" s="32"/>
      <c r="N849" s="46"/>
      <c r="V849" s="5"/>
      <c r="Y849" s="5"/>
    </row>
    <row r="850" spans="2:25" x14ac:dyDescent="0.3">
      <c r="B850" s="23">
        <f>'Spot Type 1'!B850</f>
        <v>0</v>
      </c>
      <c r="C850" s="20" t="str">
        <f>'Spot Type 1'!C850</f>
        <v>x</v>
      </c>
      <c r="D850" s="20"/>
      <c r="E850" s="20"/>
      <c r="F850" s="20"/>
      <c r="G850" s="20"/>
      <c r="H850" s="20"/>
      <c r="I850" s="20"/>
      <c r="J850" s="31"/>
      <c r="K850" s="32"/>
      <c r="L850" s="32"/>
      <c r="M850" s="32"/>
      <c r="N850" s="46"/>
      <c r="V850" s="5"/>
      <c r="Y850" s="5"/>
    </row>
    <row r="851" spans="2:25" x14ac:dyDescent="0.3">
      <c r="B851" s="23">
        <f>'Spot Type 1'!B851</f>
        <v>0</v>
      </c>
      <c r="C851" s="20" t="str">
        <f>'Spot Type 1'!C851</f>
        <v>x</v>
      </c>
      <c r="D851" s="20"/>
      <c r="E851" s="20"/>
      <c r="F851" s="20"/>
      <c r="G851" s="20"/>
      <c r="H851" s="20"/>
      <c r="I851" s="20"/>
      <c r="J851" s="31"/>
      <c r="K851" s="32"/>
      <c r="L851" s="32"/>
      <c r="M851" s="32"/>
      <c r="N851" s="46"/>
      <c r="V851" s="5"/>
      <c r="Y851" s="5"/>
    </row>
    <row r="852" spans="2:25" x14ac:dyDescent="0.3">
      <c r="B852" s="23">
        <f>'Spot Type 1'!B852</f>
        <v>0</v>
      </c>
      <c r="C852" s="20" t="str">
        <f>'Spot Type 1'!C852</f>
        <v>x</v>
      </c>
      <c r="D852" s="20"/>
      <c r="E852" s="20"/>
      <c r="F852" s="20"/>
      <c r="G852" s="20"/>
      <c r="H852" s="20"/>
      <c r="I852" s="20"/>
      <c r="J852" s="31"/>
      <c r="K852" s="32"/>
      <c r="L852" s="32"/>
      <c r="M852" s="32"/>
      <c r="N852" s="46"/>
      <c r="V852" s="5"/>
      <c r="Y852" s="5"/>
    </row>
    <row r="853" spans="2:25" x14ac:dyDescent="0.3">
      <c r="B853" s="23">
        <f>'Spot Type 1'!B853</f>
        <v>0</v>
      </c>
      <c r="C853" s="20" t="str">
        <f>'Spot Type 1'!C853</f>
        <v>x</v>
      </c>
      <c r="D853" s="20"/>
      <c r="E853" s="20"/>
      <c r="F853" s="20"/>
      <c r="G853" s="20"/>
      <c r="H853" s="20"/>
      <c r="I853" s="20"/>
      <c r="J853" s="31"/>
      <c r="K853" s="32"/>
      <c r="L853" s="32"/>
      <c r="M853" s="32"/>
      <c r="N853" s="46"/>
      <c r="V853" s="5"/>
      <c r="Y853" s="5"/>
    </row>
    <row r="854" spans="2:25" x14ac:dyDescent="0.3">
      <c r="B854" s="23">
        <f>'Spot Type 1'!B854</f>
        <v>0</v>
      </c>
      <c r="C854" s="20" t="str">
        <f>'Spot Type 1'!C854</f>
        <v>x</v>
      </c>
      <c r="D854" s="20"/>
      <c r="E854" s="20"/>
      <c r="F854" s="20"/>
      <c r="G854" s="20"/>
      <c r="H854" s="20"/>
      <c r="I854" s="20"/>
      <c r="J854" s="31"/>
      <c r="K854" s="32"/>
      <c r="L854" s="32"/>
      <c r="M854" s="32"/>
      <c r="N854" s="46"/>
      <c r="V854" s="5"/>
      <c r="Y854" s="5"/>
    </row>
    <row r="855" spans="2:25" x14ac:dyDescent="0.3">
      <c r="B855" s="23">
        <f>'Spot Type 1'!B855</f>
        <v>0</v>
      </c>
      <c r="C855" s="20" t="str">
        <f>'Spot Type 1'!C855</f>
        <v>x</v>
      </c>
      <c r="D855" s="20"/>
      <c r="E855" s="20"/>
      <c r="F855" s="20"/>
      <c r="G855" s="20"/>
      <c r="H855" s="20"/>
      <c r="I855" s="20"/>
      <c r="J855" s="31"/>
      <c r="K855" s="32"/>
      <c r="L855" s="32"/>
      <c r="M855" s="32"/>
      <c r="N855" s="46"/>
      <c r="V855" s="5"/>
      <c r="Y855" s="5"/>
    </row>
    <row r="856" spans="2:25" x14ac:dyDescent="0.3">
      <c r="B856" s="23">
        <f>'Spot Type 1'!B856</f>
        <v>0</v>
      </c>
      <c r="C856" s="20" t="str">
        <f>'Spot Type 1'!C856</f>
        <v>x</v>
      </c>
      <c r="D856" s="20"/>
      <c r="E856" s="20"/>
      <c r="F856" s="20"/>
      <c r="G856" s="20"/>
      <c r="H856" s="20"/>
      <c r="I856" s="20"/>
      <c r="J856" s="31"/>
      <c r="K856" s="32"/>
      <c r="L856" s="32"/>
      <c r="M856" s="32"/>
      <c r="N856" s="46"/>
      <c r="V856" s="5"/>
      <c r="Y856" s="5"/>
    </row>
    <row r="857" spans="2:25" x14ac:dyDescent="0.3">
      <c r="B857" s="23">
        <f>'Spot Type 1'!B857</f>
        <v>0</v>
      </c>
      <c r="C857" s="20" t="str">
        <f>'Spot Type 1'!C857</f>
        <v>x</v>
      </c>
      <c r="D857" s="20"/>
      <c r="E857" s="20"/>
      <c r="F857" s="20"/>
      <c r="G857" s="20"/>
      <c r="H857" s="20"/>
      <c r="I857" s="20"/>
      <c r="J857" s="31"/>
      <c r="K857" s="32"/>
      <c r="L857" s="32"/>
      <c r="M857" s="32"/>
      <c r="N857" s="46"/>
      <c r="V857" s="5"/>
      <c r="Y857" s="5"/>
    </row>
    <row r="858" spans="2:25" x14ac:dyDescent="0.3">
      <c r="B858" s="23">
        <f>'Spot Type 1'!B858</f>
        <v>0</v>
      </c>
      <c r="C858" s="20" t="str">
        <f>'Spot Type 1'!C858</f>
        <v>x</v>
      </c>
      <c r="D858" s="20"/>
      <c r="E858" s="20"/>
      <c r="F858" s="20"/>
      <c r="G858" s="20"/>
      <c r="H858" s="20"/>
      <c r="I858" s="20"/>
      <c r="J858" s="31"/>
      <c r="K858" s="32"/>
      <c r="L858" s="32"/>
      <c r="M858" s="32"/>
      <c r="N858" s="46"/>
      <c r="V858" s="5"/>
      <c r="Y858" s="5"/>
    </row>
    <row r="859" spans="2:25" x14ac:dyDescent="0.3">
      <c r="B859" s="23">
        <f>'Spot Type 1'!B859</f>
        <v>0</v>
      </c>
      <c r="C859" s="20" t="str">
        <f>'Spot Type 1'!C859</f>
        <v>x</v>
      </c>
      <c r="D859" s="20"/>
      <c r="E859" s="20"/>
      <c r="F859" s="20"/>
      <c r="G859" s="20"/>
      <c r="H859" s="20"/>
      <c r="I859" s="20"/>
      <c r="J859" s="31"/>
      <c r="K859" s="32"/>
      <c r="L859" s="32"/>
      <c r="M859" s="32"/>
      <c r="N859" s="46"/>
      <c r="V859" s="5"/>
      <c r="Y859" s="5"/>
    </row>
    <row r="860" spans="2:25" x14ac:dyDescent="0.3">
      <c r="B860" s="23">
        <f>'Spot Type 1'!B860</f>
        <v>0</v>
      </c>
      <c r="C860" s="20" t="str">
        <f>'Spot Type 1'!C860</f>
        <v>x</v>
      </c>
      <c r="D860" s="20"/>
      <c r="E860" s="20"/>
      <c r="F860" s="20"/>
      <c r="G860" s="20"/>
      <c r="H860" s="20"/>
      <c r="I860" s="20"/>
      <c r="J860" s="31"/>
      <c r="K860" s="32"/>
      <c r="L860" s="32"/>
      <c r="M860" s="32"/>
      <c r="N860" s="46"/>
      <c r="V860" s="5"/>
      <c r="Y860" s="5"/>
    </row>
    <row r="861" spans="2:25" x14ac:dyDescent="0.3">
      <c r="B861" s="23">
        <f>'Spot Type 1'!B861</f>
        <v>0</v>
      </c>
      <c r="C861" s="20" t="str">
        <f>'Spot Type 1'!C861</f>
        <v>x</v>
      </c>
      <c r="D861" s="20"/>
      <c r="E861" s="20"/>
      <c r="F861" s="20"/>
      <c r="G861" s="20"/>
      <c r="H861" s="20"/>
      <c r="I861" s="20"/>
      <c r="J861" s="31"/>
      <c r="K861" s="32"/>
      <c r="L861" s="32"/>
      <c r="M861" s="32"/>
      <c r="N861" s="46"/>
      <c r="V861" s="5"/>
      <c r="Y861" s="5"/>
    </row>
    <row r="862" spans="2:25" x14ac:dyDescent="0.3">
      <c r="B862" s="23">
        <f>'Spot Type 1'!B862</f>
        <v>0</v>
      </c>
      <c r="C862" s="20" t="str">
        <f>'Spot Type 1'!C862</f>
        <v>x</v>
      </c>
      <c r="D862" s="20"/>
      <c r="E862" s="20"/>
      <c r="F862" s="20"/>
      <c r="G862" s="20"/>
      <c r="H862" s="20"/>
      <c r="I862" s="20"/>
      <c r="J862" s="31"/>
      <c r="K862" s="32"/>
      <c r="L862" s="32"/>
      <c r="M862" s="32"/>
      <c r="N862" s="46"/>
      <c r="V862" s="5"/>
      <c r="Y862" s="5"/>
    </row>
    <row r="863" spans="2:25" x14ac:dyDescent="0.3">
      <c r="B863" s="23">
        <f>'Spot Type 1'!B863</f>
        <v>0</v>
      </c>
      <c r="C863" s="20" t="str">
        <f>'Spot Type 1'!C863</f>
        <v>x</v>
      </c>
      <c r="D863" s="20"/>
      <c r="E863" s="20"/>
      <c r="F863" s="20"/>
      <c r="G863" s="20"/>
      <c r="H863" s="20"/>
      <c r="I863" s="20"/>
      <c r="J863" s="31"/>
      <c r="K863" s="32"/>
      <c r="L863" s="32"/>
      <c r="M863" s="32"/>
      <c r="N863" s="46"/>
      <c r="V863" s="5"/>
      <c r="Y863" s="5"/>
    </row>
    <row r="864" spans="2:25" x14ac:dyDescent="0.3">
      <c r="B864" s="23">
        <f>'Spot Type 1'!B864</f>
        <v>0</v>
      </c>
      <c r="C864" s="20" t="str">
        <f>'Spot Type 1'!C864</f>
        <v>x</v>
      </c>
      <c r="D864" s="20"/>
      <c r="E864" s="20"/>
      <c r="F864" s="20"/>
      <c r="G864" s="20"/>
      <c r="H864" s="20"/>
      <c r="I864" s="20"/>
      <c r="J864" s="31"/>
      <c r="K864" s="32"/>
      <c r="L864" s="32"/>
      <c r="M864" s="32"/>
      <c r="N864" s="46"/>
      <c r="V864" s="5"/>
      <c r="Y864" s="5"/>
    </row>
    <row r="865" spans="2:25" x14ac:dyDescent="0.3">
      <c r="B865" s="23">
        <f>'Spot Type 1'!B865</f>
        <v>0</v>
      </c>
      <c r="C865" s="20" t="str">
        <f>'Spot Type 1'!C865</f>
        <v>x</v>
      </c>
      <c r="D865" s="20"/>
      <c r="E865" s="20"/>
      <c r="F865" s="20"/>
      <c r="G865" s="20"/>
      <c r="H865" s="20"/>
      <c r="I865" s="20"/>
      <c r="J865" s="31"/>
      <c r="K865" s="32"/>
      <c r="L865" s="32"/>
      <c r="M865" s="32"/>
      <c r="N865" s="46"/>
      <c r="V865" s="5"/>
      <c r="Y865" s="5"/>
    </row>
    <row r="866" spans="2:25" x14ac:dyDescent="0.3">
      <c r="B866" s="23">
        <f>'Spot Type 1'!B866</f>
        <v>0</v>
      </c>
      <c r="C866" s="20" t="str">
        <f>'Spot Type 1'!C866</f>
        <v>x</v>
      </c>
      <c r="D866" s="20"/>
      <c r="E866" s="20"/>
      <c r="F866" s="20"/>
      <c r="G866" s="20"/>
      <c r="H866" s="20"/>
      <c r="I866" s="20"/>
      <c r="J866" s="31"/>
      <c r="K866" s="32"/>
      <c r="L866" s="32"/>
      <c r="M866" s="32"/>
      <c r="N866" s="46"/>
      <c r="V866" s="5"/>
      <c r="Y866" s="5"/>
    </row>
    <row r="867" spans="2:25" x14ac:dyDescent="0.3">
      <c r="B867" s="23">
        <f>'Spot Type 1'!B867</f>
        <v>0</v>
      </c>
      <c r="C867" s="20" t="str">
        <f>'Spot Type 1'!C867</f>
        <v>x</v>
      </c>
      <c r="D867" s="20"/>
      <c r="E867" s="20"/>
      <c r="F867" s="20"/>
      <c r="G867" s="20"/>
      <c r="H867" s="20"/>
      <c r="I867" s="20"/>
      <c r="J867" s="31"/>
      <c r="K867" s="32"/>
      <c r="L867" s="32"/>
      <c r="M867" s="32"/>
      <c r="N867" s="46"/>
      <c r="V867" s="5"/>
      <c r="Y867" s="5"/>
    </row>
    <row r="868" spans="2:25" x14ac:dyDescent="0.3">
      <c r="B868" s="23">
        <f>'Spot Type 1'!B868</f>
        <v>0</v>
      </c>
      <c r="C868" s="20" t="str">
        <f>'Spot Type 1'!C868</f>
        <v>x</v>
      </c>
      <c r="D868" s="20"/>
      <c r="E868" s="20"/>
      <c r="F868" s="20"/>
      <c r="G868" s="20"/>
      <c r="H868" s="20"/>
      <c r="I868" s="20"/>
      <c r="J868" s="31"/>
      <c r="K868" s="32"/>
      <c r="L868" s="32"/>
      <c r="M868" s="32"/>
      <c r="N868" s="46"/>
      <c r="V868" s="5"/>
      <c r="Y868" s="5"/>
    </row>
    <row r="869" spans="2:25" x14ac:dyDescent="0.3">
      <c r="B869" s="23">
        <f>'Spot Type 1'!B869</f>
        <v>0</v>
      </c>
      <c r="C869" s="20" t="str">
        <f>'Spot Type 1'!C869</f>
        <v>x</v>
      </c>
      <c r="D869" s="20"/>
      <c r="E869" s="20"/>
      <c r="F869" s="20"/>
      <c r="G869" s="20"/>
      <c r="H869" s="20"/>
      <c r="I869" s="20"/>
      <c r="J869" s="31"/>
      <c r="K869" s="32"/>
      <c r="L869" s="32"/>
      <c r="M869" s="32"/>
      <c r="N869" s="46"/>
      <c r="V869" s="5"/>
      <c r="Y869" s="5"/>
    </row>
    <row r="870" spans="2:25" x14ac:dyDescent="0.3">
      <c r="B870" s="23">
        <f>'Spot Type 1'!B870</f>
        <v>0</v>
      </c>
      <c r="C870" s="20" t="str">
        <f>'Spot Type 1'!C870</f>
        <v>x</v>
      </c>
      <c r="D870" s="20"/>
      <c r="E870" s="20"/>
      <c r="F870" s="20"/>
      <c r="G870" s="20"/>
      <c r="H870" s="20"/>
      <c r="I870" s="20"/>
      <c r="J870" s="31"/>
      <c r="K870" s="32"/>
      <c r="L870" s="32"/>
      <c r="M870" s="32"/>
      <c r="N870" s="46"/>
      <c r="V870" s="5"/>
      <c r="Y870" s="5"/>
    </row>
    <row r="871" spans="2:25" x14ac:dyDescent="0.3">
      <c r="B871" s="23">
        <f>'Spot Type 1'!B871</f>
        <v>0</v>
      </c>
      <c r="C871" s="20" t="str">
        <f>'Spot Type 1'!C871</f>
        <v>x</v>
      </c>
      <c r="D871" s="20"/>
      <c r="E871" s="20"/>
      <c r="F871" s="20"/>
      <c r="G871" s="20"/>
      <c r="H871" s="20"/>
      <c r="I871" s="20"/>
      <c r="J871" s="31"/>
      <c r="K871" s="32"/>
      <c r="L871" s="32"/>
      <c r="M871" s="32"/>
      <c r="N871" s="46"/>
      <c r="V871" s="5"/>
      <c r="Y871" s="5"/>
    </row>
    <row r="872" spans="2:25" x14ac:dyDescent="0.3">
      <c r="B872" s="23">
        <f>'Spot Type 1'!B872</f>
        <v>0</v>
      </c>
      <c r="C872" s="20" t="str">
        <f>'Spot Type 1'!C872</f>
        <v>x</v>
      </c>
      <c r="D872" s="20"/>
      <c r="E872" s="20"/>
      <c r="F872" s="20"/>
      <c r="G872" s="20"/>
      <c r="H872" s="20"/>
      <c r="I872" s="20"/>
      <c r="J872" s="31"/>
      <c r="K872" s="32"/>
      <c r="L872" s="32"/>
      <c r="M872" s="32"/>
      <c r="N872" s="46"/>
      <c r="V872" s="5"/>
      <c r="Y872" s="5"/>
    </row>
    <row r="873" spans="2:25" x14ac:dyDescent="0.3">
      <c r="B873" s="23">
        <f>'Spot Type 1'!B873</f>
        <v>0</v>
      </c>
      <c r="C873" s="20" t="str">
        <f>'Spot Type 1'!C873</f>
        <v>x</v>
      </c>
      <c r="D873" s="20"/>
      <c r="E873" s="20"/>
      <c r="F873" s="20"/>
      <c r="G873" s="20"/>
      <c r="H873" s="20"/>
      <c r="I873" s="20"/>
      <c r="J873" s="31"/>
      <c r="K873" s="32"/>
      <c r="L873" s="32"/>
      <c r="M873" s="32"/>
      <c r="N873" s="46"/>
      <c r="V873" s="5"/>
      <c r="Y873" s="5"/>
    </row>
    <row r="874" spans="2:25" x14ac:dyDescent="0.3">
      <c r="B874" s="23">
        <f>'Spot Type 1'!B874</f>
        <v>0</v>
      </c>
      <c r="C874" s="20" t="str">
        <f>'Spot Type 1'!C874</f>
        <v>x</v>
      </c>
      <c r="D874" s="20"/>
      <c r="E874" s="20"/>
      <c r="F874" s="20"/>
      <c r="G874" s="20"/>
      <c r="H874" s="20"/>
      <c r="I874" s="20"/>
      <c r="J874" s="31"/>
      <c r="K874" s="32"/>
      <c r="L874" s="32"/>
      <c r="M874" s="32"/>
      <c r="N874" s="46"/>
      <c r="V874" s="5"/>
      <c r="Y874" s="5"/>
    </row>
    <row r="875" spans="2:25" x14ac:dyDescent="0.3">
      <c r="B875" s="23">
        <f>'Spot Type 1'!B875</f>
        <v>0</v>
      </c>
      <c r="C875" s="20" t="str">
        <f>'Spot Type 1'!C875</f>
        <v>x</v>
      </c>
      <c r="D875" s="20"/>
      <c r="E875" s="20"/>
      <c r="F875" s="20"/>
      <c r="G875" s="20"/>
      <c r="H875" s="20"/>
      <c r="I875" s="20"/>
      <c r="J875" s="31"/>
      <c r="K875" s="32"/>
      <c r="L875" s="32"/>
      <c r="M875" s="32"/>
      <c r="N875" s="46"/>
      <c r="V875" s="5"/>
      <c r="Y875" s="5"/>
    </row>
    <row r="876" spans="2:25" x14ac:dyDescent="0.3">
      <c r="B876" s="23">
        <f>'Spot Type 1'!B876</f>
        <v>0</v>
      </c>
      <c r="C876" s="20" t="str">
        <f>'Spot Type 1'!C876</f>
        <v>x</v>
      </c>
      <c r="D876" s="20"/>
      <c r="E876" s="20"/>
      <c r="F876" s="20"/>
      <c r="G876" s="20"/>
      <c r="H876" s="20"/>
      <c r="I876" s="20"/>
      <c r="J876" s="31"/>
      <c r="K876" s="32"/>
      <c r="L876" s="32"/>
      <c r="M876" s="32"/>
      <c r="N876" s="46"/>
      <c r="V876" s="5"/>
      <c r="Y876" s="5"/>
    </row>
    <row r="877" spans="2:25" x14ac:dyDescent="0.3">
      <c r="B877" s="23">
        <f>'Spot Type 1'!B877</f>
        <v>0</v>
      </c>
      <c r="C877" s="20" t="str">
        <f>'Spot Type 1'!C877</f>
        <v>x</v>
      </c>
      <c r="D877" s="20"/>
      <c r="E877" s="20"/>
      <c r="F877" s="20"/>
      <c r="G877" s="20"/>
      <c r="H877" s="20"/>
      <c r="I877" s="20"/>
      <c r="J877" s="31"/>
      <c r="K877" s="32"/>
      <c r="L877" s="32"/>
      <c r="M877" s="32"/>
      <c r="N877" s="46"/>
      <c r="V877" s="5"/>
      <c r="Y877" s="5"/>
    </row>
    <row r="878" spans="2:25" x14ac:dyDescent="0.3">
      <c r="B878" s="23">
        <f>'Spot Type 1'!B878</f>
        <v>0</v>
      </c>
      <c r="C878" s="20" t="str">
        <f>'Spot Type 1'!C878</f>
        <v>x</v>
      </c>
      <c r="D878" s="20"/>
      <c r="E878" s="20"/>
      <c r="F878" s="20"/>
      <c r="G878" s="20"/>
      <c r="H878" s="20"/>
      <c r="I878" s="20"/>
      <c r="J878" s="31"/>
      <c r="K878" s="32"/>
      <c r="L878" s="32"/>
      <c r="M878" s="32"/>
      <c r="N878" s="46"/>
      <c r="V878" s="5"/>
      <c r="Y878" s="5"/>
    </row>
    <row r="879" spans="2:25" x14ac:dyDescent="0.3">
      <c r="B879" s="23">
        <f>'Spot Type 1'!B879</f>
        <v>0</v>
      </c>
      <c r="C879" s="20" t="str">
        <f>'Spot Type 1'!C879</f>
        <v>x</v>
      </c>
      <c r="D879" s="20"/>
      <c r="E879" s="20"/>
      <c r="F879" s="20"/>
      <c r="G879" s="20"/>
      <c r="H879" s="20"/>
      <c r="I879" s="20"/>
      <c r="J879" s="31"/>
      <c r="K879" s="32"/>
      <c r="L879" s="32"/>
      <c r="M879" s="32"/>
      <c r="N879" s="46"/>
      <c r="V879" s="5"/>
      <c r="Y879" s="5"/>
    </row>
    <row r="880" spans="2:25" x14ac:dyDescent="0.3">
      <c r="B880" s="23">
        <f>'Spot Type 1'!B880</f>
        <v>0</v>
      </c>
      <c r="C880" s="20" t="str">
        <f>'Spot Type 1'!C880</f>
        <v>x</v>
      </c>
      <c r="D880" s="20"/>
      <c r="E880" s="20"/>
      <c r="F880" s="20"/>
      <c r="G880" s="20"/>
      <c r="H880" s="20"/>
      <c r="I880" s="20"/>
      <c r="J880" s="31"/>
      <c r="K880" s="32"/>
      <c r="L880" s="32"/>
      <c r="M880" s="32"/>
      <c r="N880" s="46"/>
      <c r="V880" s="5"/>
      <c r="Y880" s="5"/>
    </row>
    <row r="881" spans="2:25" x14ac:dyDescent="0.3">
      <c r="B881" s="23">
        <f>'Spot Type 1'!B881</f>
        <v>0</v>
      </c>
      <c r="C881" s="20" t="str">
        <f>'Spot Type 1'!C881</f>
        <v>x</v>
      </c>
      <c r="D881" s="20"/>
      <c r="E881" s="20"/>
      <c r="F881" s="20"/>
      <c r="G881" s="20"/>
      <c r="H881" s="20"/>
      <c r="I881" s="20"/>
      <c r="J881" s="31"/>
      <c r="K881" s="32"/>
      <c r="L881" s="32"/>
      <c r="M881" s="32"/>
      <c r="N881" s="46"/>
      <c r="V881" s="5"/>
      <c r="Y881" s="5"/>
    </row>
    <row r="882" spans="2:25" x14ac:dyDescent="0.3">
      <c r="B882" s="23">
        <f>'Spot Type 1'!B882</f>
        <v>0</v>
      </c>
      <c r="C882" s="20" t="str">
        <f>'Spot Type 1'!C882</f>
        <v>x</v>
      </c>
      <c r="D882" s="20"/>
      <c r="E882" s="20"/>
      <c r="F882" s="20"/>
      <c r="G882" s="20"/>
      <c r="H882" s="20"/>
      <c r="I882" s="20"/>
      <c r="J882" s="31"/>
      <c r="K882" s="32"/>
      <c r="L882" s="32"/>
      <c r="M882" s="32"/>
      <c r="N882" s="46"/>
      <c r="V882" s="5"/>
      <c r="Y882" s="5"/>
    </row>
    <row r="883" spans="2:25" x14ac:dyDescent="0.3">
      <c r="B883" s="23">
        <f>'Spot Type 1'!B883</f>
        <v>0</v>
      </c>
      <c r="C883" s="20" t="str">
        <f>'Spot Type 1'!C883</f>
        <v>x</v>
      </c>
      <c r="D883" s="20"/>
      <c r="E883" s="20"/>
      <c r="F883" s="20"/>
      <c r="G883" s="20"/>
      <c r="H883" s="20"/>
      <c r="I883" s="20"/>
      <c r="J883" s="31"/>
      <c r="K883" s="32"/>
      <c r="L883" s="32"/>
      <c r="M883" s="32"/>
      <c r="N883" s="46"/>
      <c r="V883" s="5"/>
      <c r="Y883" s="5"/>
    </row>
    <row r="884" spans="2:25" x14ac:dyDescent="0.3">
      <c r="B884" s="23">
        <f>'Spot Type 1'!B884</f>
        <v>0</v>
      </c>
      <c r="C884" s="20" t="str">
        <f>'Spot Type 1'!C884</f>
        <v>x</v>
      </c>
      <c r="D884" s="20"/>
      <c r="E884" s="20"/>
      <c r="F884" s="20"/>
      <c r="G884" s="20"/>
      <c r="H884" s="20"/>
      <c r="I884" s="20"/>
      <c r="J884" s="31"/>
      <c r="K884" s="32"/>
      <c r="L884" s="32"/>
      <c r="M884" s="32"/>
      <c r="N884" s="46"/>
      <c r="V884" s="5"/>
      <c r="Y884" s="5"/>
    </row>
    <row r="885" spans="2:25" x14ac:dyDescent="0.3">
      <c r="B885" s="23">
        <f>'Spot Type 1'!B885</f>
        <v>0</v>
      </c>
      <c r="C885" s="20" t="str">
        <f>'Spot Type 1'!C885</f>
        <v>x</v>
      </c>
      <c r="D885" s="20"/>
      <c r="E885" s="20"/>
      <c r="F885" s="20"/>
      <c r="G885" s="20"/>
      <c r="H885" s="20"/>
      <c r="I885" s="20"/>
      <c r="J885" s="31"/>
      <c r="K885" s="32"/>
      <c r="L885" s="32"/>
      <c r="M885" s="32"/>
      <c r="N885" s="46"/>
      <c r="V885" s="5"/>
      <c r="Y885" s="5"/>
    </row>
    <row r="886" spans="2:25" x14ac:dyDescent="0.3">
      <c r="B886" s="23">
        <f>'Spot Type 1'!B886</f>
        <v>0</v>
      </c>
      <c r="C886" s="20" t="str">
        <f>'Spot Type 1'!C886</f>
        <v>x</v>
      </c>
      <c r="D886" s="20"/>
      <c r="E886" s="20"/>
      <c r="F886" s="20"/>
      <c r="G886" s="20"/>
      <c r="H886" s="20"/>
      <c r="I886" s="20"/>
      <c r="J886" s="31"/>
      <c r="K886" s="32"/>
      <c r="L886" s="32"/>
      <c r="M886" s="32"/>
      <c r="N886" s="46"/>
      <c r="V886" s="5"/>
      <c r="Y886" s="5"/>
    </row>
    <row r="887" spans="2:25" x14ac:dyDescent="0.3">
      <c r="B887" s="23">
        <f>'Spot Type 1'!B887</f>
        <v>0</v>
      </c>
      <c r="C887" s="20" t="str">
        <f>'Spot Type 1'!C887</f>
        <v>x</v>
      </c>
      <c r="D887" s="20"/>
      <c r="E887" s="20"/>
      <c r="F887" s="20"/>
      <c r="G887" s="20"/>
      <c r="H887" s="20"/>
      <c r="I887" s="20"/>
      <c r="J887" s="31"/>
      <c r="K887" s="32"/>
      <c r="L887" s="32"/>
      <c r="M887" s="32"/>
      <c r="N887" s="46"/>
      <c r="V887" s="5"/>
      <c r="Y887" s="5"/>
    </row>
    <row r="888" spans="2:25" x14ac:dyDescent="0.3">
      <c r="B888" s="23">
        <f>'Spot Type 1'!B888</f>
        <v>0</v>
      </c>
      <c r="C888" s="20" t="str">
        <f>'Spot Type 1'!C888</f>
        <v>x</v>
      </c>
      <c r="D888" s="20"/>
      <c r="E888" s="20"/>
      <c r="F888" s="20"/>
      <c r="G888" s="20"/>
      <c r="H888" s="20"/>
      <c r="I888" s="20"/>
      <c r="J888" s="31"/>
      <c r="K888" s="32"/>
      <c r="L888" s="32"/>
      <c r="M888" s="32"/>
      <c r="N888" s="46"/>
      <c r="V888" s="5"/>
      <c r="Y888" s="5"/>
    </row>
    <row r="889" spans="2:25" x14ac:dyDescent="0.3">
      <c r="B889" s="23">
        <f>'Spot Type 1'!B889</f>
        <v>0</v>
      </c>
      <c r="C889" s="20" t="str">
        <f>'Spot Type 1'!C889</f>
        <v>x</v>
      </c>
      <c r="D889" s="20"/>
      <c r="E889" s="20"/>
      <c r="F889" s="20"/>
      <c r="G889" s="20"/>
      <c r="H889" s="20"/>
      <c r="I889" s="20"/>
      <c r="J889" s="31"/>
      <c r="K889" s="32"/>
      <c r="L889" s="32"/>
      <c r="M889" s="32"/>
      <c r="N889" s="46"/>
      <c r="V889" s="5"/>
      <c r="Y889" s="5"/>
    </row>
    <row r="890" spans="2:25" x14ac:dyDescent="0.3">
      <c r="B890" s="23">
        <f>'Spot Type 1'!B890</f>
        <v>0</v>
      </c>
      <c r="C890" s="20" t="str">
        <f>'Spot Type 1'!C890</f>
        <v>x</v>
      </c>
      <c r="D890" s="20"/>
      <c r="E890" s="20"/>
      <c r="F890" s="20"/>
      <c r="G890" s="20"/>
      <c r="H890" s="20"/>
      <c r="I890" s="20"/>
      <c r="J890" s="31"/>
      <c r="K890" s="32"/>
      <c r="L890" s="32"/>
      <c r="M890" s="32"/>
      <c r="N890" s="46"/>
      <c r="V890" s="5"/>
      <c r="Y890" s="5"/>
    </row>
    <row r="891" spans="2:25" x14ac:dyDescent="0.3">
      <c r="B891" s="23">
        <f>'Spot Type 1'!B891</f>
        <v>0</v>
      </c>
      <c r="C891" s="20" t="str">
        <f>'Spot Type 1'!C891</f>
        <v>x</v>
      </c>
      <c r="D891" s="20"/>
      <c r="E891" s="20"/>
      <c r="F891" s="20"/>
      <c r="G891" s="20"/>
      <c r="H891" s="20"/>
      <c r="I891" s="20"/>
      <c r="J891" s="31"/>
      <c r="K891" s="32"/>
      <c r="L891" s="32"/>
      <c r="M891" s="32"/>
      <c r="N891" s="46"/>
      <c r="V891" s="5"/>
      <c r="Y891" s="5"/>
    </row>
    <row r="892" spans="2:25" x14ac:dyDescent="0.3">
      <c r="B892" s="23">
        <f>'Spot Type 1'!B892</f>
        <v>0</v>
      </c>
      <c r="C892" s="20" t="str">
        <f>'Spot Type 1'!C892</f>
        <v>x</v>
      </c>
      <c r="D892" s="20"/>
      <c r="E892" s="20"/>
      <c r="F892" s="20"/>
      <c r="G892" s="20"/>
      <c r="H892" s="20"/>
      <c r="I892" s="20"/>
      <c r="J892" s="31"/>
      <c r="K892" s="32"/>
      <c r="L892" s="32"/>
      <c r="M892" s="32"/>
      <c r="N892" s="46"/>
      <c r="V892" s="5"/>
      <c r="Y892" s="5"/>
    </row>
    <row r="893" spans="2:25" x14ac:dyDescent="0.3">
      <c r="B893" s="23">
        <f>'Spot Type 1'!B893</f>
        <v>0</v>
      </c>
      <c r="C893" s="20" t="str">
        <f>'Spot Type 1'!C893</f>
        <v>x</v>
      </c>
      <c r="D893" s="20"/>
      <c r="E893" s="20"/>
      <c r="F893" s="20"/>
      <c r="G893" s="20"/>
      <c r="H893" s="20"/>
      <c r="I893" s="20"/>
      <c r="J893" s="31"/>
      <c r="K893" s="32"/>
      <c r="L893" s="32"/>
      <c r="M893" s="32"/>
      <c r="N893" s="46"/>
      <c r="V893" s="5"/>
      <c r="Y893" s="5"/>
    </row>
    <row r="894" spans="2:25" x14ac:dyDescent="0.3">
      <c r="B894" s="23">
        <f>'Spot Type 1'!B894</f>
        <v>0</v>
      </c>
      <c r="C894" s="20" t="str">
        <f>'Spot Type 1'!C894</f>
        <v>x</v>
      </c>
      <c r="D894" s="20"/>
      <c r="E894" s="20"/>
      <c r="F894" s="20"/>
      <c r="G894" s="20"/>
      <c r="H894" s="20"/>
      <c r="I894" s="20"/>
      <c r="J894" s="31"/>
      <c r="K894" s="32"/>
      <c r="L894" s="32"/>
      <c r="M894" s="32"/>
      <c r="N894" s="46"/>
      <c r="V894" s="5"/>
      <c r="Y894" s="5"/>
    </row>
    <row r="895" spans="2:25" x14ac:dyDescent="0.3">
      <c r="B895" s="23">
        <f>'Spot Type 1'!B895</f>
        <v>0</v>
      </c>
      <c r="C895" s="20" t="str">
        <f>'Spot Type 1'!C895</f>
        <v>x</v>
      </c>
      <c r="D895" s="20"/>
      <c r="E895" s="20"/>
      <c r="F895" s="20"/>
      <c r="G895" s="20"/>
      <c r="H895" s="20"/>
      <c r="I895" s="20"/>
      <c r="J895" s="31"/>
      <c r="K895" s="32"/>
      <c r="L895" s="32"/>
      <c r="M895" s="32"/>
      <c r="N895" s="46"/>
      <c r="V895" s="5"/>
      <c r="Y895" s="5"/>
    </row>
    <row r="896" spans="2:25" x14ac:dyDescent="0.3">
      <c r="B896" s="23">
        <f>'Spot Type 1'!B896</f>
        <v>0</v>
      </c>
      <c r="C896" s="20" t="str">
        <f>'Spot Type 1'!C896</f>
        <v>x</v>
      </c>
      <c r="D896" s="20"/>
      <c r="E896" s="20"/>
      <c r="F896" s="20"/>
      <c r="G896" s="20"/>
      <c r="H896" s="20"/>
      <c r="I896" s="20"/>
      <c r="J896" s="31"/>
      <c r="K896" s="32"/>
      <c r="L896" s="32"/>
      <c r="M896" s="32"/>
      <c r="N896" s="46"/>
      <c r="V896" s="5"/>
      <c r="Y896" s="5"/>
    </row>
    <row r="897" spans="2:25" x14ac:dyDescent="0.3">
      <c r="B897" s="23">
        <f>'Spot Type 1'!B897</f>
        <v>0</v>
      </c>
      <c r="C897" s="20" t="str">
        <f>'Spot Type 1'!C897</f>
        <v>x</v>
      </c>
      <c r="D897" s="20"/>
      <c r="E897" s="20"/>
      <c r="F897" s="20"/>
      <c r="G897" s="20"/>
      <c r="H897" s="20"/>
      <c r="I897" s="20"/>
      <c r="J897" s="31"/>
      <c r="K897" s="32"/>
      <c r="L897" s="32"/>
      <c r="M897" s="32"/>
      <c r="N897" s="46"/>
      <c r="V897" s="5"/>
      <c r="Y897" s="5"/>
    </row>
    <row r="898" spans="2:25" x14ac:dyDescent="0.3">
      <c r="B898" s="23">
        <f>'Spot Type 1'!B898</f>
        <v>0</v>
      </c>
      <c r="C898" s="20" t="str">
        <f>'Spot Type 1'!C898</f>
        <v>x</v>
      </c>
      <c r="D898" s="20"/>
      <c r="E898" s="20"/>
      <c r="F898" s="20"/>
      <c r="G898" s="20"/>
      <c r="H898" s="20"/>
      <c r="I898" s="20"/>
      <c r="J898" s="31"/>
      <c r="K898" s="32"/>
      <c r="L898" s="32"/>
      <c r="M898" s="32"/>
      <c r="N898" s="46"/>
      <c r="V898" s="5"/>
      <c r="Y898" s="5"/>
    </row>
    <row r="899" spans="2:25" x14ac:dyDescent="0.3">
      <c r="B899" s="23">
        <f>'Spot Type 1'!B899</f>
        <v>0</v>
      </c>
      <c r="C899" s="20" t="str">
        <f>'Spot Type 1'!C899</f>
        <v>x</v>
      </c>
      <c r="D899" s="20"/>
      <c r="E899" s="20"/>
      <c r="F899" s="20"/>
      <c r="G899" s="20"/>
      <c r="H899" s="20"/>
      <c r="I899" s="20"/>
      <c r="J899" s="31"/>
      <c r="K899" s="32"/>
      <c r="L899" s="32"/>
      <c r="M899" s="32"/>
      <c r="N899" s="46"/>
      <c r="V899" s="5"/>
      <c r="Y899" s="5"/>
    </row>
    <row r="900" spans="2:25" x14ac:dyDescent="0.3">
      <c r="B900" s="23">
        <f>'Spot Type 1'!B900</f>
        <v>0</v>
      </c>
      <c r="C900" s="20" t="str">
        <f>'Spot Type 1'!C900</f>
        <v>x</v>
      </c>
      <c r="D900" s="20"/>
      <c r="E900" s="20"/>
      <c r="F900" s="20"/>
      <c r="G900" s="20"/>
      <c r="H900" s="20"/>
      <c r="I900" s="20"/>
      <c r="J900" s="31"/>
      <c r="K900" s="32"/>
      <c r="L900" s="32"/>
      <c r="M900" s="32"/>
      <c r="N900" s="46"/>
      <c r="V900" s="5"/>
      <c r="Y900" s="5"/>
    </row>
    <row r="901" spans="2:25" x14ac:dyDescent="0.3">
      <c r="B901" s="23">
        <f>'Spot Type 1'!B901</f>
        <v>0</v>
      </c>
      <c r="C901" s="20" t="str">
        <f>'Spot Type 1'!C901</f>
        <v>x</v>
      </c>
      <c r="D901" s="20"/>
      <c r="E901" s="20"/>
      <c r="F901" s="20"/>
      <c r="G901" s="20"/>
      <c r="H901" s="20"/>
      <c r="I901" s="20"/>
      <c r="J901" s="31"/>
      <c r="K901" s="32"/>
      <c r="L901" s="32"/>
      <c r="M901" s="32"/>
      <c r="N901" s="46"/>
      <c r="V901" s="5"/>
      <c r="Y901" s="5"/>
    </row>
    <row r="902" spans="2:25" x14ac:dyDescent="0.3">
      <c r="B902" s="23">
        <f>'Spot Type 1'!B902</f>
        <v>0</v>
      </c>
      <c r="C902" s="20" t="str">
        <f>'Spot Type 1'!C902</f>
        <v>x</v>
      </c>
      <c r="D902" s="20"/>
      <c r="E902" s="20"/>
      <c r="F902" s="20"/>
      <c r="G902" s="20"/>
      <c r="H902" s="20"/>
      <c r="I902" s="20"/>
      <c r="J902" s="31"/>
      <c r="K902" s="32"/>
      <c r="L902" s="32"/>
      <c r="M902" s="32"/>
      <c r="N902" s="46"/>
      <c r="V902" s="5"/>
      <c r="Y902" s="5"/>
    </row>
    <row r="903" spans="2:25" x14ac:dyDescent="0.3">
      <c r="B903" s="23">
        <f>'Spot Type 1'!B903</f>
        <v>0</v>
      </c>
      <c r="C903" s="20" t="str">
        <f>'Spot Type 1'!C903</f>
        <v>x</v>
      </c>
      <c r="D903" s="20"/>
      <c r="E903" s="20"/>
      <c r="F903" s="20"/>
      <c r="G903" s="20"/>
      <c r="H903" s="20"/>
      <c r="I903" s="20"/>
      <c r="J903" s="31"/>
      <c r="K903" s="32"/>
      <c r="L903" s="32"/>
      <c r="M903" s="32"/>
      <c r="N903" s="46"/>
      <c r="V903" s="5"/>
      <c r="Y903" s="5"/>
    </row>
    <row r="904" spans="2:25" x14ac:dyDescent="0.3">
      <c r="B904" s="23">
        <f>'Spot Type 1'!B904</f>
        <v>0</v>
      </c>
      <c r="C904" s="20" t="str">
        <f>'Spot Type 1'!C904</f>
        <v>x</v>
      </c>
      <c r="D904" s="20"/>
      <c r="E904" s="20"/>
      <c r="F904" s="20"/>
      <c r="G904" s="20"/>
      <c r="H904" s="20"/>
      <c r="I904" s="20"/>
      <c r="J904" s="31"/>
      <c r="K904" s="32"/>
      <c r="L904" s="32"/>
      <c r="M904" s="32"/>
      <c r="N904" s="46"/>
      <c r="V904" s="5"/>
      <c r="Y904" s="5"/>
    </row>
    <row r="905" spans="2:25" x14ac:dyDescent="0.3">
      <c r="B905" s="23">
        <f>'Spot Type 1'!B905</f>
        <v>0</v>
      </c>
      <c r="C905" s="20" t="str">
        <f>'Spot Type 1'!C905</f>
        <v>x</v>
      </c>
      <c r="D905" s="20"/>
      <c r="E905" s="20"/>
      <c r="F905" s="20"/>
      <c r="G905" s="20"/>
      <c r="H905" s="20"/>
      <c r="I905" s="20"/>
      <c r="J905" s="31"/>
      <c r="K905" s="32"/>
      <c r="L905" s="32"/>
      <c r="M905" s="32"/>
      <c r="N905" s="46"/>
      <c r="V905" s="5"/>
      <c r="Y905" s="5"/>
    </row>
    <row r="906" spans="2:25" x14ac:dyDescent="0.3">
      <c r="B906" s="23">
        <f>'Spot Type 1'!B906</f>
        <v>0</v>
      </c>
      <c r="C906" s="20" t="str">
        <f>'Spot Type 1'!C906</f>
        <v>x</v>
      </c>
      <c r="D906" s="20"/>
      <c r="E906" s="20"/>
      <c r="F906" s="20"/>
      <c r="G906" s="20"/>
      <c r="H906" s="20"/>
      <c r="I906" s="20"/>
      <c r="J906" s="31"/>
      <c r="K906" s="32"/>
      <c r="L906" s="32"/>
      <c r="M906" s="32"/>
      <c r="N906" s="46"/>
      <c r="V906" s="5"/>
      <c r="Y906" s="5"/>
    </row>
    <row r="907" spans="2:25" x14ac:dyDescent="0.3">
      <c r="B907" s="23">
        <f>'Spot Type 1'!B907</f>
        <v>0</v>
      </c>
      <c r="C907" s="20" t="str">
        <f>'Spot Type 1'!C907</f>
        <v>x</v>
      </c>
      <c r="D907" s="20"/>
      <c r="E907" s="20"/>
      <c r="F907" s="20"/>
      <c r="G907" s="20"/>
      <c r="H907" s="20"/>
      <c r="I907" s="20"/>
      <c r="J907" s="31"/>
      <c r="K907" s="32"/>
      <c r="L907" s="32"/>
      <c r="M907" s="32"/>
      <c r="N907" s="46"/>
      <c r="V907" s="5"/>
      <c r="Y907" s="5"/>
    </row>
    <row r="908" spans="2:25" x14ac:dyDescent="0.3">
      <c r="B908" s="23">
        <f>'Spot Type 1'!B908</f>
        <v>0</v>
      </c>
      <c r="C908" s="20" t="str">
        <f>'Spot Type 1'!C908</f>
        <v>x</v>
      </c>
      <c r="D908" s="20"/>
      <c r="E908" s="20"/>
      <c r="F908" s="20"/>
      <c r="G908" s="20"/>
      <c r="H908" s="20"/>
      <c r="I908" s="20"/>
      <c r="J908" s="31"/>
      <c r="K908" s="32"/>
      <c r="L908" s="32"/>
      <c r="M908" s="32"/>
      <c r="N908" s="46"/>
      <c r="V908" s="5"/>
      <c r="Y908" s="5"/>
    </row>
    <row r="909" spans="2:25" x14ac:dyDescent="0.3">
      <c r="B909" s="23">
        <f>'Spot Type 1'!B909</f>
        <v>0</v>
      </c>
      <c r="C909" s="20" t="str">
        <f>'Spot Type 1'!C909</f>
        <v>x</v>
      </c>
      <c r="D909" s="20"/>
      <c r="E909" s="20"/>
      <c r="F909" s="20"/>
      <c r="G909" s="20"/>
      <c r="H909" s="20"/>
      <c r="I909" s="20"/>
      <c r="J909" s="31"/>
      <c r="K909" s="32"/>
      <c r="L909" s="32"/>
      <c r="M909" s="32"/>
      <c r="N909" s="46"/>
      <c r="V909" s="5"/>
      <c r="Y909" s="5"/>
    </row>
    <row r="910" spans="2:25" x14ac:dyDescent="0.3">
      <c r="B910" s="23">
        <f>'Spot Type 1'!B910</f>
        <v>0</v>
      </c>
      <c r="C910" s="20" t="str">
        <f>'Spot Type 1'!C910</f>
        <v>x</v>
      </c>
      <c r="D910" s="20"/>
      <c r="E910" s="20"/>
      <c r="F910" s="20"/>
      <c r="G910" s="20"/>
      <c r="H910" s="20"/>
      <c r="I910" s="20"/>
      <c r="J910" s="31"/>
      <c r="K910" s="32"/>
      <c r="L910" s="32"/>
      <c r="M910" s="32"/>
      <c r="N910" s="46"/>
      <c r="V910" s="5"/>
      <c r="Y910" s="5"/>
    </row>
    <row r="911" spans="2:25" x14ac:dyDescent="0.3">
      <c r="B911" s="23">
        <f>'Spot Type 1'!B911</f>
        <v>0</v>
      </c>
      <c r="C911" s="20" t="str">
        <f>'Spot Type 1'!C911</f>
        <v>x</v>
      </c>
      <c r="D911" s="20"/>
      <c r="E911" s="20"/>
      <c r="F911" s="20"/>
      <c r="G911" s="20"/>
      <c r="H911" s="20"/>
      <c r="I911" s="20"/>
      <c r="J911" s="31"/>
      <c r="K911" s="32"/>
      <c r="L911" s="32"/>
      <c r="M911" s="32"/>
      <c r="N911" s="46"/>
      <c r="V911" s="5"/>
      <c r="Y911" s="5"/>
    </row>
    <row r="912" spans="2:25" x14ac:dyDescent="0.3">
      <c r="B912" s="23">
        <f>'Spot Type 1'!B912</f>
        <v>0</v>
      </c>
      <c r="C912" s="20" t="str">
        <f>'Spot Type 1'!C912</f>
        <v>x</v>
      </c>
      <c r="D912" s="20"/>
      <c r="E912" s="20"/>
      <c r="F912" s="20"/>
      <c r="G912" s="20"/>
      <c r="H912" s="20"/>
      <c r="I912" s="20"/>
      <c r="J912" s="31"/>
      <c r="K912" s="32"/>
      <c r="L912" s="32"/>
      <c r="M912" s="32"/>
      <c r="N912" s="46"/>
      <c r="V912" s="5"/>
      <c r="Y912" s="5"/>
    </row>
    <row r="913" spans="2:25" x14ac:dyDescent="0.3">
      <c r="B913" s="23">
        <f>'Spot Type 1'!B913</f>
        <v>0</v>
      </c>
      <c r="C913" s="20" t="str">
        <f>'Spot Type 1'!C913</f>
        <v>x</v>
      </c>
      <c r="D913" s="20"/>
      <c r="E913" s="20"/>
      <c r="F913" s="20"/>
      <c r="G913" s="20"/>
      <c r="H913" s="20"/>
      <c r="I913" s="20"/>
      <c r="J913" s="31"/>
      <c r="K913" s="32"/>
      <c r="L913" s="32"/>
      <c r="M913" s="32"/>
      <c r="N913" s="46"/>
      <c r="V913" s="5"/>
      <c r="Y913" s="5"/>
    </row>
    <row r="914" spans="2:25" x14ac:dyDescent="0.3">
      <c r="B914" s="23">
        <f>'Spot Type 1'!B914</f>
        <v>0</v>
      </c>
      <c r="C914" s="20" t="str">
        <f>'Spot Type 1'!C914</f>
        <v>x</v>
      </c>
      <c r="D914" s="20"/>
      <c r="E914" s="20"/>
      <c r="F914" s="20"/>
      <c r="G914" s="20"/>
      <c r="H914" s="20"/>
      <c r="I914" s="20"/>
      <c r="J914" s="31"/>
      <c r="K914" s="32"/>
      <c r="L914" s="32"/>
      <c r="M914" s="32"/>
      <c r="N914" s="46"/>
      <c r="V914" s="5"/>
      <c r="Y914" s="5"/>
    </row>
    <row r="915" spans="2:25" x14ac:dyDescent="0.3">
      <c r="B915" s="23">
        <f>'Spot Type 1'!B915</f>
        <v>0</v>
      </c>
      <c r="C915" s="20" t="str">
        <f>'Spot Type 1'!C915</f>
        <v>x</v>
      </c>
      <c r="D915" s="20"/>
      <c r="E915" s="20"/>
      <c r="F915" s="20"/>
      <c r="G915" s="20"/>
      <c r="H915" s="20"/>
      <c r="I915" s="20"/>
      <c r="J915" s="31"/>
      <c r="K915" s="32"/>
      <c r="L915" s="32"/>
      <c r="M915" s="32"/>
      <c r="N915" s="46"/>
      <c r="V915" s="5"/>
      <c r="Y915" s="5"/>
    </row>
    <row r="916" spans="2:25" x14ac:dyDescent="0.3">
      <c r="B916" s="23">
        <f>'Spot Type 1'!B916</f>
        <v>0</v>
      </c>
      <c r="C916" s="20" t="str">
        <f>'Spot Type 1'!C916</f>
        <v>x</v>
      </c>
      <c r="D916" s="20"/>
      <c r="E916" s="20"/>
      <c r="F916" s="20"/>
      <c r="G916" s="20"/>
      <c r="H916" s="20"/>
      <c r="I916" s="20"/>
      <c r="J916" s="31"/>
      <c r="K916" s="32"/>
      <c r="L916" s="32"/>
      <c r="M916" s="32"/>
      <c r="N916" s="46"/>
      <c r="V916" s="5"/>
      <c r="Y916" s="5"/>
    </row>
    <row r="917" spans="2:25" x14ac:dyDescent="0.3">
      <c r="B917" s="23">
        <f>'Spot Type 1'!B917</f>
        <v>0</v>
      </c>
      <c r="C917" s="20" t="str">
        <f>'Spot Type 1'!C917</f>
        <v>x</v>
      </c>
      <c r="D917" s="20"/>
      <c r="E917" s="20"/>
      <c r="F917" s="20"/>
      <c r="G917" s="20"/>
      <c r="H917" s="20"/>
      <c r="I917" s="20"/>
      <c r="J917" s="31"/>
      <c r="K917" s="32"/>
      <c r="L917" s="32"/>
      <c r="M917" s="32"/>
      <c r="N917" s="46"/>
      <c r="V917" s="5"/>
      <c r="Y917" s="5"/>
    </row>
    <row r="918" spans="2:25" x14ac:dyDescent="0.3">
      <c r="B918" s="23">
        <f>'Spot Type 1'!B918</f>
        <v>0</v>
      </c>
      <c r="C918" s="20" t="str">
        <f>'Spot Type 1'!C918</f>
        <v>x</v>
      </c>
      <c r="D918" s="20"/>
      <c r="E918" s="20"/>
      <c r="F918" s="20"/>
      <c r="G918" s="20"/>
      <c r="H918" s="20"/>
      <c r="I918" s="20"/>
      <c r="J918" s="31"/>
      <c r="K918" s="32"/>
      <c r="L918" s="32"/>
      <c r="M918" s="32"/>
      <c r="N918" s="46"/>
      <c r="V918" s="5"/>
      <c r="Y918" s="5"/>
    </row>
    <row r="919" spans="2:25" x14ac:dyDescent="0.3">
      <c r="B919" s="23">
        <f>'Spot Type 1'!B919</f>
        <v>0</v>
      </c>
      <c r="C919" s="20" t="str">
        <f>'Spot Type 1'!C919</f>
        <v>x</v>
      </c>
      <c r="D919" s="20"/>
      <c r="E919" s="20"/>
      <c r="F919" s="20"/>
      <c r="G919" s="20"/>
      <c r="H919" s="20"/>
      <c r="I919" s="20"/>
      <c r="J919" s="31"/>
      <c r="K919" s="32"/>
      <c r="L919" s="32"/>
      <c r="M919" s="32"/>
      <c r="N919" s="46"/>
      <c r="V919" s="5"/>
      <c r="Y919" s="5"/>
    </row>
    <row r="920" spans="2:25" x14ac:dyDescent="0.3">
      <c r="B920" s="23">
        <f>'Spot Type 1'!B920</f>
        <v>0</v>
      </c>
      <c r="C920" s="20" t="str">
        <f>'Spot Type 1'!C920</f>
        <v>x</v>
      </c>
      <c r="D920" s="20"/>
      <c r="E920" s="20"/>
      <c r="F920" s="20"/>
      <c r="G920" s="20"/>
      <c r="H920" s="20"/>
      <c r="I920" s="20"/>
      <c r="J920" s="31"/>
      <c r="K920" s="32"/>
      <c r="L920" s="32"/>
      <c r="M920" s="32"/>
      <c r="N920" s="46"/>
      <c r="V920" s="5"/>
      <c r="Y920" s="5"/>
    </row>
    <row r="921" spans="2:25" x14ac:dyDescent="0.3">
      <c r="B921" s="23">
        <f>'Spot Type 1'!B921</f>
        <v>0</v>
      </c>
      <c r="C921" s="20" t="str">
        <f>'Spot Type 1'!C921</f>
        <v>x</v>
      </c>
      <c r="D921" s="20"/>
      <c r="E921" s="20"/>
      <c r="F921" s="20"/>
      <c r="G921" s="20"/>
      <c r="H921" s="20"/>
      <c r="I921" s="20"/>
      <c r="J921" s="31"/>
      <c r="K921" s="32"/>
      <c r="L921" s="32"/>
      <c r="M921" s="32"/>
      <c r="N921" s="46"/>
      <c r="V921" s="5"/>
      <c r="Y921" s="5"/>
    </row>
    <row r="922" spans="2:25" x14ac:dyDescent="0.3">
      <c r="B922" s="23">
        <f>'Spot Type 1'!B922</f>
        <v>0</v>
      </c>
      <c r="C922" s="20" t="str">
        <f>'Spot Type 1'!C922</f>
        <v>x</v>
      </c>
      <c r="D922" s="20"/>
      <c r="E922" s="20"/>
      <c r="F922" s="20"/>
      <c r="G922" s="20"/>
      <c r="H922" s="20"/>
      <c r="I922" s="20"/>
      <c r="J922" s="31"/>
      <c r="K922" s="32"/>
      <c r="L922" s="32"/>
      <c r="M922" s="32"/>
      <c r="N922" s="46"/>
      <c r="V922" s="5"/>
      <c r="Y922" s="5"/>
    </row>
    <row r="923" spans="2:25" x14ac:dyDescent="0.3">
      <c r="B923" s="23">
        <f>'Spot Type 1'!B923</f>
        <v>0</v>
      </c>
      <c r="C923" s="20" t="str">
        <f>'Spot Type 1'!C923</f>
        <v>x</v>
      </c>
      <c r="D923" s="20"/>
      <c r="E923" s="20"/>
      <c r="F923" s="20"/>
      <c r="G923" s="20"/>
      <c r="H923" s="20"/>
      <c r="I923" s="20"/>
      <c r="J923" s="31"/>
      <c r="K923" s="32"/>
      <c r="L923" s="32"/>
      <c r="M923" s="32"/>
      <c r="N923" s="46"/>
      <c r="V923" s="5"/>
      <c r="Y923" s="5"/>
    </row>
    <row r="924" spans="2:25" x14ac:dyDescent="0.3">
      <c r="B924" s="23">
        <f>'Spot Type 1'!B924</f>
        <v>0</v>
      </c>
      <c r="C924" s="20" t="str">
        <f>'Spot Type 1'!C924</f>
        <v>x</v>
      </c>
      <c r="D924" s="20"/>
      <c r="E924" s="20"/>
      <c r="F924" s="20"/>
      <c r="G924" s="20"/>
      <c r="H924" s="20"/>
      <c r="I924" s="20"/>
      <c r="J924" s="31"/>
      <c r="K924" s="32"/>
      <c r="L924" s="32"/>
      <c r="M924" s="32"/>
      <c r="N924" s="46"/>
      <c r="V924" s="5"/>
      <c r="Y924" s="5"/>
    </row>
    <row r="925" spans="2:25" x14ac:dyDescent="0.3">
      <c r="B925" s="23">
        <f>'Spot Type 1'!B925</f>
        <v>0</v>
      </c>
      <c r="C925" s="20" t="str">
        <f>'Spot Type 1'!C925</f>
        <v>x</v>
      </c>
      <c r="D925" s="20"/>
      <c r="E925" s="20"/>
      <c r="F925" s="20"/>
      <c r="G925" s="20"/>
      <c r="H925" s="20"/>
      <c r="I925" s="20"/>
      <c r="J925" s="31"/>
      <c r="K925" s="32"/>
      <c r="L925" s="32"/>
      <c r="M925" s="32"/>
      <c r="N925" s="46"/>
      <c r="V925" s="5"/>
      <c r="Y925" s="5"/>
    </row>
    <row r="926" spans="2:25" x14ac:dyDescent="0.3">
      <c r="B926" s="23">
        <f>'Spot Type 1'!B926</f>
        <v>0</v>
      </c>
      <c r="C926" s="20" t="str">
        <f>'Spot Type 1'!C926</f>
        <v>x</v>
      </c>
      <c r="D926" s="20"/>
      <c r="E926" s="20"/>
      <c r="F926" s="20"/>
      <c r="G926" s="20"/>
      <c r="H926" s="20"/>
      <c r="I926" s="20"/>
      <c r="J926" s="31"/>
      <c r="K926" s="32"/>
      <c r="L926" s="32"/>
      <c r="M926" s="32"/>
      <c r="N926" s="46"/>
      <c r="V926" s="5"/>
      <c r="Y926" s="5"/>
    </row>
    <row r="927" spans="2:25" x14ac:dyDescent="0.3">
      <c r="B927" s="23">
        <f>'Spot Type 1'!B927</f>
        <v>0</v>
      </c>
      <c r="C927" s="20" t="str">
        <f>'Spot Type 1'!C927</f>
        <v>x</v>
      </c>
      <c r="D927" s="20"/>
      <c r="E927" s="20"/>
      <c r="F927" s="20"/>
      <c r="G927" s="20"/>
      <c r="H927" s="20"/>
      <c r="I927" s="20"/>
      <c r="J927" s="31"/>
      <c r="K927" s="32"/>
      <c r="L927" s="32"/>
      <c r="M927" s="32"/>
      <c r="N927" s="46"/>
      <c r="V927" s="5"/>
      <c r="Y927" s="5"/>
    </row>
    <row r="928" spans="2:25" x14ac:dyDescent="0.3">
      <c r="B928" s="23">
        <f>'Spot Type 1'!B928</f>
        <v>0</v>
      </c>
      <c r="C928" s="20" t="str">
        <f>'Spot Type 1'!C928</f>
        <v>x</v>
      </c>
      <c r="D928" s="20"/>
      <c r="E928" s="20"/>
      <c r="F928" s="20"/>
      <c r="G928" s="20"/>
      <c r="H928" s="20"/>
      <c r="I928" s="20"/>
      <c r="J928" s="31"/>
      <c r="K928" s="32"/>
      <c r="L928" s="32"/>
      <c r="M928" s="32"/>
      <c r="N928" s="46"/>
      <c r="V928" s="5"/>
      <c r="Y928" s="5"/>
    </row>
    <row r="929" spans="2:25" x14ac:dyDescent="0.3">
      <c r="B929" s="23">
        <f>'Spot Type 1'!B929</f>
        <v>0</v>
      </c>
      <c r="C929" s="20" t="str">
        <f>'Spot Type 1'!C929</f>
        <v>x</v>
      </c>
      <c r="D929" s="20"/>
      <c r="E929" s="20"/>
      <c r="F929" s="20"/>
      <c r="G929" s="20"/>
      <c r="H929" s="20"/>
      <c r="I929" s="20"/>
      <c r="J929" s="31"/>
      <c r="K929" s="32"/>
      <c r="L929" s="32"/>
      <c r="M929" s="32"/>
      <c r="N929" s="46"/>
      <c r="V929" s="5"/>
      <c r="Y929" s="5"/>
    </row>
    <row r="930" spans="2:25" x14ac:dyDescent="0.3">
      <c r="B930" s="23">
        <f>'Spot Type 1'!B930</f>
        <v>0</v>
      </c>
      <c r="C930" s="20" t="str">
        <f>'Spot Type 1'!C930</f>
        <v>x</v>
      </c>
      <c r="D930" s="20"/>
      <c r="E930" s="20"/>
      <c r="F930" s="20"/>
      <c r="G930" s="20"/>
      <c r="H930" s="20"/>
      <c r="I930" s="20"/>
      <c r="J930" s="31"/>
      <c r="K930" s="32"/>
      <c r="L930" s="32"/>
      <c r="M930" s="32"/>
      <c r="N930" s="46"/>
      <c r="V930" s="5"/>
      <c r="Y930" s="5"/>
    </row>
    <row r="931" spans="2:25" x14ac:dyDescent="0.3">
      <c r="B931" s="23">
        <f>'Spot Type 1'!B931</f>
        <v>0</v>
      </c>
      <c r="C931" s="20" t="str">
        <f>'Spot Type 1'!C931</f>
        <v>x</v>
      </c>
      <c r="D931" s="20"/>
      <c r="E931" s="20"/>
      <c r="F931" s="20"/>
      <c r="G931" s="20"/>
      <c r="H931" s="20"/>
      <c r="I931" s="20"/>
      <c r="J931" s="31"/>
      <c r="K931" s="32"/>
      <c r="L931" s="32"/>
      <c r="M931" s="32"/>
      <c r="N931" s="46"/>
      <c r="V931" s="5"/>
      <c r="Y931" s="5"/>
    </row>
    <row r="932" spans="2:25" x14ac:dyDescent="0.3">
      <c r="B932" s="23">
        <f>'Spot Type 1'!B932</f>
        <v>0</v>
      </c>
      <c r="C932" s="20" t="str">
        <f>'Spot Type 1'!C932</f>
        <v>x</v>
      </c>
      <c r="D932" s="20"/>
      <c r="E932" s="20"/>
      <c r="F932" s="20"/>
      <c r="G932" s="20"/>
      <c r="H932" s="20"/>
      <c r="I932" s="20"/>
      <c r="J932" s="31"/>
      <c r="K932" s="32"/>
      <c r="L932" s="32"/>
      <c r="M932" s="32"/>
      <c r="N932" s="46"/>
      <c r="V932" s="5"/>
      <c r="Y932" s="5"/>
    </row>
    <row r="933" spans="2:25" x14ac:dyDescent="0.3">
      <c r="B933" s="23">
        <f>'Spot Type 1'!B933</f>
        <v>0</v>
      </c>
      <c r="C933" s="20" t="str">
        <f>'Spot Type 1'!C933</f>
        <v>x</v>
      </c>
      <c r="D933" s="20"/>
      <c r="E933" s="20"/>
      <c r="F933" s="20"/>
      <c r="G933" s="20"/>
      <c r="H933" s="20"/>
      <c r="I933" s="20"/>
      <c r="J933" s="31"/>
      <c r="K933" s="32"/>
      <c r="L933" s="32"/>
      <c r="M933" s="32"/>
      <c r="N933" s="46"/>
      <c r="V933" s="5"/>
      <c r="Y933" s="5"/>
    </row>
    <row r="934" spans="2:25" x14ac:dyDescent="0.3">
      <c r="B934" s="23">
        <f>'Spot Type 1'!B934</f>
        <v>0</v>
      </c>
      <c r="C934" s="20" t="str">
        <f>'Spot Type 1'!C934</f>
        <v>x</v>
      </c>
      <c r="D934" s="20"/>
      <c r="E934" s="20"/>
      <c r="F934" s="20"/>
      <c r="G934" s="20"/>
      <c r="H934" s="20"/>
      <c r="I934" s="20"/>
      <c r="J934" s="31"/>
      <c r="K934" s="32"/>
      <c r="L934" s="32"/>
      <c r="M934" s="32"/>
      <c r="N934" s="46"/>
      <c r="V934" s="5"/>
      <c r="Y934" s="5"/>
    </row>
    <row r="935" spans="2:25" x14ac:dyDescent="0.3">
      <c r="B935" s="23">
        <f>'Spot Type 1'!B935</f>
        <v>0</v>
      </c>
      <c r="C935" s="20" t="str">
        <f>'Spot Type 1'!C935</f>
        <v>x</v>
      </c>
      <c r="D935" s="20"/>
      <c r="E935" s="20"/>
      <c r="F935" s="20"/>
      <c r="G935" s="20"/>
      <c r="H935" s="20"/>
      <c r="I935" s="20"/>
      <c r="J935" s="31"/>
      <c r="K935" s="32"/>
      <c r="L935" s="32"/>
      <c r="M935" s="32"/>
      <c r="N935" s="46"/>
      <c r="V935" s="5"/>
      <c r="Y935" s="5"/>
    </row>
    <row r="936" spans="2:25" x14ac:dyDescent="0.3">
      <c r="B936" s="23">
        <f>'Spot Type 1'!B936</f>
        <v>0</v>
      </c>
      <c r="C936" s="20" t="str">
        <f>'Spot Type 1'!C936</f>
        <v>x</v>
      </c>
      <c r="D936" s="20"/>
      <c r="E936" s="20"/>
      <c r="F936" s="20"/>
      <c r="G936" s="20"/>
      <c r="H936" s="20"/>
      <c r="I936" s="20"/>
      <c r="J936" s="31"/>
      <c r="K936" s="32"/>
      <c r="L936" s="32"/>
      <c r="M936" s="32"/>
      <c r="N936" s="46"/>
      <c r="V936" s="5"/>
      <c r="Y936" s="5"/>
    </row>
    <row r="937" spans="2:25" x14ac:dyDescent="0.3">
      <c r="B937" s="23">
        <f>'Spot Type 1'!B937</f>
        <v>0</v>
      </c>
      <c r="C937" s="20" t="str">
        <f>'Spot Type 1'!C937</f>
        <v>x</v>
      </c>
      <c r="D937" s="20"/>
      <c r="E937" s="20"/>
      <c r="F937" s="20"/>
      <c r="G937" s="20"/>
      <c r="H937" s="20"/>
      <c r="I937" s="20"/>
      <c r="J937" s="31"/>
      <c r="K937" s="32"/>
      <c r="L937" s="32"/>
      <c r="M937" s="32"/>
      <c r="N937" s="46"/>
      <c r="V937" s="5"/>
      <c r="Y937" s="5"/>
    </row>
    <row r="938" spans="2:25" x14ac:dyDescent="0.3">
      <c r="B938" s="23">
        <f>'Spot Type 1'!B938</f>
        <v>0</v>
      </c>
      <c r="C938" s="20" t="str">
        <f>'Spot Type 1'!C938</f>
        <v>x</v>
      </c>
      <c r="D938" s="20"/>
      <c r="E938" s="20"/>
      <c r="F938" s="20"/>
      <c r="G938" s="20"/>
      <c r="H938" s="20"/>
      <c r="I938" s="20"/>
      <c r="J938" s="31"/>
      <c r="K938" s="32"/>
      <c r="L938" s="32"/>
      <c r="M938" s="32"/>
      <c r="N938" s="46"/>
      <c r="V938" s="5"/>
      <c r="Y938" s="5"/>
    </row>
    <row r="939" spans="2:25" x14ac:dyDescent="0.3">
      <c r="B939" s="23">
        <f>'Spot Type 1'!B939</f>
        <v>0</v>
      </c>
      <c r="C939" s="20" t="str">
        <f>'Spot Type 1'!C939</f>
        <v>x</v>
      </c>
      <c r="D939" s="20"/>
      <c r="E939" s="20"/>
      <c r="F939" s="20"/>
      <c r="G939" s="20"/>
      <c r="H939" s="20"/>
      <c r="I939" s="20"/>
      <c r="J939" s="31"/>
      <c r="K939" s="32"/>
      <c r="L939" s="32"/>
      <c r="M939" s="32"/>
      <c r="N939" s="46"/>
      <c r="V939" s="5"/>
      <c r="Y939" s="5"/>
    </row>
    <row r="940" spans="2:25" x14ac:dyDescent="0.3">
      <c r="B940" s="23">
        <f>'Spot Type 1'!B940</f>
        <v>0</v>
      </c>
      <c r="C940" s="20" t="str">
        <f>'Spot Type 1'!C940</f>
        <v>x</v>
      </c>
      <c r="D940" s="20"/>
      <c r="E940" s="20"/>
      <c r="F940" s="20"/>
      <c r="G940" s="20"/>
      <c r="H940" s="20"/>
      <c r="I940" s="20"/>
      <c r="J940" s="31"/>
      <c r="K940" s="32"/>
      <c r="L940" s="32"/>
      <c r="M940" s="32"/>
      <c r="N940" s="46"/>
      <c r="V940" s="5"/>
      <c r="Y940" s="5"/>
    </row>
    <row r="941" spans="2:25" x14ac:dyDescent="0.3">
      <c r="B941" s="23">
        <f>'Spot Type 1'!B941</f>
        <v>0</v>
      </c>
      <c r="C941" s="20" t="str">
        <f>'Spot Type 1'!C941</f>
        <v>x</v>
      </c>
      <c r="D941" s="20"/>
      <c r="E941" s="20"/>
      <c r="F941" s="20"/>
      <c r="G941" s="20"/>
      <c r="H941" s="20"/>
      <c r="I941" s="20"/>
      <c r="J941" s="31"/>
      <c r="K941" s="32"/>
      <c r="L941" s="32"/>
      <c r="M941" s="32"/>
      <c r="N941" s="46"/>
      <c r="V941" s="5"/>
      <c r="Y941" s="5"/>
    </row>
    <row r="942" spans="2:25" x14ac:dyDescent="0.3">
      <c r="B942" s="23">
        <f>'Spot Type 1'!B942</f>
        <v>0</v>
      </c>
      <c r="C942" s="20" t="str">
        <f>'Spot Type 1'!C942</f>
        <v>x</v>
      </c>
      <c r="D942" s="20"/>
      <c r="E942" s="20"/>
      <c r="F942" s="20"/>
      <c r="G942" s="20"/>
      <c r="H942" s="20"/>
      <c r="I942" s="20"/>
      <c r="J942" s="31"/>
      <c r="K942" s="32"/>
      <c r="L942" s="32"/>
      <c r="M942" s="32"/>
      <c r="N942" s="46"/>
      <c r="V942" s="5"/>
      <c r="Y942" s="5"/>
    </row>
    <row r="943" spans="2:25" x14ac:dyDescent="0.3">
      <c r="B943" s="23">
        <f>'Spot Type 1'!B943</f>
        <v>0</v>
      </c>
      <c r="C943" s="20" t="str">
        <f>'Spot Type 1'!C943</f>
        <v>x</v>
      </c>
      <c r="D943" s="20"/>
      <c r="E943" s="20"/>
      <c r="F943" s="20"/>
      <c r="G943" s="20"/>
      <c r="H943" s="20"/>
      <c r="I943" s="20"/>
      <c r="J943" s="31"/>
      <c r="K943" s="32"/>
      <c r="L943" s="32"/>
      <c r="M943" s="32"/>
      <c r="N943" s="46"/>
      <c r="V943" s="5"/>
      <c r="Y943" s="5"/>
    </row>
    <row r="944" spans="2:25" x14ac:dyDescent="0.3">
      <c r="B944" s="23">
        <f>'Spot Type 1'!B944</f>
        <v>0</v>
      </c>
      <c r="C944" s="20" t="str">
        <f>'Spot Type 1'!C944</f>
        <v>x</v>
      </c>
      <c r="D944" s="20"/>
      <c r="E944" s="20"/>
      <c r="F944" s="20"/>
      <c r="G944" s="20"/>
      <c r="H944" s="20"/>
      <c r="I944" s="20"/>
      <c r="J944" s="31"/>
      <c r="K944" s="32"/>
      <c r="L944" s="32"/>
      <c r="M944" s="32"/>
      <c r="N944" s="46"/>
      <c r="V944" s="5"/>
      <c r="Y944" s="5"/>
    </row>
    <row r="945" spans="2:25" x14ac:dyDescent="0.3">
      <c r="B945" s="23">
        <f>'Spot Type 1'!B945</f>
        <v>0</v>
      </c>
      <c r="C945" s="20" t="str">
        <f>'Spot Type 1'!C945</f>
        <v>x</v>
      </c>
      <c r="D945" s="20"/>
      <c r="E945" s="20"/>
      <c r="F945" s="20"/>
      <c r="G945" s="20"/>
      <c r="H945" s="20"/>
      <c r="I945" s="20"/>
      <c r="J945" s="31"/>
      <c r="K945" s="32"/>
      <c r="L945" s="32"/>
      <c r="M945" s="32"/>
      <c r="N945" s="46"/>
      <c r="V945" s="5"/>
      <c r="Y945" s="5"/>
    </row>
    <row r="946" spans="2:25" x14ac:dyDescent="0.3">
      <c r="B946" s="23">
        <f>'Spot Type 1'!B946</f>
        <v>0</v>
      </c>
      <c r="C946" s="20" t="str">
        <f>'Spot Type 1'!C946</f>
        <v>x</v>
      </c>
      <c r="D946" s="20"/>
      <c r="E946" s="20"/>
      <c r="F946" s="20"/>
      <c r="G946" s="20"/>
      <c r="H946" s="20"/>
      <c r="I946" s="20"/>
      <c r="J946" s="31"/>
      <c r="K946" s="32"/>
      <c r="L946" s="32"/>
      <c r="M946" s="32"/>
      <c r="N946" s="46"/>
      <c r="V946" s="5"/>
      <c r="Y946" s="5"/>
    </row>
    <row r="947" spans="2:25" x14ac:dyDescent="0.3">
      <c r="B947" s="23">
        <f>'Spot Type 1'!B947</f>
        <v>0</v>
      </c>
      <c r="C947" s="20" t="str">
        <f>'Spot Type 1'!C947</f>
        <v>x</v>
      </c>
      <c r="D947" s="20"/>
      <c r="E947" s="20"/>
      <c r="F947" s="20"/>
      <c r="G947" s="20"/>
      <c r="H947" s="20"/>
      <c r="I947" s="20"/>
      <c r="J947" s="31"/>
      <c r="K947" s="32"/>
      <c r="L947" s="32"/>
      <c r="M947" s="32"/>
      <c r="N947" s="46"/>
      <c r="V947" s="5"/>
      <c r="Y947" s="5"/>
    </row>
    <row r="948" spans="2:25" x14ac:dyDescent="0.3">
      <c r="B948" s="23">
        <f>'Spot Type 1'!B948</f>
        <v>0</v>
      </c>
      <c r="C948" s="20" t="str">
        <f>'Spot Type 1'!C948</f>
        <v>x</v>
      </c>
      <c r="D948" s="20"/>
      <c r="E948" s="20"/>
      <c r="F948" s="20"/>
      <c r="G948" s="20"/>
      <c r="H948" s="20"/>
      <c r="I948" s="20"/>
      <c r="J948" s="31"/>
      <c r="K948" s="32"/>
      <c r="L948" s="32"/>
      <c r="M948" s="32"/>
      <c r="N948" s="46"/>
      <c r="V948" s="5"/>
      <c r="Y948" s="5"/>
    </row>
    <row r="949" spans="2:25" x14ac:dyDescent="0.3">
      <c r="B949" s="23">
        <f>'Spot Type 1'!B949</f>
        <v>0</v>
      </c>
      <c r="C949" s="20" t="str">
        <f>'Spot Type 1'!C949</f>
        <v>x</v>
      </c>
      <c r="D949" s="20"/>
      <c r="E949" s="20"/>
      <c r="F949" s="20"/>
      <c r="G949" s="20"/>
      <c r="H949" s="20"/>
      <c r="I949" s="20"/>
      <c r="J949" s="31"/>
      <c r="K949" s="32"/>
      <c r="L949" s="32"/>
      <c r="M949" s="32"/>
      <c r="N949" s="46"/>
      <c r="V949" s="5"/>
      <c r="Y949" s="5"/>
    </row>
    <row r="950" spans="2:25" x14ac:dyDescent="0.3">
      <c r="B950" s="23">
        <f>'Spot Type 1'!B950</f>
        <v>0</v>
      </c>
      <c r="C950" s="20" t="str">
        <f>'Spot Type 1'!C950</f>
        <v>x</v>
      </c>
      <c r="D950" s="20"/>
      <c r="E950" s="20"/>
      <c r="F950" s="20"/>
      <c r="G950" s="20"/>
      <c r="H950" s="20"/>
      <c r="I950" s="20"/>
      <c r="J950" s="31"/>
      <c r="K950" s="32"/>
      <c r="L950" s="32"/>
      <c r="M950" s="32"/>
      <c r="N950" s="46"/>
      <c r="V950" s="5"/>
      <c r="Y950" s="5"/>
    </row>
    <row r="951" spans="2:25" x14ac:dyDescent="0.3">
      <c r="B951" s="23">
        <f>'Spot Type 1'!B951</f>
        <v>0</v>
      </c>
      <c r="C951" s="20" t="str">
        <f>'Spot Type 1'!C951</f>
        <v>x</v>
      </c>
      <c r="D951" s="20"/>
      <c r="E951" s="20"/>
      <c r="F951" s="20"/>
      <c r="G951" s="20"/>
      <c r="H951" s="20"/>
      <c r="I951" s="20"/>
      <c r="J951" s="31"/>
      <c r="K951" s="32"/>
      <c r="L951" s="32"/>
      <c r="M951" s="32"/>
      <c r="N951" s="46"/>
      <c r="V951" s="5"/>
      <c r="Y951" s="5"/>
    </row>
    <row r="952" spans="2:25" x14ac:dyDescent="0.3">
      <c r="B952" s="23">
        <f>'Spot Type 1'!B952</f>
        <v>0</v>
      </c>
      <c r="C952" s="20" t="str">
        <f>'Spot Type 1'!C952</f>
        <v>x</v>
      </c>
      <c r="D952" s="20"/>
      <c r="E952" s="20"/>
      <c r="F952" s="20"/>
      <c r="G952" s="20"/>
      <c r="H952" s="20"/>
      <c r="I952" s="20"/>
      <c r="J952" s="31"/>
      <c r="K952" s="32"/>
      <c r="L952" s="32"/>
      <c r="M952" s="32"/>
      <c r="N952" s="46"/>
      <c r="V952" s="5"/>
      <c r="Y952" s="5"/>
    </row>
    <row r="953" spans="2:25" x14ac:dyDescent="0.3">
      <c r="B953" s="23">
        <f>'Spot Type 1'!B953</f>
        <v>0</v>
      </c>
      <c r="C953" s="20" t="str">
        <f>'Spot Type 1'!C953</f>
        <v>x</v>
      </c>
      <c r="D953" s="20"/>
      <c r="E953" s="20"/>
      <c r="F953" s="20"/>
      <c r="G953" s="20"/>
      <c r="H953" s="20"/>
      <c r="I953" s="20"/>
      <c r="J953" s="31"/>
      <c r="K953" s="32"/>
      <c r="L953" s="32"/>
      <c r="M953" s="32"/>
      <c r="N953" s="46"/>
      <c r="V953" s="5"/>
      <c r="Y953" s="5"/>
    </row>
    <row r="954" spans="2:25" x14ac:dyDescent="0.3">
      <c r="B954" s="23">
        <f>'Spot Type 1'!B954</f>
        <v>0</v>
      </c>
      <c r="C954" s="20" t="str">
        <f>'Spot Type 1'!C954</f>
        <v>x</v>
      </c>
      <c r="D954" s="20"/>
      <c r="E954" s="20"/>
      <c r="F954" s="20"/>
      <c r="G954" s="20"/>
      <c r="H954" s="20"/>
      <c r="I954" s="20"/>
      <c r="J954" s="31"/>
      <c r="K954" s="32"/>
      <c r="L954" s="32"/>
      <c r="M954" s="32"/>
      <c r="N954" s="46"/>
      <c r="V954" s="5"/>
      <c r="Y954" s="5"/>
    </row>
    <row r="955" spans="2:25" x14ac:dyDescent="0.3">
      <c r="B955" s="23">
        <f>'Spot Type 1'!B955</f>
        <v>0</v>
      </c>
      <c r="C955" s="20" t="str">
        <f>'Spot Type 1'!C955</f>
        <v>x</v>
      </c>
      <c r="D955" s="20"/>
      <c r="E955" s="20"/>
      <c r="F955" s="20"/>
      <c r="G955" s="20"/>
      <c r="H955" s="20"/>
      <c r="I955" s="20"/>
      <c r="J955" s="31"/>
      <c r="K955" s="32"/>
      <c r="L955" s="32"/>
      <c r="M955" s="32"/>
      <c r="N955" s="46"/>
      <c r="V955" s="5"/>
      <c r="Y955" s="5"/>
    </row>
    <row r="956" spans="2:25" x14ac:dyDescent="0.3">
      <c r="B956" s="23">
        <f>'Spot Type 1'!B956</f>
        <v>0</v>
      </c>
      <c r="C956" s="20" t="str">
        <f>'Spot Type 1'!C956</f>
        <v>x</v>
      </c>
      <c r="D956" s="20"/>
      <c r="E956" s="20"/>
      <c r="F956" s="20"/>
      <c r="G956" s="20"/>
      <c r="H956" s="20"/>
      <c r="I956" s="20"/>
      <c r="J956" s="31"/>
      <c r="K956" s="32"/>
      <c r="L956" s="32"/>
      <c r="M956" s="32"/>
      <c r="N956" s="46"/>
      <c r="V956" s="5"/>
      <c r="Y956" s="5"/>
    </row>
    <row r="957" spans="2:25" x14ac:dyDescent="0.3">
      <c r="B957" s="23">
        <f>'Spot Type 1'!B957</f>
        <v>0</v>
      </c>
      <c r="C957" s="20" t="str">
        <f>'Spot Type 1'!C957</f>
        <v>x</v>
      </c>
      <c r="D957" s="20"/>
      <c r="E957" s="20"/>
      <c r="F957" s="20"/>
      <c r="G957" s="20"/>
      <c r="H957" s="20"/>
      <c r="I957" s="20"/>
      <c r="J957" s="31"/>
      <c r="K957" s="32"/>
      <c r="L957" s="32"/>
      <c r="M957" s="32"/>
      <c r="N957" s="46"/>
      <c r="V957" s="5"/>
      <c r="Y957" s="5"/>
    </row>
    <row r="958" spans="2:25" x14ac:dyDescent="0.3">
      <c r="B958" s="23">
        <f>'Spot Type 1'!B958</f>
        <v>0</v>
      </c>
      <c r="C958" s="20" t="str">
        <f>'Spot Type 1'!C958</f>
        <v>x</v>
      </c>
      <c r="D958" s="20"/>
      <c r="E958" s="20"/>
      <c r="F958" s="20"/>
      <c r="G958" s="20"/>
      <c r="H958" s="20"/>
      <c r="I958" s="20"/>
      <c r="J958" s="31"/>
      <c r="K958" s="32"/>
      <c r="L958" s="32"/>
      <c r="M958" s="32"/>
      <c r="N958" s="46"/>
      <c r="V958" s="5"/>
      <c r="Y958" s="5"/>
    </row>
    <row r="959" spans="2:25" x14ac:dyDescent="0.3">
      <c r="B959" s="23">
        <f>'Spot Type 1'!B959</f>
        <v>0</v>
      </c>
      <c r="C959" s="20" t="str">
        <f>'Spot Type 1'!C959</f>
        <v>x</v>
      </c>
      <c r="D959" s="20"/>
      <c r="E959" s="20"/>
      <c r="F959" s="20"/>
      <c r="G959" s="20"/>
      <c r="H959" s="20"/>
      <c r="I959" s="20"/>
      <c r="J959" s="31"/>
      <c r="K959" s="32"/>
      <c r="L959" s="32"/>
      <c r="M959" s="32"/>
      <c r="N959" s="46"/>
      <c r="V959" s="5"/>
      <c r="Y959" s="5"/>
    </row>
    <row r="960" spans="2:25" x14ac:dyDescent="0.3">
      <c r="B960" s="23">
        <f>'Spot Type 1'!B960</f>
        <v>0</v>
      </c>
      <c r="C960" s="20" t="str">
        <f>'Spot Type 1'!C960</f>
        <v>x</v>
      </c>
      <c r="D960" s="20"/>
      <c r="E960" s="20"/>
      <c r="F960" s="20"/>
      <c r="G960" s="20"/>
      <c r="H960" s="20"/>
      <c r="I960" s="20"/>
      <c r="J960" s="31"/>
      <c r="K960" s="32"/>
      <c r="L960" s="32"/>
      <c r="M960" s="32"/>
      <c r="N960" s="46"/>
      <c r="V960" s="5"/>
      <c r="Y960" s="5"/>
    </row>
    <row r="961" spans="2:25" x14ac:dyDescent="0.3">
      <c r="B961" s="23">
        <f>'Spot Type 1'!B961</f>
        <v>0</v>
      </c>
      <c r="C961" s="20" t="str">
        <f>'Spot Type 1'!C961</f>
        <v>x</v>
      </c>
      <c r="D961" s="20"/>
      <c r="E961" s="20"/>
      <c r="F961" s="20"/>
      <c r="G961" s="20"/>
      <c r="H961" s="20"/>
      <c r="I961" s="20"/>
      <c r="J961" s="31"/>
      <c r="K961" s="32"/>
      <c r="L961" s="32"/>
      <c r="M961" s="32"/>
      <c r="N961" s="46"/>
      <c r="V961" s="5"/>
      <c r="Y961" s="5"/>
    </row>
    <row r="962" spans="2:25" x14ac:dyDescent="0.3">
      <c r="B962" s="23">
        <f>'Spot Type 1'!B962</f>
        <v>0</v>
      </c>
      <c r="C962" s="20" t="str">
        <f>'Spot Type 1'!C962</f>
        <v>x</v>
      </c>
      <c r="D962" s="20"/>
      <c r="E962" s="20"/>
      <c r="F962" s="20"/>
      <c r="G962" s="20"/>
      <c r="H962" s="20"/>
      <c r="I962" s="20"/>
      <c r="J962" s="31"/>
      <c r="K962" s="32"/>
      <c r="L962" s="32"/>
      <c r="M962" s="32"/>
      <c r="N962" s="46"/>
      <c r="V962" s="5"/>
      <c r="Y962" s="5"/>
    </row>
    <row r="963" spans="2:25" x14ac:dyDescent="0.3">
      <c r="B963" s="23">
        <f>'Spot Type 1'!B963</f>
        <v>0</v>
      </c>
      <c r="C963" s="20" t="str">
        <f>'Spot Type 1'!C963</f>
        <v>x</v>
      </c>
      <c r="D963" s="20"/>
      <c r="E963" s="20"/>
      <c r="F963" s="20"/>
      <c r="G963" s="20"/>
      <c r="H963" s="20"/>
      <c r="I963" s="20"/>
      <c r="J963" s="31"/>
      <c r="K963" s="32"/>
      <c r="L963" s="32"/>
      <c r="M963" s="32"/>
      <c r="N963" s="46"/>
      <c r="V963" s="5"/>
      <c r="Y963" s="5"/>
    </row>
    <row r="964" spans="2:25" x14ac:dyDescent="0.3">
      <c r="B964" s="23">
        <f>'Spot Type 1'!B964</f>
        <v>0</v>
      </c>
      <c r="C964" s="20" t="str">
        <f>'Spot Type 1'!C964</f>
        <v>x</v>
      </c>
      <c r="D964" s="20"/>
      <c r="E964" s="20"/>
      <c r="F964" s="20"/>
      <c r="G964" s="20"/>
      <c r="H964" s="20"/>
      <c r="I964" s="20"/>
      <c r="J964" s="31"/>
      <c r="K964" s="32"/>
      <c r="L964" s="32"/>
      <c r="M964" s="32"/>
      <c r="N964" s="46"/>
      <c r="V964" s="5"/>
      <c r="Y964" s="5"/>
    </row>
    <row r="965" spans="2:25" x14ac:dyDescent="0.3">
      <c r="B965" s="23">
        <f>'Spot Type 1'!B965</f>
        <v>0</v>
      </c>
      <c r="C965" s="20" t="str">
        <f>'Spot Type 1'!C965</f>
        <v>x</v>
      </c>
      <c r="D965" s="20"/>
      <c r="E965" s="20"/>
      <c r="F965" s="20"/>
      <c r="G965" s="20"/>
      <c r="H965" s="20"/>
      <c r="I965" s="20"/>
      <c r="J965" s="31"/>
      <c r="K965" s="32"/>
      <c r="L965" s="32"/>
      <c r="M965" s="32"/>
      <c r="N965" s="46"/>
      <c r="V965" s="5"/>
      <c r="Y965" s="5"/>
    </row>
    <row r="966" spans="2:25" x14ac:dyDescent="0.3">
      <c r="B966" s="23">
        <f>'Spot Type 1'!B966</f>
        <v>0</v>
      </c>
      <c r="C966" s="20" t="str">
        <f>'Spot Type 1'!C966</f>
        <v>x</v>
      </c>
      <c r="D966" s="20"/>
      <c r="E966" s="20"/>
      <c r="F966" s="20"/>
      <c r="G966" s="20"/>
      <c r="H966" s="20"/>
      <c r="I966" s="20"/>
      <c r="J966" s="31"/>
      <c r="K966" s="32"/>
      <c r="L966" s="32"/>
      <c r="M966" s="32"/>
      <c r="N966" s="46"/>
      <c r="V966" s="5"/>
      <c r="Y966" s="5"/>
    </row>
    <row r="967" spans="2:25" x14ac:dyDescent="0.3">
      <c r="B967" s="23">
        <f>'Spot Type 1'!B967</f>
        <v>0</v>
      </c>
      <c r="C967" s="20" t="str">
        <f>'Spot Type 1'!C967</f>
        <v>x</v>
      </c>
      <c r="D967" s="20"/>
      <c r="E967" s="20"/>
      <c r="F967" s="20"/>
      <c r="G967" s="20"/>
      <c r="H967" s="20"/>
      <c r="I967" s="20"/>
      <c r="J967" s="31"/>
      <c r="K967" s="32"/>
      <c r="L967" s="32"/>
      <c r="M967" s="32"/>
      <c r="N967" s="46"/>
      <c r="V967" s="5"/>
      <c r="Y967" s="5"/>
    </row>
    <row r="968" spans="2:25" x14ac:dyDescent="0.3">
      <c r="B968" s="23">
        <f>'Spot Type 1'!B968</f>
        <v>0</v>
      </c>
      <c r="C968" s="20" t="str">
        <f>'Spot Type 1'!C968</f>
        <v>x</v>
      </c>
      <c r="D968" s="20"/>
      <c r="E968" s="20"/>
      <c r="F968" s="20"/>
      <c r="G968" s="20"/>
      <c r="H968" s="20"/>
      <c r="I968" s="20"/>
      <c r="J968" s="31"/>
      <c r="K968" s="32"/>
      <c r="L968" s="32"/>
      <c r="M968" s="32"/>
      <c r="N968" s="46"/>
      <c r="V968" s="5"/>
      <c r="Y968" s="5"/>
    </row>
    <row r="969" spans="2:25" x14ac:dyDescent="0.3">
      <c r="B969" s="23">
        <f>'Spot Type 1'!B969</f>
        <v>0</v>
      </c>
      <c r="C969" s="20" t="str">
        <f>'Spot Type 1'!C969</f>
        <v>x</v>
      </c>
      <c r="D969" s="20"/>
      <c r="E969" s="20"/>
      <c r="F969" s="20"/>
      <c r="G969" s="20"/>
      <c r="H969" s="20"/>
      <c r="I969" s="20"/>
      <c r="J969" s="31"/>
      <c r="K969" s="32"/>
      <c r="L969" s="32"/>
      <c r="M969" s="32"/>
      <c r="N969" s="46"/>
      <c r="V969" s="5"/>
      <c r="Y969" s="5"/>
    </row>
    <row r="970" spans="2:25" x14ac:dyDescent="0.3">
      <c r="B970" s="23">
        <f>'Spot Type 1'!B970</f>
        <v>0</v>
      </c>
      <c r="C970" s="20" t="str">
        <f>'Spot Type 1'!C970</f>
        <v>x</v>
      </c>
      <c r="D970" s="20"/>
      <c r="E970" s="20"/>
      <c r="F970" s="20"/>
      <c r="G970" s="20"/>
      <c r="H970" s="20"/>
      <c r="I970" s="20"/>
      <c r="J970" s="31"/>
      <c r="K970" s="32"/>
      <c r="L970" s="32"/>
      <c r="M970" s="32"/>
      <c r="N970" s="46"/>
      <c r="V970" s="5"/>
      <c r="Y970" s="5"/>
    </row>
    <row r="971" spans="2:25" x14ac:dyDescent="0.3">
      <c r="B971" s="23">
        <f>'Spot Type 1'!B971</f>
        <v>0</v>
      </c>
      <c r="C971" s="20" t="str">
        <f>'Spot Type 1'!C971</f>
        <v>x</v>
      </c>
      <c r="D971" s="20"/>
      <c r="E971" s="20"/>
      <c r="F971" s="20"/>
      <c r="G971" s="20"/>
      <c r="H971" s="20"/>
      <c r="I971" s="20"/>
      <c r="J971" s="31"/>
      <c r="K971" s="32"/>
      <c r="L971" s="32"/>
      <c r="M971" s="32"/>
      <c r="N971" s="46"/>
      <c r="V971" s="5"/>
      <c r="Y971" s="5"/>
    </row>
    <row r="972" spans="2:25" x14ac:dyDescent="0.3">
      <c r="B972" s="23">
        <f>'Spot Type 1'!B972</f>
        <v>0</v>
      </c>
      <c r="C972" s="20" t="str">
        <f>'Spot Type 1'!C972</f>
        <v>x</v>
      </c>
      <c r="D972" s="20"/>
      <c r="E972" s="20"/>
      <c r="F972" s="20"/>
      <c r="G972" s="20"/>
      <c r="H972" s="20"/>
      <c r="I972" s="20"/>
      <c r="J972" s="31"/>
      <c r="K972" s="32"/>
      <c r="L972" s="32"/>
      <c r="M972" s="32"/>
      <c r="N972" s="46"/>
      <c r="V972" s="5"/>
      <c r="Y972" s="5"/>
    </row>
    <row r="973" spans="2:25" x14ac:dyDescent="0.3">
      <c r="B973" s="23">
        <f>'Spot Type 1'!B973</f>
        <v>0</v>
      </c>
      <c r="C973" s="20" t="str">
        <f>'Spot Type 1'!C973</f>
        <v>x</v>
      </c>
      <c r="D973" s="20"/>
      <c r="E973" s="20"/>
      <c r="F973" s="20"/>
      <c r="G973" s="20"/>
      <c r="H973" s="20"/>
      <c r="I973" s="20"/>
      <c r="J973" s="31"/>
      <c r="K973" s="32"/>
      <c r="L973" s="32"/>
      <c r="M973" s="32"/>
      <c r="N973" s="46"/>
      <c r="V973" s="5"/>
      <c r="Y973" s="5"/>
    </row>
    <row r="974" spans="2:25" x14ac:dyDescent="0.3">
      <c r="B974" s="23">
        <f>'Spot Type 1'!B974</f>
        <v>0</v>
      </c>
      <c r="C974" s="20" t="str">
        <f>'Spot Type 1'!C974</f>
        <v>x</v>
      </c>
      <c r="D974" s="20"/>
      <c r="E974" s="20"/>
      <c r="F974" s="20"/>
      <c r="G974" s="20"/>
      <c r="H974" s="20"/>
      <c r="I974" s="20"/>
      <c r="J974" s="31"/>
      <c r="K974" s="32"/>
      <c r="L974" s="32"/>
      <c r="M974" s="32"/>
      <c r="N974" s="46"/>
      <c r="V974" s="5"/>
      <c r="Y974" s="5"/>
    </row>
    <row r="975" spans="2:25" x14ac:dyDescent="0.3">
      <c r="B975" s="23">
        <f>'Spot Type 1'!B975</f>
        <v>0</v>
      </c>
      <c r="C975" s="20" t="str">
        <f>'Spot Type 1'!C975</f>
        <v>x</v>
      </c>
      <c r="D975" s="20"/>
      <c r="E975" s="20"/>
      <c r="F975" s="20"/>
      <c r="G975" s="20"/>
      <c r="H975" s="20"/>
      <c r="I975" s="20"/>
      <c r="J975" s="31"/>
      <c r="K975" s="32"/>
      <c r="L975" s="32"/>
      <c r="M975" s="32"/>
      <c r="N975" s="46"/>
      <c r="V975" s="5"/>
      <c r="Y975" s="5"/>
    </row>
    <row r="976" spans="2:25" x14ac:dyDescent="0.3">
      <c r="B976" s="23">
        <f>'Spot Type 1'!B976</f>
        <v>0</v>
      </c>
      <c r="C976" s="20" t="str">
        <f>'Spot Type 1'!C976</f>
        <v>x</v>
      </c>
      <c r="D976" s="20"/>
      <c r="E976" s="20"/>
      <c r="F976" s="20"/>
      <c r="G976" s="20"/>
      <c r="H976" s="20"/>
      <c r="I976" s="20"/>
      <c r="J976" s="31"/>
      <c r="K976" s="32"/>
      <c r="L976" s="32"/>
      <c r="M976" s="32"/>
      <c r="N976" s="46"/>
      <c r="V976" s="5"/>
      <c r="Y976" s="5"/>
    </row>
    <row r="977" spans="2:25" x14ac:dyDescent="0.3">
      <c r="B977" s="23">
        <f>'Spot Type 1'!B977</f>
        <v>0</v>
      </c>
      <c r="C977" s="20" t="str">
        <f>'Spot Type 1'!C977</f>
        <v>x</v>
      </c>
      <c r="D977" s="20"/>
      <c r="E977" s="20"/>
      <c r="F977" s="20"/>
      <c r="G977" s="20"/>
      <c r="H977" s="20"/>
      <c r="I977" s="20"/>
      <c r="J977" s="31"/>
      <c r="K977" s="32"/>
      <c r="L977" s="32"/>
      <c r="M977" s="32"/>
      <c r="N977" s="46"/>
      <c r="V977" s="5"/>
      <c r="Y977" s="5"/>
    </row>
    <row r="978" spans="2:25" x14ac:dyDescent="0.3">
      <c r="B978" s="23">
        <f>'Spot Type 1'!B978</f>
        <v>0</v>
      </c>
      <c r="C978" s="20" t="str">
        <f>'Spot Type 1'!C978</f>
        <v>x</v>
      </c>
      <c r="D978" s="20"/>
      <c r="E978" s="20"/>
      <c r="F978" s="20"/>
      <c r="G978" s="20"/>
      <c r="H978" s="20"/>
      <c r="I978" s="20"/>
      <c r="J978" s="31"/>
      <c r="K978" s="32"/>
      <c r="L978" s="32"/>
      <c r="M978" s="32"/>
      <c r="N978" s="46"/>
      <c r="V978" s="5"/>
      <c r="Y978" s="5"/>
    </row>
    <row r="979" spans="2:25" x14ac:dyDescent="0.3">
      <c r="B979" s="23">
        <f>'Spot Type 1'!B979</f>
        <v>0</v>
      </c>
      <c r="C979" s="20" t="str">
        <f>'Spot Type 1'!C979</f>
        <v>x</v>
      </c>
      <c r="D979" s="20"/>
      <c r="E979" s="20"/>
      <c r="F979" s="20"/>
      <c r="G979" s="20"/>
      <c r="H979" s="20"/>
      <c r="I979" s="20"/>
      <c r="J979" s="31"/>
      <c r="K979" s="32"/>
      <c r="L979" s="32"/>
      <c r="M979" s="32"/>
      <c r="N979" s="46"/>
      <c r="V979" s="5"/>
      <c r="Y979" s="5"/>
    </row>
    <row r="980" spans="2:25" x14ac:dyDescent="0.3">
      <c r="B980" s="23">
        <f>'Spot Type 1'!B980</f>
        <v>0</v>
      </c>
      <c r="C980" s="20" t="str">
        <f>'Spot Type 1'!C980</f>
        <v>x</v>
      </c>
      <c r="D980" s="20"/>
      <c r="E980" s="20"/>
      <c r="F980" s="20"/>
      <c r="G980" s="20"/>
      <c r="H980" s="20"/>
      <c r="I980" s="20"/>
      <c r="J980" s="31"/>
      <c r="K980" s="32"/>
      <c r="L980" s="32"/>
      <c r="M980" s="32"/>
      <c r="N980" s="46"/>
      <c r="V980" s="5"/>
      <c r="Y980" s="5"/>
    </row>
    <row r="981" spans="2:25" x14ac:dyDescent="0.3">
      <c r="B981" s="23">
        <f>'Spot Type 1'!B981</f>
        <v>0</v>
      </c>
      <c r="C981" s="20" t="str">
        <f>'Spot Type 1'!C981</f>
        <v>x</v>
      </c>
      <c r="D981" s="20"/>
      <c r="E981" s="20"/>
      <c r="F981" s="20"/>
      <c r="G981" s="20"/>
      <c r="H981" s="20"/>
      <c r="I981" s="20"/>
      <c r="J981" s="31"/>
      <c r="K981" s="32"/>
      <c r="L981" s="32"/>
      <c r="M981" s="32"/>
      <c r="N981" s="46"/>
      <c r="V981" s="5"/>
      <c r="Y981" s="5"/>
    </row>
    <row r="982" spans="2:25" x14ac:dyDescent="0.3">
      <c r="B982" s="23">
        <f>'Spot Type 1'!B982</f>
        <v>0</v>
      </c>
      <c r="C982" s="20" t="str">
        <f>'Spot Type 1'!C982</f>
        <v>x</v>
      </c>
      <c r="D982" s="20"/>
      <c r="E982" s="20"/>
      <c r="F982" s="20"/>
      <c r="G982" s="20"/>
      <c r="H982" s="20"/>
      <c r="I982" s="20"/>
      <c r="J982" s="31"/>
      <c r="K982" s="32"/>
      <c r="L982" s="32"/>
      <c r="M982" s="32"/>
      <c r="N982" s="46"/>
      <c r="V982" s="5"/>
      <c r="Y982" s="5"/>
    </row>
    <row r="983" spans="2:25" x14ac:dyDescent="0.3">
      <c r="B983" s="23">
        <f>'Spot Type 1'!B983</f>
        <v>0</v>
      </c>
      <c r="C983" s="20" t="str">
        <f>'Spot Type 1'!C983</f>
        <v>x</v>
      </c>
      <c r="D983" s="20"/>
      <c r="E983" s="20"/>
      <c r="F983" s="20"/>
      <c r="G983" s="20"/>
      <c r="H983" s="20"/>
      <c r="I983" s="20"/>
      <c r="J983" s="31"/>
      <c r="K983" s="32"/>
      <c r="L983" s="32"/>
      <c r="M983" s="32"/>
      <c r="N983" s="46"/>
      <c r="V983" s="5"/>
      <c r="Y983" s="5"/>
    </row>
    <row r="984" spans="2:25" x14ac:dyDescent="0.3">
      <c r="B984" s="23">
        <f>'Spot Type 1'!B984</f>
        <v>0</v>
      </c>
      <c r="C984" s="20" t="str">
        <f>'Spot Type 1'!C984</f>
        <v>x</v>
      </c>
      <c r="D984" s="20"/>
      <c r="E984" s="20"/>
      <c r="F984" s="20"/>
      <c r="G984" s="20"/>
      <c r="H984" s="20"/>
      <c r="I984" s="20"/>
      <c r="J984" s="31"/>
      <c r="K984" s="32"/>
      <c r="L984" s="32"/>
      <c r="M984" s="32"/>
      <c r="N984" s="46"/>
      <c r="V984" s="5"/>
      <c r="Y984" s="5"/>
    </row>
    <row r="985" spans="2:25" x14ac:dyDescent="0.3">
      <c r="B985" s="23">
        <f>'Spot Type 1'!B985</f>
        <v>0</v>
      </c>
      <c r="C985" s="20" t="str">
        <f>'Spot Type 1'!C985</f>
        <v>x</v>
      </c>
      <c r="D985" s="20"/>
      <c r="E985" s="20"/>
      <c r="F985" s="20"/>
      <c r="G985" s="20"/>
      <c r="H985" s="20"/>
      <c r="I985" s="20"/>
      <c r="J985" s="31"/>
      <c r="K985" s="32"/>
      <c r="L985" s="32"/>
      <c r="M985" s="32"/>
      <c r="N985" s="46"/>
      <c r="V985" s="5"/>
      <c r="Y985" s="5"/>
    </row>
    <row r="986" spans="2:25" x14ac:dyDescent="0.3">
      <c r="B986" s="23">
        <f>'Spot Type 1'!B986</f>
        <v>0</v>
      </c>
      <c r="C986" s="20" t="str">
        <f>'Spot Type 1'!C986</f>
        <v>x</v>
      </c>
      <c r="D986" s="20"/>
      <c r="E986" s="20"/>
      <c r="F986" s="20"/>
      <c r="G986" s="20"/>
      <c r="H986" s="20"/>
      <c r="I986" s="20"/>
      <c r="J986" s="31"/>
      <c r="K986" s="32"/>
      <c r="L986" s="32"/>
      <c r="M986" s="32"/>
      <c r="N986" s="46"/>
      <c r="V986" s="5"/>
      <c r="Y986" s="5"/>
    </row>
    <row r="987" spans="2:25" x14ac:dyDescent="0.3">
      <c r="B987" s="23">
        <f>'Spot Type 1'!B987</f>
        <v>0</v>
      </c>
      <c r="C987" s="20" t="str">
        <f>'Spot Type 1'!C987</f>
        <v>x</v>
      </c>
      <c r="D987" s="20"/>
      <c r="E987" s="20"/>
      <c r="F987" s="20"/>
      <c r="G987" s="20"/>
      <c r="H987" s="20"/>
      <c r="I987" s="20"/>
      <c r="J987" s="31"/>
      <c r="K987" s="32"/>
      <c r="L987" s="32"/>
      <c r="M987" s="32"/>
      <c r="N987" s="46"/>
      <c r="V987" s="5"/>
      <c r="Y987" s="5"/>
    </row>
    <row r="988" spans="2:25" x14ac:dyDescent="0.3">
      <c r="B988" s="23">
        <f>'Spot Type 1'!B988</f>
        <v>0</v>
      </c>
      <c r="C988" s="20" t="str">
        <f>'Spot Type 1'!C988</f>
        <v>x</v>
      </c>
      <c r="D988" s="20"/>
      <c r="E988" s="20"/>
      <c r="F988" s="20"/>
      <c r="G988" s="20"/>
      <c r="H988" s="20"/>
      <c r="I988" s="20"/>
      <c r="J988" s="31"/>
      <c r="K988" s="32"/>
      <c r="L988" s="32"/>
      <c r="M988" s="32"/>
      <c r="N988" s="46"/>
      <c r="V988" s="5"/>
      <c r="Y988" s="5"/>
    </row>
    <row r="989" spans="2:25" x14ac:dyDescent="0.3">
      <c r="B989" s="23">
        <f>'Spot Type 1'!B989</f>
        <v>0</v>
      </c>
      <c r="C989" s="20" t="str">
        <f>'Spot Type 1'!C989</f>
        <v>x</v>
      </c>
      <c r="D989" s="20"/>
      <c r="E989" s="20"/>
      <c r="F989" s="20"/>
      <c r="G989" s="20"/>
      <c r="H989" s="20"/>
      <c r="I989" s="20"/>
      <c r="J989" s="31"/>
      <c r="K989" s="32"/>
      <c r="L989" s="32"/>
      <c r="M989" s="32"/>
      <c r="N989" s="46"/>
      <c r="V989" s="5"/>
      <c r="Y989" s="5"/>
    </row>
    <row r="990" spans="2:25" x14ac:dyDescent="0.3">
      <c r="B990" s="23">
        <f>'Spot Type 1'!B990</f>
        <v>0</v>
      </c>
      <c r="C990" s="20" t="str">
        <f>'Spot Type 1'!C990</f>
        <v>x</v>
      </c>
      <c r="D990" s="20"/>
      <c r="E990" s="20"/>
      <c r="F990" s="20"/>
      <c r="G990" s="20"/>
      <c r="H990" s="20"/>
      <c r="I990" s="20"/>
      <c r="J990" s="31"/>
      <c r="K990" s="32"/>
      <c r="L990" s="32"/>
      <c r="M990" s="32"/>
      <c r="N990" s="46"/>
      <c r="V990" s="5"/>
      <c r="Y990" s="5"/>
    </row>
    <row r="991" spans="2:25" x14ac:dyDescent="0.3">
      <c r="B991" s="23">
        <f>'Spot Type 1'!B991</f>
        <v>0</v>
      </c>
      <c r="C991" s="20" t="str">
        <f>'Spot Type 1'!C991</f>
        <v>x</v>
      </c>
      <c r="D991" s="20"/>
      <c r="E991" s="20"/>
      <c r="F991" s="20"/>
      <c r="G991" s="20"/>
      <c r="H991" s="20"/>
      <c r="I991" s="20"/>
      <c r="J991" s="31"/>
      <c r="K991" s="32"/>
      <c r="L991" s="32"/>
      <c r="M991" s="32"/>
      <c r="N991" s="46"/>
      <c r="V991" s="5"/>
      <c r="Y991" s="5"/>
    </row>
    <row r="992" spans="2:25" x14ac:dyDescent="0.3">
      <c r="B992" s="23">
        <f>'Spot Type 1'!B992</f>
        <v>0</v>
      </c>
      <c r="C992" s="20" t="str">
        <f>'Spot Type 1'!C992</f>
        <v>x</v>
      </c>
      <c r="D992" s="20"/>
      <c r="E992" s="20"/>
      <c r="F992" s="20"/>
      <c r="G992" s="20"/>
      <c r="H992" s="20"/>
      <c r="I992" s="20"/>
      <c r="J992" s="31"/>
      <c r="K992" s="32"/>
      <c r="L992" s="32"/>
      <c r="M992" s="32"/>
      <c r="N992" s="46"/>
      <c r="V992" s="5"/>
      <c r="Y992" s="5"/>
    </row>
    <row r="993" spans="2:25" x14ac:dyDescent="0.3">
      <c r="B993" s="23">
        <f>'Spot Type 1'!B993</f>
        <v>0</v>
      </c>
      <c r="C993" s="20" t="str">
        <f>'Spot Type 1'!C993</f>
        <v>x</v>
      </c>
      <c r="D993" s="20"/>
      <c r="E993" s="20"/>
      <c r="F993" s="20"/>
      <c r="G993" s="20"/>
      <c r="H993" s="20"/>
      <c r="I993" s="20"/>
      <c r="J993" s="31"/>
      <c r="K993" s="32"/>
      <c r="L993" s="32"/>
      <c r="M993" s="32"/>
      <c r="N993" s="46"/>
      <c r="V993" s="5"/>
      <c r="Y993" s="5"/>
    </row>
    <row r="994" spans="2:25" x14ac:dyDescent="0.3">
      <c r="B994" s="23">
        <f>'Spot Type 1'!B994</f>
        <v>0</v>
      </c>
      <c r="C994" s="20" t="str">
        <f>'Spot Type 1'!C994</f>
        <v>x</v>
      </c>
      <c r="D994" s="20"/>
      <c r="E994" s="20"/>
      <c r="F994" s="20"/>
      <c r="G994" s="20"/>
      <c r="H994" s="20"/>
      <c r="I994" s="20"/>
      <c r="J994" s="31"/>
      <c r="K994" s="32"/>
      <c r="L994" s="32"/>
      <c r="M994" s="32"/>
      <c r="N994" s="46"/>
      <c r="V994" s="5"/>
      <c r="Y994" s="5"/>
    </row>
    <row r="995" spans="2:25" x14ac:dyDescent="0.3">
      <c r="B995" s="23">
        <f>'Spot Type 1'!B995</f>
        <v>0</v>
      </c>
      <c r="C995" s="20" t="str">
        <f>'Spot Type 1'!C995</f>
        <v>x</v>
      </c>
      <c r="D995" s="20"/>
      <c r="E995" s="20"/>
      <c r="F995" s="20"/>
      <c r="G995" s="20"/>
      <c r="H995" s="20"/>
      <c r="I995" s="20"/>
      <c r="J995" s="31"/>
      <c r="K995" s="32"/>
      <c r="L995" s="32"/>
      <c r="M995" s="32"/>
      <c r="N995" s="46"/>
      <c r="V995" s="5"/>
      <c r="Y995" s="5"/>
    </row>
    <row r="996" spans="2:25" x14ac:dyDescent="0.3">
      <c r="B996" s="23">
        <f>'Spot Type 1'!B996</f>
        <v>0</v>
      </c>
      <c r="C996" s="20" t="str">
        <f>'Spot Type 1'!C996</f>
        <v>x</v>
      </c>
      <c r="D996" s="20"/>
      <c r="E996" s="20"/>
      <c r="F996" s="20"/>
      <c r="G996" s="20"/>
      <c r="H996" s="20"/>
      <c r="I996" s="20"/>
      <c r="J996" s="31"/>
      <c r="K996" s="32"/>
      <c r="L996" s="32"/>
      <c r="M996" s="32"/>
      <c r="N996" s="46"/>
      <c r="V996" s="5"/>
      <c r="Y996" s="5"/>
    </row>
    <row r="997" spans="2:25" x14ac:dyDescent="0.3">
      <c r="B997" s="23">
        <f>'Spot Type 1'!B997</f>
        <v>0</v>
      </c>
      <c r="C997" s="20" t="str">
        <f>'Spot Type 1'!C997</f>
        <v>x</v>
      </c>
      <c r="D997" s="20"/>
      <c r="E997" s="20"/>
      <c r="F997" s="20"/>
      <c r="G997" s="20"/>
      <c r="H997" s="20"/>
      <c r="I997" s="20"/>
      <c r="J997" s="31"/>
      <c r="K997" s="32"/>
      <c r="L997" s="32"/>
      <c r="M997" s="32"/>
      <c r="N997" s="46"/>
      <c r="V997" s="5"/>
      <c r="Y997" s="5"/>
    </row>
    <row r="998" spans="2:25" x14ac:dyDescent="0.3">
      <c r="B998" s="23">
        <f>'Spot Type 1'!B998</f>
        <v>0</v>
      </c>
      <c r="C998" s="20" t="str">
        <f>'Spot Type 1'!C998</f>
        <v>x</v>
      </c>
      <c r="D998" s="20"/>
      <c r="E998" s="20"/>
      <c r="F998" s="20"/>
      <c r="G998" s="20"/>
      <c r="H998" s="20"/>
      <c r="I998" s="20"/>
      <c r="J998" s="31"/>
      <c r="K998" s="32"/>
      <c r="L998" s="32"/>
      <c r="M998" s="32"/>
      <c r="N998" s="46"/>
      <c r="V998" s="5"/>
      <c r="Y998" s="5"/>
    </row>
    <row r="999" spans="2:25" x14ac:dyDescent="0.3">
      <c r="B999" s="23">
        <f>'Spot Type 1'!B999</f>
        <v>0</v>
      </c>
      <c r="C999" s="20" t="str">
        <f>'Spot Type 1'!C999</f>
        <v>x</v>
      </c>
      <c r="D999" s="20"/>
      <c r="E999" s="20"/>
      <c r="F999" s="20"/>
      <c r="G999" s="20"/>
      <c r="H999" s="20"/>
      <c r="I999" s="20"/>
      <c r="J999" s="31"/>
      <c r="K999" s="32"/>
      <c r="L999" s="32"/>
      <c r="M999" s="32"/>
      <c r="N999" s="46"/>
      <c r="V999" s="5"/>
      <c r="Y999" s="5"/>
    </row>
    <row r="1000" spans="2:25" x14ac:dyDescent="0.3">
      <c r="B1000" s="23">
        <f>'Spot Type 1'!B1000</f>
        <v>0</v>
      </c>
      <c r="C1000" s="20" t="str">
        <f>'Spot Type 1'!C1000</f>
        <v>x</v>
      </c>
      <c r="D1000" s="20"/>
      <c r="E1000" s="20"/>
      <c r="F1000" s="20"/>
      <c r="G1000" s="20"/>
      <c r="H1000" s="20"/>
      <c r="I1000" s="20"/>
      <c r="J1000" s="31"/>
      <c r="K1000" s="32"/>
      <c r="L1000" s="32"/>
      <c r="M1000" s="32"/>
      <c r="N1000" s="46"/>
      <c r="V1000" s="5"/>
      <c r="Y1000" s="5"/>
    </row>
    <row r="1001" spans="2:25" x14ac:dyDescent="0.3">
      <c r="B1001" s="100"/>
      <c r="M1001" s="32"/>
      <c r="N1001" s="46"/>
    </row>
    <row r="1002" spans="2:25" x14ac:dyDescent="0.3">
      <c r="B1002" s="100"/>
      <c r="M1002" s="32"/>
      <c r="N1002" s="46"/>
    </row>
    <row r="1003" spans="2:25" x14ac:dyDescent="0.3">
      <c r="B1003" s="100"/>
      <c r="M1003" s="32"/>
      <c r="N1003" s="46"/>
    </row>
    <row r="1004" spans="2:25" x14ac:dyDescent="0.3">
      <c r="B1004" s="100"/>
      <c r="M1004" s="32"/>
      <c r="N1004" s="46"/>
    </row>
    <row r="1005" spans="2:25" x14ac:dyDescent="0.3">
      <c r="B1005" s="100"/>
      <c r="M1005" s="32"/>
      <c r="N1005" s="46"/>
    </row>
    <row r="1006" spans="2:25" x14ac:dyDescent="0.3">
      <c r="B1006" s="100"/>
      <c r="M1006" s="32"/>
      <c r="N1006" s="46"/>
    </row>
    <row r="1007" spans="2:25" x14ac:dyDescent="0.3">
      <c r="B1007" s="100"/>
      <c r="M1007" s="32"/>
      <c r="N1007" s="46"/>
    </row>
    <row r="1008" spans="2:25" x14ac:dyDescent="0.3">
      <c r="B1008" s="100"/>
      <c r="M1008" s="32"/>
      <c r="N1008" s="46"/>
    </row>
    <row r="1009" spans="2:14" x14ac:dyDescent="0.3">
      <c r="B1009" s="100"/>
      <c r="M1009" s="32"/>
      <c r="N1009" s="46"/>
    </row>
    <row r="1010" spans="2:14" x14ac:dyDescent="0.3">
      <c r="B1010" s="100"/>
      <c r="M1010" s="32"/>
      <c r="N1010" s="46"/>
    </row>
    <row r="1011" spans="2:14" x14ac:dyDescent="0.3">
      <c r="B1011" s="100"/>
      <c r="M1011" s="32"/>
      <c r="N1011" s="46"/>
    </row>
    <row r="1012" spans="2:14" x14ac:dyDescent="0.3">
      <c r="B1012" s="100"/>
      <c r="M1012" s="32"/>
      <c r="N1012" s="46"/>
    </row>
    <row r="1013" spans="2:14" x14ac:dyDescent="0.3">
      <c r="B1013" s="100"/>
      <c r="M1013" s="32"/>
      <c r="N1013" s="46"/>
    </row>
    <row r="1014" spans="2:14" x14ac:dyDescent="0.3">
      <c r="B1014" s="100"/>
      <c r="M1014" s="32"/>
      <c r="N1014" s="46"/>
    </row>
    <row r="1015" spans="2:14" x14ac:dyDescent="0.3">
      <c r="B1015" s="100"/>
      <c r="M1015" s="32"/>
      <c r="N1015" s="46"/>
    </row>
    <row r="1016" spans="2:14" x14ac:dyDescent="0.3">
      <c r="B1016" s="100"/>
      <c r="M1016" s="32"/>
      <c r="N1016" s="46"/>
    </row>
    <row r="1017" spans="2:14" x14ac:dyDescent="0.3">
      <c r="B1017" s="100"/>
      <c r="M1017" s="32"/>
      <c r="N1017" s="46"/>
    </row>
    <row r="1018" spans="2:14" x14ac:dyDescent="0.3">
      <c r="B1018" s="100"/>
      <c r="M1018" s="32"/>
      <c r="N1018" s="46"/>
    </row>
    <row r="1019" spans="2:14" x14ac:dyDescent="0.3">
      <c r="B1019" s="100"/>
      <c r="M1019" s="32"/>
      <c r="N1019" s="46"/>
    </row>
  </sheetData>
  <mergeCells count="1">
    <mergeCell ref="S34:AE3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A7CA2-43DB-440A-ACD6-FF04BF6B0866}">
  <dimension ref="A1:AJ1019"/>
  <sheetViews>
    <sheetView zoomScale="70" zoomScaleNormal="70" workbookViewId="0">
      <selection activeCell="T19" sqref="T19:AE19"/>
    </sheetView>
  </sheetViews>
  <sheetFormatPr baseColWidth="10" defaultColWidth="11" defaultRowHeight="15.6" x14ac:dyDescent="0.3"/>
  <cols>
    <col min="2" max="2" width="19.19921875" style="23" customWidth="1"/>
    <col min="3" max="3" width="27" style="20" customWidth="1"/>
    <col min="4" max="4" width="16.19921875" style="20" customWidth="1"/>
    <col min="5" max="5" width="14.69921875" style="20" customWidth="1"/>
    <col min="6" max="6" width="15" style="20" customWidth="1"/>
    <col min="7" max="7" width="21.8984375" style="20" customWidth="1"/>
    <col min="8" max="8" width="20.19921875" style="20" customWidth="1"/>
    <col min="9" max="9" width="20.59765625" style="20" customWidth="1"/>
    <col min="10" max="10" width="20.59765625" style="31" customWidth="1"/>
    <col min="11" max="11" width="21" style="32" customWidth="1"/>
    <col min="12" max="12" width="20.5" style="32" customWidth="1"/>
    <col min="13" max="13" width="21.5" style="32" customWidth="1"/>
    <col min="14" max="14" width="14.69921875" style="46" customWidth="1"/>
    <col min="19" max="19" width="26.19921875" customWidth="1"/>
    <col min="20" max="20" width="27.19921875" customWidth="1"/>
    <col min="21" max="21" width="29" customWidth="1"/>
    <col min="22" max="22" width="21.19921875" style="5" customWidth="1"/>
    <col min="23" max="23" width="26.69921875" customWidth="1"/>
    <col min="24" max="24" width="25.19921875" customWidth="1"/>
    <col min="25" max="25" width="21" style="5" customWidth="1"/>
    <col min="26" max="26" width="27" customWidth="1"/>
    <col min="27" max="27" width="26" customWidth="1"/>
    <col min="28" max="28" width="25.3984375" customWidth="1"/>
    <col min="29" max="29" width="25.69921875" customWidth="1"/>
    <col min="30" max="30" width="26.19921875" customWidth="1"/>
    <col min="31" max="31" width="22.69921875" customWidth="1"/>
    <col min="32" max="32" width="16.19921875" customWidth="1"/>
    <col min="33" max="33" width="18.5" customWidth="1"/>
    <col min="34" max="34" width="15.5" customWidth="1"/>
    <col min="35" max="35" width="22.69921875" customWidth="1"/>
    <col min="36" max="36" width="20.69921875" customWidth="1"/>
    <col min="37" max="37" width="18" customWidth="1"/>
    <col min="42" max="42" width="15.69921875" customWidth="1"/>
  </cols>
  <sheetData>
    <row r="1" spans="1:31" x14ac:dyDescent="0.3">
      <c r="B1" s="21"/>
      <c r="C1" s="19"/>
      <c r="D1" s="19"/>
      <c r="E1" s="19"/>
      <c r="F1" s="19"/>
      <c r="G1" s="19"/>
      <c r="H1" s="19"/>
      <c r="I1" s="19"/>
      <c r="J1" s="19"/>
      <c r="K1" s="33"/>
      <c r="L1" s="33"/>
      <c r="M1" s="33"/>
      <c r="N1" s="33"/>
    </row>
    <row r="2" spans="1:31" ht="18" x14ac:dyDescent="0.35">
      <c r="A2" s="4"/>
      <c r="B2" s="21"/>
      <c r="C2" s="19"/>
      <c r="D2" s="19"/>
      <c r="E2" s="19"/>
      <c r="F2" s="19"/>
      <c r="G2" s="19"/>
      <c r="H2" s="19"/>
      <c r="I2" s="19"/>
      <c r="J2" s="19"/>
      <c r="K2" s="33"/>
      <c r="L2" s="33"/>
      <c r="M2" s="33"/>
      <c r="N2" s="33"/>
    </row>
    <row r="3" spans="1:31" x14ac:dyDescent="0.3">
      <c r="B3" s="21"/>
      <c r="C3" s="19"/>
      <c r="D3" s="19"/>
      <c r="E3" s="19"/>
      <c r="F3" s="19"/>
      <c r="G3" s="19"/>
      <c r="H3" s="19"/>
      <c r="I3" s="19"/>
      <c r="J3" s="19"/>
      <c r="K3" s="33"/>
      <c r="L3" s="33"/>
      <c r="M3" s="33"/>
      <c r="N3" s="55" t="s">
        <v>12</v>
      </c>
      <c r="O3">
        <f>COUNT(C6:C1019)</f>
        <v>0</v>
      </c>
    </row>
    <row r="4" spans="1:31" ht="16.2" thickBot="1" x14ac:dyDescent="0.35">
      <c r="B4" s="21"/>
      <c r="C4" s="19"/>
      <c r="D4" s="19"/>
      <c r="E4" s="19"/>
      <c r="F4" s="19"/>
      <c r="G4" s="19"/>
      <c r="H4" s="19"/>
      <c r="I4" s="19"/>
      <c r="J4" s="19"/>
      <c r="K4" s="33"/>
      <c r="L4" s="33"/>
      <c r="M4" s="33"/>
      <c r="N4" s="33"/>
    </row>
    <row r="5" spans="1:31" x14ac:dyDescent="0.3">
      <c r="B5" s="22" t="s">
        <v>0</v>
      </c>
      <c r="C5" s="1" t="s">
        <v>35</v>
      </c>
      <c r="D5" s="107"/>
      <c r="E5" s="107"/>
      <c r="F5" s="107"/>
      <c r="G5" s="107" t="s">
        <v>121</v>
      </c>
      <c r="H5" s="107" t="s">
        <v>122</v>
      </c>
      <c r="I5" s="107" t="s">
        <v>124</v>
      </c>
      <c r="J5" s="107" t="s">
        <v>125</v>
      </c>
      <c r="K5" s="107" t="s">
        <v>126</v>
      </c>
      <c r="L5" s="107" t="s">
        <v>127</v>
      </c>
      <c r="M5" s="107" t="s">
        <v>128</v>
      </c>
      <c r="N5" s="107"/>
      <c r="S5" s="35" t="s">
        <v>35</v>
      </c>
      <c r="T5" s="57" t="s">
        <v>173</v>
      </c>
      <c r="U5" s="57" t="s">
        <v>174</v>
      </c>
      <c r="V5" s="57" t="s">
        <v>175</v>
      </c>
      <c r="W5" s="58" t="s">
        <v>156</v>
      </c>
      <c r="X5" s="58" t="s">
        <v>157</v>
      </c>
      <c r="Y5" s="58" t="s">
        <v>158</v>
      </c>
      <c r="Z5" s="59" t="s">
        <v>176</v>
      </c>
      <c r="AA5" s="59" t="s">
        <v>177</v>
      </c>
      <c r="AB5" s="59" t="s">
        <v>178</v>
      </c>
      <c r="AC5" s="60" t="s">
        <v>179</v>
      </c>
      <c r="AD5" s="60" t="s">
        <v>180</v>
      </c>
      <c r="AE5" s="61" t="s">
        <v>181</v>
      </c>
    </row>
    <row r="6" spans="1:31" x14ac:dyDescent="0.3">
      <c r="B6" s="23">
        <f>'Spot Type 1'!B6</f>
        <v>0</v>
      </c>
      <c r="C6" s="20" t="str">
        <f>'Spot Type 1'!C6</f>
        <v>x</v>
      </c>
      <c r="S6" s="36" t="str">
        <f>'Spot Type 1'!S6</f>
        <v>//</v>
      </c>
      <c r="T6" s="2" t="e">
        <f>AVERAGEIF(C:C,S6,G:G)</f>
        <v>#DIV/0!</v>
      </c>
      <c r="U6" s="2" t="e" cm="1">
        <f t="array" ref="U6">STDEV(IF(C$6:C$1000=S6,G$6:G$1000))</f>
        <v>#DIV/0!</v>
      </c>
      <c r="V6" s="6" t="e">
        <f>U6/T6</f>
        <v>#DIV/0!</v>
      </c>
      <c r="W6" s="2" t="e">
        <f>AVERAGEIF(C:C,S6,H:H)</f>
        <v>#DIV/0!</v>
      </c>
      <c r="X6" s="2" t="e" cm="1">
        <f t="array" ref="X6">STDEV(IF(C$6:C$1000=S6,H$6:H$1000))</f>
        <v>#DIV/0!</v>
      </c>
      <c r="Y6" s="6" t="e">
        <f>X6/W6</f>
        <v>#DIV/0!</v>
      </c>
      <c r="Z6" s="2" t="e">
        <f>AVERAGEIF(C:C,S6,I:I)</f>
        <v>#DIV/0!</v>
      </c>
      <c r="AA6" s="2" t="e" cm="1">
        <f t="array" ref="AA6">STDEV(IF(C$6:C$1000=S6,I$6:I$1000))</f>
        <v>#DIV/0!</v>
      </c>
      <c r="AB6" s="6" t="e">
        <f>AA6/Z6</f>
        <v>#DIV/0!</v>
      </c>
      <c r="AC6" s="2" t="e">
        <f>AVERAGEIF(C:C,S6,J:J)</f>
        <v>#DIV/0!</v>
      </c>
      <c r="AD6" s="2" t="e" cm="1">
        <f t="array" ref="AD6">STDEV(IF(C$6:C$1000=S6,J$6:J$1000))</f>
        <v>#DIV/0!</v>
      </c>
      <c r="AE6" s="37" t="e">
        <f>AD6/AC6</f>
        <v>#DIV/0!</v>
      </c>
    </row>
    <row r="7" spans="1:31" x14ac:dyDescent="0.3">
      <c r="B7" s="23">
        <f>'Spot Type 1'!B7</f>
        <v>0</v>
      </c>
      <c r="C7" s="20" t="str">
        <f>'Spot Type 1'!C7</f>
        <v>x</v>
      </c>
      <c r="S7" s="36" t="str">
        <f>'Spot Type 1'!S7</f>
        <v>//</v>
      </c>
      <c r="T7" s="2" t="e">
        <f t="shared" ref="T7:T15" si="0">AVERAGEIF(C:C,S7,G:G)</f>
        <v>#DIV/0!</v>
      </c>
      <c r="U7" s="2" t="e" cm="1">
        <f t="array" ref="U7">STDEV(IF(C$6:C$1000=S7,G$6:G$1000))</f>
        <v>#DIV/0!</v>
      </c>
      <c r="V7" s="6" t="e">
        <f t="shared" ref="V7:V11" si="1">U7/T7</f>
        <v>#DIV/0!</v>
      </c>
      <c r="W7" s="2" t="e">
        <f t="shared" ref="W7:W15" si="2">AVERAGEIF(C:C,S7,H:H)</f>
        <v>#DIV/0!</v>
      </c>
      <c r="X7" s="2" t="e" cm="1">
        <f t="array" ref="X7">STDEV(IF(C$6:C$1000=S7,H$6:H$1000))</f>
        <v>#DIV/0!</v>
      </c>
      <c r="Y7" s="6" t="e">
        <f t="shared" ref="Y7:Y15" si="3">X7/W7</f>
        <v>#DIV/0!</v>
      </c>
      <c r="Z7" s="2" t="e">
        <f t="shared" ref="Z7:Z15" si="4">AVERAGEIF(C:C,S7,I:I)</f>
        <v>#DIV/0!</v>
      </c>
      <c r="AA7" s="2" t="e" cm="1">
        <f t="array" ref="AA7">STDEV(IF(C$6:C$1000=S7,I$6:I$1000))</f>
        <v>#DIV/0!</v>
      </c>
      <c r="AB7" s="6" t="e">
        <f t="shared" ref="AB7:AB15" si="5">AA7/Z7</f>
        <v>#DIV/0!</v>
      </c>
      <c r="AC7" s="2" t="e">
        <f t="shared" ref="AC7:AC15" si="6">AVERAGEIF(C:C,S7,J:J)</f>
        <v>#DIV/0!</v>
      </c>
      <c r="AD7" s="2" t="e" cm="1">
        <f t="array" ref="AD7">STDEV(IF(C$6:C$1000=S7,J$6:J$1000))</f>
        <v>#DIV/0!</v>
      </c>
      <c r="AE7" s="37" t="e">
        <f t="shared" ref="AE7:AE15" si="7">AD7/AC7</f>
        <v>#DIV/0!</v>
      </c>
    </row>
    <row r="8" spans="1:31" x14ac:dyDescent="0.3">
      <c r="B8" s="23">
        <f>'Spot Type 1'!B8</f>
        <v>0</v>
      </c>
      <c r="C8" s="20" t="str">
        <f>'Spot Type 1'!C8</f>
        <v>x</v>
      </c>
      <c r="S8" s="36" t="str">
        <f>'Spot Type 1'!S8</f>
        <v>//</v>
      </c>
      <c r="T8" s="2" t="e">
        <f t="shared" si="0"/>
        <v>#DIV/0!</v>
      </c>
      <c r="U8" s="2" t="e" cm="1">
        <f t="array" ref="U8">STDEV(IF(C$6:C$1000=S8,G$6:G$1000))</f>
        <v>#DIV/0!</v>
      </c>
      <c r="V8" s="6" t="e">
        <f t="shared" si="1"/>
        <v>#DIV/0!</v>
      </c>
      <c r="W8" s="2" t="e">
        <f t="shared" si="2"/>
        <v>#DIV/0!</v>
      </c>
      <c r="X8" s="2" t="e" cm="1">
        <f t="array" ref="X8">STDEV(IF(C$6:C$1000=S8,H$6:H$1000))</f>
        <v>#DIV/0!</v>
      </c>
      <c r="Y8" s="6" t="e">
        <f t="shared" si="3"/>
        <v>#DIV/0!</v>
      </c>
      <c r="Z8" s="2" t="e">
        <f t="shared" si="4"/>
        <v>#DIV/0!</v>
      </c>
      <c r="AA8" s="2" t="e" cm="1">
        <f t="array" ref="AA8">STDEV(IF(C$6:C$1000=S8,I$6:I$1000))</f>
        <v>#DIV/0!</v>
      </c>
      <c r="AB8" s="6" t="e">
        <f t="shared" si="5"/>
        <v>#DIV/0!</v>
      </c>
      <c r="AC8" s="2" t="e">
        <f t="shared" si="6"/>
        <v>#DIV/0!</v>
      </c>
      <c r="AD8" s="2" t="e" cm="1">
        <f t="array" ref="AD8">STDEV(IF(C$6:C$1000=S8,J$6:J$1000))</f>
        <v>#DIV/0!</v>
      </c>
      <c r="AE8" s="37" t="e">
        <f t="shared" si="7"/>
        <v>#DIV/0!</v>
      </c>
    </row>
    <row r="9" spans="1:31" x14ac:dyDescent="0.3">
      <c r="B9" s="23">
        <f>'Spot Type 1'!B9</f>
        <v>0</v>
      </c>
      <c r="C9" s="20" t="str">
        <f>'Spot Type 1'!C9</f>
        <v>x</v>
      </c>
      <c r="S9" s="36" t="str">
        <f>'Spot Type 1'!S9</f>
        <v>//</v>
      </c>
      <c r="T9" s="2" t="e">
        <f t="shared" si="0"/>
        <v>#DIV/0!</v>
      </c>
      <c r="U9" s="2" t="e" cm="1">
        <f t="array" ref="U9">STDEV(IF(C$6:C$1000=S9,G$6:G$1000))</f>
        <v>#DIV/0!</v>
      </c>
      <c r="V9" s="6" t="e">
        <f t="shared" si="1"/>
        <v>#DIV/0!</v>
      </c>
      <c r="W9" s="2" t="e">
        <f t="shared" si="2"/>
        <v>#DIV/0!</v>
      </c>
      <c r="X9" s="2" t="e" cm="1">
        <f t="array" ref="X9">STDEV(IF(C$6:C$1000=S9,H$6:H$1000))</f>
        <v>#DIV/0!</v>
      </c>
      <c r="Y9" s="6" t="e">
        <f t="shared" si="3"/>
        <v>#DIV/0!</v>
      </c>
      <c r="Z9" s="2" t="e">
        <f t="shared" si="4"/>
        <v>#DIV/0!</v>
      </c>
      <c r="AA9" s="2" t="e" cm="1">
        <f t="array" ref="AA9">STDEV(IF(C$6:C$1000=S9,I$6:I$1000))</f>
        <v>#DIV/0!</v>
      </c>
      <c r="AB9" s="6" t="e">
        <f t="shared" si="5"/>
        <v>#DIV/0!</v>
      </c>
      <c r="AC9" s="2" t="e">
        <f t="shared" si="6"/>
        <v>#DIV/0!</v>
      </c>
      <c r="AD9" s="2" t="e" cm="1">
        <f t="array" ref="AD9">STDEV(IF(C$6:C$1000=S9,J$6:J$1000))</f>
        <v>#DIV/0!</v>
      </c>
      <c r="AE9" s="37" t="e">
        <f t="shared" si="7"/>
        <v>#DIV/0!</v>
      </c>
    </row>
    <row r="10" spans="1:31" x14ac:dyDescent="0.3">
      <c r="B10" s="23">
        <f>'Spot Type 1'!B10</f>
        <v>0</v>
      </c>
      <c r="C10" s="20" t="str">
        <f>'Spot Type 1'!C10</f>
        <v>x</v>
      </c>
      <c r="S10" s="36" t="str">
        <f>'Spot Type 1'!S10</f>
        <v>//</v>
      </c>
      <c r="T10" s="2" t="e">
        <f t="shared" si="0"/>
        <v>#DIV/0!</v>
      </c>
      <c r="U10" s="2" t="e" cm="1">
        <f t="array" ref="U10">STDEV(IF(C$6:C$1000=S10,G$6:G$1000))</f>
        <v>#DIV/0!</v>
      </c>
      <c r="V10" s="6" t="e">
        <f t="shared" si="1"/>
        <v>#DIV/0!</v>
      </c>
      <c r="W10" s="2" t="e">
        <f t="shared" si="2"/>
        <v>#DIV/0!</v>
      </c>
      <c r="X10" s="2" t="e" cm="1">
        <f t="array" ref="X10">STDEV(IF(C$6:C$1000=S10,H$6:H$1000))</f>
        <v>#DIV/0!</v>
      </c>
      <c r="Y10" s="6" t="e">
        <f t="shared" si="3"/>
        <v>#DIV/0!</v>
      </c>
      <c r="Z10" s="2" t="e">
        <f t="shared" si="4"/>
        <v>#DIV/0!</v>
      </c>
      <c r="AA10" s="2" t="e" cm="1">
        <f t="array" ref="AA10">STDEV(IF(C$6:C$1000=S10,I$6:I$1000))</f>
        <v>#DIV/0!</v>
      </c>
      <c r="AB10" s="6" t="e">
        <f t="shared" si="5"/>
        <v>#DIV/0!</v>
      </c>
      <c r="AC10" s="2" t="e">
        <f t="shared" si="6"/>
        <v>#DIV/0!</v>
      </c>
      <c r="AD10" s="2" t="e" cm="1">
        <f t="array" ref="AD10">STDEV(IF(C$6:C$1000=S10,J$6:J$1000))</f>
        <v>#DIV/0!</v>
      </c>
      <c r="AE10" s="37" t="e">
        <f t="shared" si="7"/>
        <v>#DIV/0!</v>
      </c>
    </row>
    <row r="11" spans="1:31" x14ac:dyDescent="0.3">
      <c r="B11" s="23">
        <f>'Spot Type 1'!B11</f>
        <v>0</v>
      </c>
      <c r="C11" s="20" t="str">
        <f>'Spot Type 1'!C11</f>
        <v>x</v>
      </c>
      <c r="S11" s="36" t="str">
        <f>'Spot Type 1'!S11</f>
        <v>//</v>
      </c>
      <c r="T11" s="2" t="e">
        <f t="shared" si="0"/>
        <v>#DIV/0!</v>
      </c>
      <c r="U11" s="2" t="e" cm="1">
        <f t="array" ref="U11">STDEV(IF(C$6:C$1000=S11,G$6:G$1000))</f>
        <v>#DIV/0!</v>
      </c>
      <c r="V11" s="6" t="e">
        <f t="shared" si="1"/>
        <v>#DIV/0!</v>
      </c>
      <c r="W11" s="2" t="e">
        <f t="shared" si="2"/>
        <v>#DIV/0!</v>
      </c>
      <c r="X11" s="2" t="e" cm="1">
        <f t="array" ref="X11">STDEV(IF(C$6:C$1000=S11,H$6:H$1000))</f>
        <v>#DIV/0!</v>
      </c>
      <c r="Y11" s="6" t="e">
        <f t="shared" si="3"/>
        <v>#DIV/0!</v>
      </c>
      <c r="Z11" s="2" t="e">
        <f t="shared" si="4"/>
        <v>#DIV/0!</v>
      </c>
      <c r="AA11" s="2" t="e" cm="1">
        <f t="array" ref="AA11">STDEV(IF(C$6:C$1000=S11,I$6:I$1000))</f>
        <v>#DIV/0!</v>
      </c>
      <c r="AB11" s="6" t="e">
        <f t="shared" si="5"/>
        <v>#DIV/0!</v>
      </c>
      <c r="AC11" s="2" t="e">
        <f t="shared" si="6"/>
        <v>#DIV/0!</v>
      </c>
      <c r="AD11" s="2" t="e" cm="1">
        <f t="array" ref="AD11">STDEV(IF(C$6:C$1000=S11,J$6:J$1000))</f>
        <v>#DIV/0!</v>
      </c>
      <c r="AE11" s="37" t="e">
        <f t="shared" si="7"/>
        <v>#DIV/0!</v>
      </c>
    </row>
    <row r="12" spans="1:31" x14ac:dyDescent="0.3">
      <c r="B12" s="23">
        <f>'Spot Type 1'!B12</f>
        <v>0</v>
      </c>
      <c r="C12" s="20" t="str">
        <f>'Spot Type 1'!C12</f>
        <v>x</v>
      </c>
      <c r="S12" s="36" t="str">
        <f>'Spot Type 1'!S12</f>
        <v>//</v>
      </c>
      <c r="T12" s="2" t="e">
        <f t="shared" si="0"/>
        <v>#DIV/0!</v>
      </c>
      <c r="U12" s="2" t="e" cm="1">
        <f t="array" ref="U12">STDEV(IF(C$6:C$1000=S12,G$6:G$1000))</f>
        <v>#DIV/0!</v>
      </c>
      <c r="V12" s="6" t="e">
        <f>U12/T12</f>
        <v>#DIV/0!</v>
      </c>
      <c r="W12" s="2" t="e">
        <f t="shared" si="2"/>
        <v>#DIV/0!</v>
      </c>
      <c r="X12" s="2" t="e" cm="1">
        <f t="array" ref="X12">STDEV(IF(C$6:C$1000=S12,H$6:H$1000))</f>
        <v>#DIV/0!</v>
      </c>
      <c r="Y12" s="6" t="e">
        <f t="shared" si="3"/>
        <v>#DIV/0!</v>
      </c>
      <c r="Z12" s="2" t="e">
        <f t="shared" si="4"/>
        <v>#DIV/0!</v>
      </c>
      <c r="AA12" s="2" t="e" cm="1">
        <f t="array" ref="AA12">STDEV(IF(C$6:C$1000=S12,I$6:I$1000))</f>
        <v>#DIV/0!</v>
      </c>
      <c r="AB12" s="6" t="e">
        <f t="shared" si="5"/>
        <v>#DIV/0!</v>
      </c>
      <c r="AC12" s="2" t="e">
        <f t="shared" si="6"/>
        <v>#DIV/0!</v>
      </c>
      <c r="AD12" s="2" t="e" cm="1">
        <f t="array" ref="AD12">STDEV(IF(C$6:C$1000=S12,J$6:J$1000))</f>
        <v>#DIV/0!</v>
      </c>
      <c r="AE12" s="37" t="e">
        <f t="shared" si="7"/>
        <v>#DIV/0!</v>
      </c>
    </row>
    <row r="13" spans="1:31" x14ac:dyDescent="0.3">
      <c r="B13" s="23">
        <f>'Spot Type 1'!B13</f>
        <v>0</v>
      </c>
      <c r="C13" s="20" t="str">
        <f>'Spot Type 1'!C13</f>
        <v>x</v>
      </c>
      <c r="S13" s="36" t="str">
        <f>'Spot Type 1'!S13</f>
        <v>//</v>
      </c>
      <c r="T13" s="2" t="e">
        <f t="shared" si="0"/>
        <v>#DIV/0!</v>
      </c>
      <c r="U13" s="2" t="e" cm="1">
        <f t="array" ref="U13">STDEV(IF(C$6:C$1000=S13,G$6:G$1000))</f>
        <v>#DIV/0!</v>
      </c>
      <c r="V13" s="6" t="e">
        <f t="shared" ref="V13:V15" si="8">U13/T13</f>
        <v>#DIV/0!</v>
      </c>
      <c r="W13" s="2" t="e">
        <f t="shared" si="2"/>
        <v>#DIV/0!</v>
      </c>
      <c r="X13" s="2" t="e" cm="1">
        <f t="array" ref="X13">STDEV(IF(C$6:C$1000=S13,H$6:H$1000))</f>
        <v>#DIV/0!</v>
      </c>
      <c r="Y13" s="6" t="e">
        <f t="shared" si="3"/>
        <v>#DIV/0!</v>
      </c>
      <c r="Z13" s="2" t="e">
        <f t="shared" si="4"/>
        <v>#DIV/0!</v>
      </c>
      <c r="AA13" s="2" t="e" cm="1">
        <f t="array" ref="AA13">STDEV(IF(C$6:C$1000=S13,I$6:I$1000))</f>
        <v>#DIV/0!</v>
      </c>
      <c r="AB13" s="6" t="e">
        <f t="shared" si="5"/>
        <v>#DIV/0!</v>
      </c>
      <c r="AC13" s="2" t="e">
        <f t="shared" si="6"/>
        <v>#DIV/0!</v>
      </c>
      <c r="AD13" s="2" t="e" cm="1">
        <f t="array" ref="AD13">STDEV(IF(C$6:C$1000=S13,J$6:J$1000))</f>
        <v>#DIV/0!</v>
      </c>
      <c r="AE13" s="37" t="e">
        <f t="shared" si="7"/>
        <v>#DIV/0!</v>
      </c>
    </row>
    <row r="14" spans="1:31" x14ac:dyDescent="0.3">
      <c r="B14" s="23">
        <f>'Spot Type 1'!B14</f>
        <v>0</v>
      </c>
      <c r="C14" s="20" t="str">
        <f>'Spot Type 1'!C14</f>
        <v>x</v>
      </c>
      <c r="S14" s="36" t="str">
        <f>'Spot Type 1'!S14</f>
        <v>//</v>
      </c>
      <c r="T14" s="2" t="e">
        <f t="shared" si="0"/>
        <v>#DIV/0!</v>
      </c>
      <c r="U14" s="2" t="e" cm="1">
        <f t="array" ref="U14">STDEV(IF(C$6:C$1000=S14,G$6:G$1000))</f>
        <v>#DIV/0!</v>
      </c>
      <c r="V14" s="6" t="e">
        <f t="shared" si="8"/>
        <v>#DIV/0!</v>
      </c>
      <c r="W14" s="2" t="e">
        <f t="shared" si="2"/>
        <v>#DIV/0!</v>
      </c>
      <c r="X14" s="2" t="e" cm="1">
        <f t="array" ref="X14">STDEV(IF(C$6:C$1000=S14,H$6:H$1000))</f>
        <v>#DIV/0!</v>
      </c>
      <c r="Y14" s="6" t="e">
        <f t="shared" si="3"/>
        <v>#DIV/0!</v>
      </c>
      <c r="Z14" s="2" t="e">
        <f t="shared" si="4"/>
        <v>#DIV/0!</v>
      </c>
      <c r="AA14" s="2" t="e" cm="1">
        <f t="array" ref="AA14">STDEV(IF(C$6:C$1000=S14,I$6:I$1000))</f>
        <v>#DIV/0!</v>
      </c>
      <c r="AB14" s="6" t="e">
        <f t="shared" si="5"/>
        <v>#DIV/0!</v>
      </c>
      <c r="AC14" s="2" t="e">
        <f t="shared" si="6"/>
        <v>#DIV/0!</v>
      </c>
      <c r="AD14" s="2" t="e" cm="1">
        <f t="array" ref="AD14">STDEV(IF(C$6:C$1000=S14,J$6:J$1000))</f>
        <v>#DIV/0!</v>
      </c>
      <c r="AE14" s="37" t="e">
        <f t="shared" si="7"/>
        <v>#DIV/0!</v>
      </c>
    </row>
    <row r="15" spans="1:31" ht="16.2" thickBot="1" x14ac:dyDescent="0.35">
      <c r="B15" s="23">
        <f>'Spot Type 1'!B15</f>
        <v>0</v>
      </c>
      <c r="C15" s="20" t="str">
        <f>'Spot Type 1'!C15</f>
        <v>x</v>
      </c>
      <c r="S15" s="36" t="str">
        <f>'Spot Type 1'!S15</f>
        <v>//</v>
      </c>
      <c r="T15" s="2" t="e">
        <f t="shared" si="0"/>
        <v>#DIV/0!</v>
      </c>
      <c r="U15" s="2" t="e" cm="1">
        <f t="array" ref="U15">STDEV(IF(C$6:C$1000=S15,G$6:G$1000))</f>
        <v>#DIV/0!</v>
      </c>
      <c r="V15" s="40" t="e">
        <f t="shared" si="8"/>
        <v>#DIV/0!</v>
      </c>
      <c r="W15" s="2" t="e">
        <f t="shared" si="2"/>
        <v>#DIV/0!</v>
      </c>
      <c r="X15" s="2" t="e" cm="1">
        <f t="array" ref="X15">STDEV(IF(C$6:C$1000=S15,H$6:H$1000))</f>
        <v>#DIV/0!</v>
      </c>
      <c r="Y15" s="40" t="e">
        <f t="shared" si="3"/>
        <v>#DIV/0!</v>
      </c>
      <c r="Z15" s="2" t="e">
        <f t="shared" si="4"/>
        <v>#DIV/0!</v>
      </c>
      <c r="AA15" s="2" t="e" cm="1">
        <f t="array" ref="AA15">STDEV(IF(C$6:C$1000=S15,I$6:I$1000))</f>
        <v>#DIV/0!</v>
      </c>
      <c r="AB15" s="40" t="e">
        <f t="shared" si="5"/>
        <v>#DIV/0!</v>
      </c>
      <c r="AC15" s="2" t="e">
        <f t="shared" si="6"/>
        <v>#DIV/0!</v>
      </c>
      <c r="AD15" s="2" t="e" cm="1">
        <f t="array" ref="AD15">STDEV(IF(C$6:C$1000=S15,J$6:J$1000))</f>
        <v>#DIV/0!</v>
      </c>
      <c r="AE15" s="41" t="e">
        <f t="shared" si="7"/>
        <v>#DIV/0!</v>
      </c>
    </row>
    <row r="16" spans="1:31" x14ac:dyDescent="0.3">
      <c r="B16" s="23">
        <f>'Spot Type 1'!B16</f>
        <v>0</v>
      </c>
      <c r="C16" s="20" t="str">
        <f>'Spot Type 1'!C16</f>
        <v>x</v>
      </c>
    </row>
    <row r="17" spans="2:31" x14ac:dyDescent="0.3">
      <c r="B17" s="23">
        <f>'Spot Type 1'!B17</f>
        <v>0</v>
      </c>
      <c r="C17" s="20" t="str">
        <f>'Spot Type 1'!C17</f>
        <v>x</v>
      </c>
    </row>
    <row r="18" spans="2:31" ht="16.2" thickBot="1" x14ac:dyDescent="0.35">
      <c r="B18" s="23">
        <f>'Spot Type 1'!B18</f>
        <v>0</v>
      </c>
      <c r="C18" s="20" t="str">
        <f>'Spot Type 1'!C18</f>
        <v>x</v>
      </c>
    </row>
    <row r="19" spans="2:31" x14ac:dyDescent="0.3">
      <c r="B19" s="23">
        <f>'Spot Type 1'!B19</f>
        <v>0</v>
      </c>
      <c r="C19" s="20" t="str">
        <f>'Spot Type 1'!C19</f>
        <v>x</v>
      </c>
      <c r="S19" s="35" t="s">
        <v>35</v>
      </c>
      <c r="T19" s="62" t="s">
        <v>182</v>
      </c>
      <c r="U19" s="62" t="s">
        <v>186</v>
      </c>
      <c r="V19" s="62" t="s">
        <v>187</v>
      </c>
      <c r="W19" s="71" t="s">
        <v>185</v>
      </c>
      <c r="X19" s="71" t="s">
        <v>183</v>
      </c>
      <c r="Y19" s="71" t="s">
        <v>184</v>
      </c>
      <c r="Z19" s="130" t="s">
        <v>188</v>
      </c>
      <c r="AA19" s="130" t="s">
        <v>189</v>
      </c>
      <c r="AB19" s="130" t="s">
        <v>190</v>
      </c>
      <c r="AC19" s="79" t="s">
        <v>94</v>
      </c>
      <c r="AD19" s="79" t="s">
        <v>95</v>
      </c>
      <c r="AE19" s="80" t="s">
        <v>96</v>
      </c>
    </row>
    <row r="20" spans="2:31" x14ac:dyDescent="0.3">
      <c r="B20" s="23">
        <f>'Spot Type 1'!B20</f>
        <v>0</v>
      </c>
      <c r="C20" s="20" t="str">
        <f>'Spot Type 1'!C20</f>
        <v>x</v>
      </c>
      <c r="S20" s="36" t="str">
        <f>S6</f>
        <v>//</v>
      </c>
      <c r="T20" s="2" t="e">
        <f>AVERAGEIF(C:C,S20,K:K)</f>
        <v>#DIV/0!</v>
      </c>
      <c r="U20" s="2" t="e" cm="1">
        <f t="array" ref="U20">STDEV(IF(C$6:C$1000=S20,K$6:K$1000))</f>
        <v>#DIV/0!</v>
      </c>
      <c r="V20" s="6" t="e">
        <f>U20/T20</f>
        <v>#DIV/0!</v>
      </c>
      <c r="W20" s="2" t="e">
        <f>AVERAGEIF(C:C,S20,L:L)</f>
        <v>#DIV/0!</v>
      </c>
      <c r="X20" s="2" t="e" cm="1">
        <f t="array" ref="X20">STDEV(IF(C$6:C$1000=S20,L$6:L$1000))</f>
        <v>#DIV/0!</v>
      </c>
      <c r="Y20" s="6" t="e">
        <f>X20/W20</f>
        <v>#DIV/0!</v>
      </c>
      <c r="Z20" s="2" t="e">
        <f t="shared" ref="Z20:Z29" si="9">AVERAGEIF(C:C,S20,M:M)</f>
        <v>#DIV/0!</v>
      </c>
      <c r="AA20" s="2" t="e" cm="1">
        <f t="array" ref="AA20">STDEV(IF(C$6:C$1000=$S20,M$6:M$1000))</f>
        <v>#DIV/0!</v>
      </c>
      <c r="AB20" s="6" t="e">
        <f>AA20/Z20</f>
        <v>#DIV/0!</v>
      </c>
      <c r="AC20" s="2" t="e">
        <f t="shared" ref="AC20:AC29" si="10">AVERAGEIF(C:C,S20,N:N)</f>
        <v>#DIV/0!</v>
      </c>
      <c r="AD20" s="2" t="e" cm="1">
        <f t="array" ref="AD20">STDEV(IF(C$6:C$1000=$S20,N$6:N$1000))</f>
        <v>#DIV/0!</v>
      </c>
      <c r="AE20" s="37" t="e">
        <f>AD20/AC20</f>
        <v>#DIV/0!</v>
      </c>
    </row>
    <row r="21" spans="2:31" x14ac:dyDescent="0.3">
      <c r="B21" s="23">
        <f>'Spot Type 1'!B21</f>
        <v>0</v>
      </c>
      <c r="C21" s="20" t="str">
        <f>'Spot Type 1'!C21</f>
        <v>x</v>
      </c>
      <c r="S21" s="36" t="str">
        <f t="shared" ref="S21:S29" si="11">S7</f>
        <v>//</v>
      </c>
      <c r="T21" s="2" t="e">
        <f t="shared" ref="T21:T29" si="12">AVERAGEIF(C:C,S21,K:K)</f>
        <v>#DIV/0!</v>
      </c>
      <c r="U21" s="2" t="e" cm="1">
        <f t="array" ref="U21">STDEV(IF(C$6:C$1000=S21,K$6:K$1000))</f>
        <v>#DIV/0!</v>
      </c>
      <c r="V21" s="6" t="e">
        <f t="shared" ref="V21:V29" si="13">U21/T21</f>
        <v>#DIV/0!</v>
      </c>
      <c r="W21" s="2" t="e">
        <f t="shared" ref="W21:W29" si="14">AVERAGEIF(C:C,S21,L:L)</f>
        <v>#DIV/0!</v>
      </c>
      <c r="X21" s="2" t="e" cm="1">
        <f t="array" ref="X21">STDEV(IF(C$6:C$1000=S21,L$6:L$1000))</f>
        <v>#DIV/0!</v>
      </c>
      <c r="Y21" s="6" t="e">
        <f t="shared" ref="Y21:Y29" si="15">X21/W21</f>
        <v>#DIV/0!</v>
      </c>
      <c r="Z21" s="2" t="e">
        <f t="shared" si="9"/>
        <v>#DIV/0!</v>
      </c>
      <c r="AA21" s="2" t="e" cm="1">
        <f t="array" ref="AA21">STDEV(IF(C$6:C$1000=$S21,M$6:M$1000))</f>
        <v>#DIV/0!</v>
      </c>
      <c r="AB21" s="6" t="e">
        <f t="shared" ref="AB21:AB29" si="16">AA21/Z21</f>
        <v>#DIV/0!</v>
      </c>
      <c r="AC21" s="2" t="e">
        <f t="shared" si="10"/>
        <v>#DIV/0!</v>
      </c>
      <c r="AD21" s="2" t="e" cm="1">
        <f t="array" ref="AD21">STDEV(IF(C$6:C$1000=$S21,N$6:N$1000))</f>
        <v>#DIV/0!</v>
      </c>
      <c r="AE21" s="37" t="e">
        <f t="shared" ref="AE21:AE29" si="17">AD21/AC21</f>
        <v>#DIV/0!</v>
      </c>
    </row>
    <row r="22" spans="2:31" x14ac:dyDescent="0.3">
      <c r="B22" s="23">
        <f>'Spot Type 1'!B22</f>
        <v>0</v>
      </c>
      <c r="C22" s="20" t="str">
        <f>'Spot Type 1'!C22</f>
        <v>x</v>
      </c>
      <c r="S22" s="36" t="str">
        <f t="shared" si="11"/>
        <v>//</v>
      </c>
      <c r="T22" s="2" t="e">
        <f t="shared" si="12"/>
        <v>#DIV/0!</v>
      </c>
      <c r="U22" s="2" t="e" cm="1">
        <f t="array" ref="U22">STDEV(IF(C$6:C$1000=S22,K$6:K$1000))</f>
        <v>#DIV/0!</v>
      </c>
      <c r="V22" s="6" t="e">
        <f t="shared" si="13"/>
        <v>#DIV/0!</v>
      </c>
      <c r="W22" s="2" t="e">
        <f t="shared" si="14"/>
        <v>#DIV/0!</v>
      </c>
      <c r="X22" s="2" t="e" cm="1">
        <f t="array" ref="X22">STDEV(IF(C$6:C$1000=S22,L$6:L$1000))</f>
        <v>#DIV/0!</v>
      </c>
      <c r="Y22" s="6" t="e">
        <f t="shared" si="15"/>
        <v>#DIV/0!</v>
      </c>
      <c r="Z22" s="2" t="e">
        <f t="shared" si="9"/>
        <v>#DIV/0!</v>
      </c>
      <c r="AA22" s="2" t="e" cm="1">
        <f t="array" ref="AA22">STDEV(IF(C$6:C$1000=$S22,M$6:M$1000))</f>
        <v>#DIV/0!</v>
      </c>
      <c r="AB22" s="6" t="e">
        <f t="shared" si="16"/>
        <v>#DIV/0!</v>
      </c>
      <c r="AC22" s="2" t="e">
        <f t="shared" si="10"/>
        <v>#DIV/0!</v>
      </c>
      <c r="AD22" s="2" t="e" cm="1">
        <f t="array" ref="AD22">STDEV(IF(C$6:C$1000=$S22,N$6:N$1000))</f>
        <v>#DIV/0!</v>
      </c>
      <c r="AE22" s="37" t="e">
        <f t="shared" si="17"/>
        <v>#DIV/0!</v>
      </c>
    </row>
    <row r="23" spans="2:31" x14ac:dyDescent="0.3">
      <c r="B23" s="23">
        <f>'Spot Type 1'!B23</f>
        <v>0</v>
      </c>
      <c r="C23" s="20" t="str">
        <f>'Spot Type 1'!C23</f>
        <v>x</v>
      </c>
      <c r="S23" s="36" t="str">
        <f t="shared" si="11"/>
        <v>//</v>
      </c>
      <c r="T23" s="2" t="e">
        <f t="shared" si="12"/>
        <v>#DIV/0!</v>
      </c>
      <c r="U23" s="2" t="e" cm="1">
        <f t="array" ref="U23">STDEV(IF(C$6:C$1000=S23,K$6:K$1000))</f>
        <v>#DIV/0!</v>
      </c>
      <c r="V23" s="6" t="e">
        <f t="shared" si="13"/>
        <v>#DIV/0!</v>
      </c>
      <c r="W23" s="2" t="e">
        <f t="shared" si="14"/>
        <v>#DIV/0!</v>
      </c>
      <c r="X23" s="2" t="e" cm="1">
        <f t="array" ref="X23">STDEV(IF(C$6:C$1000=S23,L$6:L$1000))</f>
        <v>#DIV/0!</v>
      </c>
      <c r="Y23" s="6" t="e">
        <f t="shared" si="15"/>
        <v>#DIV/0!</v>
      </c>
      <c r="Z23" s="2" t="e">
        <f t="shared" si="9"/>
        <v>#DIV/0!</v>
      </c>
      <c r="AA23" s="2" t="e" cm="1">
        <f t="array" ref="AA23">STDEV(IF(C$6:C$1000=$S23,M$6:M$1000))</f>
        <v>#DIV/0!</v>
      </c>
      <c r="AB23" s="6" t="e">
        <f t="shared" si="16"/>
        <v>#DIV/0!</v>
      </c>
      <c r="AC23" s="2" t="e">
        <f t="shared" si="10"/>
        <v>#DIV/0!</v>
      </c>
      <c r="AD23" s="2" t="e" cm="1">
        <f t="array" ref="AD23">STDEV(IF(C$6:C$1000=$S23,N$6:N$1000))</f>
        <v>#DIV/0!</v>
      </c>
      <c r="AE23" s="37" t="e">
        <f t="shared" si="17"/>
        <v>#DIV/0!</v>
      </c>
    </row>
    <row r="24" spans="2:31" x14ac:dyDescent="0.3">
      <c r="B24" s="23">
        <f>'Spot Type 1'!B24</f>
        <v>0</v>
      </c>
      <c r="C24" s="20" t="str">
        <f>'Spot Type 1'!C24</f>
        <v>x</v>
      </c>
      <c r="S24" s="36" t="str">
        <f t="shared" si="11"/>
        <v>//</v>
      </c>
      <c r="T24" s="2" t="e">
        <f t="shared" si="12"/>
        <v>#DIV/0!</v>
      </c>
      <c r="U24" s="2" t="e" cm="1">
        <f t="array" ref="U24">STDEV(IF(C$6:C$1000=S24,K$6:K$1000))</f>
        <v>#DIV/0!</v>
      </c>
      <c r="V24" s="6" t="e">
        <f t="shared" si="13"/>
        <v>#DIV/0!</v>
      </c>
      <c r="W24" s="2" t="e">
        <f t="shared" si="14"/>
        <v>#DIV/0!</v>
      </c>
      <c r="X24" s="2" t="e" cm="1">
        <f t="array" ref="X24">STDEV(IF(C$6:C$1000=S24,L$6:L$1000))</f>
        <v>#DIV/0!</v>
      </c>
      <c r="Y24" s="6" t="e">
        <f t="shared" si="15"/>
        <v>#DIV/0!</v>
      </c>
      <c r="Z24" s="2" t="e">
        <f t="shared" si="9"/>
        <v>#DIV/0!</v>
      </c>
      <c r="AA24" s="2" t="e" cm="1">
        <f t="array" ref="AA24">STDEV(IF(C$6:C$1000=$S24,M$6:M$1000))</f>
        <v>#DIV/0!</v>
      </c>
      <c r="AB24" s="6" t="e">
        <f t="shared" si="16"/>
        <v>#DIV/0!</v>
      </c>
      <c r="AC24" s="2" t="e">
        <f t="shared" si="10"/>
        <v>#DIV/0!</v>
      </c>
      <c r="AD24" s="2" t="e" cm="1">
        <f t="array" ref="AD24">STDEV(IF(C$6:C$1000=$S24,N$6:N$1000))</f>
        <v>#DIV/0!</v>
      </c>
      <c r="AE24" s="37" t="e">
        <f t="shared" si="17"/>
        <v>#DIV/0!</v>
      </c>
    </row>
    <row r="25" spans="2:31" x14ac:dyDescent="0.3">
      <c r="B25" s="23">
        <f>'Spot Type 1'!B25</f>
        <v>0</v>
      </c>
      <c r="C25" s="20" t="str">
        <f>'Spot Type 1'!C25</f>
        <v>x</v>
      </c>
      <c r="S25" s="36" t="str">
        <f t="shared" si="11"/>
        <v>//</v>
      </c>
      <c r="T25" s="2" t="e">
        <f t="shared" si="12"/>
        <v>#DIV/0!</v>
      </c>
      <c r="U25" s="2" t="e" cm="1">
        <f t="array" ref="U25">STDEV(IF(C$6:C$1000=S25,K$6:K$1000))</f>
        <v>#DIV/0!</v>
      </c>
      <c r="V25" s="6" t="e">
        <f t="shared" si="13"/>
        <v>#DIV/0!</v>
      </c>
      <c r="W25" s="2" t="e">
        <f t="shared" si="14"/>
        <v>#DIV/0!</v>
      </c>
      <c r="X25" s="2" t="e" cm="1">
        <f t="array" ref="X25">STDEV(IF(C$6:C$1000=S25,L$6:L$1000))</f>
        <v>#DIV/0!</v>
      </c>
      <c r="Y25" s="6" t="e">
        <f t="shared" si="15"/>
        <v>#DIV/0!</v>
      </c>
      <c r="Z25" s="2" t="e">
        <f t="shared" si="9"/>
        <v>#DIV/0!</v>
      </c>
      <c r="AA25" s="2" t="e" cm="1">
        <f t="array" ref="AA25">STDEV(IF(C$6:C$1000=$S25,M$6:M$1000))</f>
        <v>#DIV/0!</v>
      </c>
      <c r="AB25" s="6" t="e">
        <f t="shared" si="16"/>
        <v>#DIV/0!</v>
      </c>
      <c r="AC25" s="2" t="e">
        <f t="shared" si="10"/>
        <v>#DIV/0!</v>
      </c>
      <c r="AD25" s="2" t="e" cm="1">
        <f t="array" ref="AD25">STDEV(IF(C$6:C$1000=$S25,N$6:N$1000))</f>
        <v>#DIV/0!</v>
      </c>
      <c r="AE25" s="37" t="e">
        <f t="shared" si="17"/>
        <v>#DIV/0!</v>
      </c>
    </row>
    <row r="26" spans="2:31" x14ac:dyDescent="0.3">
      <c r="B26" s="23">
        <f>'Spot Type 1'!B26</f>
        <v>0</v>
      </c>
      <c r="C26" s="20" t="str">
        <f>'Spot Type 1'!C26</f>
        <v>x</v>
      </c>
      <c r="S26" s="36" t="str">
        <f t="shared" si="11"/>
        <v>//</v>
      </c>
      <c r="T26" s="2" t="e">
        <f t="shared" si="12"/>
        <v>#DIV/0!</v>
      </c>
      <c r="U26" s="2" t="e" cm="1">
        <f t="array" ref="U26">STDEV(IF(C$6:C$1000=S26,K$6:K$1000))</f>
        <v>#DIV/0!</v>
      </c>
      <c r="V26" s="6" t="e">
        <f t="shared" si="13"/>
        <v>#DIV/0!</v>
      </c>
      <c r="W26" s="2" t="e">
        <f t="shared" si="14"/>
        <v>#DIV/0!</v>
      </c>
      <c r="X26" s="2" t="e" cm="1">
        <f t="array" ref="X26">STDEV(IF(C$6:C$1000=S26,L$6:L$1000))</f>
        <v>#DIV/0!</v>
      </c>
      <c r="Y26" s="6" t="e">
        <f t="shared" si="15"/>
        <v>#DIV/0!</v>
      </c>
      <c r="Z26" s="2" t="e">
        <f t="shared" si="9"/>
        <v>#DIV/0!</v>
      </c>
      <c r="AA26" s="2" t="e" cm="1">
        <f t="array" ref="AA26">STDEV(IF(C$6:C$1000=$S26,M$6:M$1000))</f>
        <v>#DIV/0!</v>
      </c>
      <c r="AB26" s="6" t="e">
        <f t="shared" si="16"/>
        <v>#DIV/0!</v>
      </c>
      <c r="AC26" s="2" t="e">
        <f t="shared" si="10"/>
        <v>#DIV/0!</v>
      </c>
      <c r="AD26" s="2" t="e" cm="1">
        <f t="array" ref="AD26">STDEV(IF(C$6:C$1000=$S26,N$6:N$1000))</f>
        <v>#DIV/0!</v>
      </c>
      <c r="AE26" s="37" t="e">
        <f t="shared" si="17"/>
        <v>#DIV/0!</v>
      </c>
    </row>
    <row r="27" spans="2:31" x14ac:dyDescent="0.3">
      <c r="B27" s="23">
        <f>'Spot Type 1'!B27</f>
        <v>0</v>
      </c>
      <c r="C27" s="20" t="str">
        <f>'Spot Type 1'!C27</f>
        <v>x</v>
      </c>
      <c r="S27" s="36" t="str">
        <f t="shared" si="11"/>
        <v>//</v>
      </c>
      <c r="T27" s="2" t="e">
        <f t="shared" si="12"/>
        <v>#DIV/0!</v>
      </c>
      <c r="U27" s="2" t="e" cm="1">
        <f t="array" ref="U27">STDEV(IF(C$6:C$1000=S27,K$6:K$1000))</f>
        <v>#DIV/0!</v>
      </c>
      <c r="V27" s="6" t="e">
        <f t="shared" si="13"/>
        <v>#DIV/0!</v>
      </c>
      <c r="W27" s="2" t="e">
        <f t="shared" si="14"/>
        <v>#DIV/0!</v>
      </c>
      <c r="X27" s="2" t="e" cm="1">
        <f t="array" ref="X27">STDEV(IF(C$6:C$1000=S27,L$6:L$1000))</f>
        <v>#DIV/0!</v>
      </c>
      <c r="Y27" s="6" t="e">
        <f t="shared" si="15"/>
        <v>#DIV/0!</v>
      </c>
      <c r="Z27" s="2" t="e">
        <f t="shared" si="9"/>
        <v>#DIV/0!</v>
      </c>
      <c r="AA27" s="2" t="e" cm="1">
        <f t="array" ref="AA27">STDEV(IF(C$6:C$1000=$S27,M$6:M$1000))</f>
        <v>#DIV/0!</v>
      </c>
      <c r="AB27" s="6" t="e">
        <f t="shared" si="16"/>
        <v>#DIV/0!</v>
      </c>
      <c r="AC27" s="2" t="e">
        <f t="shared" si="10"/>
        <v>#DIV/0!</v>
      </c>
      <c r="AD27" s="2" t="e" cm="1">
        <f t="array" ref="AD27">STDEV(IF(C$6:C$1000=$S27,N$6:N$1000))</f>
        <v>#DIV/0!</v>
      </c>
      <c r="AE27" s="37" t="e">
        <f t="shared" si="17"/>
        <v>#DIV/0!</v>
      </c>
    </row>
    <row r="28" spans="2:31" x14ac:dyDescent="0.3">
      <c r="B28" s="23">
        <f>'Spot Type 1'!B28</f>
        <v>0</v>
      </c>
      <c r="C28" s="20" t="str">
        <f>'Spot Type 1'!C28</f>
        <v>x</v>
      </c>
      <c r="S28" s="36" t="str">
        <f t="shared" si="11"/>
        <v>//</v>
      </c>
      <c r="T28" s="2" t="e">
        <f t="shared" si="12"/>
        <v>#DIV/0!</v>
      </c>
      <c r="U28" s="2" t="e" cm="1">
        <f t="array" ref="U28">STDEV(IF(C$6:C$1000=S28,K$6:K$1000))</f>
        <v>#DIV/0!</v>
      </c>
      <c r="V28" s="6" t="e">
        <f t="shared" si="13"/>
        <v>#DIV/0!</v>
      </c>
      <c r="W28" s="2" t="e">
        <f t="shared" si="14"/>
        <v>#DIV/0!</v>
      </c>
      <c r="X28" s="2" t="e" cm="1">
        <f t="array" ref="X28">STDEV(IF(C$6:C$1000=S28,L$6:L$1000))</f>
        <v>#DIV/0!</v>
      </c>
      <c r="Y28" s="6" t="e">
        <f t="shared" si="15"/>
        <v>#DIV/0!</v>
      </c>
      <c r="Z28" s="2" t="e">
        <f t="shared" si="9"/>
        <v>#DIV/0!</v>
      </c>
      <c r="AA28" s="2" t="e" cm="1">
        <f t="array" ref="AA28">STDEV(IF(C$6:C$1000=$S28,M$6:M$1000))</f>
        <v>#DIV/0!</v>
      </c>
      <c r="AB28" s="6" t="e">
        <f t="shared" si="16"/>
        <v>#DIV/0!</v>
      </c>
      <c r="AC28" s="2" t="e">
        <f t="shared" si="10"/>
        <v>#DIV/0!</v>
      </c>
      <c r="AD28" s="2" t="e" cm="1">
        <f t="array" ref="AD28">STDEV(IF(C$6:C$1000=$S28,N$6:N$1000))</f>
        <v>#DIV/0!</v>
      </c>
      <c r="AE28" s="37" t="e">
        <f t="shared" si="17"/>
        <v>#DIV/0!</v>
      </c>
    </row>
    <row r="29" spans="2:31" ht="16.2" thickBot="1" x14ac:dyDescent="0.35">
      <c r="B29" s="23">
        <f>'Spot Type 1'!B29</f>
        <v>0</v>
      </c>
      <c r="C29" s="20" t="str">
        <f>'Spot Type 1'!C29</f>
        <v>x</v>
      </c>
      <c r="S29" s="38" t="str">
        <f t="shared" si="11"/>
        <v>//</v>
      </c>
      <c r="T29" s="2" t="e">
        <f t="shared" si="12"/>
        <v>#DIV/0!</v>
      </c>
      <c r="U29" s="2" t="e" cm="1">
        <f t="array" ref="U29">STDEV(IF(C$6:C$1000=S29,K$6:K$1000))</f>
        <v>#DIV/0!</v>
      </c>
      <c r="V29" s="40" t="e">
        <f t="shared" si="13"/>
        <v>#DIV/0!</v>
      </c>
      <c r="W29" s="2" t="e">
        <f t="shared" si="14"/>
        <v>#DIV/0!</v>
      </c>
      <c r="X29" s="2" t="e" cm="1">
        <f t="array" ref="X29">STDEV(IF(C$6:C$1000=S29,L$6:L$1000))</f>
        <v>#DIV/0!</v>
      </c>
      <c r="Y29" s="40" t="e">
        <f t="shared" si="15"/>
        <v>#DIV/0!</v>
      </c>
      <c r="Z29" s="39" t="e">
        <f t="shared" si="9"/>
        <v>#DIV/0!</v>
      </c>
      <c r="AA29" s="2" t="e" cm="1">
        <f t="array" ref="AA29">STDEV(IF(C$6:C$1000=$S29,M$6:M$1000))</f>
        <v>#DIV/0!</v>
      </c>
      <c r="AB29" s="40" t="e">
        <f t="shared" si="16"/>
        <v>#DIV/0!</v>
      </c>
      <c r="AC29" s="39" t="e">
        <f t="shared" si="10"/>
        <v>#DIV/0!</v>
      </c>
      <c r="AD29" s="2" t="e" cm="1">
        <f t="array" ref="AD29">STDEV(IF(C$6:C$1000=$S29,N$6:N$1000))</f>
        <v>#DIV/0!</v>
      </c>
      <c r="AE29" s="41" t="e">
        <f t="shared" si="17"/>
        <v>#DIV/0!</v>
      </c>
    </row>
    <row r="30" spans="2:31" x14ac:dyDescent="0.3">
      <c r="B30" s="23">
        <f>'Spot Type 1'!B30</f>
        <v>0</v>
      </c>
      <c r="C30" s="20" t="str">
        <f>'Spot Type 1'!C30</f>
        <v>x</v>
      </c>
    </row>
    <row r="31" spans="2:31" x14ac:dyDescent="0.3">
      <c r="B31" s="23">
        <f>'Spot Type 1'!B31</f>
        <v>0</v>
      </c>
      <c r="C31" s="20" t="str">
        <f>'Spot Type 1'!C31</f>
        <v>x</v>
      </c>
    </row>
    <row r="32" spans="2:31" x14ac:dyDescent="0.3">
      <c r="B32" s="23">
        <f>'Spot Type 1'!B32</f>
        <v>0</v>
      </c>
      <c r="C32" s="20" t="str">
        <f>'Spot Type 1'!C32</f>
        <v>x</v>
      </c>
    </row>
    <row r="33" spans="2:36" ht="16.2" thickBot="1" x14ac:dyDescent="0.35">
      <c r="B33" s="23">
        <f>'Spot Type 1'!B33</f>
        <v>0</v>
      </c>
      <c r="C33" s="20" t="str">
        <f>'Spot Type 1'!C33</f>
        <v>x</v>
      </c>
    </row>
    <row r="34" spans="2:36" ht="16.2" thickBot="1" x14ac:dyDescent="0.35">
      <c r="B34" s="23">
        <f>'Spot Type 1'!B34</f>
        <v>0</v>
      </c>
      <c r="C34" s="20" t="str">
        <f>'Spot Type 1'!C34</f>
        <v>x</v>
      </c>
      <c r="S34" s="142"/>
      <c r="T34" s="143"/>
      <c r="U34" s="143"/>
      <c r="V34" s="143"/>
      <c r="W34" s="143"/>
      <c r="X34" s="143"/>
      <c r="Y34" s="143"/>
      <c r="Z34" s="143"/>
      <c r="AA34" s="143"/>
      <c r="AB34" s="143"/>
      <c r="AC34" s="143"/>
      <c r="AD34" s="143"/>
      <c r="AE34" s="144"/>
    </row>
    <row r="35" spans="2:36" x14ac:dyDescent="0.3">
      <c r="B35" s="23">
        <f>'Spot Type 1'!B35</f>
        <v>0</v>
      </c>
      <c r="C35" s="20" t="str">
        <f>'Spot Type 1'!C35</f>
        <v>x</v>
      </c>
    </row>
    <row r="36" spans="2:36" x14ac:dyDescent="0.3">
      <c r="B36" s="23">
        <f>'Spot Type 1'!B36</f>
        <v>0</v>
      </c>
      <c r="C36" s="20" t="str">
        <f>'Spot Type 1'!C36</f>
        <v>x</v>
      </c>
    </row>
    <row r="37" spans="2:36" x14ac:dyDescent="0.3">
      <c r="B37" s="23">
        <f>'Spot Type 1'!B37</f>
        <v>0</v>
      </c>
      <c r="C37" s="20" t="str">
        <f>'Spot Type 1'!C37</f>
        <v>x</v>
      </c>
    </row>
    <row r="38" spans="2:36" ht="16.2" thickBot="1" x14ac:dyDescent="0.35">
      <c r="B38" s="23">
        <f>'Spot Type 1'!B38</f>
        <v>0</v>
      </c>
      <c r="C38" s="20" t="str">
        <f>'Spot Type 1'!C38</f>
        <v>x</v>
      </c>
      <c r="S38" s="7" t="s">
        <v>2</v>
      </c>
      <c r="U38" s="7" t="s">
        <v>38</v>
      </c>
      <c r="V38" t="str">
        <f>Params!B11</f>
        <v>ngml</v>
      </c>
      <c r="X38" s="8" t="s">
        <v>91</v>
      </c>
      <c r="AB38" s="50" t="s">
        <v>2</v>
      </c>
      <c r="AC38" s="33"/>
      <c r="AD38" s="7" t="s">
        <v>38</v>
      </c>
      <c r="AE38" s="33" t="str">
        <f>Params!B11</f>
        <v>ngml</v>
      </c>
      <c r="AF38" s="33"/>
      <c r="AG38" s="51" t="s">
        <v>76</v>
      </c>
    </row>
    <row r="39" spans="2:36" ht="16.95" customHeight="1" thickBot="1" x14ac:dyDescent="0.35">
      <c r="B39" s="23">
        <f>'Spot Type 1'!B39</f>
        <v>0</v>
      </c>
      <c r="C39" s="20" t="str">
        <f>'Spot Type 1'!C39</f>
        <v>x</v>
      </c>
      <c r="S39" s="27" t="s">
        <v>1</v>
      </c>
      <c r="T39" s="28" t="s">
        <v>92</v>
      </c>
      <c r="U39" s="29" t="s">
        <v>3</v>
      </c>
      <c r="V39" s="29" t="s">
        <v>71</v>
      </c>
      <c r="W39" s="29" t="str">
        <f>IF(Params!$B$4="Multiplex","Mean0 + 2xSigma","Mean0 - 2xSigma")</f>
        <v>Mean0 - 2xSigma</v>
      </c>
      <c r="X39" s="30" t="str">
        <f>IF(Params!$B$4="Multiplex","Mean0 + 3xSigma","Mean0 - 3xSigma")</f>
        <v>Mean0 - 3xSigma</v>
      </c>
      <c r="Y39" s="101" t="s">
        <v>151</v>
      </c>
      <c r="Z39" s="105" t="s">
        <v>67</v>
      </c>
      <c r="AA39" s="105" t="s">
        <v>68</v>
      </c>
      <c r="AB39" s="27" t="s">
        <v>1</v>
      </c>
      <c r="AC39" s="28" t="s">
        <v>78</v>
      </c>
      <c r="AD39" s="29" t="s">
        <v>3</v>
      </c>
      <c r="AE39" s="29" t="s">
        <v>71</v>
      </c>
      <c r="AF39" s="29" t="str">
        <f>IF(Params!$B$4="Multiplex","Mean0 + 2xSigma","Mean0 - 2xSigma")</f>
        <v>Mean0 - 2xSigma</v>
      </c>
      <c r="AG39" s="30" t="str">
        <f>IF(Params!$B$4="Multiplex","Mean0 + 3xSigma","Mean0 - 3xSigma")</f>
        <v>Mean0 - 3xSigma</v>
      </c>
      <c r="AH39" s="101" t="s">
        <v>162</v>
      </c>
      <c r="AI39" s="105" t="s">
        <v>67</v>
      </c>
      <c r="AJ39" s="105" t="s">
        <v>68</v>
      </c>
    </row>
    <row r="40" spans="2:36" ht="16.2" thickTop="1" x14ac:dyDescent="0.3">
      <c r="B40" s="23">
        <f>'Spot Type 1'!B40</f>
        <v>0</v>
      </c>
      <c r="C40" s="20" t="str">
        <f>'Spot Type 1'!C40</f>
        <v>x</v>
      </c>
      <c r="S40" s="9">
        <f>MIN(S7:S15)/100</f>
        <v>0</v>
      </c>
      <c r="T40" s="48" t="e">
        <f>T6</f>
        <v>#DIV/0!</v>
      </c>
      <c r="U40" s="10" t="e">
        <f>U6</f>
        <v>#DIV/0!</v>
      </c>
      <c r="V40" s="10" t="e">
        <f>T$40</f>
        <v>#DIV/0!</v>
      </c>
      <c r="W40" s="10" t="e">
        <f>IF(Params!$B$4="Multiplex",T$40+2*U$40,T$40-2*U$40)</f>
        <v>#DIV/0!</v>
      </c>
      <c r="X40" s="11" t="e">
        <f>IF(Params!$B$4="Multiplex",T$40+3*U$40,T$40-3*U$40)</f>
        <v>#DIV/0!</v>
      </c>
      <c r="Y40" s="102" t="e">
        <f t="shared" ref="Y40:Y47" si="18">T41-T40</f>
        <v>#DIV/0!</v>
      </c>
      <c r="Z40" t="e">
        <f>IF(Params!$B$4="Multiplex",IF($T40&gt;W40,1,0),IF($T40&lt;W40,1,0))*IF($S41="//",1,Z41)</f>
        <v>#DIV/0!</v>
      </c>
      <c r="AA40" s="106" t="e">
        <f>IF(Params!$B$4="Multiplex",IF($T40&gt;X40,1,0),IF($T40&lt;X40,1,0))*IF($S41="//",1,AA41)</f>
        <v>#DIV/0!</v>
      </c>
      <c r="AB40" s="9">
        <f>MIN(S7:S15)/100</f>
        <v>0</v>
      </c>
      <c r="AC40" s="34" t="e">
        <f t="shared" ref="AC40:AC49" si="19">W6</f>
        <v>#DIV/0!</v>
      </c>
      <c r="AD40" s="10" t="e">
        <f t="shared" ref="AD40:AD49" si="20">X6</f>
        <v>#DIV/0!</v>
      </c>
      <c r="AE40" s="10" t="e">
        <f>AC$40</f>
        <v>#DIV/0!</v>
      </c>
      <c r="AF40" s="10" t="e">
        <f>IF(Params!$B$4="Multiplex",AC$40+2*AD$40,AC$40-2*AD$40)</f>
        <v>#DIV/0!</v>
      </c>
      <c r="AG40" s="11" t="e">
        <f>IF(Params!$B$4="Multiplex",AC$40+3*AD$40,AC$40-3*AD$40)</f>
        <v>#DIV/0!</v>
      </c>
      <c r="AH40" s="102" t="e">
        <f t="shared" ref="AH40:AH47" si="21">AC41-AC40</f>
        <v>#DIV/0!</v>
      </c>
      <c r="AI40" t="e">
        <f>IF(Params!$B$4="Multiplex",IF($AC40&gt;AF40,1,0),IF($AC40&lt;AF40,1,0))*IF($S41="//",1,AI41)</f>
        <v>#DIV/0!</v>
      </c>
      <c r="AJ40" s="106" t="e">
        <f>IF(Params!$B$4="Multiplex",IF($AC40&gt;AG40,1,0),IF($AC40&lt;AG40,1,0))*IF($S41="//",1,AJ41)</f>
        <v>#DIV/0!</v>
      </c>
    </row>
    <row r="41" spans="2:36" x14ac:dyDescent="0.3">
      <c r="B41" s="23">
        <f>'Spot Type 1'!B41</f>
        <v>0</v>
      </c>
      <c r="C41" s="20" t="str">
        <f>'Spot Type 1'!C41</f>
        <v>x</v>
      </c>
      <c r="S41" s="9" t="str">
        <f>S7</f>
        <v>//</v>
      </c>
      <c r="T41" s="48" t="e">
        <f>T7</f>
        <v>#DIV/0!</v>
      </c>
      <c r="U41" s="10" t="e">
        <f t="shared" ref="U41:U49" si="22">U7</f>
        <v>#DIV/0!</v>
      </c>
      <c r="V41" s="10" t="e">
        <f t="shared" ref="V41:V49" si="23">T$40</f>
        <v>#DIV/0!</v>
      </c>
      <c r="W41" s="10" t="e">
        <f>IF(Params!$B$4="Multiplex",T$40+2*U$40,T$40-2*U$40)</f>
        <v>#DIV/0!</v>
      </c>
      <c r="X41" s="11" t="e">
        <f>IF(Params!$B$4="Multiplex",T$40+3*U$40,T$40-3*U$40)</f>
        <v>#DIV/0!</v>
      </c>
      <c r="Y41" s="102" t="e">
        <f t="shared" si="18"/>
        <v>#DIV/0!</v>
      </c>
      <c r="Z41" s="106" t="e">
        <f>IF(Params!$B$4="Multiplex",IF($T41&gt;W41,1,0),IF($T41&lt;W41,1,0))*IF($S42="//",1,Z42)</f>
        <v>#DIV/0!</v>
      </c>
      <c r="AA41" s="106" t="e">
        <f>IF(Params!$B$4="Multiplex",IF($T41&gt;X41,1,0),IF($T41&lt;X41,1,0))*IF($S42="//",1,AA42)</f>
        <v>#DIV/0!</v>
      </c>
      <c r="AB41" s="9" t="str">
        <f t="shared" ref="AB41:AB49" si="24">S7</f>
        <v>//</v>
      </c>
      <c r="AC41" s="34" t="e">
        <f t="shared" si="19"/>
        <v>#DIV/0!</v>
      </c>
      <c r="AD41" s="10" t="e">
        <f t="shared" si="20"/>
        <v>#DIV/0!</v>
      </c>
      <c r="AE41" s="10" t="e">
        <f t="shared" ref="AE41:AE49" si="25">AC$40</f>
        <v>#DIV/0!</v>
      </c>
      <c r="AF41" s="10" t="e">
        <f>IF(Params!$B$4="Multiplex",AC$40+2*AD$40,AC$40-2*AD$40)</f>
        <v>#DIV/0!</v>
      </c>
      <c r="AG41" s="11" t="e">
        <f>IF(Params!$B$4="Multiplex",AC$40+3*AD$40,AC$40-3*AD$40)</f>
        <v>#DIV/0!</v>
      </c>
      <c r="AH41" s="102" t="e">
        <f t="shared" si="21"/>
        <v>#DIV/0!</v>
      </c>
      <c r="AI41" s="106" t="e">
        <f>IF(Params!$B$4="Multiplex",IF($AC41&gt;AF41,1,0),IF($AC41&lt;AF41,1,0))*IF($S42="//",1,AI42)</f>
        <v>#DIV/0!</v>
      </c>
      <c r="AJ41" s="106" t="e">
        <f>IF(Params!$B$4="Multiplex",IF($AC41&gt;AG41,1,0),IF($AC41&lt;AG41,1,0))*IF($S42="//",1,AJ42)</f>
        <v>#DIV/0!</v>
      </c>
    </row>
    <row r="42" spans="2:36" x14ac:dyDescent="0.3">
      <c r="B42" s="23">
        <f>'Spot Type 1'!B42</f>
        <v>0</v>
      </c>
      <c r="C42" s="20" t="str">
        <f>'Spot Type 1'!C42</f>
        <v>x</v>
      </c>
      <c r="S42" s="9" t="str">
        <f>S8</f>
        <v>//</v>
      </c>
      <c r="T42" s="48" t="e">
        <f>T8</f>
        <v>#DIV/0!</v>
      </c>
      <c r="U42" s="10" t="e">
        <f t="shared" si="22"/>
        <v>#DIV/0!</v>
      </c>
      <c r="V42" s="10" t="e">
        <f t="shared" si="23"/>
        <v>#DIV/0!</v>
      </c>
      <c r="W42" s="10" t="e">
        <f>IF(Params!$B$4="Multiplex",T$40+2*U$40,T$40-2*U$40)</f>
        <v>#DIV/0!</v>
      </c>
      <c r="X42" s="11" t="e">
        <f>IF(Params!$B$4="Multiplex",T$40+3*U$40,T$40-3*U$40)</f>
        <v>#DIV/0!</v>
      </c>
      <c r="Y42" s="102" t="e">
        <f t="shared" si="18"/>
        <v>#DIV/0!</v>
      </c>
      <c r="Z42" s="106" t="e">
        <f>IF(Params!$B$4="Multiplex",IF($T42&gt;W42,1,0),IF($T42&lt;W42,1,0))*IF($S43="//",1,Z43)</f>
        <v>#DIV/0!</v>
      </c>
      <c r="AA42" s="106" t="e">
        <f>IF(Params!$B$4="Multiplex",IF($T42&gt;X42,1,0),IF($T42&lt;X42,1,0))*IF($S43="//",1,AA43)</f>
        <v>#DIV/0!</v>
      </c>
      <c r="AB42" s="9" t="str">
        <f t="shared" si="24"/>
        <v>//</v>
      </c>
      <c r="AC42" s="34" t="e">
        <f t="shared" si="19"/>
        <v>#DIV/0!</v>
      </c>
      <c r="AD42" s="10" t="e">
        <f t="shared" si="20"/>
        <v>#DIV/0!</v>
      </c>
      <c r="AE42" s="10" t="e">
        <f t="shared" si="25"/>
        <v>#DIV/0!</v>
      </c>
      <c r="AF42" s="10" t="e">
        <f>IF(Params!$B$4="Multiplex",AC$40+2*AD$40,AC$40-2*AD$40)</f>
        <v>#DIV/0!</v>
      </c>
      <c r="AG42" s="11" t="e">
        <f>IF(Params!$B$4="Multiplex",AC$40+3*AD$40,AC$40-3*AD$40)</f>
        <v>#DIV/0!</v>
      </c>
      <c r="AH42" s="102" t="e">
        <f t="shared" si="21"/>
        <v>#DIV/0!</v>
      </c>
      <c r="AI42" s="106" t="e">
        <f>IF(Params!$B$4="Multiplex",IF($AC42&gt;AF42,1,0),IF($AC42&lt;AF42,1,0))*IF($S43="//",1,AI43)</f>
        <v>#DIV/0!</v>
      </c>
      <c r="AJ42" s="106" t="e">
        <f>IF(Params!$B$4="Multiplex",IF($AC42&gt;AG42,1,0),IF($AC42&lt;AG42,1,0))*IF($S43="//",1,AJ43)</f>
        <v>#DIV/0!</v>
      </c>
    </row>
    <row r="43" spans="2:36" x14ac:dyDescent="0.3">
      <c r="B43" s="23">
        <f>'Spot Type 1'!B43</f>
        <v>0</v>
      </c>
      <c r="C43" s="20" t="str">
        <f>'Spot Type 1'!C43</f>
        <v>x</v>
      </c>
      <c r="S43" s="9" t="str">
        <f>S9</f>
        <v>//</v>
      </c>
      <c r="T43" s="48" t="e">
        <f t="shared" ref="T43:T49" si="26">T9</f>
        <v>#DIV/0!</v>
      </c>
      <c r="U43" s="10" t="e">
        <f t="shared" si="22"/>
        <v>#DIV/0!</v>
      </c>
      <c r="V43" s="10" t="e">
        <f t="shared" si="23"/>
        <v>#DIV/0!</v>
      </c>
      <c r="W43" s="10" t="e">
        <f>IF(Params!$B$4="Multiplex",T$40+2*U$40,T$40-2*U$40)</f>
        <v>#DIV/0!</v>
      </c>
      <c r="X43" s="11" t="e">
        <f>IF(Params!$B$4="Multiplex",T$40+3*U$40,T$40-3*U$40)</f>
        <v>#DIV/0!</v>
      </c>
      <c r="Y43" s="102" t="e">
        <f t="shared" si="18"/>
        <v>#DIV/0!</v>
      </c>
      <c r="Z43" s="106" t="e">
        <f>IF(Params!$B$4="Multiplex",IF($T43&gt;W43,1,0),IF($T43&lt;W43,1,0))*IF($S44="//",1,Z44)</f>
        <v>#DIV/0!</v>
      </c>
      <c r="AA43" s="106" t="e">
        <f>IF(Params!$B$4="Multiplex",IF($T43&gt;X43,1,0),IF($T43&lt;X43,1,0))*IF($S44="//",1,AA44)</f>
        <v>#DIV/0!</v>
      </c>
      <c r="AB43" s="9" t="str">
        <f t="shared" si="24"/>
        <v>//</v>
      </c>
      <c r="AC43" s="34" t="e">
        <f t="shared" si="19"/>
        <v>#DIV/0!</v>
      </c>
      <c r="AD43" s="10" t="e">
        <f t="shared" si="20"/>
        <v>#DIV/0!</v>
      </c>
      <c r="AE43" s="10" t="e">
        <f t="shared" si="25"/>
        <v>#DIV/0!</v>
      </c>
      <c r="AF43" s="10" t="e">
        <f>IF(Params!$B$4="Multiplex",AC$40+2*AD$40,AC$40-2*AD$40)</f>
        <v>#DIV/0!</v>
      </c>
      <c r="AG43" s="11" t="e">
        <f>IF(Params!$B$4="Multiplex",AC$40+3*AD$40,AC$40-3*AD$40)</f>
        <v>#DIV/0!</v>
      </c>
      <c r="AH43" s="102" t="e">
        <f t="shared" si="21"/>
        <v>#DIV/0!</v>
      </c>
      <c r="AI43" s="106" t="e">
        <f>IF(Params!$B$4="Multiplex",IF($AC43&gt;AF43,1,0),IF($AC43&lt;AF43,1,0))*IF($S44="//",1,AI44)</f>
        <v>#DIV/0!</v>
      </c>
      <c r="AJ43" s="106" t="e">
        <f>IF(Params!$B$4="Multiplex",IF($AC43&gt;AG43,1,0),IF($AC43&lt;AG43,1,0))*IF($S44="//",1,AJ44)</f>
        <v>#DIV/0!</v>
      </c>
    </row>
    <row r="44" spans="2:36" x14ac:dyDescent="0.3">
      <c r="B44" s="23">
        <f>'Spot Type 1'!B44</f>
        <v>0</v>
      </c>
      <c r="C44" s="20" t="str">
        <f>'Spot Type 1'!C44</f>
        <v>x</v>
      </c>
      <c r="S44" s="9" t="str">
        <f t="shared" ref="S44:S49" si="27">S10</f>
        <v>//</v>
      </c>
      <c r="T44" s="48" t="e">
        <f t="shared" si="26"/>
        <v>#DIV/0!</v>
      </c>
      <c r="U44" s="10" t="e">
        <f t="shared" si="22"/>
        <v>#DIV/0!</v>
      </c>
      <c r="V44" s="10" t="e">
        <f t="shared" si="23"/>
        <v>#DIV/0!</v>
      </c>
      <c r="W44" s="10" t="e">
        <f>IF(Params!$B$4="Multiplex",T$40+2*U$40,T$40-2*U$40)</f>
        <v>#DIV/0!</v>
      </c>
      <c r="X44" s="11" t="e">
        <f>IF(Params!$B$4="Multiplex",T$40+3*U$40,T$40-3*U$40)</f>
        <v>#DIV/0!</v>
      </c>
      <c r="Y44" s="102" t="e">
        <f t="shared" si="18"/>
        <v>#DIV/0!</v>
      </c>
      <c r="Z44" s="106" t="e">
        <f>IF(Params!$B$4="Multiplex",IF($T44&gt;W44,1,0),IF($T44&lt;W44,1,0))*IF($S45="//",1,Z45)</f>
        <v>#DIV/0!</v>
      </c>
      <c r="AA44" s="106" t="e">
        <f>IF(Params!$B$4="Multiplex",IF($T44&gt;X44,1,0),IF($T44&lt;X44,1,0))*IF($S45="//",1,AA45)</f>
        <v>#DIV/0!</v>
      </c>
      <c r="AB44" s="9" t="str">
        <f t="shared" si="24"/>
        <v>//</v>
      </c>
      <c r="AC44" s="34" t="e">
        <f t="shared" si="19"/>
        <v>#DIV/0!</v>
      </c>
      <c r="AD44" s="10" t="e">
        <f t="shared" si="20"/>
        <v>#DIV/0!</v>
      </c>
      <c r="AE44" s="10" t="e">
        <f t="shared" si="25"/>
        <v>#DIV/0!</v>
      </c>
      <c r="AF44" s="10" t="e">
        <f>IF(Params!$B$4="Multiplex",AC$40+2*AD$40,AC$40-2*AD$40)</f>
        <v>#DIV/0!</v>
      </c>
      <c r="AG44" s="11" t="e">
        <f>IF(Params!$B$4="Multiplex",AC$40+3*AD$40,AC$40-3*AD$40)</f>
        <v>#DIV/0!</v>
      </c>
      <c r="AH44" s="102" t="e">
        <f t="shared" si="21"/>
        <v>#DIV/0!</v>
      </c>
      <c r="AI44" s="106" t="e">
        <f>IF(Params!$B$4="Multiplex",IF($AC44&gt;AF44,1,0),IF($AC44&lt;AF44,1,0))*IF($S45="//",1,AI45)</f>
        <v>#DIV/0!</v>
      </c>
      <c r="AJ44" s="106" t="e">
        <f>IF(Params!$B$4="Multiplex",IF($AC44&gt;AG44,1,0),IF($AC44&lt;AG44,1,0))*IF($S45="//",1,AJ45)</f>
        <v>#DIV/0!</v>
      </c>
    </row>
    <row r="45" spans="2:36" x14ac:dyDescent="0.3">
      <c r="B45" s="23">
        <f>'Spot Type 1'!B45</f>
        <v>0</v>
      </c>
      <c r="C45" s="20" t="str">
        <f>'Spot Type 1'!C45</f>
        <v>x</v>
      </c>
      <c r="S45" s="9" t="str">
        <f t="shared" si="27"/>
        <v>//</v>
      </c>
      <c r="T45" s="48" t="e">
        <f t="shared" si="26"/>
        <v>#DIV/0!</v>
      </c>
      <c r="U45" s="10" t="e">
        <f t="shared" si="22"/>
        <v>#DIV/0!</v>
      </c>
      <c r="V45" s="10" t="e">
        <f t="shared" si="23"/>
        <v>#DIV/0!</v>
      </c>
      <c r="W45" s="10" t="e">
        <f>IF(Params!$B$4="Multiplex",T$40+2*U$40,T$40-2*U$40)</f>
        <v>#DIV/0!</v>
      </c>
      <c r="X45" s="11" t="e">
        <f>IF(Params!$B$4="Multiplex",T$40+3*U$40,T$40-3*U$40)</f>
        <v>#DIV/0!</v>
      </c>
      <c r="Y45" s="102" t="e">
        <f t="shared" si="18"/>
        <v>#DIV/0!</v>
      </c>
      <c r="Z45" s="106" t="e">
        <f>IF(Params!$B$4="Multiplex",IF($T45&gt;W45,1,0),IF($T45&lt;W45,1,0))*IF($S46="//",1,Z46)</f>
        <v>#DIV/0!</v>
      </c>
      <c r="AA45" s="106" t="e">
        <f>IF(Params!$B$4="Multiplex",IF($T45&gt;X45,1,0),IF($T45&lt;X45,1,0))*IF($S46="//",1,AA46)</f>
        <v>#DIV/0!</v>
      </c>
      <c r="AB45" s="9" t="str">
        <f t="shared" si="24"/>
        <v>//</v>
      </c>
      <c r="AC45" s="34" t="e">
        <f t="shared" si="19"/>
        <v>#DIV/0!</v>
      </c>
      <c r="AD45" s="10" t="e">
        <f t="shared" si="20"/>
        <v>#DIV/0!</v>
      </c>
      <c r="AE45" s="10" t="e">
        <f t="shared" si="25"/>
        <v>#DIV/0!</v>
      </c>
      <c r="AF45" s="10" t="e">
        <f>IF(Params!$B$4="Multiplex",AC$40+2*AD$40,AC$40-2*AD$40)</f>
        <v>#DIV/0!</v>
      </c>
      <c r="AG45" s="11" t="e">
        <f>IF(Params!$B$4="Multiplex",AC$40+3*AD$40,AC$40-3*AD$40)</f>
        <v>#DIV/0!</v>
      </c>
      <c r="AH45" s="102" t="e">
        <f t="shared" si="21"/>
        <v>#DIV/0!</v>
      </c>
      <c r="AI45" s="106" t="e">
        <f>IF(Params!$B$4="Multiplex",IF($AC45&gt;AF45,1,0),IF($AC45&lt;AF45,1,0))*IF($S46="//",1,AI46)</f>
        <v>#DIV/0!</v>
      </c>
      <c r="AJ45" s="106" t="e">
        <f>IF(Params!$B$4="Multiplex",IF($AC45&gt;AG45,1,0),IF($AC45&lt;AG45,1,0))*IF($S46="//",1,AJ46)</f>
        <v>#DIV/0!</v>
      </c>
    </row>
    <row r="46" spans="2:36" x14ac:dyDescent="0.3">
      <c r="B46" s="23">
        <f>'Spot Type 1'!B46</f>
        <v>0</v>
      </c>
      <c r="C46" s="20" t="str">
        <f>'Spot Type 1'!C46</f>
        <v>x</v>
      </c>
      <c r="S46" s="9" t="str">
        <f t="shared" si="27"/>
        <v>//</v>
      </c>
      <c r="T46" s="48" t="e">
        <f t="shared" si="26"/>
        <v>#DIV/0!</v>
      </c>
      <c r="U46" s="10" t="e">
        <f t="shared" si="22"/>
        <v>#DIV/0!</v>
      </c>
      <c r="V46" s="10" t="e">
        <f t="shared" si="23"/>
        <v>#DIV/0!</v>
      </c>
      <c r="W46" s="10" t="e">
        <f>IF(Params!$B$4="Multiplex",T$40+2*U$40,T$40-2*U$40)</f>
        <v>#DIV/0!</v>
      </c>
      <c r="X46" s="11" t="e">
        <f>IF(Params!$B$4="Multiplex",T$40+3*U$40,T$40-3*U$40)</f>
        <v>#DIV/0!</v>
      </c>
      <c r="Y46" s="102" t="e">
        <f t="shared" si="18"/>
        <v>#DIV/0!</v>
      </c>
      <c r="Z46" s="106" t="e">
        <f>IF(Params!$B$4="Multiplex",IF($T46&gt;W46,1,0),IF($T46&lt;W46,1,0))*IF($S47="//",1,Z47)</f>
        <v>#DIV/0!</v>
      </c>
      <c r="AA46" s="106" t="e">
        <f>IF(Params!$B$4="Multiplex",IF($T46&gt;X46,1,0),IF($T46&lt;X46,1,0))*IF($S47="//",1,AA47)</f>
        <v>#DIV/0!</v>
      </c>
      <c r="AB46" s="9" t="str">
        <f t="shared" si="24"/>
        <v>//</v>
      </c>
      <c r="AC46" s="34" t="e">
        <f t="shared" si="19"/>
        <v>#DIV/0!</v>
      </c>
      <c r="AD46" s="10" t="e">
        <f t="shared" si="20"/>
        <v>#DIV/0!</v>
      </c>
      <c r="AE46" s="10" t="e">
        <f t="shared" si="25"/>
        <v>#DIV/0!</v>
      </c>
      <c r="AF46" s="10" t="e">
        <f>IF(Params!$B$4="Multiplex",AC$40+2*AD$40,AC$40-2*AD$40)</f>
        <v>#DIV/0!</v>
      </c>
      <c r="AG46" s="11" t="e">
        <f>IF(Params!$B$4="Multiplex",AC$40+3*AD$40,AC$40-3*AD$40)</f>
        <v>#DIV/0!</v>
      </c>
      <c r="AH46" s="102" t="e">
        <f t="shared" si="21"/>
        <v>#DIV/0!</v>
      </c>
      <c r="AI46" s="106" t="e">
        <f>IF(Params!$B$4="Multiplex",IF($AC46&gt;AF46,1,0),IF($AC46&lt;AF46,1,0))*IF($S47="//",1,AI47)</f>
        <v>#DIV/0!</v>
      </c>
      <c r="AJ46" s="106" t="e">
        <f>IF(Params!$B$4="Multiplex",IF($AC46&gt;AG46,1,0),IF($AC46&lt;AG46,1,0))*IF($S47="//",1,AJ47)</f>
        <v>#DIV/0!</v>
      </c>
    </row>
    <row r="47" spans="2:36" x14ac:dyDescent="0.3">
      <c r="B47" s="23">
        <f>'Spot Type 1'!B47</f>
        <v>0</v>
      </c>
      <c r="C47" s="20" t="str">
        <f>'Spot Type 1'!C47</f>
        <v>x</v>
      </c>
      <c r="S47" s="9" t="str">
        <f t="shared" si="27"/>
        <v>//</v>
      </c>
      <c r="T47" s="48" t="e">
        <f t="shared" si="26"/>
        <v>#DIV/0!</v>
      </c>
      <c r="U47" s="10" t="e">
        <f>U13</f>
        <v>#DIV/0!</v>
      </c>
      <c r="V47" s="10" t="e">
        <f t="shared" si="23"/>
        <v>#DIV/0!</v>
      </c>
      <c r="W47" s="10" t="e">
        <f>IF(Params!$B$4="Multiplex",T$40+2*U$40,T$40-2*U$40)</f>
        <v>#DIV/0!</v>
      </c>
      <c r="X47" s="11" t="e">
        <f>IF(Params!$B$4="Multiplex",T$40+3*U$40,T$40-3*U$40)</f>
        <v>#DIV/0!</v>
      </c>
      <c r="Y47" s="102" t="e">
        <f t="shared" si="18"/>
        <v>#DIV/0!</v>
      </c>
      <c r="Z47" s="106" t="e">
        <f>IF(Params!$B$4="Multiplex",IF($T47&gt;W47,1,0),IF($T47&lt;W47,1,0))*IF($S48="//",1,Z48)</f>
        <v>#DIV/0!</v>
      </c>
      <c r="AA47" s="106" t="e">
        <f>IF(Params!$B$4="Multiplex",IF($T47&gt;X47,1,0),IF($T47&lt;X47,1,0))*IF($S48="//",1,AA48)</f>
        <v>#DIV/0!</v>
      </c>
      <c r="AB47" s="9" t="str">
        <f t="shared" si="24"/>
        <v>//</v>
      </c>
      <c r="AC47" s="34" t="e">
        <f t="shared" si="19"/>
        <v>#DIV/0!</v>
      </c>
      <c r="AD47" s="10" t="e">
        <f t="shared" si="20"/>
        <v>#DIV/0!</v>
      </c>
      <c r="AE47" s="10" t="e">
        <f t="shared" si="25"/>
        <v>#DIV/0!</v>
      </c>
      <c r="AF47" s="10" t="e">
        <f>IF(Params!$B$4="Multiplex",AC$40+2*AD$40,AC$40-2*AD$40)</f>
        <v>#DIV/0!</v>
      </c>
      <c r="AG47" s="11" t="e">
        <f>IF(Params!$B$4="Multiplex",AC$40+3*AD$40,AC$40-3*AD$40)</f>
        <v>#DIV/0!</v>
      </c>
      <c r="AH47" s="102" t="e">
        <f t="shared" si="21"/>
        <v>#DIV/0!</v>
      </c>
      <c r="AI47" s="106" t="e">
        <f>IF(Params!$B$4="Multiplex",IF($AC47&gt;AF47,1,0),IF($AC47&lt;AF47,1,0))*IF($S48="//",1,AI48)</f>
        <v>#DIV/0!</v>
      </c>
      <c r="AJ47" s="106" t="e">
        <f>IF(Params!$B$4="Multiplex",IF($AC47&gt;AG47,1,0),IF($AC47&lt;AG47,1,0))*IF($S48="//",1,AJ48)</f>
        <v>#DIV/0!</v>
      </c>
    </row>
    <row r="48" spans="2:36" x14ac:dyDescent="0.3">
      <c r="B48" s="23">
        <f>'Spot Type 1'!B48</f>
        <v>0</v>
      </c>
      <c r="C48" s="20" t="str">
        <f>'Spot Type 1'!C48</f>
        <v>x</v>
      </c>
      <c r="S48" s="9" t="str">
        <f t="shared" si="27"/>
        <v>//</v>
      </c>
      <c r="T48" s="48" t="e">
        <f t="shared" si="26"/>
        <v>#DIV/0!</v>
      </c>
      <c r="U48" s="10" t="e">
        <f t="shared" si="22"/>
        <v>#DIV/0!</v>
      </c>
      <c r="V48" s="10" t="e">
        <f t="shared" si="23"/>
        <v>#DIV/0!</v>
      </c>
      <c r="W48" s="10" t="e">
        <f>IF(Params!$B$4="Multiplex",T$40+2*U$40,T$40-2*U$40)</f>
        <v>#DIV/0!</v>
      </c>
      <c r="X48" s="11" t="e">
        <f>IF(Params!$B$4="Multiplex",T$40+3*U$40,T$40-3*U$40)</f>
        <v>#DIV/0!</v>
      </c>
      <c r="Y48" s="102" t="e">
        <f>T49-T48</f>
        <v>#DIV/0!</v>
      </c>
      <c r="Z48" s="106" t="e">
        <f>IF(Params!$B$4="Multiplex",IF($T48&gt;W48,1,0),IF($T48&lt;W48,1,0))*IF($S49="//",1,Z49)</f>
        <v>#DIV/0!</v>
      </c>
      <c r="AA48" s="106" t="e">
        <f>IF(Params!$B$4="Multiplex",IF($T48&gt;X48,1,0),IF($T48&lt;X48,1,0))*IF($S49="//",1,AA49)</f>
        <v>#DIV/0!</v>
      </c>
      <c r="AB48" s="44" t="str">
        <f t="shared" si="24"/>
        <v>//</v>
      </c>
      <c r="AC48" s="34" t="e">
        <f t="shared" si="19"/>
        <v>#DIV/0!</v>
      </c>
      <c r="AD48" s="10" t="e">
        <f t="shared" si="20"/>
        <v>#DIV/0!</v>
      </c>
      <c r="AE48" s="10" t="e">
        <f t="shared" si="25"/>
        <v>#DIV/0!</v>
      </c>
      <c r="AF48" s="10" t="e">
        <f>IF(Params!$B$4="Multiplex",AC$40+2*AD$40,AC$40-2*AD$40)</f>
        <v>#DIV/0!</v>
      </c>
      <c r="AG48" s="11" t="e">
        <f>IF(Params!$B$4="Multiplex",AC$40+3*AD$40,AC$40-3*AD$40)</f>
        <v>#DIV/0!</v>
      </c>
      <c r="AH48" s="102" t="e">
        <f>AC49-AC48</f>
        <v>#DIV/0!</v>
      </c>
      <c r="AI48" s="106" t="e">
        <f>IF(Params!$B$4="Multiplex",IF($AC48&gt;AF48,1,0),IF($AC48&lt;AF48,1,0))*IF($S49="//",1,AI49)</f>
        <v>#DIV/0!</v>
      </c>
      <c r="AJ48" s="106" t="e">
        <f>IF(Params!$B$4="Multiplex",IF($AC48&gt;AG48,1,0),IF($AC48&lt;AG48,1,0))*IF($S49="//",1,AJ49)</f>
        <v>#DIV/0!</v>
      </c>
    </row>
    <row r="49" spans="2:36" ht="16.2" thickBot="1" x14ac:dyDescent="0.35">
      <c r="B49" s="23">
        <f>'Spot Type 1'!B49</f>
        <v>0</v>
      </c>
      <c r="C49" s="20" t="str">
        <f>'Spot Type 1'!C49</f>
        <v>x</v>
      </c>
      <c r="S49" s="24" t="str">
        <f t="shared" si="27"/>
        <v>//</v>
      </c>
      <c r="T49" s="49" t="e">
        <f t="shared" si="26"/>
        <v>#DIV/0!</v>
      </c>
      <c r="U49" s="18" t="e">
        <f t="shared" si="22"/>
        <v>#DIV/0!</v>
      </c>
      <c r="V49" s="10" t="e">
        <f t="shared" si="23"/>
        <v>#DIV/0!</v>
      </c>
      <c r="W49" s="10" t="e">
        <f>IF(Params!$B$4="Multiplex",T$40+2*U$40,T$40-2*U$40)</f>
        <v>#DIV/0!</v>
      </c>
      <c r="X49" s="11" t="e">
        <f>IF(Params!$B$4="Multiplex",T$40+3*U$40,T$40-3*U$40)</f>
        <v>#DIV/0!</v>
      </c>
      <c r="Y49"/>
      <c r="Z49" s="106" t="e">
        <f>IF(Params!$B$4="Multiplex",IF($T49&gt;W49,1,0),IF($T49&lt;W49,1,0))</f>
        <v>#DIV/0!</v>
      </c>
      <c r="AA49" s="106" t="e">
        <f>IF(Params!$B$4="Multiplex",IF($T49&gt;X49,1,0),IF($T49&lt;X49,1,0))</f>
        <v>#DIV/0!</v>
      </c>
      <c r="AB49" s="45" t="str">
        <f t="shared" si="24"/>
        <v>//</v>
      </c>
      <c r="AC49" s="47" t="e">
        <f t="shared" si="19"/>
        <v>#DIV/0!</v>
      </c>
      <c r="AD49" s="18" t="e">
        <f t="shared" si="20"/>
        <v>#DIV/0!</v>
      </c>
      <c r="AE49" s="10" t="e">
        <f t="shared" si="25"/>
        <v>#DIV/0!</v>
      </c>
      <c r="AF49" s="10" t="e">
        <f>IF(Params!$B$4="Multiplex",AC$40+2*AD$40,AC$40-2*AD$40)</f>
        <v>#DIV/0!</v>
      </c>
      <c r="AG49" s="11" t="e">
        <f>IF(Params!$B$4="Multiplex",AC$40+3*AD$40,AC$40-3*AD$40)</f>
        <v>#DIV/0!</v>
      </c>
      <c r="AI49" s="106" t="e">
        <f>IF(Params!$B$4="Multiplex",IF($AC49&gt;AF49,1,0),IF($AC49&lt;AF49,1,0))</f>
        <v>#DIV/0!</v>
      </c>
      <c r="AJ49" s="106" t="e">
        <f>IF(Params!$B$4="Multiplex",IF($AC49&gt;AG49,1,0),IF($AC49&lt;AG49,1,0))</f>
        <v>#DIV/0!</v>
      </c>
    </row>
    <row r="50" spans="2:36" x14ac:dyDescent="0.3">
      <c r="B50" s="23">
        <f>'Spot Type 1'!B50</f>
        <v>0</v>
      </c>
      <c r="C50" s="20" t="str">
        <f>'Spot Type 1'!C50</f>
        <v>x</v>
      </c>
      <c r="Y50"/>
    </row>
    <row r="51" spans="2:36" x14ac:dyDescent="0.3">
      <c r="B51" s="23">
        <f>'Spot Type 1'!B51</f>
        <v>0</v>
      </c>
      <c r="C51" s="20" t="str">
        <f>'Spot Type 1'!C51</f>
        <v>x</v>
      </c>
      <c r="Y51"/>
    </row>
    <row r="52" spans="2:36" x14ac:dyDescent="0.3">
      <c r="B52" s="23">
        <f>'Spot Type 1'!B52</f>
        <v>0</v>
      </c>
      <c r="C52" s="20" t="str">
        <f>'Spot Type 1'!C52</f>
        <v>x</v>
      </c>
      <c r="Y52"/>
    </row>
    <row r="53" spans="2:36" x14ac:dyDescent="0.3">
      <c r="B53" s="23">
        <f>'Spot Type 1'!B53</f>
        <v>0</v>
      </c>
      <c r="C53" s="20" t="str">
        <f>'Spot Type 1'!C53</f>
        <v>x</v>
      </c>
      <c r="Y53"/>
    </row>
    <row r="54" spans="2:36" x14ac:dyDescent="0.3">
      <c r="B54" s="23">
        <f>'Spot Type 1'!B54</f>
        <v>0</v>
      </c>
      <c r="C54" s="20" t="str">
        <f>'Spot Type 1'!C54</f>
        <v>x</v>
      </c>
      <c r="Y54"/>
    </row>
    <row r="55" spans="2:36" x14ac:dyDescent="0.3">
      <c r="B55" s="23">
        <f>'Spot Type 1'!B55</f>
        <v>0</v>
      </c>
      <c r="C55" s="20" t="str">
        <f>'Spot Type 1'!C55</f>
        <v>x</v>
      </c>
      <c r="Y55"/>
    </row>
    <row r="56" spans="2:36" x14ac:dyDescent="0.3">
      <c r="B56" s="23">
        <f>'Spot Type 1'!B56</f>
        <v>0</v>
      </c>
      <c r="C56" s="20" t="str">
        <f>'Spot Type 1'!C56</f>
        <v>x</v>
      </c>
      <c r="Y56"/>
    </row>
    <row r="57" spans="2:36" x14ac:dyDescent="0.3">
      <c r="B57" s="23">
        <f>'Spot Type 1'!B57</f>
        <v>0</v>
      </c>
      <c r="C57" s="20" t="str">
        <f>'Spot Type 1'!C57</f>
        <v>x</v>
      </c>
      <c r="Y57"/>
    </row>
    <row r="58" spans="2:36" x14ac:dyDescent="0.3">
      <c r="B58" s="23">
        <f>'Spot Type 1'!B58</f>
        <v>0</v>
      </c>
      <c r="C58" s="20" t="str">
        <f>'Spot Type 1'!C58</f>
        <v>x</v>
      </c>
      <c r="Y58"/>
    </row>
    <row r="59" spans="2:36" x14ac:dyDescent="0.3">
      <c r="B59" s="23">
        <f>'Spot Type 1'!B59</f>
        <v>0</v>
      </c>
      <c r="C59" s="20" t="str">
        <f>'Spot Type 1'!C59</f>
        <v>x</v>
      </c>
      <c r="Y59"/>
    </row>
    <row r="60" spans="2:36" x14ac:dyDescent="0.3">
      <c r="B60" s="23">
        <f>'Spot Type 1'!B60</f>
        <v>0</v>
      </c>
      <c r="C60" s="20" t="str">
        <f>'Spot Type 1'!C60</f>
        <v>x</v>
      </c>
      <c r="Y60"/>
    </row>
    <row r="61" spans="2:36" x14ac:dyDescent="0.3">
      <c r="B61" s="23">
        <f>'Spot Type 1'!B61</f>
        <v>0</v>
      </c>
      <c r="C61" s="20" t="str">
        <f>'Spot Type 1'!C61</f>
        <v>x</v>
      </c>
      <c r="Y61"/>
    </row>
    <row r="62" spans="2:36" x14ac:dyDescent="0.3">
      <c r="B62" s="23">
        <f>'Spot Type 1'!B62</f>
        <v>0</v>
      </c>
      <c r="C62" s="20" t="str">
        <f>'Spot Type 1'!C62</f>
        <v>x</v>
      </c>
      <c r="Y62"/>
    </row>
    <row r="63" spans="2:36" x14ac:dyDescent="0.3">
      <c r="B63" s="23">
        <f>'Spot Type 1'!B63</f>
        <v>0</v>
      </c>
      <c r="C63" s="20" t="str">
        <f>'Spot Type 1'!C63</f>
        <v>x</v>
      </c>
      <c r="Y63"/>
    </row>
    <row r="64" spans="2:36" x14ac:dyDescent="0.3">
      <c r="B64" s="23">
        <f>'Spot Type 1'!B64</f>
        <v>0</v>
      </c>
      <c r="C64" s="20" t="str">
        <f>'Spot Type 1'!C64</f>
        <v>x</v>
      </c>
      <c r="Y64"/>
    </row>
    <row r="65" spans="2:36" x14ac:dyDescent="0.3">
      <c r="B65" s="23">
        <f>'Spot Type 1'!B65</f>
        <v>0</v>
      </c>
      <c r="C65" s="20" t="str">
        <f>'Spot Type 1'!C65</f>
        <v>x</v>
      </c>
      <c r="Y65"/>
    </row>
    <row r="66" spans="2:36" x14ac:dyDescent="0.3">
      <c r="B66" s="23">
        <f>'Spot Type 1'!B66</f>
        <v>0</v>
      </c>
      <c r="C66" s="20" t="str">
        <f>'Spot Type 1'!C66</f>
        <v>x</v>
      </c>
      <c r="Y66"/>
    </row>
    <row r="67" spans="2:36" x14ac:dyDescent="0.3">
      <c r="B67" s="23">
        <f>'Spot Type 1'!B67</f>
        <v>0</v>
      </c>
      <c r="C67" s="20" t="str">
        <f>'Spot Type 1'!C67</f>
        <v>x</v>
      </c>
      <c r="Y67"/>
    </row>
    <row r="68" spans="2:36" x14ac:dyDescent="0.3">
      <c r="B68" s="23">
        <f>'Spot Type 1'!B68</f>
        <v>0</v>
      </c>
      <c r="C68" s="20" t="str">
        <f>'Spot Type 1'!C68</f>
        <v>x</v>
      </c>
      <c r="Y68"/>
    </row>
    <row r="69" spans="2:36" x14ac:dyDescent="0.3">
      <c r="B69" s="23">
        <f>'Spot Type 1'!B69</f>
        <v>0</v>
      </c>
      <c r="C69" s="20" t="str">
        <f>'Spot Type 1'!C69</f>
        <v>x</v>
      </c>
      <c r="Y69"/>
    </row>
    <row r="70" spans="2:36" x14ac:dyDescent="0.3">
      <c r="B70" s="23">
        <f>'Spot Type 1'!B70</f>
        <v>0</v>
      </c>
      <c r="C70" s="20" t="str">
        <f>'Spot Type 1'!C70</f>
        <v>x</v>
      </c>
      <c r="Y70"/>
    </row>
    <row r="71" spans="2:36" x14ac:dyDescent="0.3">
      <c r="B71" s="23">
        <f>'Spot Type 1'!B71</f>
        <v>0</v>
      </c>
      <c r="C71" s="20" t="str">
        <f>'Spot Type 1'!C71</f>
        <v>x</v>
      </c>
      <c r="Y71"/>
    </row>
    <row r="72" spans="2:36" x14ac:dyDescent="0.3">
      <c r="B72" s="23">
        <f>'Spot Type 1'!B72</f>
        <v>0</v>
      </c>
      <c r="C72" s="20" t="str">
        <f>'Spot Type 1'!C72</f>
        <v>x</v>
      </c>
      <c r="Y72"/>
    </row>
    <row r="73" spans="2:36" x14ac:dyDescent="0.3">
      <c r="B73" s="23">
        <f>'Spot Type 1'!B73</f>
        <v>0</v>
      </c>
      <c r="C73" s="20" t="str">
        <f>'Spot Type 1'!C73</f>
        <v>x</v>
      </c>
      <c r="Y73"/>
    </row>
    <row r="74" spans="2:36" x14ac:dyDescent="0.3">
      <c r="B74" s="23">
        <f>'Spot Type 1'!B74</f>
        <v>0</v>
      </c>
      <c r="C74" s="20" t="str">
        <f>'Spot Type 1'!C74</f>
        <v>x</v>
      </c>
      <c r="Y74"/>
    </row>
    <row r="75" spans="2:36" x14ac:dyDescent="0.3">
      <c r="B75" s="23">
        <f>'Spot Type 1'!B75</f>
        <v>0</v>
      </c>
      <c r="C75" s="20" t="str">
        <f>'Spot Type 1'!C75</f>
        <v>x</v>
      </c>
      <c r="Y75"/>
    </row>
    <row r="76" spans="2:36" x14ac:dyDescent="0.3">
      <c r="B76" s="23">
        <f>'Spot Type 1'!B76</f>
        <v>0</v>
      </c>
      <c r="C76" s="20" t="str">
        <f>'Spot Type 1'!C76</f>
        <v>x</v>
      </c>
      <c r="Y76"/>
    </row>
    <row r="77" spans="2:36" x14ac:dyDescent="0.3">
      <c r="B77" s="23">
        <f>'Spot Type 1'!B77</f>
        <v>0</v>
      </c>
      <c r="C77" s="20" t="str">
        <f>'Spot Type 1'!C77</f>
        <v>x</v>
      </c>
      <c r="Y77"/>
    </row>
    <row r="78" spans="2:36" ht="16.2" thickBot="1" x14ac:dyDescent="0.35">
      <c r="B78" s="23">
        <f>'Spot Type 1'!B78</f>
        <v>0</v>
      </c>
      <c r="C78" s="20" t="str">
        <f>'Spot Type 1'!C78</f>
        <v>x</v>
      </c>
      <c r="S78" s="7" t="s">
        <v>2</v>
      </c>
      <c r="U78" s="7" t="s">
        <v>38</v>
      </c>
      <c r="V78" t="str">
        <f>Params!B11</f>
        <v>ngml</v>
      </c>
      <c r="X78" s="14" t="s">
        <v>170</v>
      </c>
      <c r="Y78"/>
      <c r="AB78" s="7" t="s">
        <v>2</v>
      </c>
      <c r="AD78" s="7" t="s">
        <v>38</v>
      </c>
      <c r="AE78" t="str">
        <f>Params!B11</f>
        <v>ngml</v>
      </c>
      <c r="AG78" s="16" t="s">
        <v>136</v>
      </c>
    </row>
    <row r="79" spans="2:36" ht="72.599999999999994" thickBot="1" x14ac:dyDescent="0.35">
      <c r="B79" s="23">
        <f>'Spot Type 1'!B79</f>
        <v>0</v>
      </c>
      <c r="C79" s="20" t="str">
        <f>'Spot Type 1'!C79</f>
        <v>x</v>
      </c>
      <c r="S79" s="27" t="s">
        <v>1</v>
      </c>
      <c r="T79" s="28" t="s">
        <v>169</v>
      </c>
      <c r="U79" s="29" t="s">
        <v>3</v>
      </c>
      <c r="V79" s="29" t="s">
        <v>71</v>
      </c>
      <c r="W79" s="29" t="str">
        <f>IF(Params!$B$4="Multiplex","Mean0 + 2xSigma","Mean0 - 2xSigma")</f>
        <v>Mean0 - 2xSigma</v>
      </c>
      <c r="X79" s="30" t="str">
        <f>IF(Params!$B$4="Multiplex","Mean0 + 3xSigma","Mean0 - 3xSigma")</f>
        <v>Mean0 - 3xSigma</v>
      </c>
      <c r="Y79" s="103" t="s">
        <v>77</v>
      </c>
      <c r="Z79" s="105" t="s">
        <v>67</v>
      </c>
      <c r="AA79" s="105" t="s">
        <v>68</v>
      </c>
      <c r="AB79" s="27" t="s">
        <v>1</v>
      </c>
      <c r="AC79" s="28" t="s">
        <v>134</v>
      </c>
      <c r="AD79" s="29" t="s">
        <v>3</v>
      </c>
      <c r="AE79" s="29" t="s">
        <v>71</v>
      </c>
      <c r="AF79" s="29" t="str">
        <f>IF(Params!$B$4="Multiplex","Mean0 + 2xSigma","Mean0 - 2xSigma")</f>
        <v>Mean0 - 2xSigma</v>
      </c>
      <c r="AG79" s="30" t="str">
        <f>IF(Params!$B$4="Multiplex","Mean0 + 3xSigma","Mean0 - 3xSigma")</f>
        <v>Mean0 - 3xSigma</v>
      </c>
      <c r="AH79" s="103" t="s">
        <v>64</v>
      </c>
      <c r="AI79" s="105" t="s">
        <v>67</v>
      </c>
      <c r="AJ79" s="105" t="s">
        <v>68</v>
      </c>
    </row>
    <row r="80" spans="2:36" ht="16.2" thickTop="1" x14ac:dyDescent="0.3">
      <c r="B80" s="23">
        <f>'Spot Type 1'!B80</f>
        <v>0</v>
      </c>
      <c r="C80" s="20" t="str">
        <f>'Spot Type 1'!C80</f>
        <v>x</v>
      </c>
      <c r="S80" s="9">
        <f>MIN(S7:S15)/100</f>
        <v>0</v>
      </c>
      <c r="T80" s="15" t="e">
        <f>Z6</f>
        <v>#DIV/0!</v>
      </c>
      <c r="U80" s="10" t="e">
        <f>AA6</f>
        <v>#DIV/0!</v>
      </c>
      <c r="V80" s="10" t="e">
        <f>T$80</f>
        <v>#DIV/0!</v>
      </c>
      <c r="W80" s="10" t="e">
        <f>IF(Params!$B$4="Multiplex",T$80+2*U$80,T$80-2*U$80)</f>
        <v>#DIV/0!</v>
      </c>
      <c r="X80" s="11" t="e">
        <f>IF(Params!$B$4="Multiplex",T$80+3*U$80,T$80-3*U$80)</f>
        <v>#DIV/0!</v>
      </c>
      <c r="Y80" s="102" t="e">
        <f t="shared" ref="Y80:Y87" si="28">T81-T80</f>
        <v>#DIV/0!</v>
      </c>
      <c r="Z80" t="e">
        <f>IF(Params!$B$4="Multiplex",IF($T80&gt;W80,1,0),IF($T80&lt;W80,1,0))*IF($S81="//",1,Z81)</f>
        <v>#DIV/0!</v>
      </c>
      <c r="AA80" s="106" t="e">
        <f>IF(Params!$B$4="Multiplex",IF($T80&gt;X80,1,0),IF($T80&lt;X80,1,0))*IF($S81="//",1,AA81)</f>
        <v>#DIV/0!</v>
      </c>
      <c r="AB80" s="9">
        <f>MIN(S7:S15)/100</f>
        <v>0</v>
      </c>
      <c r="AC80" s="17" t="e">
        <f t="shared" ref="AC80:AD89" si="29">AC6</f>
        <v>#DIV/0!</v>
      </c>
      <c r="AD80" s="10" t="e">
        <f t="shared" si="29"/>
        <v>#DIV/0!</v>
      </c>
      <c r="AE80" s="10" t="e">
        <f>AC$80</f>
        <v>#DIV/0!</v>
      </c>
      <c r="AF80" s="10" t="e">
        <f>IF(Params!$B$4="Multiplex",AC$80+2*AD$80,AC$80-2*AD$80)</f>
        <v>#DIV/0!</v>
      </c>
      <c r="AG80" s="11" t="e">
        <f>IF(Params!$B$4="Multiplex",AC$80+3*AD$80,AC$80-3*AD$80)</f>
        <v>#DIV/0!</v>
      </c>
      <c r="AH80" s="102" t="e">
        <f t="shared" ref="AH80:AH87" si="30">AC81-AC80</f>
        <v>#DIV/0!</v>
      </c>
      <c r="AI80" t="e">
        <f>IF(Params!$B$4="Multiplex",IF($AC80&gt;AF80,1,0),IF($AC80&lt;AF80,1,0))*IF($S81="//",1,AI81)</f>
        <v>#DIV/0!</v>
      </c>
      <c r="AJ80" s="106" t="e">
        <f>IF(Params!$B$4="Multiplex",IF($AC80&gt;AG80,1,0),IF($AC80&lt;AG80,1,0))*IF($S81="//",1,AJ81)</f>
        <v>#DIV/0!</v>
      </c>
    </row>
    <row r="81" spans="2:36" x14ac:dyDescent="0.3">
      <c r="B81" s="23">
        <f>'Spot Type 1'!B81</f>
        <v>0</v>
      </c>
      <c r="C81" s="20" t="str">
        <f>'Spot Type 1'!C81</f>
        <v>x</v>
      </c>
      <c r="S81" s="9" t="str">
        <f t="shared" ref="S81:S89" si="31">S7</f>
        <v>//</v>
      </c>
      <c r="T81" s="15" t="e">
        <f t="shared" ref="T81:U89" si="32">Z7</f>
        <v>#DIV/0!</v>
      </c>
      <c r="U81" s="10" t="e">
        <f t="shared" si="32"/>
        <v>#DIV/0!</v>
      </c>
      <c r="V81" s="10" t="e">
        <f t="shared" ref="V81:V89" si="33">T$80</f>
        <v>#DIV/0!</v>
      </c>
      <c r="W81" s="10" t="e">
        <f>IF(Params!$B$4="Multiplex",T$80+2*U$80,T$40-2*U$80)</f>
        <v>#DIV/0!</v>
      </c>
      <c r="X81" s="11" t="e">
        <f>IF(Params!$B$4="Multiplex",T$80+3*U$80,T$80-3*U$80)</f>
        <v>#DIV/0!</v>
      </c>
      <c r="Y81" s="102" t="e">
        <f t="shared" si="28"/>
        <v>#DIV/0!</v>
      </c>
      <c r="Z81" s="106" t="e">
        <f>IF(Params!$B$4="Multiplex",IF($T81&gt;W81,1,0),IF($T81&lt;W81,1,0))*IF($S82="//",1,Z82)</f>
        <v>#DIV/0!</v>
      </c>
      <c r="AA81" s="106" t="e">
        <f>IF(Params!$B$4="Multiplex",IF($T81&gt;X81,1,0),IF($T81&lt;X81,1,0))*IF($S82="//",1,AA82)</f>
        <v>#DIV/0!</v>
      </c>
      <c r="AB81" s="9" t="str">
        <f t="shared" ref="AB81:AB89" si="34">S7</f>
        <v>//</v>
      </c>
      <c r="AC81" s="17" t="e">
        <f t="shared" si="29"/>
        <v>#DIV/0!</v>
      </c>
      <c r="AD81" s="10" t="e">
        <f t="shared" si="29"/>
        <v>#DIV/0!</v>
      </c>
      <c r="AE81" s="10" t="e">
        <f t="shared" ref="AE81:AE89" si="35">AC$80</f>
        <v>#DIV/0!</v>
      </c>
      <c r="AF81" s="10" t="e">
        <f>IF(Params!$B$4="Multiplex",AC$80+2*AD$80,AC$40-2*AD$80)</f>
        <v>#DIV/0!</v>
      </c>
      <c r="AG81" s="11" t="e">
        <f>IF(Params!$B$4="Multiplex",AC$80+3*AD$80,AC$80-3*AD$80)</f>
        <v>#DIV/0!</v>
      </c>
      <c r="AH81" s="102" t="e">
        <f t="shared" si="30"/>
        <v>#DIV/0!</v>
      </c>
      <c r="AI81" s="106" t="e">
        <f>IF(Params!$B$4="Multiplex",IF($AC81&gt;AF81,1,0),IF($AC81&lt;AF81,1,0))*IF($S82="//",1,AI82)</f>
        <v>#DIV/0!</v>
      </c>
      <c r="AJ81" s="106" t="e">
        <f>IF(Params!$B$4="Multiplex",IF($AC81&gt;AG81,1,0),IF($AC81&lt;AG81,1,0))*IF($S82="//",1,AJ82)</f>
        <v>#DIV/0!</v>
      </c>
    </row>
    <row r="82" spans="2:36" x14ac:dyDescent="0.3">
      <c r="B82" s="23">
        <f>'Spot Type 1'!B82</f>
        <v>0</v>
      </c>
      <c r="C82" s="20" t="str">
        <f>'Spot Type 1'!C82</f>
        <v>x</v>
      </c>
      <c r="S82" s="9" t="str">
        <f t="shared" si="31"/>
        <v>//</v>
      </c>
      <c r="T82" s="15" t="e">
        <f t="shared" si="32"/>
        <v>#DIV/0!</v>
      </c>
      <c r="U82" s="10" t="e">
        <f t="shared" si="32"/>
        <v>#DIV/0!</v>
      </c>
      <c r="V82" s="10" t="e">
        <f t="shared" si="33"/>
        <v>#DIV/0!</v>
      </c>
      <c r="W82" s="10" t="e">
        <f>IF(Params!$B$4="Multiplex",T$80+2*U$80,T$40-2*U$80)</f>
        <v>#DIV/0!</v>
      </c>
      <c r="X82" s="11" t="e">
        <f>IF(Params!$B$4="Multiplex",T$80+3*U$80,T$80-3*U$80)</f>
        <v>#DIV/0!</v>
      </c>
      <c r="Y82" s="102" t="e">
        <f t="shared" si="28"/>
        <v>#DIV/0!</v>
      </c>
      <c r="Z82" s="106" t="e">
        <f>IF(Params!$B$4="Multiplex",IF($T82&gt;W82,1,0),IF($T82&lt;W82,1,0))*IF($S83="//",1,Z83)</f>
        <v>#DIV/0!</v>
      </c>
      <c r="AA82" s="106" t="e">
        <f>IF(Params!$B$4="Multiplex",IF($T82&gt;X82,1,0),IF($T82&lt;X82,1,0))*IF($S83="//",1,AA83)</f>
        <v>#DIV/0!</v>
      </c>
      <c r="AB82" s="9" t="str">
        <f t="shared" si="34"/>
        <v>//</v>
      </c>
      <c r="AC82" s="17" t="e">
        <f t="shared" si="29"/>
        <v>#DIV/0!</v>
      </c>
      <c r="AD82" s="10" t="e">
        <f t="shared" si="29"/>
        <v>#DIV/0!</v>
      </c>
      <c r="AE82" s="10" t="e">
        <f t="shared" si="35"/>
        <v>#DIV/0!</v>
      </c>
      <c r="AF82" s="10" t="e">
        <f>IF(Params!$B$4="Multiplex",AC$80+2*AD$80,AC$40-2*AD$80)</f>
        <v>#DIV/0!</v>
      </c>
      <c r="AG82" s="11" t="e">
        <f>IF(Params!$B$4="Multiplex",AC$80+3*AD$80,AC$80-3*AD$80)</f>
        <v>#DIV/0!</v>
      </c>
      <c r="AH82" s="102" t="e">
        <f t="shared" si="30"/>
        <v>#DIV/0!</v>
      </c>
      <c r="AI82" s="106" t="e">
        <f>IF(Params!$B$4="Multiplex",IF($AC82&gt;AF82,1,0),IF($AC82&lt;AF82,1,0))*IF($S83="//",1,AI83)</f>
        <v>#DIV/0!</v>
      </c>
      <c r="AJ82" s="106" t="e">
        <f>IF(Params!$B$4="Multiplex",IF($AC82&gt;AG82,1,0),IF($AC82&lt;AG82,1,0))*IF($S83="//",1,AJ83)</f>
        <v>#DIV/0!</v>
      </c>
    </row>
    <row r="83" spans="2:36" x14ac:dyDescent="0.3">
      <c r="B83" s="23">
        <f>'Spot Type 1'!B83</f>
        <v>0</v>
      </c>
      <c r="C83" s="20" t="str">
        <f>'Spot Type 1'!C83</f>
        <v>x</v>
      </c>
      <c r="S83" s="9" t="str">
        <f t="shared" si="31"/>
        <v>//</v>
      </c>
      <c r="T83" s="15" t="e">
        <f t="shared" si="32"/>
        <v>#DIV/0!</v>
      </c>
      <c r="U83" s="10" t="e">
        <f t="shared" si="32"/>
        <v>#DIV/0!</v>
      </c>
      <c r="V83" s="10" t="e">
        <f t="shared" si="33"/>
        <v>#DIV/0!</v>
      </c>
      <c r="W83" s="10" t="e">
        <f>IF(Params!$B$4="Multiplex",T$80+2*U$80,T$40-2*U$80)</f>
        <v>#DIV/0!</v>
      </c>
      <c r="X83" s="11" t="e">
        <f>IF(Params!$B$4="Multiplex",T$80+3*U$80,T$80-3*U$80)</f>
        <v>#DIV/0!</v>
      </c>
      <c r="Y83" s="102" t="e">
        <f t="shared" si="28"/>
        <v>#DIV/0!</v>
      </c>
      <c r="Z83" s="106" t="e">
        <f>IF(Params!$B$4="Multiplex",IF($T83&gt;W83,1,0),IF($T83&lt;W83,1,0))*IF($S84="//",1,Z84)</f>
        <v>#DIV/0!</v>
      </c>
      <c r="AA83" s="106" t="e">
        <f>IF(Params!$B$4="Multiplex",IF($T83&gt;X83,1,0),IF($T83&lt;X83,1,0))*IF($S84="//",1,AA84)</f>
        <v>#DIV/0!</v>
      </c>
      <c r="AB83" s="9" t="str">
        <f t="shared" si="34"/>
        <v>//</v>
      </c>
      <c r="AC83" s="17" t="e">
        <f t="shared" si="29"/>
        <v>#DIV/0!</v>
      </c>
      <c r="AD83" s="10" t="e">
        <f t="shared" si="29"/>
        <v>#DIV/0!</v>
      </c>
      <c r="AE83" s="10" t="e">
        <f t="shared" si="35"/>
        <v>#DIV/0!</v>
      </c>
      <c r="AF83" s="10" t="e">
        <f>IF(Params!$B$4="Multiplex",AC$80+2*AD$80,AC$40-2*AD$80)</f>
        <v>#DIV/0!</v>
      </c>
      <c r="AG83" s="11" t="e">
        <f>IF(Params!$B$4="Multiplex",AC$80+3*AD$80,AC$80-3*AD$80)</f>
        <v>#DIV/0!</v>
      </c>
      <c r="AH83" s="102" t="e">
        <f t="shared" si="30"/>
        <v>#DIV/0!</v>
      </c>
      <c r="AI83" s="106" t="e">
        <f>IF(Params!$B$4="Multiplex",IF($AC83&gt;AF83,1,0),IF($AC83&lt;AF83,1,0))*IF($S84="//",1,AI84)</f>
        <v>#DIV/0!</v>
      </c>
      <c r="AJ83" s="106" t="e">
        <f>IF(Params!$B$4="Multiplex",IF($AC83&gt;AG83,1,0),IF($AC83&lt;AG83,1,0))*IF($S84="//",1,AJ84)</f>
        <v>#DIV/0!</v>
      </c>
    </row>
    <row r="84" spans="2:36" x14ac:dyDescent="0.3">
      <c r="B84" s="23">
        <f>'Spot Type 1'!B84</f>
        <v>0</v>
      </c>
      <c r="C84" s="20" t="str">
        <f>'Spot Type 1'!C84</f>
        <v>x</v>
      </c>
      <c r="S84" s="9" t="str">
        <f t="shared" si="31"/>
        <v>//</v>
      </c>
      <c r="T84" s="15" t="e">
        <f>Z10</f>
        <v>#DIV/0!</v>
      </c>
      <c r="U84" s="10" t="e">
        <f t="shared" si="32"/>
        <v>#DIV/0!</v>
      </c>
      <c r="V84" s="10" t="e">
        <f t="shared" si="33"/>
        <v>#DIV/0!</v>
      </c>
      <c r="W84" s="10" t="e">
        <f>IF(Params!$B$4="Multiplex",T$80+2*U$80,T$40-2*U$80)</f>
        <v>#DIV/0!</v>
      </c>
      <c r="X84" s="11" t="e">
        <f>IF(Params!$B$4="Multiplex",T$80+3*U$80,T$80-3*U$80)</f>
        <v>#DIV/0!</v>
      </c>
      <c r="Y84" s="102" t="e">
        <f t="shared" si="28"/>
        <v>#DIV/0!</v>
      </c>
      <c r="Z84" s="106" t="e">
        <f>IF(Params!$B$4="Multiplex",IF($T84&gt;W84,1,0),IF($T84&lt;W84,1,0))*IF($S85="//",1,Z85)</f>
        <v>#DIV/0!</v>
      </c>
      <c r="AA84" s="106" t="e">
        <f>IF(Params!$B$4="Multiplex",IF($T84&gt;X84,1,0),IF($T84&lt;X84,1,0))*IF($S85="//",1,AA85)</f>
        <v>#DIV/0!</v>
      </c>
      <c r="AB84" s="9" t="str">
        <f t="shared" si="34"/>
        <v>//</v>
      </c>
      <c r="AC84" s="17" t="e">
        <f t="shared" si="29"/>
        <v>#DIV/0!</v>
      </c>
      <c r="AD84" s="10" t="e">
        <f t="shared" si="29"/>
        <v>#DIV/0!</v>
      </c>
      <c r="AE84" s="10" t="e">
        <f t="shared" si="35"/>
        <v>#DIV/0!</v>
      </c>
      <c r="AF84" s="10" t="e">
        <f>IF(Params!$B$4="Multiplex",AC$80+2*AD$80,AC$40-2*AD$80)</f>
        <v>#DIV/0!</v>
      </c>
      <c r="AG84" s="11" t="e">
        <f>IF(Params!$B$4="Multiplex",AC$80+3*AD$80,AC$80-3*AD$80)</f>
        <v>#DIV/0!</v>
      </c>
      <c r="AH84" s="102" t="e">
        <f t="shared" si="30"/>
        <v>#DIV/0!</v>
      </c>
      <c r="AI84" s="106" t="e">
        <f>IF(Params!$B$4="Multiplex",IF($AC84&gt;AF84,1,0),IF($AC84&lt;AF84,1,0))*IF($S85="//",1,AI85)</f>
        <v>#DIV/0!</v>
      </c>
      <c r="AJ84" s="106" t="e">
        <f>IF(Params!$B$4="Multiplex",IF($AC84&gt;AG84,1,0),IF($AC84&lt;AG84,1,0))*IF($S85="//",1,AJ85)</f>
        <v>#DIV/0!</v>
      </c>
    </row>
    <row r="85" spans="2:36" x14ac:dyDescent="0.3">
      <c r="B85" s="23">
        <f>'Spot Type 1'!B85</f>
        <v>0</v>
      </c>
      <c r="C85" s="20" t="str">
        <f>'Spot Type 1'!C85</f>
        <v>x</v>
      </c>
      <c r="S85" s="9" t="str">
        <f t="shared" si="31"/>
        <v>//</v>
      </c>
      <c r="T85" s="15" t="e">
        <f t="shared" si="32"/>
        <v>#DIV/0!</v>
      </c>
      <c r="U85" s="10" t="e">
        <f t="shared" si="32"/>
        <v>#DIV/0!</v>
      </c>
      <c r="V85" s="10" t="e">
        <f t="shared" si="33"/>
        <v>#DIV/0!</v>
      </c>
      <c r="W85" s="10" t="e">
        <f>IF(Params!$B$4="Multiplex",T$80+2*U$80,T$40-2*U$80)</f>
        <v>#DIV/0!</v>
      </c>
      <c r="X85" s="11" t="e">
        <f>IF(Params!$B$4="Multiplex",T$80+3*U$80,T$80-3*U$80)</f>
        <v>#DIV/0!</v>
      </c>
      <c r="Y85" s="102" t="e">
        <f t="shared" si="28"/>
        <v>#DIV/0!</v>
      </c>
      <c r="Z85" s="106" t="e">
        <f>IF(Params!$B$4="Multiplex",IF($T85&gt;W85,1,0),IF($T85&lt;W85,1,0))*IF($S86="//",1,Z86)</f>
        <v>#DIV/0!</v>
      </c>
      <c r="AA85" s="106" t="e">
        <f>IF(Params!$B$4="Multiplex",IF($T85&gt;X85,1,0),IF($T85&lt;X85,1,0))*IF($S86="//",1,AA86)</f>
        <v>#DIV/0!</v>
      </c>
      <c r="AB85" s="9" t="str">
        <f t="shared" si="34"/>
        <v>//</v>
      </c>
      <c r="AC85" s="17" t="e">
        <f t="shared" si="29"/>
        <v>#DIV/0!</v>
      </c>
      <c r="AD85" s="10" t="e">
        <f t="shared" si="29"/>
        <v>#DIV/0!</v>
      </c>
      <c r="AE85" s="10" t="e">
        <f t="shared" si="35"/>
        <v>#DIV/0!</v>
      </c>
      <c r="AF85" s="10" t="e">
        <f>IF(Params!$B$4="Multiplex",AC$80+2*AD$80,AC$40-2*AD$80)</f>
        <v>#DIV/0!</v>
      </c>
      <c r="AG85" s="11" t="e">
        <f>IF(Params!$B$4="Multiplex",AC$80+3*AD$80,AC$80-3*AD$80)</f>
        <v>#DIV/0!</v>
      </c>
      <c r="AH85" s="102" t="e">
        <f t="shared" si="30"/>
        <v>#DIV/0!</v>
      </c>
      <c r="AI85" s="106" t="e">
        <f>IF(Params!$B$4="Multiplex",IF($AC85&gt;AF85,1,0),IF($AC85&lt;AF85,1,0))*IF($S86="//",1,AI86)</f>
        <v>#DIV/0!</v>
      </c>
      <c r="AJ85" s="106" t="e">
        <f>IF(Params!$B$4="Multiplex",IF($AC85&gt;AG85,1,0),IF($AC85&lt;AG85,1,0))*IF($S86="//",1,AJ86)</f>
        <v>#DIV/0!</v>
      </c>
    </row>
    <row r="86" spans="2:36" x14ac:dyDescent="0.3">
      <c r="B86" s="23">
        <f>'Spot Type 1'!B86</f>
        <v>0</v>
      </c>
      <c r="C86" s="20" t="str">
        <f>'Spot Type 1'!C86</f>
        <v>x</v>
      </c>
      <c r="S86" s="9" t="str">
        <f t="shared" si="31"/>
        <v>//</v>
      </c>
      <c r="T86" s="15" t="e">
        <f t="shared" si="32"/>
        <v>#DIV/0!</v>
      </c>
      <c r="U86" s="10" t="e">
        <f t="shared" si="32"/>
        <v>#DIV/0!</v>
      </c>
      <c r="V86" s="10" t="e">
        <f t="shared" si="33"/>
        <v>#DIV/0!</v>
      </c>
      <c r="W86" s="10" t="e">
        <f>IF(Params!$B$4="Multiplex",T$80+2*U$80,T$40-2*U$80)</f>
        <v>#DIV/0!</v>
      </c>
      <c r="X86" s="11" t="e">
        <f>IF(Params!$B$4="Multiplex",T$80+3*U$80,T$80-3*U$80)</f>
        <v>#DIV/0!</v>
      </c>
      <c r="Y86" s="102" t="e">
        <f t="shared" si="28"/>
        <v>#DIV/0!</v>
      </c>
      <c r="Z86" s="106" t="e">
        <f>IF(Params!$B$4="Multiplex",IF($T86&gt;W86,1,0),IF($T86&lt;W86,1,0))*IF($S87="//",1,Z87)</f>
        <v>#DIV/0!</v>
      </c>
      <c r="AA86" s="106" t="e">
        <f>IF(Params!$B$4="Multiplex",IF($T86&gt;X86,1,0),IF($T86&lt;X86,1,0))*IF($S87="//",1,AA87)</f>
        <v>#DIV/0!</v>
      </c>
      <c r="AB86" s="42" t="str">
        <f t="shared" si="34"/>
        <v>//</v>
      </c>
      <c r="AC86" s="17" t="e">
        <f t="shared" si="29"/>
        <v>#DIV/0!</v>
      </c>
      <c r="AD86" s="10" t="e">
        <f t="shared" si="29"/>
        <v>#DIV/0!</v>
      </c>
      <c r="AE86" s="10" t="e">
        <f t="shared" si="35"/>
        <v>#DIV/0!</v>
      </c>
      <c r="AF86" s="10" t="e">
        <f>IF(Params!$B$4="Multiplex",AC$80+2*AD$80,AC$40-2*AD$80)</f>
        <v>#DIV/0!</v>
      </c>
      <c r="AG86" s="11" t="e">
        <f>IF(Params!$B$4="Multiplex",AC$80+3*AD$80,AC$80-3*AD$80)</f>
        <v>#DIV/0!</v>
      </c>
      <c r="AH86" s="102" t="e">
        <f t="shared" si="30"/>
        <v>#DIV/0!</v>
      </c>
      <c r="AI86" s="106" t="e">
        <f>IF(Params!$B$4="Multiplex",IF($AC86&gt;AF86,1,0),IF($AC86&lt;AF86,1,0))*IF($S87="//",1,AI87)</f>
        <v>#DIV/0!</v>
      </c>
      <c r="AJ86" s="106" t="e">
        <f>IF(Params!$B$4="Multiplex",IF($AC86&gt;AG86,1,0),IF($AC86&lt;AG86,1,0))*IF($S87="//",1,AJ87)</f>
        <v>#DIV/0!</v>
      </c>
    </row>
    <row r="87" spans="2:36" x14ac:dyDescent="0.3">
      <c r="B87" s="23">
        <f>'Spot Type 1'!B87</f>
        <v>0</v>
      </c>
      <c r="C87" s="20" t="str">
        <f>'Spot Type 1'!C87</f>
        <v>x</v>
      </c>
      <c r="S87" s="9" t="str">
        <f t="shared" si="31"/>
        <v>//</v>
      </c>
      <c r="T87" s="15" t="e">
        <f t="shared" si="32"/>
        <v>#DIV/0!</v>
      </c>
      <c r="U87" s="10" t="e">
        <f t="shared" si="32"/>
        <v>#DIV/0!</v>
      </c>
      <c r="V87" s="10" t="e">
        <f t="shared" si="33"/>
        <v>#DIV/0!</v>
      </c>
      <c r="W87" s="10" t="e">
        <f>IF(Params!$B$4="Multiplex",T$80+2*U$80,T$40-2*U$80)</f>
        <v>#DIV/0!</v>
      </c>
      <c r="X87" s="11" t="e">
        <f>IF(Params!$B$4="Multiplex",T$80+3*U$80,T$80-3*U$80)</f>
        <v>#DIV/0!</v>
      </c>
      <c r="Y87" s="102" t="e">
        <f t="shared" si="28"/>
        <v>#DIV/0!</v>
      </c>
      <c r="Z87" s="106" t="e">
        <f>IF(Params!$B$4="Multiplex",IF($T87&gt;W87,1,0),IF($T87&lt;W87,1,0))*IF($S88="//",1,Z88)</f>
        <v>#DIV/0!</v>
      </c>
      <c r="AA87" s="106" t="e">
        <f>IF(Params!$B$4="Multiplex",IF($T87&gt;X87,1,0),IF($T87&lt;X87,1,0))*IF($S88="//",1,AA88)</f>
        <v>#DIV/0!</v>
      </c>
      <c r="AB87" s="44" t="str">
        <f t="shared" si="34"/>
        <v>//</v>
      </c>
      <c r="AC87" s="17" t="e">
        <f t="shared" si="29"/>
        <v>#DIV/0!</v>
      </c>
      <c r="AD87" s="10" t="e">
        <f t="shared" si="29"/>
        <v>#DIV/0!</v>
      </c>
      <c r="AE87" s="10" t="e">
        <f t="shared" si="35"/>
        <v>#DIV/0!</v>
      </c>
      <c r="AF87" s="10" t="e">
        <f>IF(Params!$B$4="Multiplex",AC$80+2*AD$80,AC$40-2*AD$80)</f>
        <v>#DIV/0!</v>
      </c>
      <c r="AG87" s="11" t="e">
        <f>IF(Params!$B$4="Multiplex",AC$80+3*AD$80,AC$80-3*AD$80)</f>
        <v>#DIV/0!</v>
      </c>
      <c r="AH87" s="102" t="e">
        <f t="shared" si="30"/>
        <v>#DIV/0!</v>
      </c>
      <c r="AI87" s="106" t="e">
        <f>IF(Params!$B$4="Multiplex",IF($AC87&gt;AF87,1,0),IF($AC87&lt;AF87,1,0))*IF($S88="//",1,AI88)</f>
        <v>#DIV/0!</v>
      </c>
      <c r="AJ87" s="106" t="e">
        <f>IF(Params!$B$4="Multiplex",IF($AC87&gt;AG87,1,0),IF($AC87&lt;AG87,1,0))*IF($S88="//",1,AJ88)</f>
        <v>#DIV/0!</v>
      </c>
    </row>
    <row r="88" spans="2:36" x14ac:dyDescent="0.3">
      <c r="B88" s="23">
        <f>'Spot Type 1'!B88</f>
        <v>0</v>
      </c>
      <c r="C88" s="20" t="str">
        <f>'Spot Type 1'!C88</f>
        <v>x</v>
      </c>
      <c r="S88" s="9" t="str">
        <f t="shared" si="31"/>
        <v>//</v>
      </c>
      <c r="T88" s="15" t="e">
        <f t="shared" si="32"/>
        <v>#DIV/0!</v>
      </c>
      <c r="U88" s="10" t="e">
        <f t="shared" si="32"/>
        <v>#DIV/0!</v>
      </c>
      <c r="V88" s="10" t="e">
        <f t="shared" si="33"/>
        <v>#DIV/0!</v>
      </c>
      <c r="W88" s="10" t="e">
        <f>IF(Params!$B$4="Multiplex",T$80+2*U$80,T$40-2*U$80)</f>
        <v>#DIV/0!</v>
      </c>
      <c r="X88" s="11" t="e">
        <f>IF(Params!$B$4="Multiplex",T$80+3*U$80,T$80-3*U$80)</f>
        <v>#DIV/0!</v>
      </c>
      <c r="Y88" s="102" t="e">
        <f>T89-T88</f>
        <v>#DIV/0!</v>
      </c>
      <c r="Z88" s="106" t="e">
        <f>IF(Params!$B$4="Multiplex",IF($T88&gt;W88,1,0),IF($T88&lt;W88,1,0))*IF($S89="//",1,Z89)</f>
        <v>#DIV/0!</v>
      </c>
      <c r="AA88" s="106" t="e">
        <f>IF(Params!$B$4="Multiplex",IF($T88&gt;X88,1,0),IF($T88&lt;X88,1,0))*IF($S89="//",1,AA89)</f>
        <v>#DIV/0!</v>
      </c>
      <c r="AB88" s="44" t="str">
        <f t="shared" si="34"/>
        <v>//</v>
      </c>
      <c r="AC88" s="17" t="e">
        <f t="shared" si="29"/>
        <v>#DIV/0!</v>
      </c>
      <c r="AD88" s="10" t="e">
        <f t="shared" si="29"/>
        <v>#DIV/0!</v>
      </c>
      <c r="AE88" s="10" t="e">
        <f t="shared" si="35"/>
        <v>#DIV/0!</v>
      </c>
      <c r="AF88" s="10" t="e">
        <f>IF(Params!$B$4="Multiplex",AC$80+2*AD$80,AC$40-2*AD$80)</f>
        <v>#DIV/0!</v>
      </c>
      <c r="AG88" s="11" t="e">
        <f>IF(Params!$B$4="Multiplex",AC$80+3*AD$80,AC$80-3*AD$80)</f>
        <v>#DIV/0!</v>
      </c>
      <c r="AH88" s="102" t="e">
        <f>AC89-AC88</f>
        <v>#DIV/0!</v>
      </c>
      <c r="AI88" s="106" t="e">
        <f>IF(Params!$B$4="Multiplex",IF($AC88&gt;AF88,1,0),IF($AC88&lt;AF88,1,0))*IF($S89="//",1,AI89)</f>
        <v>#DIV/0!</v>
      </c>
      <c r="AJ88" s="106" t="e">
        <f>IF(Params!$B$4="Multiplex",IF($AC88&gt;AG88,1,0),IF($AC88&lt;AG88,1,0))*IF($S89="//",1,AJ89)</f>
        <v>#DIV/0!</v>
      </c>
    </row>
    <row r="89" spans="2:36" ht="16.2" thickBot="1" x14ac:dyDescent="0.35">
      <c r="B89" s="23">
        <f>'Spot Type 1'!B89</f>
        <v>0</v>
      </c>
      <c r="C89" s="20" t="str">
        <f>'Spot Type 1'!C89</f>
        <v>x</v>
      </c>
      <c r="S89" s="24" t="str">
        <f t="shared" si="31"/>
        <v>//</v>
      </c>
      <c r="T89" s="25" t="e">
        <f t="shared" si="32"/>
        <v>#DIV/0!</v>
      </c>
      <c r="U89" s="18" t="e">
        <f t="shared" si="32"/>
        <v>#DIV/0!</v>
      </c>
      <c r="V89" s="10" t="e">
        <f t="shared" si="33"/>
        <v>#DIV/0!</v>
      </c>
      <c r="W89" s="10" t="e">
        <f>IF(Params!$B$4="Multiplex",T$80+2*U$80,T$40-2*U$80)</f>
        <v>#DIV/0!</v>
      </c>
      <c r="X89" s="11" t="e">
        <f>IF(Params!$B$4="Multiplex",T$80+3*U$80,T$80-3*U$80)</f>
        <v>#DIV/0!</v>
      </c>
      <c r="Y89"/>
      <c r="Z89" s="106" t="e">
        <f>IF(Params!$B$4="Multiplex",IF($T89&gt;W89,1,0),IF($T89&lt;W89,1,0))</f>
        <v>#DIV/0!</v>
      </c>
      <c r="AA89" s="106" t="e">
        <f>IF(Params!$B$4="Multiplex",IF($T89&gt;X89,1,0),IF($T89&lt;X89,1,0))</f>
        <v>#DIV/0!</v>
      </c>
      <c r="AB89" s="24" t="str">
        <f t="shared" si="34"/>
        <v>//</v>
      </c>
      <c r="AC89" s="26" t="e">
        <f t="shared" si="29"/>
        <v>#DIV/0!</v>
      </c>
      <c r="AD89" s="18" t="e">
        <f t="shared" si="29"/>
        <v>#DIV/0!</v>
      </c>
      <c r="AE89" s="10" t="e">
        <f t="shared" si="35"/>
        <v>#DIV/0!</v>
      </c>
      <c r="AF89" s="10" t="e">
        <f>IF(Params!$B$4="Multiplex",AC$80+2*AD$80,AC$40-2*AD$80)</f>
        <v>#DIV/0!</v>
      </c>
      <c r="AG89" s="11" t="e">
        <f>IF(Params!$B$4="Multiplex",AC$80+3*AD$80,AC$80-3*AD$80)</f>
        <v>#DIV/0!</v>
      </c>
      <c r="AI89" s="106" t="e">
        <f>IF(Params!$B$4="Multiplex",IF($AC89&gt;AF89,1,0),IF($AC89&lt;AF89,1,0))</f>
        <v>#DIV/0!</v>
      </c>
      <c r="AJ89" s="106" t="e">
        <f>IF(Params!$B$4="Multiplex",IF($AC89&gt;AG89,1,0),IF($AC89&lt;AG89,1,0))</f>
        <v>#DIV/0!</v>
      </c>
    </row>
    <row r="90" spans="2:36" x14ac:dyDescent="0.3">
      <c r="B90" s="23">
        <f>'Spot Type 1'!B90</f>
        <v>0</v>
      </c>
      <c r="C90" s="20" t="str">
        <f>'Spot Type 1'!C90</f>
        <v>x</v>
      </c>
      <c r="V90"/>
      <c r="Y90"/>
    </row>
    <row r="91" spans="2:36" x14ac:dyDescent="0.3">
      <c r="B91" s="23">
        <f>'Spot Type 1'!B91</f>
        <v>0</v>
      </c>
      <c r="C91" s="20" t="str">
        <f>'Spot Type 1'!C91</f>
        <v>x</v>
      </c>
      <c r="V91"/>
      <c r="Y91"/>
    </row>
    <row r="92" spans="2:36" x14ac:dyDescent="0.3">
      <c r="B92" s="23">
        <f>'Spot Type 1'!B92</f>
        <v>0</v>
      </c>
      <c r="C92" s="20" t="str">
        <f>'Spot Type 1'!C92</f>
        <v>x</v>
      </c>
      <c r="V92"/>
      <c r="Y92"/>
    </row>
    <row r="93" spans="2:36" x14ac:dyDescent="0.3">
      <c r="B93" s="23">
        <f>'Spot Type 1'!B93</f>
        <v>0</v>
      </c>
      <c r="C93" s="20" t="str">
        <f>'Spot Type 1'!C93</f>
        <v>x</v>
      </c>
      <c r="V93"/>
      <c r="Y93"/>
    </row>
    <row r="94" spans="2:36" x14ac:dyDescent="0.3">
      <c r="B94" s="23">
        <f>'Spot Type 1'!B94</f>
        <v>0</v>
      </c>
      <c r="C94" s="20" t="str">
        <f>'Spot Type 1'!C94</f>
        <v>x</v>
      </c>
      <c r="V94"/>
      <c r="Y94"/>
    </row>
    <row r="95" spans="2:36" x14ac:dyDescent="0.3">
      <c r="B95" s="23">
        <f>'Spot Type 1'!B95</f>
        <v>0</v>
      </c>
      <c r="C95" s="20" t="str">
        <f>'Spot Type 1'!C95</f>
        <v>x</v>
      </c>
      <c r="V95"/>
      <c r="Y95"/>
    </row>
    <row r="96" spans="2:36" x14ac:dyDescent="0.3">
      <c r="B96" s="23">
        <f>'Spot Type 1'!B96</f>
        <v>0</v>
      </c>
      <c r="C96" s="20" t="str">
        <f>'Spot Type 1'!C96</f>
        <v>x</v>
      </c>
      <c r="V96"/>
      <c r="Y96"/>
    </row>
    <row r="97" spans="2:25" x14ac:dyDescent="0.3">
      <c r="B97" s="23">
        <f>'Spot Type 1'!B97</f>
        <v>0</v>
      </c>
      <c r="C97" s="20" t="str">
        <f>'Spot Type 1'!C97</f>
        <v>x</v>
      </c>
      <c r="V97"/>
      <c r="Y97"/>
    </row>
    <row r="98" spans="2:25" x14ac:dyDescent="0.3">
      <c r="B98" s="23">
        <f>'Spot Type 1'!B98</f>
        <v>0</v>
      </c>
      <c r="C98" s="20" t="str">
        <f>'Spot Type 1'!C98</f>
        <v>x</v>
      </c>
      <c r="V98"/>
      <c r="Y98"/>
    </row>
    <row r="99" spans="2:25" x14ac:dyDescent="0.3">
      <c r="B99" s="23">
        <f>'Spot Type 1'!B99</f>
        <v>0</v>
      </c>
      <c r="C99" s="20" t="str">
        <f>'Spot Type 1'!C99</f>
        <v>x</v>
      </c>
      <c r="V99"/>
      <c r="Y99"/>
    </row>
    <row r="100" spans="2:25" x14ac:dyDescent="0.3">
      <c r="B100" s="23">
        <f>'Spot Type 1'!B100</f>
        <v>0</v>
      </c>
      <c r="C100" s="20" t="str">
        <f>'Spot Type 1'!C100</f>
        <v>x</v>
      </c>
      <c r="V100"/>
      <c r="Y100"/>
    </row>
    <row r="101" spans="2:25" x14ac:dyDescent="0.3">
      <c r="B101" s="23">
        <f>'Spot Type 1'!B101</f>
        <v>0</v>
      </c>
      <c r="C101" s="20" t="str">
        <f>'Spot Type 1'!C101</f>
        <v>x</v>
      </c>
      <c r="V101"/>
      <c r="Y101"/>
    </row>
    <row r="102" spans="2:25" x14ac:dyDescent="0.3">
      <c r="B102" s="23">
        <f>'Spot Type 1'!B102</f>
        <v>0</v>
      </c>
      <c r="C102" s="20" t="str">
        <f>'Spot Type 1'!C102</f>
        <v>x</v>
      </c>
      <c r="V102"/>
      <c r="Y102"/>
    </row>
    <row r="103" spans="2:25" x14ac:dyDescent="0.3">
      <c r="B103" s="23">
        <f>'Spot Type 1'!B103</f>
        <v>0</v>
      </c>
      <c r="C103" s="20" t="str">
        <f>'Spot Type 1'!C103</f>
        <v>x</v>
      </c>
      <c r="V103"/>
      <c r="Y103"/>
    </row>
    <row r="104" spans="2:25" x14ac:dyDescent="0.3">
      <c r="B104" s="23">
        <f>'Spot Type 1'!B104</f>
        <v>0</v>
      </c>
      <c r="C104" s="20" t="str">
        <f>'Spot Type 1'!C104</f>
        <v>x</v>
      </c>
      <c r="V104"/>
      <c r="Y104"/>
    </row>
    <row r="105" spans="2:25" x14ac:dyDescent="0.3">
      <c r="B105" s="23">
        <f>'Spot Type 1'!B105</f>
        <v>0</v>
      </c>
      <c r="C105" s="20" t="str">
        <f>'Spot Type 1'!C105</f>
        <v>x</v>
      </c>
      <c r="V105"/>
      <c r="Y105"/>
    </row>
    <row r="106" spans="2:25" x14ac:dyDescent="0.3">
      <c r="B106" s="23">
        <f>'Spot Type 1'!B106</f>
        <v>0</v>
      </c>
      <c r="C106" s="20" t="str">
        <f>'Spot Type 1'!C106</f>
        <v>x</v>
      </c>
      <c r="V106"/>
      <c r="Y106"/>
    </row>
    <row r="107" spans="2:25" x14ac:dyDescent="0.3">
      <c r="B107" s="23">
        <f>'Spot Type 1'!B107</f>
        <v>0</v>
      </c>
      <c r="C107" s="20" t="str">
        <f>'Spot Type 1'!C107</f>
        <v>x</v>
      </c>
      <c r="V107"/>
      <c r="Y107"/>
    </row>
    <row r="108" spans="2:25" x14ac:dyDescent="0.3">
      <c r="B108" s="23">
        <f>'Spot Type 1'!B108</f>
        <v>0</v>
      </c>
      <c r="C108" s="20" t="str">
        <f>'Spot Type 1'!C108</f>
        <v>x</v>
      </c>
      <c r="V108"/>
      <c r="Y108"/>
    </row>
    <row r="109" spans="2:25" x14ac:dyDescent="0.3">
      <c r="B109" s="23">
        <f>'Spot Type 1'!B109</f>
        <v>0</v>
      </c>
      <c r="C109" s="20" t="str">
        <f>'Spot Type 1'!C109</f>
        <v>x</v>
      </c>
      <c r="V109"/>
      <c r="Y109"/>
    </row>
    <row r="110" spans="2:25" x14ac:dyDescent="0.3">
      <c r="B110" s="23">
        <f>'Spot Type 1'!B110</f>
        <v>0</v>
      </c>
      <c r="C110" s="20" t="str">
        <f>'Spot Type 1'!C110</f>
        <v>x</v>
      </c>
      <c r="V110"/>
      <c r="Y110"/>
    </row>
    <row r="111" spans="2:25" x14ac:dyDescent="0.3">
      <c r="B111" s="23">
        <f>'Spot Type 1'!B111</f>
        <v>0</v>
      </c>
      <c r="C111" s="20" t="str">
        <f>'Spot Type 1'!C111</f>
        <v>x</v>
      </c>
      <c r="V111"/>
      <c r="Y111"/>
    </row>
    <row r="112" spans="2:25" x14ac:dyDescent="0.3">
      <c r="B112" s="23">
        <f>'Spot Type 1'!B112</f>
        <v>0</v>
      </c>
      <c r="C112" s="20" t="str">
        <f>'Spot Type 1'!C112</f>
        <v>x</v>
      </c>
      <c r="V112"/>
      <c r="Y112"/>
    </row>
    <row r="113" spans="2:36" x14ac:dyDescent="0.3">
      <c r="B113" s="23">
        <f>'Spot Type 1'!B113</f>
        <v>0</v>
      </c>
      <c r="C113" s="20" t="str">
        <f>'Spot Type 1'!C113</f>
        <v>x</v>
      </c>
      <c r="V113"/>
      <c r="Y113"/>
    </row>
    <row r="114" spans="2:36" x14ac:dyDescent="0.3">
      <c r="B114" s="23">
        <f>'Spot Type 1'!B114</f>
        <v>0</v>
      </c>
      <c r="C114" s="20" t="str">
        <f>'Spot Type 1'!C114</f>
        <v>x</v>
      </c>
      <c r="Y114"/>
    </row>
    <row r="115" spans="2:36" x14ac:dyDescent="0.3">
      <c r="B115" s="23">
        <f>'Spot Type 1'!B115</f>
        <v>0</v>
      </c>
      <c r="C115" s="20" t="str">
        <f>'Spot Type 1'!C115</f>
        <v>x</v>
      </c>
      <c r="Y115"/>
    </row>
    <row r="116" spans="2:36" x14ac:dyDescent="0.3">
      <c r="B116" s="23">
        <f>'Spot Type 1'!B116</f>
        <v>0</v>
      </c>
      <c r="C116" s="20" t="str">
        <f>'Spot Type 1'!C116</f>
        <v>x</v>
      </c>
      <c r="Y116"/>
    </row>
    <row r="117" spans="2:36" x14ac:dyDescent="0.3">
      <c r="B117" s="23">
        <f>'Spot Type 1'!B117</f>
        <v>0</v>
      </c>
      <c r="C117" s="20" t="str">
        <f>'Spot Type 1'!C117</f>
        <v>x</v>
      </c>
      <c r="Y117"/>
    </row>
    <row r="118" spans="2:36" x14ac:dyDescent="0.3">
      <c r="B118" s="23">
        <f>'Spot Type 1'!B118</f>
        <v>0</v>
      </c>
      <c r="C118" s="20" t="str">
        <f>'Spot Type 1'!C118</f>
        <v>x</v>
      </c>
      <c r="Y118"/>
    </row>
    <row r="119" spans="2:36" ht="16.2" thickBot="1" x14ac:dyDescent="0.35">
      <c r="B119" s="23">
        <f>'Spot Type 1'!B119</f>
        <v>0</v>
      </c>
      <c r="C119" s="20" t="str">
        <f>'Spot Type 1'!C119</f>
        <v>x</v>
      </c>
      <c r="S119" s="7" t="s">
        <v>2</v>
      </c>
      <c r="U119" s="7" t="s">
        <v>38</v>
      </c>
      <c r="V119" t="str">
        <f>Params!B11</f>
        <v>ngml</v>
      </c>
      <c r="X119" s="63" t="s">
        <v>79</v>
      </c>
      <c r="Y119"/>
      <c r="AB119" s="7" t="s">
        <v>2</v>
      </c>
      <c r="AD119" s="7" t="s">
        <v>38</v>
      </c>
      <c r="AE119" t="str">
        <f>Params!B11</f>
        <v>ngml</v>
      </c>
      <c r="AG119" s="66" t="s">
        <v>171</v>
      </c>
    </row>
    <row r="120" spans="2:36" ht="72.599999999999994" thickBot="1" x14ac:dyDescent="0.35">
      <c r="B120" s="23">
        <f>'Spot Type 1'!B120</f>
        <v>0</v>
      </c>
      <c r="C120" s="20" t="str">
        <f>'Spot Type 1'!C120</f>
        <v>x</v>
      </c>
      <c r="S120" s="27" t="s">
        <v>1</v>
      </c>
      <c r="T120" s="28" t="s">
        <v>80</v>
      </c>
      <c r="U120" s="29" t="s">
        <v>3</v>
      </c>
      <c r="V120" s="29" t="s">
        <v>71</v>
      </c>
      <c r="W120" s="29" t="str">
        <f>IF(Params!$B$4="Multiplex","Mean0 + 2xSigma","Mean0 - 2xSigma")</f>
        <v>Mean0 - 2xSigma</v>
      </c>
      <c r="X120" s="30" t="str">
        <f>IF(Params!$B$4="Multiplex","Mean0 + 3xSigma","Mean0 - 3xSigma")</f>
        <v>Mean0 - 3xSigma</v>
      </c>
      <c r="Y120" s="103" t="s">
        <v>62</v>
      </c>
      <c r="Z120" s="105" t="s">
        <v>67</v>
      </c>
      <c r="AA120" s="105" t="s">
        <v>68</v>
      </c>
      <c r="AB120" s="27" t="s">
        <v>1</v>
      </c>
      <c r="AC120" s="28" t="s">
        <v>172</v>
      </c>
      <c r="AD120" s="29" t="s">
        <v>3</v>
      </c>
      <c r="AE120" s="29" t="s">
        <v>71</v>
      </c>
      <c r="AF120" s="29" t="str">
        <f>IF(Params!$B$4="Multiplex","Mean0 + 2xSigma","Mean0 - 2xSigma")</f>
        <v>Mean0 - 2xSigma</v>
      </c>
      <c r="AG120" s="30" t="str">
        <f>IF(Params!$B$4="Multiplex","Mean0 + 3xSigma","Mean0 - 3xSigma")</f>
        <v>Mean0 - 3xSigma</v>
      </c>
      <c r="AH120" s="103" t="s">
        <v>65</v>
      </c>
      <c r="AI120" s="105" t="s">
        <v>67</v>
      </c>
      <c r="AJ120" s="105" t="s">
        <v>68</v>
      </c>
    </row>
    <row r="121" spans="2:36" ht="16.2" thickTop="1" x14ac:dyDescent="0.3">
      <c r="B121" s="23">
        <f>'Spot Type 1'!B121</f>
        <v>0</v>
      </c>
      <c r="C121" s="20" t="str">
        <f>'Spot Type 1'!C121</f>
        <v>x</v>
      </c>
      <c r="S121" s="9">
        <f>MIN(S7:S15)/100</f>
        <v>0</v>
      </c>
      <c r="T121" s="64" t="e">
        <f>T20</f>
        <v>#DIV/0!</v>
      </c>
      <c r="U121" s="10" t="e">
        <f>U20</f>
        <v>#DIV/0!</v>
      </c>
      <c r="V121" s="10" t="e">
        <f>T$121</f>
        <v>#DIV/0!</v>
      </c>
      <c r="W121" s="10" t="e">
        <f>IF(Params!$B$4="Multiplex",T$121+2*U$121,T$121-2*U$121)</f>
        <v>#DIV/0!</v>
      </c>
      <c r="X121" s="11" t="e">
        <f>IF(Params!$B$4="Multiplex",T$121+3*U$121,T$121-3*U$121)</f>
        <v>#DIV/0!</v>
      </c>
      <c r="Y121" s="102" t="e">
        <f t="shared" ref="Y121:Y128" si="36">T122-T121</f>
        <v>#DIV/0!</v>
      </c>
      <c r="Z121" t="e">
        <f>IF(Params!$B$4="Multiplex",IF($T121&gt;W121,1,0),IF($T121&lt;W121,1,0))*IF($S122="//",1,Z122)</f>
        <v>#DIV/0!</v>
      </c>
      <c r="AA121" s="106" t="e">
        <f>IF(Params!$B$4="Multiplex",IF($T121&gt;X121,1,0),IF($T121&lt;X121,1,0))*IF($S122="//",1,AA122)</f>
        <v>#DIV/0!</v>
      </c>
      <c r="AB121" s="9">
        <f>MIN(S7:S15)/100</f>
        <v>0</v>
      </c>
      <c r="AC121" s="67" t="e">
        <f t="shared" ref="AC121:AC130" si="37">W20</f>
        <v>#DIV/0!</v>
      </c>
      <c r="AD121" s="10" t="e">
        <f t="shared" ref="AD121:AD130" si="38">X20</f>
        <v>#DIV/0!</v>
      </c>
      <c r="AE121" s="10" t="e">
        <f>AC$121</f>
        <v>#DIV/0!</v>
      </c>
      <c r="AF121" s="10" t="e">
        <f>IF(Params!$B$4="Multiplex",AC$121+2*AD$121,AC$121-2*AD$121)</f>
        <v>#DIV/0!</v>
      </c>
      <c r="AG121" s="11" t="e">
        <f>IF(Params!$B$4="Multiplex",AC$121+3*AD$121,AC$121-3*AD$121)</f>
        <v>#DIV/0!</v>
      </c>
      <c r="AH121" s="102" t="e">
        <f t="shared" ref="AH121:AH128" si="39">AC122-AC121</f>
        <v>#DIV/0!</v>
      </c>
      <c r="AI121" t="e">
        <f>IF(Params!$B$4="Multiplex",IF($AC121&gt;AF121,1,0),IF($AC121&lt;AF121,1,0))*IF($S122="//",1,AI122)</f>
        <v>#DIV/0!</v>
      </c>
      <c r="AJ121" s="106" t="e">
        <f>IF(Params!$B$4="Multiplex",IF($AC121&gt;AG121,1,0),IF($AC121&lt;AG121,1,0))*IF($S122="//",1,AJ122)</f>
        <v>#DIV/0!</v>
      </c>
    </row>
    <row r="122" spans="2:36" x14ac:dyDescent="0.3">
      <c r="B122" s="23">
        <f>'Spot Type 1'!B122</f>
        <v>0</v>
      </c>
      <c r="C122" s="20" t="str">
        <f>'Spot Type 1'!C122</f>
        <v>x</v>
      </c>
      <c r="S122" s="9" t="str">
        <f>S7</f>
        <v>//</v>
      </c>
      <c r="T122" s="64" t="e">
        <f t="shared" ref="T122:U130" si="40">T21</f>
        <v>#DIV/0!</v>
      </c>
      <c r="U122" s="10" t="e">
        <f t="shared" si="40"/>
        <v>#DIV/0!</v>
      </c>
      <c r="V122" s="10" t="e">
        <f t="shared" ref="V122:V130" si="41">T$121</f>
        <v>#DIV/0!</v>
      </c>
      <c r="W122" s="10" t="e">
        <f>IF(Params!$B$4="Multiplex",T$121+2*U$121,T$121-2*U$121)</f>
        <v>#DIV/0!</v>
      </c>
      <c r="X122" s="11" t="e">
        <f>IF(Params!$B$4="Multiplex",T$121+3*U$121,T$121-3*U$121)</f>
        <v>#DIV/0!</v>
      </c>
      <c r="Y122" s="102" t="e">
        <f t="shared" si="36"/>
        <v>#DIV/0!</v>
      </c>
      <c r="Z122" s="106" t="e">
        <f>IF(Params!$B$4="Multiplex",IF($T122&gt;W122,1,0),IF($T122&lt;W122,1,0))*IF($S123="//",1,Z123)</f>
        <v>#DIV/0!</v>
      </c>
      <c r="AA122" s="106" t="e">
        <f>IF(Params!$B$4="Multiplex",IF($T122&gt;X122,1,0),IF($T122&lt;X122,1,0))*IF($S123="//",1,AA123)</f>
        <v>#DIV/0!</v>
      </c>
      <c r="AB122" s="9" t="str">
        <f t="shared" ref="AB122:AB130" si="42">S7</f>
        <v>//</v>
      </c>
      <c r="AC122" s="67" t="e">
        <f t="shared" si="37"/>
        <v>#DIV/0!</v>
      </c>
      <c r="AD122" s="10" t="e">
        <f t="shared" si="38"/>
        <v>#DIV/0!</v>
      </c>
      <c r="AE122" s="10" t="e">
        <f t="shared" ref="AE122:AE130" si="43">AC$121</f>
        <v>#DIV/0!</v>
      </c>
      <c r="AF122" s="10" t="e">
        <f>IF(Params!$B$4="Multiplex",AC$121+2*AD$121,AC$121-2*AD$121)</f>
        <v>#DIV/0!</v>
      </c>
      <c r="AG122" s="11" t="e">
        <f>IF(Params!$B$4="Multiplex",AC$121+3*AD$121,AC$121-3*AD$121)</f>
        <v>#DIV/0!</v>
      </c>
      <c r="AH122" s="102" t="e">
        <f t="shared" si="39"/>
        <v>#DIV/0!</v>
      </c>
      <c r="AI122" s="106" t="e">
        <f>IF(Params!$B$4="Multiplex",IF($AC122&gt;AF122,1,0),IF($AC122&lt;AF122,1,0))*IF($S123="//",1,AI123)</f>
        <v>#DIV/0!</v>
      </c>
      <c r="AJ122" s="106" t="e">
        <f>IF(Params!$B$4="Multiplex",IF($AC122&gt;AG122,1,0),IF($AC122&lt;AG122,1,0))*IF($S123="//",1,AJ123)</f>
        <v>#DIV/0!</v>
      </c>
    </row>
    <row r="123" spans="2:36" x14ac:dyDescent="0.3">
      <c r="B123" s="23">
        <f>'Spot Type 1'!B123</f>
        <v>0</v>
      </c>
      <c r="C123" s="20" t="str">
        <f>'Spot Type 1'!C123</f>
        <v>x</v>
      </c>
      <c r="S123" s="9" t="str">
        <f t="shared" ref="S123:S130" si="44">S8</f>
        <v>//</v>
      </c>
      <c r="T123" s="64" t="e">
        <f t="shared" si="40"/>
        <v>#DIV/0!</v>
      </c>
      <c r="U123" s="10" t="e">
        <f t="shared" si="40"/>
        <v>#DIV/0!</v>
      </c>
      <c r="V123" s="10" t="e">
        <f t="shared" si="41"/>
        <v>#DIV/0!</v>
      </c>
      <c r="W123" s="10" t="e">
        <f>IF(Params!$B$4="Multiplex",T$121+2*U$121,T$121-2*U$121)</f>
        <v>#DIV/0!</v>
      </c>
      <c r="X123" s="11" t="e">
        <f>IF(Params!$B$4="Multiplex",T$121+3*U$121,T$121-3*U$121)</f>
        <v>#DIV/0!</v>
      </c>
      <c r="Y123" s="102" t="e">
        <f t="shared" si="36"/>
        <v>#DIV/0!</v>
      </c>
      <c r="Z123" s="106" t="e">
        <f>IF(Params!$B$4="Multiplex",IF($T123&gt;W123,1,0),IF($T123&lt;W123,1,0))*IF($S124="//",1,Z124)</f>
        <v>#DIV/0!</v>
      </c>
      <c r="AA123" s="106" t="e">
        <f>IF(Params!$B$4="Multiplex",IF($T123&gt;X123,1,0),IF($T123&lt;X123,1,0))*IF($S124="//",1,AA124)</f>
        <v>#DIV/0!</v>
      </c>
      <c r="AB123" s="9" t="str">
        <f t="shared" si="42"/>
        <v>//</v>
      </c>
      <c r="AC123" s="67" t="e">
        <f t="shared" si="37"/>
        <v>#DIV/0!</v>
      </c>
      <c r="AD123" s="10" t="e">
        <f t="shared" si="38"/>
        <v>#DIV/0!</v>
      </c>
      <c r="AE123" s="10" t="e">
        <f t="shared" si="43"/>
        <v>#DIV/0!</v>
      </c>
      <c r="AF123" s="10" t="e">
        <f>IF(Params!$B$4="Multiplex",AC$121+2*AD$121,AC$121-2*AD$121)</f>
        <v>#DIV/0!</v>
      </c>
      <c r="AG123" s="11" t="e">
        <f>IF(Params!$B$4="Multiplex",AC$121+3*AD$121,AC$121-3*AD$121)</f>
        <v>#DIV/0!</v>
      </c>
      <c r="AH123" s="102" t="e">
        <f t="shared" si="39"/>
        <v>#DIV/0!</v>
      </c>
      <c r="AI123" s="106" t="e">
        <f>IF(Params!$B$4="Multiplex",IF($AC123&gt;AF123,1,0),IF($AC123&lt;AF123,1,0))*IF($S124="//",1,AI124)</f>
        <v>#DIV/0!</v>
      </c>
      <c r="AJ123" s="106" t="e">
        <f>IF(Params!$B$4="Multiplex",IF($AC123&gt;AG123,1,0),IF($AC123&lt;AG123,1,0))*IF($S124="//",1,AJ124)</f>
        <v>#DIV/0!</v>
      </c>
    </row>
    <row r="124" spans="2:36" x14ac:dyDescent="0.3">
      <c r="B124" s="23">
        <f>'Spot Type 1'!B124</f>
        <v>0</v>
      </c>
      <c r="C124" s="20" t="str">
        <f>'Spot Type 1'!C124</f>
        <v>x</v>
      </c>
      <c r="S124" s="9" t="str">
        <f t="shared" si="44"/>
        <v>//</v>
      </c>
      <c r="T124" s="64" t="e">
        <f t="shared" si="40"/>
        <v>#DIV/0!</v>
      </c>
      <c r="U124" s="10" t="e">
        <f t="shared" si="40"/>
        <v>#DIV/0!</v>
      </c>
      <c r="V124" s="10" t="e">
        <f t="shared" si="41"/>
        <v>#DIV/0!</v>
      </c>
      <c r="W124" s="10" t="e">
        <f>IF(Params!$B$4="Multiplex",T$121+2*U$121,T$121-2*U$121)</f>
        <v>#DIV/0!</v>
      </c>
      <c r="X124" s="11" t="e">
        <f>IF(Params!$B$4="Multiplex",T$121+3*U$121,T$121-3*U$121)</f>
        <v>#DIV/0!</v>
      </c>
      <c r="Y124" s="102" t="e">
        <f t="shared" si="36"/>
        <v>#DIV/0!</v>
      </c>
      <c r="Z124" s="106" t="e">
        <f>IF(Params!$B$4="Multiplex",IF($T124&gt;W124,1,0),IF($T124&lt;W124,1,0))*IF($S125="//",1,Z125)</f>
        <v>#DIV/0!</v>
      </c>
      <c r="AA124" s="106" t="e">
        <f>IF(Params!$B$4="Multiplex",IF($T124&gt;X124,1,0),IF($T124&lt;X124,1,0))*IF($S125="//",1,AA125)</f>
        <v>#DIV/0!</v>
      </c>
      <c r="AB124" s="9" t="str">
        <f t="shared" si="42"/>
        <v>//</v>
      </c>
      <c r="AC124" s="67" t="e">
        <f t="shared" si="37"/>
        <v>#DIV/0!</v>
      </c>
      <c r="AD124" s="10" t="e">
        <f t="shared" si="38"/>
        <v>#DIV/0!</v>
      </c>
      <c r="AE124" s="10" t="e">
        <f t="shared" si="43"/>
        <v>#DIV/0!</v>
      </c>
      <c r="AF124" s="10" t="e">
        <f>IF(Params!$B$4="Multiplex",AC$121+2*AD$121,AC$121-2*AD$121)</f>
        <v>#DIV/0!</v>
      </c>
      <c r="AG124" s="11" t="e">
        <f>IF(Params!$B$4="Multiplex",AC$121+3*AD$121,AC$121-3*AD$121)</f>
        <v>#DIV/0!</v>
      </c>
      <c r="AH124" s="102" t="e">
        <f t="shared" si="39"/>
        <v>#DIV/0!</v>
      </c>
      <c r="AI124" s="106" t="e">
        <f>IF(Params!$B$4="Multiplex",IF($AC124&gt;AF124,1,0),IF($AC124&lt;AF124,1,0))*IF($S125="//",1,AI125)</f>
        <v>#DIV/0!</v>
      </c>
      <c r="AJ124" s="106" t="e">
        <f>IF(Params!$B$4="Multiplex",IF($AC124&gt;AG124,1,0),IF($AC124&lt;AG124,1,0))*IF($S125="//",1,AJ125)</f>
        <v>#DIV/0!</v>
      </c>
    </row>
    <row r="125" spans="2:36" x14ac:dyDescent="0.3">
      <c r="B125" s="23">
        <f>'Spot Type 1'!B125</f>
        <v>0</v>
      </c>
      <c r="C125" s="20" t="str">
        <f>'Spot Type 1'!C125</f>
        <v>x</v>
      </c>
      <c r="S125" s="9" t="str">
        <f t="shared" si="44"/>
        <v>//</v>
      </c>
      <c r="T125" s="64" t="e">
        <f t="shared" si="40"/>
        <v>#DIV/0!</v>
      </c>
      <c r="U125" s="10" t="e">
        <f t="shared" si="40"/>
        <v>#DIV/0!</v>
      </c>
      <c r="V125" s="10" t="e">
        <f t="shared" si="41"/>
        <v>#DIV/0!</v>
      </c>
      <c r="W125" s="10" t="e">
        <f>IF(Params!$B$4="Multiplex",T$121+2*U$121,T$121-2*U$121)</f>
        <v>#DIV/0!</v>
      </c>
      <c r="X125" s="11" t="e">
        <f>IF(Params!$B$4="Multiplex",T$121+3*U$121,T$121-3*U$121)</f>
        <v>#DIV/0!</v>
      </c>
      <c r="Y125" s="102" t="e">
        <f t="shared" si="36"/>
        <v>#DIV/0!</v>
      </c>
      <c r="Z125" s="106" t="e">
        <f>IF(Params!$B$4="Multiplex",IF($T125&gt;W125,1,0),IF($T125&lt;W125,1,0))*IF($S126="//",1,Z126)</f>
        <v>#DIV/0!</v>
      </c>
      <c r="AA125" s="106" t="e">
        <f>IF(Params!$B$4="Multiplex",IF($T125&gt;X125,1,0),IF($T125&lt;X125,1,0))*IF($S126="//",1,AA126)</f>
        <v>#DIV/0!</v>
      </c>
      <c r="AB125" s="9" t="str">
        <f t="shared" si="42"/>
        <v>//</v>
      </c>
      <c r="AC125" s="67" t="e">
        <f t="shared" si="37"/>
        <v>#DIV/0!</v>
      </c>
      <c r="AD125" s="10" t="e">
        <f t="shared" si="38"/>
        <v>#DIV/0!</v>
      </c>
      <c r="AE125" s="10" t="e">
        <f t="shared" si="43"/>
        <v>#DIV/0!</v>
      </c>
      <c r="AF125" s="10" t="e">
        <f>IF(Params!$B$4="Multiplex",AC$121+2*AD$121,AC$121-2*AD$121)</f>
        <v>#DIV/0!</v>
      </c>
      <c r="AG125" s="11" t="e">
        <f>IF(Params!$B$4="Multiplex",AC$121+3*AD$121,AC$121-3*AD$121)</f>
        <v>#DIV/0!</v>
      </c>
      <c r="AH125" s="102" t="e">
        <f t="shared" si="39"/>
        <v>#DIV/0!</v>
      </c>
      <c r="AI125" s="106" t="e">
        <f>IF(Params!$B$4="Multiplex",IF($AC125&gt;AF125,1,0),IF($AC125&lt;AF125,1,0))*IF($S126="//",1,AI126)</f>
        <v>#DIV/0!</v>
      </c>
      <c r="AJ125" s="106" t="e">
        <f>IF(Params!$B$4="Multiplex",IF($AC125&gt;AG125,1,0),IF($AC125&lt;AG125,1,0))*IF($S126="//",1,AJ126)</f>
        <v>#DIV/0!</v>
      </c>
    </row>
    <row r="126" spans="2:36" x14ac:dyDescent="0.3">
      <c r="B126" s="23">
        <f>'Spot Type 1'!B126</f>
        <v>0</v>
      </c>
      <c r="C126" s="20" t="str">
        <f>'Spot Type 1'!C126</f>
        <v>x</v>
      </c>
      <c r="S126" s="9" t="str">
        <f t="shared" si="44"/>
        <v>//</v>
      </c>
      <c r="T126" s="64" t="e">
        <f t="shared" si="40"/>
        <v>#DIV/0!</v>
      </c>
      <c r="U126" s="10" t="e">
        <f t="shared" si="40"/>
        <v>#DIV/0!</v>
      </c>
      <c r="V126" s="10" t="e">
        <f t="shared" si="41"/>
        <v>#DIV/0!</v>
      </c>
      <c r="W126" s="10" t="e">
        <f>IF(Params!$B$4="Multiplex",T$121+2*U$121,T$121-2*U$121)</f>
        <v>#DIV/0!</v>
      </c>
      <c r="X126" s="11" t="e">
        <f>IF(Params!$B$4="Multiplex",T$121+3*U$121,T$121-3*U$121)</f>
        <v>#DIV/0!</v>
      </c>
      <c r="Y126" s="102" t="e">
        <f t="shared" si="36"/>
        <v>#DIV/0!</v>
      </c>
      <c r="Z126" s="106" t="e">
        <f>IF(Params!$B$4="Multiplex",IF($T126&gt;W126,1,0),IF($T126&lt;W126,1,0))*IF($S127="//",1,Z127)</f>
        <v>#DIV/0!</v>
      </c>
      <c r="AA126" s="106" t="e">
        <f>IF(Params!$B$4="Multiplex",IF($T126&gt;X126,1,0),IF($T126&lt;X126,1,0))*IF($S127="//",1,AA127)</f>
        <v>#DIV/0!</v>
      </c>
      <c r="AB126" s="42" t="str">
        <f t="shared" si="42"/>
        <v>//</v>
      </c>
      <c r="AC126" s="68" t="e">
        <f t="shared" si="37"/>
        <v>#DIV/0!</v>
      </c>
      <c r="AD126" s="43" t="e">
        <f t="shared" si="38"/>
        <v>#DIV/0!</v>
      </c>
      <c r="AE126" s="10" t="e">
        <f t="shared" si="43"/>
        <v>#DIV/0!</v>
      </c>
      <c r="AF126" s="10" t="e">
        <f>IF(Params!$B$4="Multiplex",AC$121+2*AD$121,AC$121-2*AD$121)</f>
        <v>#DIV/0!</v>
      </c>
      <c r="AG126" s="11" t="e">
        <f>IF(Params!$B$4="Multiplex",AC$121+3*AD$121,AC$121-3*AD$121)</f>
        <v>#DIV/0!</v>
      </c>
      <c r="AH126" s="102" t="e">
        <f t="shared" si="39"/>
        <v>#DIV/0!</v>
      </c>
      <c r="AI126" s="106" t="e">
        <f>IF(Params!$B$4="Multiplex",IF($AC126&gt;AF126,1,0),IF($AC126&lt;AF126,1,0))*IF($S127="//",1,AI127)</f>
        <v>#DIV/0!</v>
      </c>
      <c r="AJ126" s="106" t="e">
        <f>IF(Params!$B$4="Multiplex",IF($AC126&gt;AG126,1,0),IF($AC126&lt;AG126,1,0))*IF($S127="//",1,AJ127)</f>
        <v>#DIV/0!</v>
      </c>
    </row>
    <row r="127" spans="2:36" x14ac:dyDescent="0.3">
      <c r="B127" s="23">
        <f>'Spot Type 1'!B127</f>
        <v>0</v>
      </c>
      <c r="C127" s="20" t="str">
        <f>'Spot Type 1'!C127</f>
        <v>x</v>
      </c>
      <c r="S127" s="9" t="str">
        <f t="shared" si="44"/>
        <v>//</v>
      </c>
      <c r="T127" s="64" t="e">
        <f t="shared" si="40"/>
        <v>#DIV/0!</v>
      </c>
      <c r="U127" s="10" t="e">
        <f t="shared" si="40"/>
        <v>#DIV/0!</v>
      </c>
      <c r="V127" s="10" t="e">
        <f t="shared" si="41"/>
        <v>#DIV/0!</v>
      </c>
      <c r="W127" s="10" t="e">
        <f>IF(Params!$B$4="Multiplex",T$121+2*U$121,T$121-2*U$121)</f>
        <v>#DIV/0!</v>
      </c>
      <c r="X127" s="11" t="e">
        <f>IF(Params!$B$4="Multiplex",T$121+3*U$121,T$121-3*U$121)</f>
        <v>#DIV/0!</v>
      </c>
      <c r="Y127" s="102" t="e">
        <f t="shared" si="36"/>
        <v>#DIV/0!</v>
      </c>
      <c r="Z127" s="106" t="e">
        <f>IF(Params!$B$4="Multiplex",IF($T127&gt;W127,1,0),IF($T127&lt;W127,1,0))*IF($S128="//",1,Z128)</f>
        <v>#DIV/0!</v>
      </c>
      <c r="AA127" s="106" t="e">
        <f>IF(Params!$B$4="Multiplex",IF($T127&gt;X127,1,0),IF($T127&lt;X127,1,0))*IF($S128="//",1,AA128)</f>
        <v>#DIV/0!</v>
      </c>
      <c r="AB127" s="44" t="str">
        <f t="shared" si="42"/>
        <v>//</v>
      </c>
      <c r="AC127" s="69" t="e">
        <f t="shared" si="37"/>
        <v>#DIV/0!</v>
      </c>
      <c r="AD127" s="12" t="e">
        <f t="shared" si="38"/>
        <v>#DIV/0!</v>
      </c>
      <c r="AE127" s="10" t="e">
        <f t="shared" si="43"/>
        <v>#DIV/0!</v>
      </c>
      <c r="AF127" s="10" t="e">
        <f>IF(Params!$B$4="Multiplex",AC$121+2*AD$121,AC$121-2*AD$121)</f>
        <v>#DIV/0!</v>
      </c>
      <c r="AG127" s="11" t="e">
        <f>IF(Params!$B$4="Multiplex",AC$121+3*AD$121,AC$121-3*AD$121)</f>
        <v>#DIV/0!</v>
      </c>
      <c r="AH127" s="102" t="e">
        <f t="shared" si="39"/>
        <v>#DIV/0!</v>
      </c>
      <c r="AI127" s="106" t="e">
        <f>IF(Params!$B$4="Multiplex",IF($AC127&gt;AF127,1,0),IF($AC127&lt;AF127,1,0))*IF($S128="//",1,AI128)</f>
        <v>#DIV/0!</v>
      </c>
      <c r="AJ127" s="106" t="e">
        <f>IF(Params!$B$4="Multiplex",IF($AC127&gt;AG127,1,0),IF($AC127&lt;AG127,1,0))*IF($S128="//",1,AJ128)</f>
        <v>#DIV/0!</v>
      </c>
    </row>
    <row r="128" spans="2:36" x14ac:dyDescent="0.3">
      <c r="B128" s="23">
        <f>'Spot Type 1'!B128</f>
        <v>0</v>
      </c>
      <c r="C128" s="20" t="str">
        <f>'Spot Type 1'!C128</f>
        <v>x</v>
      </c>
      <c r="S128" s="9" t="str">
        <f t="shared" si="44"/>
        <v>//</v>
      </c>
      <c r="T128" s="64" t="e">
        <f t="shared" si="40"/>
        <v>#DIV/0!</v>
      </c>
      <c r="U128" s="10" t="e">
        <f t="shared" si="40"/>
        <v>#DIV/0!</v>
      </c>
      <c r="V128" s="10" t="e">
        <f t="shared" si="41"/>
        <v>#DIV/0!</v>
      </c>
      <c r="W128" s="10" t="e">
        <f>IF(Params!$B$4="Multiplex",T$121+2*U$121,T$121-2*U$121)</f>
        <v>#DIV/0!</v>
      </c>
      <c r="X128" s="11" t="e">
        <f>IF(Params!$B$4="Multiplex",T$121+3*U$121,T$121-3*U$121)</f>
        <v>#DIV/0!</v>
      </c>
      <c r="Y128" s="102" t="e">
        <f t="shared" si="36"/>
        <v>#DIV/0!</v>
      </c>
      <c r="Z128" s="106" t="e">
        <f>IF(Params!$B$4="Multiplex",IF($T128&gt;W128,1,0),IF($T128&lt;W128,1,0))*IF($S129="//",1,Z129)</f>
        <v>#DIV/0!</v>
      </c>
      <c r="AA128" s="106" t="e">
        <f>IF(Params!$B$4="Multiplex",IF($T128&gt;X128,1,0),IF($T128&lt;X128,1,0))*IF($S129="//",1,AA129)</f>
        <v>#DIV/0!</v>
      </c>
      <c r="AB128" s="44" t="str">
        <f t="shared" si="42"/>
        <v>//</v>
      </c>
      <c r="AC128" s="69" t="e">
        <f t="shared" si="37"/>
        <v>#DIV/0!</v>
      </c>
      <c r="AD128" s="12" t="e">
        <f t="shared" si="38"/>
        <v>#DIV/0!</v>
      </c>
      <c r="AE128" s="10" t="e">
        <f t="shared" si="43"/>
        <v>#DIV/0!</v>
      </c>
      <c r="AF128" s="10" t="e">
        <f>IF(Params!$B$4="Multiplex",AC$121+2*AD$121,AC$121-2*AD$121)</f>
        <v>#DIV/0!</v>
      </c>
      <c r="AG128" s="11" t="e">
        <f>IF(Params!$B$4="Multiplex",AC$121+3*AD$121,AC$121-3*AD$121)</f>
        <v>#DIV/0!</v>
      </c>
      <c r="AH128" s="102" t="e">
        <f t="shared" si="39"/>
        <v>#DIV/0!</v>
      </c>
      <c r="AI128" s="106" t="e">
        <f>IF(Params!$B$4="Multiplex",IF($AC128&gt;AF128,1,0),IF($AC128&lt;AF128,1,0))*IF($S129="//",1,AI129)</f>
        <v>#DIV/0!</v>
      </c>
      <c r="AJ128" s="106" t="e">
        <f>IF(Params!$B$4="Multiplex",IF($AC128&gt;AG128,1,0),IF($AC128&lt;AG128,1,0))*IF($S129="//",1,AJ129)</f>
        <v>#DIV/0!</v>
      </c>
    </row>
    <row r="129" spans="2:36" x14ac:dyDescent="0.3">
      <c r="B129" s="23">
        <f>'Spot Type 1'!B129</f>
        <v>0</v>
      </c>
      <c r="C129" s="20" t="str">
        <f>'Spot Type 1'!C129</f>
        <v>x</v>
      </c>
      <c r="S129" s="9" t="str">
        <f t="shared" si="44"/>
        <v>//</v>
      </c>
      <c r="T129" s="64" t="e">
        <f t="shared" si="40"/>
        <v>#DIV/0!</v>
      </c>
      <c r="U129" s="10" t="e">
        <f t="shared" si="40"/>
        <v>#DIV/0!</v>
      </c>
      <c r="V129" s="10" t="e">
        <f t="shared" si="41"/>
        <v>#DIV/0!</v>
      </c>
      <c r="W129" s="10" t="e">
        <f>IF(Params!$B$4="Multiplex",T$121+2*U$121,T$121-2*U$121)</f>
        <v>#DIV/0!</v>
      </c>
      <c r="X129" s="11" t="e">
        <f>IF(Params!$B$4="Multiplex",T$121+3*U$121,T$121-3*U$121)</f>
        <v>#DIV/0!</v>
      </c>
      <c r="Y129" s="102" t="e">
        <f>T130-T129</f>
        <v>#DIV/0!</v>
      </c>
      <c r="Z129" s="106" t="e">
        <f>IF(Params!$B$4="Multiplex",IF($T129&gt;W129,1,0),IF($T129&lt;W129,1,0))*IF($S130="//",1,Z130)</f>
        <v>#DIV/0!</v>
      </c>
      <c r="AA129" s="106" t="e">
        <f>IF(Params!$B$4="Multiplex",IF($T129&gt;X129,1,0),IF($T129&lt;X129,1,0))*IF($S130="//",1,AA130)</f>
        <v>#DIV/0!</v>
      </c>
      <c r="AB129" s="44" t="str">
        <f t="shared" si="42"/>
        <v>//</v>
      </c>
      <c r="AC129" s="69" t="e">
        <f t="shared" si="37"/>
        <v>#DIV/0!</v>
      </c>
      <c r="AD129" s="12" t="e">
        <f t="shared" si="38"/>
        <v>#DIV/0!</v>
      </c>
      <c r="AE129" s="10" t="e">
        <f t="shared" si="43"/>
        <v>#DIV/0!</v>
      </c>
      <c r="AF129" s="10" t="e">
        <f>IF(Params!$B$4="Multiplex",AC$121+2*AD$121,AC$121-2*AD$121)</f>
        <v>#DIV/0!</v>
      </c>
      <c r="AG129" s="11" t="e">
        <f>IF(Params!$B$4="Multiplex",AC$121+3*AD$121,AC$121-3*AD$121)</f>
        <v>#DIV/0!</v>
      </c>
      <c r="AH129" s="102" t="e">
        <f>AC130-AC129</f>
        <v>#DIV/0!</v>
      </c>
      <c r="AI129" s="106" t="e">
        <f>IF(Params!$B$4="Multiplex",IF($AC129&gt;AF129,1,0),IF($AC129&lt;AF129,1,0))*IF($S130="//",1,AI130)</f>
        <v>#DIV/0!</v>
      </c>
      <c r="AJ129" s="106" t="e">
        <f>IF(Params!$B$4="Multiplex",IF($AC129&gt;AG129,1,0),IF($AC129&lt;AG129,1,0))*IF($S130="//",1,AJ130)</f>
        <v>#DIV/0!</v>
      </c>
    </row>
    <row r="130" spans="2:36" ht="16.2" thickBot="1" x14ac:dyDescent="0.35">
      <c r="B130" s="23">
        <f>'Spot Type 1'!B130</f>
        <v>0</v>
      </c>
      <c r="C130" s="20" t="str">
        <f>'Spot Type 1'!C130</f>
        <v>x</v>
      </c>
      <c r="S130" s="24" t="str">
        <f t="shared" si="44"/>
        <v>//</v>
      </c>
      <c r="T130" s="65" t="e">
        <f t="shared" si="40"/>
        <v>#DIV/0!</v>
      </c>
      <c r="U130" s="18" t="e">
        <f t="shared" si="40"/>
        <v>#DIV/0!</v>
      </c>
      <c r="V130" s="10" t="e">
        <f t="shared" si="41"/>
        <v>#DIV/0!</v>
      </c>
      <c r="W130" s="10" t="e">
        <f>IF(Params!$B$4="Multiplex",T$121+2*U$121,T$121-2*U$121)</f>
        <v>#DIV/0!</v>
      </c>
      <c r="X130" s="11" t="e">
        <f>IF(Params!$B$4="Multiplex",T$121+3*U$121,T$121-3*U$121)</f>
        <v>#DIV/0!</v>
      </c>
      <c r="Y130"/>
      <c r="Z130" s="106" t="e">
        <f>IF(Params!$B$4="Multiplex",IF($T130&gt;W130,1,0),IF($T130&lt;W130,1,0))</f>
        <v>#DIV/0!</v>
      </c>
      <c r="AA130" s="106" t="e">
        <f>IF(Params!$B$4="Multiplex",IF($T130&gt;X130,1,0),IF($T130&lt;X130,1,0))</f>
        <v>#DIV/0!</v>
      </c>
      <c r="AB130" s="45" t="str">
        <f t="shared" si="42"/>
        <v>//</v>
      </c>
      <c r="AC130" s="70" t="e">
        <f t="shared" si="37"/>
        <v>#DIV/0!</v>
      </c>
      <c r="AD130" s="13" t="e">
        <f t="shared" si="38"/>
        <v>#DIV/0!</v>
      </c>
      <c r="AE130" s="10" t="e">
        <f t="shared" si="43"/>
        <v>#DIV/0!</v>
      </c>
      <c r="AF130" s="10" t="e">
        <f>IF(Params!$B$4="Multiplex",AC$121+2*AD$121,AC$121-2*AD$121)</f>
        <v>#DIV/0!</v>
      </c>
      <c r="AG130" s="11" t="e">
        <f>IF(Params!$B$4="Multiplex",AC$121+3*AD$121,AC$121-3*AD$121)</f>
        <v>#DIV/0!</v>
      </c>
      <c r="AI130" s="106" t="e">
        <f>IF(Params!$B$4="Multiplex",IF($AC130&gt;AF130,1,0),IF($AC130&lt;AF130,1,0))</f>
        <v>#DIV/0!</v>
      </c>
      <c r="AJ130" s="106" t="e">
        <f>IF(Params!$B$4="Multiplex",IF($AC130&gt;AG130,1,0),IF($AC130&lt;AG130,1,0))</f>
        <v>#DIV/0!</v>
      </c>
    </row>
    <row r="131" spans="2:36" x14ac:dyDescent="0.3">
      <c r="B131" s="23">
        <f>'Spot Type 1'!B131</f>
        <v>0</v>
      </c>
      <c r="C131" s="20" t="str">
        <f>'Spot Type 1'!C131</f>
        <v>x</v>
      </c>
      <c r="V131"/>
      <c r="Y131"/>
    </row>
    <row r="132" spans="2:36" x14ac:dyDescent="0.3">
      <c r="B132" s="23">
        <f>'Spot Type 1'!B132</f>
        <v>0</v>
      </c>
      <c r="C132" s="20" t="str">
        <f>'Spot Type 1'!C132</f>
        <v>x</v>
      </c>
      <c r="V132"/>
      <c r="Y132"/>
    </row>
    <row r="133" spans="2:36" x14ac:dyDescent="0.3">
      <c r="B133" s="23">
        <f>'Spot Type 1'!B133</f>
        <v>0</v>
      </c>
      <c r="C133" s="20" t="str">
        <f>'Spot Type 1'!C133</f>
        <v>x</v>
      </c>
      <c r="V133"/>
      <c r="Y133"/>
    </row>
    <row r="134" spans="2:36" x14ac:dyDescent="0.3">
      <c r="B134" s="23">
        <f>'Spot Type 1'!B134</f>
        <v>0</v>
      </c>
      <c r="C134" s="20" t="str">
        <f>'Spot Type 1'!C134</f>
        <v>x</v>
      </c>
      <c r="V134"/>
      <c r="Y134"/>
    </row>
    <row r="135" spans="2:36" x14ac:dyDescent="0.3">
      <c r="B135" s="23">
        <f>'Spot Type 1'!B135</f>
        <v>0</v>
      </c>
      <c r="C135" s="20" t="str">
        <f>'Spot Type 1'!C135</f>
        <v>x</v>
      </c>
      <c r="V135"/>
      <c r="Y135"/>
    </row>
    <row r="136" spans="2:36" x14ac:dyDescent="0.3">
      <c r="B136" s="23">
        <f>'Spot Type 1'!B136</f>
        <v>0</v>
      </c>
      <c r="C136" s="20" t="str">
        <f>'Spot Type 1'!C136</f>
        <v>x</v>
      </c>
      <c r="V136"/>
      <c r="Y136"/>
    </row>
    <row r="137" spans="2:36" x14ac:dyDescent="0.3">
      <c r="B137" s="23">
        <f>'Spot Type 1'!B137</f>
        <v>0</v>
      </c>
      <c r="C137" s="20" t="str">
        <f>'Spot Type 1'!C137</f>
        <v>x</v>
      </c>
      <c r="V137"/>
      <c r="Y137"/>
    </row>
    <row r="138" spans="2:36" x14ac:dyDescent="0.3">
      <c r="B138" s="23">
        <f>'Spot Type 1'!B138</f>
        <v>0</v>
      </c>
      <c r="C138" s="20" t="str">
        <f>'Spot Type 1'!C138</f>
        <v>x</v>
      </c>
      <c r="V138"/>
      <c r="Y138"/>
    </row>
    <row r="139" spans="2:36" x14ac:dyDescent="0.3">
      <c r="B139" s="23">
        <f>'Spot Type 1'!B139</f>
        <v>0</v>
      </c>
      <c r="C139" s="20" t="str">
        <f>'Spot Type 1'!C139</f>
        <v>x</v>
      </c>
      <c r="V139"/>
      <c r="Y139"/>
    </row>
    <row r="140" spans="2:36" x14ac:dyDescent="0.3">
      <c r="B140" s="23">
        <f>'Spot Type 1'!B140</f>
        <v>0</v>
      </c>
      <c r="C140" s="20" t="str">
        <f>'Spot Type 1'!C140</f>
        <v>x</v>
      </c>
      <c r="V140"/>
      <c r="Y140"/>
    </row>
    <row r="141" spans="2:36" x14ac:dyDescent="0.3">
      <c r="B141" s="23">
        <f>'Spot Type 1'!B141</f>
        <v>0</v>
      </c>
      <c r="C141" s="20" t="str">
        <f>'Spot Type 1'!C141</f>
        <v>x</v>
      </c>
      <c r="V141"/>
      <c r="Y141"/>
    </row>
    <row r="142" spans="2:36" x14ac:dyDescent="0.3">
      <c r="B142" s="23">
        <f>'Spot Type 1'!B142</f>
        <v>0</v>
      </c>
      <c r="C142" s="20" t="str">
        <f>'Spot Type 1'!C142</f>
        <v>x</v>
      </c>
      <c r="V142"/>
      <c r="Y142"/>
    </row>
    <row r="143" spans="2:36" x14ac:dyDescent="0.3">
      <c r="B143" s="23">
        <f>'Spot Type 1'!B143</f>
        <v>0</v>
      </c>
      <c r="C143" s="20" t="str">
        <f>'Spot Type 1'!C143</f>
        <v>x</v>
      </c>
      <c r="V143"/>
      <c r="Y143"/>
    </row>
    <row r="144" spans="2:36" x14ac:dyDescent="0.3">
      <c r="B144" s="23">
        <f>'Spot Type 1'!B144</f>
        <v>0</v>
      </c>
      <c r="C144" s="20" t="str">
        <f>'Spot Type 1'!C144</f>
        <v>x</v>
      </c>
      <c r="V144"/>
      <c r="Y144"/>
    </row>
    <row r="145" spans="2:36" x14ac:dyDescent="0.3">
      <c r="B145" s="23">
        <f>'Spot Type 1'!B145</f>
        <v>0</v>
      </c>
      <c r="C145" s="20" t="str">
        <f>'Spot Type 1'!C145</f>
        <v>x</v>
      </c>
      <c r="V145"/>
      <c r="Y145"/>
    </row>
    <row r="146" spans="2:36" x14ac:dyDescent="0.3">
      <c r="B146" s="23">
        <f>'Spot Type 1'!B146</f>
        <v>0</v>
      </c>
      <c r="C146" s="20" t="str">
        <f>'Spot Type 1'!C146</f>
        <v>x</v>
      </c>
      <c r="V146"/>
      <c r="Y146"/>
    </row>
    <row r="147" spans="2:36" x14ac:dyDescent="0.3">
      <c r="B147" s="23">
        <f>'Spot Type 1'!B147</f>
        <v>0</v>
      </c>
      <c r="C147" s="20" t="str">
        <f>'Spot Type 1'!C147</f>
        <v>x</v>
      </c>
      <c r="V147"/>
      <c r="Y147"/>
    </row>
    <row r="148" spans="2:36" x14ac:dyDescent="0.3">
      <c r="B148" s="23">
        <f>'Spot Type 1'!B148</f>
        <v>0</v>
      </c>
      <c r="C148" s="20" t="str">
        <f>'Spot Type 1'!C148</f>
        <v>x</v>
      </c>
      <c r="V148"/>
      <c r="Y148"/>
    </row>
    <row r="149" spans="2:36" x14ac:dyDescent="0.3">
      <c r="B149" s="23">
        <f>'Spot Type 1'!B149</f>
        <v>0</v>
      </c>
      <c r="C149" s="20" t="str">
        <f>'Spot Type 1'!C149</f>
        <v>x</v>
      </c>
      <c r="V149"/>
      <c r="Y149"/>
    </row>
    <row r="150" spans="2:36" x14ac:dyDescent="0.3">
      <c r="B150" s="23">
        <f>'Spot Type 1'!B150</f>
        <v>0</v>
      </c>
      <c r="C150" s="20" t="str">
        <f>'Spot Type 1'!C150</f>
        <v>x</v>
      </c>
      <c r="V150"/>
      <c r="Y150"/>
    </row>
    <row r="151" spans="2:36" x14ac:dyDescent="0.3">
      <c r="B151" s="23">
        <f>'Spot Type 1'!B151</f>
        <v>0</v>
      </c>
      <c r="C151" s="20" t="str">
        <f>'Spot Type 1'!C151</f>
        <v>x</v>
      </c>
      <c r="V151"/>
      <c r="Y151"/>
    </row>
    <row r="152" spans="2:36" x14ac:dyDescent="0.3">
      <c r="B152" s="23">
        <f>'Spot Type 1'!B152</f>
        <v>0</v>
      </c>
      <c r="C152" s="20" t="str">
        <f>'Spot Type 1'!C152</f>
        <v>x</v>
      </c>
      <c r="V152"/>
      <c r="Y152"/>
    </row>
    <row r="153" spans="2:36" x14ac:dyDescent="0.3">
      <c r="B153" s="23">
        <f>'Spot Type 1'!B153</f>
        <v>0</v>
      </c>
      <c r="C153" s="20" t="str">
        <f>'Spot Type 1'!C153</f>
        <v>x</v>
      </c>
      <c r="V153"/>
      <c r="Y153"/>
    </row>
    <row r="154" spans="2:36" x14ac:dyDescent="0.3">
      <c r="B154" s="23">
        <f>'Spot Type 1'!B154</f>
        <v>0</v>
      </c>
      <c r="C154" s="20" t="str">
        <f>'Spot Type 1'!C154</f>
        <v>x</v>
      </c>
      <c r="V154"/>
      <c r="Y154"/>
    </row>
    <row r="155" spans="2:36" x14ac:dyDescent="0.3">
      <c r="B155" s="23">
        <f>'Spot Type 1'!B155</f>
        <v>0</v>
      </c>
      <c r="C155" s="20" t="str">
        <f>'Spot Type 1'!C155</f>
        <v>x</v>
      </c>
      <c r="Y155"/>
    </row>
    <row r="156" spans="2:36" x14ac:dyDescent="0.3">
      <c r="B156" s="23">
        <f>'Spot Type 1'!B156</f>
        <v>0</v>
      </c>
      <c r="C156" s="20" t="str">
        <f>'Spot Type 1'!C156</f>
        <v>x</v>
      </c>
      <c r="Y156"/>
    </row>
    <row r="157" spans="2:36" x14ac:dyDescent="0.3">
      <c r="B157" s="23">
        <f>'Spot Type 1'!B157</f>
        <v>0</v>
      </c>
      <c r="C157" s="20" t="str">
        <f>'Spot Type 1'!C157</f>
        <v>x</v>
      </c>
      <c r="Y157"/>
    </row>
    <row r="158" spans="2:36" ht="16.2" thickBot="1" x14ac:dyDescent="0.35">
      <c r="B158" s="23">
        <f>'Spot Type 1'!B158</f>
        <v>0</v>
      </c>
      <c r="C158" s="20" t="str">
        <f>'Spot Type 1'!C158</f>
        <v>x</v>
      </c>
      <c r="S158" s="7" t="s">
        <v>2</v>
      </c>
      <c r="U158" s="7" t="s">
        <v>38</v>
      </c>
      <c r="V158" t="str">
        <f>Params!B11</f>
        <v>ngml</v>
      </c>
      <c r="X158" s="72" t="s">
        <v>137</v>
      </c>
      <c r="Y158"/>
      <c r="AB158" s="7" t="s">
        <v>2</v>
      </c>
      <c r="AD158" s="7" t="s">
        <v>38</v>
      </c>
      <c r="AE158" t="str">
        <f>Params!B11</f>
        <v>ngml</v>
      </c>
      <c r="AG158" s="75" t="s">
        <v>72</v>
      </c>
    </row>
    <row r="159" spans="2:36" ht="72.599999999999994" thickBot="1" x14ac:dyDescent="0.35">
      <c r="B159" s="23">
        <f>'Spot Type 1'!B159</f>
        <v>0</v>
      </c>
      <c r="C159" s="20" t="str">
        <f>'Spot Type 1'!C159</f>
        <v>x</v>
      </c>
      <c r="S159" s="27" t="s">
        <v>1</v>
      </c>
      <c r="T159" s="28" t="s">
        <v>135</v>
      </c>
      <c r="U159" s="29" t="s">
        <v>3</v>
      </c>
      <c r="V159" s="29" t="s">
        <v>71</v>
      </c>
      <c r="W159" s="29" t="str">
        <f>IF(Params!$B$4="Multiplex","Mean0 + 2xSigma","Mean0 - 2xSigma")</f>
        <v>Mean0 - 2xSigma</v>
      </c>
      <c r="X159" s="30" t="str">
        <f>IF(Params!$B$4="Multiplex","Mean0 + 3xSigma","Mean0 - 3xSigma")</f>
        <v>Mean0 - 3xSigma</v>
      </c>
      <c r="Y159" s="103" t="s">
        <v>63</v>
      </c>
      <c r="Z159" s="105" t="s">
        <v>67</v>
      </c>
      <c r="AA159" s="105" t="s">
        <v>68</v>
      </c>
      <c r="AB159" s="27" t="s">
        <v>1</v>
      </c>
      <c r="AC159" s="28" t="s">
        <v>73</v>
      </c>
      <c r="AD159" s="29" t="s">
        <v>3</v>
      </c>
      <c r="AE159" s="29" t="s">
        <v>71</v>
      </c>
      <c r="AF159" s="29" t="str">
        <f>IF(Params!$B$4="Multiplex","Mean0 + 2xSigma","Mean0 - 2xSigma")</f>
        <v>Mean0 - 2xSigma</v>
      </c>
      <c r="AG159" s="30" t="str">
        <f>IF(Params!$B$4="Multiplex","Mean0 + 3xSigma","Mean0 - 3xSigma")</f>
        <v>Mean0 - 3xSigma</v>
      </c>
      <c r="AH159" s="103" t="s">
        <v>66</v>
      </c>
      <c r="AI159" s="105" t="s">
        <v>67</v>
      </c>
      <c r="AJ159" s="105" t="s">
        <v>68</v>
      </c>
    </row>
    <row r="160" spans="2:36" ht="16.2" thickTop="1" x14ac:dyDescent="0.3">
      <c r="B160" s="23">
        <f>'Spot Type 1'!B160</f>
        <v>0</v>
      </c>
      <c r="C160" s="20" t="str">
        <f>'Spot Type 1'!C160</f>
        <v>x</v>
      </c>
      <c r="S160" s="9">
        <f>MIN(S7:S15)/100</f>
        <v>0</v>
      </c>
      <c r="T160" s="73" t="e">
        <f>Z20</f>
        <v>#DIV/0!</v>
      </c>
      <c r="U160" s="10" t="e">
        <f>AA20</f>
        <v>#DIV/0!</v>
      </c>
      <c r="V160" s="10" t="e">
        <f>$Z$20</f>
        <v>#DIV/0!</v>
      </c>
      <c r="W160" s="10" t="e">
        <f>IF(Params!$B$4="Multiplex",T$160+2*U$160,T$160-2*U$160)</f>
        <v>#DIV/0!</v>
      </c>
      <c r="X160" s="11" t="e">
        <f>IF(Params!$B$4="Multiplex",T$160+3*U$160,T$160-3*U$160)</f>
        <v>#DIV/0!</v>
      </c>
      <c r="Y160" s="102" t="e">
        <f t="shared" ref="Y160:Y167" si="45">T161-T160</f>
        <v>#DIV/0!</v>
      </c>
      <c r="Z160" t="e">
        <f>IF(Params!$B$4="Multiplex",IF($T160&gt;W160,1,0),IF($T160&lt;W160,1,0))*IF($S161="//",1,161)</f>
        <v>#DIV/0!</v>
      </c>
      <c r="AA160" s="106" t="e">
        <f>IF(Params!$B$4="Multiplex",IF($T160&gt;X160,1,0),IF($T160&lt;X160,1,0))*IF($S161="//",1,161)</f>
        <v>#DIV/0!</v>
      </c>
      <c r="AB160" s="9">
        <f>MIN(S7:S15)/100</f>
        <v>0</v>
      </c>
      <c r="AC160" s="76" t="e">
        <f>AC20</f>
        <v>#DIV/0!</v>
      </c>
      <c r="AD160" s="10" t="e">
        <f>AD20</f>
        <v>#DIV/0!</v>
      </c>
      <c r="AE160" s="10" t="e">
        <f>$AC$20</f>
        <v>#DIV/0!</v>
      </c>
      <c r="AF160" s="10" t="e">
        <f>IF(Params!$B$4="Multiplex",AC$160+2*AD$160,AC$160-2*AD$160)</f>
        <v>#DIV/0!</v>
      </c>
      <c r="AG160" s="11" t="e">
        <f>IF(Params!$B$4="Multiplex",AC$160+3*AD$160,AC$160-3*AD$160)</f>
        <v>#DIV/0!</v>
      </c>
      <c r="AH160" s="102" t="e">
        <f t="shared" ref="AH160:AH167" si="46">AC161-AC160</f>
        <v>#DIV/0!</v>
      </c>
      <c r="AI160" t="e">
        <f>IF(Params!$B$4="Multiplex",IF($AC160&gt;AF160,1,0),IF($AC160&lt;AF160,1,0))*IF($S161="//",1,AI161)</f>
        <v>#DIV/0!</v>
      </c>
      <c r="AJ160" s="106" t="e">
        <f>IF(Params!$B$4="Multiplex",IF($AC160&gt;AG160,1,0),IF($AC160&lt;AG160,1,0))*IF($S161="//",1,AJ161)</f>
        <v>#DIV/0!</v>
      </c>
    </row>
    <row r="161" spans="2:36" x14ac:dyDescent="0.3">
      <c r="B161" s="23">
        <f>'Spot Type 1'!B161</f>
        <v>0</v>
      </c>
      <c r="C161" s="20" t="str">
        <f>'Spot Type 1'!C161</f>
        <v>x</v>
      </c>
      <c r="S161" s="9" t="str">
        <f>S7</f>
        <v>//</v>
      </c>
      <c r="T161" s="73" t="e">
        <f t="shared" ref="T161:U169" si="47">Z21</f>
        <v>#DIV/0!</v>
      </c>
      <c r="U161" s="10" t="e">
        <f t="shared" si="47"/>
        <v>#DIV/0!</v>
      </c>
      <c r="V161" s="10" t="e">
        <f t="shared" ref="V161:V169" si="48">$Z$20</f>
        <v>#DIV/0!</v>
      </c>
      <c r="W161" s="10" t="e">
        <f>IF(Params!$B$4="Multiplex",T$160+2*U$160,T$160-2*U$160)</f>
        <v>#DIV/0!</v>
      </c>
      <c r="X161" s="11" t="e">
        <f>IF(Params!$B$4="Multiplex",T$160+3*U$160,T$160-3*U$160)</f>
        <v>#DIV/0!</v>
      </c>
      <c r="Y161" s="102" t="e">
        <f t="shared" si="45"/>
        <v>#DIV/0!</v>
      </c>
      <c r="Z161" s="106" t="e">
        <f>IF(Params!$B$4="Multiplex",IF($T161&gt;W161,1,0),IF($T161&lt;W161,1,0))*IF($S162="//",1,161)</f>
        <v>#DIV/0!</v>
      </c>
      <c r="AA161" s="106" t="e">
        <f>IF(Params!$B$4="Multiplex",IF($T161&gt;X161,1,0),IF($T161&lt;X161,1,0))*IF($S162="//",1,161)</f>
        <v>#DIV/0!</v>
      </c>
      <c r="AB161" s="9" t="str">
        <f>S7</f>
        <v>//</v>
      </c>
      <c r="AC161" s="76" t="e">
        <f t="shared" ref="AC161:AD169" si="49">AC21</f>
        <v>#DIV/0!</v>
      </c>
      <c r="AD161" s="10" t="e">
        <f t="shared" si="49"/>
        <v>#DIV/0!</v>
      </c>
      <c r="AE161" s="10" t="e">
        <f t="shared" ref="AE161:AE169" si="50">$AC$20</f>
        <v>#DIV/0!</v>
      </c>
      <c r="AF161" s="10" t="e">
        <f>IF(Params!$B$4="Multiplex",AC$160+2*AD$160,AC$160-2*AD$160)</f>
        <v>#DIV/0!</v>
      </c>
      <c r="AG161" s="11" t="e">
        <f>IF(Params!$B$4="Multiplex",AC$160+3*AD$160,AC$160-3*AD$160)</f>
        <v>#DIV/0!</v>
      </c>
      <c r="AH161" s="102" t="e">
        <f t="shared" si="46"/>
        <v>#DIV/0!</v>
      </c>
      <c r="AI161" s="106" t="e">
        <f>IF(Params!$B$4="Multiplex",IF($AC161&gt;AF161,1,0),IF($AC161&lt;AF161,1,0))*IF($S162="//",1,AI162)</f>
        <v>#DIV/0!</v>
      </c>
      <c r="AJ161" s="106" t="e">
        <f>IF(Params!$B$4="Multiplex",IF($AC161&gt;AG161,1,0),IF($AC161&lt;AG161,1,0))*IF($S162="//",1,AJ162)</f>
        <v>#DIV/0!</v>
      </c>
    </row>
    <row r="162" spans="2:36" x14ac:dyDescent="0.3">
      <c r="B162" s="23">
        <f>'Spot Type 1'!B162</f>
        <v>0</v>
      </c>
      <c r="C162" s="20" t="str">
        <f>'Spot Type 1'!C162</f>
        <v>x</v>
      </c>
      <c r="S162" s="9" t="str">
        <f t="shared" ref="S162:S169" si="51">S8</f>
        <v>//</v>
      </c>
      <c r="T162" s="73" t="e">
        <f t="shared" si="47"/>
        <v>#DIV/0!</v>
      </c>
      <c r="U162" s="10" t="e">
        <f t="shared" si="47"/>
        <v>#DIV/0!</v>
      </c>
      <c r="V162" s="10" t="e">
        <f t="shared" si="48"/>
        <v>#DIV/0!</v>
      </c>
      <c r="W162" s="10" t="e">
        <f>IF(Params!$B$4="Multiplex",T$160+2*U$160,T$160-2*U$160)</f>
        <v>#DIV/0!</v>
      </c>
      <c r="X162" s="11" t="e">
        <f>IF(Params!$B$4="Multiplex",T$160+3*U$160,T$160-3*U$160)</f>
        <v>#DIV/0!</v>
      </c>
      <c r="Y162" s="102" t="e">
        <f t="shared" si="45"/>
        <v>#DIV/0!</v>
      </c>
      <c r="Z162" s="106" t="e">
        <f>IF(Params!$B$4="Multiplex",IF($T162&gt;W162,1,0),IF($T162&lt;W162,1,0))*IF($S163="//",1,161)</f>
        <v>#DIV/0!</v>
      </c>
      <c r="AA162" s="106" t="e">
        <f>IF(Params!$B$4="Multiplex",IF($T162&gt;X162,1,0),IF($T162&lt;X162,1,0))*IF($S163="//",1,161)</f>
        <v>#DIV/0!</v>
      </c>
      <c r="AB162" s="9" t="str">
        <f t="shared" ref="AB162:AB169" si="52">S8</f>
        <v>//</v>
      </c>
      <c r="AC162" s="76" t="e">
        <f t="shared" si="49"/>
        <v>#DIV/0!</v>
      </c>
      <c r="AD162" s="10" t="e">
        <f t="shared" si="49"/>
        <v>#DIV/0!</v>
      </c>
      <c r="AE162" s="10" t="e">
        <f t="shared" si="50"/>
        <v>#DIV/0!</v>
      </c>
      <c r="AF162" s="10" t="e">
        <f>IF(Params!$B$4="Multiplex",AC$160+2*AD$160,AC$160-2*AD$160)</f>
        <v>#DIV/0!</v>
      </c>
      <c r="AG162" s="11" t="e">
        <f>IF(Params!$B$4="Multiplex",AC$160+3*AD$160,AC$160-3*AD$160)</f>
        <v>#DIV/0!</v>
      </c>
      <c r="AH162" s="102" t="e">
        <f t="shared" si="46"/>
        <v>#DIV/0!</v>
      </c>
      <c r="AI162" s="106" t="e">
        <f>IF(Params!$B$4="Multiplex",IF($AC162&gt;AF162,1,0),IF($AC162&lt;AF162,1,0))*IF($S163="//",1,AI163)</f>
        <v>#DIV/0!</v>
      </c>
      <c r="AJ162" s="106" t="e">
        <f>IF(Params!$B$4="Multiplex",IF($AC162&gt;AG162,1,0),IF($AC162&lt;AG162,1,0))*IF($S163="//",1,AJ163)</f>
        <v>#DIV/0!</v>
      </c>
    </row>
    <row r="163" spans="2:36" x14ac:dyDescent="0.3">
      <c r="B163" s="23">
        <f>'Spot Type 1'!B163</f>
        <v>0</v>
      </c>
      <c r="C163" s="20" t="str">
        <f>'Spot Type 1'!C163</f>
        <v>x</v>
      </c>
      <c r="S163" s="9" t="str">
        <f t="shared" si="51"/>
        <v>//</v>
      </c>
      <c r="T163" s="73" t="e">
        <f t="shared" si="47"/>
        <v>#DIV/0!</v>
      </c>
      <c r="U163" s="10" t="e">
        <f t="shared" si="47"/>
        <v>#DIV/0!</v>
      </c>
      <c r="V163" s="10" t="e">
        <f t="shared" si="48"/>
        <v>#DIV/0!</v>
      </c>
      <c r="W163" s="10" t="e">
        <f>IF(Params!$B$4="Multiplex",T$160+2*U$160,T$160-2*U$160)</f>
        <v>#DIV/0!</v>
      </c>
      <c r="X163" s="11" t="e">
        <f>IF(Params!$B$4="Multiplex",T$160+3*U$160,T$160-3*U$160)</f>
        <v>#DIV/0!</v>
      </c>
      <c r="Y163" s="102" t="e">
        <f t="shared" si="45"/>
        <v>#DIV/0!</v>
      </c>
      <c r="Z163" s="106" t="e">
        <f>IF(Params!$B$4="Multiplex",IF($T163&gt;W163,1,0),IF($T163&lt;W163,1,0))*IF($S164="//",1,161)</f>
        <v>#DIV/0!</v>
      </c>
      <c r="AA163" s="106" t="e">
        <f>IF(Params!$B$4="Multiplex",IF($T163&gt;X163,1,0),IF($T163&lt;X163,1,0))*IF($S164="//",1,161)</f>
        <v>#DIV/0!</v>
      </c>
      <c r="AB163" s="9" t="str">
        <f t="shared" si="52"/>
        <v>//</v>
      </c>
      <c r="AC163" s="76" t="e">
        <f t="shared" si="49"/>
        <v>#DIV/0!</v>
      </c>
      <c r="AD163" s="10" t="e">
        <f t="shared" si="49"/>
        <v>#DIV/0!</v>
      </c>
      <c r="AE163" s="10" t="e">
        <f t="shared" si="50"/>
        <v>#DIV/0!</v>
      </c>
      <c r="AF163" s="10" t="e">
        <f>IF(Params!$B$4="Multiplex",AC$160+2*AD$160,AC$160-2*AD$160)</f>
        <v>#DIV/0!</v>
      </c>
      <c r="AG163" s="11" t="e">
        <f>IF(Params!$B$4="Multiplex",AC$160+3*AD$160,AC$160-3*AD$160)</f>
        <v>#DIV/0!</v>
      </c>
      <c r="AH163" s="102" t="e">
        <f t="shared" si="46"/>
        <v>#DIV/0!</v>
      </c>
      <c r="AI163" s="106" t="e">
        <f>IF(Params!$B$4="Multiplex",IF($AC163&gt;AF163,1,0),IF($AC163&lt;AF163,1,0))*IF($S164="//",1,AI164)</f>
        <v>#DIV/0!</v>
      </c>
      <c r="AJ163" s="106" t="e">
        <f>IF(Params!$B$4="Multiplex",IF($AC163&gt;AG163,1,0),IF($AC163&lt;AG163,1,0))*IF($S164="//",1,AJ164)</f>
        <v>#DIV/0!</v>
      </c>
    </row>
    <row r="164" spans="2:36" x14ac:dyDescent="0.3">
      <c r="B164" s="23">
        <f>'Spot Type 1'!B164</f>
        <v>0</v>
      </c>
      <c r="C164" s="20" t="str">
        <f>'Spot Type 1'!C164</f>
        <v>x</v>
      </c>
      <c r="S164" s="9" t="str">
        <f t="shared" si="51"/>
        <v>//</v>
      </c>
      <c r="T164" s="73" t="e">
        <f t="shared" si="47"/>
        <v>#DIV/0!</v>
      </c>
      <c r="U164" s="10" t="e">
        <f t="shared" si="47"/>
        <v>#DIV/0!</v>
      </c>
      <c r="V164" s="10" t="e">
        <f t="shared" si="48"/>
        <v>#DIV/0!</v>
      </c>
      <c r="W164" s="10" t="e">
        <f>IF(Params!$B$4="Multiplex",T$160+2*U$160,T$160-2*U$160)</f>
        <v>#DIV/0!</v>
      </c>
      <c r="X164" s="11" t="e">
        <f>IF(Params!$B$4="Multiplex",T$160+3*U$160,T$160-3*U$160)</f>
        <v>#DIV/0!</v>
      </c>
      <c r="Y164" s="102" t="e">
        <f t="shared" si="45"/>
        <v>#DIV/0!</v>
      </c>
      <c r="Z164" s="106" t="e">
        <f>IF(Params!$B$4="Multiplex",IF($T164&gt;W164,1,0),IF($T164&lt;W164,1,0))*IF($S165="//",1,161)</f>
        <v>#DIV/0!</v>
      </c>
      <c r="AA164" s="106" t="e">
        <f>IF(Params!$B$4="Multiplex",IF($T164&gt;X164,1,0),IF($T164&lt;X164,1,0))*IF($S165="//",1,161)</f>
        <v>#DIV/0!</v>
      </c>
      <c r="AB164" s="9" t="str">
        <f t="shared" si="52"/>
        <v>//</v>
      </c>
      <c r="AC164" s="76" t="e">
        <f t="shared" si="49"/>
        <v>#DIV/0!</v>
      </c>
      <c r="AD164" s="10" t="e">
        <f t="shared" si="49"/>
        <v>#DIV/0!</v>
      </c>
      <c r="AE164" s="10" t="e">
        <f t="shared" si="50"/>
        <v>#DIV/0!</v>
      </c>
      <c r="AF164" s="10" t="e">
        <f>IF(Params!$B$4="Multiplex",AC$160+2*AD$160,AC$160-2*AD$160)</f>
        <v>#DIV/0!</v>
      </c>
      <c r="AG164" s="11" t="e">
        <f>IF(Params!$B$4="Multiplex",AC$160+3*AD$160,AC$160-3*AD$160)</f>
        <v>#DIV/0!</v>
      </c>
      <c r="AH164" s="102" t="e">
        <f t="shared" si="46"/>
        <v>#DIV/0!</v>
      </c>
      <c r="AI164" s="106" t="e">
        <f>IF(Params!$B$4="Multiplex",IF($AC164&gt;AF164,1,0),IF($AC164&lt;AF164,1,0))*IF($S165="//",1,AI165)</f>
        <v>#DIV/0!</v>
      </c>
      <c r="AJ164" s="106" t="e">
        <f>IF(Params!$B$4="Multiplex",IF($AC164&gt;AG164,1,0),IF($AC164&lt;AG164,1,0))*IF($S165="//",1,AJ165)</f>
        <v>#DIV/0!</v>
      </c>
    </row>
    <row r="165" spans="2:36" x14ac:dyDescent="0.3">
      <c r="B165" s="23">
        <f>'Spot Type 1'!B165</f>
        <v>0</v>
      </c>
      <c r="C165" s="20" t="str">
        <f>'Spot Type 1'!C165</f>
        <v>x</v>
      </c>
      <c r="S165" s="9" t="str">
        <f t="shared" si="51"/>
        <v>//</v>
      </c>
      <c r="T165" s="73" t="e">
        <f t="shared" si="47"/>
        <v>#DIV/0!</v>
      </c>
      <c r="U165" s="10" t="e">
        <f t="shared" si="47"/>
        <v>#DIV/0!</v>
      </c>
      <c r="V165" s="10" t="e">
        <f t="shared" si="48"/>
        <v>#DIV/0!</v>
      </c>
      <c r="W165" s="10" t="e">
        <f>IF(Params!$B$4="Multiplex",T$160+2*U$160,T$160-2*U$160)</f>
        <v>#DIV/0!</v>
      </c>
      <c r="X165" s="11" t="e">
        <f>IF(Params!$B$4="Multiplex",T$160+3*U$160,T$160-3*U$160)</f>
        <v>#DIV/0!</v>
      </c>
      <c r="Y165" s="102" t="e">
        <f t="shared" si="45"/>
        <v>#DIV/0!</v>
      </c>
      <c r="Z165" s="106" t="e">
        <f>IF(Params!$B$4="Multiplex",IF($T165&gt;W165,1,0),IF($T165&lt;W165,1,0))*IF($S166="//",1,161)</f>
        <v>#DIV/0!</v>
      </c>
      <c r="AA165" s="106" t="e">
        <f>IF(Params!$B$4="Multiplex",IF($T165&gt;X165,1,0),IF($T165&lt;X165,1,0))*IF($S166="//",1,161)</f>
        <v>#DIV/0!</v>
      </c>
      <c r="AB165" s="9" t="str">
        <f t="shared" si="52"/>
        <v>//</v>
      </c>
      <c r="AC165" s="76" t="e">
        <f t="shared" si="49"/>
        <v>#DIV/0!</v>
      </c>
      <c r="AD165" s="10" t="e">
        <f t="shared" si="49"/>
        <v>#DIV/0!</v>
      </c>
      <c r="AE165" s="10" t="e">
        <f t="shared" si="50"/>
        <v>#DIV/0!</v>
      </c>
      <c r="AF165" s="10" t="e">
        <f>IF(Params!$B$4="Multiplex",AC$160+2*AD$160,AC$160-2*AD$160)</f>
        <v>#DIV/0!</v>
      </c>
      <c r="AG165" s="11" t="e">
        <f>IF(Params!$B$4="Multiplex",AC$160+3*AD$160,AC$160-3*AD$160)</f>
        <v>#DIV/0!</v>
      </c>
      <c r="AH165" s="102" t="e">
        <f t="shared" si="46"/>
        <v>#DIV/0!</v>
      </c>
      <c r="AI165" s="106" t="e">
        <f>IF(Params!$B$4="Multiplex",IF($AC165&gt;AF165,1,0),IF($AC165&lt;AF165,1,0))*IF($S166="//",1,AI166)</f>
        <v>#DIV/0!</v>
      </c>
      <c r="AJ165" s="106" t="e">
        <f>IF(Params!$B$4="Multiplex",IF($AC165&gt;AG165,1,0),IF($AC165&lt;AG165,1,0))*IF($S166="//",1,AJ166)</f>
        <v>#DIV/0!</v>
      </c>
    </row>
    <row r="166" spans="2:36" x14ac:dyDescent="0.3">
      <c r="B166" s="23">
        <f>'Spot Type 1'!B166</f>
        <v>0</v>
      </c>
      <c r="C166" s="20" t="str">
        <f>'Spot Type 1'!C166</f>
        <v>x</v>
      </c>
      <c r="S166" s="9" t="str">
        <f t="shared" si="51"/>
        <v>//</v>
      </c>
      <c r="T166" s="73" t="e">
        <f t="shared" si="47"/>
        <v>#DIV/0!</v>
      </c>
      <c r="U166" s="10" t="e">
        <f t="shared" si="47"/>
        <v>#DIV/0!</v>
      </c>
      <c r="V166" s="10" t="e">
        <f>$Z$20</f>
        <v>#DIV/0!</v>
      </c>
      <c r="W166" s="10" t="e">
        <f>IF(Params!$B$4="Multiplex",T$160+2*U$160,T$160-2*U$160)</f>
        <v>#DIV/0!</v>
      </c>
      <c r="X166" s="11" t="e">
        <f>IF(Params!$B$4="Multiplex",T$160+3*U$160,T$160-3*U$160)</f>
        <v>#DIV/0!</v>
      </c>
      <c r="Y166" s="102" t="e">
        <f t="shared" si="45"/>
        <v>#DIV/0!</v>
      </c>
      <c r="Z166" s="106" t="e">
        <f>IF(Params!$B$4="Multiplex",IF($T166&gt;W166,1,0),IF($T166&lt;W166,1,0))*IF($S167="//",1,161)</f>
        <v>#DIV/0!</v>
      </c>
      <c r="AA166" s="106" t="e">
        <f>IF(Params!$B$4="Multiplex",IF($T166&gt;X166,1,0),IF($T166&lt;X166,1,0))*IF($S167="//",1,161)</f>
        <v>#DIV/0!</v>
      </c>
      <c r="AB166" s="9" t="str">
        <f t="shared" si="52"/>
        <v>//</v>
      </c>
      <c r="AC166" s="76" t="e">
        <f t="shared" si="49"/>
        <v>#DIV/0!</v>
      </c>
      <c r="AD166" s="10" t="e">
        <f t="shared" si="49"/>
        <v>#DIV/0!</v>
      </c>
      <c r="AE166" s="10" t="e">
        <f t="shared" si="50"/>
        <v>#DIV/0!</v>
      </c>
      <c r="AF166" s="10" t="e">
        <f>IF(Params!$B$4="Multiplex",AC$160+2*AD$160,AC$160-2*AD$160)</f>
        <v>#DIV/0!</v>
      </c>
      <c r="AG166" s="11" t="e">
        <f>IF(Params!$B$4="Multiplex",AC$160+3*AD$160,AC$160-3*AD$160)</f>
        <v>#DIV/0!</v>
      </c>
      <c r="AH166" s="102" t="e">
        <f t="shared" si="46"/>
        <v>#DIV/0!</v>
      </c>
      <c r="AI166" s="106" t="e">
        <f>IF(Params!$B$4="Multiplex",IF($AC166&gt;AF166,1,0),IF($AC166&lt;AF166,1,0))*IF($S167="//",1,AI167)</f>
        <v>#DIV/0!</v>
      </c>
      <c r="AJ166" s="106" t="e">
        <f>IF(Params!$B$4="Multiplex",IF($AC166&gt;AG166,1,0),IF($AC166&lt;AG166,1,0))*IF($S167="//",1,AJ167)</f>
        <v>#DIV/0!</v>
      </c>
    </row>
    <row r="167" spans="2:36" x14ac:dyDescent="0.3">
      <c r="B167" s="23">
        <f>'Spot Type 1'!B167</f>
        <v>0</v>
      </c>
      <c r="C167" s="20" t="str">
        <f>'Spot Type 1'!C167</f>
        <v>x</v>
      </c>
      <c r="S167" s="9" t="str">
        <f t="shared" si="51"/>
        <v>//</v>
      </c>
      <c r="T167" s="73" t="e">
        <f t="shared" si="47"/>
        <v>#DIV/0!</v>
      </c>
      <c r="U167" s="10" t="e">
        <f t="shared" si="47"/>
        <v>#DIV/0!</v>
      </c>
      <c r="V167" s="10" t="e">
        <f t="shared" si="48"/>
        <v>#DIV/0!</v>
      </c>
      <c r="W167" s="10" t="e">
        <f>IF(Params!$B$4="Multiplex",T$160+2*U$160,T$160-2*U$160)</f>
        <v>#DIV/0!</v>
      </c>
      <c r="X167" s="11" t="e">
        <f>IF(Params!$B$4="Multiplex",T$160+3*U$160,T$160-3*U$160)</f>
        <v>#DIV/0!</v>
      </c>
      <c r="Y167" s="102" t="e">
        <f t="shared" si="45"/>
        <v>#DIV/0!</v>
      </c>
      <c r="Z167" s="106" t="e">
        <f>IF(Params!$B$4="Multiplex",IF($T167&gt;W167,1,0),IF($T167&lt;W167,1,0))*IF($S168="//",1,161)</f>
        <v>#DIV/0!</v>
      </c>
      <c r="AA167" s="106" t="e">
        <f>IF(Params!$B$4="Multiplex",IF($T167&gt;X167,1,0),IF($T167&lt;X167,1,0))*IF($S168="//",1,161)</f>
        <v>#DIV/0!</v>
      </c>
      <c r="AB167" s="9" t="str">
        <f t="shared" si="52"/>
        <v>//</v>
      </c>
      <c r="AC167" s="76" t="e">
        <f t="shared" si="49"/>
        <v>#DIV/0!</v>
      </c>
      <c r="AD167" s="10" t="e">
        <f t="shared" si="49"/>
        <v>#DIV/0!</v>
      </c>
      <c r="AE167" s="10" t="e">
        <f t="shared" si="50"/>
        <v>#DIV/0!</v>
      </c>
      <c r="AF167" s="10" t="e">
        <f>IF(Params!$B$4="Multiplex",AC$160+2*AD$160,AC$160-2*AD$160)</f>
        <v>#DIV/0!</v>
      </c>
      <c r="AG167" s="11" t="e">
        <f>IF(Params!$B$4="Multiplex",AC$160+3*AD$160,AC$160-3*AD$160)</f>
        <v>#DIV/0!</v>
      </c>
      <c r="AH167" s="102" t="e">
        <f t="shared" si="46"/>
        <v>#DIV/0!</v>
      </c>
      <c r="AI167" s="106" t="e">
        <f>IF(Params!$B$4="Multiplex",IF($AC167&gt;AF167,1,0),IF($AC167&lt;AF167,1,0))*IF($S168="//",1,AI168)</f>
        <v>#DIV/0!</v>
      </c>
      <c r="AJ167" s="106" t="e">
        <f>IF(Params!$B$4="Multiplex",IF($AC167&gt;AG167,1,0),IF($AC167&lt;AG167,1,0))*IF($S168="//",1,AJ168)</f>
        <v>#DIV/0!</v>
      </c>
    </row>
    <row r="168" spans="2:36" x14ac:dyDescent="0.3">
      <c r="B168" s="23">
        <f>'Spot Type 1'!B168</f>
        <v>0</v>
      </c>
      <c r="C168" s="20" t="str">
        <f>'Spot Type 1'!C168</f>
        <v>x</v>
      </c>
      <c r="S168" s="9" t="str">
        <f t="shared" si="51"/>
        <v>//</v>
      </c>
      <c r="T168" s="73" t="e">
        <f t="shared" si="47"/>
        <v>#DIV/0!</v>
      </c>
      <c r="U168" s="10" t="e">
        <f t="shared" si="47"/>
        <v>#DIV/0!</v>
      </c>
      <c r="V168" s="10" t="e">
        <f t="shared" si="48"/>
        <v>#DIV/0!</v>
      </c>
      <c r="W168" s="10" t="e">
        <f>IF(Params!$B$4="Multiplex",T$160+2*U$160,T$160-2*U$160)</f>
        <v>#DIV/0!</v>
      </c>
      <c r="X168" s="11" t="e">
        <f>IF(Params!$B$4="Multiplex",T$160+3*U$160,T$160-3*U$160)</f>
        <v>#DIV/0!</v>
      </c>
      <c r="Y168" s="102" t="e">
        <f>T169-T168</f>
        <v>#DIV/0!</v>
      </c>
      <c r="Z168" s="106" t="e">
        <f>IF(Params!$B$4="Multiplex",IF($T168&gt;W168,1,0),IF($T168&lt;W168,1,0))*IF($S169="//",1,161)</f>
        <v>#DIV/0!</v>
      </c>
      <c r="AA168" s="106" t="e">
        <f>IF(Params!$B$4="Multiplex",IF($T168&gt;X168,1,0),IF($T168&lt;X168,1,0))*IF($S169="//",1,161)</f>
        <v>#DIV/0!</v>
      </c>
      <c r="AB168" s="44" t="str">
        <f t="shared" si="52"/>
        <v>//</v>
      </c>
      <c r="AC168" s="77" t="e">
        <f t="shared" si="49"/>
        <v>#DIV/0!</v>
      </c>
      <c r="AD168" s="12" t="e">
        <f t="shared" si="49"/>
        <v>#DIV/0!</v>
      </c>
      <c r="AE168" s="10" t="e">
        <f t="shared" si="50"/>
        <v>#DIV/0!</v>
      </c>
      <c r="AF168" s="10" t="e">
        <f>IF(Params!$B$4="Multiplex",AC$160+2*AD$160,AC$160-2*AD$160)</f>
        <v>#DIV/0!</v>
      </c>
      <c r="AG168" s="11" t="e">
        <f>IF(Params!$B$4="Multiplex",AC$160+3*AD$160,AC$160-3*AD$160)</f>
        <v>#DIV/0!</v>
      </c>
      <c r="AH168" s="102" t="e">
        <f>AC169-AC168</f>
        <v>#DIV/0!</v>
      </c>
      <c r="AI168" s="106" t="e">
        <f>IF(Params!$B$4="Multiplex",IF($AC168&gt;AF168,1,0),IF($AC168&lt;AF168,1,0))*IF($S169="//",1,AI169)</f>
        <v>#DIV/0!</v>
      </c>
      <c r="AJ168" s="106" t="e">
        <f>IF(Params!$B$4="Multiplex",IF($AC168&gt;AG168,1,0),IF($AC168&lt;AG168,1,0))*IF($S169="//",1,AJ169)</f>
        <v>#DIV/0!</v>
      </c>
    </row>
    <row r="169" spans="2:36" ht="16.2" thickBot="1" x14ac:dyDescent="0.35">
      <c r="B169" s="23">
        <f>'Spot Type 1'!B169</f>
        <v>0</v>
      </c>
      <c r="C169" s="20" t="str">
        <f>'Spot Type 1'!C169</f>
        <v>x</v>
      </c>
      <c r="S169" s="24" t="str">
        <f t="shared" si="51"/>
        <v>//</v>
      </c>
      <c r="T169" s="74" t="e">
        <f t="shared" si="47"/>
        <v>#DIV/0!</v>
      </c>
      <c r="U169" s="18" t="e">
        <f t="shared" si="47"/>
        <v>#DIV/0!</v>
      </c>
      <c r="V169" s="10" t="e">
        <f t="shared" si="48"/>
        <v>#DIV/0!</v>
      </c>
      <c r="W169" s="10" t="e">
        <f>IF(Params!$B$4="Multiplex",T$160+2*U$160,T$160-2*U$160)</f>
        <v>#DIV/0!</v>
      </c>
      <c r="X169" s="11" t="e">
        <f>IF(Params!$B$4="Multiplex",T$160+3*U$160,T$160-3*U$160)</f>
        <v>#DIV/0!</v>
      </c>
      <c r="Y169"/>
      <c r="Z169" s="106" t="e">
        <f>IF(Params!$B$4="Multiplex",IF($T169&gt;W169,1,0),IF($T169&lt;W169,1,0))</f>
        <v>#DIV/0!</v>
      </c>
      <c r="AA169" s="106" t="e">
        <f>IF(Params!$B$4="Multiplex",IF($T169&gt;X169,1,0),IF($T169&lt;X169,1,0))</f>
        <v>#DIV/0!</v>
      </c>
      <c r="AB169" s="45" t="str">
        <f t="shared" si="52"/>
        <v>//</v>
      </c>
      <c r="AC169" s="78" t="e">
        <f t="shared" si="49"/>
        <v>#DIV/0!</v>
      </c>
      <c r="AD169" s="13" t="e">
        <f t="shared" si="49"/>
        <v>#DIV/0!</v>
      </c>
      <c r="AE169" s="10" t="e">
        <f t="shared" si="50"/>
        <v>#DIV/0!</v>
      </c>
      <c r="AF169" s="10" t="e">
        <f>IF(Params!$B$4="Multiplex",AC$160+2*AD$160,AC$160-2*AD$160)</f>
        <v>#DIV/0!</v>
      </c>
      <c r="AG169" s="11" t="e">
        <f>IF(Params!$B$4="Multiplex",AC$160+3*AD$160,AC$160-3*AD$160)</f>
        <v>#DIV/0!</v>
      </c>
      <c r="AI169" s="106" t="e">
        <f>IF(Params!$B$4="Multiplex",IF($AC169&gt;AF169,1,0),IF($AC169&lt;AF169,1,0))</f>
        <v>#DIV/0!</v>
      </c>
      <c r="AJ169" s="106" t="e">
        <f>IF(Params!$B$4="Multiplex",IF($AC169&gt;AG169,1,0),IF($AC169&lt;AG169,1,0))</f>
        <v>#DIV/0!</v>
      </c>
    </row>
    <row r="170" spans="2:36" x14ac:dyDescent="0.3">
      <c r="B170" s="23">
        <f>'Spot Type 1'!B170</f>
        <v>0</v>
      </c>
      <c r="C170" s="20" t="str">
        <f>'Spot Type 1'!C170</f>
        <v>x</v>
      </c>
      <c r="V170"/>
      <c r="Y170"/>
    </row>
    <row r="171" spans="2:36" x14ac:dyDescent="0.3">
      <c r="B171" s="23">
        <f>'Spot Type 1'!B171</f>
        <v>0</v>
      </c>
      <c r="C171" s="20" t="str">
        <f>'Spot Type 1'!C171</f>
        <v>x</v>
      </c>
      <c r="V171"/>
      <c r="Y171"/>
    </row>
    <row r="172" spans="2:36" x14ac:dyDescent="0.3">
      <c r="B172" s="23">
        <f>'Spot Type 1'!B172</f>
        <v>0</v>
      </c>
      <c r="C172" s="20" t="str">
        <f>'Spot Type 1'!C172</f>
        <v>x</v>
      </c>
      <c r="V172"/>
      <c r="Y172"/>
    </row>
    <row r="173" spans="2:36" x14ac:dyDescent="0.3">
      <c r="B173" s="23">
        <f>'Spot Type 1'!B173</f>
        <v>0</v>
      </c>
      <c r="C173" s="20" t="str">
        <f>'Spot Type 1'!C173</f>
        <v>x</v>
      </c>
      <c r="V173"/>
      <c r="Y173"/>
    </row>
    <row r="174" spans="2:36" x14ac:dyDescent="0.3">
      <c r="B174" s="23">
        <f>'Spot Type 1'!B174</f>
        <v>0</v>
      </c>
      <c r="C174" s="20" t="str">
        <f>'Spot Type 1'!C174</f>
        <v>x</v>
      </c>
      <c r="V174"/>
      <c r="Y174"/>
    </row>
    <row r="175" spans="2:36" x14ac:dyDescent="0.3">
      <c r="B175" s="23">
        <f>'Spot Type 1'!B175</f>
        <v>0</v>
      </c>
      <c r="C175" s="20" t="str">
        <f>'Spot Type 1'!C175</f>
        <v>x</v>
      </c>
      <c r="V175"/>
      <c r="Y175"/>
    </row>
    <row r="176" spans="2:36" x14ac:dyDescent="0.3">
      <c r="B176" s="23">
        <f>'Spot Type 1'!B176</f>
        <v>0</v>
      </c>
      <c r="C176" s="20" t="str">
        <f>'Spot Type 1'!C176</f>
        <v>x</v>
      </c>
      <c r="V176"/>
      <c r="Y176"/>
    </row>
    <row r="177" spans="2:25" x14ac:dyDescent="0.3">
      <c r="B177" s="23">
        <f>'Spot Type 1'!B177</f>
        <v>0</v>
      </c>
      <c r="C177" s="20" t="str">
        <f>'Spot Type 1'!C177</f>
        <v>x</v>
      </c>
      <c r="V177"/>
      <c r="Y177"/>
    </row>
    <row r="178" spans="2:25" x14ac:dyDescent="0.3">
      <c r="B178" s="23">
        <f>'Spot Type 1'!B178</f>
        <v>0</v>
      </c>
      <c r="C178" s="20" t="str">
        <f>'Spot Type 1'!C178</f>
        <v>x</v>
      </c>
      <c r="V178"/>
      <c r="Y178"/>
    </row>
    <row r="179" spans="2:25" x14ac:dyDescent="0.3">
      <c r="B179" s="23">
        <f>'Spot Type 1'!B179</f>
        <v>0</v>
      </c>
      <c r="C179" s="20" t="str">
        <f>'Spot Type 1'!C179</f>
        <v>x</v>
      </c>
      <c r="V179"/>
      <c r="Y179"/>
    </row>
    <row r="180" spans="2:25" x14ac:dyDescent="0.3">
      <c r="B180" s="23">
        <f>'Spot Type 1'!B180</f>
        <v>0</v>
      </c>
      <c r="C180" s="20" t="str">
        <f>'Spot Type 1'!C180</f>
        <v>x</v>
      </c>
      <c r="V180"/>
      <c r="Y180"/>
    </row>
    <row r="181" spans="2:25" x14ac:dyDescent="0.3">
      <c r="B181" s="23">
        <f>'Spot Type 1'!B181</f>
        <v>0</v>
      </c>
      <c r="C181" s="20" t="str">
        <f>'Spot Type 1'!C181</f>
        <v>x</v>
      </c>
      <c r="V181"/>
      <c r="Y181"/>
    </row>
    <row r="182" spans="2:25" x14ac:dyDescent="0.3">
      <c r="B182" s="23">
        <f>'Spot Type 1'!B182</f>
        <v>0</v>
      </c>
      <c r="C182" s="20" t="str">
        <f>'Spot Type 1'!C182</f>
        <v>x</v>
      </c>
      <c r="V182"/>
      <c r="Y182"/>
    </row>
    <row r="183" spans="2:25" x14ac:dyDescent="0.3">
      <c r="B183" s="23">
        <f>'Spot Type 1'!B183</f>
        <v>0</v>
      </c>
      <c r="C183" s="20" t="str">
        <f>'Spot Type 1'!C183</f>
        <v>x</v>
      </c>
      <c r="V183"/>
      <c r="Y183"/>
    </row>
    <row r="184" spans="2:25" x14ac:dyDescent="0.3">
      <c r="B184" s="23">
        <f>'Spot Type 1'!B184</f>
        <v>0</v>
      </c>
      <c r="C184" s="20" t="str">
        <f>'Spot Type 1'!C184</f>
        <v>x</v>
      </c>
      <c r="V184"/>
      <c r="Y184"/>
    </row>
    <row r="185" spans="2:25" x14ac:dyDescent="0.3">
      <c r="B185" s="23">
        <f>'Spot Type 1'!B185</f>
        <v>0</v>
      </c>
      <c r="C185" s="20" t="str">
        <f>'Spot Type 1'!C185</f>
        <v>x</v>
      </c>
      <c r="V185"/>
      <c r="Y185"/>
    </row>
    <row r="186" spans="2:25" x14ac:dyDescent="0.3">
      <c r="B186" s="23">
        <f>'Spot Type 1'!B186</f>
        <v>0</v>
      </c>
      <c r="C186" s="20" t="str">
        <f>'Spot Type 1'!C186</f>
        <v>x</v>
      </c>
      <c r="V186"/>
      <c r="Y186"/>
    </row>
    <row r="187" spans="2:25" x14ac:dyDescent="0.3">
      <c r="B187" s="23">
        <f>'Spot Type 1'!B187</f>
        <v>0</v>
      </c>
      <c r="C187" s="20" t="str">
        <f>'Spot Type 1'!C187</f>
        <v>x</v>
      </c>
      <c r="V187"/>
      <c r="Y187"/>
    </row>
    <row r="188" spans="2:25" x14ac:dyDescent="0.3">
      <c r="B188" s="23">
        <f>'Spot Type 1'!B188</f>
        <v>0</v>
      </c>
      <c r="C188" s="20" t="str">
        <f>'Spot Type 1'!C188</f>
        <v>x</v>
      </c>
      <c r="V188"/>
      <c r="Y188"/>
    </row>
    <row r="189" spans="2:25" x14ac:dyDescent="0.3">
      <c r="B189" s="23">
        <f>'Spot Type 1'!B189</f>
        <v>0</v>
      </c>
      <c r="C189" s="20" t="str">
        <f>'Spot Type 1'!C189</f>
        <v>x</v>
      </c>
      <c r="V189"/>
      <c r="Y189"/>
    </row>
    <row r="190" spans="2:25" x14ac:dyDescent="0.3">
      <c r="B190" s="23">
        <f>'Spot Type 1'!B190</f>
        <v>0</v>
      </c>
      <c r="C190" s="20" t="str">
        <f>'Spot Type 1'!C190</f>
        <v>x</v>
      </c>
      <c r="V190"/>
      <c r="Y190"/>
    </row>
    <row r="191" spans="2:25" x14ac:dyDescent="0.3">
      <c r="B191" s="23">
        <f>'Spot Type 1'!B191</f>
        <v>0</v>
      </c>
      <c r="C191" s="20" t="str">
        <f>'Spot Type 1'!C191</f>
        <v>x</v>
      </c>
      <c r="V191"/>
      <c r="Y191"/>
    </row>
    <row r="192" spans="2:25" x14ac:dyDescent="0.3">
      <c r="B192" s="23">
        <f>'Spot Type 1'!B192</f>
        <v>0</v>
      </c>
      <c r="C192" s="20" t="str">
        <f>'Spot Type 1'!C192</f>
        <v>x</v>
      </c>
      <c r="V192"/>
      <c r="Y192"/>
    </row>
    <row r="193" spans="2:25" x14ac:dyDescent="0.3">
      <c r="B193" s="23">
        <f>'Spot Type 1'!B193</f>
        <v>0</v>
      </c>
      <c r="C193" s="20" t="str">
        <f>'Spot Type 1'!C193</f>
        <v>x</v>
      </c>
      <c r="V193"/>
      <c r="Y193"/>
    </row>
    <row r="194" spans="2:25" x14ac:dyDescent="0.3">
      <c r="B194" s="23">
        <f>'Spot Type 1'!B194</f>
        <v>0</v>
      </c>
      <c r="C194" s="20" t="str">
        <f>'Spot Type 1'!C194</f>
        <v>x</v>
      </c>
    </row>
    <row r="195" spans="2:25" x14ac:dyDescent="0.3">
      <c r="B195" s="23">
        <f>'Spot Type 1'!B195</f>
        <v>0</v>
      </c>
      <c r="C195" s="20" t="str">
        <f>'Spot Type 1'!C195</f>
        <v>x</v>
      </c>
    </row>
    <row r="196" spans="2:25" x14ac:dyDescent="0.3">
      <c r="B196" s="23">
        <f>'Spot Type 1'!B196</f>
        <v>0</v>
      </c>
      <c r="C196" s="20" t="str">
        <f>'Spot Type 1'!C196</f>
        <v>x</v>
      </c>
    </row>
    <row r="197" spans="2:25" x14ac:dyDescent="0.3">
      <c r="B197" s="23">
        <f>'Spot Type 1'!B197</f>
        <v>0</v>
      </c>
      <c r="C197" s="20" t="str">
        <f>'Spot Type 1'!C197</f>
        <v>x</v>
      </c>
    </row>
    <row r="198" spans="2:25" x14ac:dyDescent="0.3">
      <c r="B198" s="23">
        <f>'Spot Type 1'!B198</f>
        <v>0</v>
      </c>
      <c r="C198" s="20" t="str">
        <f>'Spot Type 1'!C198</f>
        <v>x</v>
      </c>
    </row>
    <row r="199" spans="2:25" x14ac:dyDescent="0.3">
      <c r="B199" s="23">
        <f>'Spot Type 1'!B199</f>
        <v>0</v>
      </c>
      <c r="C199" s="20" t="str">
        <f>'Spot Type 1'!C199</f>
        <v>x</v>
      </c>
    </row>
    <row r="200" spans="2:25" x14ac:dyDescent="0.3">
      <c r="B200" s="23">
        <f>'Spot Type 1'!B200</f>
        <v>0</v>
      </c>
      <c r="C200" s="20" t="str">
        <f>'Spot Type 1'!C200</f>
        <v>x</v>
      </c>
    </row>
    <row r="201" spans="2:25" x14ac:dyDescent="0.3">
      <c r="B201" s="23">
        <f>'Spot Type 1'!B201</f>
        <v>0</v>
      </c>
      <c r="C201" s="20" t="str">
        <f>'Spot Type 1'!C201</f>
        <v>x</v>
      </c>
    </row>
    <row r="202" spans="2:25" x14ac:dyDescent="0.3">
      <c r="B202" s="23">
        <f>'Spot Type 1'!B202</f>
        <v>0</v>
      </c>
      <c r="C202" s="20" t="str">
        <f>'Spot Type 1'!C202</f>
        <v>x</v>
      </c>
    </row>
    <row r="203" spans="2:25" x14ac:dyDescent="0.3">
      <c r="B203" s="23">
        <f>'Spot Type 1'!B203</f>
        <v>0</v>
      </c>
      <c r="C203" s="20" t="str">
        <f>'Spot Type 1'!C203</f>
        <v>x</v>
      </c>
    </row>
    <row r="204" spans="2:25" x14ac:dyDescent="0.3">
      <c r="B204" s="23">
        <f>'Spot Type 1'!B204</f>
        <v>0</v>
      </c>
      <c r="C204" s="20" t="str">
        <f>'Spot Type 1'!C204</f>
        <v>x</v>
      </c>
    </row>
    <row r="205" spans="2:25" x14ac:dyDescent="0.3">
      <c r="B205" s="23">
        <f>'Spot Type 1'!B205</f>
        <v>0</v>
      </c>
      <c r="C205" s="20" t="str">
        <f>'Spot Type 1'!C205</f>
        <v>x</v>
      </c>
    </row>
    <row r="206" spans="2:25" x14ac:dyDescent="0.3">
      <c r="B206" s="23">
        <f>'Spot Type 1'!B206</f>
        <v>0</v>
      </c>
      <c r="C206" s="20" t="str">
        <f>'Spot Type 1'!C206</f>
        <v>x</v>
      </c>
    </row>
    <row r="207" spans="2:25" x14ac:dyDescent="0.3">
      <c r="B207" s="23">
        <f>'Spot Type 1'!B207</f>
        <v>0</v>
      </c>
      <c r="C207" s="20" t="str">
        <f>'Spot Type 1'!C207</f>
        <v>x</v>
      </c>
    </row>
    <row r="208" spans="2:25" x14ac:dyDescent="0.3">
      <c r="B208" s="23">
        <f>'Spot Type 1'!B208</f>
        <v>0</v>
      </c>
      <c r="C208" s="20" t="str">
        <f>'Spot Type 1'!C208</f>
        <v>x</v>
      </c>
    </row>
    <row r="209" spans="2:3" x14ac:dyDescent="0.3">
      <c r="B209" s="23">
        <f>'Spot Type 1'!B209</f>
        <v>0</v>
      </c>
      <c r="C209" s="20" t="str">
        <f>'Spot Type 1'!C209</f>
        <v>x</v>
      </c>
    </row>
    <row r="210" spans="2:3" x14ac:dyDescent="0.3">
      <c r="B210" s="23">
        <f>'Spot Type 1'!B210</f>
        <v>0</v>
      </c>
      <c r="C210" s="20" t="str">
        <f>'Spot Type 1'!C210</f>
        <v>x</v>
      </c>
    </row>
    <row r="211" spans="2:3" x14ac:dyDescent="0.3">
      <c r="B211" s="23">
        <f>'Spot Type 1'!B211</f>
        <v>0</v>
      </c>
      <c r="C211" s="20" t="str">
        <f>'Spot Type 1'!C211</f>
        <v>x</v>
      </c>
    </row>
    <row r="212" spans="2:3" x14ac:dyDescent="0.3">
      <c r="B212" s="23">
        <f>'Spot Type 1'!B212</f>
        <v>0</v>
      </c>
      <c r="C212" s="20" t="str">
        <f>'Spot Type 1'!C212</f>
        <v>x</v>
      </c>
    </row>
    <row r="213" spans="2:3" x14ac:dyDescent="0.3">
      <c r="B213" s="23">
        <f>'Spot Type 1'!B213</f>
        <v>0</v>
      </c>
      <c r="C213" s="20" t="str">
        <f>'Spot Type 1'!C213</f>
        <v>x</v>
      </c>
    </row>
    <row r="214" spans="2:3" x14ac:dyDescent="0.3">
      <c r="B214" s="23">
        <f>'Spot Type 1'!B214</f>
        <v>0</v>
      </c>
      <c r="C214" s="20" t="str">
        <f>'Spot Type 1'!C214</f>
        <v>x</v>
      </c>
    </row>
    <row r="215" spans="2:3" x14ac:dyDescent="0.3">
      <c r="B215" s="23">
        <f>'Spot Type 1'!B215</f>
        <v>0</v>
      </c>
      <c r="C215" s="20" t="str">
        <f>'Spot Type 1'!C215</f>
        <v>x</v>
      </c>
    </row>
    <row r="216" spans="2:3" x14ac:dyDescent="0.3">
      <c r="B216" s="23">
        <f>'Spot Type 1'!B216</f>
        <v>0</v>
      </c>
      <c r="C216" s="20" t="str">
        <f>'Spot Type 1'!C216</f>
        <v>x</v>
      </c>
    </row>
    <row r="217" spans="2:3" x14ac:dyDescent="0.3">
      <c r="B217" s="23">
        <f>'Spot Type 1'!B217</f>
        <v>0</v>
      </c>
      <c r="C217" s="20" t="str">
        <f>'Spot Type 1'!C217</f>
        <v>x</v>
      </c>
    </row>
    <row r="218" spans="2:3" x14ac:dyDescent="0.3">
      <c r="B218" s="23">
        <f>'Spot Type 1'!B218</f>
        <v>0</v>
      </c>
      <c r="C218" s="20" t="str">
        <f>'Spot Type 1'!C218</f>
        <v>x</v>
      </c>
    </row>
    <row r="219" spans="2:3" x14ac:dyDescent="0.3">
      <c r="B219" s="23">
        <f>'Spot Type 1'!B219</f>
        <v>0</v>
      </c>
      <c r="C219" s="20" t="str">
        <f>'Spot Type 1'!C219</f>
        <v>x</v>
      </c>
    </row>
    <row r="220" spans="2:3" x14ac:dyDescent="0.3">
      <c r="B220" s="23">
        <f>'Spot Type 1'!B220</f>
        <v>0</v>
      </c>
      <c r="C220" s="20" t="str">
        <f>'Spot Type 1'!C220</f>
        <v>x</v>
      </c>
    </row>
    <row r="221" spans="2:3" x14ac:dyDescent="0.3">
      <c r="B221" s="23">
        <f>'Spot Type 1'!B221</f>
        <v>0</v>
      </c>
      <c r="C221" s="20" t="str">
        <f>'Spot Type 1'!C221</f>
        <v>x</v>
      </c>
    </row>
    <row r="222" spans="2:3" x14ac:dyDescent="0.3">
      <c r="B222" s="23">
        <f>'Spot Type 1'!B222</f>
        <v>0</v>
      </c>
      <c r="C222" s="20" t="str">
        <f>'Spot Type 1'!C222</f>
        <v>x</v>
      </c>
    </row>
    <row r="223" spans="2:3" x14ac:dyDescent="0.3">
      <c r="B223" s="23">
        <f>'Spot Type 1'!B223</f>
        <v>0</v>
      </c>
      <c r="C223" s="20" t="str">
        <f>'Spot Type 1'!C223</f>
        <v>x</v>
      </c>
    </row>
    <row r="224" spans="2:3" x14ac:dyDescent="0.3">
      <c r="B224" s="23">
        <f>'Spot Type 1'!B224</f>
        <v>0</v>
      </c>
      <c r="C224" s="20" t="str">
        <f>'Spot Type 1'!C224</f>
        <v>x</v>
      </c>
    </row>
    <row r="225" spans="2:3" x14ac:dyDescent="0.3">
      <c r="B225" s="23">
        <f>'Spot Type 1'!B225</f>
        <v>0</v>
      </c>
      <c r="C225" s="20" t="str">
        <f>'Spot Type 1'!C225</f>
        <v>x</v>
      </c>
    </row>
    <row r="226" spans="2:3" x14ac:dyDescent="0.3">
      <c r="B226" s="23">
        <f>'Spot Type 1'!B226</f>
        <v>0</v>
      </c>
      <c r="C226" s="20" t="str">
        <f>'Spot Type 1'!C226</f>
        <v>x</v>
      </c>
    </row>
    <row r="227" spans="2:3" x14ac:dyDescent="0.3">
      <c r="B227" s="23">
        <f>'Spot Type 1'!B227</f>
        <v>0</v>
      </c>
      <c r="C227" s="20" t="str">
        <f>'Spot Type 1'!C227</f>
        <v>x</v>
      </c>
    </row>
    <row r="228" spans="2:3" x14ac:dyDescent="0.3">
      <c r="B228" s="23">
        <f>'Spot Type 1'!B228</f>
        <v>0</v>
      </c>
      <c r="C228" s="20" t="str">
        <f>'Spot Type 1'!C228</f>
        <v>x</v>
      </c>
    </row>
    <row r="229" spans="2:3" x14ac:dyDescent="0.3">
      <c r="B229" s="23">
        <f>'Spot Type 1'!B229</f>
        <v>0</v>
      </c>
      <c r="C229" s="20" t="str">
        <f>'Spot Type 1'!C229</f>
        <v>x</v>
      </c>
    </row>
    <row r="230" spans="2:3" x14ac:dyDescent="0.3">
      <c r="B230" s="23">
        <f>'Spot Type 1'!B230</f>
        <v>0</v>
      </c>
      <c r="C230" s="20" t="str">
        <f>'Spot Type 1'!C230</f>
        <v>x</v>
      </c>
    </row>
    <row r="231" spans="2:3" x14ac:dyDescent="0.3">
      <c r="B231" s="23">
        <f>'Spot Type 1'!B231</f>
        <v>0</v>
      </c>
      <c r="C231" s="20" t="str">
        <f>'Spot Type 1'!C231</f>
        <v>x</v>
      </c>
    </row>
    <row r="232" spans="2:3" x14ac:dyDescent="0.3">
      <c r="B232" s="23">
        <f>'Spot Type 1'!B232</f>
        <v>0</v>
      </c>
      <c r="C232" s="20" t="str">
        <f>'Spot Type 1'!C232</f>
        <v>x</v>
      </c>
    </row>
    <row r="233" spans="2:3" x14ac:dyDescent="0.3">
      <c r="B233" s="23">
        <f>'Spot Type 1'!B233</f>
        <v>0</v>
      </c>
      <c r="C233" s="20" t="str">
        <f>'Spot Type 1'!C233</f>
        <v>x</v>
      </c>
    </row>
    <row r="234" spans="2:3" x14ac:dyDescent="0.3">
      <c r="B234" s="23">
        <f>'Spot Type 1'!B234</f>
        <v>0</v>
      </c>
      <c r="C234" s="20" t="str">
        <f>'Spot Type 1'!C234</f>
        <v>x</v>
      </c>
    </row>
    <row r="235" spans="2:3" x14ac:dyDescent="0.3">
      <c r="B235" s="23">
        <f>'Spot Type 1'!B235</f>
        <v>0</v>
      </c>
      <c r="C235" s="20" t="str">
        <f>'Spot Type 1'!C235</f>
        <v>x</v>
      </c>
    </row>
    <row r="236" spans="2:3" x14ac:dyDescent="0.3">
      <c r="B236" s="23">
        <f>'Spot Type 1'!B236</f>
        <v>0</v>
      </c>
      <c r="C236" s="20" t="str">
        <f>'Spot Type 1'!C236</f>
        <v>x</v>
      </c>
    </row>
    <row r="237" spans="2:3" x14ac:dyDescent="0.3">
      <c r="B237" s="23">
        <f>'Spot Type 1'!B237</f>
        <v>0</v>
      </c>
      <c r="C237" s="20" t="str">
        <f>'Spot Type 1'!C237</f>
        <v>x</v>
      </c>
    </row>
    <row r="238" spans="2:3" x14ac:dyDescent="0.3">
      <c r="B238" s="23">
        <f>'Spot Type 1'!B238</f>
        <v>0</v>
      </c>
      <c r="C238" s="20" t="str">
        <f>'Spot Type 1'!C238</f>
        <v>x</v>
      </c>
    </row>
    <row r="239" spans="2:3" x14ac:dyDescent="0.3">
      <c r="B239" s="23">
        <f>'Spot Type 1'!B239</f>
        <v>0</v>
      </c>
      <c r="C239" s="20" t="str">
        <f>'Spot Type 1'!C239</f>
        <v>x</v>
      </c>
    </row>
    <row r="240" spans="2:3" x14ac:dyDescent="0.3">
      <c r="B240" s="23">
        <f>'Spot Type 1'!B240</f>
        <v>0</v>
      </c>
      <c r="C240" s="20" t="str">
        <f>'Spot Type 1'!C240</f>
        <v>x</v>
      </c>
    </row>
    <row r="241" spans="2:3" x14ac:dyDescent="0.3">
      <c r="B241" s="23">
        <f>'Spot Type 1'!B241</f>
        <v>0</v>
      </c>
      <c r="C241" s="20" t="str">
        <f>'Spot Type 1'!C241</f>
        <v>x</v>
      </c>
    </row>
    <row r="242" spans="2:3" x14ac:dyDescent="0.3">
      <c r="B242" s="23">
        <f>'Spot Type 1'!B242</f>
        <v>0</v>
      </c>
      <c r="C242" s="20" t="str">
        <f>'Spot Type 1'!C242</f>
        <v>x</v>
      </c>
    </row>
    <row r="243" spans="2:3" x14ac:dyDescent="0.3">
      <c r="B243" s="23">
        <f>'Spot Type 1'!B243</f>
        <v>0</v>
      </c>
      <c r="C243" s="20" t="str">
        <f>'Spot Type 1'!C243</f>
        <v>x</v>
      </c>
    </row>
    <row r="244" spans="2:3" x14ac:dyDescent="0.3">
      <c r="B244" s="23">
        <f>'Spot Type 1'!B244</f>
        <v>0</v>
      </c>
      <c r="C244" s="20" t="str">
        <f>'Spot Type 1'!C244</f>
        <v>x</v>
      </c>
    </row>
    <row r="245" spans="2:3" x14ac:dyDescent="0.3">
      <c r="B245" s="23">
        <f>'Spot Type 1'!B245</f>
        <v>0</v>
      </c>
      <c r="C245" s="20" t="str">
        <f>'Spot Type 1'!C245</f>
        <v>x</v>
      </c>
    </row>
    <row r="246" spans="2:3" x14ac:dyDescent="0.3">
      <c r="B246" s="23">
        <f>'Spot Type 1'!B246</f>
        <v>0</v>
      </c>
      <c r="C246" s="20" t="str">
        <f>'Spot Type 1'!C246</f>
        <v>x</v>
      </c>
    </row>
    <row r="247" spans="2:3" x14ac:dyDescent="0.3">
      <c r="B247" s="23">
        <f>'Spot Type 1'!B247</f>
        <v>0</v>
      </c>
      <c r="C247" s="20" t="str">
        <f>'Spot Type 1'!C247</f>
        <v>x</v>
      </c>
    </row>
    <row r="248" spans="2:3" x14ac:dyDescent="0.3">
      <c r="B248" s="23">
        <f>'Spot Type 1'!B248</f>
        <v>0</v>
      </c>
      <c r="C248" s="20" t="str">
        <f>'Spot Type 1'!C248</f>
        <v>x</v>
      </c>
    </row>
    <row r="249" spans="2:3" x14ac:dyDescent="0.3">
      <c r="B249" s="23">
        <f>'Spot Type 1'!B249</f>
        <v>0</v>
      </c>
      <c r="C249" s="20" t="str">
        <f>'Spot Type 1'!C249</f>
        <v>x</v>
      </c>
    </row>
    <row r="250" spans="2:3" x14ac:dyDescent="0.3">
      <c r="B250" s="23">
        <f>'Spot Type 1'!B250</f>
        <v>0</v>
      </c>
      <c r="C250" s="20" t="str">
        <f>'Spot Type 1'!C250</f>
        <v>x</v>
      </c>
    </row>
    <row r="251" spans="2:3" x14ac:dyDescent="0.3">
      <c r="B251" s="23">
        <f>'Spot Type 1'!B251</f>
        <v>0</v>
      </c>
      <c r="C251" s="20" t="str">
        <f>'Spot Type 1'!C251</f>
        <v>x</v>
      </c>
    </row>
    <row r="252" spans="2:3" x14ac:dyDescent="0.3">
      <c r="B252" s="23">
        <f>'Spot Type 1'!B252</f>
        <v>0</v>
      </c>
      <c r="C252" s="20" t="str">
        <f>'Spot Type 1'!C252</f>
        <v>x</v>
      </c>
    </row>
    <row r="253" spans="2:3" x14ac:dyDescent="0.3">
      <c r="B253" s="23">
        <f>'Spot Type 1'!B253</f>
        <v>0</v>
      </c>
      <c r="C253" s="20" t="str">
        <f>'Spot Type 1'!C253</f>
        <v>x</v>
      </c>
    </row>
    <row r="254" spans="2:3" x14ac:dyDescent="0.3">
      <c r="B254" s="23">
        <f>'Spot Type 1'!B254</f>
        <v>0</v>
      </c>
      <c r="C254" s="20" t="str">
        <f>'Spot Type 1'!C254</f>
        <v>x</v>
      </c>
    </row>
    <row r="255" spans="2:3" x14ac:dyDescent="0.3">
      <c r="B255" s="23">
        <f>'Spot Type 1'!B255</f>
        <v>0</v>
      </c>
      <c r="C255" s="20" t="str">
        <f>'Spot Type 1'!C255</f>
        <v>x</v>
      </c>
    </row>
    <row r="256" spans="2:3" x14ac:dyDescent="0.3">
      <c r="B256" s="23">
        <f>'Spot Type 1'!B256</f>
        <v>0</v>
      </c>
      <c r="C256" s="20" t="str">
        <f>'Spot Type 1'!C256</f>
        <v>x</v>
      </c>
    </row>
    <row r="257" spans="2:3" x14ac:dyDescent="0.3">
      <c r="B257" s="23">
        <f>'Spot Type 1'!B257</f>
        <v>0</v>
      </c>
      <c r="C257" s="20" t="str">
        <f>'Spot Type 1'!C257</f>
        <v>x</v>
      </c>
    </row>
    <row r="258" spans="2:3" x14ac:dyDescent="0.3">
      <c r="B258" s="23">
        <f>'Spot Type 1'!B258</f>
        <v>0</v>
      </c>
      <c r="C258" s="20" t="str">
        <f>'Spot Type 1'!C258</f>
        <v>x</v>
      </c>
    </row>
    <row r="259" spans="2:3" x14ac:dyDescent="0.3">
      <c r="B259" s="23">
        <f>'Spot Type 1'!B259</f>
        <v>0</v>
      </c>
      <c r="C259" s="20" t="str">
        <f>'Spot Type 1'!C259</f>
        <v>x</v>
      </c>
    </row>
    <row r="260" spans="2:3" x14ac:dyDescent="0.3">
      <c r="B260" s="23">
        <f>'Spot Type 1'!B260</f>
        <v>0</v>
      </c>
      <c r="C260" s="20" t="str">
        <f>'Spot Type 1'!C260</f>
        <v>x</v>
      </c>
    </row>
    <row r="261" spans="2:3" x14ac:dyDescent="0.3">
      <c r="B261" s="23">
        <f>'Spot Type 1'!B261</f>
        <v>0</v>
      </c>
      <c r="C261" s="20" t="str">
        <f>'Spot Type 1'!C261</f>
        <v>x</v>
      </c>
    </row>
    <row r="262" spans="2:3" x14ac:dyDescent="0.3">
      <c r="B262" s="23">
        <f>'Spot Type 1'!B262</f>
        <v>0</v>
      </c>
      <c r="C262" s="20" t="str">
        <f>'Spot Type 1'!C262</f>
        <v>x</v>
      </c>
    </row>
    <row r="263" spans="2:3" x14ac:dyDescent="0.3">
      <c r="B263" s="23">
        <f>'Spot Type 1'!B263</f>
        <v>0</v>
      </c>
      <c r="C263" s="20" t="str">
        <f>'Spot Type 1'!C263</f>
        <v>x</v>
      </c>
    </row>
    <row r="264" spans="2:3" x14ac:dyDescent="0.3">
      <c r="B264" s="23">
        <f>'Spot Type 1'!B264</f>
        <v>0</v>
      </c>
      <c r="C264" s="20" t="str">
        <f>'Spot Type 1'!C264</f>
        <v>x</v>
      </c>
    </row>
    <row r="265" spans="2:3" x14ac:dyDescent="0.3">
      <c r="B265" s="23">
        <f>'Spot Type 1'!B265</f>
        <v>0</v>
      </c>
      <c r="C265" s="20" t="str">
        <f>'Spot Type 1'!C265</f>
        <v>x</v>
      </c>
    </row>
    <row r="266" spans="2:3" x14ac:dyDescent="0.3">
      <c r="B266" s="23">
        <f>'Spot Type 1'!B266</f>
        <v>0</v>
      </c>
      <c r="C266" s="20" t="str">
        <f>'Spot Type 1'!C266</f>
        <v>x</v>
      </c>
    </row>
    <row r="267" spans="2:3" x14ac:dyDescent="0.3">
      <c r="B267" s="23">
        <f>'Spot Type 1'!B267</f>
        <v>0</v>
      </c>
      <c r="C267" s="20" t="str">
        <f>'Spot Type 1'!C267</f>
        <v>x</v>
      </c>
    </row>
    <row r="268" spans="2:3" x14ac:dyDescent="0.3">
      <c r="B268" s="23">
        <f>'Spot Type 1'!B268</f>
        <v>0</v>
      </c>
      <c r="C268" s="20" t="str">
        <f>'Spot Type 1'!C268</f>
        <v>x</v>
      </c>
    </row>
    <row r="269" spans="2:3" x14ac:dyDescent="0.3">
      <c r="B269" s="23">
        <f>'Spot Type 1'!B269</f>
        <v>0</v>
      </c>
      <c r="C269" s="20" t="str">
        <f>'Spot Type 1'!C269</f>
        <v>x</v>
      </c>
    </row>
    <row r="270" spans="2:3" x14ac:dyDescent="0.3">
      <c r="B270" s="23">
        <f>'Spot Type 1'!B270</f>
        <v>0</v>
      </c>
      <c r="C270" s="20" t="str">
        <f>'Spot Type 1'!C270</f>
        <v>x</v>
      </c>
    </row>
    <row r="271" spans="2:3" x14ac:dyDescent="0.3">
      <c r="B271" s="23">
        <f>'Spot Type 1'!B271</f>
        <v>0</v>
      </c>
      <c r="C271" s="20" t="str">
        <f>'Spot Type 1'!C271</f>
        <v>x</v>
      </c>
    </row>
    <row r="272" spans="2:3" x14ac:dyDescent="0.3">
      <c r="B272" s="23">
        <f>'Spot Type 1'!B272</f>
        <v>0</v>
      </c>
      <c r="C272" s="20" t="str">
        <f>'Spot Type 1'!C272</f>
        <v>x</v>
      </c>
    </row>
    <row r="273" spans="2:3" x14ac:dyDescent="0.3">
      <c r="B273" s="23">
        <f>'Spot Type 1'!B273</f>
        <v>0</v>
      </c>
      <c r="C273" s="20" t="str">
        <f>'Spot Type 1'!C273</f>
        <v>x</v>
      </c>
    </row>
    <row r="274" spans="2:3" x14ac:dyDescent="0.3">
      <c r="B274" s="23">
        <f>'Spot Type 1'!B274</f>
        <v>0</v>
      </c>
      <c r="C274" s="20" t="str">
        <f>'Spot Type 1'!C274</f>
        <v>x</v>
      </c>
    </row>
    <row r="275" spans="2:3" x14ac:dyDescent="0.3">
      <c r="B275" s="23">
        <f>'Spot Type 1'!B275</f>
        <v>0</v>
      </c>
      <c r="C275" s="20" t="str">
        <f>'Spot Type 1'!C275</f>
        <v>x</v>
      </c>
    </row>
    <row r="276" spans="2:3" x14ac:dyDescent="0.3">
      <c r="B276" s="23">
        <f>'Spot Type 1'!B276</f>
        <v>0</v>
      </c>
      <c r="C276" s="20" t="str">
        <f>'Spot Type 1'!C276</f>
        <v>x</v>
      </c>
    </row>
    <row r="277" spans="2:3" x14ac:dyDescent="0.3">
      <c r="B277" s="23">
        <f>'Spot Type 1'!B277</f>
        <v>0</v>
      </c>
      <c r="C277" s="20" t="str">
        <f>'Spot Type 1'!C277</f>
        <v>x</v>
      </c>
    </row>
    <row r="278" spans="2:3" x14ac:dyDescent="0.3">
      <c r="B278" s="23">
        <f>'Spot Type 1'!B278</f>
        <v>0</v>
      </c>
      <c r="C278" s="20" t="str">
        <f>'Spot Type 1'!C278</f>
        <v>x</v>
      </c>
    </row>
    <row r="279" spans="2:3" x14ac:dyDescent="0.3">
      <c r="B279" s="23">
        <f>'Spot Type 1'!B279</f>
        <v>0</v>
      </c>
      <c r="C279" s="20" t="str">
        <f>'Spot Type 1'!C279</f>
        <v>x</v>
      </c>
    </row>
    <row r="280" spans="2:3" x14ac:dyDescent="0.3">
      <c r="B280" s="23">
        <f>'Spot Type 1'!B280</f>
        <v>0</v>
      </c>
      <c r="C280" s="20" t="str">
        <f>'Spot Type 1'!C280</f>
        <v>x</v>
      </c>
    </row>
    <row r="281" spans="2:3" x14ac:dyDescent="0.3">
      <c r="B281" s="23">
        <f>'Spot Type 1'!B281</f>
        <v>0</v>
      </c>
      <c r="C281" s="20" t="str">
        <f>'Spot Type 1'!C281</f>
        <v>x</v>
      </c>
    </row>
    <row r="282" spans="2:3" x14ac:dyDescent="0.3">
      <c r="B282" s="23">
        <f>'Spot Type 1'!B282</f>
        <v>0</v>
      </c>
      <c r="C282" s="20" t="str">
        <f>'Spot Type 1'!C282</f>
        <v>x</v>
      </c>
    </row>
    <row r="283" spans="2:3" x14ac:dyDescent="0.3">
      <c r="B283" s="23">
        <f>'Spot Type 1'!B283</f>
        <v>0</v>
      </c>
      <c r="C283" s="20" t="str">
        <f>'Spot Type 1'!C283</f>
        <v>x</v>
      </c>
    </row>
    <row r="284" spans="2:3" x14ac:dyDescent="0.3">
      <c r="B284" s="23">
        <f>'Spot Type 1'!B284</f>
        <v>0</v>
      </c>
      <c r="C284" s="20" t="str">
        <f>'Spot Type 1'!C284</f>
        <v>x</v>
      </c>
    </row>
    <row r="285" spans="2:3" x14ac:dyDescent="0.3">
      <c r="B285" s="23">
        <f>'Spot Type 1'!B285</f>
        <v>0</v>
      </c>
      <c r="C285" s="20" t="str">
        <f>'Spot Type 1'!C285</f>
        <v>x</v>
      </c>
    </row>
    <row r="286" spans="2:3" x14ac:dyDescent="0.3">
      <c r="B286" s="23">
        <f>'Spot Type 1'!B286</f>
        <v>0</v>
      </c>
      <c r="C286" s="20" t="str">
        <f>'Spot Type 1'!C286</f>
        <v>x</v>
      </c>
    </row>
    <row r="287" spans="2:3" x14ac:dyDescent="0.3">
      <c r="B287" s="23">
        <f>'Spot Type 1'!B287</f>
        <v>0</v>
      </c>
      <c r="C287" s="20" t="str">
        <f>'Spot Type 1'!C287</f>
        <v>x</v>
      </c>
    </row>
    <row r="288" spans="2:3" x14ac:dyDescent="0.3">
      <c r="B288" s="23">
        <f>'Spot Type 1'!B288</f>
        <v>0</v>
      </c>
      <c r="C288" s="20" t="str">
        <f>'Spot Type 1'!C288</f>
        <v>x</v>
      </c>
    </row>
    <row r="289" spans="2:3" x14ac:dyDescent="0.3">
      <c r="B289" s="23">
        <f>'Spot Type 1'!B289</f>
        <v>0</v>
      </c>
      <c r="C289" s="20" t="str">
        <f>'Spot Type 1'!C289</f>
        <v>x</v>
      </c>
    </row>
    <row r="290" spans="2:3" x14ac:dyDescent="0.3">
      <c r="B290" s="23">
        <f>'Spot Type 1'!B290</f>
        <v>0</v>
      </c>
      <c r="C290" s="20" t="str">
        <f>'Spot Type 1'!C290</f>
        <v>x</v>
      </c>
    </row>
    <row r="291" spans="2:3" x14ac:dyDescent="0.3">
      <c r="B291" s="23">
        <f>'Spot Type 1'!B291</f>
        <v>0</v>
      </c>
      <c r="C291" s="20" t="str">
        <f>'Spot Type 1'!C291</f>
        <v>x</v>
      </c>
    </row>
    <row r="292" spans="2:3" x14ac:dyDescent="0.3">
      <c r="B292" s="23">
        <f>'Spot Type 1'!B292</f>
        <v>0</v>
      </c>
      <c r="C292" s="20" t="str">
        <f>'Spot Type 1'!C292</f>
        <v>x</v>
      </c>
    </row>
    <row r="293" spans="2:3" x14ac:dyDescent="0.3">
      <c r="B293" s="23">
        <f>'Spot Type 1'!B293</f>
        <v>0</v>
      </c>
      <c r="C293" s="20" t="str">
        <f>'Spot Type 1'!C293</f>
        <v>x</v>
      </c>
    </row>
    <row r="294" spans="2:3" x14ac:dyDescent="0.3">
      <c r="B294" s="23">
        <f>'Spot Type 1'!B294</f>
        <v>0</v>
      </c>
      <c r="C294" s="20" t="str">
        <f>'Spot Type 1'!C294</f>
        <v>x</v>
      </c>
    </row>
    <row r="295" spans="2:3" x14ac:dyDescent="0.3">
      <c r="B295" s="23">
        <f>'Spot Type 1'!B295</f>
        <v>0</v>
      </c>
      <c r="C295" s="20" t="str">
        <f>'Spot Type 1'!C295</f>
        <v>x</v>
      </c>
    </row>
    <row r="296" spans="2:3" x14ac:dyDescent="0.3">
      <c r="B296" s="23">
        <f>'Spot Type 1'!B296</f>
        <v>0</v>
      </c>
      <c r="C296" s="20" t="str">
        <f>'Spot Type 1'!C296</f>
        <v>x</v>
      </c>
    </row>
    <row r="297" spans="2:3" x14ac:dyDescent="0.3">
      <c r="B297" s="23">
        <f>'Spot Type 1'!B297</f>
        <v>0</v>
      </c>
      <c r="C297" s="20" t="str">
        <f>'Spot Type 1'!C297</f>
        <v>x</v>
      </c>
    </row>
    <row r="298" spans="2:3" x14ac:dyDescent="0.3">
      <c r="B298" s="23">
        <f>'Spot Type 1'!B298</f>
        <v>0</v>
      </c>
      <c r="C298" s="20" t="str">
        <f>'Spot Type 1'!C298</f>
        <v>x</v>
      </c>
    </row>
    <row r="299" spans="2:3" x14ac:dyDescent="0.3">
      <c r="B299" s="23">
        <f>'Spot Type 1'!B299</f>
        <v>0</v>
      </c>
      <c r="C299" s="20" t="str">
        <f>'Spot Type 1'!C299</f>
        <v>x</v>
      </c>
    </row>
    <row r="300" spans="2:3" x14ac:dyDescent="0.3">
      <c r="B300" s="23">
        <f>'Spot Type 1'!B300</f>
        <v>0</v>
      </c>
      <c r="C300" s="20" t="str">
        <f>'Spot Type 1'!C300</f>
        <v>x</v>
      </c>
    </row>
    <row r="301" spans="2:3" x14ac:dyDescent="0.3">
      <c r="B301" s="23">
        <f>'Spot Type 1'!B301</f>
        <v>0</v>
      </c>
      <c r="C301" s="20" t="str">
        <f>'Spot Type 1'!C301</f>
        <v>x</v>
      </c>
    </row>
    <row r="302" spans="2:3" x14ac:dyDescent="0.3">
      <c r="B302" s="23">
        <f>'Spot Type 1'!B302</f>
        <v>0</v>
      </c>
      <c r="C302" s="20" t="str">
        <f>'Spot Type 1'!C302</f>
        <v>x</v>
      </c>
    </row>
    <row r="303" spans="2:3" x14ac:dyDescent="0.3">
      <c r="B303" s="23">
        <f>'Spot Type 1'!B303</f>
        <v>0</v>
      </c>
      <c r="C303" s="20" t="str">
        <f>'Spot Type 1'!C303</f>
        <v>x</v>
      </c>
    </row>
    <row r="304" spans="2:3" x14ac:dyDescent="0.3">
      <c r="B304" s="23">
        <f>'Spot Type 1'!B304</f>
        <v>0</v>
      </c>
      <c r="C304" s="20" t="str">
        <f>'Spot Type 1'!C304</f>
        <v>x</v>
      </c>
    </row>
    <row r="305" spans="2:3" x14ac:dyDescent="0.3">
      <c r="B305" s="23">
        <f>'Spot Type 1'!B305</f>
        <v>0</v>
      </c>
      <c r="C305" s="20" t="str">
        <f>'Spot Type 1'!C305</f>
        <v>x</v>
      </c>
    </row>
    <row r="306" spans="2:3" x14ac:dyDescent="0.3">
      <c r="B306" s="23">
        <f>'Spot Type 1'!B306</f>
        <v>0</v>
      </c>
      <c r="C306" s="20" t="str">
        <f>'Spot Type 1'!C306</f>
        <v>x</v>
      </c>
    </row>
    <row r="307" spans="2:3" x14ac:dyDescent="0.3">
      <c r="B307" s="23">
        <f>'Spot Type 1'!B307</f>
        <v>0</v>
      </c>
      <c r="C307" s="20" t="str">
        <f>'Spot Type 1'!C307</f>
        <v>x</v>
      </c>
    </row>
    <row r="308" spans="2:3" x14ac:dyDescent="0.3">
      <c r="B308" s="23">
        <f>'Spot Type 1'!B308</f>
        <v>0</v>
      </c>
      <c r="C308" s="20" t="str">
        <f>'Spot Type 1'!C308</f>
        <v>x</v>
      </c>
    </row>
    <row r="309" spans="2:3" x14ac:dyDescent="0.3">
      <c r="B309" s="23">
        <f>'Spot Type 1'!B309</f>
        <v>0</v>
      </c>
      <c r="C309" s="20" t="str">
        <f>'Spot Type 1'!C309</f>
        <v>x</v>
      </c>
    </row>
    <row r="310" spans="2:3" x14ac:dyDescent="0.3">
      <c r="B310" s="23">
        <f>'Spot Type 1'!B310</f>
        <v>0</v>
      </c>
      <c r="C310" s="20" t="str">
        <f>'Spot Type 1'!C310</f>
        <v>x</v>
      </c>
    </row>
    <row r="311" spans="2:3" x14ac:dyDescent="0.3">
      <c r="B311" s="23">
        <f>'Spot Type 1'!B311</f>
        <v>0</v>
      </c>
      <c r="C311" s="20" t="str">
        <f>'Spot Type 1'!C311</f>
        <v>x</v>
      </c>
    </row>
    <row r="312" spans="2:3" x14ac:dyDescent="0.3">
      <c r="B312" s="23">
        <f>'Spot Type 1'!B312</f>
        <v>0</v>
      </c>
      <c r="C312" s="20" t="str">
        <f>'Spot Type 1'!C312</f>
        <v>x</v>
      </c>
    </row>
    <row r="313" spans="2:3" x14ac:dyDescent="0.3">
      <c r="B313" s="23">
        <f>'Spot Type 1'!B313</f>
        <v>0</v>
      </c>
      <c r="C313" s="20" t="str">
        <f>'Spot Type 1'!C313</f>
        <v>x</v>
      </c>
    </row>
    <row r="314" spans="2:3" x14ac:dyDescent="0.3">
      <c r="B314" s="23">
        <f>'Spot Type 1'!B314</f>
        <v>0</v>
      </c>
      <c r="C314" s="20" t="str">
        <f>'Spot Type 1'!C314</f>
        <v>x</v>
      </c>
    </row>
    <row r="315" spans="2:3" x14ac:dyDescent="0.3">
      <c r="B315" s="23">
        <f>'Spot Type 1'!B315</f>
        <v>0</v>
      </c>
      <c r="C315" s="20" t="str">
        <f>'Spot Type 1'!C315</f>
        <v>x</v>
      </c>
    </row>
    <row r="316" spans="2:3" x14ac:dyDescent="0.3">
      <c r="B316" s="23">
        <f>'Spot Type 1'!B316</f>
        <v>0</v>
      </c>
      <c r="C316" s="20" t="str">
        <f>'Spot Type 1'!C316</f>
        <v>x</v>
      </c>
    </row>
    <row r="317" spans="2:3" x14ac:dyDescent="0.3">
      <c r="B317" s="23">
        <f>'Spot Type 1'!B317</f>
        <v>0</v>
      </c>
      <c r="C317" s="20" t="str">
        <f>'Spot Type 1'!C317</f>
        <v>x</v>
      </c>
    </row>
    <row r="318" spans="2:3" x14ac:dyDescent="0.3">
      <c r="B318" s="23">
        <f>'Spot Type 1'!B318</f>
        <v>0</v>
      </c>
      <c r="C318" s="20" t="str">
        <f>'Spot Type 1'!C318</f>
        <v>x</v>
      </c>
    </row>
    <row r="319" spans="2:3" x14ac:dyDescent="0.3">
      <c r="B319" s="23">
        <f>'Spot Type 1'!B319</f>
        <v>0</v>
      </c>
      <c r="C319" s="20" t="str">
        <f>'Spot Type 1'!C319</f>
        <v>x</v>
      </c>
    </row>
    <row r="320" spans="2:3" x14ac:dyDescent="0.3">
      <c r="B320" s="23">
        <f>'Spot Type 1'!B320</f>
        <v>0</v>
      </c>
      <c r="C320" s="20" t="str">
        <f>'Spot Type 1'!C320</f>
        <v>x</v>
      </c>
    </row>
    <row r="321" spans="2:3" x14ac:dyDescent="0.3">
      <c r="B321" s="23">
        <f>'Spot Type 1'!B321</f>
        <v>0</v>
      </c>
      <c r="C321" s="20" t="str">
        <f>'Spot Type 1'!C321</f>
        <v>x</v>
      </c>
    </row>
    <row r="322" spans="2:3" x14ac:dyDescent="0.3">
      <c r="B322" s="23">
        <f>'Spot Type 1'!B322</f>
        <v>0</v>
      </c>
      <c r="C322" s="20" t="str">
        <f>'Spot Type 1'!C322</f>
        <v>x</v>
      </c>
    </row>
    <row r="323" spans="2:3" x14ac:dyDescent="0.3">
      <c r="B323" s="23">
        <f>'Spot Type 1'!B323</f>
        <v>0</v>
      </c>
      <c r="C323" s="20" t="str">
        <f>'Spot Type 1'!C323</f>
        <v>x</v>
      </c>
    </row>
    <row r="324" spans="2:3" x14ac:dyDescent="0.3">
      <c r="B324" s="23">
        <f>'Spot Type 1'!B324</f>
        <v>0</v>
      </c>
      <c r="C324" s="20" t="str">
        <f>'Spot Type 1'!C324</f>
        <v>x</v>
      </c>
    </row>
    <row r="325" spans="2:3" x14ac:dyDescent="0.3">
      <c r="B325" s="23">
        <f>'Spot Type 1'!B325</f>
        <v>0</v>
      </c>
      <c r="C325" s="20" t="str">
        <f>'Spot Type 1'!C325</f>
        <v>x</v>
      </c>
    </row>
    <row r="326" spans="2:3" x14ac:dyDescent="0.3">
      <c r="B326" s="23">
        <f>'Spot Type 1'!B326</f>
        <v>0</v>
      </c>
      <c r="C326" s="20" t="str">
        <f>'Spot Type 1'!C326</f>
        <v>x</v>
      </c>
    </row>
    <row r="327" spans="2:3" x14ac:dyDescent="0.3">
      <c r="B327" s="23">
        <f>'Spot Type 1'!B327</f>
        <v>0</v>
      </c>
      <c r="C327" s="20" t="str">
        <f>'Spot Type 1'!C327</f>
        <v>x</v>
      </c>
    </row>
    <row r="328" spans="2:3" x14ac:dyDescent="0.3">
      <c r="B328" s="23">
        <f>'Spot Type 1'!B328</f>
        <v>0</v>
      </c>
      <c r="C328" s="20" t="str">
        <f>'Spot Type 1'!C328</f>
        <v>x</v>
      </c>
    </row>
    <row r="329" spans="2:3" x14ac:dyDescent="0.3">
      <c r="B329" s="23">
        <f>'Spot Type 1'!B329</f>
        <v>0</v>
      </c>
      <c r="C329" s="20" t="str">
        <f>'Spot Type 1'!C329</f>
        <v>x</v>
      </c>
    </row>
    <row r="330" spans="2:3" x14ac:dyDescent="0.3">
      <c r="B330" s="23">
        <f>'Spot Type 1'!B330</f>
        <v>0</v>
      </c>
      <c r="C330" s="20" t="str">
        <f>'Spot Type 1'!C330</f>
        <v>x</v>
      </c>
    </row>
    <row r="331" spans="2:3" x14ac:dyDescent="0.3">
      <c r="B331" s="23">
        <f>'Spot Type 1'!B331</f>
        <v>0</v>
      </c>
      <c r="C331" s="20" t="str">
        <f>'Spot Type 1'!C331</f>
        <v>x</v>
      </c>
    </row>
    <row r="332" spans="2:3" x14ac:dyDescent="0.3">
      <c r="B332" s="23">
        <f>'Spot Type 1'!B332</f>
        <v>0</v>
      </c>
      <c r="C332" s="20" t="str">
        <f>'Spot Type 1'!C332</f>
        <v>x</v>
      </c>
    </row>
    <row r="333" spans="2:3" x14ac:dyDescent="0.3">
      <c r="B333" s="23">
        <f>'Spot Type 1'!B333</f>
        <v>0</v>
      </c>
      <c r="C333" s="20" t="str">
        <f>'Spot Type 1'!C333</f>
        <v>x</v>
      </c>
    </row>
    <row r="334" spans="2:3" x14ac:dyDescent="0.3">
      <c r="B334" s="23">
        <f>'Spot Type 1'!B334</f>
        <v>0</v>
      </c>
      <c r="C334" s="20" t="str">
        <f>'Spot Type 1'!C334</f>
        <v>x</v>
      </c>
    </row>
    <row r="335" spans="2:3" x14ac:dyDescent="0.3">
      <c r="B335" s="23">
        <f>'Spot Type 1'!B335</f>
        <v>0</v>
      </c>
      <c r="C335" s="20" t="str">
        <f>'Spot Type 1'!C335</f>
        <v>x</v>
      </c>
    </row>
    <row r="336" spans="2:3" x14ac:dyDescent="0.3">
      <c r="B336" s="23">
        <f>'Spot Type 1'!B336</f>
        <v>0</v>
      </c>
      <c r="C336" s="20" t="str">
        <f>'Spot Type 1'!C336</f>
        <v>x</v>
      </c>
    </row>
    <row r="337" spans="2:3" x14ac:dyDescent="0.3">
      <c r="B337" s="23">
        <f>'Spot Type 1'!B337</f>
        <v>0</v>
      </c>
      <c r="C337" s="20" t="str">
        <f>'Spot Type 1'!C337</f>
        <v>x</v>
      </c>
    </row>
    <row r="338" spans="2:3" x14ac:dyDescent="0.3">
      <c r="B338" s="23">
        <f>'Spot Type 1'!B338</f>
        <v>0</v>
      </c>
      <c r="C338" s="20" t="str">
        <f>'Spot Type 1'!C338</f>
        <v>x</v>
      </c>
    </row>
    <row r="339" spans="2:3" x14ac:dyDescent="0.3">
      <c r="B339" s="23">
        <f>'Spot Type 1'!B339</f>
        <v>0</v>
      </c>
      <c r="C339" s="20" t="str">
        <f>'Spot Type 1'!C339</f>
        <v>x</v>
      </c>
    </row>
    <row r="340" spans="2:3" x14ac:dyDescent="0.3">
      <c r="B340" s="23">
        <f>'Spot Type 1'!B340</f>
        <v>0</v>
      </c>
      <c r="C340" s="20" t="str">
        <f>'Spot Type 1'!C340</f>
        <v>x</v>
      </c>
    </row>
    <row r="341" spans="2:3" x14ac:dyDescent="0.3">
      <c r="B341" s="23">
        <f>'Spot Type 1'!B341</f>
        <v>0</v>
      </c>
      <c r="C341" s="20" t="str">
        <f>'Spot Type 1'!C341</f>
        <v>x</v>
      </c>
    </row>
    <row r="342" spans="2:3" x14ac:dyDescent="0.3">
      <c r="B342" s="23">
        <f>'Spot Type 1'!B342</f>
        <v>0</v>
      </c>
      <c r="C342" s="20" t="str">
        <f>'Spot Type 1'!C342</f>
        <v>x</v>
      </c>
    </row>
    <row r="343" spans="2:3" x14ac:dyDescent="0.3">
      <c r="B343" s="23">
        <f>'Spot Type 1'!B343</f>
        <v>0</v>
      </c>
      <c r="C343" s="20" t="str">
        <f>'Spot Type 1'!C343</f>
        <v>x</v>
      </c>
    </row>
    <row r="344" spans="2:3" x14ac:dyDescent="0.3">
      <c r="B344" s="23">
        <f>'Spot Type 1'!B344</f>
        <v>0</v>
      </c>
      <c r="C344" s="20" t="str">
        <f>'Spot Type 1'!C344</f>
        <v>x</v>
      </c>
    </row>
    <row r="345" spans="2:3" x14ac:dyDescent="0.3">
      <c r="B345" s="23">
        <f>'Spot Type 1'!B345</f>
        <v>0</v>
      </c>
      <c r="C345" s="20" t="str">
        <f>'Spot Type 1'!C345</f>
        <v>x</v>
      </c>
    </row>
    <row r="346" spans="2:3" x14ac:dyDescent="0.3">
      <c r="B346" s="23">
        <f>'Spot Type 1'!B346</f>
        <v>0</v>
      </c>
      <c r="C346" s="20" t="str">
        <f>'Spot Type 1'!C346</f>
        <v>x</v>
      </c>
    </row>
    <row r="347" spans="2:3" x14ac:dyDescent="0.3">
      <c r="B347" s="23">
        <f>'Spot Type 1'!B347</f>
        <v>0</v>
      </c>
      <c r="C347" s="20" t="str">
        <f>'Spot Type 1'!C347</f>
        <v>x</v>
      </c>
    </row>
    <row r="348" spans="2:3" x14ac:dyDescent="0.3">
      <c r="B348" s="23">
        <f>'Spot Type 1'!B348</f>
        <v>0</v>
      </c>
      <c r="C348" s="20" t="str">
        <f>'Spot Type 1'!C348</f>
        <v>x</v>
      </c>
    </row>
    <row r="349" spans="2:3" x14ac:dyDescent="0.3">
      <c r="B349" s="23">
        <f>'Spot Type 1'!B349</f>
        <v>0</v>
      </c>
      <c r="C349" s="20" t="str">
        <f>'Spot Type 1'!C349</f>
        <v>x</v>
      </c>
    </row>
    <row r="350" spans="2:3" x14ac:dyDescent="0.3">
      <c r="B350" s="23">
        <f>'Spot Type 1'!B350</f>
        <v>0</v>
      </c>
      <c r="C350" s="20" t="str">
        <f>'Spot Type 1'!C350</f>
        <v>x</v>
      </c>
    </row>
    <row r="351" spans="2:3" x14ac:dyDescent="0.3">
      <c r="B351" s="23">
        <f>'Spot Type 1'!B351</f>
        <v>0</v>
      </c>
      <c r="C351" s="20" t="str">
        <f>'Spot Type 1'!C351</f>
        <v>x</v>
      </c>
    </row>
    <row r="352" spans="2:3" x14ac:dyDescent="0.3">
      <c r="B352" s="23">
        <f>'Spot Type 1'!B352</f>
        <v>0</v>
      </c>
      <c r="C352" s="20" t="str">
        <f>'Spot Type 1'!C352</f>
        <v>x</v>
      </c>
    </row>
    <row r="353" spans="2:3" x14ac:dyDescent="0.3">
      <c r="B353" s="23">
        <f>'Spot Type 1'!B353</f>
        <v>0</v>
      </c>
      <c r="C353" s="20" t="str">
        <f>'Spot Type 1'!C353</f>
        <v>x</v>
      </c>
    </row>
    <row r="354" spans="2:3" x14ac:dyDescent="0.3">
      <c r="B354" s="23">
        <f>'Spot Type 1'!B354</f>
        <v>0</v>
      </c>
      <c r="C354" s="20" t="str">
        <f>'Spot Type 1'!C354</f>
        <v>x</v>
      </c>
    </row>
    <row r="355" spans="2:3" x14ac:dyDescent="0.3">
      <c r="B355" s="23">
        <f>'Spot Type 1'!B355</f>
        <v>0</v>
      </c>
      <c r="C355" s="20" t="str">
        <f>'Spot Type 1'!C355</f>
        <v>x</v>
      </c>
    </row>
    <row r="356" spans="2:3" x14ac:dyDescent="0.3">
      <c r="B356" s="23">
        <f>'Spot Type 1'!B356</f>
        <v>0</v>
      </c>
      <c r="C356" s="20" t="str">
        <f>'Spot Type 1'!C356</f>
        <v>x</v>
      </c>
    </row>
    <row r="357" spans="2:3" x14ac:dyDescent="0.3">
      <c r="B357" s="23">
        <f>'Spot Type 1'!B357</f>
        <v>0</v>
      </c>
      <c r="C357" s="20" t="str">
        <f>'Spot Type 1'!C357</f>
        <v>x</v>
      </c>
    </row>
    <row r="358" spans="2:3" x14ac:dyDescent="0.3">
      <c r="B358" s="23">
        <f>'Spot Type 1'!B358</f>
        <v>0</v>
      </c>
      <c r="C358" s="20" t="str">
        <f>'Spot Type 1'!C358</f>
        <v>x</v>
      </c>
    </row>
    <row r="359" spans="2:3" x14ac:dyDescent="0.3">
      <c r="B359" s="23">
        <f>'Spot Type 1'!B359</f>
        <v>0</v>
      </c>
      <c r="C359" s="20" t="str">
        <f>'Spot Type 1'!C359</f>
        <v>x</v>
      </c>
    </row>
    <row r="360" spans="2:3" x14ac:dyDescent="0.3">
      <c r="B360" s="23">
        <f>'Spot Type 1'!B360</f>
        <v>0</v>
      </c>
      <c r="C360" s="20" t="str">
        <f>'Spot Type 1'!C360</f>
        <v>x</v>
      </c>
    </row>
    <row r="361" spans="2:3" x14ac:dyDescent="0.3">
      <c r="B361" s="23">
        <f>'Spot Type 1'!B361</f>
        <v>0</v>
      </c>
      <c r="C361" s="20" t="str">
        <f>'Spot Type 1'!C361</f>
        <v>x</v>
      </c>
    </row>
    <row r="362" spans="2:3" x14ac:dyDescent="0.3">
      <c r="B362" s="23">
        <f>'Spot Type 1'!B362</f>
        <v>0</v>
      </c>
      <c r="C362" s="20" t="str">
        <f>'Spot Type 1'!C362</f>
        <v>x</v>
      </c>
    </row>
    <row r="363" spans="2:3" x14ac:dyDescent="0.3">
      <c r="B363" s="23">
        <f>'Spot Type 1'!B363</f>
        <v>0</v>
      </c>
      <c r="C363" s="20" t="str">
        <f>'Spot Type 1'!C363</f>
        <v>x</v>
      </c>
    </row>
    <row r="364" spans="2:3" x14ac:dyDescent="0.3">
      <c r="B364" s="23">
        <f>'Spot Type 1'!B364</f>
        <v>0</v>
      </c>
      <c r="C364" s="20" t="str">
        <f>'Spot Type 1'!C364</f>
        <v>x</v>
      </c>
    </row>
    <row r="365" spans="2:3" x14ac:dyDescent="0.3">
      <c r="B365" s="23">
        <f>'Spot Type 1'!B365</f>
        <v>0</v>
      </c>
      <c r="C365" s="20" t="str">
        <f>'Spot Type 1'!C365</f>
        <v>x</v>
      </c>
    </row>
    <row r="366" spans="2:3" x14ac:dyDescent="0.3">
      <c r="B366" s="23">
        <f>'Spot Type 1'!B366</f>
        <v>0</v>
      </c>
      <c r="C366" s="20" t="str">
        <f>'Spot Type 1'!C366</f>
        <v>x</v>
      </c>
    </row>
    <row r="367" spans="2:3" x14ac:dyDescent="0.3">
      <c r="B367" s="23">
        <f>'Spot Type 1'!B367</f>
        <v>0</v>
      </c>
      <c r="C367" s="20" t="str">
        <f>'Spot Type 1'!C367</f>
        <v>x</v>
      </c>
    </row>
    <row r="368" spans="2:3" x14ac:dyDescent="0.3">
      <c r="B368" s="23">
        <f>'Spot Type 1'!B368</f>
        <v>0</v>
      </c>
      <c r="C368" s="20" t="str">
        <f>'Spot Type 1'!C368</f>
        <v>x</v>
      </c>
    </row>
    <row r="369" spans="2:3" x14ac:dyDescent="0.3">
      <c r="B369" s="23">
        <f>'Spot Type 1'!B369</f>
        <v>0</v>
      </c>
      <c r="C369" s="20" t="str">
        <f>'Spot Type 1'!C369</f>
        <v>x</v>
      </c>
    </row>
    <row r="370" spans="2:3" x14ac:dyDescent="0.3">
      <c r="B370" s="23">
        <f>'Spot Type 1'!B370</f>
        <v>0</v>
      </c>
      <c r="C370" s="20" t="str">
        <f>'Spot Type 1'!C370</f>
        <v>x</v>
      </c>
    </row>
    <row r="371" spans="2:3" x14ac:dyDescent="0.3">
      <c r="B371" s="23">
        <f>'Spot Type 1'!B371</f>
        <v>0</v>
      </c>
      <c r="C371" s="20" t="str">
        <f>'Spot Type 1'!C371</f>
        <v>x</v>
      </c>
    </row>
    <row r="372" spans="2:3" x14ac:dyDescent="0.3">
      <c r="B372" s="23">
        <f>'Spot Type 1'!B372</f>
        <v>0</v>
      </c>
      <c r="C372" s="20" t="str">
        <f>'Spot Type 1'!C372</f>
        <v>x</v>
      </c>
    </row>
    <row r="373" spans="2:3" x14ac:dyDescent="0.3">
      <c r="B373" s="23">
        <f>'Spot Type 1'!B373</f>
        <v>0</v>
      </c>
      <c r="C373" s="20" t="str">
        <f>'Spot Type 1'!C373</f>
        <v>x</v>
      </c>
    </row>
    <row r="374" spans="2:3" x14ac:dyDescent="0.3">
      <c r="B374" s="23">
        <f>'Spot Type 1'!B374</f>
        <v>0</v>
      </c>
      <c r="C374" s="20" t="str">
        <f>'Spot Type 1'!C374</f>
        <v>x</v>
      </c>
    </row>
    <row r="375" spans="2:3" x14ac:dyDescent="0.3">
      <c r="B375" s="23">
        <f>'Spot Type 1'!B375</f>
        <v>0</v>
      </c>
      <c r="C375" s="20" t="str">
        <f>'Spot Type 1'!C375</f>
        <v>x</v>
      </c>
    </row>
    <row r="376" spans="2:3" x14ac:dyDescent="0.3">
      <c r="B376" s="23">
        <f>'Spot Type 1'!B376</f>
        <v>0</v>
      </c>
      <c r="C376" s="20" t="str">
        <f>'Spot Type 1'!C376</f>
        <v>x</v>
      </c>
    </row>
    <row r="377" spans="2:3" x14ac:dyDescent="0.3">
      <c r="B377" s="23">
        <f>'Spot Type 1'!B377</f>
        <v>0</v>
      </c>
      <c r="C377" s="20" t="str">
        <f>'Spot Type 1'!C377</f>
        <v>x</v>
      </c>
    </row>
    <row r="378" spans="2:3" x14ac:dyDescent="0.3">
      <c r="B378" s="23">
        <f>'Spot Type 1'!B378</f>
        <v>0</v>
      </c>
      <c r="C378" s="20" t="str">
        <f>'Spot Type 1'!C378</f>
        <v>x</v>
      </c>
    </row>
    <row r="379" spans="2:3" x14ac:dyDescent="0.3">
      <c r="B379" s="23">
        <f>'Spot Type 1'!B379</f>
        <v>0</v>
      </c>
      <c r="C379" s="20" t="str">
        <f>'Spot Type 1'!C379</f>
        <v>x</v>
      </c>
    </row>
    <row r="380" spans="2:3" x14ac:dyDescent="0.3">
      <c r="B380" s="23">
        <f>'Spot Type 1'!B380</f>
        <v>0</v>
      </c>
      <c r="C380" s="20" t="str">
        <f>'Spot Type 1'!C380</f>
        <v>x</v>
      </c>
    </row>
    <row r="381" spans="2:3" x14ac:dyDescent="0.3">
      <c r="B381" s="23">
        <f>'Spot Type 1'!B381</f>
        <v>0</v>
      </c>
      <c r="C381" s="20" t="str">
        <f>'Spot Type 1'!C381</f>
        <v>x</v>
      </c>
    </row>
    <row r="382" spans="2:3" x14ac:dyDescent="0.3">
      <c r="B382" s="23">
        <f>'Spot Type 1'!B382</f>
        <v>0</v>
      </c>
      <c r="C382" s="20" t="str">
        <f>'Spot Type 1'!C382</f>
        <v>x</v>
      </c>
    </row>
    <row r="383" spans="2:3" x14ac:dyDescent="0.3">
      <c r="B383" s="23">
        <f>'Spot Type 1'!B383</f>
        <v>0</v>
      </c>
      <c r="C383" s="20" t="str">
        <f>'Spot Type 1'!C383</f>
        <v>x</v>
      </c>
    </row>
    <row r="384" spans="2:3" x14ac:dyDescent="0.3">
      <c r="B384" s="23">
        <f>'Spot Type 1'!B384</f>
        <v>0</v>
      </c>
      <c r="C384" s="20" t="str">
        <f>'Spot Type 1'!C384</f>
        <v>x</v>
      </c>
    </row>
    <row r="385" spans="2:3" x14ac:dyDescent="0.3">
      <c r="B385" s="23">
        <f>'Spot Type 1'!B385</f>
        <v>0</v>
      </c>
      <c r="C385" s="20" t="str">
        <f>'Spot Type 1'!C385</f>
        <v>x</v>
      </c>
    </row>
    <row r="386" spans="2:3" x14ac:dyDescent="0.3">
      <c r="B386" s="23">
        <f>'Spot Type 1'!B386</f>
        <v>0</v>
      </c>
      <c r="C386" s="20" t="str">
        <f>'Spot Type 1'!C386</f>
        <v>x</v>
      </c>
    </row>
    <row r="387" spans="2:3" x14ac:dyDescent="0.3">
      <c r="B387" s="23">
        <f>'Spot Type 1'!B387</f>
        <v>0</v>
      </c>
      <c r="C387" s="20" t="str">
        <f>'Spot Type 1'!C387</f>
        <v>x</v>
      </c>
    </row>
    <row r="388" spans="2:3" x14ac:dyDescent="0.3">
      <c r="B388" s="23">
        <f>'Spot Type 1'!B388</f>
        <v>0</v>
      </c>
      <c r="C388" s="20" t="str">
        <f>'Spot Type 1'!C388</f>
        <v>x</v>
      </c>
    </row>
    <row r="389" spans="2:3" x14ac:dyDescent="0.3">
      <c r="B389" s="23">
        <f>'Spot Type 1'!B389</f>
        <v>0</v>
      </c>
      <c r="C389" s="20" t="str">
        <f>'Spot Type 1'!C389</f>
        <v>x</v>
      </c>
    </row>
    <row r="390" spans="2:3" x14ac:dyDescent="0.3">
      <c r="B390" s="23">
        <f>'Spot Type 1'!B390</f>
        <v>0</v>
      </c>
      <c r="C390" s="20" t="str">
        <f>'Spot Type 1'!C390</f>
        <v>x</v>
      </c>
    </row>
    <row r="391" spans="2:3" x14ac:dyDescent="0.3">
      <c r="B391" s="23">
        <f>'Spot Type 1'!B391</f>
        <v>0</v>
      </c>
      <c r="C391" s="20" t="str">
        <f>'Spot Type 1'!C391</f>
        <v>x</v>
      </c>
    </row>
    <row r="392" spans="2:3" x14ac:dyDescent="0.3">
      <c r="B392" s="23">
        <f>'Spot Type 1'!B392</f>
        <v>0</v>
      </c>
      <c r="C392" s="20" t="str">
        <f>'Spot Type 1'!C392</f>
        <v>x</v>
      </c>
    </row>
    <row r="393" spans="2:3" x14ac:dyDescent="0.3">
      <c r="B393" s="23">
        <f>'Spot Type 1'!B393</f>
        <v>0</v>
      </c>
      <c r="C393" s="20" t="str">
        <f>'Spot Type 1'!C393</f>
        <v>x</v>
      </c>
    </row>
    <row r="394" spans="2:3" x14ac:dyDescent="0.3">
      <c r="B394" s="23">
        <f>'Spot Type 1'!B394</f>
        <v>0</v>
      </c>
      <c r="C394" s="20" t="str">
        <f>'Spot Type 1'!C394</f>
        <v>x</v>
      </c>
    </row>
    <row r="395" spans="2:3" x14ac:dyDescent="0.3">
      <c r="B395" s="23">
        <f>'Spot Type 1'!B395</f>
        <v>0</v>
      </c>
      <c r="C395" s="20" t="str">
        <f>'Spot Type 1'!C395</f>
        <v>x</v>
      </c>
    </row>
    <row r="396" spans="2:3" x14ac:dyDescent="0.3">
      <c r="B396" s="23">
        <f>'Spot Type 1'!B396</f>
        <v>0</v>
      </c>
      <c r="C396" s="20" t="str">
        <f>'Spot Type 1'!C396</f>
        <v>x</v>
      </c>
    </row>
    <row r="397" spans="2:3" x14ac:dyDescent="0.3">
      <c r="B397" s="23">
        <f>'Spot Type 1'!B397</f>
        <v>0</v>
      </c>
      <c r="C397" s="20" t="str">
        <f>'Spot Type 1'!C397</f>
        <v>x</v>
      </c>
    </row>
    <row r="398" spans="2:3" x14ac:dyDescent="0.3">
      <c r="B398" s="23">
        <f>'Spot Type 1'!B398</f>
        <v>0</v>
      </c>
      <c r="C398" s="20" t="str">
        <f>'Spot Type 1'!C398</f>
        <v>x</v>
      </c>
    </row>
    <row r="399" spans="2:3" x14ac:dyDescent="0.3">
      <c r="B399" s="23">
        <f>'Spot Type 1'!B399</f>
        <v>0</v>
      </c>
      <c r="C399" s="20" t="str">
        <f>'Spot Type 1'!C399</f>
        <v>x</v>
      </c>
    </row>
    <row r="400" spans="2:3" x14ac:dyDescent="0.3">
      <c r="B400" s="23">
        <f>'Spot Type 1'!B400</f>
        <v>0</v>
      </c>
      <c r="C400" s="20" t="str">
        <f>'Spot Type 1'!C400</f>
        <v>x</v>
      </c>
    </row>
    <row r="401" spans="2:3" x14ac:dyDescent="0.3">
      <c r="B401" s="23">
        <f>'Spot Type 1'!B401</f>
        <v>0</v>
      </c>
      <c r="C401" s="20" t="str">
        <f>'Spot Type 1'!C401</f>
        <v>x</v>
      </c>
    </row>
    <row r="402" spans="2:3" x14ac:dyDescent="0.3">
      <c r="B402" s="23">
        <f>'Spot Type 1'!B402</f>
        <v>0</v>
      </c>
      <c r="C402" s="20" t="str">
        <f>'Spot Type 1'!C402</f>
        <v>x</v>
      </c>
    </row>
    <row r="403" spans="2:3" x14ac:dyDescent="0.3">
      <c r="B403" s="23">
        <f>'Spot Type 1'!B403</f>
        <v>0</v>
      </c>
      <c r="C403" s="20" t="str">
        <f>'Spot Type 1'!C403</f>
        <v>x</v>
      </c>
    </row>
    <row r="404" spans="2:3" x14ac:dyDescent="0.3">
      <c r="B404" s="23">
        <f>'Spot Type 1'!B404</f>
        <v>0</v>
      </c>
      <c r="C404" s="20" t="str">
        <f>'Spot Type 1'!C404</f>
        <v>x</v>
      </c>
    </row>
    <row r="405" spans="2:3" x14ac:dyDescent="0.3">
      <c r="B405" s="23">
        <f>'Spot Type 1'!B405</f>
        <v>0</v>
      </c>
      <c r="C405" s="20" t="str">
        <f>'Spot Type 1'!C405</f>
        <v>x</v>
      </c>
    </row>
    <row r="406" spans="2:3" x14ac:dyDescent="0.3">
      <c r="B406" s="23">
        <f>'Spot Type 1'!B406</f>
        <v>0</v>
      </c>
      <c r="C406" s="20" t="str">
        <f>'Spot Type 1'!C406</f>
        <v>x</v>
      </c>
    </row>
    <row r="407" spans="2:3" x14ac:dyDescent="0.3">
      <c r="B407" s="23">
        <f>'Spot Type 1'!B407</f>
        <v>0</v>
      </c>
      <c r="C407" s="20" t="str">
        <f>'Spot Type 1'!C407</f>
        <v>x</v>
      </c>
    </row>
    <row r="408" spans="2:3" x14ac:dyDescent="0.3">
      <c r="B408" s="23">
        <f>'Spot Type 1'!B408</f>
        <v>0</v>
      </c>
      <c r="C408" s="20" t="str">
        <f>'Spot Type 1'!C408</f>
        <v>x</v>
      </c>
    </row>
    <row r="409" spans="2:3" x14ac:dyDescent="0.3">
      <c r="B409" s="23">
        <f>'Spot Type 1'!B409</f>
        <v>0</v>
      </c>
      <c r="C409" s="20" t="str">
        <f>'Spot Type 1'!C409</f>
        <v>x</v>
      </c>
    </row>
    <row r="410" spans="2:3" x14ac:dyDescent="0.3">
      <c r="B410" s="23">
        <f>'Spot Type 1'!B410</f>
        <v>0</v>
      </c>
      <c r="C410" s="20" t="str">
        <f>'Spot Type 1'!C410</f>
        <v>x</v>
      </c>
    </row>
    <row r="411" spans="2:3" x14ac:dyDescent="0.3">
      <c r="B411" s="23">
        <f>'Spot Type 1'!B411</f>
        <v>0</v>
      </c>
      <c r="C411" s="20" t="str">
        <f>'Spot Type 1'!C411</f>
        <v>x</v>
      </c>
    </row>
    <row r="412" spans="2:3" x14ac:dyDescent="0.3">
      <c r="B412" s="23">
        <f>'Spot Type 1'!B412</f>
        <v>0</v>
      </c>
      <c r="C412" s="20" t="str">
        <f>'Spot Type 1'!C412</f>
        <v>x</v>
      </c>
    </row>
    <row r="413" spans="2:3" x14ac:dyDescent="0.3">
      <c r="B413" s="23">
        <f>'Spot Type 1'!B413</f>
        <v>0</v>
      </c>
      <c r="C413" s="20" t="str">
        <f>'Spot Type 1'!C413</f>
        <v>x</v>
      </c>
    </row>
    <row r="414" spans="2:3" x14ac:dyDescent="0.3">
      <c r="B414" s="23">
        <f>'Spot Type 1'!B414</f>
        <v>0</v>
      </c>
      <c r="C414" s="20" t="str">
        <f>'Spot Type 1'!C414</f>
        <v>x</v>
      </c>
    </row>
    <row r="415" spans="2:3" x14ac:dyDescent="0.3">
      <c r="B415" s="23">
        <f>'Spot Type 1'!B415</f>
        <v>0</v>
      </c>
      <c r="C415" s="20" t="str">
        <f>'Spot Type 1'!C415</f>
        <v>x</v>
      </c>
    </row>
    <row r="416" spans="2:3" x14ac:dyDescent="0.3">
      <c r="B416" s="23">
        <f>'Spot Type 1'!B416</f>
        <v>0</v>
      </c>
      <c r="C416" s="20" t="str">
        <f>'Spot Type 1'!C416</f>
        <v>x</v>
      </c>
    </row>
    <row r="417" spans="2:3" x14ac:dyDescent="0.3">
      <c r="B417" s="23">
        <f>'Spot Type 1'!B417</f>
        <v>0</v>
      </c>
      <c r="C417" s="20" t="str">
        <f>'Spot Type 1'!C417</f>
        <v>x</v>
      </c>
    </row>
    <row r="418" spans="2:3" x14ac:dyDescent="0.3">
      <c r="B418" s="23">
        <f>'Spot Type 1'!B418</f>
        <v>0</v>
      </c>
      <c r="C418" s="20" t="str">
        <f>'Spot Type 1'!C418</f>
        <v>x</v>
      </c>
    </row>
    <row r="419" spans="2:3" x14ac:dyDescent="0.3">
      <c r="B419" s="23">
        <f>'Spot Type 1'!B419</f>
        <v>0</v>
      </c>
      <c r="C419" s="20" t="str">
        <f>'Spot Type 1'!C419</f>
        <v>x</v>
      </c>
    </row>
    <row r="420" spans="2:3" x14ac:dyDescent="0.3">
      <c r="B420" s="23">
        <f>'Spot Type 1'!B420</f>
        <v>0</v>
      </c>
      <c r="C420" s="20" t="str">
        <f>'Spot Type 1'!C420</f>
        <v>x</v>
      </c>
    </row>
    <row r="421" spans="2:3" x14ac:dyDescent="0.3">
      <c r="B421" s="23">
        <f>'Spot Type 1'!B421</f>
        <v>0</v>
      </c>
      <c r="C421" s="20" t="str">
        <f>'Spot Type 1'!C421</f>
        <v>x</v>
      </c>
    </row>
    <row r="422" spans="2:3" x14ac:dyDescent="0.3">
      <c r="B422" s="23">
        <f>'Spot Type 1'!B422</f>
        <v>0</v>
      </c>
      <c r="C422" s="20" t="str">
        <f>'Spot Type 1'!C422</f>
        <v>x</v>
      </c>
    </row>
    <row r="423" spans="2:3" x14ac:dyDescent="0.3">
      <c r="B423" s="23">
        <f>'Spot Type 1'!B423</f>
        <v>0</v>
      </c>
      <c r="C423" s="20" t="str">
        <f>'Spot Type 1'!C423</f>
        <v>x</v>
      </c>
    </row>
    <row r="424" spans="2:3" x14ac:dyDescent="0.3">
      <c r="B424" s="23">
        <f>'Spot Type 1'!B424</f>
        <v>0</v>
      </c>
      <c r="C424" s="20" t="str">
        <f>'Spot Type 1'!C424</f>
        <v>x</v>
      </c>
    </row>
    <row r="425" spans="2:3" x14ac:dyDescent="0.3">
      <c r="B425" s="23">
        <f>'Spot Type 1'!B425</f>
        <v>0</v>
      </c>
      <c r="C425" s="20" t="str">
        <f>'Spot Type 1'!C425</f>
        <v>x</v>
      </c>
    </row>
    <row r="426" spans="2:3" x14ac:dyDescent="0.3">
      <c r="B426" s="23">
        <f>'Spot Type 1'!B426</f>
        <v>0</v>
      </c>
      <c r="C426" s="20" t="str">
        <f>'Spot Type 1'!C426</f>
        <v>x</v>
      </c>
    </row>
    <row r="427" spans="2:3" x14ac:dyDescent="0.3">
      <c r="B427" s="23">
        <f>'Spot Type 1'!B427</f>
        <v>0</v>
      </c>
      <c r="C427" s="20" t="str">
        <f>'Spot Type 1'!C427</f>
        <v>x</v>
      </c>
    </row>
    <row r="428" spans="2:3" x14ac:dyDescent="0.3">
      <c r="B428" s="23">
        <f>'Spot Type 1'!B428</f>
        <v>0</v>
      </c>
      <c r="C428" s="20" t="str">
        <f>'Spot Type 1'!C428</f>
        <v>x</v>
      </c>
    </row>
    <row r="429" spans="2:3" x14ac:dyDescent="0.3">
      <c r="B429" s="23">
        <f>'Spot Type 1'!B429</f>
        <v>0</v>
      </c>
      <c r="C429" s="20" t="str">
        <f>'Spot Type 1'!C429</f>
        <v>x</v>
      </c>
    </row>
    <row r="430" spans="2:3" x14ac:dyDescent="0.3">
      <c r="B430" s="23">
        <f>'Spot Type 1'!B430</f>
        <v>0</v>
      </c>
      <c r="C430" s="20" t="str">
        <f>'Spot Type 1'!C430</f>
        <v>x</v>
      </c>
    </row>
    <row r="431" spans="2:3" x14ac:dyDescent="0.3">
      <c r="B431" s="23">
        <f>'Spot Type 1'!B431</f>
        <v>0</v>
      </c>
      <c r="C431" s="20" t="str">
        <f>'Spot Type 1'!C431</f>
        <v>x</v>
      </c>
    </row>
    <row r="432" spans="2:3" x14ac:dyDescent="0.3">
      <c r="B432" s="23">
        <f>'Spot Type 1'!B432</f>
        <v>0</v>
      </c>
      <c r="C432" s="20" t="str">
        <f>'Spot Type 1'!C432</f>
        <v>x</v>
      </c>
    </row>
    <row r="433" spans="2:3" x14ac:dyDescent="0.3">
      <c r="B433" s="23">
        <f>'Spot Type 1'!B433</f>
        <v>0</v>
      </c>
      <c r="C433" s="20" t="str">
        <f>'Spot Type 1'!C433</f>
        <v>x</v>
      </c>
    </row>
    <row r="434" spans="2:3" x14ac:dyDescent="0.3">
      <c r="B434" s="23">
        <f>'Spot Type 1'!B434</f>
        <v>0</v>
      </c>
      <c r="C434" s="20" t="str">
        <f>'Spot Type 1'!C434</f>
        <v>x</v>
      </c>
    </row>
    <row r="435" spans="2:3" x14ac:dyDescent="0.3">
      <c r="B435" s="23">
        <f>'Spot Type 1'!B435</f>
        <v>0</v>
      </c>
      <c r="C435" s="20" t="str">
        <f>'Spot Type 1'!C435</f>
        <v>x</v>
      </c>
    </row>
    <row r="436" spans="2:3" x14ac:dyDescent="0.3">
      <c r="B436" s="23">
        <f>'Spot Type 1'!B436</f>
        <v>0</v>
      </c>
      <c r="C436" s="20" t="str">
        <f>'Spot Type 1'!C436</f>
        <v>x</v>
      </c>
    </row>
    <row r="437" spans="2:3" x14ac:dyDescent="0.3">
      <c r="B437" s="23">
        <f>'Spot Type 1'!B437</f>
        <v>0</v>
      </c>
      <c r="C437" s="20" t="str">
        <f>'Spot Type 1'!C437</f>
        <v>x</v>
      </c>
    </row>
    <row r="438" spans="2:3" x14ac:dyDescent="0.3">
      <c r="B438" s="23">
        <f>'Spot Type 1'!B438</f>
        <v>0</v>
      </c>
      <c r="C438" s="20" t="str">
        <f>'Spot Type 1'!C438</f>
        <v>x</v>
      </c>
    </row>
    <row r="439" spans="2:3" x14ac:dyDescent="0.3">
      <c r="B439" s="23">
        <f>'Spot Type 1'!B439</f>
        <v>0</v>
      </c>
      <c r="C439" s="20" t="str">
        <f>'Spot Type 1'!C439</f>
        <v>x</v>
      </c>
    </row>
    <row r="440" spans="2:3" x14ac:dyDescent="0.3">
      <c r="B440" s="23">
        <f>'Spot Type 1'!B440</f>
        <v>0</v>
      </c>
      <c r="C440" s="20" t="str">
        <f>'Spot Type 1'!C440</f>
        <v>x</v>
      </c>
    </row>
    <row r="441" spans="2:3" x14ac:dyDescent="0.3">
      <c r="B441" s="23">
        <f>'Spot Type 1'!B441</f>
        <v>0</v>
      </c>
      <c r="C441" s="20" t="str">
        <f>'Spot Type 1'!C441</f>
        <v>x</v>
      </c>
    </row>
    <row r="442" spans="2:3" x14ac:dyDescent="0.3">
      <c r="B442" s="23">
        <f>'Spot Type 1'!B442</f>
        <v>0</v>
      </c>
      <c r="C442" s="20" t="str">
        <f>'Spot Type 1'!C442</f>
        <v>x</v>
      </c>
    </row>
    <row r="443" spans="2:3" x14ac:dyDescent="0.3">
      <c r="B443" s="23">
        <f>'Spot Type 1'!B443</f>
        <v>0</v>
      </c>
      <c r="C443" s="20" t="str">
        <f>'Spot Type 1'!C443</f>
        <v>x</v>
      </c>
    </row>
    <row r="444" spans="2:3" x14ac:dyDescent="0.3">
      <c r="B444" s="23">
        <f>'Spot Type 1'!B444</f>
        <v>0</v>
      </c>
      <c r="C444" s="20" t="str">
        <f>'Spot Type 1'!C444</f>
        <v>x</v>
      </c>
    </row>
    <row r="445" spans="2:3" x14ac:dyDescent="0.3">
      <c r="B445" s="23">
        <f>'Spot Type 1'!B445</f>
        <v>0</v>
      </c>
      <c r="C445" s="20" t="str">
        <f>'Spot Type 1'!C445</f>
        <v>x</v>
      </c>
    </row>
    <row r="446" spans="2:3" x14ac:dyDescent="0.3">
      <c r="B446" s="23">
        <f>'Spot Type 1'!B446</f>
        <v>0</v>
      </c>
      <c r="C446" s="20" t="str">
        <f>'Spot Type 1'!C446</f>
        <v>x</v>
      </c>
    </row>
    <row r="447" spans="2:3" x14ac:dyDescent="0.3">
      <c r="B447" s="23">
        <f>'Spot Type 1'!B447</f>
        <v>0</v>
      </c>
      <c r="C447" s="20" t="str">
        <f>'Spot Type 1'!C447</f>
        <v>x</v>
      </c>
    </row>
    <row r="448" spans="2:3" x14ac:dyDescent="0.3">
      <c r="B448" s="23">
        <f>'Spot Type 1'!B448</f>
        <v>0</v>
      </c>
      <c r="C448" s="20" t="str">
        <f>'Spot Type 1'!C448</f>
        <v>x</v>
      </c>
    </row>
    <row r="449" spans="2:3" x14ac:dyDescent="0.3">
      <c r="B449" s="23">
        <f>'Spot Type 1'!B449</f>
        <v>0</v>
      </c>
      <c r="C449" s="20" t="str">
        <f>'Spot Type 1'!C449</f>
        <v>x</v>
      </c>
    </row>
    <row r="450" spans="2:3" x14ac:dyDescent="0.3">
      <c r="B450" s="23">
        <f>'Spot Type 1'!B450</f>
        <v>0</v>
      </c>
      <c r="C450" s="20" t="str">
        <f>'Spot Type 1'!C450</f>
        <v>x</v>
      </c>
    </row>
    <row r="451" spans="2:3" x14ac:dyDescent="0.3">
      <c r="B451" s="23">
        <f>'Spot Type 1'!B451</f>
        <v>0</v>
      </c>
      <c r="C451" s="20" t="str">
        <f>'Spot Type 1'!C451</f>
        <v>x</v>
      </c>
    </row>
    <row r="452" spans="2:3" x14ac:dyDescent="0.3">
      <c r="B452" s="23">
        <f>'Spot Type 1'!B452</f>
        <v>0</v>
      </c>
      <c r="C452" s="20" t="str">
        <f>'Spot Type 1'!C452</f>
        <v>x</v>
      </c>
    </row>
    <row r="453" spans="2:3" x14ac:dyDescent="0.3">
      <c r="B453" s="23">
        <f>'Spot Type 1'!B453</f>
        <v>0</v>
      </c>
      <c r="C453" s="20" t="str">
        <f>'Spot Type 1'!C453</f>
        <v>x</v>
      </c>
    </row>
    <row r="454" spans="2:3" x14ac:dyDescent="0.3">
      <c r="B454" s="23">
        <f>'Spot Type 1'!B454</f>
        <v>0</v>
      </c>
      <c r="C454" s="20" t="str">
        <f>'Spot Type 1'!C454</f>
        <v>x</v>
      </c>
    </row>
    <row r="455" spans="2:3" x14ac:dyDescent="0.3">
      <c r="B455" s="23">
        <f>'Spot Type 1'!B455</f>
        <v>0</v>
      </c>
      <c r="C455" s="20" t="str">
        <f>'Spot Type 1'!C455</f>
        <v>x</v>
      </c>
    </row>
    <row r="456" spans="2:3" x14ac:dyDescent="0.3">
      <c r="B456" s="23">
        <f>'Spot Type 1'!B456</f>
        <v>0</v>
      </c>
      <c r="C456" s="20" t="str">
        <f>'Spot Type 1'!C456</f>
        <v>x</v>
      </c>
    </row>
    <row r="457" spans="2:3" x14ac:dyDescent="0.3">
      <c r="B457" s="23">
        <f>'Spot Type 1'!B457</f>
        <v>0</v>
      </c>
      <c r="C457" s="20" t="str">
        <f>'Spot Type 1'!C457</f>
        <v>x</v>
      </c>
    </row>
    <row r="458" spans="2:3" x14ac:dyDescent="0.3">
      <c r="B458" s="23">
        <f>'Spot Type 1'!B458</f>
        <v>0</v>
      </c>
      <c r="C458" s="20" t="str">
        <f>'Spot Type 1'!C458</f>
        <v>x</v>
      </c>
    </row>
    <row r="459" spans="2:3" x14ac:dyDescent="0.3">
      <c r="B459" s="23">
        <f>'Spot Type 1'!B459</f>
        <v>0</v>
      </c>
      <c r="C459" s="20" t="str">
        <f>'Spot Type 1'!C459</f>
        <v>x</v>
      </c>
    </row>
    <row r="460" spans="2:3" x14ac:dyDescent="0.3">
      <c r="B460" s="23">
        <f>'Spot Type 1'!B460</f>
        <v>0</v>
      </c>
      <c r="C460" s="20" t="str">
        <f>'Spot Type 1'!C460</f>
        <v>x</v>
      </c>
    </row>
    <row r="461" spans="2:3" x14ac:dyDescent="0.3">
      <c r="B461" s="23">
        <f>'Spot Type 1'!B461</f>
        <v>0</v>
      </c>
      <c r="C461" s="20" t="str">
        <f>'Spot Type 1'!C461</f>
        <v>x</v>
      </c>
    </row>
    <row r="462" spans="2:3" x14ac:dyDescent="0.3">
      <c r="B462" s="23">
        <f>'Spot Type 1'!B462</f>
        <v>0</v>
      </c>
      <c r="C462" s="20" t="str">
        <f>'Spot Type 1'!C462</f>
        <v>x</v>
      </c>
    </row>
    <row r="463" spans="2:3" x14ac:dyDescent="0.3">
      <c r="B463" s="23">
        <f>'Spot Type 1'!B463</f>
        <v>0</v>
      </c>
      <c r="C463" s="20" t="str">
        <f>'Spot Type 1'!C463</f>
        <v>x</v>
      </c>
    </row>
    <row r="464" spans="2:3" x14ac:dyDescent="0.3">
      <c r="B464" s="23">
        <f>'Spot Type 1'!B464</f>
        <v>0</v>
      </c>
      <c r="C464" s="20" t="str">
        <f>'Spot Type 1'!C464</f>
        <v>x</v>
      </c>
    </row>
    <row r="465" spans="2:3" x14ac:dyDescent="0.3">
      <c r="B465" s="23">
        <f>'Spot Type 1'!B465</f>
        <v>0</v>
      </c>
      <c r="C465" s="20" t="str">
        <f>'Spot Type 1'!C465</f>
        <v>x</v>
      </c>
    </row>
    <row r="466" spans="2:3" x14ac:dyDescent="0.3">
      <c r="B466" s="23">
        <f>'Spot Type 1'!B466</f>
        <v>0</v>
      </c>
      <c r="C466" s="20" t="str">
        <f>'Spot Type 1'!C466</f>
        <v>x</v>
      </c>
    </row>
    <row r="467" spans="2:3" x14ac:dyDescent="0.3">
      <c r="B467" s="23">
        <f>'Spot Type 1'!B467</f>
        <v>0</v>
      </c>
      <c r="C467" s="20" t="str">
        <f>'Spot Type 1'!C467</f>
        <v>x</v>
      </c>
    </row>
    <row r="468" spans="2:3" x14ac:dyDescent="0.3">
      <c r="B468" s="23">
        <f>'Spot Type 1'!B468</f>
        <v>0</v>
      </c>
      <c r="C468" s="20" t="str">
        <f>'Spot Type 1'!C468</f>
        <v>x</v>
      </c>
    </row>
    <row r="469" spans="2:3" x14ac:dyDescent="0.3">
      <c r="B469" s="23">
        <f>'Spot Type 1'!B469</f>
        <v>0</v>
      </c>
      <c r="C469" s="20" t="str">
        <f>'Spot Type 1'!C469</f>
        <v>x</v>
      </c>
    </row>
    <row r="470" spans="2:3" x14ac:dyDescent="0.3">
      <c r="B470" s="23">
        <f>'Spot Type 1'!B470</f>
        <v>0</v>
      </c>
      <c r="C470" s="20" t="str">
        <f>'Spot Type 1'!C470</f>
        <v>x</v>
      </c>
    </row>
    <row r="471" spans="2:3" x14ac:dyDescent="0.3">
      <c r="B471" s="23">
        <f>'Spot Type 1'!B471</f>
        <v>0</v>
      </c>
      <c r="C471" s="20" t="str">
        <f>'Spot Type 1'!C471</f>
        <v>x</v>
      </c>
    </row>
    <row r="472" spans="2:3" x14ac:dyDescent="0.3">
      <c r="B472" s="23">
        <f>'Spot Type 1'!B472</f>
        <v>0</v>
      </c>
      <c r="C472" s="20" t="str">
        <f>'Spot Type 1'!C472</f>
        <v>x</v>
      </c>
    </row>
    <row r="473" spans="2:3" x14ac:dyDescent="0.3">
      <c r="B473" s="23">
        <f>'Spot Type 1'!B473</f>
        <v>0</v>
      </c>
      <c r="C473" s="20" t="str">
        <f>'Spot Type 1'!C473</f>
        <v>x</v>
      </c>
    </row>
    <row r="474" spans="2:3" x14ac:dyDescent="0.3">
      <c r="B474" s="23">
        <f>'Spot Type 1'!B474</f>
        <v>0</v>
      </c>
      <c r="C474" s="20" t="str">
        <f>'Spot Type 1'!C474</f>
        <v>x</v>
      </c>
    </row>
    <row r="475" spans="2:3" x14ac:dyDescent="0.3">
      <c r="B475" s="23">
        <f>'Spot Type 1'!B475</f>
        <v>0</v>
      </c>
      <c r="C475" s="20" t="str">
        <f>'Spot Type 1'!C475</f>
        <v>x</v>
      </c>
    </row>
    <row r="476" spans="2:3" x14ac:dyDescent="0.3">
      <c r="B476" s="23">
        <f>'Spot Type 1'!B476</f>
        <v>0</v>
      </c>
      <c r="C476" s="20" t="str">
        <f>'Spot Type 1'!C476</f>
        <v>x</v>
      </c>
    </row>
    <row r="477" spans="2:3" x14ac:dyDescent="0.3">
      <c r="B477" s="23">
        <f>'Spot Type 1'!B477</f>
        <v>0</v>
      </c>
      <c r="C477" s="20" t="str">
        <f>'Spot Type 1'!C477</f>
        <v>x</v>
      </c>
    </row>
    <row r="478" spans="2:3" x14ac:dyDescent="0.3">
      <c r="B478" s="23">
        <f>'Spot Type 1'!B478</f>
        <v>0</v>
      </c>
      <c r="C478" s="20" t="str">
        <f>'Spot Type 1'!C478</f>
        <v>x</v>
      </c>
    </row>
    <row r="479" spans="2:3" x14ac:dyDescent="0.3">
      <c r="B479" s="23">
        <f>'Spot Type 1'!B479</f>
        <v>0</v>
      </c>
      <c r="C479" s="20" t="str">
        <f>'Spot Type 1'!C479</f>
        <v>x</v>
      </c>
    </row>
    <row r="480" spans="2:3" x14ac:dyDescent="0.3">
      <c r="B480" s="23">
        <f>'Spot Type 1'!B480</f>
        <v>0</v>
      </c>
      <c r="C480" s="20" t="str">
        <f>'Spot Type 1'!C480</f>
        <v>x</v>
      </c>
    </row>
    <row r="481" spans="2:3" x14ac:dyDescent="0.3">
      <c r="B481" s="23">
        <f>'Spot Type 1'!B481</f>
        <v>0</v>
      </c>
      <c r="C481" s="20" t="str">
        <f>'Spot Type 1'!C481</f>
        <v>x</v>
      </c>
    </row>
    <row r="482" spans="2:3" x14ac:dyDescent="0.3">
      <c r="B482" s="23">
        <f>'Spot Type 1'!B482</f>
        <v>0</v>
      </c>
      <c r="C482" s="20" t="str">
        <f>'Spot Type 1'!C482</f>
        <v>x</v>
      </c>
    </row>
    <row r="483" spans="2:3" x14ac:dyDescent="0.3">
      <c r="B483" s="23">
        <f>'Spot Type 1'!B483</f>
        <v>0</v>
      </c>
      <c r="C483" s="20" t="str">
        <f>'Spot Type 1'!C483</f>
        <v>x</v>
      </c>
    </row>
    <row r="484" spans="2:3" x14ac:dyDescent="0.3">
      <c r="B484" s="23">
        <f>'Spot Type 1'!B484</f>
        <v>0</v>
      </c>
      <c r="C484" s="20" t="str">
        <f>'Spot Type 1'!C484</f>
        <v>x</v>
      </c>
    </row>
    <row r="485" spans="2:3" x14ac:dyDescent="0.3">
      <c r="B485" s="23">
        <f>'Spot Type 1'!B485</f>
        <v>0</v>
      </c>
      <c r="C485" s="20" t="str">
        <f>'Spot Type 1'!C485</f>
        <v>x</v>
      </c>
    </row>
    <row r="486" spans="2:3" x14ac:dyDescent="0.3">
      <c r="B486" s="23">
        <f>'Spot Type 1'!B486</f>
        <v>0</v>
      </c>
      <c r="C486" s="20" t="str">
        <f>'Spot Type 1'!C486</f>
        <v>x</v>
      </c>
    </row>
    <row r="487" spans="2:3" x14ac:dyDescent="0.3">
      <c r="B487" s="23">
        <f>'Spot Type 1'!B487</f>
        <v>0</v>
      </c>
      <c r="C487" s="20" t="str">
        <f>'Spot Type 1'!C487</f>
        <v>x</v>
      </c>
    </row>
    <row r="488" spans="2:3" x14ac:dyDescent="0.3">
      <c r="B488" s="23">
        <f>'Spot Type 1'!B488</f>
        <v>0</v>
      </c>
      <c r="C488" s="20" t="str">
        <f>'Spot Type 1'!C488</f>
        <v>x</v>
      </c>
    </row>
    <row r="489" spans="2:3" x14ac:dyDescent="0.3">
      <c r="B489" s="23">
        <f>'Spot Type 1'!B489</f>
        <v>0</v>
      </c>
      <c r="C489" s="20" t="str">
        <f>'Spot Type 1'!C489</f>
        <v>x</v>
      </c>
    </row>
    <row r="490" spans="2:3" x14ac:dyDescent="0.3">
      <c r="B490" s="23">
        <f>'Spot Type 1'!B490</f>
        <v>0</v>
      </c>
      <c r="C490" s="20" t="str">
        <f>'Spot Type 1'!C490</f>
        <v>x</v>
      </c>
    </row>
    <row r="491" spans="2:3" x14ac:dyDescent="0.3">
      <c r="B491" s="23">
        <f>'Spot Type 1'!B491</f>
        <v>0</v>
      </c>
      <c r="C491" s="20" t="str">
        <f>'Spot Type 1'!C491</f>
        <v>x</v>
      </c>
    </row>
    <row r="492" spans="2:3" x14ac:dyDescent="0.3">
      <c r="B492" s="23">
        <f>'Spot Type 1'!B492</f>
        <v>0</v>
      </c>
      <c r="C492" s="20" t="str">
        <f>'Spot Type 1'!C492</f>
        <v>x</v>
      </c>
    </row>
    <row r="493" spans="2:3" x14ac:dyDescent="0.3">
      <c r="B493" s="23">
        <f>'Spot Type 1'!B493</f>
        <v>0</v>
      </c>
      <c r="C493" s="20" t="str">
        <f>'Spot Type 1'!C493</f>
        <v>x</v>
      </c>
    </row>
    <row r="494" spans="2:3" x14ac:dyDescent="0.3">
      <c r="B494" s="23">
        <f>'Spot Type 1'!B494</f>
        <v>0</v>
      </c>
      <c r="C494" s="20" t="str">
        <f>'Spot Type 1'!C494</f>
        <v>x</v>
      </c>
    </row>
    <row r="495" spans="2:3" x14ac:dyDescent="0.3">
      <c r="B495" s="23">
        <f>'Spot Type 1'!B495</f>
        <v>0</v>
      </c>
      <c r="C495" s="20" t="str">
        <f>'Spot Type 1'!C495</f>
        <v>x</v>
      </c>
    </row>
    <row r="496" spans="2:3" x14ac:dyDescent="0.3">
      <c r="B496" s="23">
        <f>'Spot Type 1'!B496</f>
        <v>0</v>
      </c>
      <c r="C496" s="20" t="str">
        <f>'Spot Type 1'!C496</f>
        <v>x</v>
      </c>
    </row>
    <row r="497" spans="2:3" x14ac:dyDescent="0.3">
      <c r="B497" s="23">
        <f>'Spot Type 1'!B497</f>
        <v>0</v>
      </c>
      <c r="C497" s="20" t="str">
        <f>'Spot Type 1'!C497</f>
        <v>x</v>
      </c>
    </row>
    <row r="498" spans="2:3" x14ac:dyDescent="0.3">
      <c r="B498" s="23">
        <f>'Spot Type 1'!B498</f>
        <v>0</v>
      </c>
      <c r="C498" s="20" t="str">
        <f>'Spot Type 1'!C498</f>
        <v>x</v>
      </c>
    </row>
    <row r="499" spans="2:3" x14ac:dyDescent="0.3">
      <c r="B499" s="23">
        <f>'Spot Type 1'!B499</f>
        <v>0</v>
      </c>
      <c r="C499" s="20" t="str">
        <f>'Spot Type 1'!C499</f>
        <v>x</v>
      </c>
    </row>
    <row r="500" spans="2:3" x14ac:dyDescent="0.3">
      <c r="B500" s="23">
        <f>'Spot Type 1'!B500</f>
        <v>0</v>
      </c>
      <c r="C500" s="20" t="str">
        <f>'Spot Type 1'!C500</f>
        <v>x</v>
      </c>
    </row>
    <row r="501" spans="2:3" x14ac:dyDescent="0.3">
      <c r="B501" s="23">
        <f>'Spot Type 1'!B501</f>
        <v>0</v>
      </c>
      <c r="C501" s="20" t="str">
        <f>'Spot Type 1'!C501</f>
        <v>x</v>
      </c>
    </row>
    <row r="502" spans="2:3" x14ac:dyDescent="0.3">
      <c r="B502" s="23">
        <f>'Spot Type 1'!B502</f>
        <v>0</v>
      </c>
      <c r="C502" s="20" t="str">
        <f>'Spot Type 1'!C502</f>
        <v>x</v>
      </c>
    </row>
    <row r="503" spans="2:3" x14ac:dyDescent="0.3">
      <c r="B503" s="23">
        <f>'Spot Type 1'!B503</f>
        <v>0</v>
      </c>
      <c r="C503" s="20" t="str">
        <f>'Spot Type 1'!C503</f>
        <v>x</v>
      </c>
    </row>
    <row r="504" spans="2:3" x14ac:dyDescent="0.3">
      <c r="B504" s="23">
        <f>'Spot Type 1'!B504</f>
        <v>0</v>
      </c>
      <c r="C504" s="20" t="str">
        <f>'Spot Type 1'!C504</f>
        <v>x</v>
      </c>
    </row>
    <row r="505" spans="2:3" x14ac:dyDescent="0.3">
      <c r="B505" s="23">
        <f>'Spot Type 1'!B505</f>
        <v>0</v>
      </c>
      <c r="C505" s="20" t="str">
        <f>'Spot Type 1'!C505</f>
        <v>x</v>
      </c>
    </row>
    <row r="506" spans="2:3" x14ac:dyDescent="0.3">
      <c r="B506" s="23">
        <f>'Spot Type 1'!B506</f>
        <v>0</v>
      </c>
      <c r="C506" s="20" t="str">
        <f>'Spot Type 1'!C506</f>
        <v>x</v>
      </c>
    </row>
    <row r="507" spans="2:3" x14ac:dyDescent="0.3">
      <c r="B507" s="23">
        <f>'Spot Type 1'!B507</f>
        <v>0</v>
      </c>
      <c r="C507" s="20" t="str">
        <f>'Spot Type 1'!C507</f>
        <v>x</v>
      </c>
    </row>
    <row r="508" spans="2:3" x14ac:dyDescent="0.3">
      <c r="B508" s="23">
        <f>'Spot Type 1'!B508</f>
        <v>0</v>
      </c>
      <c r="C508" s="20" t="str">
        <f>'Spot Type 1'!C508</f>
        <v>x</v>
      </c>
    </row>
    <row r="509" spans="2:3" x14ac:dyDescent="0.3">
      <c r="B509" s="23">
        <f>'Spot Type 1'!B509</f>
        <v>0</v>
      </c>
      <c r="C509" s="20" t="str">
        <f>'Spot Type 1'!C509</f>
        <v>x</v>
      </c>
    </row>
    <row r="510" spans="2:3" x14ac:dyDescent="0.3">
      <c r="B510" s="23">
        <f>'Spot Type 1'!B510</f>
        <v>0</v>
      </c>
      <c r="C510" s="20" t="str">
        <f>'Spot Type 1'!C510</f>
        <v>x</v>
      </c>
    </row>
    <row r="511" spans="2:3" x14ac:dyDescent="0.3">
      <c r="B511" s="23">
        <f>'Spot Type 1'!B511</f>
        <v>0</v>
      </c>
      <c r="C511" s="20" t="str">
        <f>'Spot Type 1'!C511</f>
        <v>x</v>
      </c>
    </row>
    <row r="512" spans="2:3" x14ac:dyDescent="0.3">
      <c r="B512" s="23">
        <f>'Spot Type 1'!B512</f>
        <v>0</v>
      </c>
      <c r="C512" s="20" t="str">
        <f>'Spot Type 1'!C512</f>
        <v>x</v>
      </c>
    </row>
    <row r="513" spans="2:3" x14ac:dyDescent="0.3">
      <c r="B513" s="23">
        <f>'Spot Type 1'!B513</f>
        <v>0</v>
      </c>
      <c r="C513" s="20" t="str">
        <f>'Spot Type 1'!C513</f>
        <v>x</v>
      </c>
    </row>
    <row r="514" spans="2:3" x14ac:dyDescent="0.3">
      <c r="B514" s="23">
        <f>'Spot Type 1'!B514</f>
        <v>0</v>
      </c>
      <c r="C514" s="20" t="str">
        <f>'Spot Type 1'!C514</f>
        <v>x</v>
      </c>
    </row>
    <row r="515" spans="2:3" x14ac:dyDescent="0.3">
      <c r="B515" s="23">
        <f>'Spot Type 1'!B515</f>
        <v>0</v>
      </c>
      <c r="C515" s="20" t="str">
        <f>'Spot Type 1'!C515</f>
        <v>x</v>
      </c>
    </row>
    <row r="516" spans="2:3" x14ac:dyDescent="0.3">
      <c r="B516" s="23">
        <f>'Spot Type 1'!B516</f>
        <v>0</v>
      </c>
      <c r="C516" s="20" t="str">
        <f>'Spot Type 1'!C516</f>
        <v>x</v>
      </c>
    </row>
    <row r="517" spans="2:3" x14ac:dyDescent="0.3">
      <c r="B517" s="23">
        <f>'Spot Type 1'!B517</f>
        <v>0</v>
      </c>
      <c r="C517" s="20" t="str">
        <f>'Spot Type 1'!C517</f>
        <v>x</v>
      </c>
    </row>
    <row r="518" spans="2:3" x14ac:dyDescent="0.3">
      <c r="B518" s="23">
        <f>'Spot Type 1'!B518</f>
        <v>0</v>
      </c>
      <c r="C518" s="20" t="str">
        <f>'Spot Type 1'!C518</f>
        <v>x</v>
      </c>
    </row>
    <row r="519" spans="2:3" x14ac:dyDescent="0.3">
      <c r="B519" s="23">
        <f>'Spot Type 1'!B519</f>
        <v>0</v>
      </c>
      <c r="C519" s="20" t="str">
        <f>'Spot Type 1'!C519</f>
        <v>x</v>
      </c>
    </row>
    <row r="520" spans="2:3" x14ac:dyDescent="0.3">
      <c r="B520" s="23">
        <f>'Spot Type 1'!B520</f>
        <v>0</v>
      </c>
      <c r="C520" s="20" t="str">
        <f>'Spot Type 1'!C520</f>
        <v>x</v>
      </c>
    </row>
    <row r="521" spans="2:3" x14ac:dyDescent="0.3">
      <c r="B521" s="23">
        <f>'Spot Type 1'!B521</f>
        <v>0</v>
      </c>
      <c r="C521" s="20" t="str">
        <f>'Spot Type 1'!C521</f>
        <v>x</v>
      </c>
    </row>
    <row r="522" spans="2:3" x14ac:dyDescent="0.3">
      <c r="B522" s="23">
        <f>'Spot Type 1'!B522</f>
        <v>0</v>
      </c>
      <c r="C522" s="20" t="str">
        <f>'Spot Type 1'!C522</f>
        <v>x</v>
      </c>
    </row>
    <row r="523" spans="2:3" x14ac:dyDescent="0.3">
      <c r="B523" s="23">
        <f>'Spot Type 1'!B523</f>
        <v>0</v>
      </c>
      <c r="C523" s="20" t="str">
        <f>'Spot Type 1'!C523</f>
        <v>x</v>
      </c>
    </row>
    <row r="524" spans="2:3" x14ac:dyDescent="0.3">
      <c r="B524" s="23">
        <f>'Spot Type 1'!B524</f>
        <v>0</v>
      </c>
      <c r="C524" s="20" t="str">
        <f>'Spot Type 1'!C524</f>
        <v>x</v>
      </c>
    </row>
    <row r="525" spans="2:3" x14ac:dyDescent="0.3">
      <c r="B525" s="23">
        <f>'Spot Type 1'!B525</f>
        <v>0</v>
      </c>
      <c r="C525" s="20" t="str">
        <f>'Spot Type 1'!C525</f>
        <v>x</v>
      </c>
    </row>
    <row r="526" spans="2:3" x14ac:dyDescent="0.3">
      <c r="B526" s="23">
        <f>'Spot Type 1'!B526</f>
        <v>0</v>
      </c>
      <c r="C526" s="20" t="str">
        <f>'Spot Type 1'!C526</f>
        <v>x</v>
      </c>
    </row>
    <row r="527" spans="2:3" x14ac:dyDescent="0.3">
      <c r="B527" s="23">
        <f>'Spot Type 1'!B527</f>
        <v>0</v>
      </c>
      <c r="C527" s="20" t="str">
        <f>'Spot Type 1'!C527</f>
        <v>x</v>
      </c>
    </row>
    <row r="528" spans="2:3" x14ac:dyDescent="0.3">
      <c r="B528" s="23">
        <f>'Spot Type 1'!B528</f>
        <v>0</v>
      </c>
      <c r="C528" s="20" t="str">
        <f>'Spot Type 1'!C528</f>
        <v>x</v>
      </c>
    </row>
    <row r="529" spans="2:3" x14ac:dyDescent="0.3">
      <c r="B529" s="23">
        <f>'Spot Type 1'!B529</f>
        <v>0</v>
      </c>
      <c r="C529" s="20" t="str">
        <f>'Spot Type 1'!C529</f>
        <v>x</v>
      </c>
    </row>
    <row r="530" spans="2:3" x14ac:dyDescent="0.3">
      <c r="B530" s="23">
        <f>'Spot Type 1'!B530</f>
        <v>0</v>
      </c>
      <c r="C530" s="20" t="str">
        <f>'Spot Type 1'!C530</f>
        <v>x</v>
      </c>
    </row>
    <row r="531" spans="2:3" x14ac:dyDescent="0.3">
      <c r="B531" s="23">
        <f>'Spot Type 1'!B531</f>
        <v>0</v>
      </c>
      <c r="C531" s="20" t="str">
        <f>'Spot Type 1'!C531</f>
        <v>x</v>
      </c>
    </row>
    <row r="532" spans="2:3" x14ac:dyDescent="0.3">
      <c r="B532" s="23">
        <f>'Spot Type 1'!B532</f>
        <v>0</v>
      </c>
      <c r="C532" s="20" t="str">
        <f>'Spot Type 1'!C532</f>
        <v>x</v>
      </c>
    </row>
    <row r="533" spans="2:3" x14ac:dyDescent="0.3">
      <c r="B533" s="23">
        <f>'Spot Type 1'!B533</f>
        <v>0</v>
      </c>
      <c r="C533" s="20" t="str">
        <f>'Spot Type 1'!C533</f>
        <v>x</v>
      </c>
    </row>
    <row r="534" spans="2:3" x14ac:dyDescent="0.3">
      <c r="B534" s="23">
        <f>'Spot Type 1'!B534</f>
        <v>0</v>
      </c>
      <c r="C534" s="20" t="str">
        <f>'Spot Type 1'!C534</f>
        <v>x</v>
      </c>
    </row>
    <row r="535" spans="2:3" x14ac:dyDescent="0.3">
      <c r="B535" s="23">
        <f>'Spot Type 1'!B535</f>
        <v>0</v>
      </c>
      <c r="C535" s="20" t="str">
        <f>'Spot Type 1'!C535</f>
        <v>x</v>
      </c>
    </row>
    <row r="536" spans="2:3" x14ac:dyDescent="0.3">
      <c r="B536" s="23">
        <f>'Spot Type 1'!B536</f>
        <v>0</v>
      </c>
      <c r="C536" s="20" t="str">
        <f>'Spot Type 1'!C536</f>
        <v>x</v>
      </c>
    </row>
    <row r="537" spans="2:3" x14ac:dyDescent="0.3">
      <c r="B537" s="23">
        <f>'Spot Type 1'!B537</f>
        <v>0</v>
      </c>
      <c r="C537" s="20" t="str">
        <f>'Spot Type 1'!C537</f>
        <v>x</v>
      </c>
    </row>
    <row r="538" spans="2:3" x14ac:dyDescent="0.3">
      <c r="B538" s="23">
        <f>'Spot Type 1'!B538</f>
        <v>0</v>
      </c>
      <c r="C538" s="20" t="str">
        <f>'Spot Type 1'!C538</f>
        <v>x</v>
      </c>
    </row>
    <row r="539" spans="2:3" x14ac:dyDescent="0.3">
      <c r="B539" s="23">
        <f>'Spot Type 1'!B539</f>
        <v>0</v>
      </c>
      <c r="C539" s="20" t="str">
        <f>'Spot Type 1'!C539</f>
        <v>x</v>
      </c>
    </row>
    <row r="540" spans="2:3" x14ac:dyDescent="0.3">
      <c r="B540" s="23">
        <f>'Spot Type 1'!B540</f>
        <v>0</v>
      </c>
      <c r="C540" s="20" t="str">
        <f>'Spot Type 1'!C540</f>
        <v>x</v>
      </c>
    </row>
    <row r="541" spans="2:3" x14ac:dyDescent="0.3">
      <c r="B541" s="23">
        <f>'Spot Type 1'!B541</f>
        <v>0</v>
      </c>
      <c r="C541" s="20" t="str">
        <f>'Spot Type 1'!C541</f>
        <v>x</v>
      </c>
    </row>
    <row r="542" spans="2:3" x14ac:dyDescent="0.3">
      <c r="B542" s="23">
        <f>'Spot Type 1'!B542</f>
        <v>0</v>
      </c>
      <c r="C542" s="20" t="str">
        <f>'Spot Type 1'!C542</f>
        <v>x</v>
      </c>
    </row>
    <row r="543" spans="2:3" x14ac:dyDescent="0.3">
      <c r="B543" s="23">
        <f>'Spot Type 1'!B543</f>
        <v>0</v>
      </c>
      <c r="C543" s="20" t="str">
        <f>'Spot Type 1'!C543</f>
        <v>x</v>
      </c>
    </row>
    <row r="544" spans="2:3" x14ac:dyDescent="0.3">
      <c r="B544" s="23">
        <f>'Spot Type 1'!B544</f>
        <v>0</v>
      </c>
      <c r="C544" s="20" t="str">
        <f>'Spot Type 1'!C544</f>
        <v>x</v>
      </c>
    </row>
    <row r="545" spans="2:3" x14ac:dyDescent="0.3">
      <c r="B545" s="23">
        <f>'Spot Type 1'!B545</f>
        <v>0</v>
      </c>
      <c r="C545" s="20" t="str">
        <f>'Spot Type 1'!C545</f>
        <v>x</v>
      </c>
    </row>
    <row r="546" spans="2:3" x14ac:dyDescent="0.3">
      <c r="B546" s="23">
        <f>'Spot Type 1'!B546</f>
        <v>0</v>
      </c>
      <c r="C546" s="20" t="str">
        <f>'Spot Type 1'!C546</f>
        <v>x</v>
      </c>
    </row>
    <row r="547" spans="2:3" x14ac:dyDescent="0.3">
      <c r="B547" s="23">
        <f>'Spot Type 1'!B547</f>
        <v>0</v>
      </c>
      <c r="C547" s="20" t="str">
        <f>'Spot Type 1'!C547</f>
        <v>x</v>
      </c>
    </row>
    <row r="548" spans="2:3" x14ac:dyDescent="0.3">
      <c r="B548" s="23">
        <f>'Spot Type 1'!B548</f>
        <v>0</v>
      </c>
      <c r="C548" s="20" t="str">
        <f>'Spot Type 1'!C548</f>
        <v>x</v>
      </c>
    </row>
    <row r="549" spans="2:3" x14ac:dyDescent="0.3">
      <c r="B549" s="23">
        <f>'Spot Type 1'!B549</f>
        <v>0</v>
      </c>
      <c r="C549" s="20" t="str">
        <f>'Spot Type 1'!C549</f>
        <v>x</v>
      </c>
    </row>
    <row r="550" spans="2:3" x14ac:dyDescent="0.3">
      <c r="B550" s="23">
        <f>'Spot Type 1'!B550</f>
        <v>0</v>
      </c>
      <c r="C550" s="20" t="str">
        <f>'Spot Type 1'!C550</f>
        <v>x</v>
      </c>
    </row>
    <row r="551" spans="2:3" x14ac:dyDescent="0.3">
      <c r="B551" s="23">
        <f>'Spot Type 1'!B551</f>
        <v>0</v>
      </c>
      <c r="C551" s="20" t="str">
        <f>'Spot Type 1'!C551</f>
        <v>x</v>
      </c>
    </row>
    <row r="552" spans="2:3" x14ac:dyDescent="0.3">
      <c r="B552" s="23">
        <f>'Spot Type 1'!B552</f>
        <v>0</v>
      </c>
      <c r="C552" s="20" t="str">
        <f>'Spot Type 1'!C552</f>
        <v>x</v>
      </c>
    </row>
    <row r="553" spans="2:3" x14ac:dyDescent="0.3">
      <c r="B553" s="23">
        <f>'Spot Type 1'!B553</f>
        <v>0</v>
      </c>
      <c r="C553" s="20" t="str">
        <f>'Spot Type 1'!C553</f>
        <v>x</v>
      </c>
    </row>
    <row r="554" spans="2:3" x14ac:dyDescent="0.3">
      <c r="B554" s="23">
        <f>'Spot Type 1'!B554</f>
        <v>0</v>
      </c>
      <c r="C554" s="20" t="str">
        <f>'Spot Type 1'!C554</f>
        <v>x</v>
      </c>
    </row>
    <row r="555" spans="2:3" x14ac:dyDescent="0.3">
      <c r="B555" s="23">
        <f>'Spot Type 1'!B555</f>
        <v>0</v>
      </c>
      <c r="C555" s="20" t="str">
        <f>'Spot Type 1'!C555</f>
        <v>x</v>
      </c>
    </row>
    <row r="556" spans="2:3" x14ac:dyDescent="0.3">
      <c r="B556" s="23">
        <f>'Spot Type 1'!B556</f>
        <v>0</v>
      </c>
      <c r="C556" s="20" t="str">
        <f>'Spot Type 1'!C556</f>
        <v>x</v>
      </c>
    </row>
    <row r="557" spans="2:3" x14ac:dyDescent="0.3">
      <c r="B557" s="23">
        <f>'Spot Type 1'!B557</f>
        <v>0</v>
      </c>
      <c r="C557" s="20" t="str">
        <f>'Spot Type 1'!C557</f>
        <v>x</v>
      </c>
    </row>
    <row r="558" spans="2:3" x14ac:dyDescent="0.3">
      <c r="B558" s="23">
        <f>'Spot Type 1'!B558</f>
        <v>0</v>
      </c>
      <c r="C558" s="20" t="str">
        <f>'Spot Type 1'!C558</f>
        <v>x</v>
      </c>
    </row>
    <row r="559" spans="2:3" x14ac:dyDescent="0.3">
      <c r="B559" s="23">
        <f>'Spot Type 1'!B559</f>
        <v>0</v>
      </c>
      <c r="C559" s="20" t="str">
        <f>'Spot Type 1'!C559</f>
        <v>x</v>
      </c>
    </row>
    <row r="560" spans="2:3" x14ac:dyDescent="0.3">
      <c r="B560" s="23">
        <f>'Spot Type 1'!B560</f>
        <v>0</v>
      </c>
      <c r="C560" s="20" t="str">
        <f>'Spot Type 1'!C560</f>
        <v>x</v>
      </c>
    </row>
    <row r="561" spans="2:3" x14ac:dyDescent="0.3">
      <c r="B561" s="23">
        <f>'Spot Type 1'!B561</f>
        <v>0</v>
      </c>
      <c r="C561" s="20" t="str">
        <f>'Spot Type 1'!C561</f>
        <v>x</v>
      </c>
    </row>
    <row r="562" spans="2:3" x14ac:dyDescent="0.3">
      <c r="B562" s="23">
        <f>'Spot Type 1'!B562</f>
        <v>0</v>
      </c>
      <c r="C562" s="20" t="str">
        <f>'Spot Type 1'!C562</f>
        <v>x</v>
      </c>
    </row>
    <row r="563" spans="2:3" x14ac:dyDescent="0.3">
      <c r="B563" s="23">
        <f>'Spot Type 1'!B563</f>
        <v>0</v>
      </c>
      <c r="C563" s="20" t="str">
        <f>'Spot Type 1'!C563</f>
        <v>x</v>
      </c>
    </row>
    <row r="564" spans="2:3" x14ac:dyDescent="0.3">
      <c r="B564" s="23">
        <f>'Spot Type 1'!B564</f>
        <v>0</v>
      </c>
      <c r="C564" s="20" t="str">
        <f>'Spot Type 1'!C564</f>
        <v>x</v>
      </c>
    </row>
    <row r="565" spans="2:3" x14ac:dyDescent="0.3">
      <c r="B565" s="23">
        <f>'Spot Type 1'!B565</f>
        <v>0</v>
      </c>
      <c r="C565" s="20" t="str">
        <f>'Spot Type 1'!C565</f>
        <v>x</v>
      </c>
    </row>
    <row r="566" spans="2:3" x14ac:dyDescent="0.3">
      <c r="B566" s="23">
        <f>'Spot Type 1'!B566</f>
        <v>0</v>
      </c>
      <c r="C566" s="20" t="str">
        <f>'Spot Type 1'!C566</f>
        <v>x</v>
      </c>
    </row>
    <row r="567" spans="2:3" x14ac:dyDescent="0.3">
      <c r="B567" s="23">
        <f>'Spot Type 1'!B567</f>
        <v>0</v>
      </c>
      <c r="C567" s="20" t="str">
        <f>'Spot Type 1'!C567</f>
        <v>x</v>
      </c>
    </row>
    <row r="568" spans="2:3" x14ac:dyDescent="0.3">
      <c r="B568" s="23">
        <f>'Spot Type 1'!B568</f>
        <v>0</v>
      </c>
      <c r="C568" s="20" t="str">
        <f>'Spot Type 1'!C568</f>
        <v>x</v>
      </c>
    </row>
    <row r="569" spans="2:3" x14ac:dyDescent="0.3">
      <c r="B569" s="23">
        <f>'Spot Type 1'!B569</f>
        <v>0</v>
      </c>
      <c r="C569" s="20" t="str">
        <f>'Spot Type 1'!C569</f>
        <v>x</v>
      </c>
    </row>
    <row r="570" spans="2:3" x14ac:dyDescent="0.3">
      <c r="B570" s="23">
        <f>'Spot Type 1'!B570</f>
        <v>0</v>
      </c>
      <c r="C570" s="20" t="str">
        <f>'Spot Type 1'!C570</f>
        <v>x</v>
      </c>
    </row>
    <row r="571" spans="2:3" x14ac:dyDescent="0.3">
      <c r="B571" s="23">
        <f>'Spot Type 1'!B571</f>
        <v>0</v>
      </c>
      <c r="C571" s="20" t="str">
        <f>'Spot Type 1'!C571</f>
        <v>x</v>
      </c>
    </row>
    <row r="572" spans="2:3" x14ac:dyDescent="0.3">
      <c r="B572" s="23">
        <f>'Spot Type 1'!B572</f>
        <v>0</v>
      </c>
      <c r="C572" s="20" t="str">
        <f>'Spot Type 1'!C572</f>
        <v>x</v>
      </c>
    </row>
    <row r="573" spans="2:3" x14ac:dyDescent="0.3">
      <c r="B573" s="23">
        <f>'Spot Type 1'!B573</f>
        <v>0</v>
      </c>
      <c r="C573" s="20" t="str">
        <f>'Spot Type 1'!C573</f>
        <v>x</v>
      </c>
    </row>
    <row r="574" spans="2:3" x14ac:dyDescent="0.3">
      <c r="B574" s="23">
        <f>'Spot Type 1'!B574</f>
        <v>0</v>
      </c>
      <c r="C574" s="20" t="str">
        <f>'Spot Type 1'!C574</f>
        <v>x</v>
      </c>
    </row>
    <row r="575" spans="2:3" x14ac:dyDescent="0.3">
      <c r="B575" s="23">
        <f>'Spot Type 1'!B575</f>
        <v>0</v>
      </c>
      <c r="C575" s="20" t="str">
        <f>'Spot Type 1'!C575</f>
        <v>x</v>
      </c>
    </row>
    <row r="576" spans="2:3" x14ac:dyDescent="0.3">
      <c r="B576" s="23">
        <f>'Spot Type 1'!B576</f>
        <v>0</v>
      </c>
      <c r="C576" s="20" t="str">
        <f>'Spot Type 1'!C576</f>
        <v>x</v>
      </c>
    </row>
    <row r="577" spans="2:3" x14ac:dyDescent="0.3">
      <c r="B577" s="23">
        <f>'Spot Type 1'!B577</f>
        <v>0</v>
      </c>
      <c r="C577" s="20" t="str">
        <f>'Spot Type 1'!C577</f>
        <v>x</v>
      </c>
    </row>
    <row r="578" spans="2:3" x14ac:dyDescent="0.3">
      <c r="B578" s="23">
        <f>'Spot Type 1'!B578</f>
        <v>0</v>
      </c>
      <c r="C578" s="20" t="str">
        <f>'Spot Type 1'!C578</f>
        <v>x</v>
      </c>
    </row>
    <row r="579" spans="2:3" x14ac:dyDescent="0.3">
      <c r="B579" s="23">
        <f>'Spot Type 1'!B579</f>
        <v>0</v>
      </c>
      <c r="C579" s="20" t="str">
        <f>'Spot Type 1'!C579</f>
        <v>x</v>
      </c>
    </row>
    <row r="580" spans="2:3" x14ac:dyDescent="0.3">
      <c r="B580" s="23">
        <f>'Spot Type 1'!B580</f>
        <v>0</v>
      </c>
      <c r="C580" s="20" t="str">
        <f>'Spot Type 1'!C580</f>
        <v>x</v>
      </c>
    </row>
    <row r="581" spans="2:3" x14ac:dyDescent="0.3">
      <c r="B581" s="23">
        <f>'Spot Type 1'!B581</f>
        <v>0</v>
      </c>
      <c r="C581" s="20" t="str">
        <f>'Spot Type 1'!C581</f>
        <v>x</v>
      </c>
    </row>
    <row r="582" spans="2:3" x14ac:dyDescent="0.3">
      <c r="B582" s="23">
        <f>'Spot Type 1'!B582</f>
        <v>0</v>
      </c>
      <c r="C582" s="20" t="str">
        <f>'Spot Type 1'!C582</f>
        <v>x</v>
      </c>
    </row>
    <row r="583" spans="2:3" x14ac:dyDescent="0.3">
      <c r="B583" s="23">
        <f>'Spot Type 1'!B583</f>
        <v>0</v>
      </c>
      <c r="C583" s="20" t="str">
        <f>'Spot Type 1'!C583</f>
        <v>x</v>
      </c>
    </row>
    <row r="584" spans="2:3" x14ac:dyDescent="0.3">
      <c r="B584" s="23">
        <f>'Spot Type 1'!B584</f>
        <v>0</v>
      </c>
      <c r="C584" s="20" t="str">
        <f>'Spot Type 1'!C584</f>
        <v>x</v>
      </c>
    </row>
    <row r="585" spans="2:3" x14ac:dyDescent="0.3">
      <c r="B585" s="23">
        <f>'Spot Type 1'!B585</f>
        <v>0</v>
      </c>
      <c r="C585" s="20" t="str">
        <f>'Spot Type 1'!C585</f>
        <v>x</v>
      </c>
    </row>
    <row r="586" spans="2:3" x14ac:dyDescent="0.3">
      <c r="B586" s="23">
        <f>'Spot Type 1'!B586</f>
        <v>0</v>
      </c>
      <c r="C586" s="20" t="str">
        <f>'Spot Type 1'!C586</f>
        <v>x</v>
      </c>
    </row>
    <row r="587" spans="2:3" x14ac:dyDescent="0.3">
      <c r="B587" s="23">
        <f>'Spot Type 1'!B587</f>
        <v>0</v>
      </c>
      <c r="C587" s="20" t="str">
        <f>'Spot Type 1'!C587</f>
        <v>x</v>
      </c>
    </row>
    <row r="588" spans="2:3" x14ac:dyDescent="0.3">
      <c r="B588" s="23">
        <f>'Spot Type 1'!B588</f>
        <v>0</v>
      </c>
      <c r="C588" s="20" t="str">
        <f>'Spot Type 1'!C588</f>
        <v>x</v>
      </c>
    </row>
    <row r="589" spans="2:3" x14ac:dyDescent="0.3">
      <c r="B589" s="23">
        <f>'Spot Type 1'!B589</f>
        <v>0</v>
      </c>
      <c r="C589" s="20" t="str">
        <f>'Spot Type 1'!C589</f>
        <v>x</v>
      </c>
    </row>
    <row r="590" spans="2:3" x14ac:dyDescent="0.3">
      <c r="B590" s="23">
        <f>'Spot Type 1'!B590</f>
        <v>0</v>
      </c>
      <c r="C590" s="20" t="str">
        <f>'Spot Type 1'!C590</f>
        <v>x</v>
      </c>
    </row>
    <row r="591" spans="2:3" x14ac:dyDescent="0.3">
      <c r="B591" s="23">
        <f>'Spot Type 1'!B591</f>
        <v>0</v>
      </c>
      <c r="C591" s="20" t="str">
        <f>'Spot Type 1'!C591</f>
        <v>x</v>
      </c>
    </row>
    <row r="592" spans="2:3" x14ac:dyDescent="0.3">
      <c r="B592" s="23">
        <f>'Spot Type 1'!B592</f>
        <v>0</v>
      </c>
      <c r="C592" s="20" t="str">
        <f>'Spot Type 1'!C592</f>
        <v>x</v>
      </c>
    </row>
    <row r="593" spans="2:3" x14ac:dyDescent="0.3">
      <c r="B593" s="23">
        <f>'Spot Type 1'!B593</f>
        <v>0</v>
      </c>
      <c r="C593" s="20" t="str">
        <f>'Spot Type 1'!C593</f>
        <v>x</v>
      </c>
    </row>
    <row r="594" spans="2:3" x14ac:dyDescent="0.3">
      <c r="B594" s="23">
        <f>'Spot Type 1'!B594</f>
        <v>0</v>
      </c>
      <c r="C594" s="20" t="str">
        <f>'Spot Type 1'!C594</f>
        <v>x</v>
      </c>
    </row>
    <row r="595" spans="2:3" x14ac:dyDescent="0.3">
      <c r="B595" s="23">
        <f>'Spot Type 1'!B595</f>
        <v>0</v>
      </c>
      <c r="C595" s="20" t="str">
        <f>'Spot Type 1'!C595</f>
        <v>x</v>
      </c>
    </row>
    <row r="596" spans="2:3" x14ac:dyDescent="0.3">
      <c r="B596" s="23">
        <f>'Spot Type 1'!B596</f>
        <v>0</v>
      </c>
      <c r="C596" s="20" t="str">
        <f>'Spot Type 1'!C596</f>
        <v>x</v>
      </c>
    </row>
    <row r="597" spans="2:3" x14ac:dyDescent="0.3">
      <c r="B597" s="23">
        <f>'Spot Type 1'!B597</f>
        <v>0</v>
      </c>
      <c r="C597" s="20" t="str">
        <f>'Spot Type 1'!C597</f>
        <v>x</v>
      </c>
    </row>
    <row r="598" spans="2:3" x14ac:dyDescent="0.3">
      <c r="B598" s="23">
        <f>'Spot Type 1'!B598</f>
        <v>0</v>
      </c>
      <c r="C598" s="20" t="str">
        <f>'Spot Type 1'!C598</f>
        <v>x</v>
      </c>
    </row>
    <row r="599" spans="2:3" x14ac:dyDescent="0.3">
      <c r="B599" s="23">
        <f>'Spot Type 1'!B599</f>
        <v>0</v>
      </c>
      <c r="C599" s="20" t="str">
        <f>'Spot Type 1'!C599</f>
        <v>x</v>
      </c>
    </row>
    <row r="600" spans="2:3" x14ac:dyDescent="0.3">
      <c r="B600" s="23">
        <f>'Spot Type 1'!B600</f>
        <v>0</v>
      </c>
      <c r="C600" s="20" t="str">
        <f>'Spot Type 1'!C600</f>
        <v>x</v>
      </c>
    </row>
    <row r="601" spans="2:3" x14ac:dyDescent="0.3">
      <c r="B601" s="23">
        <f>'Spot Type 1'!B601</f>
        <v>0</v>
      </c>
      <c r="C601" s="20" t="str">
        <f>'Spot Type 1'!C601</f>
        <v>x</v>
      </c>
    </row>
    <row r="602" spans="2:3" x14ac:dyDescent="0.3">
      <c r="B602" s="23">
        <f>'Spot Type 1'!B602</f>
        <v>0</v>
      </c>
      <c r="C602" s="20" t="str">
        <f>'Spot Type 1'!C602</f>
        <v>x</v>
      </c>
    </row>
    <row r="603" spans="2:3" x14ac:dyDescent="0.3">
      <c r="B603" s="23">
        <f>'Spot Type 1'!B603</f>
        <v>0</v>
      </c>
      <c r="C603" s="20" t="str">
        <f>'Spot Type 1'!C603</f>
        <v>x</v>
      </c>
    </row>
    <row r="604" spans="2:3" x14ac:dyDescent="0.3">
      <c r="B604" s="23">
        <f>'Spot Type 1'!B604</f>
        <v>0</v>
      </c>
      <c r="C604" s="20" t="str">
        <f>'Spot Type 1'!C604</f>
        <v>x</v>
      </c>
    </row>
    <row r="605" spans="2:3" x14ac:dyDescent="0.3">
      <c r="B605" s="23">
        <f>'Spot Type 1'!B605</f>
        <v>0</v>
      </c>
      <c r="C605" s="20" t="str">
        <f>'Spot Type 1'!C605</f>
        <v>x</v>
      </c>
    </row>
    <row r="606" spans="2:3" x14ac:dyDescent="0.3">
      <c r="B606" s="23">
        <f>'Spot Type 1'!B606</f>
        <v>0</v>
      </c>
      <c r="C606" s="20" t="str">
        <f>'Spot Type 1'!C606</f>
        <v>x</v>
      </c>
    </row>
    <row r="607" spans="2:3" x14ac:dyDescent="0.3">
      <c r="B607" s="23">
        <f>'Spot Type 1'!B607</f>
        <v>0</v>
      </c>
      <c r="C607" s="20" t="str">
        <f>'Spot Type 1'!C607</f>
        <v>x</v>
      </c>
    </row>
    <row r="608" spans="2:3" x14ac:dyDescent="0.3">
      <c r="B608" s="23">
        <f>'Spot Type 1'!B608</f>
        <v>0</v>
      </c>
      <c r="C608" s="20" t="str">
        <f>'Spot Type 1'!C608</f>
        <v>x</v>
      </c>
    </row>
    <row r="609" spans="2:3" x14ac:dyDescent="0.3">
      <c r="B609" s="23">
        <f>'Spot Type 1'!B609</f>
        <v>0</v>
      </c>
      <c r="C609" s="20" t="str">
        <f>'Spot Type 1'!C609</f>
        <v>x</v>
      </c>
    </row>
    <row r="610" spans="2:3" x14ac:dyDescent="0.3">
      <c r="B610" s="23">
        <f>'Spot Type 1'!B610</f>
        <v>0</v>
      </c>
      <c r="C610" s="20" t="str">
        <f>'Spot Type 1'!C610</f>
        <v>x</v>
      </c>
    </row>
    <row r="611" spans="2:3" x14ac:dyDescent="0.3">
      <c r="B611" s="23">
        <f>'Spot Type 1'!B611</f>
        <v>0</v>
      </c>
      <c r="C611" s="20" t="str">
        <f>'Spot Type 1'!C611</f>
        <v>x</v>
      </c>
    </row>
    <row r="612" spans="2:3" x14ac:dyDescent="0.3">
      <c r="B612" s="23">
        <f>'Spot Type 1'!B612</f>
        <v>0</v>
      </c>
      <c r="C612" s="20" t="str">
        <f>'Spot Type 1'!C612</f>
        <v>x</v>
      </c>
    </row>
    <row r="613" spans="2:3" x14ac:dyDescent="0.3">
      <c r="B613" s="23">
        <f>'Spot Type 1'!B613</f>
        <v>0</v>
      </c>
      <c r="C613" s="20" t="str">
        <f>'Spot Type 1'!C613</f>
        <v>x</v>
      </c>
    </row>
    <row r="614" spans="2:3" x14ac:dyDescent="0.3">
      <c r="B614" s="23">
        <f>'Spot Type 1'!B614</f>
        <v>0</v>
      </c>
      <c r="C614" s="20" t="str">
        <f>'Spot Type 1'!C614</f>
        <v>x</v>
      </c>
    </row>
    <row r="615" spans="2:3" x14ac:dyDescent="0.3">
      <c r="B615" s="23">
        <f>'Spot Type 1'!B615</f>
        <v>0</v>
      </c>
      <c r="C615" s="20" t="str">
        <f>'Spot Type 1'!C615</f>
        <v>x</v>
      </c>
    </row>
    <row r="616" spans="2:3" x14ac:dyDescent="0.3">
      <c r="B616" s="23">
        <f>'Spot Type 1'!B616</f>
        <v>0</v>
      </c>
      <c r="C616" s="20" t="str">
        <f>'Spot Type 1'!C616</f>
        <v>x</v>
      </c>
    </row>
    <row r="617" spans="2:3" x14ac:dyDescent="0.3">
      <c r="B617" s="23">
        <f>'Spot Type 1'!B617</f>
        <v>0</v>
      </c>
      <c r="C617" s="20" t="str">
        <f>'Spot Type 1'!C617</f>
        <v>x</v>
      </c>
    </row>
    <row r="618" spans="2:3" x14ac:dyDescent="0.3">
      <c r="B618" s="23">
        <f>'Spot Type 1'!B618</f>
        <v>0</v>
      </c>
      <c r="C618" s="20" t="str">
        <f>'Spot Type 1'!C618</f>
        <v>x</v>
      </c>
    </row>
    <row r="619" spans="2:3" x14ac:dyDescent="0.3">
      <c r="B619" s="23">
        <f>'Spot Type 1'!B619</f>
        <v>0</v>
      </c>
      <c r="C619" s="20" t="str">
        <f>'Spot Type 1'!C619</f>
        <v>x</v>
      </c>
    </row>
    <row r="620" spans="2:3" x14ac:dyDescent="0.3">
      <c r="B620" s="23">
        <f>'Spot Type 1'!B620</f>
        <v>0</v>
      </c>
      <c r="C620" s="20" t="str">
        <f>'Spot Type 1'!C620</f>
        <v>x</v>
      </c>
    </row>
    <row r="621" spans="2:3" x14ac:dyDescent="0.3">
      <c r="B621" s="23">
        <f>'Spot Type 1'!B621</f>
        <v>0</v>
      </c>
      <c r="C621" s="20" t="str">
        <f>'Spot Type 1'!C621</f>
        <v>x</v>
      </c>
    </row>
    <row r="622" spans="2:3" x14ac:dyDescent="0.3">
      <c r="B622" s="23">
        <f>'Spot Type 1'!B622</f>
        <v>0</v>
      </c>
      <c r="C622" s="20" t="str">
        <f>'Spot Type 1'!C622</f>
        <v>x</v>
      </c>
    </row>
    <row r="623" spans="2:3" x14ac:dyDescent="0.3">
      <c r="B623" s="23">
        <f>'Spot Type 1'!B623</f>
        <v>0</v>
      </c>
      <c r="C623" s="20" t="str">
        <f>'Spot Type 1'!C623</f>
        <v>x</v>
      </c>
    </row>
    <row r="624" spans="2:3" x14ac:dyDescent="0.3">
      <c r="B624" s="23">
        <f>'Spot Type 1'!B624</f>
        <v>0</v>
      </c>
      <c r="C624" s="20" t="str">
        <f>'Spot Type 1'!C624</f>
        <v>x</v>
      </c>
    </row>
    <row r="625" spans="2:3" x14ac:dyDescent="0.3">
      <c r="B625" s="23">
        <f>'Spot Type 1'!B625</f>
        <v>0</v>
      </c>
      <c r="C625" s="20" t="str">
        <f>'Spot Type 1'!C625</f>
        <v>x</v>
      </c>
    </row>
    <row r="626" spans="2:3" x14ac:dyDescent="0.3">
      <c r="B626" s="23">
        <f>'Spot Type 1'!B626</f>
        <v>0</v>
      </c>
      <c r="C626" s="20" t="str">
        <f>'Spot Type 1'!C626</f>
        <v>x</v>
      </c>
    </row>
    <row r="627" spans="2:3" x14ac:dyDescent="0.3">
      <c r="B627" s="23">
        <f>'Spot Type 1'!B627</f>
        <v>0</v>
      </c>
      <c r="C627" s="20" t="str">
        <f>'Spot Type 1'!C627</f>
        <v>x</v>
      </c>
    </row>
    <row r="628" spans="2:3" x14ac:dyDescent="0.3">
      <c r="B628" s="23">
        <f>'Spot Type 1'!B628</f>
        <v>0</v>
      </c>
      <c r="C628" s="20" t="str">
        <f>'Spot Type 1'!C628</f>
        <v>x</v>
      </c>
    </row>
    <row r="629" spans="2:3" x14ac:dyDescent="0.3">
      <c r="B629" s="23">
        <f>'Spot Type 1'!B629</f>
        <v>0</v>
      </c>
      <c r="C629" s="20" t="str">
        <f>'Spot Type 1'!C629</f>
        <v>x</v>
      </c>
    </row>
    <row r="630" spans="2:3" x14ac:dyDescent="0.3">
      <c r="B630" s="23">
        <f>'Spot Type 1'!B630</f>
        <v>0</v>
      </c>
      <c r="C630" s="20" t="str">
        <f>'Spot Type 1'!C630</f>
        <v>x</v>
      </c>
    </row>
    <row r="631" spans="2:3" x14ac:dyDescent="0.3">
      <c r="B631" s="23">
        <f>'Spot Type 1'!B631</f>
        <v>0</v>
      </c>
      <c r="C631" s="20" t="str">
        <f>'Spot Type 1'!C631</f>
        <v>x</v>
      </c>
    </row>
    <row r="632" spans="2:3" x14ac:dyDescent="0.3">
      <c r="B632" s="23">
        <f>'Spot Type 1'!B632</f>
        <v>0</v>
      </c>
      <c r="C632" s="20" t="str">
        <f>'Spot Type 1'!C632</f>
        <v>x</v>
      </c>
    </row>
    <row r="633" spans="2:3" x14ac:dyDescent="0.3">
      <c r="B633" s="23">
        <f>'Spot Type 1'!B633</f>
        <v>0</v>
      </c>
      <c r="C633" s="20" t="str">
        <f>'Spot Type 1'!C633</f>
        <v>x</v>
      </c>
    </row>
    <row r="634" spans="2:3" x14ac:dyDescent="0.3">
      <c r="B634" s="23">
        <f>'Spot Type 1'!B634</f>
        <v>0</v>
      </c>
      <c r="C634" s="20" t="str">
        <f>'Spot Type 1'!C634</f>
        <v>x</v>
      </c>
    </row>
    <row r="635" spans="2:3" x14ac:dyDescent="0.3">
      <c r="B635" s="23">
        <f>'Spot Type 1'!B635</f>
        <v>0</v>
      </c>
      <c r="C635" s="20" t="str">
        <f>'Spot Type 1'!C635</f>
        <v>x</v>
      </c>
    </row>
    <row r="636" spans="2:3" x14ac:dyDescent="0.3">
      <c r="B636" s="23">
        <f>'Spot Type 1'!B636</f>
        <v>0</v>
      </c>
      <c r="C636" s="20" t="str">
        <f>'Spot Type 1'!C636</f>
        <v>x</v>
      </c>
    </row>
    <row r="637" spans="2:3" x14ac:dyDescent="0.3">
      <c r="B637" s="23">
        <f>'Spot Type 1'!B637</f>
        <v>0</v>
      </c>
      <c r="C637" s="20" t="str">
        <f>'Spot Type 1'!C637</f>
        <v>x</v>
      </c>
    </row>
    <row r="638" spans="2:3" x14ac:dyDescent="0.3">
      <c r="B638" s="23">
        <f>'Spot Type 1'!B638</f>
        <v>0</v>
      </c>
      <c r="C638" s="20" t="str">
        <f>'Spot Type 1'!C638</f>
        <v>x</v>
      </c>
    </row>
    <row r="639" spans="2:3" x14ac:dyDescent="0.3">
      <c r="B639" s="23">
        <f>'Spot Type 1'!B639</f>
        <v>0</v>
      </c>
      <c r="C639" s="20" t="str">
        <f>'Spot Type 1'!C639</f>
        <v>x</v>
      </c>
    </row>
    <row r="640" spans="2:3" x14ac:dyDescent="0.3">
      <c r="B640" s="23">
        <f>'Spot Type 1'!B640</f>
        <v>0</v>
      </c>
      <c r="C640" s="20" t="str">
        <f>'Spot Type 1'!C640</f>
        <v>x</v>
      </c>
    </row>
    <row r="641" spans="2:3" x14ac:dyDescent="0.3">
      <c r="B641" s="23">
        <f>'Spot Type 1'!B641</f>
        <v>0</v>
      </c>
      <c r="C641" s="20" t="str">
        <f>'Spot Type 1'!C641</f>
        <v>x</v>
      </c>
    </row>
    <row r="642" spans="2:3" x14ac:dyDescent="0.3">
      <c r="B642" s="23">
        <f>'Spot Type 1'!B642</f>
        <v>0</v>
      </c>
      <c r="C642" s="20" t="str">
        <f>'Spot Type 1'!C642</f>
        <v>x</v>
      </c>
    </row>
    <row r="643" spans="2:3" x14ac:dyDescent="0.3">
      <c r="B643" s="23">
        <f>'Spot Type 1'!B643</f>
        <v>0</v>
      </c>
      <c r="C643" s="20" t="str">
        <f>'Spot Type 1'!C643</f>
        <v>x</v>
      </c>
    </row>
    <row r="644" spans="2:3" x14ac:dyDescent="0.3">
      <c r="B644" s="23">
        <f>'Spot Type 1'!B644</f>
        <v>0</v>
      </c>
      <c r="C644" s="20" t="str">
        <f>'Spot Type 1'!C644</f>
        <v>x</v>
      </c>
    </row>
    <row r="645" spans="2:3" x14ac:dyDescent="0.3">
      <c r="B645" s="23">
        <f>'Spot Type 1'!B645</f>
        <v>0</v>
      </c>
      <c r="C645" s="20" t="str">
        <f>'Spot Type 1'!C645</f>
        <v>x</v>
      </c>
    </row>
    <row r="646" spans="2:3" x14ac:dyDescent="0.3">
      <c r="B646" s="23">
        <f>'Spot Type 1'!B646</f>
        <v>0</v>
      </c>
      <c r="C646" s="20" t="str">
        <f>'Spot Type 1'!C646</f>
        <v>x</v>
      </c>
    </row>
    <row r="647" spans="2:3" x14ac:dyDescent="0.3">
      <c r="B647" s="23">
        <f>'Spot Type 1'!B647</f>
        <v>0</v>
      </c>
      <c r="C647" s="20" t="str">
        <f>'Spot Type 1'!C647</f>
        <v>x</v>
      </c>
    </row>
    <row r="648" spans="2:3" x14ac:dyDescent="0.3">
      <c r="B648" s="23">
        <f>'Spot Type 1'!B648</f>
        <v>0</v>
      </c>
      <c r="C648" s="20" t="str">
        <f>'Spot Type 1'!C648</f>
        <v>x</v>
      </c>
    </row>
    <row r="649" spans="2:3" x14ac:dyDescent="0.3">
      <c r="B649" s="23">
        <f>'Spot Type 1'!B649</f>
        <v>0</v>
      </c>
      <c r="C649" s="20" t="str">
        <f>'Spot Type 1'!C649</f>
        <v>x</v>
      </c>
    </row>
    <row r="650" spans="2:3" x14ac:dyDescent="0.3">
      <c r="B650" s="23">
        <f>'Spot Type 1'!B650</f>
        <v>0</v>
      </c>
      <c r="C650" s="20" t="str">
        <f>'Spot Type 1'!C650</f>
        <v>x</v>
      </c>
    </row>
    <row r="651" spans="2:3" x14ac:dyDescent="0.3">
      <c r="B651" s="23">
        <f>'Spot Type 1'!B651</f>
        <v>0</v>
      </c>
      <c r="C651" s="20" t="str">
        <f>'Spot Type 1'!C651</f>
        <v>x</v>
      </c>
    </row>
    <row r="652" spans="2:3" x14ac:dyDescent="0.3">
      <c r="B652" s="23">
        <f>'Spot Type 1'!B652</f>
        <v>0</v>
      </c>
      <c r="C652" s="20" t="str">
        <f>'Spot Type 1'!C652</f>
        <v>x</v>
      </c>
    </row>
    <row r="653" spans="2:3" x14ac:dyDescent="0.3">
      <c r="B653" s="23">
        <f>'Spot Type 1'!B653</f>
        <v>0</v>
      </c>
      <c r="C653" s="20" t="str">
        <f>'Spot Type 1'!C653</f>
        <v>x</v>
      </c>
    </row>
    <row r="654" spans="2:3" x14ac:dyDescent="0.3">
      <c r="B654" s="23">
        <f>'Spot Type 1'!B654</f>
        <v>0</v>
      </c>
      <c r="C654" s="20" t="str">
        <f>'Spot Type 1'!C654</f>
        <v>x</v>
      </c>
    </row>
    <row r="655" spans="2:3" x14ac:dyDescent="0.3">
      <c r="B655" s="23">
        <f>'Spot Type 1'!B655</f>
        <v>0</v>
      </c>
      <c r="C655" s="20" t="str">
        <f>'Spot Type 1'!C655</f>
        <v>x</v>
      </c>
    </row>
    <row r="656" spans="2:3" x14ac:dyDescent="0.3">
      <c r="B656" s="23">
        <f>'Spot Type 1'!B656</f>
        <v>0</v>
      </c>
      <c r="C656" s="20" t="str">
        <f>'Spot Type 1'!C656</f>
        <v>x</v>
      </c>
    </row>
    <row r="657" spans="2:3" x14ac:dyDescent="0.3">
      <c r="B657" s="23">
        <f>'Spot Type 1'!B657</f>
        <v>0</v>
      </c>
      <c r="C657" s="20" t="str">
        <f>'Spot Type 1'!C657</f>
        <v>x</v>
      </c>
    </row>
    <row r="658" spans="2:3" x14ac:dyDescent="0.3">
      <c r="B658" s="23">
        <f>'Spot Type 1'!B658</f>
        <v>0</v>
      </c>
      <c r="C658" s="20" t="str">
        <f>'Spot Type 1'!C658</f>
        <v>x</v>
      </c>
    </row>
    <row r="659" spans="2:3" x14ac:dyDescent="0.3">
      <c r="B659" s="23">
        <f>'Spot Type 1'!B659</f>
        <v>0</v>
      </c>
      <c r="C659" s="20" t="str">
        <f>'Spot Type 1'!C659</f>
        <v>x</v>
      </c>
    </row>
    <row r="660" spans="2:3" x14ac:dyDescent="0.3">
      <c r="B660" s="23">
        <f>'Spot Type 1'!B660</f>
        <v>0</v>
      </c>
      <c r="C660" s="20" t="str">
        <f>'Spot Type 1'!C660</f>
        <v>x</v>
      </c>
    </row>
    <row r="661" spans="2:3" x14ac:dyDescent="0.3">
      <c r="B661" s="23">
        <f>'Spot Type 1'!B661</f>
        <v>0</v>
      </c>
      <c r="C661" s="20" t="str">
        <f>'Spot Type 1'!C661</f>
        <v>x</v>
      </c>
    </row>
    <row r="662" spans="2:3" x14ac:dyDescent="0.3">
      <c r="B662" s="23">
        <f>'Spot Type 1'!B662</f>
        <v>0</v>
      </c>
      <c r="C662" s="20" t="str">
        <f>'Spot Type 1'!C662</f>
        <v>x</v>
      </c>
    </row>
    <row r="663" spans="2:3" x14ac:dyDescent="0.3">
      <c r="B663" s="23">
        <f>'Spot Type 1'!B663</f>
        <v>0</v>
      </c>
      <c r="C663" s="20" t="str">
        <f>'Spot Type 1'!C663</f>
        <v>x</v>
      </c>
    </row>
    <row r="664" spans="2:3" x14ac:dyDescent="0.3">
      <c r="B664" s="23">
        <f>'Spot Type 1'!B664</f>
        <v>0</v>
      </c>
      <c r="C664" s="20" t="str">
        <f>'Spot Type 1'!C664</f>
        <v>x</v>
      </c>
    </row>
    <row r="665" spans="2:3" x14ac:dyDescent="0.3">
      <c r="B665" s="23">
        <f>'Spot Type 1'!B665</f>
        <v>0</v>
      </c>
      <c r="C665" s="20" t="str">
        <f>'Spot Type 1'!C665</f>
        <v>x</v>
      </c>
    </row>
    <row r="666" spans="2:3" x14ac:dyDescent="0.3">
      <c r="B666" s="23">
        <f>'Spot Type 1'!B666</f>
        <v>0</v>
      </c>
      <c r="C666" s="20" t="str">
        <f>'Spot Type 1'!C666</f>
        <v>x</v>
      </c>
    </row>
    <row r="667" spans="2:3" x14ac:dyDescent="0.3">
      <c r="B667" s="23">
        <f>'Spot Type 1'!B667</f>
        <v>0</v>
      </c>
      <c r="C667" s="20" t="str">
        <f>'Spot Type 1'!C667</f>
        <v>x</v>
      </c>
    </row>
    <row r="668" spans="2:3" x14ac:dyDescent="0.3">
      <c r="B668" s="23">
        <f>'Spot Type 1'!B668</f>
        <v>0</v>
      </c>
      <c r="C668" s="20" t="str">
        <f>'Spot Type 1'!C668</f>
        <v>x</v>
      </c>
    </row>
    <row r="669" spans="2:3" x14ac:dyDescent="0.3">
      <c r="B669" s="23">
        <f>'Spot Type 1'!B669</f>
        <v>0</v>
      </c>
      <c r="C669" s="20" t="str">
        <f>'Spot Type 1'!C669</f>
        <v>x</v>
      </c>
    </row>
    <row r="670" spans="2:3" x14ac:dyDescent="0.3">
      <c r="B670" s="23">
        <f>'Spot Type 1'!B670</f>
        <v>0</v>
      </c>
      <c r="C670" s="20" t="str">
        <f>'Spot Type 1'!C670</f>
        <v>x</v>
      </c>
    </row>
    <row r="671" spans="2:3" x14ac:dyDescent="0.3">
      <c r="B671" s="23">
        <f>'Spot Type 1'!B671</f>
        <v>0</v>
      </c>
      <c r="C671" s="20" t="str">
        <f>'Spot Type 1'!C671</f>
        <v>x</v>
      </c>
    </row>
    <row r="672" spans="2:3" x14ac:dyDescent="0.3">
      <c r="B672" s="23">
        <f>'Spot Type 1'!B672</f>
        <v>0</v>
      </c>
      <c r="C672" s="20" t="str">
        <f>'Spot Type 1'!C672</f>
        <v>x</v>
      </c>
    </row>
    <row r="673" spans="2:3" x14ac:dyDescent="0.3">
      <c r="B673" s="23">
        <f>'Spot Type 1'!B673</f>
        <v>0</v>
      </c>
      <c r="C673" s="20" t="str">
        <f>'Spot Type 1'!C673</f>
        <v>x</v>
      </c>
    </row>
    <row r="674" spans="2:3" x14ac:dyDescent="0.3">
      <c r="B674" s="23">
        <f>'Spot Type 1'!B674</f>
        <v>0</v>
      </c>
      <c r="C674" s="20" t="str">
        <f>'Spot Type 1'!C674</f>
        <v>x</v>
      </c>
    </row>
    <row r="675" spans="2:3" x14ac:dyDescent="0.3">
      <c r="B675" s="23">
        <f>'Spot Type 1'!B675</f>
        <v>0</v>
      </c>
      <c r="C675" s="20" t="str">
        <f>'Spot Type 1'!C675</f>
        <v>x</v>
      </c>
    </row>
    <row r="676" spans="2:3" x14ac:dyDescent="0.3">
      <c r="B676" s="23">
        <f>'Spot Type 1'!B676</f>
        <v>0</v>
      </c>
      <c r="C676" s="20" t="str">
        <f>'Spot Type 1'!C676</f>
        <v>x</v>
      </c>
    </row>
    <row r="677" spans="2:3" x14ac:dyDescent="0.3">
      <c r="B677" s="23">
        <f>'Spot Type 1'!B677</f>
        <v>0</v>
      </c>
      <c r="C677" s="20" t="str">
        <f>'Spot Type 1'!C677</f>
        <v>x</v>
      </c>
    </row>
    <row r="678" spans="2:3" x14ac:dyDescent="0.3">
      <c r="B678" s="23">
        <f>'Spot Type 1'!B678</f>
        <v>0</v>
      </c>
      <c r="C678" s="20" t="str">
        <f>'Spot Type 1'!C678</f>
        <v>x</v>
      </c>
    </row>
    <row r="679" spans="2:3" x14ac:dyDescent="0.3">
      <c r="B679" s="23">
        <f>'Spot Type 1'!B679</f>
        <v>0</v>
      </c>
      <c r="C679" s="20" t="str">
        <f>'Spot Type 1'!C679</f>
        <v>x</v>
      </c>
    </row>
    <row r="680" spans="2:3" x14ac:dyDescent="0.3">
      <c r="B680" s="23">
        <f>'Spot Type 1'!B680</f>
        <v>0</v>
      </c>
      <c r="C680" s="20" t="str">
        <f>'Spot Type 1'!C680</f>
        <v>x</v>
      </c>
    </row>
    <row r="681" spans="2:3" x14ac:dyDescent="0.3">
      <c r="B681" s="23">
        <f>'Spot Type 1'!B681</f>
        <v>0</v>
      </c>
      <c r="C681" s="20" t="str">
        <f>'Spot Type 1'!C681</f>
        <v>x</v>
      </c>
    </row>
    <row r="682" spans="2:3" x14ac:dyDescent="0.3">
      <c r="B682" s="23">
        <f>'Spot Type 1'!B682</f>
        <v>0</v>
      </c>
      <c r="C682" s="20" t="str">
        <f>'Spot Type 1'!C682</f>
        <v>x</v>
      </c>
    </row>
    <row r="683" spans="2:3" x14ac:dyDescent="0.3">
      <c r="B683" s="23">
        <f>'Spot Type 1'!B683</f>
        <v>0</v>
      </c>
      <c r="C683" s="20" t="str">
        <f>'Spot Type 1'!C683</f>
        <v>x</v>
      </c>
    </row>
    <row r="684" spans="2:3" x14ac:dyDescent="0.3">
      <c r="B684" s="23">
        <f>'Spot Type 1'!B684</f>
        <v>0</v>
      </c>
      <c r="C684" s="20" t="str">
        <f>'Spot Type 1'!C684</f>
        <v>x</v>
      </c>
    </row>
    <row r="685" spans="2:3" x14ac:dyDescent="0.3">
      <c r="B685" s="23">
        <f>'Spot Type 1'!B685</f>
        <v>0</v>
      </c>
      <c r="C685" s="20" t="str">
        <f>'Spot Type 1'!C685</f>
        <v>x</v>
      </c>
    </row>
    <row r="686" spans="2:3" x14ac:dyDescent="0.3">
      <c r="B686" s="23">
        <f>'Spot Type 1'!B686</f>
        <v>0</v>
      </c>
      <c r="C686" s="20" t="str">
        <f>'Spot Type 1'!C686</f>
        <v>x</v>
      </c>
    </row>
    <row r="687" spans="2:3" x14ac:dyDescent="0.3">
      <c r="B687" s="23">
        <f>'Spot Type 1'!B687</f>
        <v>0</v>
      </c>
      <c r="C687" s="20" t="str">
        <f>'Spot Type 1'!C687</f>
        <v>x</v>
      </c>
    </row>
    <row r="688" spans="2:3" x14ac:dyDescent="0.3">
      <c r="B688" s="23">
        <f>'Spot Type 1'!B688</f>
        <v>0</v>
      </c>
      <c r="C688" s="20" t="str">
        <f>'Spot Type 1'!C688</f>
        <v>x</v>
      </c>
    </row>
    <row r="689" spans="2:3" x14ac:dyDescent="0.3">
      <c r="B689" s="23">
        <f>'Spot Type 1'!B689</f>
        <v>0</v>
      </c>
      <c r="C689" s="20" t="str">
        <f>'Spot Type 1'!C689</f>
        <v>x</v>
      </c>
    </row>
    <row r="690" spans="2:3" x14ac:dyDescent="0.3">
      <c r="B690" s="23">
        <f>'Spot Type 1'!B690</f>
        <v>0</v>
      </c>
      <c r="C690" s="20" t="str">
        <f>'Spot Type 1'!C690</f>
        <v>x</v>
      </c>
    </row>
    <row r="691" spans="2:3" x14ac:dyDescent="0.3">
      <c r="B691" s="23">
        <f>'Spot Type 1'!B691</f>
        <v>0</v>
      </c>
      <c r="C691" s="20" t="str">
        <f>'Spot Type 1'!C691</f>
        <v>x</v>
      </c>
    </row>
    <row r="692" spans="2:3" x14ac:dyDescent="0.3">
      <c r="B692" s="23">
        <f>'Spot Type 1'!B692</f>
        <v>0</v>
      </c>
      <c r="C692" s="20" t="str">
        <f>'Spot Type 1'!C692</f>
        <v>x</v>
      </c>
    </row>
    <row r="693" spans="2:3" x14ac:dyDescent="0.3">
      <c r="B693" s="23">
        <f>'Spot Type 1'!B693</f>
        <v>0</v>
      </c>
      <c r="C693" s="20" t="str">
        <f>'Spot Type 1'!C693</f>
        <v>x</v>
      </c>
    </row>
    <row r="694" spans="2:3" x14ac:dyDescent="0.3">
      <c r="B694" s="23">
        <f>'Spot Type 1'!B694</f>
        <v>0</v>
      </c>
      <c r="C694" s="20" t="str">
        <f>'Spot Type 1'!C694</f>
        <v>x</v>
      </c>
    </row>
    <row r="695" spans="2:3" x14ac:dyDescent="0.3">
      <c r="B695" s="23">
        <f>'Spot Type 1'!B695</f>
        <v>0</v>
      </c>
      <c r="C695" s="20" t="str">
        <f>'Spot Type 1'!C695</f>
        <v>x</v>
      </c>
    </row>
    <row r="696" spans="2:3" x14ac:dyDescent="0.3">
      <c r="B696" s="23">
        <f>'Spot Type 1'!B696</f>
        <v>0</v>
      </c>
      <c r="C696" s="20" t="str">
        <f>'Spot Type 1'!C696</f>
        <v>x</v>
      </c>
    </row>
    <row r="697" spans="2:3" x14ac:dyDescent="0.3">
      <c r="B697" s="23">
        <f>'Spot Type 1'!B697</f>
        <v>0</v>
      </c>
      <c r="C697" s="20" t="str">
        <f>'Spot Type 1'!C697</f>
        <v>x</v>
      </c>
    </row>
    <row r="698" spans="2:3" x14ac:dyDescent="0.3">
      <c r="B698" s="23">
        <f>'Spot Type 1'!B698</f>
        <v>0</v>
      </c>
      <c r="C698" s="20" t="str">
        <f>'Spot Type 1'!C698</f>
        <v>x</v>
      </c>
    </row>
    <row r="699" spans="2:3" x14ac:dyDescent="0.3">
      <c r="B699" s="23">
        <f>'Spot Type 1'!B699</f>
        <v>0</v>
      </c>
      <c r="C699" s="20" t="str">
        <f>'Spot Type 1'!C699</f>
        <v>x</v>
      </c>
    </row>
    <row r="700" spans="2:3" x14ac:dyDescent="0.3">
      <c r="B700" s="23">
        <f>'Spot Type 1'!B700</f>
        <v>0</v>
      </c>
      <c r="C700" s="20" t="str">
        <f>'Spot Type 1'!C700</f>
        <v>x</v>
      </c>
    </row>
    <row r="701" spans="2:3" x14ac:dyDescent="0.3">
      <c r="B701" s="23">
        <f>'Spot Type 1'!B701</f>
        <v>0</v>
      </c>
      <c r="C701" s="20" t="str">
        <f>'Spot Type 1'!C701</f>
        <v>x</v>
      </c>
    </row>
    <row r="702" spans="2:3" x14ac:dyDescent="0.3">
      <c r="B702" s="23">
        <f>'Spot Type 1'!B702</f>
        <v>0</v>
      </c>
      <c r="C702" s="20" t="str">
        <f>'Spot Type 1'!C702</f>
        <v>x</v>
      </c>
    </row>
    <row r="703" spans="2:3" x14ac:dyDescent="0.3">
      <c r="B703" s="23">
        <f>'Spot Type 1'!B703</f>
        <v>0</v>
      </c>
      <c r="C703" s="20" t="str">
        <f>'Spot Type 1'!C703</f>
        <v>x</v>
      </c>
    </row>
    <row r="704" spans="2:3" x14ac:dyDescent="0.3">
      <c r="B704" s="23">
        <f>'Spot Type 1'!B704</f>
        <v>0</v>
      </c>
      <c r="C704" s="20" t="str">
        <f>'Spot Type 1'!C704</f>
        <v>x</v>
      </c>
    </row>
    <row r="705" spans="2:3" x14ac:dyDescent="0.3">
      <c r="B705" s="23">
        <f>'Spot Type 1'!B705</f>
        <v>0</v>
      </c>
      <c r="C705" s="20" t="str">
        <f>'Spot Type 1'!C705</f>
        <v>x</v>
      </c>
    </row>
    <row r="706" spans="2:3" x14ac:dyDescent="0.3">
      <c r="B706" s="23">
        <f>'Spot Type 1'!B706</f>
        <v>0</v>
      </c>
      <c r="C706" s="20" t="str">
        <f>'Spot Type 1'!C706</f>
        <v>x</v>
      </c>
    </row>
    <row r="707" spans="2:3" x14ac:dyDescent="0.3">
      <c r="B707" s="23">
        <f>'Spot Type 1'!B707</f>
        <v>0</v>
      </c>
      <c r="C707" s="20" t="str">
        <f>'Spot Type 1'!C707</f>
        <v>x</v>
      </c>
    </row>
    <row r="708" spans="2:3" x14ac:dyDescent="0.3">
      <c r="B708" s="23">
        <f>'Spot Type 1'!B708</f>
        <v>0</v>
      </c>
      <c r="C708" s="20" t="str">
        <f>'Spot Type 1'!C708</f>
        <v>x</v>
      </c>
    </row>
    <row r="709" spans="2:3" x14ac:dyDescent="0.3">
      <c r="B709" s="23">
        <f>'Spot Type 1'!B709</f>
        <v>0</v>
      </c>
      <c r="C709" s="20" t="str">
        <f>'Spot Type 1'!C709</f>
        <v>x</v>
      </c>
    </row>
    <row r="710" spans="2:3" x14ac:dyDescent="0.3">
      <c r="B710" s="23">
        <f>'Spot Type 1'!B710</f>
        <v>0</v>
      </c>
      <c r="C710" s="20" t="str">
        <f>'Spot Type 1'!C710</f>
        <v>x</v>
      </c>
    </row>
    <row r="711" spans="2:3" x14ac:dyDescent="0.3">
      <c r="B711" s="23">
        <f>'Spot Type 1'!B711</f>
        <v>0</v>
      </c>
      <c r="C711" s="20" t="str">
        <f>'Spot Type 1'!C711</f>
        <v>x</v>
      </c>
    </row>
    <row r="712" spans="2:3" x14ac:dyDescent="0.3">
      <c r="B712" s="23">
        <f>'Spot Type 1'!B712</f>
        <v>0</v>
      </c>
      <c r="C712" s="20" t="str">
        <f>'Spot Type 1'!C712</f>
        <v>x</v>
      </c>
    </row>
    <row r="713" spans="2:3" x14ac:dyDescent="0.3">
      <c r="B713" s="23">
        <f>'Spot Type 1'!B713</f>
        <v>0</v>
      </c>
      <c r="C713" s="20" t="str">
        <f>'Spot Type 1'!C713</f>
        <v>x</v>
      </c>
    </row>
    <row r="714" spans="2:3" x14ac:dyDescent="0.3">
      <c r="B714" s="23">
        <f>'Spot Type 1'!B714</f>
        <v>0</v>
      </c>
      <c r="C714" s="20" t="str">
        <f>'Spot Type 1'!C714</f>
        <v>x</v>
      </c>
    </row>
    <row r="715" spans="2:3" x14ac:dyDescent="0.3">
      <c r="B715" s="23">
        <f>'Spot Type 1'!B715</f>
        <v>0</v>
      </c>
      <c r="C715" s="20" t="str">
        <f>'Spot Type 1'!C715</f>
        <v>x</v>
      </c>
    </row>
    <row r="716" spans="2:3" x14ac:dyDescent="0.3">
      <c r="B716" s="23">
        <f>'Spot Type 1'!B716</f>
        <v>0</v>
      </c>
      <c r="C716" s="20" t="str">
        <f>'Spot Type 1'!C716</f>
        <v>x</v>
      </c>
    </row>
    <row r="717" spans="2:3" x14ac:dyDescent="0.3">
      <c r="B717" s="23">
        <f>'Spot Type 1'!B717</f>
        <v>0</v>
      </c>
      <c r="C717" s="20" t="str">
        <f>'Spot Type 1'!C717</f>
        <v>x</v>
      </c>
    </row>
    <row r="718" spans="2:3" x14ac:dyDescent="0.3">
      <c r="B718" s="23">
        <f>'Spot Type 1'!B718</f>
        <v>0</v>
      </c>
      <c r="C718" s="20" t="str">
        <f>'Spot Type 1'!C718</f>
        <v>x</v>
      </c>
    </row>
    <row r="719" spans="2:3" x14ac:dyDescent="0.3">
      <c r="B719" s="23">
        <f>'Spot Type 1'!B719</f>
        <v>0</v>
      </c>
      <c r="C719" s="20" t="str">
        <f>'Spot Type 1'!C719</f>
        <v>x</v>
      </c>
    </row>
    <row r="720" spans="2:3" x14ac:dyDescent="0.3">
      <c r="B720" s="23">
        <f>'Spot Type 1'!B720</f>
        <v>0</v>
      </c>
      <c r="C720" s="20" t="str">
        <f>'Spot Type 1'!C720</f>
        <v>x</v>
      </c>
    </row>
    <row r="721" spans="2:3" x14ac:dyDescent="0.3">
      <c r="B721" s="23">
        <f>'Spot Type 1'!B721</f>
        <v>0</v>
      </c>
      <c r="C721" s="20" t="str">
        <f>'Spot Type 1'!C721</f>
        <v>x</v>
      </c>
    </row>
    <row r="722" spans="2:3" x14ac:dyDescent="0.3">
      <c r="B722" s="23">
        <f>'Spot Type 1'!B722</f>
        <v>0</v>
      </c>
      <c r="C722" s="20" t="str">
        <f>'Spot Type 1'!C722</f>
        <v>x</v>
      </c>
    </row>
    <row r="723" spans="2:3" x14ac:dyDescent="0.3">
      <c r="B723" s="23">
        <f>'Spot Type 1'!B723</f>
        <v>0</v>
      </c>
      <c r="C723" s="20" t="str">
        <f>'Spot Type 1'!C723</f>
        <v>x</v>
      </c>
    </row>
    <row r="724" spans="2:3" x14ac:dyDescent="0.3">
      <c r="B724" s="23">
        <f>'Spot Type 1'!B724</f>
        <v>0</v>
      </c>
      <c r="C724" s="20" t="str">
        <f>'Spot Type 1'!C724</f>
        <v>x</v>
      </c>
    </row>
    <row r="725" spans="2:3" x14ac:dyDescent="0.3">
      <c r="B725" s="23">
        <f>'Spot Type 1'!B725</f>
        <v>0</v>
      </c>
      <c r="C725" s="20" t="str">
        <f>'Spot Type 1'!C725</f>
        <v>x</v>
      </c>
    </row>
    <row r="726" spans="2:3" x14ac:dyDescent="0.3">
      <c r="B726" s="23">
        <f>'Spot Type 1'!B726</f>
        <v>0</v>
      </c>
      <c r="C726" s="20" t="str">
        <f>'Spot Type 1'!C726</f>
        <v>x</v>
      </c>
    </row>
    <row r="727" spans="2:3" x14ac:dyDescent="0.3">
      <c r="B727" s="23">
        <f>'Spot Type 1'!B727</f>
        <v>0</v>
      </c>
      <c r="C727" s="20" t="str">
        <f>'Spot Type 1'!C727</f>
        <v>x</v>
      </c>
    </row>
    <row r="728" spans="2:3" x14ac:dyDescent="0.3">
      <c r="B728" s="23">
        <f>'Spot Type 1'!B728</f>
        <v>0</v>
      </c>
      <c r="C728" s="20" t="str">
        <f>'Spot Type 1'!C728</f>
        <v>x</v>
      </c>
    </row>
    <row r="729" spans="2:3" x14ac:dyDescent="0.3">
      <c r="B729" s="23">
        <f>'Spot Type 1'!B729</f>
        <v>0</v>
      </c>
      <c r="C729" s="20" t="str">
        <f>'Spot Type 1'!C729</f>
        <v>x</v>
      </c>
    </row>
    <row r="730" spans="2:3" x14ac:dyDescent="0.3">
      <c r="B730" s="23">
        <f>'Spot Type 1'!B730</f>
        <v>0</v>
      </c>
      <c r="C730" s="20" t="str">
        <f>'Spot Type 1'!C730</f>
        <v>x</v>
      </c>
    </row>
    <row r="731" spans="2:3" x14ac:dyDescent="0.3">
      <c r="B731" s="23">
        <f>'Spot Type 1'!B731</f>
        <v>0</v>
      </c>
      <c r="C731" s="20" t="str">
        <f>'Spot Type 1'!C731</f>
        <v>x</v>
      </c>
    </row>
    <row r="732" spans="2:3" x14ac:dyDescent="0.3">
      <c r="B732" s="23">
        <f>'Spot Type 1'!B732</f>
        <v>0</v>
      </c>
      <c r="C732" s="20" t="str">
        <f>'Spot Type 1'!C732</f>
        <v>x</v>
      </c>
    </row>
    <row r="733" spans="2:3" x14ac:dyDescent="0.3">
      <c r="B733" s="23">
        <f>'Spot Type 1'!B733</f>
        <v>0</v>
      </c>
      <c r="C733" s="20" t="str">
        <f>'Spot Type 1'!C733</f>
        <v>x</v>
      </c>
    </row>
    <row r="734" spans="2:3" x14ac:dyDescent="0.3">
      <c r="B734" s="23">
        <f>'Spot Type 1'!B734</f>
        <v>0</v>
      </c>
      <c r="C734" s="20" t="str">
        <f>'Spot Type 1'!C734</f>
        <v>x</v>
      </c>
    </row>
    <row r="735" spans="2:3" x14ac:dyDescent="0.3">
      <c r="B735" s="23">
        <f>'Spot Type 1'!B735</f>
        <v>0</v>
      </c>
      <c r="C735" s="20" t="str">
        <f>'Spot Type 1'!C735</f>
        <v>x</v>
      </c>
    </row>
    <row r="736" spans="2:3" x14ac:dyDescent="0.3">
      <c r="B736" s="23">
        <f>'Spot Type 1'!B736</f>
        <v>0</v>
      </c>
      <c r="C736" s="20" t="str">
        <f>'Spot Type 1'!C736</f>
        <v>x</v>
      </c>
    </row>
    <row r="737" spans="2:3" x14ac:dyDescent="0.3">
      <c r="B737" s="23">
        <f>'Spot Type 1'!B737</f>
        <v>0</v>
      </c>
      <c r="C737" s="20" t="str">
        <f>'Spot Type 1'!C737</f>
        <v>x</v>
      </c>
    </row>
    <row r="738" spans="2:3" x14ac:dyDescent="0.3">
      <c r="B738" s="23">
        <f>'Spot Type 1'!B738</f>
        <v>0</v>
      </c>
      <c r="C738" s="20" t="str">
        <f>'Spot Type 1'!C738</f>
        <v>x</v>
      </c>
    </row>
    <row r="739" spans="2:3" x14ac:dyDescent="0.3">
      <c r="B739" s="23">
        <f>'Spot Type 1'!B739</f>
        <v>0</v>
      </c>
      <c r="C739" s="20" t="str">
        <f>'Spot Type 1'!C739</f>
        <v>x</v>
      </c>
    </row>
    <row r="740" spans="2:3" x14ac:dyDescent="0.3">
      <c r="B740" s="23">
        <f>'Spot Type 1'!B740</f>
        <v>0</v>
      </c>
      <c r="C740" s="20" t="str">
        <f>'Spot Type 1'!C740</f>
        <v>x</v>
      </c>
    </row>
    <row r="741" spans="2:3" x14ac:dyDescent="0.3">
      <c r="B741" s="23">
        <f>'Spot Type 1'!B741</f>
        <v>0</v>
      </c>
      <c r="C741" s="20" t="str">
        <f>'Spot Type 1'!C741</f>
        <v>x</v>
      </c>
    </row>
    <row r="742" spans="2:3" x14ac:dyDescent="0.3">
      <c r="B742" s="23">
        <f>'Spot Type 1'!B742</f>
        <v>0</v>
      </c>
      <c r="C742" s="20" t="str">
        <f>'Spot Type 1'!C742</f>
        <v>x</v>
      </c>
    </row>
    <row r="743" spans="2:3" x14ac:dyDescent="0.3">
      <c r="B743" s="23">
        <f>'Spot Type 1'!B743</f>
        <v>0</v>
      </c>
      <c r="C743" s="20" t="str">
        <f>'Spot Type 1'!C743</f>
        <v>x</v>
      </c>
    </row>
    <row r="744" spans="2:3" x14ac:dyDescent="0.3">
      <c r="B744" s="23">
        <f>'Spot Type 1'!B744</f>
        <v>0</v>
      </c>
      <c r="C744" s="20" t="str">
        <f>'Spot Type 1'!C744</f>
        <v>x</v>
      </c>
    </row>
    <row r="745" spans="2:3" x14ac:dyDescent="0.3">
      <c r="B745" s="23">
        <f>'Spot Type 1'!B745</f>
        <v>0</v>
      </c>
      <c r="C745" s="20" t="str">
        <f>'Spot Type 1'!C745</f>
        <v>x</v>
      </c>
    </row>
    <row r="746" spans="2:3" x14ac:dyDescent="0.3">
      <c r="B746" s="23">
        <f>'Spot Type 1'!B746</f>
        <v>0</v>
      </c>
      <c r="C746" s="20" t="str">
        <f>'Spot Type 1'!C746</f>
        <v>x</v>
      </c>
    </row>
    <row r="747" spans="2:3" x14ac:dyDescent="0.3">
      <c r="B747" s="23">
        <f>'Spot Type 1'!B747</f>
        <v>0</v>
      </c>
      <c r="C747" s="20" t="str">
        <f>'Spot Type 1'!C747</f>
        <v>x</v>
      </c>
    </row>
    <row r="748" spans="2:3" x14ac:dyDescent="0.3">
      <c r="B748" s="23">
        <f>'Spot Type 1'!B748</f>
        <v>0</v>
      </c>
      <c r="C748" s="20" t="str">
        <f>'Spot Type 1'!C748</f>
        <v>x</v>
      </c>
    </row>
    <row r="749" spans="2:3" x14ac:dyDescent="0.3">
      <c r="B749" s="23">
        <f>'Spot Type 1'!B749</f>
        <v>0</v>
      </c>
      <c r="C749" s="20" t="str">
        <f>'Spot Type 1'!C749</f>
        <v>x</v>
      </c>
    </row>
    <row r="750" spans="2:3" x14ac:dyDescent="0.3">
      <c r="B750" s="23">
        <f>'Spot Type 1'!B750</f>
        <v>0</v>
      </c>
      <c r="C750" s="20" t="str">
        <f>'Spot Type 1'!C750</f>
        <v>x</v>
      </c>
    </row>
    <row r="751" spans="2:3" x14ac:dyDescent="0.3">
      <c r="B751" s="23">
        <f>'Spot Type 1'!B751</f>
        <v>0</v>
      </c>
      <c r="C751" s="20" t="str">
        <f>'Spot Type 1'!C751</f>
        <v>x</v>
      </c>
    </row>
    <row r="752" spans="2:3" x14ac:dyDescent="0.3">
      <c r="B752" s="23">
        <f>'Spot Type 1'!B752</f>
        <v>0</v>
      </c>
      <c r="C752" s="20" t="str">
        <f>'Spot Type 1'!C752</f>
        <v>x</v>
      </c>
    </row>
    <row r="753" spans="2:3" x14ac:dyDescent="0.3">
      <c r="B753" s="23">
        <f>'Spot Type 1'!B753</f>
        <v>0</v>
      </c>
      <c r="C753" s="20" t="str">
        <f>'Spot Type 1'!C753</f>
        <v>x</v>
      </c>
    </row>
    <row r="754" spans="2:3" x14ac:dyDescent="0.3">
      <c r="B754" s="23">
        <f>'Spot Type 1'!B754</f>
        <v>0</v>
      </c>
      <c r="C754" s="20" t="str">
        <f>'Spot Type 1'!C754</f>
        <v>x</v>
      </c>
    </row>
    <row r="755" spans="2:3" x14ac:dyDescent="0.3">
      <c r="B755" s="23">
        <f>'Spot Type 1'!B755</f>
        <v>0</v>
      </c>
      <c r="C755" s="20" t="str">
        <f>'Spot Type 1'!C755</f>
        <v>x</v>
      </c>
    </row>
    <row r="756" spans="2:3" x14ac:dyDescent="0.3">
      <c r="B756" s="23">
        <f>'Spot Type 1'!B756</f>
        <v>0</v>
      </c>
      <c r="C756" s="20" t="str">
        <f>'Spot Type 1'!C756</f>
        <v>x</v>
      </c>
    </row>
    <row r="757" spans="2:3" x14ac:dyDescent="0.3">
      <c r="B757" s="23">
        <f>'Spot Type 1'!B757</f>
        <v>0</v>
      </c>
      <c r="C757" s="20" t="str">
        <f>'Spot Type 1'!C757</f>
        <v>x</v>
      </c>
    </row>
    <row r="758" spans="2:3" x14ac:dyDescent="0.3">
      <c r="B758" s="23">
        <f>'Spot Type 1'!B758</f>
        <v>0</v>
      </c>
      <c r="C758" s="20" t="str">
        <f>'Spot Type 1'!C758</f>
        <v>x</v>
      </c>
    </row>
    <row r="759" spans="2:3" x14ac:dyDescent="0.3">
      <c r="B759" s="23">
        <f>'Spot Type 1'!B759</f>
        <v>0</v>
      </c>
      <c r="C759" s="20" t="str">
        <f>'Spot Type 1'!C759</f>
        <v>x</v>
      </c>
    </row>
    <row r="760" spans="2:3" x14ac:dyDescent="0.3">
      <c r="B760" s="23">
        <f>'Spot Type 1'!B760</f>
        <v>0</v>
      </c>
      <c r="C760" s="20" t="str">
        <f>'Spot Type 1'!C760</f>
        <v>x</v>
      </c>
    </row>
    <row r="761" spans="2:3" x14ac:dyDescent="0.3">
      <c r="B761" s="23">
        <f>'Spot Type 1'!B761</f>
        <v>0</v>
      </c>
      <c r="C761" s="20" t="str">
        <f>'Spot Type 1'!C761</f>
        <v>x</v>
      </c>
    </row>
    <row r="762" spans="2:3" x14ac:dyDescent="0.3">
      <c r="B762" s="23">
        <f>'Spot Type 1'!B762</f>
        <v>0</v>
      </c>
      <c r="C762" s="20" t="str">
        <f>'Spot Type 1'!C762</f>
        <v>x</v>
      </c>
    </row>
    <row r="763" spans="2:3" x14ac:dyDescent="0.3">
      <c r="B763" s="23">
        <f>'Spot Type 1'!B763</f>
        <v>0</v>
      </c>
      <c r="C763" s="20" t="str">
        <f>'Spot Type 1'!C763</f>
        <v>x</v>
      </c>
    </row>
    <row r="764" spans="2:3" x14ac:dyDescent="0.3">
      <c r="B764" s="23">
        <f>'Spot Type 1'!B764</f>
        <v>0</v>
      </c>
      <c r="C764" s="20" t="str">
        <f>'Spot Type 1'!C764</f>
        <v>x</v>
      </c>
    </row>
    <row r="765" spans="2:3" x14ac:dyDescent="0.3">
      <c r="B765" s="23">
        <f>'Spot Type 1'!B765</f>
        <v>0</v>
      </c>
      <c r="C765" s="20" t="str">
        <f>'Spot Type 1'!C765</f>
        <v>x</v>
      </c>
    </row>
    <row r="766" spans="2:3" x14ac:dyDescent="0.3">
      <c r="B766" s="23">
        <f>'Spot Type 1'!B766</f>
        <v>0</v>
      </c>
      <c r="C766" s="20" t="str">
        <f>'Spot Type 1'!C766</f>
        <v>x</v>
      </c>
    </row>
    <row r="767" spans="2:3" x14ac:dyDescent="0.3">
      <c r="B767" s="23">
        <f>'Spot Type 1'!B767</f>
        <v>0</v>
      </c>
      <c r="C767" s="20" t="str">
        <f>'Spot Type 1'!C767</f>
        <v>x</v>
      </c>
    </row>
    <row r="768" spans="2:3" x14ac:dyDescent="0.3">
      <c r="B768" s="23">
        <f>'Spot Type 1'!B768</f>
        <v>0</v>
      </c>
      <c r="C768" s="20" t="str">
        <f>'Spot Type 1'!C768</f>
        <v>x</v>
      </c>
    </row>
    <row r="769" spans="2:3" x14ac:dyDescent="0.3">
      <c r="B769" s="23">
        <f>'Spot Type 1'!B769</f>
        <v>0</v>
      </c>
      <c r="C769" s="20" t="str">
        <f>'Spot Type 1'!C769</f>
        <v>x</v>
      </c>
    </row>
    <row r="770" spans="2:3" x14ac:dyDescent="0.3">
      <c r="B770" s="23">
        <f>'Spot Type 1'!B770</f>
        <v>0</v>
      </c>
      <c r="C770" s="20" t="str">
        <f>'Spot Type 1'!C770</f>
        <v>x</v>
      </c>
    </row>
    <row r="771" spans="2:3" x14ac:dyDescent="0.3">
      <c r="B771" s="23">
        <f>'Spot Type 1'!B771</f>
        <v>0</v>
      </c>
      <c r="C771" s="20" t="str">
        <f>'Spot Type 1'!C771</f>
        <v>x</v>
      </c>
    </row>
    <row r="772" spans="2:3" x14ac:dyDescent="0.3">
      <c r="B772" s="23">
        <f>'Spot Type 1'!B772</f>
        <v>0</v>
      </c>
      <c r="C772" s="20" t="str">
        <f>'Spot Type 1'!C772</f>
        <v>x</v>
      </c>
    </row>
    <row r="773" spans="2:3" x14ac:dyDescent="0.3">
      <c r="B773" s="23">
        <f>'Spot Type 1'!B773</f>
        <v>0</v>
      </c>
      <c r="C773" s="20" t="str">
        <f>'Spot Type 1'!C773</f>
        <v>x</v>
      </c>
    </row>
    <row r="774" spans="2:3" x14ac:dyDescent="0.3">
      <c r="B774" s="23">
        <f>'Spot Type 1'!B774</f>
        <v>0</v>
      </c>
      <c r="C774" s="20" t="str">
        <f>'Spot Type 1'!C774</f>
        <v>x</v>
      </c>
    </row>
    <row r="775" spans="2:3" x14ac:dyDescent="0.3">
      <c r="B775" s="23">
        <f>'Spot Type 1'!B775</f>
        <v>0</v>
      </c>
      <c r="C775" s="20" t="str">
        <f>'Spot Type 1'!C775</f>
        <v>x</v>
      </c>
    </row>
    <row r="776" spans="2:3" x14ac:dyDescent="0.3">
      <c r="B776" s="23">
        <f>'Spot Type 1'!B776</f>
        <v>0</v>
      </c>
      <c r="C776" s="20" t="str">
        <f>'Spot Type 1'!C776</f>
        <v>x</v>
      </c>
    </row>
    <row r="777" spans="2:3" x14ac:dyDescent="0.3">
      <c r="B777" s="23">
        <f>'Spot Type 1'!B777</f>
        <v>0</v>
      </c>
      <c r="C777" s="20" t="str">
        <f>'Spot Type 1'!C777</f>
        <v>x</v>
      </c>
    </row>
    <row r="778" spans="2:3" x14ac:dyDescent="0.3">
      <c r="B778" s="23">
        <f>'Spot Type 1'!B778</f>
        <v>0</v>
      </c>
      <c r="C778" s="20" t="str">
        <f>'Spot Type 1'!C778</f>
        <v>x</v>
      </c>
    </row>
    <row r="779" spans="2:3" x14ac:dyDescent="0.3">
      <c r="B779" s="23">
        <f>'Spot Type 1'!B779</f>
        <v>0</v>
      </c>
      <c r="C779" s="20" t="str">
        <f>'Spot Type 1'!C779</f>
        <v>x</v>
      </c>
    </row>
    <row r="780" spans="2:3" x14ac:dyDescent="0.3">
      <c r="B780" s="23">
        <f>'Spot Type 1'!B780</f>
        <v>0</v>
      </c>
      <c r="C780" s="20" t="str">
        <f>'Spot Type 1'!C780</f>
        <v>x</v>
      </c>
    </row>
    <row r="781" spans="2:3" x14ac:dyDescent="0.3">
      <c r="B781" s="23">
        <f>'Spot Type 1'!B781</f>
        <v>0</v>
      </c>
      <c r="C781" s="20" t="str">
        <f>'Spot Type 1'!C781</f>
        <v>x</v>
      </c>
    </row>
    <row r="782" spans="2:3" x14ac:dyDescent="0.3">
      <c r="B782" s="23">
        <f>'Spot Type 1'!B782</f>
        <v>0</v>
      </c>
      <c r="C782" s="20" t="str">
        <f>'Spot Type 1'!C782</f>
        <v>x</v>
      </c>
    </row>
    <row r="783" spans="2:3" x14ac:dyDescent="0.3">
      <c r="B783" s="23">
        <f>'Spot Type 1'!B783</f>
        <v>0</v>
      </c>
      <c r="C783" s="20" t="str">
        <f>'Spot Type 1'!C783</f>
        <v>x</v>
      </c>
    </row>
    <row r="784" spans="2:3" x14ac:dyDescent="0.3">
      <c r="B784" s="23">
        <f>'Spot Type 1'!B784</f>
        <v>0</v>
      </c>
      <c r="C784" s="20" t="str">
        <f>'Spot Type 1'!C784</f>
        <v>x</v>
      </c>
    </row>
    <row r="785" spans="2:3" x14ac:dyDescent="0.3">
      <c r="B785" s="23">
        <f>'Spot Type 1'!B785</f>
        <v>0</v>
      </c>
      <c r="C785" s="20" t="str">
        <f>'Spot Type 1'!C785</f>
        <v>x</v>
      </c>
    </row>
    <row r="786" spans="2:3" x14ac:dyDescent="0.3">
      <c r="B786" s="23">
        <f>'Spot Type 1'!B786</f>
        <v>0</v>
      </c>
      <c r="C786" s="20" t="str">
        <f>'Spot Type 1'!C786</f>
        <v>x</v>
      </c>
    </row>
    <row r="787" spans="2:3" x14ac:dyDescent="0.3">
      <c r="B787" s="23">
        <f>'Spot Type 1'!B787</f>
        <v>0</v>
      </c>
      <c r="C787" s="20" t="str">
        <f>'Spot Type 1'!C787</f>
        <v>x</v>
      </c>
    </row>
    <row r="788" spans="2:3" x14ac:dyDescent="0.3">
      <c r="B788" s="23">
        <f>'Spot Type 1'!B788</f>
        <v>0</v>
      </c>
      <c r="C788" s="20" t="str">
        <f>'Spot Type 1'!C788</f>
        <v>x</v>
      </c>
    </row>
    <row r="789" spans="2:3" x14ac:dyDescent="0.3">
      <c r="B789" s="23">
        <f>'Spot Type 1'!B789</f>
        <v>0</v>
      </c>
      <c r="C789" s="20" t="str">
        <f>'Spot Type 1'!C789</f>
        <v>x</v>
      </c>
    </row>
    <row r="790" spans="2:3" x14ac:dyDescent="0.3">
      <c r="B790" s="23">
        <f>'Spot Type 1'!B790</f>
        <v>0</v>
      </c>
      <c r="C790" s="20" t="str">
        <f>'Spot Type 1'!C790</f>
        <v>x</v>
      </c>
    </row>
    <row r="791" spans="2:3" x14ac:dyDescent="0.3">
      <c r="B791" s="23">
        <f>'Spot Type 1'!B791</f>
        <v>0</v>
      </c>
      <c r="C791" s="20" t="str">
        <f>'Spot Type 1'!C791</f>
        <v>x</v>
      </c>
    </row>
    <row r="792" spans="2:3" x14ac:dyDescent="0.3">
      <c r="B792" s="23">
        <f>'Spot Type 1'!B792</f>
        <v>0</v>
      </c>
      <c r="C792" s="20" t="str">
        <f>'Spot Type 1'!C792</f>
        <v>x</v>
      </c>
    </row>
    <row r="793" spans="2:3" x14ac:dyDescent="0.3">
      <c r="B793" s="23">
        <f>'Spot Type 1'!B793</f>
        <v>0</v>
      </c>
      <c r="C793" s="20" t="str">
        <f>'Spot Type 1'!C793</f>
        <v>x</v>
      </c>
    </row>
    <row r="794" spans="2:3" x14ac:dyDescent="0.3">
      <c r="B794" s="23">
        <f>'Spot Type 1'!B794</f>
        <v>0</v>
      </c>
      <c r="C794" s="20" t="str">
        <f>'Spot Type 1'!C794</f>
        <v>x</v>
      </c>
    </row>
    <row r="795" spans="2:3" x14ac:dyDescent="0.3">
      <c r="B795" s="23">
        <f>'Spot Type 1'!B795</f>
        <v>0</v>
      </c>
      <c r="C795" s="20" t="str">
        <f>'Spot Type 1'!C795</f>
        <v>x</v>
      </c>
    </row>
    <row r="796" spans="2:3" x14ac:dyDescent="0.3">
      <c r="B796" s="23">
        <f>'Spot Type 1'!B796</f>
        <v>0</v>
      </c>
      <c r="C796" s="20" t="str">
        <f>'Spot Type 1'!C796</f>
        <v>x</v>
      </c>
    </row>
    <row r="797" spans="2:3" x14ac:dyDescent="0.3">
      <c r="B797" s="23">
        <f>'Spot Type 1'!B797</f>
        <v>0</v>
      </c>
      <c r="C797" s="20" t="str">
        <f>'Spot Type 1'!C797</f>
        <v>x</v>
      </c>
    </row>
    <row r="798" spans="2:3" x14ac:dyDescent="0.3">
      <c r="B798" s="23">
        <f>'Spot Type 1'!B798</f>
        <v>0</v>
      </c>
      <c r="C798" s="20" t="str">
        <f>'Spot Type 1'!C798</f>
        <v>x</v>
      </c>
    </row>
    <row r="799" spans="2:3" x14ac:dyDescent="0.3">
      <c r="B799" s="23">
        <f>'Spot Type 1'!B799</f>
        <v>0</v>
      </c>
      <c r="C799" s="20" t="str">
        <f>'Spot Type 1'!C799</f>
        <v>x</v>
      </c>
    </row>
    <row r="800" spans="2:3" x14ac:dyDescent="0.3">
      <c r="B800" s="23">
        <f>'Spot Type 1'!B800</f>
        <v>0</v>
      </c>
      <c r="C800" s="20" t="str">
        <f>'Spot Type 1'!C800</f>
        <v>x</v>
      </c>
    </row>
    <row r="801" spans="2:3" x14ac:dyDescent="0.3">
      <c r="B801" s="23">
        <f>'Spot Type 1'!B801</f>
        <v>0</v>
      </c>
      <c r="C801" s="20" t="str">
        <f>'Spot Type 1'!C801</f>
        <v>x</v>
      </c>
    </row>
    <row r="802" spans="2:3" x14ac:dyDescent="0.3">
      <c r="B802" s="23">
        <f>'Spot Type 1'!B802</f>
        <v>0</v>
      </c>
      <c r="C802" s="20" t="str">
        <f>'Spot Type 1'!C802</f>
        <v>x</v>
      </c>
    </row>
    <row r="803" spans="2:3" x14ac:dyDescent="0.3">
      <c r="B803" s="23">
        <f>'Spot Type 1'!B803</f>
        <v>0</v>
      </c>
      <c r="C803" s="20" t="str">
        <f>'Spot Type 1'!C803</f>
        <v>x</v>
      </c>
    </row>
    <row r="804" spans="2:3" x14ac:dyDescent="0.3">
      <c r="B804" s="23">
        <f>'Spot Type 1'!B804</f>
        <v>0</v>
      </c>
      <c r="C804" s="20" t="str">
        <f>'Spot Type 1'!C804</f>
        <v>x</v>
      </c>
    </row>
    <row r="805" spans="2:3" x14ac:dyDescent="0.3">
      <c r="B805" s="23">
        <f>'Spot Type 1'!B805</f>
        <v>0</v>
      </c>
      <c r="C805" s="20" t="str">
        <f>'Spot Type 1'!C805</f>
        <v>x</v>
      </c>
    </row>
    <row r="806" spans="2:3" x14ac:dyDescent="0.3">
      <c r="B806" s="23">
        <f>'Spot Type 1'!B806</f>
        <v>0</v>
      </c>
      <c r="C806" s="20" t="str">
        <f>'Spot Type 1'!C806</f>
        <v>x</v>
      </c>
    </row>
    <row r="807" spans="2:3" x14ac:dyDescent="0.3">
      <c r="B807" s="23">
        <f>'Spot Type 1'!B807</f>
        <v>0</v>
      </c>
      <c r="C807" s="20" t="str">
        <f>'Spot Type 1'!C807</f>
        <v>x</v>
      </c>
    </row>
    <row r="808" spans="2:3" x14ac:dyDescent="0.3">
      <c r="B808" s="23">
        <f>'Spot Type 1'!B808</f>
        <v>0</v>
      </c>
      <c r="C808" s="20" t="str">
        <f>'Spot Type 1'!C808</f>
        <v>x</v>
      </c>
    </row>
    <row r="809" spans="2:3" x14ac:dyDescent="0.3">
      <c r="B809" s="23">
        <f>'Spot Type 1'!B809</f>
        <v>0</v>
      </c>
      <c r="C809" s="20" t="str">
        <f>'Spot Type 1'!C809</f>
        <v>x</v>
      </c>
    </row>
    <row r="810" spans="2:3" x14ac:dyDescent="0.3">
      <c r="B810" s="23">
        <f>'Spot Type 1'!B810</f>
        <v>0</v>
      </c>
      <c r="C810" s="20" t="str">
        <f>'Spot Type 1'!C810</f>
        <v>x</v>
      </c>
    </row>
    <row r="811" spans="2:3" x14ac:dyDescent="0.3">
      <c r="B811" s="23">
        <f>'Spot Type 1'!B811</f>
        <v>0</v>
      </c>
      <c r="C811" s="20" t="str">
        <f>'Spot Type 1'!C811</f>
        <v>x</v>
      </c>
    </row>
    <row r="812" spans="2:3" x14ac:dyDescent="0.3">
      <c r="B812" s="23">
        <f>'Spot Type 1'!B812</f>
        <v>0</v>
      </c>
      <c r="C812" s="20" t="str">
        <f>'Spot Type 1'!C812</f>
        <v>x</v>
      </c>
    </row>
    <row r="813" spans="2:3" x14ac:dyDescent="0.3">
      <c r="B813" s="23">
        <f>'Spot Type 1'!B813</f>
        <v>0</v>
      </c>
      <c r="C813" s="20" t="str">
        <f>'Spot Type 1'!C813</f>
        <v>x</v>
      </c>
    </row>
    <row r="814" spans="2:3" x14ac:dyDescent="0.3">
      <c r="B814" s="23">
        <f>'Spot Type 1'!B814</f>
        <v>0</v>
      </c>
      <c r="C814" s="20" t="str">
        <f>'Spot Type 1'!C814</f>
        <v>x</v>
      </c>
    </row>
    <row r="815" spans="2:3" x14ac:dyDescent="0.3">
      <c r="B815" s="23">
        <f>'Spot Type 1'!B815</f>
        <v>0</v>
      </c>
      <c r="C815" s="20" t="str">
        <f>'Spot Type 1'!C815</f>
        <v>x</v>
      </c>
    </row>
    <row r="816" spans="2:3" x14ac:dyDescent="0.3">
      <c r="B816" s="23">
        <f>'Spot Type 1'!B816</f>
        <v>0</v>
      </c>
      <c r="C816" s="20" t="str">
        <f>'Spot Type 1'!C816</f>
        <v>x</v>
      </c>
    </row>
    <row r="817" spans="2:3" x14ac:dyDescent="0.3">
      <c r="B817" s="23">
        <f>'Spot Type 1'!B817</f>
        <v>0</v>
      </c>
      <c r="C817" s="20" t="str">
        <f>'Spot Type 1'!C817</f>
        <v>x</v>
      </c>
    </row>
    <row r="818" spans="2:3" x14ac:dyDescent="0.3">
      <c r="B818" s="23">
        <f>'Spot Type 1'!B818</f>
        <v>0</v>
      </c>
      <c r="C818" s="20" t="str">
        <f>'Spot Type 1'!C818</f>
        <v>x</v>
      </c>
    </row>
    <row r="819" spans="2:3" x14ac:dyDescent="0.3">
      <c r="B819" s="23">
        <f>'Spot Type 1'!B819</f>
        <v>0</v>
      </c>
      <c r="C819" s="20" t="str">
        <f>'Spot Type 1'!C819</f>
        <v>x</v>
      </c>
    </row>
    <row r="820" spans="2:3" x14ac:dyDescent="0.3">
      <c r="B820" s="23">
        <f>'Spot Type 1'!B820</f>
        <v>0</v>
      </c>
      <c r="C820" s="20" t="str">
        <f>'Spot Type 1'!C820</f>
        <v>x</v>
      </c>
    </row>
    <row r="821" spans="2:3" x14ac:dyDescent="0.3">
      <c r="B821" s="23">
        <f>'Spot Type 1'!B821</f>
        <v>0</v>
      </c>
      <c r="C821" s="20" t="str">
        <f>'Spot Type 1'!C821</f>
        <v>x</v>
      </c>
    </row>
    <row r="822" spans="2:3" x14ac:dyDescent="0.3">
      <c r="B822" s="23">
        <f>'Spot Type 1'!B822</f>
        <v>0</v>
      </c>
      <c r="C822" s="20" t="str">
        <f>'Spot Type 1'!C822</f>
        <v>x</v>
      </c>
    </row>
    <row r="823" spans="2:3" x14ac:dyDescent="0.3">
      <c r="B823" s="23">
        <f>'Spot Type 1'!B823</f>
        <v>0</v>
      </c>
      <c r="C823" s="20" t="str">
        <f>'Spot Type 1'!C823</f>
        <v>x</v>
      </c>
    </row>
    <row r="824" spans="2:3" x14ac:dyDescent="0.3">
      <c r="B824" s="23">
        <f>'Spot Type 1'!B824</f>
        <v>0</v>
      </c>
      <c r="C824" s="20" t="str">
        <f>'Spot Type 1'!C824</f>
        <v>x</v>
      </c>
    </row>
    <row r="825" spans="2:3" x14ac:dyDescent="0.3">
      <c r="B825" s="23">
        <f>'Spot Type 1'!B825</f>
        <v>0</v>
      </c>
      <c r="C825" s="20" t="str">
        <f>'Spot Type 1'!C825</f>
        <v>x</v>
      </c>
    </row>
    <row r="826" spans="2:3" x14ac:dyDescent="0.3">
      <c r="B826" s="23">
        <f>'Spot Type 1'!B826</f>
        <v>0</v>
      </c>
      <c r="C826" s="20" t="str">
        <f>'Spot Type 1'!C826</f>
        <v>x</v>
      </c>
    </row>
    <row r="827" spans="2:3" x14ac:dyDescent="0.3">
      <c r="B827" s="23">
        <f>'Spot Type 1'!B827</f>
        <v>0</v>
      </c>
      <c r="C827" s="20" t="str">
        <f>'Spot Type 1'!C827</f>
        <v>x</v>
      </c>
    </row>
    <row r="828" spans="2:3" x14ac:dyDescent="0.3">
      <c r="B828" s="23">
        <f>'Spot Type 1'!B828</f>
        <v>0</v>
      </c>
      <c r="C828" s="20" t="str">
        <f>'Spot Type 1'!C828</f>
        <v>x</v>
      </c>
    </row>
    <row r="829" spans="2:3" x14ac:dyDescent="0.3">
      <c r="B829" s="23">
        <f>'Spot Type 1'!B829</f>
        <v>0</v>
      </c>
      <c r="C829" s="20" t="str">
        <f>'Spot Type 1'!C829</f>
        <v>x</v>
      </c>
    </row>
    <row r="830" spans="2:3" x14ac:dyDescent="0.3">
      <c r="B830" s="23">
        <f>'Spot Type 1'!B830</f>
        <v>0</v>
      </c>
      <c r="C830" s="20" t="str">
        <f>'Spot Type 1'!C830</f>
        <v>x</v>
      </c>
    </row>
    <row r="831" spans="2:3" x14ac:dyDescent="0.3">
      <c r="B831" s="23">
        <f>'Spot Type 1'!B831</f>
        <v>0</v>
      </c>
      <c r="C831" s="20" t="str">
        <f>'Spot Type 1'!C831</f>
        <v>x</v>
      </c>
    </row>
    <row r="832" spans="2:3" x14ac:dyDescent="0.3">
      <c r="B832" s="23">
        <f>'Spot Type 1'!B832</f>
        <v>0</v>
      </c>
      <c r="C832" s="20" t="str">
        <f>'Spot Type 1'!C832</f>
        <v>x</v>
      </c>
    </row>
    <row r="833" spans="2:3" x14ac:dyDescent="0.3">
      <c r="B833" s="23">
        <f>'Spot Type 1'!B833</f>
        <v>0</v>
      </c>
      <c r="C833" s="20" t="str">
        <f>'Spot Type 1'!C833</f>
        <v>x</v>
      </c>
    </row>
    <row r="834" spans="2:3" x14ac:dyDescent="0.3">
      <c r="B834" s="23">
        <f>'Spot Type 1'!B834</f>
        <v>0</v>
      </c>
      <c r="C834" s="20" t="str">
        <f>'Spot Type 1'!C834</f>
        <v>x</v>
      </c>
    </row>
    <row r="835" spans="2:3" x14ac:dyDescent="0.3">
      <c r="B835" s="23">
        <f>'Spot Type 1'!B835</f>
        <v>0</v>
      </c>
      <c r="C835" s="20" t="str">
        <f>'Spot Type 1'!C835</f>
        <v>x</v>
      </c>
    </row>
    <row r="836" spans="2:3" x14ac:dyDescent="0.3">
      <c r="B836" s="23">
        <f>'Spot Type 1'!B836</f>
        <v>0</v>
      </c>
      <c r="C836" s="20" t="str">
        <f>'Spot Type 1'!C836</f>
        <v>x</v>
      </c>
    </row>
    <row r="837" spans="2:3" x14ac:dyDescent="0.3">
      <c r="B837" s="23">
        <f>'Spot Type 1'!B837</f>
        <v>0</v>
      </c>
      <c r="C837" s="20" t="str">
        <f>'Spot Type 1'!C837</f>
        <v>x</v>
      </c>
    </row>
    <row r="838" spans="2:3" x14ac:dyDescent="0.3">
      <c r="B838" s="23">
        <f>'Spot Type 1'!B838</f>
        <v>0</v>
      </c>
      <c r="C838" s="20" t="str">
        <f>'Spot Type 1'!C838</f>
        <v>x</v>
      </c>
    </row>
    <row r="839" spans="2:3" x14ac:dyDescent="0.3">
      <c r="B839" s="23">
        <f>'Spot Type 1'!B839</f>
        <v>0</v>
      </c>
      <c r="C839" s="20" t="str">
        <f>'Spot Type 1'!C839</f>
        <v>x</v>
      </c>
    </row>
    <row r="840" spans="2:3" x14ac:dyDescent="0.3">
      <c r="B840" s="23">
        <f>'Spot Type 1'!B840</f>
        <v>0</v>
      </c>
      <c r="C840" s="20" t="str">
        <f>'Spot Type 1'!C840</f>
        <v>x</v>
      </c>
    </row>
    <row r="841" spans="2:3" x14ac:dyDescent="0.3">
      <c r="B841" s="23">
        <f>'Spot Type 1'!B841</f>
        <v>0</v>
      </c>
      <c r="C841" s="20" t="str">
        <f>'Spot Type 1'!C841</f>
        <v>x</v>
      </c>
    </row>
    <row r="842" spans="2:3" x14ac:dyDescent="0.3">
      <c r="B842" s="23">
        <f>'Spot Type 1'!B842</f>
        <v>0</v>
      </c>
      <c r="C842" s="20" t="str">
        <f>'Spot Type 1'!C842</f>
        <v>x</v>
      </c>
    </row>
    <row r="843" spans="2:3" x14ac:dyDescent="0.3">
      <c r="B843" s="23">
        <f>'Spot Type 1'!B843</f>
        <v>0</v>
      </c>
      <c r="C843" s="20" t="str">
        <f>'Spot Type 1'!C843</f>
        <v>x</v>
      </c>
    </row>
    <row r="844" spans="2:3" x14ac:dyDescent="0.3">
      <c r="B844" s="23">
        <f>'Spot Type 1'!B844</f>
        <v>0</v>
      </c>
      <c r="C844" s="20" t="str">
        <f>'Spot Type 1'!C844</f>
        <v>x</v>
      </c>
    </row>
    <row r="845" spans="2:3" x14ac:dyDescent="0.3">
      <c r="B845" s="23">
        <f>'Spot Type 1'!B845</f>
        <v>0</v>
      </c>
      <c r="C845" s="20" t="str">
        <f>'Spot Type 1'!C845</f>
        <v>x</v>
      </c>
    </row>
    <row r="846" spans="2:3" x14ac:dyDescent="0.3">
      <c r="B846" s="23">
        <f>'Spot Type 1'!B846</f>
        <v>0</v>
      </c>
      <c r="C846" s="20" t="str">
        <f>'Spot Type 1'!C846</f>
        <v>x</v>
      </c>
    </row>
    <row r="847" spans="2:3" x14ac:dyDescent="0.3">
      <c r="B847" s="23">
        <f>'Spot Type 1'!B847</f>
        <v>0</v>
      </c>
      <c r="C847" s="20" t="str">
        <f>'Spot Type 1'!C847</f>
        <v>x</v>
      </c>
    </row>
    <row r="848" spans="2:3" x14ac:dyDescent="0.3">
      <c r="B848" s="23">
        <f>'Spot Type 1'!B848</f>
        <v>0</v>
      </c>
      <c r="C848" s="20" t="str">
        <f>'Spot Type 1'!C848</f>
        <v>x</v>
      </c>
    </row>
    <row r="849" spans="2:3" x14ac:dyDescent="0.3">
      <c r="B849" s="23">
        <f>'Spot Type 1'!B849</f>
        <v>0</v>
      </c>
      <c r="C849" s="20" t="str">
        <f>'Spot Type 1'!C849</f>
        <v>x</v>
      </c>
    </row>
    <row r="850" spans="2:3" x14ac:dyDescent="0.3">
      <c r="B850" s="23">
        <f>'Spot Type 1'!B850</f>
        <v>0</v>
      </c>
      <c r="C850" s="20" t="str">
        <f>'Spot Type 1'!C850</f>
        <v>x</v>
      </c>
    </row>
    <row r="851" spans="2:3" x14ac:dyDescent="0.3">
      <c r="B851" s="23">
        <f>'Spot Type 1'!B851</f>
        <v>0</v>
      </c>
      <c r="C851" s="20" t="str">
        <f>'Spot Type 1'!C851</f>
        <v>x</v>
      </c>
    </row>
    <row r="852" spans="2:3" x14ac:dyDescent="0.3">
      <c r="B852" s="23">
        <f>'Spot Type 1'!B852</f>
        <v>0</v>
      </c>
      <c r="C852" s="20" t="str">
        <f>'Spot Type 1'!C852</f>
        <v>x</v>
      </c>
    </row>
    <row r="853" spans="2:3" x14ac:dyDescent="0.3">
      <c r="B853" s="23">
        <f>'Spot Type 1'!B853</f>
        <v>0</v>
      </c>
      <c r="C853" s="20" t="str">
        <f>'Spot Type 1'!C853</f>
        <v>x</v>
      </c>
    </row>
    <row r="854" spans="2:3" x14ac:dyDescent="0.3">
      <c r="B854" s="23">
        <f>'Spot Type 1'!B854</f>
        <v>0</v>
      </c>
      <c r="C854" s="20" t="str">
        <f>'Spot Type 1'!C854</f>
        <v>x</v>
      </c>
    </row>
    <row r="855" spans="2:3" x14ac:dyDescent="0.3">
      <c r="B855" s="23">
        <f>'Spot Type 1'!B855</f>
        <v>0</v>
      </c>
      <c r="C855" s="20" t="str">
        <f>'Spot Type 1'!C855</f>
        <v>x</v>
      </c>
    </row>
    <row r="856" spans="2:3" x14ac:dyDescent="0.3">
      <c r="B856" s="23">
        <f>'Spot Type 1'!B856</f>
        <v>0</v>
      </c>
      <c r="C856" s="20" t="str">
        <f>'Spot Type 1'!C856</f>
        <v>x</v>
      </c>
    </row>
    <row r="857" spans="2:3" x14ac:dyDescent="0.3">
      <c r="B857" s="23">
        <f>'Spot Type 1'!B857</f>
        <v>0</v>
      </c>
      <c r="C857" s="20" t="str">
        <f>'Spot Type 1'!C857</f>
        <v>x</v>
      </c>
    </row>
    <row r="858" spans="2:3" x14ac:dyDescent="0.3">
      <c r="B858" s="23">
        <f>'Spot Type 1'!B858</f>
        <v>0</v>
      </c>
      <c r="C858" s="20" t="str">
        <f>'Spot Type 1'!C858</f>
        <v>x</v>
      </c>
    </row>
    <row r="859" spans="2:3" x14ac:dyDescent="0.3">
      <c r="B859" s="23">
        <f>'Spot Type 1'!B859</f>
        <v>0</v>
      </c>
      <c r="C859" s="20" t="str">
        <f>'Spot Type 1'!C859</f>
        <v>x</v>
      </c>
    </row>
    <row r="860" spans="2:3" x14ac:dyDescent="0.3">
      <c r="B860" s="23">
        <f>'Spot Type 1'!B860</f>
        <v>0</v>
      </c>
      <c r="C860" s="20" t="str">
        <f>'Spot Type 1'!C860</f>
        <v>x</v>
      </c>
    </row>
    <row r="861" spans="2:3" x14ac:dyDescent="0.3">
      <c r="B861" s="23">
        <f>'Spot Type 1'!B861</f>
        <v>0</v>
      </c>
      <c r="C861" s="20" t="str">
        <f>'Spot Type 1'!C861</f>
        <v>x</v>
      </c>
    </row>
    <row r="862" spans="2:3" x14ac:dyDescent="0.3">
      <c r="B862" s="23">
        <f>'Spot Type 1'!B862</f>
        <v>0</v>
      </c>
      <c r="C862" s="20" t="str">
        <f>'Spot Type 1'!C862</f>
        <v>x</v>
      </c>
    </row>
    <row r="863" spans="2:3" x14ac:dyDescent="0.3">
      <c r="B863" s="23">
        <f>'Spot Type 1'!B863</f>
        <v>0</v>
      </c>
      <c r="C863" s="20" t="str">
        <f>'Spot Type 1'!C863</f>
        <v>x</v>
      </c>
    </row>
    <row r="864" spans="2:3" x14ac:dyDescent="0.3">
      <c r="B864" s="23">
        <f>'Spot Type 1'!B864</f>
        <v>0</v>
      </c>
      <c r="C864" s="20" t="str">
        <f>'Spot Type 1'!C864</f>
        <v>x</v>
      </c>
    </row>
    <row r="865" spans="2:3" x14ac:dyDescent="0.3">
      <c r="B865" s="23">
        <f>'Spot Type 1'!B865</f>
        <v>0</v>
      </c>
      <c r="C865" s="20" t="str">
        <f>'Spot Type 1'!C865</f>
        <v>x</v>
      </c>
    </row>
    <row r="866" spans="2:3" x14ac:dyDescent="0.3">
      <c r="B866" s="23">
        <f>'Spot Type 1'!B866</f>
        <v>0</v>
      </c>
      <c r="C866" s="20" t="str">
        <f>'Spot Type 1'!C866</f>
        <v>x</v>
      </c>
    </row>
    <row r="867" spans="2:3" x14ac:dyDescent="0.3">
      <c r="B867" s="23">
        <f>'Spot Type 1'!B867</f>
        <v>0</v>
      </c>
      <c r="C867" s="20" t="str">
        <f>'Spot Type 1'!C867</f>
        <v>x</v>
      </c>
    </row>
    <row r="868" spans="2:3" x14ac:dyDescent="0.3">
      <c r="B868" s="23">
        <f>'Spot Type 1'!B868</f>
        <v>0</v>
      </c>
      <c r="C868" s="20" t="str">
        <f>'Spot Type 1'!C868</f>
        <v>x</v>
      </c>
    </row>
    <row r="869" spans="2:3" x14ac:dyDescent="0.3">
      <c r="B869" s="23">
        <f>'Spot Type 1'!B869</f>
        <v>0</v>
      </c>
      <c r="C869" s="20" t="str">
        <f>'Spot Type 1'!C869</f>
        <v>x</v>
      </c>
    </row>
    <row r="870" spans="2:3" x14ac:dyDescent="0.3">
      <c r="B870" s="23">
        <f>'Spot Type 1'!B870</f>
        <v>0</v>
      </c>
      <c r="C870" s="20" t="str">
        <f>'Spot Type 1'!C870</f>
        <v>x</v>
      </c>
    </row>
    <row r="871" spans="2:3" x14ac:dyDescent="0.3">
      <c r="B871" s="23">
        <f>'Spot Type 1'!B871</f>
        <v>0</v>
      </c>
      <c r="C871" s="20" t="str">
        <f>'Spot Type 1'!C871</f>
        <v>x</v>
      </c>
    </row>
    <row r="872" spans="2:3" x14ac:dyDescent="0.3">
      <c r="B872" s="23">
        <f>'Spot Type 1'!B872</f>
        <v>0</v>
      </c>
      <c r="C872" s="20" t="str">
        <f>'Spot Type 1'!C872</f>
        <v>x</v>
      </c>
    </row>
    <row r="873" spans="2:3" x14ac:dyDescent="0.3">
      <c r="B873" s="23">
        <f>'Spot Type 1'!B873</f>
        <v>0</v>
      </c>
      <c r="C873" s="20" t="str">
        <f>'Spot Type 1'!C873</f>
        <v>x</v>
      </c>
    </row>
    <row r="874" spans="2:3" x14ac:dyDescent="0.3">
      <c r="B874" s="23">
        <f>'Spot Type 1'!B874</f>
        <v>0</v>
      </c>
      <c r="C874" s="20" t="str">
        <f>'Spot Type 1'!C874</f>
        <v>x</v>
      </c>
    </row>
    <row r="875" spans="2:3" x14ac:dyDescent="0.3">
      <c r="B875" s="23">
        <f>'Spot Type 1'!B875</f>
        <v>0</v>
      </c>
      <c r="C875" s="20" t="str">
        <f>'Spot Type 1'!C875</f>
        <v>x</v>
      </c>
    </row>
    <row r="876" spans="2:3" x14ac:dyDescent="0.3">
      <c r="B876" s="23">
        <f>'Spot Type 1'!B876</f>
        <v>0</v>
      </c>
      <c r="C876" s="20" t="str">
        <f>'Spot Type 1'!C876</f>
        <v>x</v>
      </c>
    </row>
    <row r="877" spans="2:3" x14ac:dyDescent="0.3">
      <c r="B877" s="23">
        <f>'Spot Type 1'!B877</f>
        <v>0</v>
      </c>
      <c r="C877" s="20" t="str">
        <f>'Spot Type 1'!C877</f>
        <v>x</v>
      </c>
    </row>
    <row r="878" spans="2:3" x14ac:dyDescent="0.3">
      <c r="B878" s="23">
        <f>'Spot Type 1'!B878</f>
        <v>0</v>
      </c>
      <c r="C878" s="20" t="str">
        <f>'Spot Type 1'!C878</f>
        <v>x</v>
      </c>
    </row>
    <row r="879" spans="2:3" x14ac:dyDescent="0.3">
      <c r="B879" s="23">
        <f>'Spot Type 1'!B879</f>
        <v>0</v>
      </c>
      <c r="C879" s="20" t="str">
        <f>'Spot Type 1'!C879</f>
        <v>x</v>
      </c>
    </row>
    <row r="880" spans="2:3" x14ac:dyDescent="0.3">
      <c r="B880" s="23">
        <f>'Spot Type 1'!B880</f>
        <v>0</v>
      </c>
      <c r="C880" s="20" t="str">
        <f>'Spot Type 1'!C880</f>
        <v>x</v>
      </c>
    </row>
    <row r="881" spans="2:3" x14ac:dyDescent="0.3">
      <c r="B881" s="23">
        <f>'Spot Type 1'!B881</f>
        <v>0</v>
      </c>
      <c r="C881" s="20" t="str">
        <f>'Spot Type 1'!C881</f>
        <v>x</v>
      </c>
    </row>
    <row r="882" spans="2:3" x14ac:dyDescent="0.3">
      <c r="B882" s="23">
        <f>'Spot Type 1'!B882</f>
        <v>0</v>
      </c>
      <c r="C882" s="20" t="str">
        <f>'Spot Type 1'!C882</f>
        <v>x</v>
      </c>
    </row>
    <row r="883" spans="2:3" x14ac:dyDescent="0.3">
      <c r="B883" s="23">
        <f>'Spot Type 1'!B883</f>
        <v>0</v>
      </c>
      <c r="C883" s="20" t="str">
        <f>'Spot Type 1'!C883</f>
        <v>x</v>
      </c>
    </row>
    <row r="884" spans="2:3" x14ac:dyDescent="0.3">
      <c r="B884" s="23">
        <f>'Spot Type 1'!B884</f>
        <v>0</v>
      </c>
      <c r="C884" s="20" t="str">
        <f>'Spot Type 1'!C884</f>
        <v>x</v>
      </c>
    </row>
    <row r="885" spans="2:3" x14ac:dyDescent="0.3">
      <c r="B885" s="23">
        <f>'Spot Type 1'!B885</f>
        <v>0</v>
      </c>
      <c r="C885" s="20" t="str">
        <f>'Spot Type 1'!C885</f>
        <v>x</v>
      </c>
    </row>
    <row r="886" spans="2:3" x14ac:dyDescent="0.3">
      <c r="B886" s="23">
        <f>'Spot Type 1'!B886</f>
        <v>0</v>
      </c>
      <c r="C886" s="20" t="str">
        <f>'Spot Type 1'!C886</f>
        <v>x</v>
      </c>
    </row>
    <row r="887" spans="2:3" x14ac:dyDescent="0.3">
      <c r="B887" s="23">
        <f>'Spot Type 1'!B887</f>
        <v>0</v>
      </c>
      <c r="C887" s="20" t="str">
        <f>'Spot Type 1'!C887</f>
        <v>x</v>
      </c>
    </row>
    <row r="888" spans="2:3" x14ac:dyDescent="0.3">
      <c r="B888" s="23">
        <f>'Spot Type 1'!B888</f>
        <v>0</v>
      </c>
      <c r="C888" s="20" t="str">
        <f>'Spot Type 1'!C888</f>
        <v>x</v>
      </c>
    </row>
    <row r="889" spans="2:3" x14ac:dyDescent="0.3">
      <c r="B889" s="23">
        <f>'Spot Type 1'!B889</f>
        <v>0</v>
      </c>
      <c r="C889" s="20" t="str">
        <f>'Spot Type 1'!C889</f>
        <v>x</v>
      </c>
    </row>
    <row r="890" spans="2:3" x14ac:dyDescent="0.3">
      <c r="B890" s="23">
        <f>'Spot Type 1'!B890</f>
        <v>0</v>
      </c>
      <c r="C890" s="20" t="str">
        <f>'Spot Type 1'!C890</f>
        <v>x</v>
      </c>
    </row>
    <row r="891" spans="2:3" x14ac:dyDescent="0.3">
      <c r="B891" s="23">
        <f>'Spot Type 1'!B891</f>
        <v>0</v>
      </c>
      <c r="C891" s="20" t="str">
        <f>'Spot Type 1'!C891</f>
        <v>x</v>
      </c>
    </row>
    <row r="892" spans="2:3" x14ac:dyDescent="0.3">
      <c r="B892" s="23">
        <f>'Spot Type 1'!B892</f>
        <v>0</v>
      </c>
      <c r="C892" s="20" t="str">
        <f>'Spot Type 1'!C892</f>
        <v>x</v>
      </c>
    </row>
    <row r="893" spans="2:3" x14ac:dyDescent="0.3">
      <c r="B893" s="23">
        <f>'Spot Type 1'!B893</f>
        <v>0</v>
      </c>
      <c r="C893" s="20" t="str">
        <f>'Spot Type 1'!C893</f>
        <v>x</v>
      </c>
    </row>
    <row r="894" spans="2:3" x14ac:dyDescent="0.3">
      <c r="B894" s="23">
        <f>'Spot Type 1'!B894</f>
        <v>0</v>
      </c>
      <c r="C894" s="20" t="str">
        <f>'Spot Type 1'!C894</f>
        <v>x</v>
      </c>
    </row>
    <row r="895" spans="2:3" x14ac:dyDescent="0.3">
      <c r="B895" s="23">
        <f>'Spot Type 1'!B895</f>
        <v>0</v>
      </c>
      <c r="C895" s="20" t="str">
        <f>'Spot Type 1'!C895</f>
        <v>x</v>
      </c>
    </row>
    <row r="896" spans="2:3" x14ac:dyDescent="0.3">
      <c r="B896" s="23">
        <f>'Spot Type 1'!B896</f>
        <v>0</v>
      </c>
      <c r="C896" s="20" t="str">
        <f>'Spot Type 1'!C896</f>
        <v>x</v>
      </c>
    </row>
    <row r="897" spans="2:3" x14ac:dyDescent="0.3">
      <c r="B897" s="23">
        <f>'Spot Type 1'!B897</f>
        <v>0</v>
      </c>
      <c r="C897" s="20" t="str">
        <f>'Spot Type 1'!C897</f>
        <v>x</v>
      </c>
    </row>
    <row r="898" spans="2:3" x14ac:dyDescent="0.3">
      <c r="B898" s="23">
        <f>'Spot Type 1'!B898</f>
        <v>0</v>
      </c>
      <c r="C898" s="20" t="str">
        <f>'Spot Type 1'!C898</f>
        <v>x</v>
      </c>
    </row>
    <row r="899" spans="2:3" x14ac:dyDescent="0.3">
      <c r="B899" s="23">
        <f>'Spot Type 1'!B899</f>
        <v>0</v>
      </c>
      <c r="C899" s="20" t="str">
        <f>'Spot Type 1'!C899</f>
        <v>x</v>
      </c>
    </row>
    <row r="900" spans="2:3" x14ac:dyDescent="0.3">
      <c r="B900" s="23">
        <f>'Spot Type 1'!B900</f>
        <v>0</v>
      </c>
      <c r="C900" s="20" t="str">
        <f>'Spot Type 1'!C900</f>
        <v>x</v>
      </c>
    </row>
    <row r="901" spans="2:3" x14ac:dyDescent="0.3">
      <c r="B901" s="23">
        <f>'Spot Type 1'!B901</f>
        <v>0</v>
      </c>
      <c r="C901" s="20" t="str">
        <f>'Spot Type 1'!C901</f>
        <v>x</v>
      </c>
    </row>
    <row r="902" spans="2:3" x14ac:dyDescent="0.3">
      <c r="B902" s="23">
        <f>'Spot Type 1'!B902</f>
        <v>0</v>
      </c>
      <c r="C902" s="20" t="str">
        <f>'Spot Type 1'!C902</f>
        <v>x</v>
      </c>
    </row>
    <row r="903" spans="2:3" x14ac:dyDescent="0.3">
      <c r="B903" s="23">
        <f>'Spot Type 1'!B903</f>
        <v>0</v>
      </c>
      <c r="C903" s="20" t="str">
        <f>'Spot Type 1'!C903</f>
        <v>x</v>
      </c>
    </row>
    <row r="904" spans="2:3" x14ac:dyDescent="0.3">
      <c r="B904" s="23">
        <f>'Spot Type 1'!B904</f>
        <v>0</v>
      </c>
      <c r="C904" s="20" t="str">
        <f>'Spot Type 1'!C904</f>
        <v>x</v>
      </c>
    </row>
    <row r="905" spans="2:3" x14ac:dyDescent="0.3">
      <c r="B905" s="23">
        <f>'Spot Type 1'!B905</f>
        <v>0</v>
      </c>
      <c r="C905" s="20" t="str">
        <f>'Spot Type 1'!C905</f>
        <v>x</v>
      </c>
    </row>
    <row r="906" spans="2:3" x14ac:dyDescent="0.3">
      <c r="B906" s="23">
        <f>'Spot Type 1'!B906</f>
        <v>0</v>
      </c>
      <c r="C906" s="20" t="str">
        <f>'Spot Type 1'!C906</f>
        <v>x</v>
      </c>
    </row>
    <row r="907" spans="2:3" x14ac:dyDescent="0.3">
      <c r="B907" s="23">
        <f>'Spot Type 1'!B907</f>
        <v>0</v>
      </c>
      <c r="C907" s="20" t="str">
        <f>'Spot Type 1'!C907</f>
        <v>x</v>
      </c>
    </row>
    <row r="908" spans="2:3" x14ac:dyDescent="0.3">
      <c r="B908" s="23">
        <f>'Spot Type 1'!B908</f>
        <v>0</v>
      </c>
      <c r="C908" s="20" t="str">
        <f>'Spot Type 1'!C908</f>
        <v>x</v>
      </c>
    </row>
    <row r="909" spans="2:3" x14ac:dyDescent="0.3">
      <c r="B909" s="23">
        <f>'Spot Type 1'!B909</f>
        <v>0</v>
      </c>
      <c r="C909" s="20" t="str">
        <f>'Spot Type 1'!C909</f>
        <v>x</v>
      </c>
    </row>
    <row r="910" spans="2:3" x14ac:dyDescent="0.3">
      <c r="B910" s="23">
        <f>'Spot Type 1'!B910</f>
        <v>0</v>
      </c>
      <c r="C910" s="20" t="str">
        <f>'Spot Type 1'!C910</f>
        <v>x</v>
      </c>
    </row>
    <row r="911" spans="2:3" x14ac:dyDescent="0.3">
      <c r="B911" s="23">
        <f>'Spot Type 1'!B911</f>
        <v>0</v>
      </c>
      <c r="C911" s="20" t="str">
        <f>'Spot Type 1'!C911</f>
        <v>x</v>
      </c>
    </row>
    <row r="912" spans="2:3" x14ac:dyDescent="0.3">
      <c r="B912" s="23">
        <f>'Spot Type 1'!B912</f>
        <v>0</v>
      </c>
      <c r="C912" s="20" t="str">
        <f>'Spot Type 1'!C912</f>
        <v>x</v>
      </c>
    </row>
    <row r="913" spans="2:3" x14ac:dyDescent="0.3">
      <c r="B913" s="23">
        <f>'Spot Type 1'!B913</f>
        <v>0</v>
      </c>
      <c r="C913" s="20" t="str">
        <f>'Spot Type 1'!C913</f>
        <v>x</v>
      </c>
    </row>
    <row r="914" spans="2:3" x14ac:dyDescent="0.3">
      <c r="B914" s="23">
        <f>'Spot Type 1'!B914</f>
        <v>0</v>
      </c>
      <c r="C914" s="20" t="str">
        <f>'Spot Type 1'!C914</f>
        <v>x</v>
      </c>
    </row>
    <row r="915" spans="2:3" x14ac:dyDescent="0.3">
      <c r="B915" s="23">
        <f>'Spot Type 1'!B915</f>
        <v>0</v>
      </c>
      <c r="C915" s="20" t="str">
        <f>'Spot Type 1'!C915</f>
        <v>x</v>
      </c>
    </row>
    <row r="916" spans="2:3" x14ac:dyDescent="0.3">
      <c r="B916" s="23">
        <f>'Spot Type 1'!B916</f>
        <v>0</v>
      </c>
      <c r="C916" s="20" t="str">
        <f>'Spot Type 1'!C916</f>
        <v>x</v>
      </c>
    </row>
    <row r="917" spans="2:3" x14ac:dyDescent="0.3">
      <c r="B917" s="23">
        <f>'Spot Type 1'!B917</f>
        <v>0</v>
      </c>
      <c r="C917" s="20" t="str">
        <f>'Spot Type 1'!C917</f>
        <v>x</v>
      </c>
    </row>
    <row r="918" spans="2:3" x14ac:dyDescent="0.3">
      <c r="B918" s="23">
        <f>'Spot Type 1'!B918</f>
        <v>0</v>
      </c>
      <c r="C918" s="20" t="str">
        <f>'Spot Type 1'!C918</f>
        <v>x</v>
      </c>
    </row>
    <row r="919" spans="2:3" x14ac:dyDescent="0.3">
      <c r="B919" s="23">
        <f>'Spot Type 1'!B919</f>
        <v>0</v>
      </c>
      <c r="C919" s="20" t="str">
        <f>'Spot Type 1'!C919</f>
        <v>x</v>
      </c>
    </row>
    <row r="920" spans="2:3" x14ac:dyDescent="0.3">
      <c r="B920" s="23">
        <f>'Spot Type 1'!B920</f>
        <v>0</v>
      </c>
      <c r="C920" s="20" t="str">
        <f>'Spot Type 1'!C920</f>
        <v>x</v>
      </c>
    </row>
    <row r="921" spans="2:3" x14ac:dyDescent="0.3">
      <c r="B921" s="23">
        <f>'Spot Type 1'!B921</f>
        <v>0</v>
      </c>
      <c r="C921" s="20" t="str">
        <f>'Spot Type 1'!C921</f>
        <v>x</v>
      </c>
    </row>
    <row r="922" spans="2:3" x14ac:dyDescent="0.3">
      <c r="B922" s="23">
        <f>'Spot Type 1'!B922</f>
        <v>0</v>
      </c>
      <c r="C922" s="20" t="str">
        <f>'Spot Type 1'!C922</f>
        <v>x</v>
      </c>
    </row>
    <row r="923" spans="2:3" x14ac:dyDescent="0.3">
      <c r="B923" s="23">
        <f>'Spot Type 1'!B923</f>
        <v>0</v>
      </c>
      <c r="C923" s="20" t="str">
        <f>'Spot Type 1'!C923</f>
        <v>x</v>
      </c>
    </row>
    <row r="924" spans="2:3" x14ac:dyDescent="0.3">
      <c r="B924" s="23">
        <f>'Spot Type 1'!B924</f>
        <v>0</v>
      </c>
      <c r="C924" s="20" t="str">
        <f>'Spot Type 1'!C924</f>
        <v>x</v>
      </c>
    </row>
    <row r="925" spans="2:3" x14ac:dyDescent="0.3">
      <c r="B925" s="23">
        <f>'Spot Type 1'!B925</f>
        <v>0</v>
      </c>
      <c r="C925" s="20" t="str">
        <f>'Spot Type 1'!C925</f>
        <v>x</v>
      </c>
    </row>
    <row r="926" spans="2:3" x14ac:dyDescent="0.3">
      <c r="B926" s="23">
        <f>'Spot Type 1'!B926</f>
        <v>0</v>
      </c>
      <c r="C926" s="20" t="str">
        <f>'Spot Type 1'!C926</f>
        <v>x</v>
      </c>
    </row>
    <row r="927" spans="2:3" x14ac:dyDescent="0.3">
      <c r="B927" s="23">
        <f>'Spot Type 1'!B927</f>
        <v>0</v>
      </c>
      <c r="C927" s="20" t="str">
        <f>'Spot Type 1'!C927</f>
        <v>x</v>
      </c>
    </row>
    <row r="928" spans="2:3" x14ac:dyDescent="0.3">
      <c r="B928" s="23">
        <f>'Spot Type 1'!B928</f>
        <v>0</v>
      </c>
      <c r="C928" s="20" t="str">
        <f>'Spot Type 1'!C928</f>
        <v>x</v>
      </c>
    </row>
    <row r="929" spans="2:3" x14ac:dyDescent="0.3">
      <c r="B929" s="23">
        <f>'Spot Type 1'!B929</f>
        <v>0</v>
      </c>
      <c r="C929" s="20" t="str">
        <f>'Spot Type 1'!C929</f>
        <v>x</v>
      </c>
    </row>
    <row r="930" spans="2:3" x14ac:dyDescent="0.3">
      <c r="B930" s="23">
        <f>'Spot Type 1'!B930</f>
        <v>0</v>
      </c>
      <c r="C930" s="20" t="str">
        <f>'Spot Type 1'!C930</f>
        <v>x</v>
      </c>
    </row>
    <row r="931" spans="2:3" x14ac:dyDescent="0.3">
      <c r="B931" s="23">
        <f>'Spot Type 1'!B931</f>
        <v>0</v>
      </c>
      <c r="C931" s="20" t="str">
        <f>'Spot Type 1'!C931</f>
        <v>x</v>
      </c>
    </row>
    <row r="932" spans="2:3" x14ac:dyDescent="0.3">
      <c r="B932" s="23">
        <f>'Spot Type 1'!B932</f>
        <v>0</v>
      </c>
      <c r="C932" s="20" t="str">
        <f>'Spot Type 1'!C932</f>
        <v>x</v>
      </c>
    </row>
    <row r="933" spans="2:3" x14ac:dyDescent="0.3">
      <c r="B933" s="23">
        <f>'Spot Type 1'!B933</f>
        <v>0</v>
      </c>
      <c r="C933" s="20" t="str">
        <f>'Spot Type 1'!C933</f>
        <v>x</v>
      </c>
    </row>
    <row r="934" spans="2:3" x14ac:dyDescent="0.3">
      <c r="B934" s="23">
        <f>'Spot Type 1'!B934</f>
        <v>0</v>
      </c>
      <c r="C934" s="20" t="str">
        <f>'Spot Type 1'!C934</f>
        <v>x</v>
      </c>
    </row>
    <row r="935" spans="2:3" x14ac:dyDescent="0.3">
      <c r="B935" s="23">
        <f>'Spot Type 1'!B935</f>
        <v>0</v>
      </c>
      <c r="C935" s="20" t="str">
        <f>'Spot Type 1'!C935</f>
        <v>x</v>
      </c>
    </row>
    <row r="936" spans="2:3" x14ac:dyDescent="0.3">
      <c r="B936" s="23">
        <f>'Spot Type 1'!B936</f>
        <v>0</v>
      </c>
      <c r="C936" s="20" t="str">
        <f>'Spot Type 1'!C936</f>
        <v>x</v>
      </c>
    </row>
    <row r="937" spans="2:3" x14ac:dyDescent="0.3">
      <c r="B937" s="23">
        <f>'Spot Type 1'!B937</f>
        <v>0</v>
      </c>
      <c r="C937" s="20" t="str">
        <f>'Spot Type 1'!C937</f>
        <v>x</v>
      </c>
    </row>
    <row r="938" spans="2:3" x14ac:dyDescent="0.3">
      <c r="B938" s="23">
        <f>'Spot Type 1'!B938</f>
        <v>0</v>
      </c>
      <c r="C938" s="20" t="str">
        <f>'Spot Type 1'!C938</f>
        <v>x</v>
      </c>
    </row>
    <row r="939" spans="2:3" x14ac:dyDescent="0.3">
      <c r="B939" s="23">
        <f>'Spot Type 1'!B939</f>
        <v>0</v>
      </c>
      <c r="C939" s="20" t="str">
        <f>'Spot Type 1'!C939</f>
        <v>x</v>
      </c>
    </row>
    <row r="940" spans="2:3" x14ac:dyDescent="0.3">
      <c r="B940" s="23">
        <f>'Spot Type 1'!B940</f>
        <v>0</v>
      </c>
      <c r="C940" s="20" t="str">
        <f>'Spot Type 1'!C940</f>
        <v>x</v>
      </c>
    </row>
    <row r="941" spans="2:3" x14ac:dyDescent="0.3">
      <c r="B941" s="23">
        <f>'Spot Type 1'!B941</f>
        <v>0</v>
      </c>
      <c r="C941" s="20" t="str">
        <f>'Spot Type 1'!C941</f>
        <v>x</v>
      </c>
    </row>
    <row r="942" spans="2:3" x14ac:dyDescent="0.3">
      <c r="B942" s="23">
        <f>'Spot Type 1'!B942</f>
        <v>0</v>
      </c>
      <c r="C942" s="20" t="str">
        <f>'Spot Type 1'!C942</f>
        <v>x</v>
      </c>
    </row>
    <row r="943" spans="2:3" x14ac:dyDescent="0.3">
      <c r="B943" s="23">
        <f>'Spot Type 1'!B943</f>
        <v>0</v>
      </c>
      <c r="C943" s="20" t="str">
        <f>'Spot Type 1'!C943</f>
        <v>x</v>
      </c>
    </row>
    <row r="944" spans="2:3" x14ac:dyDescent="0.3">
      <c r="B944" s="23">
        <f>'Spot Type 1'!B944</f>
        <v>0</v>
      </c>
      <c r="C944" s="20" t="str">
        <f>'Spot Type 1'!C944</f>
        <v>x</v>
      </c>
    </row>
    <row r="945" spans="2:3" x14ac:dyDescent="0.3">
      <c r="B945" s="23">
        <f>'Spot Type 1'!B945</f>
        <v>0</v>
      </c>
      <c r="C945" s="20" t="str">
        <f>'Spot Type 1'!C945</f>
        <v>x</v>
      </c>
    </row>
    <row r="946" spans="2:3" x14ac:dyDescent="0.3">
      <c r="B946" s="23">
        <f>'Spot Type 1'!B946</f>
        <v>0</v>
      </c>
      <c r="C946" s="20" t="str">
        <f>'Spot Type 1'!C946</f>
        <v>x</v>
      </c>
    </row>
    <row r="947" spans="2:3" x14ac:dyDescent="0.3">
      <c r="B947" s="23">
        <f>'Spot Type 1'!B947</f>
        <v>0</v>
      </c>
      <c r="C947" s="20" t="str">
        <f>'Spot Type 1'!C947</f>
        <v>x</v>
      </c>
    </row>
    <row r="948" spans="2:3" x14ac:dyDescent="0.3">
      <c r="B948" s="23">
        <f>'Spot Type 1'!B948</f>
        <v>0</v>
      </c>
      <c r="C948" s="20" t="str">
        <f>'Spot Type 1'!C948</f>
        <v>x</v>
      </c>
    </row>
    <row r="949" spans="2:3" x14ac:dyDescent="0.3">
      <c r="B949" s="23">
        <f>'Spot Type 1'!B949</f>
        <v>0</v>
      </c>
      <c r="C949" s="20" t="str">
        <f>'Spot Type 1'!C949</f>
        <v>x</v>
      </c>
    </row>
    <row r="950" spans="2:3" x14ac:dyDescent="0.3">
      <c r="B950" s="23">
        <f>'Spot Type 1'!B950</f>
        <v>0</v>
      </c>
      <c r="C950" s="20" t="str">
        <f>'Spot Type 1'!C950</f>
        <v>x</v>
      </c>
    </row>
    <row r="951" spans="2:3" x14ac:dyDescent="0.3">
      <c r="B951" s="23">
        <f>'Spot Type 1'!B951</f>
        <v>0</v>
      </c>
      <c r="C951" s="20" t="str">
        <f>'Spot Type 1'!C951</f>
        <v>x</v>
      </c>
    </row>
    <row r="952" spans="2:3" x14ac:dyDescent="0.3">
      <c r="B952" s="23">
        <f>'Spot Type 1'!B952</f>
        <v>0</v>
      </c>
      <c r="C952" s="20" t="str">
        <f>'Spot Type 1'!C952</f>
        <v>x</v>
      </c>
    </row>
    <row r="953" spans="2:3" x14ac:dyDescent="0.3">
      <c r="B953" s="23">
        <f>'Spot Type 1'!B953</f>
        <v>0</v>
      </c>
      <c r="C953" s="20" t="str">
        <f>'Spot Type 1'!C953</f>
        <v>x</v>
      </c>
    </row>
    <row r="954" spans="2:3" x14ac:dyDescent="0.3">
      <c r="B954" s="23">
        <f>'Spot Type 1'!B954</f>
        <v>0</v>
      </c>
      <c r="C954" s="20" t="str">
        <f>'Spot Type 1'!C954</f>
        <v>x</v>
      </c>
    </row>
    <row r="955" spans="2:3" x14ac:dyDescent="0.3">
      <c r="B955" s="23">
        <f>'Spot Type 1'!B955</f>
        <v>0</v>
      </c>
      <c r="C955" s="20" t="str">
        <f>'Spot Type 1'!C955</f>
        <v>x</v>
      </c>
    </row>
    <row r="956" spans="2:3" x14ac:dyDescent="0.3">
      <c r="B956" s="23">
        <f>'Spot Type 1'!B956</f>
        <v>0</v>
      </c>
      <c r="C956" s="20" t="str">
        <f>'Spot Type 1'!C956</f>
        <v>x</v>
      </c>
    </row>
    <row r="957" spans="2:3" x14ac:dyDescent="0.3">
      <c r="B957" s="23">
        <f>'Spot Type 1'!B957</f>
        <v>0</v>
      </c>
      <c r="C957" s="20" t="str">
        <f>'Spot Type 1'!C957</f>
        <v>x</v>
      </c>
    </row>
    <row r="958" spans="2:3" x14ac:dyDescent="0.3">
      <c r="B958" s="23">
        <f>'Spot Type 1'!B958</f>
        <v>0</v>
      </c>
      <c r="C958" s="20" t="str">
        <f>'Spot Type 1'!C958</f>
        <v>x</v>
      </c>
    </row>
    <row r="959" spans="2:3" x14ac:dyDescent="0.3">
      <c r="B959" s="23">
        <f>'Spot Type 1'!B959</f>
        <v>0</v>
      </c>
      <c r="C959" s="20" t="str">
        <f>'Spot Type 1'!C959</f>
        <v>x</v>
      </c>
    </row>
    <row r="960" spans="2:3" x14ac:dyDescent="0.3">
      <c r="B960" s="23">
        <f>'Spot Type 1'!B960</f>
        <v>0</v>
      </c>
      <c r="C960" s="20" t="str">
        <f>'Spot Type 1'!C960</f>
        <v>x</v>
      </c>
    </row>
    <row r="961" spans="2:3" x14ac:dyDescent="0.3">
      <c r="B961" s="23">
        <f>'Spot Type 1'!B961</f>
        <v>0</v>
      </c>
      <c r="C961" s="20" t="str">
        <f>'Spot Type 1'!C961</f>
        <v>x</v>
      </c>
    </row>
    <row r="962" spans="2:3" x14ac:dyDescent="0.3">
      <c r="B962" s="23">
        <f>'Spot Type 1'!B962</f>
        <v>0</v>
      </c>
      <c r="C962" s="20" t="str">
        <f>'Spot Type 1'!C962</f>
        <v>x</v>
      </c>
    </row>
    <row r="963" spans="2:3" x14ac:dyDescent="0.3">
      <c r="B963" s="23">
        <f>'Spot Type 1'!B963</f>
        <v>0</v>
      </c>
      <c r="C963" s="20" t="str">
        <f>'Spot Type 1'!C963</f>
        <v>x</v>
      </c>
    </row>
    <row r="964" spans="2:3" x14ac:dyDescent="0.3">
      <c r="B964" s="23">
        <f>'Spot Type 1'!B964</f>
        <v>0</v>
      </c>
      <c r="C964" s="20" t="str">
        <f>'Spot Type 1'!C964</f>
        <v>x</v>
      </c>
    </row>
    <row r="965" spans="2:3" x14ac:dyDescent="0.3">
      <c r="B965" s="23">
        <f>'Spot Type 1'!B965</f>
        <v>0</v>
      </c>
      <c r="C965" s="20" t="str">
        <f>'Spot Type 1'!C965</f>
        <v>x</v>
      </c>
    </row>
    <row r="966" spans="2:3" x14ac:dyDescent="0.3">
      <c r="B966" s="23">
        <f>'Spot Type 1'!B966</f>
        <v>0</v>
      </c>
      <c r="C966" s="20" t="str">
        <f>'Spot Type 1'!C966</f>
        <v>x</v>
      </c>
    </row>
    <row r="967" spans="2:3" x14ac:dyDescent="0.3">
      <c r="B967" s="23">
        <f>'Spot Type 1'!B967</f>
        <v>0</v>
      </c>
      <c r="C967" s="20" t="str">
        <f>'Spot Type 1'!C967</f>
        <v>x</v>
      </c>
    </row>
    <row r="968" spans="2:3" x14ac:dyDescent="0.3">
      <c r="B968" s="23">
        <f>'Spot Type 1'!B968</f>
        <v>0</v>
      </c>
      <c r="C968" s="20" t="str">
        <f>'Spot Type 1'!C968</f>
        <v>x</v>
      </c>
    </row>
    <row r="969" spans="2:3" x14ac:dyDescent="0.3">
      <c r="B969" s="23">
        <f>'Spot Type 1'!B969</f>
        <v>0</v>
      </c>
      <c r="C969" s="20" t="str">
        <f>'Spot Type 1'!C969</f>
        <v>x</v>
      </c>
    </row>
    <row r="970" spans="2:3" x14ac:dyDescent="0.3">
      <c r="B970" s="23">
        <f>'Spot Type 1'!B970</f>
        <v>0</v>
      </c>
      <c r="C970" s="20" t="str">
        <f>'Spot Type 1'!C970</f>
        <v>x</v>
      </c>
    </row>
    <row r="971" spans="2:3" x14ac:dyDescent="0.3">
      <c r="B971" s="23">
        <f>'Spot Type 1'!B971</f>
        <v>0</v>
      </c>
      <c r="C971" s="20" t="str">
        <f>'Spot Type 1'!C971</f>
        <v>x</v>
      </c>
    </row>
    <row r="972" spans="2:3" x14ac:dyDescent="0.3">
      <c r="B972" s="23">
        <f>'Spot Type 1'!B972</f>
        <v>0</v>
      </c>
      <c r="C972" s="20" t="str">
        <f>'Spot Type 1'!C972</f>
        <v>x</v>
      </c>
    </row>
    <row r="973" spans="2:3" x14ac:dyDescent="0.3">
      <c r="B973" s="23">
        <f>'Spot Type 1'!B973</f>
        <v>0</v>
      </c>
      <c r="C973" s="20" t="str">
        <f>'Spot Type 1'!C973</f>
        <v>x</v>
      </c>
    </row>
    <row r="974" spans="2:3" x14ac:dyDescent="0.3">
      <c r="B974" s="23">
        <f>'Spot Type 1'!B974</f>
        <v>0</v>
      </c>
      <c r="C974" s="20" t="str">
        <f>'Spot Type 1'!C974</f>
        <v>x</v>
      </c>
    </row>
    <row r="975" spans="2:3" x14ac:dyDescent="0.3">
      <c r="B975" s="23">
        <f>'Spot Type 1'!B975</f>
        <v>0</v>
      </c>
      <c r="C975" s="20" t="str">
        <f>'Spot Type 1'!C975</f>
        <v>x</v>
      </c>
    </row>
    <row r="976" spans="2:3" x14ac:dyDescent="0.3">
      <c r="B976" s="23">
        <f>'Spot Type 1'!B976</f>
        <v>0</v>
      </c>
      <c r="C976" s="20" t="str">
        <f>'Spot Type 1'!C976</f>
        <v>x</v>
      </c>
    </row>
    <row r="977" spans="2:3" x14ac:dyDescent="0.3">
      <c r="B977" s="23">
        <f>'Spot Type 1'!B977</f>
        <v>0</v>
      </c>
      <c r="C977" s="20" t="str">
        <f>'Spot Type 1'!C977</f>
        <v>x</v>
      </c>
    </row>
    <row r="978" spans="2:3" x14ac:dyDescent="0.3">
      <c r="B978" s="23">
        <f>'Spot Type 1'!B978</f>
        <v>0</v>
      </c>
      <c r="C978" s="20" t="str">
        <f>'Spot Type 1'!C978</f>
        <v>x</v>
      </c>
    </row>
    <row r="979" spans="2:3" x14ac:dyDescent="0.3">
      <c r="B979" s="23">
        <f>'Spot Type 1'!B979</f>
        <v>0</v>
      </c>
      <c r="C979" s="20" t="str">
        <f>'Spot Type 1'!C979</f>
        <v>x</v>
      </c>
    </row>
    <row r="980" spans="2:3" x14ac:dyDescent="0.3">
      <c r="B980" s="23">
        <f>'Spot Type 1'!B980</f>
        <v>0</v>
      </c>
      <c r="C980" s="20" t="str">
        <f>'Spot Type 1'!C980</f>
        <v>x</v>
      </c>
    </row>
    <row r="981" spans="2:3" x14ac:dyDescent="0.3">
      <c r="B981" s="23">
        <f>'Spot Type 1'!B981</f>
        <v>0</v>
      </c>
      <c r="C981" s="20" t="str">
        <f>'Spot Type 1'!C981</f>
        <v>x</v>
      </c>
    </row>
    <row r="982" spans="2:3" x14ac:dyDescent="0.3">
      <c r="B982" s="23">
        <f>'Spot Type 1'!B982</f>
        <v>0</v>
      </c>
      <c r="C982" s="20" t="str">
        <f>'Spot Type 1'!C982</f>
        <v>x</v>
      </c>
    </row>
    <row r="983" spans="2:3" x14ac:dyDescent="0.3">
      <c r="B983" s="23">
        <f>'Spot Type 1'!B983</f>
        <v>0</v>
      </c>
      <c r="C983" s="20" t="str">
        <f>'Spot Type 1'!C983</f>
        <v>x</v>
      </c>
    </row>
    <row r="984" spans="2:3" x14ac:dyDescent="0.3">
      <c r="B984" s="23">
        <f>'Spot Type 1'!B984</f>
        <v>0</v>
      </c>
      <c r="C984" s="20" t="str">
        <f>'Spot Type 1'!C984</f>
        <v>x</v>
      </c>
    </row>
    <row r="985" spans="2:3" x14ac:dyDescent="0.3">
      <c r="B985" s="23">
        <f>'Spot Type 1'!B985</f>
        <v>0</v>
      </c>
      <c r="C985" s="20" t="str">
        <f>'Spot Type 1'!C985</f>
        <v>x</v>
      </c>
    </row>
    <row r="986" spans="2:3" x14ac:dyDescent="0.3">
      <c r="B986" s="23">
        <f>'Spot Type 1'!B986</f>
        <v>0</v>
      </c>
      <c r="C986" s="20" t="str">
        <f>'Spot Type 1'!C986</f>
        <v>x</v>
      </c>
    </row>
    <row r="987" spans="2:3" x14ac:dyDescent="0.3">
      <c r="B987" s="23">
        <f>'Spot Type 1'!B987</f>
        <v>0</v>
      </c>
      <c r="C987" s="20" t="str">
        <f>'Spot Type 1'!C987</f>
        <v>x</v>
      </c>
    </row>
    <row r="988" spans="2:3" x14ac:dyDescent="0.3">
      <c r="B988" s="23">
        <f>'Spot Type 1'!B988</f>
        <v>0</v>
      </c>
      <c r="C988" s="20" t="str">
        <f>'Spot Type 1'!C988</f>
        <v>x</v>
      </c>
    </row>
    <row r="989" spans="2:3" x14ac:dyDescent="0.3">
      <c r="B989" s="23">
        <f>'Spot Type 1'!B989</f>
        <v>0</v>
      </c>
      <c r="C989" s="20" t="str">
        <f>'Spot Type 1'!C989</f>
        <v>x</v>
      </c>
    </row>
    <row r="990" spans="2:3" x14ac:dyDescent="0.3">
      <c r="B990" s="23">
        <f>'Spot Type 1'!B990</f>
        <v>0</v>
      </c>
      <c r="C990" s="20" t="str">
        <f>'Spot Type 1'!C990</f>
        <v>x</v>
      </c>
    </row>
    <row r="991" spans="2:3" x14ac:dyDescent="0.3">
      <c r="B991" s="23">
        <f>'Spot Type 1'!B991</f>
        <v>0</v>
      </c>
      <c r="C991" s="20" t="str">
        <f>'Spot Type 1'!C991</f>
        <v>x</v>
      </c>
    </row>
    <row r="992" spans="2:3" x14ac:dyDescent="0.3">
      <c r="B992" s="23">
        <f>'Spot Type 1'!B992</f>
        <v>0</v>
      </c>
      <c r="C992" s="20" t="str">
        <f>'Spot Type 1'!C992</f>
        <v>x</v>
      </c>
    </row>
    <row r="993" spans="2:3" x14ac:dyDescent="0.3">
      <c r="B993" s="23">
        <f>'Spot Type 1'!B993</f>
        <v>0</v>
      </c>
      <c r="C993" s="20" t="str">
        <f>'Spot Type 1'!C993</f>
        <v>x</v>
      </c>
    </row>
    <row r="994" spans="2:3" x14ac:dyDescent="0.3">
      <c r="B994" s="23">
        <f>'Spot Type 1'!B994</f>
        <v>0</v>
      </c>
      <c r="C994" s="20" t="str">
        <f>'Spot Type 1'!C994</f>
        <v>x</v>
      </c>
    </row>
    <row r="995" spans="2:3" x14ac:dyDescent="0.3">
      <c r="B995" s="23">
        <f>'Spot Type 1'!B995</f>
        <v>0</v>
      </c>
      <c r="C995" s="20" t="str">
        <f>'Spot Type 1'!C995</f>
        <v>x</v>
      </c>
    </row>
    <row r="996" spans="2:3" x14ac:dyDescent="0.3">
      <c r="B996" s="23">
        <f>'Spot Type 1'!B996</f>
        <v>0</v>
      </c>
      <c r="C996" s="20" t="str">
        <f>'Spot Type 1'!C996</f>
        <v>x</v>
      </c>
    </row>
    <row r="997" spans="2:3" x14ac:dyDescent="0.3">
      <c r="B997" s="23">
        <f>'Spot Type 1'!B997</f>
        <v>0</v>
      </c>
      <c r="C997" s="20" t="str">
        <f>'Spot Type 1'!C997</f>
        <v>x</v>
      </c>
    </row>
    <row r="998" spans="2:3" x14ac:dyDescent="0.3">
      <c r="B998" s="23">
        <f>'Spot Type 1'!B998</f>
        <v>0</v>
      </c>
      <c r="C998" s="20" t="str">
        <f>'Spot Type 1'!C998</f>
        <v>x</v>
      </c>
    </row>
    <row r="999" spans="2:3" x14ac:dyDescent="0.3">
      <c r="B999" s="23">
        <f>'Spot Type 1'!B999</f>
        <v>0</v>
      </c>
      <c r="C999" s="20" t="str">
        <f>'Spot Type 1'!C999</f>
        <v>x</v>
      </c>
    </row>
    <row r="1000" spans="2:3" x14ac:dyDescent="0.3">
      <c r="B1000" s="23">
        <f>'Spot Type 1'!B1000</f>
        <v>0</v>
      </c>
      <c r="C1000" s="20" t="str">
        <f>'Spot Type 1'!C1000</f>
        <v>x</v>
      </c>
    </row>
    <row r="1001" spans="2:3" x14ac:dyDescent="0.3">
      <c r="B1001" s="100"/>
      <c r="C1001" s="20" t="str">
        <f>'Spot Type 1'!C1001</f>
        <v>x</v>
      </c>
    </row>
    <row r="1002" spans="2:3" x14ac:dyDescent="0.3">
      <c r="B1002" s="100"/>
      <c r="C1002" s="20" t="str">
        <f>'Spot Type 1'!C1002</f>
        <v>x</v>
      </c>
    </row>
    <row r="1003" spans="2:3" x14ac:dyDescent="0.3">
      <c r="B1003" s="100"/>
      <c r="C1003" s="20" t="str">
        <f>'Spot Type 1'!C1003</f>
        <v>x</v>
      </c>
    </row>
    <row r="1004" spans="2:3" x14ac:dyDescent="0.3">
      <c r="B1004" s="100"/>
      <c r="C1004" s="20" t="str">
        <f>'Spot Type 1'!C1004</f>
        <v>x</v>
      </c>
    </row>
    <row r="1005" spans="2:3" x14ac:dyDescent="0.3">
      <c r="B1005" s="100"/>
      <c r="C1005" s="20" t="str">
        <f>'Spot Type 1'!C1005</f>
        <v>x</v>
      </c>
    </row>
    <row r="1006" spans="2:3" x14ac:dyDescent="0.3">
      <c r="B1006" s="100"/>
      <c r="C1006" s="20" t="str">
        <f>'Spot Type 1'!C1006</f>
        <v>x</v>
      </c>
    </row>
    <row r="1007" spans="2:3" x14ac:dyDescent="0.3">
      <c r="B1007" s="100"/>
      <c r="C1007" s="20" t="str">
        <f>'Spot Type 1'!C1007</f>
        <v>x</v>
      </c>
    </row>
    <row r="1008" spans="2:3" x14ac:dyDescent="0.3">
      <c r="B1008" s="100"/>
      <c r="C1008" s="20" t="str">
        <f>'Spot Type 1'!C1008</f>
        <v>x</v>
      </c>
    </row>
    <row r="1009" spans="2:3" x14ac:dyDescent="0.3">
      <c r="B1009" s="100"/>
      <c r="C1009" s="20" t="str">
        <f>'Spot Type 1'!C1009</f>
        <v>x</v>
      </c>
    </row>
    <row r="1010" spans="2:3" x14ac:dyDescent="0.3">
      <c r="B1010" s="100"/>
      <c r="C1010" s="20" t="str">
        <f>'Spot Type 1'!C1010</f>
        <v>x</v>
      </c>
    </row>
    <row r="1011" spans="2:3" x14ac:dyDescent="0.3">
      <c r="B1011" s="100"/>
      <c r="C1011" s="20" t="str">
        <f>'Spot Type 1'!C1011</f>
        <v>x</v>
      </c>
    </row>
    <row r="1012" spans="2:3" x14ac:dyDescent="0.3">
      <c r="B1012" s="100"/>
      <c r="C1012" s="20" t="str">
        <f>'Spot Type 1'!C1012</f>
        <v>x</v>
      </c>
    </row>
    <row r="1013" spans="2:3" x14ac:dyDescent="0.3">
      <c r="B1013" s="100"/>
      <c r="C1013" s="20" t="str">
        <f>'Spot Type 1'!C1013</f>
        <v>x</v>
      </c>
    </row>
    <row r="1014" spans="2:3" x14ac:dyDescent="0.3">
      <c r="B1014" s="100"/>
      <c r="C1014" s="20" t="str">
        <f>'Spot Type 1'!C1014</f>
        <v>x</v>
      </c>
    </row>
    <row r="1015" spans="2:3" x14ac:dyDescent="0.3">
      <c r="B1015" s="100"/>
      <c r="C1015" s="20" t="str">
        <f>'Spot Type 1'!C1015</f>
        <v>x</v>
      </c>
    </row>
    <row r="1016" spans="2:3" x14ac:dyDescent="0.3">
      <c r="B1016" s="100"/>
      <c r="C1016" s="20" t="str">
        <f>'Spot Type 1'!C1016</f>
        <v>x</v>
      </c>
    </row>
    <row r="1017" spans="2:3" x14ac:dyDescent="0.3">
      <c r="B1017" s="100"/>
      <c r="C1017" s="20" t="str">
        <f>'Spot Type 1'!C1017</f>
        <v>x</v>
      </c>
    </row>
    <row r="1018" spans="2:3" x14ac:dyDescent="0.3">
      <c r="B1018" s="100"/>
      <c r="C1018" s="20" t="str">
        <f>'Spot Type 1'!C1018</f>
        <v>x</v>
      </c>
    </row>
    <row r="1019" spans="2:3" x14ac:dyDescent="0.3">
      <c r="B1019" s="100"/>
      <c r="C1019" s="20" t="str">
        <f>'Spot Type 1'!C1019</f>
        <v>x</v>
      </c>
    </row>
  </sheetData>
  <mergeCells count="1">
    <mergeCell ref="S34:AE34"/>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3B5D-03F8-4E8F-A936-D3112C2B2C35}">
  <dimension ref="A1:AJ1019"/>
  <sheetViews>
    <sheetView zoomScale="70" zoomScaleNormal="70" workbookViewId="0">
      <selection activeCell="T19" sqref="T19:AE19"/>
    </sheetView>
  </sheetViews>
  <sheetFormatPr baseColWidth="10" defaultColWidth="11" defaultRowHeight="15.6" x14ac:dyDescent="0.3"/>
  <cols>
    <col min="2" max="6" width="16.19921875" customWidth="1"/>
    <col min="7" max="7" width="23.8984375" customWidth="1"/>
    <col min="8" max="9" width="22.5" customWidth="1"/>
    <col min="10" max="10" width="21.59765625" customWidth="1"/>
    <col min="11" max="11" width="21.296875" customWidth="1"/>
    <col min="12" max="12" width="21.3984375" customWidth="1"/>
    <col min="13" max="13" width="20.796875" customWidth="1"/>
    <col min="14" max="14" width="16.59765625" customWidth="1"/>
    <col min="19" max="31" width="30.69921875" customWidth="1"/>
  </cols>
  <sheetData>
    <row r="1" spans="1:31" x14ac:dyDescent="0.3">
      <c r="B1" s="21"/>
      <c r="C1" s="19"/>
      <c r="D1" s="19"/>
      <c r="E1" s="19"/>
      <c r="F1" s="19"/>
      <c r="G1" s="19"/>
      <c r="H1" s="19"/>
      <c r="I1" s="19"/>
      <c r="J1" s="19"/>
      <c r="K1" s="33"/>
      <c r="L1" s="33"/>
      <c r="M1" s="33"/>
      <c r="N1" s="33"/>
      <c r="V1" s="5"/>
      <c r="Y1" s="5"/>
    </row>
    <row r="2" spans="1:31" ht="18" x14ac:dyDescent="0.35">
      <c r="A2" s="4"/>
      <c r="B2" s="21"/>
      <c r="C2" s="19"/>
      <c r="D2" s="19"/>
      <c r="E2" s="19"/>
      <c r="F2" s="19"/>
      <c r="G2" s="19"/>
      <c r="H2" s="19"/>
      <c r="I2" s="19"/>
      <c r="J2" s="19"/>
      <c r="K2" s="33"/>
      <c r="L2" s="33"/>
      <c r="M2" s="33"/>
      <c r="N2" s="33"/>
      <c r="V2" s="5"/>
      <c r="Y2" s="5"/>
    </row>
    <row r="3" spans="1:31" x14ac:dyDescent="0.3">
      <c r="B3" s="21"/>
      <c r="C3" s="19"/>
      <c r="D3" s="19"/>
      <c r="E3" s="19"/>
      <c r="F3" s="19"/>
      <c r="G3" s="19"/>
      <c r="H3" s="19"/>
      <c r="I3" s="19"/>
      <c r="J3" s="19"/>
      <c r="K3" s="33"/>
      <c r="L3" s="33"/>
      <c r="M3" s="33"/>
      <c r="N3" s="55" t="s">
        <v>12</v>
      </c>
      <c r="O3">
        <f>COUNT(C6:C1019)</f>
        <v>0</v>
      </c>
      <c r="V3" s="5"/>
      <c r="Y3" s="5"/>
    </row>
    <row r="4" spans="1:31" ht="16.2" thickBot="1" x14ac:dyDescent="0.35">
      <c r="B4" s="21"/>
      <c r="C4" s="19"/>
      <c r="D4" s="19"/>
      <c r="E4" s="19"/>
      <c r="F4" s="19"/>
      <c r="G4" s="19"/>
      <c r="H4" s="19"/>
      <c r="I4" s="19"/>
      <c r="J4" s="19"/>
      <c r="K4" s="33"/>
      <c r="L4" s="33"/>
      <c r="M4" s="33"/>
      <c r="N4" s="33"/>
      <c r="V4" s="5"/>
      <c r="Y4" s="5"/>
    </row>
    <row r="5" spans="1:31" x14ac:dyDescent="0.3">
      <c r="B5" s="22" t="s">
        <v>0</v>
      </c>
      <c r="C5" s="1" t="s">
        <v>35</v>
      </c>
      <c r="D5" s="107"/>
      <c r="E5" s="107"/>
      <c r="F5" s="107"/>
      <c r="G5" s="107" t="s">
        <v>121</v>
      </c>
      <c r="H5" s="107" t="s">
        <v>122</v>
      </c>
      <c r="I5" s="107" t="s">
        <v>124</v>
      </c>
      <c r="J5" s="107" t="s">
        <v>125</v>
      </c>
      <c r="K5" s="107" t="s">
        <v>126</v>
      </c>
      <c r="L5" s="107" t="s">
        <v>127</v>
      </c>
      <c r="M5" s="107" t="s">
        <v>128</v>
      </c>
      <c r="N5" s="107"/>
      <c r="S5" s="35" t="s">
        <v>35</v>
      </c>
      <c r="T5" s="57" t="s">
        <v>173</v>
      </c>
      <c r="U5" s="57" t="s">
        <v>174</v>
      </c>
      <c r="V5" s="57" t="s">
        <v>175</v>
      </c>
      <c r="W5" s="58" t="s">
        <v>156</v>
      </c>
      <c r="X5" s="58" t="s">
        <v>157</v>
      </c>
      <c r="Y5" s="58" t="s">
        <v>158</v>
      </c>
      <c r="Z5" s="59" t="s">
        <v>176</v>
      </c>
      <c r="AA5" s="59" t="s">
        <v>177</v>
      </c>
      <c r="AB5" s="59" t="s">
        <v>178</v>
      </c>
      <c r="AC5" s="60" t="s">
        <v>179</v>
      </c>
      <c r="AD5" s="60" t="s">
        <v>180</v>
      </c>
      <c r="AE5" s="61" t="s">
        <v>181</v>
      </c>
    </row>
    <row r="6" spans="1:31" x14ac:dyDescent="0.3">
      <c r="B6" s="23">
        <f>'Spot Type 1'!B6</f>
        <v>0</v>
      </c>
      <c r="C6" s="20" t="str">
        <f>'Spot Type 1'!C6</f>
        <v>x</v>
      </c>
      <c r="D6" s="20"/>
      <c r="E6" s="20"/>
      <c r="F6" s="20"/>
      <c r="G6" s="20"/>
      <c r="H6" s="20"/>
      <c r="I6" s="20"/>
      <c r="J6" s="31"/>
      <c r="K6" s="32"/>
      <c r="L6" s="32"/>
      <c r="M6" s="32"/>
      <c r="N6" s="46"/>
      <c r="S6" s="36" t="str">
        <f>'Spot Type 1'!S6</f>
        <v>//</v>
      </c>
      <c r="T6" s="2" t="e">
        <f>AVERAGEIF(C:C,S6,G:G)</f>
        <v>#DIV/0!</v>
      </c>
      <c r="U6" s="2" t="e" cm="1">
        <f t="array" ref="U6">STDEV(IF(C$6:C$1000=S6,G$6:G$1000))</f>
        <v>#DIV/0!</v>
      </c>
      <c r="V6" s="6" t="e">
        <f>U6/T6</f>
        <v>#DIV/0!</v>
      </c>
      <c r="W6" s="2" t="e">
        <f>AVERAGEIF(C:C,S6,H:H)</f>
        <v>#DIV/0!</v>
      </c>
      <c r="X6" s="2" t="e" cm="1">
        <f t="array" ref="X6">STDEV(IF(C$6:C$1000=S6,H$6:H$1000))</f>
        <v>#DIV/0!</v>
      </c>
      <c r="Y6" s="6" t="e">
        <f>X6/W6</f>
        <v>#DIV/0!</v>
      </c>
      <c r="Z6" s="2" t="e">
        <f>AVERAGEIF(C:C,S6,I:I)</f>
        <v>#DIV/0!</v>
      </c>
      <c r="AA6" s="2" t="e" cm="1">
        <f t="array" ref="AA6">STDEV(IF(C$6:C$1000=S6,I$6:I$1000))</f>
        <v>#DIV/0!</v>
      </c>
      <c r="AB6" s="6" t="e">
        <f>AA6/Z6</f>
        <v>#DIV/0!</v>
      </c>
      <c r="AC6" s="2" t="e">
        <f>AVERAGEIF(C:C,S6,J:J)</f>
        <v>#DIV/0!</v>
      </c>
      <c r="AD6" s="2" t="e" cm="1">
        <f t="array" ref="AD6">STDEV(IF(C$6:C$1000=S6,J$6:J$1000))</f>
        <v>#DIV/0!</v>
      </c>
      <c r="AE6" s="37" t="e">
        <f>AD6/AC6</f>
        <v>#DIV/0!</v>
      </c>
    </row>
    <row r="7" spans="1:31" x14ac:dyDescent="0.3">
      <c r="B7" s="23">
        <f>'Spot Type 1'!B7</f>
        <v>0</v>
      </c>
      <c r="C7" s="20" t="str">
        <f>'Spot Type 1'!C7</f>
        <v>x</v>
      </c>
      <c r="D7" s="20"/>
      <c r="E7" s="20"/>
      <c r="F7" s="20"/>
      <c r="G7" s="20"/>
      <c r="H7" s="20"/>
      <c r="I7" s="20"/>
      <c r="J7" s="31"/>
      <c r="K7" s="32"/>
      <c r="L7" s="32"/>
      <c r="M7" s="32"/>
      <c r="N7" s="46"/>
      <c r="S7" s="36" t="str">
        <f>'Spot Type 1'!S7</f>
        <v>//</v>
      </c>
      <c r="T7" s="2" t="e">
        <f t="shared" ref="T7" si="0">AVERAGEIF(C:C,S7,G:G)</f>
        <v>#DIV/0!</v>
      </c>
      <c r="U7" s="2" t="e" cm="1">
        <f t="array" ref="U7">STDEV(IF(C$6:C$1000=S7,G$6:G$1000))</f>
        <v>#DIV/0!</v>
      </c>
      <c r="V7" s="6" t="e">
        <f t="shared" ref="V7:V11" si="1">U7/T7</f>
        <v>#DIV/0!</v>
      </c>
      <c r="W7" s="2" t="e">
        <f t="shared" ref="W7:W15" si="2">AVERAGEIF(C:C,S7,H:H)</f>
        <v>#DIV/0!</v>
      </c>
      <c r="X7" s="2" t="e" cm="1">
        <f t="array" ref="X7">STDEV(IF(C$6:C$1000=S7,H$6:H$1000))</f>
        <v>#DIV/0!</v>
      </c>
      <c r="Y7" s="6" t="e">
        <f t="shared" ref="Y7:Y15" si="3">X7/W7</f>
        <v>#DIV/0!</v>
      </c>
      <c r="Z7" s="2" t="e">
        <f t="shared" ref="Z7:Z15" si="4">AVERAGEIF(C:C,S7,I:I)</f>
        <v>#DIV/0!</v>
      </c>
      <c r="AA7" s="2" t="e" cm="1">
        <f t="array" ref="AA7">STDEV(IF(C$6:C$1000=S7,I$6:I$1000))</f>
        <v>#DIV/0!</v>
      </c>
      <c r="AB7" s="6" t="e">
        <f t="shared" ref="AB7:AB15" si="5">AA7/Z7</f>
        <v>#DIV/0!</v>
      </c>
      <c r="AC7" s="2" t="e">
        <f t="shared" ref="AC7:AC15" si="6">AVERAGEIF(C:C,S7,J:J)</f>
        <v>#DIV/0!</v>
      </c>
      <c r="AD7" s="2" t="e" cm="1">
        <f t="array" ref="AD7">STDEV(IF(C$6:C$1000=S7,J$6:J$1000))</f>
        <v>#DIV/0!</v>
      </c>
      <c r="AE7" s="37" t="e">
        <f t="shared" ref="AE7:AE15" si="7">AD7/AC7</f>
        <v>#DIV/0!</v>
      </c>
    </row>
    <row r="8" spans="1:31" x14ac:dyDescent="0.3">
      <c r="B8" s="23">
        <f>'Spot Type 1'!B8</f>
        <v>0</v>
      </c>
      <c r="C8" s="20" t="str">
        <f>'Spot Type 1'!C8</f>
        <v>x</v>
      </c>
      <c r="D8" s="20"/>
      <c r="E8" s="20"/>
      <c r="F8" s="20"/>
      <c r="G8" s="20"/>
      <c r="H8" s="20"/>
      <c r="I8" s="20"/>
      <c r="J8" s="31"/>
      <c r="K8" s="32"/>
      <c r="L8" s="32"/>
      <c r="M8" s="32"/>
      <c r="N8" s="46"/>
      <c r="S8" s="36" t="str">
        <f>'Spot Type 1'!S8</f>
        <v>//</v>
      </c>
      <c r="T8" s="2" t="e">
        <f>AVERAGEIF(C:C,S8,G:G)</f>
        <v>#DIV/0!</v>
      </c>
      <c r="U8" s="2" t="e" cm="1">
        <f t="array" ref="U8">STDEV(IF(C$6:C$1000=S8,G$6:G$1000))</f>
        <v>#DIV/0!</v>
      </c>
      <c r="V8" s="6" t="e">
        <f t="shared" si="1"/>
        <v>#DIV/0!</v>
      </c>
      <c r="W8" s="2" t="e">
        <f t="shared" si="2"/>
        <v>#DIV/0!</v>
      </c>
      <c r="X8" s="2" t="e" cm="1">
        <f t="array" ref="X8">STDEV(IF(C$6:C$1000=S8,H$6:H$1000))</f>
        <v>#DIV/0!</v>
      </c>
      <c r="Y8" s="6" t="e">
        <f t="shared" si="3"/>
        <v>#DIV/0!</v>
      </c>
      <c r="Z8" s="2" t="e">
        <f t="shared" si="4"/>
        <v>#DIV/0!</v>
      </c>
      <c r="AA8" s="2" t="e" cm="1">
        <f t="array" ref="AA8">STDEV(IF(C$6:C$1000=S8,I$6:I$1000))</f>
        <v>#DIV/0!</v>
      </c>
      <c r="AB8" s="6" t="e">
        <f t="shared" si="5"/>
        <v>#DIV/0!</v>
      </c>
      <c r="AC8" s="2" t="e">
        <f t="shared" si="6"/>
        <v>#DIV/0!</v>
      </c>
      <c r="AD8" s="2" t="e" cm="1">
        <f t="array" ref="AD8">STDEV(IF(C$6:C$1000=S8,J$6:J$1000))</f>
        <v>#DIV/0!</v>
      </c>
      <c r="AE8" s="37" t="e">
        <f t="shared" si="7"/>
        <v>#DIV/0!</v>
      </c>
    </row>
    <row r="9" spans="1:31" x14ac:dyDescent="0.3">
      <c r="B9" s="23">
        <f>'Spot Type 1'!B9</f>
        <v>0</v>
      </c>
      <c r="C9" s="20" t="str">
        <f>'Spot Type 1'!C9</f>
        <v>x</v>
      </c>
      <c r="D9" s="20"/>
      <c r="E9" s="20"/>
      <c r="F9" s="20"/>
      <c r="G9" s="20"/>
      <c r="H9" s="20"/>
      <c r="I9" s="20"/>
      <c r="J9" s="31"/>
      <c r="K9" s="32"/>
      <c r="L9" s="32"/>
      <c r="M9" s="32"/>
      <c r="N9" s="46"/>
      <c r="S9" s="36" t="str">
        <f>'Spot Type 1'!S9</f>
        <v>//</v>
      </c>
      <c r="T9" s="2" t="e">
        <f t="shared" ref="T9:T15" si="8">AVERAGEIF(C:C,S9,G:G)</f>
        <v>#DIV/0!</v>
      </c>
      <c r="U9" s="2" t="e" cm="1">
        <f t="array" ref="U9">STDEV(IF(C$6:C$1000=S9,G$6:G$1000))</f>
        <v>#DIV/0!</v>
      </c>
      <c r="V9" s="6" t="e">
        <f t="shared" si="1"/>
        <v>#DIV/0!</v>
      </c>
      <c r="W9" s="2" t="e">
        <f t="shared" si="2"/>
        <v>#DIV/0!</v>
      </c>
      <c r="X9" s="2" t="e" cm="1">
        <f t="array" ref="X9">STDEV(IF(C$6:C$1000=S9,H$6:H$1000))</f>
        <v>#DIV/0!</v>
      </c>
      <c r="Y9" s="6" t="e">
        <f t="shared" si="3"/>
        <v>#DIV/0!</v>
      </c>
      <c r="Z9" s="2" t="e">
        <f t="shared" si="4"/>
        <v>#DIV/0!</v>
      </c>
      <c r="AA9" s="2" t="e" cm="1">
        <f t="array" ref="AA9">STDEV(IF(C$6:C$1000=S9,I$6:I$1000))</f>
        <v>#DIV/0!</v>
      </c>
      <c r="AB9" s="6" t="e">
        <f t="shared" si="5"/>
        <v>#DIV/0!</v>
      </c>
      <c r="AC9" s="2" t="e">
        <f t="shared" si="6"/>
        <v>#DIV/0!</v>
      </c>
      <c r="AD9" s="2" t="e" cm="1">
        <f t="array" ref="AD9">STDEV(IF(C$6:C$1000=S9,J$6:J$1000))</f>
        <v>#DIV/0!</v>
      </c>
      <c r="AE9" s="37" t="e">
        <f t="shared" si="7"/>
        <v>#DIV/0!</v>
      </c>
    </row>
    <row r="10" spans="1:31" x14ac:dyDescent="0.3">
      <c r="B10" s="23">
        <f>'Spot Type 1'!B10</f>
        <v>0</v>
      </c>
      <c r="C10" s="20" t="str">
        <f>'Spot Type 1'!C10</f>
        <v>x</v>
      </c>
      <c r="D10" s="20"/>
      <c r="E10" s="20"/>
      <c r="F10" s="20"/>
      <c r="G10" s="20"/>
      <c r="H10" s="20"/>
      <c r="I10" s="20"/>
      <c r="J10" s="31"/>
      <c r="K10" s="32"/>
      <c r="L10" s="32"/>
      <c r="M10" s="32"/>
      <c r="N10" s="46"/>
      <c r="S10" s="36" t="str">
        <f>'Spot Type 1'!S10</f>
        <v>//</v>
      </c>
      <c r="T10" s="2" t="e">
        <f t="shared" si="8"/>
        <v>#DIV/0!</v>
      </c>
      <c r="U10" s="2" t="e" cm="1">
        <f t="array" ref="U10">STDEV(IF(C$6:C$1000=S10,G$6:G$1000))</f>
        <v>#DIV/0!</v>
      </c>
      <c r="V10" s="6" t="e">
        <f t="shared" si="1"/>
        <v>#DIV/0!</v>
      </c>
      <c r="W10" s="2" t="e">
        <f t="shared" si="2"/>
        <v>#DIV/0!</v>
      </c>
      <c r="X10" s="2" t="e" cm="1">
        <f t="array" ref="X10">STDEV(IF(C$6:C$1000=S10,H$6:H$1000))</f>
        <v>#DIV/0!</v>
      </c>
      <c r="Y10" s="6" t="e">
        <f t="shared" si="3"/>
        <v>#DIV/0!</v>
      </c>
      <c r="Z10" s="2" t="e">
        <f t="shared" si="4"/>
        <v>#DIV/0!</v>
      </c>
      <c r="AA10" s="2" t="e" cm="1">
        <f t="array" ref="AA10">STDEV(IF(C$6:C$1000=S10,I$6:I$1000))</f>
        <v>#DIV/0!</v>
      </c>
      <c r="AB10" s="6" t="e">
        <f t="shared" si="5"/>
        <v>#DIV/0!</v>
      </c>
      <c r="AC10" s="2" t="e">
        <f t="shared" si="6"/>
        <v>#DIV/0!</v>
      </c>
      <c r="AD10" s="2" t="e" cm="1">
        <f t="array" ref="AD10">STDEV(IF(C$6:C$1000=S10,J$6:J$1000))</f>
        <v>#DIV/0!</v>
      </c>
      <c r="AE10" s="37" t="e">
        <f t="shared" si="7"/>
        <v>#DIV/0!</v>
      </c>
    </row>
    <row r="11" spans="1:31" x14ac:dyDescent="0.3">
      <c r="B11" s="23">
        <f>'Spot Type 1'!B11</f>
        <v>0</v>
      </c>
      <c r="C11" s="20" t="str">
        <f>'Spot Type 1'!C11</f>
        <v>x</v>
      </c>
      <c r="D11" s="20"/>
      <c r="E11" s="20"/>
      <c r="F11" s="20"/>
      <c r="G11" s="20"/>
      <c r="H11" s="20"/>
      <c r="I11" s="20"/>
      <c r="J11" s="31"/>
      <c r="K11" s="32"/>
      <c r="L11" s="32"/>
      <c r="M11" s="32"/>
      <c r="N11" s="46"/>
      <c r="S11" s="36" t="str">
        <f>'Spot Type 1'!S11</f>
        <v>//</v>
      </c>
      <c r="T11" s="2" t="e">
        <f t="shared" si="8"/>
        <v>#DIV/0!</v>
      </c>
      <c r="U11" s="2" t="e" cm="1">
        <f t="array" ref="U11">STDEV(IF(C$6:C$1000=S11,G$6:G$1000))</f>
        <v>#DIV/0!</v>
      </c>
      <c r="V11" s="6" t="e">
        <f t="shared" si="1"/>
        <v>#DIV/0!</v>
      </c>
      <c r="W11" s="2" t="e">
        <f t="shared" si="2"/>
        <v>#DIV/0!</v>
      </c>
      <c r="X11" s="2" t="e" cm="1">
        <f t="array" ref="X11">STDEV(IF(C$6:C$1000=S11,H$6:H$1000))</f>
        <v>#DIV/0!</v>
      </c>
      <c r="Y11" s="6" t="e">
        <f t="shared" si="3"/>
        <v>#DIV/0!</v>
      </c>
      <c r="Z11" s="2" t="e">
        <f t="shared" si="4"/>
        <v>#DIV/0!</v>
      </c>
      <c r="AA11" s="2" t="e" cm="1">
        <f t="array" ref="AA11">STDEV(IF(C$6:C$1000=S11,I$6:I$1000))</f>
        <v>#DIV/0!</v>
      </c>
      <c r="AB11" s="6" t="e">
        <f t="shared" si="5"/>
        <v>#DIV/0!</v>
      </c>
      <c r="AC11" s="2" t="e">
        <f t="shared" si="6"/>
        <v>#DIV/0!</v>
      </c>
      <c r="AD11" s="2" t="e" cm="1">
        <f t="array" ref="AD11">STDEV(IF(C$6:C$1000=S11,J$6:J$1000))</f>
        <v>#DIV/0!</v>
      </c>
      <c r="AE11" s="37" t="e">
        <f t="shared" si="7"/>
        <v>#DIV/0!</v>
      </c>
    </row>
    <row r="12" spans="1:31" x14ac:dyDescent="0.3">
      <c r="B12" s="23">
        <f>'Spot Type 1'!B12</f>
        <v>0</v>
      </c>
      <c r="C12" s="20" t="str">
        <f>'Spot Type 1'!C12</f>
        <v>x</v>
      </c>
      <c r="D12" s="20"/>
      <c r="E12" s="20"/>
      <c r="F12" s="20"/>
      <c r="G12" s="20"/>
      <c r="H12" s="20"/>
      <c r="I12" s="20"/>
      <c r="J12" s="31"/>
      <c r="K12" s="32"/>
      <c r="L12" s="32"/>
      <c r="M12" s="32"/>
      <c r="N12" s="46"/>
      <c r="S12" s="36" t="str">
        <f>'Spot Type 1'!S12</f>
        <v>//</v>
      </c>
      <c r="T12" s="2" t="e">
        <f t="shared" si="8"/>
        <v>#DIV/0!</v>
      </c>
      <c r="U12" s="2" t="e" cm="1">
        <f t="array" ref="U12">STDEV(IF(C$6:C$1000=S12,G$6:G$1000))</f>
        <v>#DIV/0!</v>
      </c>
      <c r="V12" s="6" t="e">
        <f>U12/T12</f>
        <v>#DIV/0!</v>
      </c>
      <c r="W12" s="2" t="e">
        <f t="shared" si="2"/>
        <v>#DIV/0!</v>
      </c>
      <c r="X12" s="2" t="e" cm="1">
        <f t="array" ref="X12">STDEV(IF(C$6:C$1000=S12,H$6:H$1000))</f>
        <v>#DIV/0!</v>
      </c>
      <c r="Y12" s="6" t="e">
        <f t="shared" si="3"/>
        <v>#DIV/0!</v>
      </c>
      <c r="Z12" s="2" t="e">
        <f t="shared" si="4"/>
        <v>#DIV/0!</v>
      </c>
      <c r="AA12" s="2" t="e" cm="1">
        <f t="array" ref="AA12">STDEV(IF(C$6:C$1000=S12,I$6:I$1000))</f>
        <v>#DIV/0!</v>
      </c>
      <c r="AB12" s="6" t="e">
        <f t="shared" si="5"/>
        <v>#DIV/0!</v>
      </c>
      <c r="AC12" s="2" t="e">
        <f t="shared" si="6"/>
        <v>#DIV/0!</v>
      </c>
      <c r="AD12" s="2" t="e" cm="1">
        <f t="array" ref="AD12">STDEV(IF(C$6:C$1000=S12,J$6:J$1000))</f>
        <v>#DIV/0!</v>
      </c>
      <c r="AE12" s="37" t="e">
        <f t="shared" si="7"/>
        <v>#DIV/0!</v>
      </c>
    </row>
    <row r="13" spans="1:31" x14ac:dyDescent="0.3">
      <c r="B13" s="23">
        <f>'Spot Type 1'!B13</f>
        <v>0</v>
      </c>
      <c r="C13" s="20" t="str">
        <f>'Spot Type 1'!C13</f>
        <v>x</v>
      </c>
      <c r="D13" s="20"/>
      <c r="E13" s="20"/>
      <c r="F13" s="20"/>
      <c r="G13" s="20"/>
      <c r="H13" s="20"/>
      <c r="I13" s="20"/>
      <c r="J13" s="31"/>
      <c r="K13" s="32"/>
      <c r="L13" s="32"/>
      <c r="M13" s="32"/>
      <c r="N13" s="46"/>
      <c r="S13" s="36" t="str">
        <f>'Spot Type 1'!S13</f>
        <v>//</v>
      </c>
      <c r="T13" s="2" t="e">
        <f t="shared" si="8"/>
        <v>#DIV/0!</v>
      </c>
      <c r="U13" s="2" t="e" cm="1">
        <f t="array" ref="U13">STDEV(IF(C$6:C$1000=S13,G$6:G$1000))</f>
        <v>#DIV/0!</v>
      </c>
      <c r="V13" s="6" t="e">
        <f t="shared" ref="V13:V15" si="9">U13/T13</f>
        <v>#DIV/0!</v>
      </c>
      <c r="W13" s="2" t="e">
        <f t="shared" si="2"/>
        <v>#DIV/0!</v>
      </c>
      <c r="X13" s="2" t="e" cm="1">
        <f t="array" ref="X13">STDEV(IF(C$6:C$1000=S13,H$6:H$1000))</f>
        <v>#DIV/0!</v>
      </c>
      <c r="Y13" s="6" t="e">
        <f t="shared" si="3"/>
        <v>#DIV/0!</v>
      </c>
      <c r="Z13" s="2" t="e">
        <f t="shared" si="4"/>
        <v>#DIV/0!</v>
      </c>
      <c r="AA13" s="2" t="e" cm="1">
        <f t="array" ref="AA13">STDEV(IF(C$6:C$1000=S13,I$6:I$1000))</f>
        <v>#DIV/0!</v>
      </c>
      <c r="AB13" s="6" t="e">
        <f t="shared" si="5"/>
        <v>#DIV/0!</v>
      </c>
      <c r="AC13" s="2" t="e">
        <f t="shared" si="6"/>
        <v>#DIV/0!</v>
      </c>
      <c r="AD13" s="2" t="e" cm="1">
        <f t="array" ref="AD13">STDEV(IF(C$6:C$1000=S13,J$6:J$1000))</f>
        <v>#DIV/0!</v>
      </c>
      <c r="AE13" s="37" t="e">
        <f t="shared" si="7"/>
        <v>#DIV/0!</v>
      </c>
    </row>
    <row r="14" spans="1:31" x14ac:dyDescent="0.3">
      <c r="B14" s="23">
        <f>'Spot Type 1'!B14</f>
        <v>0</v>
      </c>
      <c r="C14" s="20" t="str">
        <f>'Spot Type 1'!C14</f>
        <v>x</v>
      </c>
      <c r="D14" s="20"/>
      <c r="E14" s="20"/>
      <c r="F14" s="20"/>
      <c r="G14" s="20"/>
      <c r="H14" s="20"/>
      <c r="I14" s="20"/>
      <c r="J14" s="31"/>
      <c r="K14" s="32"/>
      <c r="L14" s="32"/>
      <c r="M14" s="32"/>
      <c r="N14" s="46"/>
      <c r="S14" s="36" t="str">
        <f>'Spot Type 1'!S14</f>
        <v>//</v>
      </c>
      <c r="T14" s="2" t="e">
        <f t="shared" si="8"/>
        <v>#DIV/0!</v>
      </c>
      <c r="U14" s="2" t="e" cm="1">
        <f t="array" ref="U14">STDEV(IF(C$6:C$1000=S14,G$6:G$1000))</f>
        <v>#DIV/0!</v>
      </c>
      <c r="V14" s="6" t="e">
        <f t="shared" si="9"/>
        <v>#DIV/0!</v>
      </c>
      <c r="W14" s="2" t="e">
        <f t="shared" si="2"/>
        <v>#DIV/0!</v>
      </c>
      <c r="X14" s="2" t="e" cm="1">
        <f t="array" ref="X14">STDEV(IF(C$6:C$1000=S14,H$6:H$1000))</f>
        <v>#DIV/0!</v>
      </c>
      <c r="Y14" s="6" t="e">
        <f t="shared" si="3"/>
        <v>#DIV/0!</v>
      </c>
      <c r="Z14" s="2" t="e">
        <f t="shared" si="4"/>
        <v>#DIV/0!</v>
      </c>
      <c r="AA14" s="2" t="e" cm="1">
        <f t="array" ref="AA14">STDEV(IF(C$6:C$1000=S14,I$6:I$1000))</f>
        <v>#DIV/0!</v>
      </c>
      <c r="AB14" s="6" t="e">
        <f t="shared" si="5"/>
        <v>#DIV/0!</v>
      </c>
      <c r="AC14" s="2" t="e">
        <f t="shared" si="6"/>
        <v>#DIV/0!</v>
      </c>
      <c r="AD14" s="2" t="e" cm="1">
        <f t="array" ref="AD14">STDEV(IF(C$6:C$1000=S14,J$6:J$1000))</f>
        <v>#DIV/0!</v>
      </c>
      <c r="AE14" s="37" t="e">
        <f t="shared" si="7"/>
        <v>#DIV/0!</v>
      </c>
    </row>
    <row r="15" spans="1:31" ht="16.2" thickBot="1" x14ac:dyDescent="0.35">
      <c r="B15" s="23">
        <f>'Spot Type 1'!B15</f>
        <v>0</v>
      </c>
      <c r="C15" s="20" t="str">
        <f>'Spot Type 1'!C15</f>
        <v>x</v>
      </c>
      <c r="D15" s="20"/>
      <c r="E15" s="20"/>
      <c r="F15" s="20"/>
      <c r="G15" s="20"/>
      <c r="H15" s="20"/>
      <c r="I15" s="20"/>
      <c r="J15" s="31"/>
      <c r="K15" s="32"/>
      <c r="L15" s="32"/>
      <c r="M15" s="32"/>
      <c r="N15" s="46"/>
      <c r="S15" s="36" t="str">
        <f>'Spot Type 1'!S15</f>
        <v>//</v>
      </c>
      <c r="T15" s="2" t="e">
        <f t="shared" si="8"/>
        <v>#DIV/0!</v>
      </c>
      <c r="U15" s="2" t="e" cm="1">
        <f t="array" ref="U15">STDEV(IF(C$6:C$1000=S15,G$6:G$1000))</f>
        <v>#DIV/0!</v>
      </c>
      <c r="V15" s="40" t="e">
        <f t="shared" si="9"/>
        <v>#DIV/0!</v>
      </c>
      <c r="W15" s="2" t="e">
        <f t="shared" si="2"/>
        <v>#DIV/0!</v>
      </c>
      <c r="X15" s="2" t="e" cm="1">
        <f t="array" ref="X15">STDEV(IF(C$6:C$1000=S15,H$6:H$1000))</f>
        <v>#DIV/0!</v>
      </c>
      <c r="Y15" s="40" t="e">
        <f t="shared" si="3"/>
        <v>#DIV/0!</v>
      </c>
      <c r="Z15" s="2" t="e">
        <f t="shared" si="4"/>
        <v>#DIV/0!</v>
      </c>
      <c r="AA15" s="2" t="e" cm="1">
        <f t="array" ref="AA15">STDEV(IF(C$6:C$1000=S15,I$6:I$1000))</f>
        <v>#DIV/0!</v>
      </c>
      <c r="AB15" s="40" t="e">
        <f t="shared" si="5"/>
        <v>#DIV/0!</v>
      </c>
      <c r="AC15" s="2" t="e">
        <f t="shared" si="6"/>
        <v>#DIV/0!</v>
      </c>
      <c r="AD15" s="2" t="e" cm="1">
        <f t="array" ref="AD15">STDEV(IF(C$6:C$1000=S15,J$6:J$1000))</f>
        <v>#DIV/0!</v>
      </c>
      <c r="AE15" s="41" t="e">
        <f t="shared" si="7"/>
        <v>#DIV/0!</v>
      </c>
    </row>
    <row r="16" spans="1:31" x14ac:dyDescent="0.3">
      <c r="B16" s="23">
        <f>'Spot Type 1'!B16</f>
        <v>0</v>
      </c>
      <c r="C16" s="20" t="str">
        <f>'Spot Type 1'!C16</f>
        <v>x</v>
      </c>
      <c r="D16" s="20"/>
      <c r="E16" s="20"/>
      <c r="F16" s="20"/>
      <c r="G16" s="20"/>
      <c r="H16" s="20"/>
      <c r="I16" s="20"/>
      <c r="J16" s="31"/>
      <c r="K16" s="32"/>
      <c r="L16" s="32"/>
      <c r="M16" s="32"/>
      <c r="N16" s="46"/>
      <c r="V16" s="5"/>
      <c r="Y16" s="5"/>
    </row>
    <row r="17" spans="2:31" x14ac:dyDescent="0.3">
      <c r="B17" s="23">
        <f>'Spot Type 1'!B17</f>
        <v>0</v>
      </c>
      <c r="C17" s="20" t="str">
        <f>'Spot Type 1'!C17</f>
        <v>x</v>
      </c>
      <c r="D17" s="20"/>
      <c r="E17" s="20"/>
      <c r="F17" s="20"/>
      <c r="G17" s="20"/>
      <c r="H17" s="20"/>
      <c r="I17" s="20"/>
      <c r="J17" s="31"/>
      <c r="K17" s="32"/>
      <c r="L17" s="32"/>
      <c r="M17" s="32"/>
      <c r="N17" s="46"/>
      <c r="V17" s="5"/>
      <c r="Y17" s="5"/>
    </row>
    <row r="18" spans="2:31" ht="16.2" thickBot="1" x14ac:dyDescent="0.35">
      <c r="B18" s="23">
        <f>'Spot Type 1'!B18</f>
        <v>0</v>
      </c>
      <c r="C18" s="20" t="str">
        <f>'Spot Type 1'!C18</f>
        <v>x</v>
      </c>
      <c r="D18" s="20"/>
      <c r="E18" s="20"/>
      <c r="F18" s="20"/>
      <c r="G18" s="20"/>
      <c r="H18" s="20"/>
      <c r="I18" s="20"/>
      <c r="J18" s="31"/>
      <c r="K18" s="32"/>
      <c r="L18" s="32"/>
      <c r="M18" s="32"/>
      <c r="N18" s="46"/>
      <c r="V18" s="5"/>
      <c r="Y18" s="5"/>
    </row>
    <row r="19" spans="2:31" x14ac:dyDescent="0.3">
      <c r="B19" s="23">
        <f>'Spot Type 1'!B19</f>
        <v>0</v>
      </c>
      <c r="C19" s="20" t="str">
        <f>'Spot Type 1'!C19</f>
        <v>x</v>
      </c>
      <c r="D19" s="20"/>
      <c r="E19" s="20"/>
      <c r="F19" s="20"/>
      <c r="G19" s="20"/>
      <c r="H19" s="20"/>
      <c r="I19" s="20"/>
      <c r="J19" s="31"/>
      <c r="K19" s="32"/>
      <c r="L19" s="32"/>
      <c r="M19" s="32"/>
      <c r="N19" s="46"/>
      <c r="S19" s="35" t="s">
        <v>35</v>
      </c>
      <c r="T19" s="62" t="s">
        <v>182</v>
      </c>
      <c r="U19" s="62" t="s">
        <v>186</v>
      </c>
      <c r="V19" s="62" t="s">
        <v>187</v>
      </c>
      <c r="W19" s="71" t="s">
        <v>185</v>
      </c>
      <c r="X19" s="71" t="s">
        <v>183</v>
      </c>
      <c r="Y19" s="71" t="s">
        <v>184</v>
      </c>
      <c r="Z19" s="130" t="s">
        <v>188</v>
      </c>
      <c r="AA19" s="130" t="s">
        <v>189</v>
      </c>
      <c r="AB19" s="130" t="s">
        <v>190</v>
      </c>
      <c r="AC19" s="79" t="s">
        <v>94</v>
      </c>
      <c r="AD19" s="79" t="s">
        <v>95</v>
      </c>
      <c r="AE19" s="80" t="s">
        <v>96</v>
      </c>
    </row>
    <row r="20" spans="2:31" x14ac:dyDescent="0.3">
      <c r="B20" s="23">
        <f>'Spot Type 1'!B20</f>
        <v>0</v>
      </c>
      <c r="C20" s="20" t="str">
        <f>'Spot Type 1'!C20</f>
        <v>x</v>
      </c>
      <c r="D20" s="20"/>
      <c r="E20" s="20"/>
      <c r="F20" s="20"/>
      <c r="G20" s="20"/>
      <c r="H20" s="20"/>
      <c r="I20" s="20"/>
      <c r="J20" s="31"/>
      <c r="K20" s="32"/>
      <c r="L20" s="32"/>
      <c r="M20" s="32"/>
      <c r="N20" s="46"/>
      <c r="S20" s="36" t="str">
        <f>S6</f>
        <v>//</v>
      </c>
      <c r="T20" s="2" t="e">
        <f>AVERAGEIF(C:C,S20,K:K)</f>
        <v>#DIV/0!</v>
      </c>
      <c r="U20" s="2" t="e" cm="1">
        <f t="array" ref="U20">STDEV(IF(C$6:C$1000=S20,K$6:K$1000))</f>
        <v>#DIV/0!</v>
      </c>
      <c r="V20" s="6" t="e">
        <f>U20/T20</f>
        <v>#DIV/0!</v>
      </c>
      <c r="W20" s="2" t="e">
        <f>AVERAGEIF(C:C,S20,L:L)</f>
        <v>#DIV/0!</v>
      </c>
      <c r="X20" s="2" t="e" cm="1">
        <f t="array" ref="X20">STDEV(IF(C$6:C$1000=S20,L$6:L$1000))</f>
        <v>#DIV/0!</v>
      </c>
      <c r="Y20" s="6" t="e">
        <f>X20/W20</f>
        <v>#DIV/0!</v>
      </c>
      <c r="Z20" s="2" t="e">
        <f>AVERAGEIF(C:C,S20,M:M)</f>
        <v>#DIV/0!</v>
      </c>
      <c r="AA20" s="2" t="e" cm="1">
        <f t="array" ref="AA20">STDEV(IF(C$6:C$1000=$S20,M$6:M$1000))</f>
        <v>#DIV/0!</v>
      </c>
      <c r="AB20" s="6" t="e">
        <f>AA20/Z20</f>
        <v>#DIV/0!</v>
      </c>
      <c r="AC20" s="2" t="e">
        <f t="shared" ref="AC20:AC29" si="10">AVERAGEIF(C:C,S20,N:N)</f>
        <v>#DIV/0!</v>
      </c>
      <c r="AD20" s="2" t="e" cm="1">
        <f t="array" ref="AD20">STDEV(IF(C$6:C$1000=$S20,N$6:N$1000))</f>
        <v>#DIV/0!</v>
      </c>
      <c r="AE20" s="37" t="e">
        <f>AD20/AC20</f>
        <v>#DIV/0!</v>
      </c>
    </row>
    <row r="21" spans="2:31" x14ac:dyDescent="0.3">
      <c r="B21" s="23">
        <f>'Spot Type 1'!B21</f>
        <v>0</v>
      </c>
      <c r="C21" s="20" t="str">
        <f>'Spot Type 1'!C21</f>
        <v>x</v>
      </c>
      <c r="D21" s="20"/>
      <c r="E21" s="20"/>
      <c r="F21" s="20"/>
      <c r="G21" s="20"/>
      <c r="H21" s="20"/>
      <c r="I21" s="20"/>
      <c r="J21" s="31"/>
      <c r="K21" s="32"/>
      <c r="L21" s="32"/>
      <c r="M21" s="32"/>
      <c r="N21" s="46"/>
      <c r="S21" s="36" t="str">
        <f t="shared" ref="S21:S29" si="11">S7</f>
        <v>//</v>
      </c>
      <c r="T21" s="2" t="e">
        <f t="shared" ref="T21:T29" si="12">AVERAGEIF(C:C,S21,K:K)</f>
        <v>#DIV/0!</v>
      </c>
      <c r="U21" s="2" t="e" cm="1">
        <f t="array" ref="U21">STDEV(IF(C$6:C$1000=S21,K$6:K$1000))</f>
        <v>#DIV/0!</v>
      </c>
      <c r="V21" s="6" t="e">
        <f t="shared" ref="V21:V29" si="13">U21/T21</f>
        <v>#DIV/0!</v>
      </c>
      <c r="W21" s="2" t="e">
        <f t="shared" ref="W21:W29" si="14">AVERAGEIF(C:C,S21,L:L)</f>
        <v>#DIV/0!</v>
      </c>
      <c r="X21" s="2" t="e" cm="1">
        <f t="array" ref="X21">STDEV(IF(C$6:C$1000=S21,L$6:L$1000))</f>
        <v>#DIV/0!</v>
      </c>
      <c r="Y21" s="6" t="e">
        <f t="shared" ref="Y21:Y29" si="15">X21/W21</f>
        <v>#DIV/0!</v>
      </c>
      <c r="Z21" s="2" t="e">
        <f t="shared" ref="Z21:Z29" si="16">AVERAGEIF(C:C,S21,M:M)</f>
        <v>#DIV/0!</v>
      </c>
      <c r="AA21" s="2" t="e" cm="1">
        <f t="array" ref="AA21">STDEV(IF(C$6:C$1000=$S21,M$6:M$1000))</f>
        <v>#DIV/0!</v>
      </c>
      <c r="AB21" s="6" t="e">
        <f t="shared" ref="AB21:AB27" si="17">AA21/Z21</f>
        <v>#DIV/0!</v>
      </c>
      <c r="AC21" s="2" t="e">
        <f t="shared" si="10"/>
        <v>#DIV/0!</v>
      </c>
      <c r="AD21" s="2" t="e" cm="1">
        <f t="array" ref="AD21">STDEV(IF(C$6:C$1000=$S21,N$6:N$1000))</f>
        <v>#DIV/0!</v>
      </c>
      <c r="AE21" s="37" t="e">
        <f t="shared" ref="AE21:AE29" si="18">AD21/AC21</f>
        <v>#DIV/0!</v>
      </c>
    </row>
    <row r="22" spans="2:31" x14ac:dyDescent="0.3">
      <c r="B22" s="23">
        <f>'Spot Type 1'!B22</f>
        <v>0</v>
      </c>
      <c r="C22" s="20" t="str">
        <f>'Spot Type 1'!C22</f>
        <v>x</v>
      </c>
      <c r="D22" s="20"/>
      <c r="E22" s="20"/>
      <c r="F22" s="20"/>
      <c r="G22" s="20"/>
      <c r="H22" s="20"/>
      <c r="I22" s="20"/>
      <c r="J22" s="31"/>
      <c r="K22" s="32"/>
      <c r="L22" s="32"/>
      <c r="M22" s="32"/>
      <c r="N22" s="46"/>
      <c r="S22" s="36" t="str">
        <f t="shared" si="11"/>
        <v>//</v>
      </c>
      <c r="T22" s="2" t="e">
        <f t="shared" si="12"/>
        <v>#DIV/0!</v>
      </c>
      <c r="U22" s="2" t="e" cm="1">
        <f t="array" ref="U22">STDEV(IF(C$6:C$1000=S22,K$6:K$1000))</f>
        <v>#DIV/0!</v>
      </c>
      <c r="V22" s="6" t="e">
        <f t="shared" si="13"/>
        <v>#DIV/0!</v>
      </c>
      <c r="W22" s="2" t="e">
        <f t="shared" si="14"/>
        <v>#DIV/0!</v>
      </c>
      <c r="X22" s="2" t="e" cm="1">
        <f t="array" ref="X22">STDEV(IF(C$6:C$1000=S22,L$6:L$1000))</f>
        <v>#DIV/0!</v>
      </c>
      <c r="Y22" s="6" t="e">
        <f t="shared" si="15"/>
        <v>#DIV/0!</v>
      </c>
      <c r="Z22" s="2" t="e">
        <f t="shared" si="16"/>
        <v>#DIV/0!</v>
      </c>
      <c r="AA22" s="2" t="e" cm="1">
        <f t="array" ref="AA22">STDEV(IF(C$6:C$1000=$S22,M$6:M$1000))</f>
        <v>#DIV/0!</v>
      </c>
      <c r="AB22" s="6" t="e">
        <f t="shared" si="17"/>
        <v>#DIV/0!</v>
      </c>
      <c r="AC22" s="2" t="e">
        <f t="shared" si="10"/>
        <v>#DIV/0!</v>
      </c>
      <c r="AD22" s="2" t="e" cm="1">
        <f t="array" ref="AD22">STDEV(IF(C$6:C$1000=$S22,N$6:N$1000))</f>
        <v>#DIV/0!</v>
      </c>
      <c r="AE22" s="37" t="e">
        <f t="shared" si="18"/>
        <v>#DIV/0!</v>
      </c>
    </row>
    <row r="23" spans="2:31" x14ac:dyDescent="0.3">
      <c r="B23" s="23">
        <f>'Spot Type 1'!B23</f>
        <v>0</v>
      </c>
      <c r="C23" s="20" t="str">
        <f>'Spot Type 1'!C23</f>
        <v>x</v>
      </c>
      <c r="D23" s="20"/>
      <c r="E23" s="20"/>
      <c r="F23" s="20"/>
      <c r="G23" s="20"/>
      <c r="H23" s="20"/>
      <c r="I23" s="20"/>
      <c r="J23" s="31"/>
      <c r="K23" s="32"/>
      <c r="L23" s="32"/>
      <c r="M23" s="32"/>
      <c r="N23" s="46"/>
      <c r="S23" s="36" t="str">
        <f t="shared" si="11"/>
        <v>//</v>
      </c>
      <c r="T23" s="2" t="e">
        <f t="shared" si="12"/>
        <v>#DIV/0!</v>
      </c>
      <c r="U23" s="2" t="e" cm="1">
        <f t="array" ref="U23">STDEV(IF(C$6:C$1000=S23,K$6:K$1000))</f>
        <v>#DIV/0!</v>
      </c>
      <c r="V23" s="6" t="e">
        <f t="shared" si="13"/>
        <v>#DIV/0!</v>
      </c>
      <c r="W23" s="2" t="e">
        <f t="shared" si="14"/>
        <v>#DIV/0!</v>
      </c>
      <c r="X23" s="2" t="e" cm="1">
        <f t="array" ref="X23">STDEV(IF(C$6:C$1000=S23,L$6:L$1000))</f>
        <v>#DIV/0!</v>
      </c>
      <c r="Y23" s="6" t="e">
        <f t="shared" si="15"/>
        <v>#DIV/0!</v>
      </c>
      <c r="Z23" s="2" t="e">
        <f t="shared" si="16"/>
        <v>#DIV/0!</v>
      </c>
      <c r="AA23" s="2" t="e" cm="1">
        <f t="array" ref="AA23">STDEV(IF(C$6:C$1000=$S23,M$6:M$1000))</f>
        <v>#DIV/0!</v>
      </c>
      <c r="AB23" s="6" t="e">
        <f t="shared" si="17"/>
        <v>#DIV/0!</v>
      </c>
      <c r="AC23" s="2" t="e">
        <f t="shared" si="10"/>
        <v>#DIV/0!</v>
      </c>
      <c r="AD23" s="2" t="e" cm="1">
        <f t="array" ref="AD23">STDEV(IF(C$6:C$1000=$S23,N$6:N$1000))</f>
        <v>#DIV/0!</v>
      </c>
      <c r="AE23" s="37" t="e">
        <f t="shared" si="18"/>
        <v>#DIV/0!</v>
      </c>
    </row>
    <row r="24" spans="2:31" x14ac:dyDescent="0.3">
      <c r="B24" s="23">
        <f>'Spot Type 1'!B24</f>
        <v>0</v>
      </c>
      <c r="C24" s="20" t="str">
        <f>'Spot Type 1'!C24</f>
        <v>x</v>
      </c>
      <c r="D24" s="20"/>
      <c r="E24" s="20"/>
      <c r="F24" s="20"/>
      <c r="G24" s="20"/>
      <c r="H24" s="20"/>
      <c r="I24" s="20"/>
      <c r="J24" s="31"/>
      <c r="K24" s="32"/>
      <c r="L24" s="32"/>
      <c r="M24" s="32"/>
      <c r="N24" s="46"/>
      <c r="S24" s="36" t="str">
        <f t="shared" si="11"/>
        <v>//</v>
      </c>
      <c r="T24" s="2" t="e">
        <f t="shared" si="12"/>
        <v>#DIV/0!</v>
      </c>
      <c r="U24" s="2" t="e" cm="1">
        <f t="array" ref="U24">STDEV(IF(C$6:C$1000=S24,K$6:K$1000))</f>
        <v>#DIV/0!</v>
      </c>
      <c r="V24" s="6" t="e">
        <f t="shared" si="13"/>
        <v>#DIV/0!</v>
      </c>
      <c r="W24" s="2" t="e">
        <f t="shared" si="14"/>
        <v>#DIV/0!</v>
      </c>
      <c r="X24" s="2" t="e" cm="1">
        <f t="array" ref="X24">STDEV(IF(C$6:C$1000=S24,L$6:L$1000))</f>
        <v>#DIV/0!</v>
      </c>
      <c r="Y24" s="6" t="e">
        <f t="shared" si="15"/>
        <v>#DIV/0!</v>
      </c>
      <c r="Z24" s="2" t="e">
        <f t="shared" si="16"/>
        <v>#DIV/0!</v>
      </c>
      <c r="AA24" s="2" t="e" cm="1">
        <f t="array" ref="AA24">STDEV(IF(C$6:C$1000=$S24,M$6:M$1000))</f>
        <v>#DIV/0!</v>
      </c>
      <c r="AB24" s="6" t="e">
        <f t="shared" si="17"/>
        <v>#DIV/0!</v>
      </c>
      <c r="AC24" s="2" t="e">
        <f t="shared" si="10"/>
        <v>#DIV/0!</v>
      </c>
      <c r="AD24" s="2" t="e" cm="1">
        <f t="array" ref="AD24">STDEV(IF(C$6:C$1000=$S24,N$6:N$1000))</f>
        <v>#DIV/0!</v>
      </c>
      <c r="AE24" s="37" t="e">
        <f t="shared" si="18"/>
        <v>#DIV/0!</v>
      </c>
    </row>
    <row r="25" spans="2:31" x14ac:dyDescent="0.3">
      <c r="B25" s="23">
        <f>'Spot Type 1'!B25</f>
        <v>0</v>
      </c>
      <c r="C25" s="20" t="str">
        <f>'Spot Type 1'!C25</f>
        <v>x</v>
      </c>
      <c r="D25" s="20"/>
      <c r="E25" s="20"/>
      <c r="F25" s="20"/>
      <c r="G25" s="20"/>
      <c r="H25" s="20"/>
      <c r="I25" s="20"/>
      <c r="J25" s="31"/>
      <c r="K25" s="32"/>
      <c r="L25" s="32"/>
      <c r="M25" s="32"/>
      <c r="N25" s="46"/>
      <c r="S25" s="36" t="str">
        <f t="shared" si="11"/>
        <v>//</v>
      </c>
      <c r="T25" s="2" t="e">
        <f t="shared" si="12"/>
        <v>#DIV/0!</v>
      </c>
      <c r="U25" s="2" t="e" cm="1">
        <f t="array" ref="U25">STDEV(IF(C$6:C$1000=S25,K$6:K$1000))</f>
        <v>#DIV/0!</v>
      </c>
      <c r="V25" s="6" t="e">
        <f t="shared" si="13"/>
        <v>#DIV/0!</v>
      </c>
      <c r="W25" s="2" t="e">
        <f t="shared" si="14"/>
        <v>#DIV/0!</v>
      </c>
      <c r="X25" s="2" t="e" cm="1">
        <f t="array" ref="X25">STDEV(IF(C$6:C$1000=S25,L$6:L$1000))</f>
        <v>#DIV/0!</v>
      </c>
      <c r="Y25" s="6" t="e">
        <f t="shared" si="15"/>
        <v>#DIV/0!</v>
      </c>
      <c r="Z25" s="2" t="e">
        <f t="shared" si="16"/>
        <v>#DIV/0!</v>
      </c>
      <c r="AA25" s="2" t="e" cm="1">
        <f t="array" ref="AA25">STDEV(IF(C$6:C$1000=$S25,M$6:M$1000))</f>
        <v>#DIV/0!</v>
      </c>
      <c r="AB25" s="6" t="e">
        <f t="shared" si="17"/>
        <v>#DIV/0!</v>
      </c>
      <c r="AC25" s="2" t="e">
        <f t="shared" si="10"/>
        <v>#DIV/0!</v>
      </c>
      <c r="AD25" s="2" t="e" cm="1">
        <f t="array" ref="AD25">STDEV(IF(C$6:C$1000=$S25,N$6:N$1000))</f>
        <v>#DIV/0!</v>
      </c>
      <c r="AE25" s="37" t="e">
        <f t="shared" si="18"/>
        <v>#DIV/0!</v>
      </c>
    </row>
    <row r="26" spans="2:31" x14ac:dyDescent="0.3">
      <c r="B26" s="23">
        <f>'Spot Type 1'!B26</f>
        <v>0</v>
      </c>
      <c r="C26" s="20" t="str">
        <f>'Spot Type 1'!C26</f>
        <v>x</v>
      </c>
      <c r="D26" s="20"/>
      <c r="E26" s="20"/>
      <c r="F26" s="20"/>
      <c r="G26" s="20"/>
      <c r="H26" s="20"/>
      <c r="I26" s="20"/>
      <c r="J26" s="31"/>
      <c r="K26" s="32"/>
      <c r="L26" s="32"/>
      <c r="M26" s="32"/>
      <c r="N26" s="46"/>
      <c r="S26" s="36" t="str">
        <f t="shared" si="11"/>
        <v>//</v>
      </c>
      <c r="T26" s="2" t="e">
        <f t="shared" si="12"/>
        <v>#DIV/0!</v>
      </c>
      <c r="U26" s="2" t="e" cm="1">
        <f t="array" ref="U26">STDEV(IF(C$6:C$1000=S26,K$6:K$1000))</f>
        <v>#DIV/0!</v>
      </c>
      <c r="V26" s="6" t="e">
        <f t="shared" si="13"/>
        <v>#DIV/0!</v>
      </c>
      <c r="W26" s="2" t="e">
        <f t="shared" si="14"/>
        <v>#DIV/0!</v>
      </c>
      <c r="X26" s="2" t="e" cm="1">
        <f t="array" ref="X26">STDEV(IF(C$6:C$1000=S26,L$6:L$1000))</f>
        <v>#DIV/0!</v>
      </c>
      <c r="Y26" s="6" t="e">
        <f t="shared" si="15"/>
        <v>#DIV/0!</v>
      </c>
      <c r="Z26" s="2" t="e">
        <f t="shared" si="16"/>
        <v>#DIV/0!</v>
      </c>
      <c r="AA26" s="2" t="e" cm="1">
        <f t="array" ref="AA26">STDEV(IF(C$6:C$1000=$S26,M$6:M$1000))</f>
        <v>#DIV/0!</v>
      </c>
      <c r="AB26" s="6" t="e">
        <f t="shared" si="17"/>
        <v>#DIV/0!</v>
      </c>
      <c r="AC26" s="2" t="e">
        <f t="shared" si="10"/>
        <v>#DIV/0!</v>
      </c>
      <c r="AD26" s="2" t="e" cm="1">
        <f t="array" ref="AD26">STDEV(IF(C$6:C$1000=$S26,N$6:N$1000))</f>
        <v>#DIV/0!</v>
      </c>
      <c r="AE26" s="37" t="e">
        <f t="shared" si="18"/>
        <v>#DIV/0!</v>
      </c>
    </row>
    <row r="27" spans="2:31" x14ac:dyDescent="0.3">
      <c r="B27" s="23">
        <f>'Spot Type 1'!B27</f>
        <v>0</v>
      </c>
      <c r="C27" s="20" t="str">
        <f>'Spot Type 1'!C27</f>
        <v>x</v>
      </c>
      <c r="D27" s="20"/>
      <c r="E27" s="20"/>
      <c r="F27" s="20"/>
      <c r="G27" s="20"/>
      <c r="H27" s="20"/>
      <c r="I27" s="20"/>
      <c r="J27" s="31"/>
      <c r="K27" s="32"/>
      <c r="L27" s="32"/>
      <c r="M27" s="32"/>
      <c r="N27" s="46"/>
      <c r="S27" s="36" t="str">
        <f t="shared" si="11"/>
        <v>//</v>
      </c>
      <c r="T27" s="2" t="e">
        <f t="shared" si="12"/>
        <v>#DIV/0!</v>
      </c>
      <c r="U27" s="2" t="e" cm="1">
        <f t="array" ref="U27">STDEV(IF(C$6:C$1000=S27,K$6:K$1000))</f>
        <v>#DIV/0!</v>
      </c>
      <c r="V27" s="6" t="e">
        <f t="shared" si="13"/>
        <v>#DIV/0!</v>
      </c>
      <c r="W27" s="2" t="e">
        <f t="shared" si="14"/>
        <v>#DIV/0!</v>
      </c>
      <c r="X27" s="2" t="e" cm="1">
        <f t="array" ref="X27">STDEV(IF(C$6:C$1000=S27,L$6:L$1000))</f>
        <v>#DIV/0!</v>
      </c>
      <c r="Y27" s="6" t="e">
        <f t="shared" si="15"/>
        <v>#DIV/0!</v>
      </c>
      <c r="Z27" s="2" t="e">
        <f t="shared" si="16"/>
        <v>#DIV/0!</v>
      </c>
      <c r="AA27" s="2" t="e" cm="1">
        <f t="array" ref="AA27">STDEV(IF(C$6:C$1000=$S27,M$6:M$1000))</f>
        <v>#DIV/0!</v>
      </c>
      <c r="AB27" s="6" t="e">
        <f t="shared" si="17"/>
        <v>#DIV/0!</v>
      </c>
      <c r="AC27" s="2" t="e">
        <f t="shared" si="10"/>
        <v>#DIV/0!</v>
      </c>
      <c r="AD27" s="2" t="e" cm="1">
        <f t="array" ref="AD27">STDEV(IF(C$6:C$1000=$S27,N$6:N$1000))</f>
        <v>#DIV/0!</v>
      </c>
      <c r="AE27" s="37" t="e">
        <f t="shared" si="18"/>
        <v>#DIV/0!</v>
      </c>
    </row>
    <row r="28" spans="2:31" x14ac:dyDescent="0.3">
      <c r="B28" s="23">
        <f>'Spot Type 1'!B28</f>
        <v>0</v>
      </c>
      <c r="C28" s="20" t="str">
        <f>'Spot Type 1'!C28</f>
        <v>x</v>
      </c>
      <c r="D28" s="20"/>
      <c r="E28" s="20"/>
      <c r="F28" s="20"/>
      <c r="G28" s="20"/>
      <c r="H28" s="20"/>
      <c r="I28" s="20"/>
      <c r="J28" s="31"/>
      <c r="K28" s="32"/>
      <c r="L28" s="32"/>
      <c r="M28" s="32"/>
      <c r="N28" s="46"/>
      <c r="S28" s="36" t="str">
        <f t="shared" si="11"/>
        <v>//</v>
      </c>
      <c r="T28" s="2" t="e">
        <f t="shared" si="12"/>
        <v>#DIV/0!</v>
      </c>
      <c r="U28" s="2" t="e" cm="1">
        <f t="array" ref="U28">STDEV(IF(C$6:C$1000=S28,K$6:K$1000))</f>
        <v>#DIV/0!</v>
      </c>
      <c r="V28" s="6" t="e">
        <f t="shared" si="13"/>
        <v>#DIV/0!</v>
      </c>
      <c r="W28" s="2" t="e">
        <f t="shared" si="14"/>
        <v>#DIV/0!</v>
      </c>
      <c r="X28" s="2" t="e" cm="1">
        <f t="array" ref="X28">STDEV(IF(C$6:C$1000=S28,L$6:L$1000))</f>
        <v>#DIV/0!</v>
      </c>
      <c r="Y28" s="6" t="e">
        <f t="shared" si="15"/>
        <v>#DIV/0!</v>
      </c>
      <c r="Z28" s="2" t="e">
        <f t="shared" si="16"/>
        <v>#DIV/0!</v>
      </c>
      <c r="AA28" s="2" t="e" cm="1">
        <f t="array" ref="AA28">STDEV(IF(C$6:C$1000=$S28,M$6:M$1000))</f>
        <v>#DIV/0!</v>
      </c>
      <c r="AB28" s="6" t="e">
        <f>AA28/Z28</f>
        <v>#DIV/0!</v>
      </c>
      <c r="AC28" s="2" t="e">
        <f t="shared" si="10"/>
        <v>#DIV/0!</v>
      </c>
      <c r="AD28" s="2" t="e" cm="1">
        <f t="array" ref="AD28">STDEV(IF(C$6:C$1000=$S28,N$6:N$1000))</f>
        <v>#DIV/0!</v>
      </c>
      <c r="AE28" s="37" t="e">
        <f t="shared" si="18"/>
        <v>#DIV/0!</v>
      </c>
    </row>
    <row r="29" spans="2:31" ht="16.2" thickBot="1" x14ac:dyDescent="0.35">
      <c r="B29" s="23">
        <f>'Spot Type 1'!B29</f>
        <v>0</v>
      </c>
      <c r="C29" s="20" t="str">
        <f>'Spot Type 1'!C29</f>
        <v>x</v>
      </c>
      <c r="D29" s="20"/>
      <c r="E29" s="20"/>
      <c r="F29" s="20"/>
      <c r="G29" s="20"/>
      <c r="H29" s="20"/>
      <c r="I29" s="20"/>
      <c r="J29" s="31"/>
      <c r="K29" s="32"/>
      <c r="L29" s="32"/>
      <c r="M29" s="32"/>
      <c r="N29" s="46"/>
      <c r="S29" s="38" t="str">
        <f t="shared" si="11"/>
        <v>//</v>
      </c>
      <c r="T29" s="2" t="e">
        <f t="shared" si="12"/>
        <v>#DIV/0!</v>
      </c>
      <c r="U29" s="2" t="e" cm="1">
        <f t="array" ref="U29">STDEV(IF(C$6:C$1000=S29,K$6:K$1000))</f>
        <v>#DIV/0!</v>
      </c>
      <c r="V29" s="40" t="e">
        <f t="shared" si="13"/>
        <v>#DIV/0!</v>
      </c>
      <c r="W29" s="2" t="e">
        <f t="shared" si="14"/>
        <v>#DIV/0!</v>
      </c>
      <c r="X29" s="2" t="e" cm="1">
        <f t="array" ref="X29">STDEV(IF(C$6:C$1000=S29,L$6:L$1000))</f>
        <v>#DIV/0!</v>
      </c>
      <c r="Y29" s="40" t="e">
        <f t="shared" si="15"/>
        <v>#DIV/0!</v>
      </c>
      <c r="Z29" s="2" t="e">
        <f t="shared" si="16"/>
        <v>#DIV/0!</v>
      </c>
      <c r="AA29" s="2" t="e" cm="1">
        <f t="array" ref="AA29">STDEV(IF(C$6:C$1000=$S29,M$6:M$1000))</f>
        <v>#DIV/0!</v>
      </c>
      <c r="AB29" s="6" t="e">
        <f t="shared" ref="AB29" si="19">AA29/Z29</f>
        <v>#DIV/0!</v>
      </c>
      <c r="AC29" s="2" t="e">
        <f t="shared" si="10"/>
        <v>#DIV/0!</v>
      </c>
      <c r="AD29" s="2" t="e" cm="1">
        <f t="array" ref="AD29">STDEV(IF(C$6:C$1000=$S29,N$6:N$1000))</f>
        <v>#DIV/0!</v>
      </c>
      <c r="AE29" s="37" t="e">
        <f t="shared" si="18"/>
        <v>#DIV/0!</v>
      </c>
    </row>
    <row r="30" spans="2:31" x14ac:dyDescent="0.3">
      <c r="B30" s="23">
        <f>'Spot Type 1'!B30</f>
        <v>0</v>
      </c>
      <c r="C30" s="20" t="str">
        <f>'Spot Type 1'!C30</f>
        <v>x</v>
      </c>
      <c r="D30" s="20"/>
      <c r="E30" s="20"/>
      <c r="F30" s="20"/>
      <c r="G30" s="20"/>
      <c r="H30" s="20"/>
      <c r="I30" s="20"/>
      <c r="J30" s="31"/>
      <c r="K30" s="32"/>
      <c r="L30" s="32"/>
      <c r="M30" s="32"/>
      <c r="N30" s="46"/>
      <c r="V30" s="5"/>
      <c r="Y30" s="5"/>
    </row>
    <row r="31" spans="2:31" x14ac:dyDescent="0.3">
      <c r="B31" s="23">
        <f>'Spot Type 1'!B31</f>
        <v>0</v>
      </c>
      <c r="C31" s="20" t="str">
        <f>'Spot Type 1'!C31</f>
        <v>x</v>
      </c>
      <c r="D31" s="20"/>
      <c r="E31" s="20"/>
      <c r="F31" s="20"/>
      <c r="G31" s="20"/>
      <c r="H31" s="20"/>
      <c r="I31" s="20"/>
      <c r="J31" s="31"/>
      <c r="K31" s="32"/>
      <c r="L31" s="32"/>
      <c r="M31" s="32"/>
      <c r="N31" s="46"/>
      <c r="V31" s="5"/>
      <c r="Y31" s="5"/>
    </row>
    <row r="32" spans="2:31" x14ac:dyDescent="0.3">
      <c r="B32" s="23">
        <f>'Spot Type 1'!B32</f>
        <v>0</v>
      </c>
      <c r="C32" s="20" t="str">
        <f>'Spot Type 1'!C32</f>
        <v>x</v>
      </c>
      <c r="D32" s="20"/>
      <c r="E32" s="20"/>
      <c r="F32" s="20"/>
      <c r="G32" s="20"/>
      <c r="H32" s="20"/>
      <c r="I32" s="20"/>
      <c r="J32" s="31"/>
      <c r="K32" s="32"/>
      <c r="L32" s="32"/>
      <c r="M32" s="32"/>
      <c r="N32" s="46"/>
      <c r="V32" s="5"/>
      <c r="Y32" s="5"/>
    </row>
    <row r="33" spans="2:36" ht="16.2" thickBot="1" x14ac:dyDescent="0.35">
      <c r="B33" s="23">
        <f>'Spot Type 1'!B33</f>
        <v>0</v>
      </c>
      <c r="C33" s="20" t="str">
        <f>'Spot Type 1'!C33</f>
        <v>x</v>
      </c>
      <c r="D33" s="20"/>
      <c r="E33" s="20"/>
      <c r="F33" s="20"/>
      <c r="G33" s="20"/>
      <c r="H33" s="20"/>
      <c r="I33" s="20"/>
      <c r="J33" s="31"/>
      <c r="K33" s="32"/>
      <c r="L33" s="32"/>
      <c r="M33" s="32"/>
      <c r="N33" s="46"/>
      <c r="V33" s="5"/>
      <c r="Y33" s="5"/>
    </row>
    <row r="34" spans="2:36" ht="16.2" thickBot="1" x14ac:dyDescent="0.35">
      <c r="B34" s="23">
        <f>'Spot Type 1'!B34</f>
        <v>0</v>
      </c>
      <c r="C34" s="20" t="str">
        <f>'Spot Type 1'!C34</f>
        <v>x</v>
      </c>
      <c r="D34" s="20"/>
      <c r="E34" s="20"/>
      <c r="F34" s="20"/>
      <c r="G34" s="20"/>
      <c r="H34" s="20"/>
      <c r="I34" s="20"/>
      <c r="J34" s="31"/>
      <c r="K34" s="32"/>
      <c r="L34" s="32"/>
      <c r="M34" s="32"/>
      <c r="N34" s="46"/>
      <c r="S34" s="142"/>
      <c r="T34" s="143"/>
      <c r="U34" s="143"/>
      <c r="V34" s="143"/>
      <c r="W34" s="143"/>
      <c r="X34" s="143"/>
      <c r="Y34" s="143"/>
      <c r="Z34" s="143"/>
      <c r="AA34" s="143"/>
      <c r="AB34" s="143"/>
      <c r="AC34" s="143"/>
      <c r="AD34" s="143"/>
      <c r="AE34" s="144"/>
    </row>
    <row r="35" spans="2:36" x14ac:dyDescent="0.3">
      <c r="B35" s="23">
        <f>'Spot Type 1'!B35</f>
        <v>0</v>
      </c>
      <c r="C35" s="20" t="str">
        <f>'Spot Type 1'!C35</f>
        <v>x</v>
      </c>
      <c r="D35" s="20"/>
      <c r="E35" s="20"/>
      <c r="F35" s="20"/>
      <c r="G35" s="20"/>
      <c r="H35" s="20"/>
      <c r="I35" s="20"/>
      <c r="J35" s="31"/>
      <c r="K35" s="32"/>
      <c r="L35" s="32"/>
      <c r="M35" s="32"/>
      <c r="N35" s="46"/>
      <c r="V35" s="5"/>
      <c r="Y35" s="5"/>
    </row>
    <row r="36" spans="2:36" x14ac:dyDescent="0.3">
      <c r="B36" s="23">
        <f>'Spot Type 1'!B36</f>
        <v>0</v>
      </c>
      <c r="C36" s="20" t="str">
        <f>'Spot Type 1'!C36</f>
        <v>x</v>
      </c>
      <c r="D36" s="20"/>
      <c r="E36" s="20"/>
      <c r="F36" s="20"/>
      <c r="G36" s="20"/>
      <c r="H36" s="20"/>
      <c r="I36" s="20"/>
      <c r="J36" s="31"/>
      <c r="K36" s="32"/>
      <c r="L36" s="32"/>
      <c r="M36" s="32"/>
      <c r="N36" s="46"/>
      <c r="V36" s="5"/>
      <c r="Y36" s="5"/>
    </row>
    <row r="37" spans="2:36" x14ac:dyDescent="0.3">
      <c r="B37" s="23">
        <f>'Spot Type 1'!B37</f>
        <v>0</v>
      </c>
      <c r="C37" s="20" t="str">
        <f>'Spot Type 1'!C37</f>
        <v>x</v>
      </c>
      <c r="D37" s="20"/>
      <c r="E37" s="20"/>
      <c r="F37" s="20"/>
      <c r="G37" s="20"/>
      <c r="H37" s="20"/>
      <c r="I37" s="20"/>
      <c r="J37" s="31"/>
      <c r="K37" s="32"/>
      <c r="L37" s="32"/>
      <c r="M37" s="32"/>
      <c r="N37" s="46"/>
      <c r="V37" s="5"/>
      <c r="Y37" s="5"/>
    </row>
    <row r="38" spans="2:36" ht="16.2" thickBot="1" x14ac:dyDescent="0.35">
      <c r="B38" s="23">
        <f>'Spot Type 1'!B38</f>
        <v>0</v>
      </c>
      <c r="C38" s="20" t="str">
        <f>'Spot Type 1'!C38</f>
        <v>x</v>
      </c>
      <c r="D38" s="20"/>
      <c r="E38" s="20"/>
      <c r="F38" s="20"/>
      <c r="G38" s="20"/>
      <c r="H38" s="20"/>
      <c r="I38" s="20"/>
      <c r="J38" s="31"/>
      <c r="K38" s="32"/>
      <c r="L38" s="32"/>
      <c r="M38" s="32"/>
      <c r="N38" s="46"/>
      <c r="S38" s="7" t="s">
        <v>2</v>
      </c>
      <c r="U38" s="7" t="s">
        <v>38</v>
      </c>
      <c r="V38" t="str">
        <f>Params!B11</f>
        <v>ngml</v>
      </c>
      <c r="X38" s="8" t="s">
        <v>91</v>
      </c>
      <c r="Y38" s="5"/>
      <c r="AB38" s="50" t="s">
        <v>2</v>
      </c>
      <c r="AC38" s="33"/>
      <c r="AD38" s="7" t="s">
        <v>38</v>
      </c>
      <c r="AE38" s="33" t="str">
        <f>Params!B11</f>
        <v>ngml</v>
      </c>
      <c r="AF38" s="33"/>
      <c r="AG38" s="51" t="s">
        <v>76</v>
      </c>
    </row>
    <row r="39" spans="2:36" ht="130.19999999999999" thickBot="1" x14ac:dyDescent="0.35">
      <c r="B39" s="23">
        <f>'Spot Type 1'!B39</f>
        <v>0</v>
      </c>
      <c r="C39" s="20" t="str">
        <f>'Spot Type 1'!C39</f>
        <v>x</v>
      </c>
      <c r="D39" s="20"/>
      <c r="E39" s="20"/>
      <c r="F39" s="20"/>
      <c r="G39" s="20"/>
      <c r="H39" s="20"/>
      <c r="I39" s="20"/>
      <c r="J39" s="31"/>
      <c r="K39" s="32"/>
      <c r="L39" s="32"/>
      <c r="M39" s="32"/>
      <c r="N39" s="46"/>
      <c r="S39" s="27" t="s">
        <v>1</v>
      </c>
      <c r="T39" s="28" t="s">
        <v>103</v>
      </c>
      <c r="U39" s="29" t="s">
        <v>3</v>
      </c>
      <c r="V39" s="29" t="s">
        <v>71</v>
      </c>
      <c r="W39" s="29" t="str">
        <f>IF(Params!$B$4="Multiplex","Mean0 + 2xSigma","Mean0 - 2xSigma")</f>
        <v>Mean0 - 2xSigma</v>
      </c>
      <c r="X39" s="30" t="str">
        <f>IF(Params!$B$4="Multiplex","Mean0 + 3xSigma","Mean0 - 3xSigma")</f>
        <v>Mean0 - 3xSigma</v>
      </c>
      <c r="Y39" s="101" t="s">
        <v>108</v>
      </c>
      <c r="Z39" s="105" t="s">
        <v>67</v>
      </c>
      <c r="AA39" s="105" t="s">
        <v>68</v>
      </c>
      <c r="AB39" s="27" t="s">
        <v>1</v>
      </c>
      <c r="AC39" s="28" t="s">
        <v>104</v>
      </c>
      <c r="AD39" s="29" t="s">
        <v>3</v>
      </c>
      <c r="AE39" s="29" t="s">
        <v>71</v>
      </c>
      <c r="AF39" s="29" t="str">
        <f>IF(Params!$B$4="Multiplex","Mean0 + 2xSigma","Mean0 - 2xSigma")</f>
        <v>Mean0 - 2xSigma</v>
      </c>
      <c r="AG39" s="30" t="str">
        <f>IF(Params!$B$4="Multiplex","Mean0 + 3xSigma","Mean0 - 3xSigma")</f>
        <v>Mean0 - 3xSigma</v>
      </c>
      <c r="AH39" s="101" t="s">
        <v>109</v>
      </c>
      <c r="AI39" s="105" t="s">
        <v>67</v>
      </c>
      <c r="AJ39" s="105" t="s">
        <v>68</v>
      </c>
    </row>
    <row r="40" spans="2:36" ht="16.2" thickTop="1" x14ac:dyDescent="0.3">
      <c r="B40" s="23">
        <f>'Spot Type 1'!B40</f>
        <v>0</v>
      </c>
      <c r="C40" s="20" t="str">
        <f>'Spot Type 1'!C40</f>
        <v>x</v>
      </c>
      <c r="D40" s="20"/>
      <c r="E40" s="20"/>
      <c r="F40" s="20"/>
      <c r="G40" s="20"/>
      <c r="H40" s="20"/>
      <c r="I40" s="20"/>
      <c r="J40" s="31"/>
      <c r="K40" s="32"/>
      <c r="L40" s="32"/>
      <c r="M40" s="32"/>
      <c r="N40" s="46"/>
      <c r="S40" s="9">
        <f>MIN(S7:S15)/100</f>
        <v>0</v>
      </c>
      <c r="T40" s="48" t="e">
        <f>T6</f>
        <v>#DIV/0!</v>
      </c>
      <c r="U40" s="10" t="e">
        <f>U6</f>
        <v>#DIV/0!</v>
      </c>
      <c r="V40" s="10" t="e">
        <f>T$40</f>
        <v>#DIV/0!</v>
      </c>
      <c r="W40" s="10" t="e">
        <f>IF(Params!$B$4="Multiplex",T$40+2*U$40,T$40-2*U$40)</f>
        <v>#DIV/0!</v>
      </c>
      <c r="X40" s="11" t="e">
        <f>IF(Params!$B$4="Multiplex",T$40+3*U$40,T$40-3*U$40)</f>
        <v>#DIV/0!</v>
      </c>
      <c r="Y40" s="102" t="e">
        <f t="shared" ref="Y40:Y47" si="20">T41-T40</f>
        <v>#DIV/0!</v>
      </c>
      <c r="Z40" t="e">
        <f>IF(Params!$B$4="Multiplex",IF($T40&gt;W40,1,0),IF($T40&lt;W40,1,0))*IF($S41="//",1,Z41)</f>
        <v>#DIV/0!</v>
      </c>
      <c r="AA40" s="106" t="e">
        <f>IF(Params!$B$4="Multiplex",IF($T40&gt;X40,1,0),IF($T40&lt;X40,1,0))*IF($S41="//",1,AA41)</f>
        <v>#DIV/0!</v>
      </c>
      <c r="AB40" s="9">
        <f>MIN(S7:S15)/100</f>
        <v>0</v>
      </c>
      <c r="AC40" s="34" t="e">
        <f t="shared" ref="AC40:AC49" si="21">W6</f>
        <v>#DIV/0!</v>
      </c>
      <c r="AD40" s="10" t="e">
        <f t="shared" ref="AD40:AD49" si="22">X6</f>
        <v>#DIV/0!</v>
      </c>
      <c r="AE40" s="10" t="e">
        <f>AC$40</f>
        <v>#DIV/0!</v>
      </c>
      <c r="AF40" s="10" t="e">
        <f>IF(Params!$B$4="Multiplex",AC$40+2*AD$40,AC$40-2*AD$40)</f>
        <v>#DIV/0!</v>
      </c>
      <c r="AG40" s="11" t="e">
        <f>IF(Params!$B$4="Multiplex",AC$40+3*AD$40,AC$40-3*AD$40)</f>
        <v>#DIV/0!</v>
      </c>
      <c r="AH40" s="102" t="e">
        <f t="shared" ref="AH40:AH47" si="23">AC41-AC40</f>
        <v>#DIV/0!</v>
      </c>
      <c r="AI40" t="e">
        <f>IF(Params!$B$4="Multiplex",IF($AC40&gt;AF40,1,0),IF($AC40&lt;AF40,1,0))*IF($S41="//",1,AI41)</f>
        <v>#DIV/0!</v>
      </c>
      <c r="AJ40" s="106" t="e">
        <f>IF(Params!$B$4="Multiplex",IF($AC40&gt;AG40,1,0),IF($AC40&lt;AG40,1,0))*IF($S41="//",1,AJ41)</f>
        <v>#DIV/0!</v>
      </c>
    </row>
    <row r="41" spans="2:36" x14ac:dyDescent="0.3">
      <c r="B41" s="23">
        <f>'Spot Type 1'!B41</f>
        <v>0</v>
      </c>
      <c r="C41" s="20" t="str">
        <f>'Spot Type 1'!C41</f>
        <v>x</v>
      </c>
      <c r="D41" s="20"/>
      <c r="E41" s="20"/>
      <c r="F41" s="20"/>
      <c r="G41" s="20"/>
      <c r="H41" s="20"/>
      <c r="I41" s="20"/>
      <c r="J41" s="31"/>
      <c r="K41" s="32"/>
      <c r="L41" s="32"/>
      <c r="M41" s="32"/>
      <c r="N41" s="46"/>
      <c r="S41" s="9" t="str">
        <f>S7</f>
        <v>//</v>
      </c>
      <c r="T41" s="48" t="e">
        <f>T7</f>
        <v>#DIV/0!</v>
      </c>
      <c r="U41" s="10" t="e">
        <f t="shared" ref="U41:U49" si="24">U7</f>
        <v>#DIV/0!</v>
      </c>
      <c r="V41" s="10" t="e">
        <f t="shared" ref="V41:V49" si="25">T$40</f>
        <v>#DIV/0!</v>
      </c>
      <c r="W41" s="10" t="e">
        <f>IF(Params!$B$4="Multiplex",T$40+2*U$40,T$40-2*U$40)</f>
        <v>#DIV/0!</v>
      </c>
      <c r="X41" s="11" t="e">
        <f>IF(Params!$B$4="Multiplex",T$40+3*U$40,T$40-3*U$40)</f>
        <v>#DIV/0!</v>
      </c>
      <c r="Y41" s="102" t="e">
        <f t="shared" si="20"/>
        <v>#DIV/0!</v>
      </c>
      <c r="Z41" s="106" t="e">
        <f>IF(Params!$B$4="Multiplex",IF($T41&gt;W41,1,0),IF($T41&lt;W41,1,0))*IF($S42="//",1,Z42)</f>
        <v>#DIV/0!</v>
      </c>
      <c r="AA41" s="106" t="e">
        <f>IF(Params!$B$4="Multiplex",IF($T41&gt;X41,1,0),IF($T41&lt;X41,1,0))*IF($S42="//",1,AA42)</f>
        <v>#DIV/0!</v>
      </c>
      <c r="AB41" s="9" t="str">
        <f t="shared" ref="AB41:AB49" si="26">S7</f>
        <v>//</v>
      </c>
      <c r="AC41" s="34" t="e">
        <f t="shared" si="21"/>
        <v>#DIV/0!</v>
      </c>
      <c r="AD41" s="10" t="e">
        <f t="shared" si="22"/>
        <v>#DIV/0!</v>
      </c>
      <c r="AE41" s="10" t="e">
        <f t="shared" ref="AE41:AE49" si="27">AC$40</f>
        <v>#DIV/0!</v>
      </c>
      <c r="AF41" s="10" t="e">
        <f>IF(Params!$B$4="Multiplex",AC$40+2*AD$40,AC$40-2*AD$40)</f>
        <v>#DIV/0!</v>
      </c>
      <c r="AG41" s="11" t="e">
        <f>IF(Params!$B$4="Multiplex",AC$40+3*AD$40,AC$40-3*AD$40)</f>
        <v>#DIV/0!</v>
      </c>
      <c r="AH41" s="102" t="e">
        <f t="shared" si="23"/>
        <v>#DIV/0!</v>
      </c>
      <c r="AI41" s="106" t="e">
        <f>IF(Params!$B$4="Multiplex",IF($AC41&gt;AF41,1,0),IF($AC41&lt;AF41,1,0))*IF($S42="//",1,AI42)</f>
        <v>#DIV/0!</v>
      </c>
      <c r="AJ41" s="106" t="e">
        <f>IF(Params!$B$4="Multiplex",IF($AC41&gt;AG41,1,0),IF($AC41&lt;AG41,1,0))*IF($S42="//",1,AJ42)</f>
        <v>#DIV/0!</v>
      </c>
    </row>
    <row r="42" spans="2:36" x14ac:dyDescent="0.3">
      <c r="B42" s="23">
        <f>'Spot Type 1'!B42</f>
        <v>0</v>
      </c>
      <c r="C42" s="20" t="str">
        <f>'Spot Type 1'!C42</f>
        <v>x</v>
      </c>
      <c r="D42" s="20"/>
      <c r="E42" s="20"/>
      <c r="F42" s="20"/>
      <c r="G42" s="20"/>
      <c r="H42" s="20"/>
      <c r="I42" s="20"/>
      <c r="J42" s="31"/>
      <c r="K42" s="32"/>
      <c r="L42" s="32"/>
      <c r="M42" s="32"/>
      <c r="N42" s="46"/>
      <c r="S42" s="9" t="str">
        <f>S8</f>
        <v>//</v>
      </c>
      <c r="T42" s="48" t="e">
        <f>T8</f>
        <v>#DIV/0!</v>
      </c>
      <c r="U42" s="10" t="e">
        <f t="shared" si="24"/>
        <v>#DIV/0!</v>
      </c>
      <c r="V42" s="10" t="e">
        <f t="shared" si="25"/>
        <v>#DIV/0!</v>
      </c>
      <c r="W42" s="10" t="e">
        <f>IF(Params!$B$4="Multiplex",T$40+2*U$40,T$40-2*U$40)</f>
        <v>#DIV/0!</v>
      </c>
      <c r="X42" s="11" t="e">
        <f>IF(Params!$B$4="Multiplex",T$40+3*U$40,T$40-3*U$40)</f>
        <v>#DIV/0!</v>
      </c>
      <c r="Y42" s="102" t="e">
        <f t="shared" si="20"/>
        <v>#DIV/0!</v>
      </c>
      <c r="Z42" s="106" t="e">
        <f>IF(Params!$B$4="Multiplex",IF($T42&gt;W42,1,0),IF($T42&lt;W42,1,0))*IF($S43="//",1,Z43)</f>
        <v>#DIV/0!</v>
      </c>
      <c r="AA42" s="106" t="e">
        <f>IF(Params!$B$4="Multiplex",IF($T42&gt;X42,1,0),IF($T42&lt;X42,1,0))*IF($S43="//",1,AA43)</f>
        <v>#DIV/0!</v>
      </c>
      <c r="AB42" s="9" t="str">
        <f t="shared" si="26"/>
        <v>//</v>
      </c>
      <c r="AC42" s="34" t="e">
        <f t="shared" si="21"/>
        <v>#DIV/0!</v>
      </c>
      <c r="AD42" s="10" t="e">
        <f t="shared" si="22"/>
        <v>#DIV/0!</v>
      </c>
      <c r="AE42" s="10" t="e">
        <f t="shared" si="27"/>
        <v>#DIV/0!</v>
      </c>
      <c r="AF42" s="10" t="e">
        <f>IF(Params!$B$4="Multiplex",AC$40+2*AD$40,AC$40-2*AD$40)</f>
        <v>#DIV/0!</v>
      </c>
      <c r="AG42" s="11" t="e">
        <f>IF(Params!$B$4="Multiplex",AC$40+3*AD$40,AC$40-3*AD$40)</f>
        <v>#DIV/0!</v>
      </c>
      <c r="AH42" s="102" t="e">
        <f t="shared" si="23"/>
        <v>#DIV/0!</v>
      </c>
      <c r="AI42" s="106" t="e">
        <f>IF(Params!$B$4="Multiplex",IF($AC42&gt;AF42,1,0),IF($AC42&lt;AF42,1,0))*IF($S43="//",1,AI43)</f>
        <v>#DIV/0!</v>
      </c>
      <c r="AJ42" s="106" t="e">
        <f>IF(Params!$B$4="Multiplex",IF($AC42&gt;AG42,1,0),IF($AC42&lt;AG42,1,0))*IF($S43="//",1,AJ43)</f>
        <v>#DIV/0!</v>
      </c>
    </row>
    <row r="43" spans="2:36" x14ac:dyDescent="0.3">
      <c r="B43" s="23">
        <f>'Spot Type 1'!B43</f>
        <v>0</v>
      </c>
      <c r="C43" s="20" t="str">
        <f>'Spot Type 1'!C43</f>
        <v>x</v>
      </c>
      <c r="D43" s="20"/>
      <c r="E43" s="20"/>
      <c r="F43" s="20"/>
      <c r="G43" s="20"/>
      <c r="H43" s="20"/>
      <c r="I43" s="20"/>
      <c r="J43" s="31"/>
      <c r="K43" s="32"/>
      <c r="L43" s="32"/>
      <c r="M43" s="32"/>
      <c r="N43" s="46"/>
      <c r="S43" s="9" t="str">
        <f>S9</f>
        <v>//</v>
      </c>
      <c r="T43" s="48" t="e">
        <f t="shared" ref="T43:T49" si="28">T9</f>
        <v>#DIV/0!</v>
      </c>
      <c r="U43" s="10" t="e">
        <f t="shared" si="24"/>
        <v>#DIV/0!</v>
      </c>
      <c r="V43" s="10" t="e">
        <f t="shared" si="25"/>
        <v>#DIV/0!</v>
      </c>
      <c r="W43" s="10" t="e">
        <f>IF(Params!$B$4="Multiplex",T$40+2*U$40,T$40-2*U$40)</f>
        <v>#DIV/0!</v>
      </c>
      <c r="X43" s="11" t="e">
        <f>IF(Params!$B$4="Multiplex",T$40+3*U$40,T$40-3*U$40)</f>
        <v>#DIV/0!</v>
      </c>
      <c r="Y43" s="102" t="e">
        <f t="shared" si="20"/>
        <v>#DIV/0!</v>
      </c>
      <c r="Z43" s="106" t="e">
        <f>IF(Params!$B$4="Multiplex",IF($T43&gt;W43,1,0),IF($T43&lt;W43,1,0))*IF($S44="//",1,Z44)</f>
        <v>#DIV/0!</v>
      </c>
      <c r="AA43" s="106" t="e">
        <f>IF(Params!$B$4="Multiplex",IF($T43&gt;X43,1,0),IF($T43&lt;X43,1,0))*IF($S44="//",1,AA44)</f>
        <v>#DIV/0!</v>
      </c>
      <c r="AB43" s="9" t="str">
        <f t="shared" si="26"/>
        <v>//</v>
      </c>
      <c r="AC43" s="34" t="e">
        <f t="shared" si="21"/>
        <v>#DIV/0!</v>
      </c>
      <c r="AD43" s="10" t="e">
        <f t="shared" si="22"/>
        <v>#DIV/0!</v>
      </c>
      <c r="AE43" s="10" t="e">
        <f t="shared" si="27"/>
        <v>#DIV/0!</v>
      </c>
      <c r="AF43" s="10" t="e">
        <f>IF(Params!$B$4="Multiplex",AC$40+2*AD$40,AC$40-2*AD$40)</f>
        <v>#DIV/0!</v>
      </c>
      <c r="AG43" s="11" t="e">
        <f>IF(Params!$B$4="Multiplex",AC$40+3*AD$40,AC$40-3*AD$40)</f>
        <v>#DIV/0!</v>
      </c>
      <c r="AH43" s="102" t="e">
        <f t="shared" si="23"/>
        <v>#DIV/0!</v>
      </c>
      <c r="AI43" s="106" t="e">
        <f>IF(Params!$B$4="Multiplex",IF($AC43&gt;AF43,1,0),IF($AC43&lt;AF43,1,0))*IF($S44="//",1,AI44)</f>
        <v>#DIV/0!</v>
      </c>
      <c r="AJ43" s="106" t="e">
        <f>IF(Params!$B$4="Multiplex",IF($AC43&gt;AG43,1,0),IF($AC43&lt;AG43,1,0))*IF($S44="//",1,AJ44)</f>
        <v>#DIV/0!</v>
      </c>
    </row>
    <row r="44" spans="2:36" x14ac:dyDescent="0.3">
      <c r="B44" s="23">
        <f>'Spot Type 1'!B44</f>
        <v>0</v>
      </c>
      <c r="C44" s="20" t="str">
        <f>'Spot Type 1'!C44</f>
        <v>x</v>
      </c>
      <c r="D44" s="20"/>
      <c r="E44" s="20"/>
      <c r="F44" s="20"/>
      <c r="G44" s="20"/>
      <c r="H44" s="20"/>
      <c r="I44" s="20"/>
      <c r="J44" s="31"/>
      <c r="K44" s="32"/>
      <c r="L44" s="32"/>
      <c r="M44" s="32"/>
      <c r="N44" s="46"/>
      <c r="S44" s="9" t="str">
        <f t="shared" ref="S44:S49" si="29">S10</f>
        <v>//</v>
      </c>
      <c r="T44" s="48" t="e">
        <f t="shared" si="28"/>
        <v>#DIV/0!</v>
      </c>
      <c r="U44" s="10" t="e">
        <f t="shared" si="24"/>
        <v>#DIV/0!</v>
      </c>
      <c r="V44" s="10" t="e">
        <f t="shared" si="25"/>
        <v>#DIV/0!</v>
      </c>
      <c r="W44" s="10" t="e">
        <f>IF(Params!$B$4="Multiplex",T$40+2*U$40,T$40-2*U$40)</f>
        <v>#DIV/0!</v>
      </c>
      <c r="X44" s="11" t="e">
        <f>IF(Params!$B$4="Multiplex",T$40+3*U$40,T$40-3*U$40)</f>
        <v>#DIV/0!</v>
      </c>
      <c r="Y44" s="102" t="e">
        <f t="shared" si="20"/>
        <v>#DIV/0!</v>
      </c>
      <c r="Z44" s="106" t="e">
        <f>IF(Params!$B$4="Multiplex",IF($T44&gt;W44,1,0),IF($T44&lt;W44,1,0))*IF($S45="//",1,Z45)</f>
        <v>#DIV/0!</v>
      </c>
      <c r="AA44" s="106" t="e">
        <f>IF(Params!$B$4="Multiplex",IF($T44&gt;X44,1,0),IF($T44&lt;X44,1,0))*IF($S45="//",1,AA45)</f>
        <v>#DIV/0!</v>
      </c>
      <c r="AB44" s="9" t="str">
        <f t="shared" si="26"/>
        <v>//</v>
      </c>
      <c r="AC44" s="34" t="e">
        <f t="shared" si="21"/>
        <v>#DIV/0!</v>
      </c>
      <c r="AD44" s="10" t="e">
        <f t="shared" si="22"/>
        <v>#DIV/0!</v>
      </c>
      <c r="AE44" s="10" t="e">
        <f t="shared" si="27"/>
        <v>#DIV/0!</v>
      </c>
      <c r="AF44" s="10" t="e">
        <f>IF(Params!$B$4="Multiplex",AC$40+2*AD$40,AC$40-2*AD$40)</f>
        <v>#DIV/0!</v>
      </c>
      <c r="AG44" s="11" t="e">
        <f>IF(Params!$B$4="Multiplex",AC$40+3*AD$40,AC$40-3*AD$40)</f>
        <v>#DIV/0!</v>
      </c>
      <c r="AH44" s="102" t="e">
        <f t="shared" si="23"/>
        <v>#DIV/0!</v>
      </c>
      <c r="AI44" s="106" t="e">
        <f>IF(Params!$B$4="Multiplex",IF($AC44&gt;AF44,1,0),IF($AC44&lt;AF44,1,0))*IF($S45="//",1,AI45)</f>
        <v>#DIV/0!</v>
      </c>
      <c r="AJ44" s="106" t="e">
        <f>IF(Params!$B$4="Multiplex",IF($AC44&gt;AG44,1,0),IF($AC44&lt;AG44,1,0))*IF($S45="//",1,AJ45)</f>
        <v>#DIV/0!</v>
      </c>
    </row>
    <row r="45" spans="2:36" x14ac:dyDescent="0.3">
      <c r="B45" s="23">
        <f>'Spot Type 1'!B45</f>
        <v>0</v>
      </c>
      <c r="C45" s="20" t="str">
        <f>'Spot Type 1'!C45</f>
        <v>x</v>
      </c>
      <c r="D45" s="20"/>
      <c r="E45" s="20"/>
      <c r="F45" s="20"/>
      <c r="G45" s="20"/>
      <c r="H45" s="20"/>
      <c r="I45" s="20"/>
      <c r="J45" s="31"/>
      <c r="K45" s="32"/>
      <c r="L45" s="32"/>
      <c r="M45" s="32"/>
      <c r="N45" s="46"/>
      <c r="S45" s="9" t="str">
        <f t="shared" si="29"/>
        <v>//</v>
      </c>
      <c r="T45" s="48" t="e">
        <f t="shared" si="28"/>
        <v>#DIV/0!</v>
      </c>
      <c r="U45" s="10" t="e">
        <f t="shared" si="24"/>
        <v>#DIV/0!</v>
      </c>
      <c r="V45" s="10" t="e">
        <f t="shared" si="25"/>
        <v>#DIV/0!</v>
      </c>
      <c r="W45" s="10" t="e">
        <f>IF(Params!$B$4="Multiplex",T$40+2*U$40,T$40-2*U$40)</f>
        <v>#DIV/0!</v>
      </c>
      <c r="X45" s="11" t="e">
        <f>IF(Params!$B$4="Multiplex",T$40+3*U$40,T$40-3*U$40)</f>
        <v>#DIV/0!</v>
      </c>
      <c r="Y45" s="102" t="e">
        <f t="shared" si="20"/>
        <v>#DIV/0!</v>
      </c>
      <c r="Z45" s="106" t="e">
        <f>IF(Params!$B$4="Multiplex",IF($T45&gt;W45,1,0),IF($T45&lt;W45,1,0))*IF($S46="//",1,Z46)</f>
        <v>#DIV/0!</v>
      </c>
      <c r="AA45" s="106" t="e">
        <f>IF(Params!$B$4="Multiplex",IF($T45&gt;X45,1,0),IF($T45&lt;X45,1,0))*IF($S46="//",1,AA46)</f>
        <v>#DIV/0!</v>
      </c>
      <c r="AB45" s="9" t="str">
        <f t="shared" si="26"/>
        <v>//</v>
      </c>
      <c r="AC45" s="34" t="e">
        <f t="shared" si="21"/>
        <v>#DIV/0!</v>
      </c>
      <c r="AD45" s="10" t="e">
        <f t="shared" si="22"/>
        <v>#DIV/0!</v>
      </c>
      <c r="AE45" s="10" t="e">
        <f t="shared" si="27"/>
        <v>#DIV/0!</v>
      </c>
      <c r="AF45" s="10" t="e">
        <f>IF(Params!$B$4="Multiplex",AC$40+2*AD$40,AC$40-2*AD$40)</f>
        <v>#DIV/0!</v>
      </c>
      <c r="AG45" s="11" t="e">
        <f>IF(Params!$B$4="Multiplex",AC$40+3*AD$40,AC$40-3*AD$40)</f>
        <v>#DIV/0!</v>
      </c>
      <c r="AH45" s="102" t="e">
        <f t="shared" si="23"/>
        <v>#DIV/0!</v>
      </c>
      <c r="AI45" s="106" t="e">
        <f>IF(Params!$B$4="Multiplex",IF($AC45&gt;AF45,1,0),IF($AC45&lt;AF45,1,0))*IF($S46="//",1,AI46)</f>
        <v>#DIV/0!</v>
      </c>
      <c r="AJ45" s="106" t="e">
        <f>IF(Params!$B$4="Multiplex",IF($AC45&gt;AG45,1,0),IF($AC45&lt;AG45,1,0))*IF($S46="//",1,AJ46)</f>
        <v>#DIV/0!</v>
      </c>
    </row>
    <row r="46" spans="2:36" x14ac:dyDescent="0.3">
      <c r="B46" s="23">
        <f>'Spot Type 1'!B46</f>
        <v>0</v>
      </c>
      <c r="C46" s="20" t="str">
        <f>'Spot Type 1'!C46</f>
        <v>x</v>
      </c>
      <c r="D46" s="20"/>
      <c r="E46" s="20"/>
      <c r="F46" s="20"/>
      <c r="G46" s="20"/>
      <c r="H46" s="20"/>
      <c r="I46" s="20"/>
      <c r="J46" s="31"/>
      <c r="K46" s="32"/>
      <c r="L46" s="32"/>
      <c r="M46" s="32"/>
      <c r="N46" s="46"/>
      <c r="S46" s="9" t="str">
        <f t="shared" si="29"/>
        <v>//</v>
      </c>
      <c r="T46" s="48" t="e">
        <f t="shared" si="28"/>
        <v>#DIV/0!</v>
      </c>
      <c r="U46" s="10" t="e">
        <f t="shared" si="24"/>
        <v>#DIV/0!</v>
      </c>
      <c r="V46" s="10" t="e">
        <f t="shared" si="25"/>
        <v>#DIV/0!</v>
      </c>
      <c r="W46" s="10" t="e">
        <f>IF(Params!$B$4="Multiplex",T$40+2*U$40,T$40-2*U$40)</f>
        <v>#DIV/0!</v>
      </c>
      <c r="X46" s="11" t="e">
        <f>IF(Params!$B$4="Multiplex",T$40+3*U$40,T$40-3*U$40)</f>
        <v>#DIV/0!</v>
      </c>
      <c r="Y46" s="102" t="e">
        <f t="shared" si="20"/>
        <v>#DIV/0!</v>
      </c>
      <c r="Z46" s="106" t="e">
        <f>IF(Params!$B$4="Multiplex",IF($T46&gt;W46,1,0),IF($T46&lt;W46,1,0))*IF($S47="//",1,Z47)</f>
        <v>#DIV/0!</v>
      </c>
      <c r="AA46" s="106" t="e">
        <f>IF(Params!$B$4="Multiplex",IF($T46&gt;X46,1,0),IF($T46&lt;X46,1,0))*IF($S47="//",1,AA47)</f>
        <v>#DIV/0!</v>
      </c>
      <c r="AB46" s="9" t="str">
        <f t="shared" si="26"/>
        <v>//</v>
      </c>
      <c r="AC46" s="34" t="e">
        <f t="shared" si="21"/>
        <v>#DIV/0!</v>
      </c>
      <c r="AD46" s="10" t="e">
        <f t="shared" si="22"/>
        <v>#DIV/0!</v>
      </c>
      <c r="AE46" s="10" t="e">
        <f t="shared" si="27"/>
        <v>#DIV/0!</v>
      </c>
      <c r="AF46" s="10" t="e">
        <f>IF(Params!$B$4="Multiplex",AC$40+2*AD$40,AC$40-2*AD$40)</f>
        <v>#DIV/0!</v>
      </c>
      <c r="AG46" s="11" t="e">
        <f>IF(Params!$B$4="Multiplex",AC$40+3*AD$40,AC$40-3*AD$40)</f>
        <v>#DIV/0!</v>
      </c>
      <c r="AH46" s="102" t="e">
        <f t="shared" si="23"/>
        <v>#DIV/0!</v>
      </c>
      <c r="AI46" s="106" t="e">
        <f>IF(Params!$B$4="Multiplex",IF($AC46&gt;AF46,1,0),IF($AC46&lt;AF46,1,0))*IF($S47="//",1,AI47)</f>
        <v>#DIV/0!</v>
      </c>
      <c r="AJ46" s="106" t="e">
        <f>IF(Params!$B$4="Multiplex",IF($AC46&gt;AG46,1,0),IF($AC46&lt;AG46,1,0))*IF($S47="//",1,AJ47)</f>
        <v>#DIV/0!</v>
      </c>
    </row>
    <row r="47" spans="2:36" x14ac:dyDescent="0.3">
      <c r="B47" s="23">
        <f>'Spot Type 1'!B47</f>
        <v>0</v>
      </c>
      <c r="C47" s="20" t="str">
        <f>'Spot Type 1'!C47</f>
        <v>x</v>
      </c>
      <c r="D47" s="20"/>
      <c r="E47" s="20"/>
      <c r="F47" s="20"/>
      <c r="G47" s="20"/>
      <c r="H47" s="20"/>
      <c r="I47" s="20"/>
      <c r="J47" s="31"/>
      <c r="K47" s="32"/>
      <c r="L47" s="32"/>
      <c r="M47" s="32"/>
      <c r="N47" s="46"/>
      <c r="S47" s="9" t="str">
        <f t="shared" si="29"/>
        <v>//</v>
      </c>
      <c r="T47" s="48" t="e">
        <f t="shared" si="28"/>
        <v>#DIV/0!</v>
      </c>
      <c r="U47" s="10" t="e">
        <f>U13</f>
        <v>#DIV/0!</v>
      </c>
      <c r="V47" s="10" t="e">
        <f t="shared" si="25"/>
        <v>#DIV/0!</v>
      </c>
      <c r="W47" s="10" t="e">
        <f>IF(Params!$B$4="Multiplex",T$40+2*U$40,T$40-2*U$40)</f>
        <v>#DIV/0!</v>
      </c>
      <c r="X47" s="11" t="e">
        <f>IF(Params!$B$4="Multiplex",T$40+3*U$40,T$40-3*U$40)</f>
        <v>#DIV/0!</v>
      </c>
      <c r="Y47" s="102" t="e">
        <f t="shared" si="20"/>
        <v>#DIV/0!</v>
      </c>
      <c r="Z47" s="106" t="e">
        <f>IF(Params!$B$4="Multiplex",IF($T47&gt;W47,1,0),IF($T47&lt;W47,1,0))*IF($S48="//",1,Z48)</f>
        <v>#DIV/0!</v>
      </c>
      <c r="AA47" s="106" t="e">
        <f>IF(Params!$B$4="Multiplex",IF($T47&gt;X47,1,0),IF($T47&lt;X47,1,0))*IF($S48="//",1,AA48)</f>
        <v>#DIV/0!</v>
      </c>
      <c r="AB47" s="9" t="str">
        <f t="shared" si="26"/>
        <v>//</v>
      </c>
      <c r="AC47" s="34" t="e">
        <f t="shared" si="21"/>
        <v>#DIV/0!</v>
      </c>
      <c r="AD47" s="10" t="e">
        <f t="shared" si="22"/>
        <v>#DIV/0!</v>
      </c>
      <c r="AE47" s="10" t="e">
        <f t="shared" si="27"/>
        <v>#DIV/0!</v>
      </c>
      <c r="AF47" s="10" t="e">
        <f>IF(Params!$B$4="Multiplex",AC$40+2*AD$40,AC$40-2*AD$40)</f>
        <v>#DIV/0!</v>
      </c>
      <c r="AG47" s="11" t="e">
        <f>IF(Params!$B$4="Multiplex",AC$40+3*AD$40,AC$40-3*AD$40)</f>
        <v>#DIV/0!</v>
      </c>
      <c r="AH47" s="102" t="e">
        <f t="shared" si="23"/>
        <v>#DIV/0!</v>
      </c>
      <c r="AI47" s="106" t="e">
        <f>IF(Params!$B$4="Multiplex",IF($AC47&gt;AF47,1,0),IF($AC47&lt;AF47,1,0))*IF($S48="//",1,AI48)</f>
        <v>#DIV/0!</v>
      </c>
      <c r="AJ47" s="106" t="e">
        <f>IF(Params!$B$4="Multiplex",IF($AC47&gt;AG47,1,0),IF($AC47&lt;AG47,1,0))*IF($S48="//",1,AJ48)</f>
        <v>#DIV/0!</v>
      </c>
    </row>
    <row r="48" spans="2:36" x14ac:dyDescent="0.3">
      <c r="B48" s="23">
        <f>'Spot Type 1'!B48</f>
        <v>0</v>
      </c>
      <c r="C48" s="20" t="str">
        <f>'Spot Type 1'!C48</f>
        <v>x</v>
      </c>
      <c r="D48" s="20"/>
      <c r="E48" s="20"/>
      <c r="F48" s="20"/>
      <c r="G48" s="20"/>
      <c r="H48" s="20"/>
      <c r="I48" s="20"/>
      <c r="J48" s="31"/>
      <c r="K48" s="32"/>
      <c r="L48" s="32"/>
      <c r="M48" s="32"/>
      <c r="N48" s="46"/>
      <c r="S48" s="9" t="str">
        <f t="shared" si="29"/>
        <v>//</v>
      </c>
      <c r="T48" s="48" t="e">
        <f t="shared" si="28"/>
        <v>#DIV/0!</v>
      </c>
      <c r="U48" s="10" t="e">
        <f t="shared" si="24"/>
        <v>#DIV/0!</v>
      </c>
      <c r="V48" s="10" t="e">
        <f t="shared" si="25"/>
        <v>#DIV/0!</v>
      </c>
      <c r="W48" s="10" t="e">
        <f>IF(Params!$B$4="Multiplex",T$40+2*U$40,T$40-2*U$40)</f>
        <v>#DIV/0!</v>
      </c>
      <c r="X48" s="11" t="e">
        <f>IF(Params!$B$4="Multiplex",T$40+3*U$40,T$40-3*U$40)</f>
        <v>#DIV/0!</v>
      </c>
      <c r="Y48" s="102" t="e">
        <f>T49-T48</f>
        <v>#DIV/0!</v>
      </c>
      <c r="Z48" s="106" t="e">
        <f>IF(Params!$B$4="Multiplex",IF($T48&gt;W48,1,0),IF($T48&lt;W48,1,0))*IF($S49="//",1,Z49)</f>
        <v>#DIV/0!</v>
      </c>
      <c r="AA48" s="106" t="e">
        <f>IF(Params!$B$4="Multiplex",IF($T48&gt;X48,1,0),IF($T48&lt;X48,1,0))*IF($S49="//",1,AA49)</f>
        <v>#DIV/0!</v>
      </c>
      <c r="AB48" s="44" t="str">
        <f t="shared" si="26"/>
        <v>//</v>
      </c>
      <c r="AC48" s="34" t="e">
        <f t="shared" si="21"/>
        <v>#DIV/0!</v>
      </c>
      <c r="AD48" s="10" t="e">
        <f t="shared" si="22"/>
        <v>#DIV/0!</v>
      </c>
      <c r="AE48" s="10" t="e">
        <f t="shared" si="27"/>
        <v>#DIV/0!</v>
      </c>
      <c r="AF48" s="10" t="e">
        <f>IF(Params!$B$4="Multiplex",AC$40+2*AD$40,AC$40-2*AD$40)</f>
        <v>#DIV/0!</v>
      </c>
      <c r="AG48" s="11" t="e">
        <f>IF(Params!$B$4="Multiplex",AC$40+3*AD$40,AC$40-3*AD$40)</f>
        <v>#DIV/0!</v>
      </c>
      <c r="AH48" s="102" t="e">
        <f>AC49-AC48</f>
        <v>#DIV/0!</v>
      </c>
      <c r="AI48" s="106" t="e">
        <f>IF(Params!$B$4="Multiplex",IF($AC48&gt;AF48,1,0),IF($AC48&lt;AF48,1,0))*IF($S49="//",1,AI49)</f>
        <v>#DIV/0!</v>
      </c>
      <c r="AJ48" s="106" t="e">
        <f>IF(Params!$B$4="Multiplex",IF($AC48&gt;AG48,1,0),IF($AC48&lt;AG48,1,0))*IF($S49="//",1,AJ49)</f>
        <v>#DIV/0!</v>
      </c>
    </row>
    <row r="49" spans="2:36" ht="16.2" thickBot="1" x14ac:dyDescent="0.35">
      <c r="B49" s="23">
        <f>'Spot Type 1'!B49</f>
        <v>0</v>
      </c>
      <c r="C49" s="20" t="str">
        <f>'Spot Type 1'!C49</f>
        <v>x</v>
      </c>
      <c r="D49" s="20"/>
      <c r="E49" s="20"/>
      <c r="F49" s="20"/>
      <c r="G49" s="20"/>
      <c r="H49" s="20"/>
      <c r="I49" s="20"/>
      <c r="J49" s="31"/>
      <c r="K49" s="32"/>
      <c r="L49" s="32"/>
      <c r="M49" s="32"/>
      <c r="N49" s="46"/>
      <c r="S49" s="24" t="str">
        <f t="shared" si="29"/>
        <v>//</v>
      </c>
      <c r="T49" s="49" t="e">
        <f t="shared" si="28"/>
        <v>#DIV/0!</v>
      </c>
      <c r="U49" s="18" t="e">
        <f t="shared" si="24"/>
        <v>#DIV/0!</v>
      </c>
      <c r="V49" s="10" t="e">
        <f t="shared" si="25"/>
        <v>#DIV/0!</v>
      </c>
      <c r="W49" s="10" t="e">
        <f>IF(Params!$B$4="Multiplex",T$40+2*U$40,T$40-2*U$40)</f>
        <v>#DIV/0!</v>
      </c>
      <c r="X49" s="11" t="e">
        <f>IF(Params!$B$4="Multiplex",T$40+3*U$40,T$40-3*U$40)</f>
        <v>#DIV/0!</v>
      </c>
      <c r="Z49" s="106" t="e">
        <f>IF(Params!$B$4="Multiplex",IF($T49&gt;W49,1,0),IF($T49&lt;W49,1,0))</f>
        <v>#DIV/0!</v>
      </c>
      <c r="AA49" s="106" t="e">
        <f>IF(Params!$B$4="Multiplex",IF($T49&gt;X49,1,0),IF($T49&lt;X49,1,0))</f>
        <v>#DIV/0!</v>
      </c>
      <c r="AB49" s="45" t="str">
        <f t="shared" si="26"/>
        <v>//</v>
      </c>
      <c r="AC49" s="47" t="e">
        <f t="shared" si="21"/>
        <v>#DIV/0!</v>
      </c>
      <c r="AD49" s="18" t="e">
        <f t="shared" si="22"/>
        <v>#DIV/0!</v>
      </c>
      <c r="AE49" s="10" t="e">
        <f t="shared" si="27"/>
        <v>#DIV/0!</v>
      </c>
      <c r="AF49" s="10" t="e">
        <f>IF(Params!$B$4="Multiplex",AC$40+2*AD$40,AC$40-2*AD$40)</f>
        <v>#DIV/0!</v>
      </c>
      <c r="AG49" s="11" t="e">
        <f>IF(Params!$B$4="Multiplex",AC$40+3*AD$40,AC$40-3*AD$40)</f>
        <v>#DIV/0!</v>
      </c>
      <c r="AI49" s="106" t="e">
        <f>IF(Params!$B$4="Multiplex",IF($AC49&gt;AF49,1,0),IF($AC49&lt;AF49,1,0))</f>
        <v>#DIV/0!</v>
      </c>
      <c r="AJ49" s="106" t="e">
        <f>IF(Params!$B$4="Multiplex",IF($AC49&gt;AG49,1,0),IF($AC49&lt;AG49,1,0))</f>
        <v>#DIV/0!</v>
      </c>
    </row>
    <row r="50" spans="2:36" x14ac:dyDescent="0.3">
      <c r="B50" s="23">
        <f>'Spot Type 1'!B50</f>
        <v>0</v>
      </c>
      <c r="C50" s="20" t="str">
        <f>'Spot Type 1'!C50</f>
        <v>x</v>
      </c>
      <c r="D50" s="20"/>
      <c r="E50" s="20"/>
      <c r="F50" s="20"/>
      <c r="G50" s="20"/>
      <c r="H50" s="20"/>
      <c r="I50" s="20"/>
      <c r="J50" s="31"/>
      <c r="K50" s="32"/>
      <c r="L50" s="32"/>
      <c r="M50" s="32"/>
      <c r="N50" s="46"/>
      <c r="V50" s="5"/>
    </row>
    <row r="51" spans="2:36" x14ac:dyDescent="0.3">
      <c r="B51" s="23">
        <f>'Spot Type 1'!B51</f>
        <v>0</v>
      </c>
      <c r="C51" s="20" t="str">
        <f>'Spot Type 1'!C51</f>
        <v>x</v>
      </c>
      <c r="D51" s="20"/>
      <c r="E51" s="20"/>
      <c r="F51" s="20"/>
      <c r="G51" s="20"/>
      <c r="H51" s="20"/>
      <c r="I51" s="20"/>
      <c r="J51" s="31"/>
      <c r="K51" s="32"/>
      <c r="L51" s="32"/>
      <c r="M51" s="32"/>
      <c r="N51" s="46"/>
      <c r="V51" s="5"/>
    </row>
    <row r="52" spans="2:36" x14ac:dyDescent="0.3">
      <c r="B52" s="23">
        <f>'Spot Type 1'!B52</f>
        <v>0</v>
      </c>
      <c r="C52" s="20" t="str">
        <f>'Spot Type 1'!C52</f>
        <v>x</v>
      </c>
      <c r="D52" s="20"/>
      <c r="E52" s="20"/>
      <c r="F52" s="20"/>
      <c r="G52" s="20"/>
      <c r="H52" s="20"/>
      <c r="I52" s="20"/>
      <c r="J52" s="31"/>
      <c r="K52" s="32"/>
      <c r="L52" s="32"/>
      <c r="M52" s="32"/>
      <c r="N52" s="46"/>
      <c r="V52" s="5"/>
    </row>
    <row r="53" spans="2:36" x14ac:dyDescent="0.3">
      <c r="B53" s="23">
        <f>'Spot Type 1'!B53</f>
        <v>0</v>
      </c>
      <c r="C53" s="20" t="str">
        <f>'Spot Type 1'!C53</f>
        <v>x</v>
      </c>
      <c r="D53" s="20"/>
      <c r="E53" s="20"/>
      <c r="F53" s="20"/>
      <c r="G53" s="20"/>
      <c r="H53" s="20"/>
      <c r="I53" s="20"/>
      <c r="J53" s="31"/>
      <c r="K53" s="32"/>
      <c r="L53" s="32"/>
      <c r="M53" s="32"/>
      <c r="N53" s="46"/>
      <c r="V53" s="5"/>
    </row>
    <row r="54" spans="2:36" x14ac:dyDescent="0.3">
      <c r="B54" s="23">
        <f>'Spot Type 1'!B54</f>
        <v>0</v>
      </c>
      <c r="C54" s="20" t="str">
        <f>'Spot Type 1'!C54</f>
        <v>x</v>
      </c>
      <c r="D54" s="20"/>
      <c r="E54" s="20"/>
      <c r="F54" s="20"/>
      <c r="G54" s="20"/>
      <c r="H54" s="20"/>
      <c r="I54" s="20"/>
      <c r="J54" s="31"/>
      <c r="K54" s="32"/>
      <c r="L54" s="32"/>
      <c r="M54" s="32"/>
      <c r="N54" s="46"/>
      <c r="V54" s="5"/>
    </row>
    <row r="55" spans="2:36" x14ac:dyDescent="0.3">
      <c r="B55" s="23">
        <f>'Spot Type 1'!B55</f>
        <v>0</v>
      </c>
      <c r="C55" s="20" t="str">
        <f>'Spot Type 1'!C55</f>
        <v>x</v>
      </c>
      <c r="D55" s="20"/>
      <c r="E55" s="20"/>
      <c r="F55" s="20"/>
      <c r="G55" s="20"/>
      <c r="H55" s="20"/>
      <c r="I55" s="20"/>
      <c r="J55" s="31"/>
      <c r="K55" s="32"/>
      <c r="L55" s="32"/>
      <c r="M55" s="32"/>
      <c r="N55" s="46"/>
      <c r="V55" s="5"/>
    </row>
    <row r="56" spans="2:36" x14ac:dyDescent="0.3">
      <c r="B56" s="23">
        <f>'Spot Type 1'!B56</f>
        <v>0</v>
      </c>
      <c r="C56" s="20" t="str">
        <f>'Spot Type 1'!C56</f>
        <v>x</v>
      </c>
      <c r="D56" s="20"/>
      <c r="E56" s="20"/>
      <c r="F56" s="20"/>
      <c r="G56" s="20"/>
      <c r="H56" s="20"/>
      <c r="I56" s="20"/>
      <c r="J56" s="31"/>
      <c r="K56" s="32"/>
      <c r="L56" s="32"/>
      <c r="M56" s="32"/>
      <c r="N56" s="46"/>
      <c r="V56" s="5"/>
    </row>
    <row r="57" spans="2:36" x14ac:dyDescent="0.3">
      <c r="B57" s="23">
        <f>'Spot Type 1'!B57</f>
        <v>0</v>
      </c>
      <c r="C57" s="20" t="str">
        <f>'Spot Type 1'!C57</f>
        <v>x</v>
      </c>
      <c r="D57" s="20"/>
      <c r="E57" s="20"/>
      <c r="F57" s="20"/>
      <c r="G57" s="20"/>
      <c r="H57" s="20"/>
      <c r="I57" s="20"/>
      <c r="J57" s="31"/>
      <c r="K57" s="32"/>
      <c r="L57" s="32"/>
      <c r="M57" s="32"/>
      <c r="N57" s="46"/>
      <c r="V57" s="5"/>
    </row>
    <row r="58" spans="2:36" x14ac:dyDescent="0.3">
      <c r="B58" s="23">
        <f>'Spot Type 1'!B58</f>
        <v>0</v>
      </c>
      <c r="C58" s="20" t="str">
        <f>'Spot Type 1'!C58</f>
        <v>x</v>
      </c>
      <c r="D58" s="20"/>
      <c r="E58" s="20"/>
      <c r="F58" s="20"/>
      <c r="G58" s="20"/>
      <c r="H58" s="20"/>
      <c r="I58" s="20"/>
      <c r="J58" s="31"/>
      <c r="K58" s="32"/>
      <c r="L58" s="32"/>
      <c r="M58" s="32"/>
      <c r="N58" s="46"/>
      <c r="V58" s="5"/>
    </row>
    <row r="59" spans="2:36" x14ac:dyDescent="0.3">
      <c r="B59" s="23">
        <f>'Spot Type 1'!B59</f>
        <v>0</v>
      </c>
      <c r="C59" s="20" t="str">
        <f>'Spot Type 1'!C59</f>
        <v>x</v>
      </c>
      <c r="D59" s="20"/>
      <c r="E59" s="20"/>
      <c r="F59" s="20"/>
      <c r="G59" s="20"/>
      <c r="H59" s="20"/>
      <c r="I59" s="20"/>
      <c r="J59" s="31"/>
      <c r="K59" s="32"/>
      <c r="L59" s="32"/>
      <c r="M59" s="32"/>
      <c r="N59" s="46"/>
      <c r="V59" s="5"/>
    </row>
    <row r="60" spans="2:36" x14ac:dyDescent="0.3">
      <c r="B60" s="23">
        <f>'Spot Type 1'!B60</f>
        <v>0</v>
      </c>
      <c r="C60" s="20" t="str">
        <f>'Spot Type 1'!C60</f>
        <v>x</v>
      </c>
      <c r="D60" s="20"/>
      <c r="E60" s="20"/>
      <c r="F60" s="20"/>
      <c r="G60" s="20"/>
      <c r="H60" s="20"/>
      <c r="I60" s="20"/>
      <c r="J60" s="31"/>
      <c r="K60" s="32"/>
      <c r="L60" s="32"/>
      <c r="M60" s="32"/>
      <c r="N60" s="46"/>
      <c r="V60" s="5"/>
    </row>
    <row r="61" spans="2:36" x14ac:dyDescent="0.3">
      <c r="B61" s="23">
        <f>'Spot Type 1'!B61</f>
        <v>0</v>
      </c>
      <c r="C61" s="20" t="str">
        <f>'Spot Type 1'!C61</f>
        <v>x</v>
      </c>
      <c r="D61" s="20"/>
      <c r="E61" s="20"/>
      <c r="F61" s="20"/>
      <c r="G61" s="20"/>
      <c r="H61" s="20"/>
      <c r="I61" s="20"/>
      <c r="J61" s="31"/>
      <c r="K61" s="32"/>
      <c r="L61" s="32"/>
      <c r="M61" s="32"/>
      <c r="N61" s="46"/>
      <c r="V61" s="5"/>
    </row>
    <row r="62" spans="2:36" x14ac:dyDescent="0.3">
      <c r="B62" s="23">
        <f>'Spot Type 1'!B62</f>
        <v>0</v>
      </c>
      <c r="C62" s="20" t="str">
        <f>'Spot Type 1'!C62</f>
        <v>x</v>
      </c>
      <c r="D62" s="20"/>
      <c r="E62" s="20"/>
      <c r="F62" s="20"/>
      <c r="G62" s="20"/>
      <c r="H62" s="20"/>
      <c r="I62" s="20"/>
      <c r="J62" s="31"/>
      <c r="K62" s="32"/>
      <c r="L62" s="32"/>
      <c r="M62" s="32"/>
      <c r="N62" s="46"/>
      <c r="V62" s="5"/>
    </row>
    <row r="63" spans="2:36" x14ac:dyDescent="0.3">
      <c r="B63" s="23">
        <f>'Spot Type 1'!B63</f>
        <v>0</v>
      </c>
      <c r="C63" s="20" t="str">
        <f>'Spot Type 1'!C63</f>
        <v>x</v>
      </c>
      <c r="D63" s="20"/>
      <c r="E63" s="20"/>
      <c r="F63" s="20"/>
      <c r="G63" s="20"/>
      <c r="H63" s="20"/>
      <c r="I63" s="20"/>
      <c r="J63" s="31"/>
      <c r="K63" s="32"/>
      <c r="L63" s="32"/>
      <c r="M63" s="32"/>
      <c r="N63" s="46"/>
      <c r="V63" s="5"/>
    </row>
    <row r="64" spans="2:36" x14ac:dyDescent="0.3">
      <c r="B64" s="23">
        <f>'Spot Type 1'!B64</f>
        <v>0</v>
      </c>
      <c r="C64" s="20" t="str">
        <f>'Spot Type 1'!C64</f>
        <v>x</v>
      </c>
      <c r="D64" s="20"/>
      <c r="E64" s="20"/>
      <c r="F64" s="20"/>
      <c r="G64" s="20"/>
      <c r="H64" s="20"/>
      <c r="I64" s="20"/>
      <c r="J64" s="31"/>
      <c r="K64" s="32"/>
      <c r="L64" s="32"/>
      <c r="M64" s="32"/>
      <c r="N64" s="46"/>
      <c r="V64" s="5"/>
    </row>
    <row r="65" spans="2:36" x14ac:dyDescent="0.3">
      <c r="B65" s="23">
        <f>'Spot Type 1'!B65</f>
        <v>0</v>
      </c>
      <c r="C65" s="20" t="str">
        <f>'Spot Type 1'!C65</f>
        <v>x</v>
      </c>
      <c r="D65" s="20"/>
      <c r="E65" s="20"/>
      <c r="F65" s="20"/>
      <c r="G65" s="20"/>
      <c r="H65" s="20"/>
      <c r="I65" s="20"/>
      <c r="J65" s="31"/>
      <c r="K65" s="32"/>
      <c r="L65" s="32"/>
      <c r="M65" s="32"/>
      <c r="N65" s="46"/>
      <c r="V65" s="5"/>
    </row>
    <row r="66" spans="2:36" x14ac:dyDescent="0.3">
      <c r="B66" s="23">
        <f>'Spot Type 1'!B66</f>
        <v>0</v>
      </c>
      <c r="C66" s="20" t="str">
        <f>'Spot Type 1'!C66</f>
        <v>x</v>
      </c>
      <c r="D66" s="20"/>
      <c r="E66" s="20"/>
      <c r="F66" s="20"/>
      <c r="G66" s="20"/>
      <c r="H66" s="20"/>
      <c r="I66" s="20"/>
      <c r="J66" s="31"/>
      <c r="K66" s="32"/>
      <c r="L66" s="32"/>
      <c r="M66" s="32"/>
      <c r="N66" s="46"/>
      <c r="V66" s="5"/>
    </row>
    <row r="67" spans="2:36" x14ac:dyDescent="0.3">
      <c r="B67" s="23">
        <f>'Spot Type 1'!B67</f>
        <v>0</v>
      </c>
      <c r="C67" s="20" t="str">
        <f>'Spot Type 1'!C67</f>
        <v>x</v>
      </c>
      <c r="D67" s="20"/>
      <c r="E67" s="20"/>
      <c r="F67" s="20"/>
      <c r="G67" s="20"/>
      <c r="H67" s="20"/>
      <c r="I67" s="20"/>
      <c r="J67" s="31"/>
      <c r="K67" s="32"/>
      <c r="L67" s="32"/>
      <c r="M67" s="32"/>
      <c r="N67" s="46"/>
      <c r="V67" s="5"/>
    </row>
    <row r="68" spans="2:36" x14ac:dyDescent="0.3">
      <c r="B68" s="23">
        <f>'Spot Type 1'!B68</f>
        <v>0</v>
      </c>
      <c r="C68" s="20" t="str">
        <f>'Spot Type 1'!C68</f>
        <v>x</v>
      </c>
      <c r="D68" s="20"/>
      <c r="E68" s="20"/>
      <c r="F68" s="20"/>
      <c r="G68" s="20"/>
      <c r="H68" s="20"/>
      <c r="I68" s="20"/>
      <c r="J68" s="31"/>
      <c r="K68" s="32"/>
      <c r="L68" s="32"/>
      <c r="M68" s="32"/>
      <c r="N68" s="46"/>
      <c r="V68" s="5"/>
    </row>
    <row r="69" spans="2:36" x14ac:dyDescent="0.3">
      <c r="B69" s="23">
        <f>'Spot Type 1'!B69</f>
        <v>0</v>
      </c>
      <c r="C69" s="20" t="str">
        <f>'Spot Type 1'!C69</f>
        <v>x</v>
      </c>
      <c r="D69" s="20"/>
      <c r="E69" s="20"/>
      <c r="F69" s="20"/>
      <c r="G69" s="20"/>
      <c r="H69" s="20"/>
      <c r="I69" s="20"/>
      <c r="J69" s="31"/>
      <c r="K69" s="32"/>
      <c r="L69" s="32"/>
      <c r="M69" s="32"/>
      <c r="N69" s="46"/>
      <c r="V69" s="5"/>
    </row>
    <row r="70" spans="2:36" x14ac:dyDescent="0.3">
      <c r="B70" s="23">
        <f>'Spot Type 1'!B70</f>
        <v>0</v>
      </c>
      <c r="C70" s="20" t="str">
        <f>'Spot Type 1'!C70</f>
        <v>x</v>
      </c>
      <c r="D70" s="20"/>
      <c r="E70" s="20"/>
      <c r="F70" s="20"/>
      <c r="G70" s="20"/>
      <c r="H70" s="20"/>
      <c r="I70" s="20"/>
      <c r="J70" s="31"/>
      <c r="K70" s="32"/>
      <c r="L70" s="32"/>
      <c r="M70" s="32"/>
      <c r="N70" s="46"/>
      <c r="V70" s="5"/>
    </row>
    <row r="71" spans="2:36" x14ac:dyDescent="0.3">
      <c r="B71" s="23">
        <f>'Spot Type 1'!B71</f>
        <v>0</v>
      </c>
      <c r="C71" s="20" t="str">
        <f>'Spot Type 1'!C71</f>
        <v>x</v>
      </c>
      <c r="D71" s="20"/>
      <c r="E71" s="20"/>
      <c r="F71" s="20"/>
      <c r="G71" s="20"/>
      <c r="H71" s="20"/>
      <c r="I71" s="20"/>
      <c r="J71" s="31"/>
      <c r="K71" s="32"/>
      <c r="L71" s="32"/>
      <c r="M71" s="32"/>
      <c r="N71" s="46"/>
      <c r="V71" s="5"/>
    </row>
    <row r="72" spans="2:36" x14ac:dyDescent="0.3">
      <c r="B72" s="23">
        <f>'Spot Type 1'!B72</f>
        <v>0</v>
      </c>
      <c r="C72" s="20" t="str">
        <f>'Spot Type 1'!C72</f>
        <v>x</v>
      </c>
      <c r="D72" s="20"/>
      <c r="E72" s="20"/>
      <c r="F72" s="20"/>
      <c r="G72" s="20"/>
      <c r="H72" s="20"/>
      <c r="I72" s="20"/>
      <c r="J72" s="31"/>
      <c r="K72" s="32"/>
      <c r="L72" s="32"/>
      <c r="M72" s="32"/>
      <c r="N72" s="46"/>
      <c r="V72" s="5"/>
    </row>
    <row r="73" spans="2:36" x14ac:dyDescent="0.3">
      <c r="B73" s="23">
        <f>'Spot Type 1'!B73</f>
        <v>0</v>
      </c>
      <c r="C73" s="20" t="str">
        <f>'Spot Type 1'!C73</f>
        <v>x</v>
      </c>
      <c r="D73" s="20"/>
      <c r="E73" s="20"/>
      <c r="F73" s="20"/>
      <c r="G73" s="20"/>
      <c r="H73" s="20"/>
      <c r="I73" s="20"/>
      <c r="J73" s="31"/>
      <c r="K73" s="32"/>
      <c r="L73" s="32"/>
      <c r="M73" s="32"/>
      <c r="N73" s="46"/>
      <c r="V73" s="5"/>
    </row>
    <row r="74" spans="2:36" x14ac:dyDescent="0.3">
      <c r="B74" s="23">
        <f>'Spot Type 1'!B74</f>
        <v>0</v>
      </c>
      <c r="C74" s="20" t="str">
        <f>'Spot Type 1'!C74</f>
        <v>x</v>
      </c>
      <c r="D74" s="20"/>
      <c r="E74" s="20"/>
      <c r="F74" s="20"/>
      <c r="G74" s="20"/>
      <c r="H74" s="20"/>
      <c r="I74" s="20"/>
      <c r="J74" s="31"/>
      <c r="K74" s="32"/>
      <c r="L74" s="32"/>
      <c r="M74" s="32"/>
      <c r="N74" s="46"/>
      <c r="V74" s="5"/>
    </row>
    <row r="75" spans="2:36" x14ac:dyDescent="0.3">
      <c r="B75" s="23">
        <f>'Spot Type 1'!B75</f>
        <v>0</v>
      </c>
      <c r="C75" s="20" t="str">
        <f>'Spot Type 1'!C75</f>
        <v>x</v>
      </c>
      <c r="D75" s="20"/>
      <c r="E75" s="20"/>
      <c r="F75" s="20"/>
      <c r="G75" s="20"/>
      <c r="H75" s="20"/>
      <c r="I75" s="20"/>
      <c r="J75" s="31"/>
      <c r="K75" s="32"/>
      <c r="L75" s="32"/>
      <c r="M75" s="32"/>
      <c r="N75" s="46"/>
      <c r="V75" s="5"/>
    </row>
    <row r="76" spans="2:36" x14ac:dyDescent="0.3">
      <c r="B76" s="23">
        <f>'Spot Type 1'!B76</f>
        <v>0</v>
      </c>
      <c r="C76" s="20" t="str">
        <f>'Spot Type 1'!C76</f>
        <v>x</v>
      </c>
      <c r="D76" s="20"/>
      <c r="E76" s="20"/>
      <c r="F76" s="20"/>
      <c r="G76" s="20"/>
      <c r="H76" s="20"/>
      <c r="I76" s="20"/>
      <c r="J76" s="31"/>
      <c r="K76" s="32"/>
      <c r="L76" s="32"/>
      <c r="M76" s="32"/>
      <c r="N76" s="46"/>
      <c r="V76" s="5"/>
    </row>
    <row r="77" spans="2:36" x14ac:dyDescent="0.3">
      <c r="B77" s="23">
        <f>'Spot Type 1'!B77</f>
        <v>0</v>
      </c>
      <c r="C77" s="20" t="str">
        <f>'Spot Type 1'!C77</f>
        <v>x</v>
      </c>
      <c r="D77" s="20"/>
      <c r="E77" s="20"/>
      <c r="F77" s="20"/>
      <c r="G77" s="20"/>
      <c r="H77" s="20"/>
      <c r="I77" s="20"/>
      <c r="J77" s="31"/>
      <c r="K77" s="32"/>
      <c r="L77" s="32"/>
      <c r="M77" s="32"/>
      <c r="N77" s="46"/>
      <c r="V77" s="5"/>
    </row>
    <row r="78" spans="2:36" ht="16.2" thickBot="1" x14ac:dyDescent="0.35">
      <c r="B78" s="23">
        <f>'Spot Type 1'!B78</f>
        <v>0</v>
      </c>
      <c r="C78" s="20" t="str">
        <f>'Spot Type 1'!C78</f>
        <v>x</v>
      </c>
      <c r="D78" s="20"/>
      <c r="E78" s="20"/>
      <c r="F78" s="20"/>
      <c r="G78" s="20"/>
      <c r="H78" s="20"/>
      <c r="I78" s="20"/>
      <c r="J78" s="31"/>
      <c r="K78" s="32"/>
      <c r="L78" s="32"/>
      <c r="M78" s="32"/>
      <c r="N78" s="46"/>
      <c r="S78" s="7" t="s">
        <v>2</v>
      </c>
      <c r="U78" s="7" t="s">
        <v>38</v>
      </c>
      <c r="V78" t="str">
        <f>Params!B11</f>
        <v>ngml</v>
      </c>
      <c r="X78" s="14" t="s">
        <v>170</v>
      </c>
      <c r="AB78" s="7" t="s">
        <v>2</v>
      </c>
      <c r="AD78" s="7" t="s">
        <v>38</v>
      </c>
      <c r="AE78" t="str">
        <f>Params!B11</f>
        <v>ngml</v>
      </c>
      <c r="AG78" s="16" t="s">
        <v>136</v>
      </c>
    </row>
    <row r="79" spans="2:36" ht="130.19999999999999" thickBot="1" x14ac:dyDescent="0.35">
      <c r="B79" s="23">
        <f>'Spot Type 1'!B79</f>
        <v>0</v>
      </c>
      <c r="C79" s="20" t="str">
        <f>'Spot Type 1'!C79</f>
        <v>x</v>
      </c>
      <c r="D79" s="20"/>
      <c r="E79" s="20"/>
      <c r="F79" s="20"/>
      <c r="G79" s="20"/>
      <c r="H79" s="20"/>
      <c r="I79" s="20"/>
      <c r="J79" s="31"/>
      <c r="K79" s="32"/>
      <c r="L79" s="32"/>
      <c r="M79" s="32"/>
      <c r="N79" s="46"/>
      <c r="S79" s="27" t="s">
        <v>1</v>
      </c>
      <c r="T79" s="28" t="s">
        <v>138</v>
      </c>
      <c r="U79" s="29" t="s">
        <v>3</v>
      </c>
      <c r="V79" s="29" t="s">
        <v>71</v>
      </c>
      <c r="W79" s="29" t="str">
        <f>IF(Params!$B$4="Multiplex","Mean0 + 2xSigma","Mean0 - 2xSigma")</f>
        <v>Mean0 - 2xSigma</v>
      </c>
      <c r="X79" s="30" t="str">
        <f>IF(Params!$B$4="Multiplex","Mean0 + 3xSigma","Mean0 - 3xSigma")</f>
        <v>Mean0 - 3xSigma</v>
      </c>
      <c r="Y79" s="103" t="s">
        <v>140</v>
      </c>
      <c r="Z79" s="105" t="s">
        <v>67</v>
      </c>
      <c r="AA79" s="105" t="s">
        <v>68</v>
      </c>
      <c r="AB79" s="27" t="s">
        <v>1</v>
      </c>
      <c r="AC79" s="28" t="s">
        <v>105</v>
      </c>
      <c r="AD79" s="29" t="s">
        <v>3</v>
      </c>
      <c r="AE79" s="29" t="s">
        <v>71</v>
      </c>
      <c r="AF79" s="29" t="str">
        <f>IF(Params!$B$4="Multiplex","Mean0 + 2xSigma","Mean0 - 2xSigma")</f>
        <v>Mean0 - 2xSigma</v>
      </c>
      <c r="AG79" s="30" t="str">
        <f>IF(Params!$B$4="Multiplex","Mean0 + 3xSigma","Mean0 - 3xSigma")</f>
        <v>Mean0 - 3xSigma</v>
      </c>
      <c r="AH79" s="103" t="s">
        <v>110</v>
      </c>
      <c r="AI79" s="105" t="s">
        <v>67</v>
      </c>
      <c r="AJ79" s="105" t="s">
        <v>68</v>
      </c>
    </row>
    <row r="80" spans="2:36" ht="16.2" thickTop="1" x14ac:dyDescent="0.3">
      <c r="B80" s="23">
        <f>'Spot Type 1'!B80</f>
        <v>0</v>
      </c>
      <c r="C80" s="20" t="str">
        <f>'Spot Type 1'!C80</f>
        <v>x</v>
      </c>
      <c r="D80" s="20"/>
      <c r="E80" s="20"/>
      <c r="F80" s="20"/>
      <c r="G80" s="20"/>
      <c r="H80" s="20"/>
      <c r="I80" s="20"/>
      <c r="J80" s="31"/>
      <c r="K80" s="32"/>
      <c r="L80" s="32"/>
      <c r="M80" s="32"/>
      <c r="N80" s="46"/>
      <c r="S80" s="9">
        <f>MIN(S7:S15)/100</f>
        <v>0</v>
      </c>
      <c r="T80" s="15" t="e">
        <f>Z6</f>
        <v>#DIV/0!</v>
      </c>
      <c r="U80" s="10" t="e">
        <f>AA6</f>
        <v>#DIV/0!</v>
      </c>
      <c r="V80" s="10" t="e">
        <f>T$80</f>
        <v>#DIV/0!</v>
      </c>
      <c r="W80" s="10" t="e">
        <f>IF(Params!$B$4="Multiplex",T$80+2*U$80,T$80-2*U$80)</f>
        <v>#DIV/0!</v>
      </c>
      <c r="X80" s="11" t="e">
        <f>IF(Params!$B$4="Multiplex",T$80+3*U$80,T$80-3*U$80)</f>
        <v>#DIV/0!</v>
      </c>
      <c r="Y80" s="102" t="e">
        <f t="shared" ref="Y80:Y87" si="30">T81-T80</f>
        <v>#DIV/0!</v>
      </c>
      <c r="Z80" t="e">
        <f>IF(Params!$B$4="Multiplex",IF($T80&gt;W80,1,0),IF($T80&lt;W80,1,0))*IF($S81="//",1,Z81)</f>
        <v>#DIV/0!</v>
      </c>
      <c r="AA80" s="106" t="e">
        <f>IF(Params!$B$4="Multiplex",IF($T80&gt;X80,1,0),IF($T80&lt;X80,1,0))*IF($S81="//",1,AA81)</f>
        <v>#DIV/0!</v>
      </c>
      <c r="AB80" s="9">
        <f>MIN(S7:S15)/100</f>
        <v>0</v>
      </c>
      <c r="AC80" s="17" t="e">
        <f t="shared" ref="AC80:AD89" si="31">AC6</f>
        <v>#DIV/0!</v>
      </c>
      <c r="AD80" s="10" t="e">
        <f t="shared" si="31"/>
        <v>#DIV/0!</v>
      </c>
      <c r="AE80" s="10" t="e">
        <f>AC$80</f>
        <v>#DIV/0!</v>
      </c>
      <c r="AF80" s="10" t="e">
        <f>IF(Params!$B$4="Multiplex",AC$80+2*AD$80,AC$80-2*AD$80)</f>
        <v>#DIV/0!</v>
      </c>
      <c r="AG80" s="11" t="e">
        <f>IF(Params!$B$4="Multiplex",AC$80+3*AD$80,AC$80-3*AD$80)</f>
        <v>#DIV/0!</v>
      </c>
      <c r="AH80" s="102" t="e">
        <f t="shared" ref="AH80:AH87" si="32">AC81-AC80</f>
        <v>#DIV/0!</v>
      </c>
      <c r="AI80" t="e">
        <f>IF(Params!$B$4="Multiplex",IF($AC80&gt;AF80,1,0),IF($AC80&lt;AF80,1,0))*IF($S81="//",1,AI81)</f>
        <v>#DIV/0!</v>
      </c>
      <c r="AJ80" s="106" t="e">
        <f>IF(Params!$B$4="Multiplex",IF($AC80&gt;AG80,1,0),IF($AC80&lt;AG80,1,0))*IF($S81="//",1,AJ81)</f>
        <v>#DIV/0!</v>
      </c>
    </row>
    <row r="81" spans="2:36" x14ac:dyDescent="0.3">
      <c r="B81" s="23">
        <f>'Spot Type 1'!B81</f>
        <v>0</v>
      </c>
      <c r="C81" s="20" t="str">
        <f>'Spot Type 1'!C81</f>
        <v>x</v>
      </c>
      <c r="D81" s="20"/>
      <c r="E81" s="20"/>
      <c r="F81" s="20"/>
      <c r="G81" s="20"/>
      <c r="H81" s="20"/>
      <c r="I81" s="20"/>
      <c r="J81" s="31"/>
      <c r="K81" s="32"/>
      <c r="L81" s="32"/>
      <c r="M81" s="32"/>
      <c r="N81" s="46"/>
      <c r="S81" s="9" t="str">
        <f t="shared" ref="S81:S89" si="33">S7</f>
        <v>//</v>
      </c>
      <c r="T81" s="15" t="e">
        <f t="shared" ref="T81:U89" si="34">Z7</f>
        <v>#DIV/0!</v>
      </c>
      <c r="U81" s="10" t="e">
        <f t="shared" si="34"/>
        <v>#DIV/0!</v>
      </c>
      <c r="V81" s="10" t="e">
        <f t="shared" ref="V81:V89" si="35">T$80</f>
        <v>#DIV/0!</v>
      </c>
      <c r="W81" s="10" t="e">
        <f>IF(Params!$B$4="Multiplex",T$80+2*U$80,T$40-2*U$80)</f>
        <v>#DIV/0!</v>
      </c>
      <c r="X81" s="11" t="e">
        <f>IF(Params!$B$4="Multiplex",T$80+3*U$80,T$80-3*U$80)</f>
        <v>#DIV/0!</v>
      </c>
      <c r="Y81" s="102" t="e">
        <f t="shared" si="30"/>
        <v>#DIV/0!</v>
      </c>
      <c r="Z81" s="106" t="e">
        <f>IF(Params!$B$4="Multiplex",IF($T81&gt;W81,1,0),IF($T81&lt;W81,1,0))*IF($S82="//",1,Z82)</f>
        <v>#DIV/0!</v>
      </c>
      <c r="AA81" s="106" t="e">
        <f>IF(Params!$B$4="Multiplex",IF($T81&gt;X81,1,0),IF($T81&lt;X81,1,0))*IF($S82="//",1,AA82)</f>
        <v>#DIV/0!</v>
      </c>
      <c r="AB81" s="9" t="str">
        <f t="shared" ref="AB81:AB89" si="36">S7</f>
        <v>//</v>
      </c>
      <c r="AC81" s="17" t="e">
        <f t="shared" si="31"/>
        <v>#DIV/0!</v>
      </c>
      <c r="AD81" s="10" t="e">
        <f t="shared" si="31"/>
        <v>#DIV/0!</v>
      </c>
      <c r="AE81" s="10" t="e">
        <f t="shared" ref="AE81:AE89" si="37">AC$80</f>
        <v>#DIV/0!</v>
      </c>
      <c r="AF81" s="10" t="e">
        <f>IF(Params!$B$4="Multiplex",AC$80+2*AD$80,AC$40-2*AD$80)</f>
        <v>#DIV/0!</v>
      </c>
      <c r="AG81" s="11" t="e">
        <f>IF(Params!$B$4="Multiplex",AC$80+3*AD$80,AC$80-3*AD$80)</f>
        <v>#DIV/0!</v>
      </c>
      <c r="AH81" s="102" t="e">
        <f t="shared" si="32"/>
        <v>#DIV/0!</v>
      </c>
      <c r="AI81" s="106" t="e">
        <f>IF(Params!$B$4="Multiplex",IF($AC81&gt;AF81,1,0),IF($AC81&lt;AF81,1,0))*IF($S82="//",1,AI82)</f>
        <v>#DIV/0!</v>
      </c>
      <c r="AJ81" s="106" t="e">
        <f>IF(Params!$B$4="Multiplex",IF($AC81&gt;AG81,1,0),IF($AC81&lt;AG81,1,0))*IF($S82="//",1,AJ82)</f>
        <v>#DIV/0!</v>
      </c>
    </row>
    <row r="82" spans="2:36" x14ac:dyDescent="0.3">
      <c r="B82" s="23">
        <f>'Spot Type 1'!B82</f>
        <v>0</v>
      </c>
      <c r="C82" s="20" t="str">
        <f>'Spot Type 1'!C82</f>
        <v>x</v>
      </c>
      <c r="D82" s="20"/>
      <c r="E82" s="20"/>
      <c r="F82" s="20"/>
      <c r="G82" s="20"/>
      <c r="H82" s="20"/>
      <c r="I82" s="20"/>
      <c r="J82" s="31"/>
      <c r="K82" s="32"/>
      <c r="L82" s="32"/>
      <c r="M82" s="32"/>
      <c r="N82" s="46"/>
      <c r="S82" s="9" t="str">
        <f t="shared" si="33"/>
        <v>//</v>
      </c>
      <c r="T82" s="15" t="e">
        <f>Z8</f>
        <v>#DIV/0!</v>
      </c>
      <c r="U82" s="10" t="e">
        <f t="shared" si="34"/>
        <v>#DIV/0!</v>
      </c>
      <c r="V82" s="10" t="e">
        <f t="shared" si="35"/>
        <v>#DIV/0!</v>
      </c>
      <c r="W82" s="10" t="e">
        <f>IF(Params!$B$4="Multiplex",T$80+2*U$80,T$40-2*U$80)</f>
        <v>#DIV/0!</v>
      </c>
      <c r="X82" s="11" t="e">
        <f>IF(Params!$B$4="Multiplex",T$80+3*U$80,T$80-3*U$80)</f>
        <v>#DIV/0!</v>
      </c>
      <c r="Y82" s="102" t="e">
        <f t="shared" si="30"/>
        <v>#DIV/0!</v>
      </c>
      <c r="Z82" s="106" t="e">
        <f>IF(Params!$B$4="Multiplex",IF($T82&gt;W82,1,0),IF($T82&lt;W82,1,0))*IF($S83="//",1,Z83)</f>
        <v>#DIV/0!</v>
      </c>
      <c r="AA82" s="106" t="e">
        <f>IF(Params!$B$4="Multiplex",IF($T82&gt;X82,1,0),IF($T82&lt;X82,1,0))*IF($S83="//",1,AA83)</f>
        <v>#DIV/0!</v>
      </c>
      <c r="AB82" s="9" t="str">
        <f t="shared" si="36"/>
        <v>//</v>
      </c>
      <c r="AC82" s="17" t="e">
        <f t="shared" si="31"/>
        <v>#DIV/0!</v>
      </c>
      <c r="AD82" s="10" t="e">
        <f t="shared" si="31"/>
        <v>#DIV/0!</v>
      </c>
      <c r="AE82" s="10" t="e">
        <f t="shared" si="37"/>
        <v>#DIV/0!</v>
      </c>
      <c r="AF82" s="10" t="e">
        <f>IF(Params!$B$4="Multiplex",AC$80+2*AD$80,AC$40-2*AD$80)</f>
        <v>#DIV/0!</v>
      </c>
      <c r="AG82" s="11" t="e">
        <f>IF(Params!$B$4="Multiplex",AC$80+3*AD$80,AC$80-3*AD$80)</f>
        <v>#DIV/0!</v>
      </c>
      <c r="AH82" s="102" t="e">
        <f t="shared" si="32"/>
        <v>#DIV/0!</v>
      </c>
      <c r="AI82" s="106" t="e">
        <f>IF(Params!$B$4="Multiplex",IF($AC82&gt;AF82,1,0),IF($AC82&lt;AF82,1,0))*IF($S83="//",1,AI83)</f>
        <v>#DIV/0!</v>
      </c>
      <c r="AJ82" s="106" t="e">
        <f>IF(Params!$B$4="Multiplex",IF($AC82&gt;AG82,1,0),IF($AC82&lt;AG82,1,0))*IF($S83="//",1,AJ83)</f>
        <v>#DIV/0!</v>
      </c>
    </row>
    <row r="83" spans="2:36" x14ac:dyDescent="0.3">
      <c r="B83" s="23">
        <f>'Spot Type 1'!B83</f>
        <v>0</v>
      </c>
      <c r="C83" s="20" t="str">
        <f>'Spot Type 1'!C83</f>
        <v>x</v>
      </c>
      <c r="D83" s="20"/>
      <c r="E83" s="20"/>
      <c r="F83" s="20"/>
      <c r="G83" s="20"/>
      <c r="H83" s="20"/>
      <c r="I83" s="20"/>
      <c r="J83" s="31"/>
      <c r="K83" s="32"/>
      <c r="L83" s="32"/>
      <c r="M83" s="32"/>
      <c r="N83" s="46"/>
      <c r="S83" s="9" t="str">
        <f t="shared" si="33"/>
        <v>//</v>
      </c>
      <c r="T83" s="15" t="e">
        <f t="shared" si="34"/>
        <v>#DIV/0!</v>
      </c>
      <c r="U83" s="10" t="e">
        <f t="shared" si="34"/>
        <v>#DIV/0!</v>
      </c>
      <c r="V83" s="10" t="e">
        <f t="shared" si="35"/>
        <v>#DIV/0!</v>
      </c>
      <c r="W83" s="10" t="e">
        <f>IF(Params!$B$4="Multiplex",T$80+2*U$80,T$40-2*U$80)</f>
        <v>#DIV/0!</v>
      </c>
      <c r="X83" s="11" t="e">
        <f>IF(Params!$B$4="Multiplex",T$80+3*U$80,T$80-3*U$80)</f>
        <v>#DIV/0!</v>
      </c>
      <c r="Y83" s="102" t="e">
        <f t="shared" si="30"/>
        <v>#DIV/0!</v>
      </c>
      <c r="Z83" s="106" t="e">
        <f>IF(Params!$B$4="Multiplex",IF($T83&gt;W83,1,0),IF($T83&lt;W83,1,0))*IF($S84="//",1,Z84)</f>
        <v>#DIV/0!</v>
      </c>
      <c r="AA83" s="106" t="e">
        <f>IF(Params!$B$4="Multiplex",IF($T83&gt;X83,1,0),IF($T83&lt;X83,1,0))*IF($S84="//",1,AA84)</f>
        <v>#DIV/0!</v>
      </c>
      <c r="AB83" s="9" t="str">
        <f t="shared" si="36"/>
        <v>//</v>
      </c>
      <c r="AC83" s="17" t="e">
        <f t="shared" si="31"/>
        <v>#DIV/0!</v>
      </c>
      <c r="AD83" s="10" t="e">
        <f t="shared" si="31"/>
        <v>#DIV/0!</v>
      </c>
      <c r="AE83" s="10" t="e">
        <f t="shared" si="37"/>
        <v>#DIV/0!</v>
      </c>
      <c r="AF83" s="10" t="e">
        <f>IF(Params!$B$4="Multiplex",AC$80+2*AD$80,AC$40-2*AD$80)</f>
        <v>#DIV/0!</v>
      </c>
      <c r="AG83" s="11" t="e">
        <f>IF(Params!$B$4="Multiplex",AC$80+3*AD$80,AC$80-3*AD$80)</f>
        <v>#DIV/0!</v>
      </c>
      <c r="AH83" s="102" t="e">
        <f t="shared" si="32"/>
        <v>#DIV/0!</v>
      </c>
      <c r="AI83" s="106" t="e">
        <f>IF(Params!$B$4="Multiplex",IF($AC83&gt;AF83,1,0),IF($AC83&lt;AF83,1,0))*IF($S84="//",1,AI84)</f>
        <v>#DIV/0!</v>
      </c>
      <c r="AJ83" s="106" t="e">
        <f>IF(Params!$B$4="Multiplex",IF($AC83&gt;AG83,1,0),IF($AC83&lt;AG83,1,0))*IF($S84="//",1,AJ84)</f>
        <v>#DIV/0!</v>
      </c>
    </row>
    <row r="84" spans="2:36" x14ac:dyDescent="0.3">
      <c r="B84" s="23">
        <f>'Spot Type 1'!B84</f>
        <v>0</v>
      </c>
      <c r="C84" s="20" t="str">
        <f>'Spot Type 1'!C84</f>
        <v>x</v>
      </c>
      <c r="D84" s="20"/>
      <c r="E84" s="20"/>
      <c r="F84" s="20"/>
      <c r="G84" s="20"/>
      <c r="H84" s="20"/>
      <c r="I84" s="20"/>
      <c r="J84" s="31"/>
      <c r="K84" s="32"/>
      <c r="L84" s="32"/>
      <c r="M84" s="32"/>
      <c r="N84" s="46"/>
      <c r="S84" s="9" t="str">
        <f t="shared" si="33"/>
        <v>//</v>
      </c>
      <c r="T84" s="15" t="e">
        <f>Z10</f>
        <v>#DIV/0!</v>
      </c>
      <c r="U84" s="10" t="e">
        <f t="shared" si="34"/>
        <v>#DIV/0!</v>
      </c>
      <c r="V84" s="10" t="e">
        <f t="shared" si="35"/>
        <v>#DIV/0!</v>
      </c>
      <c r="W84" s="10" t="e">
        <f>IF(Params!$B$4="Multiplex",T$80+2*U$80,T$40-2*U$80)</f>
        <v>#DIV/0!</v>
      </c>
      <c r="X84" s="11" t="e">
        <f>IF(Params!$B$4="Multiplex",T$80+3*U$80,T$80-3*U$80)</f>
        <v>#DIV/0!</v>
      </c>
      <c r="Y84" s="102" t="e">
        <f t="shared" si="30"/>
        <v>#DIV/0!</v>
      </c>
      <c r="Z84" s="106" t="e">
        <f>IF(Params!$B$4="Multiplex",IF($T84&gt;W84,1,0),IF($T84&lt;W84,1,0))*IF($S85="//",1,Z85)</f>
        <v>#DIV/0!</v>
      </c>
      <c r="AA84" s="106" t="e">
        <f>IF(Params!$B$4="Multiplex",IF($T84&gt;X84,1,0),IF($T84&lt;X84,1,0))*IF($S85="//",1,AA85)</f>
        <v>#DIV/0!</v>
      </c>
      <c r="AB84" s="9" t="str">
        <f t="shared" si="36"/>
        <v>//</v>
      </c>
      <c r="AC84" s="17" t="e">
        <f t="shared" si="31"/>
        <v>#DIV/0!</v>
      </c>
      <c r="AD84" s="10" t="e">
        <f t="shared" si="31"/>
        <v>#DIV/0!</v>
      </c>
      <c r="AE84" s="10" t="e">
        <f t="shared" si="37"/>
        <v>#DIV/0!</v>
      </c>
      <c r="AF84" s="10" t="e">
        <f>IF(Params!$B$4="Multiplex",AC$80+2*AD$80,AC$40-2*AD$80)</f>
        <v>#DIV/0!</v>
      </c>
      <c r="AG84" s="11" t="e">
        <f>IF(Params!$B$4="Multiplex",AC$80+3*AD$80,AC$80-3*AD$80)</f>
        <v>#DIV/0!</v>
      </c>
      <c r="AH84" s="102" t="e">
        <f t="shared" si="32"/>
        <v>#DIV/0!</v>
      </c>
      <c r="AI84" s="106" t="e">
        <f>IF(Params!$B$4="Multiplex",IF($AC84&gt;AF84,1,0),IF($AC84&lt;AF84,1,0))*IF($S85="//",1,AI85)</f>
        <v>#DIV/0!</v>
      </c>
      <c r="AJ84" s="106" t="e">
        <f>IF(Params!$B$4="Multiplex",IF($AC84&gt;AG84,1,0),IF($AC84&lt;AG84,1,0))*IF($S85="//",1,AJ85)</f>
        <v>#DIV/0!</v>
      </c>
    </row>
    <row r="85" spans="2:36" x14ac:dyDescent="0.3">
      <c r="B85" s="23">
        <f>'Spot Type 1'!B85</f>
        <v>0</v>
      </c>
      <c r="C85" s="20" t="str">
        <f>'Spot Type 1'!C85</f>
        <v>x</v>
      </c>
      <c r="D85" s="20"/>
      <c r="E85" s="20"/>
      <c r="F85" s="20"/>
      <c r="G85" s="20"/>
      <c r="H85" s="20"/>
      <c r="I85" s="20"/>
      <c r="J85" s="31"/>
      <c r="K85" s="32"/>
      <c r="L85" s="32"/>
      <c r="M85" s="32"/>
      <c r="N85" s="46"/>
      <c r="S85" s="9" t="str">
        <f t="shared" si="33"/>
        <v>//</v>
      </c>
      <c r="T85" s="15" t="e">
        <f t="shared" si="34"/>
        <v>#DIV/0!</v>
      </c>
      <c r="U85" s="10" t="e">
        <f t="shared" si="34"/>
        <v>#DIV/0!</v>
      </c>
      <c r="V85" s="10" t="e">
        <f t="shared" si="35"/>
        <v>#DIV/0!</v>
      </c>
      <c r="W85" s="10" t="e">
        <f>IF(Params!$B$4="Multiplex",T$80+2*U$80,T$40-2*U$80)</f>
        <v>#DIV/0!</v>
      </c>
      <c r="X85" s="11" t="e">
        <f>IF(Params!$B$4="Multiplex",T$80+3*U$80,T$80-3*U$80)</f>
        <v>#DIV/0!</v>
      </c>
      <c r="Y85" s="102" t="e">
        <f t="shared" si="30"/>
        <v>#DIV/0!</v>
      </c>
      <c r="Z85" s="106" t="e">
        <f>IF(Params!$B$4="Multiplex",IF($T85&gt;W85,1,0),IF($T85&lt;W85,1,0))*IF($S86="//",1,Z86)</f>
        <v>#DIV/0!</v>
      </c>
      <c r="AA85" s="106" t="e">
        <f>IF(Params!$B$4="Multiplex",IF($T85&gt;X85,1,0),IF($T85&lt;X85,1,0))*IF($S86="//",1,AA86)</f>
        <v>#DIV/0!</v>
      </c>
      <c r="AB85" s="9" t="str">
        <f t="shared" si="36"/>
        <v>//</v>
      </c>
      <c r="AC85" s="17" t="e">
        <f t="shared" si="31"/>
        <v>#DIV/0!</v>
      </c>
      <c r="AD85" s="10" t="e">
        <f t="shared" si="31"/>
        <v>#DIV/0!</v>
      </c>
      <c r="AE85" s="10" t="e">
        <f t="shared" si="37"/>
        <v>#DIV/0!</v>
      </c>
      <c r="AF85" s="10" t="e">
        <f>IF(Params!$B$4="Multiplex",AC$80+2*AD$80,AC$40-2*AD$80)</f>
        <v>#DIV/0!</v>
      </c>
      <c r="AG85" s="11" t="e">
        <f>IF(Params!$B$4="Multiplex",AC$80+3*AD$80,AC$80-3*AD$80)</f>
        <v>#DIV/0!</v>
      </c>
      <c r="AH85" s="102" t="e">
        <f t="shared" si="32"/>
        <v>#DIV/0!</v>
      </c>
      <c r="AI85" s="106" t="e">
        <f>IF(Params!$B$4="Multiplex",IF($AC85&gt;AF85,1,0),IF($AC85&lt;AF85,1,0))*IF($S86="//",1,AI86)</f>
        <v>#DIV/0!</v>
      </c>
      <c r="AJ85" s="106" t="e">
        <f>IF(Params!$B$4="Multiplex",IF($AC85&gt;AG85,1,0),IF($AC85&lt;AG85,1,0))*IF($S86="//",1,AJ86)</f>
        <v>#DIV/0!</v>
      </c>
    </row>
    <row r="86" spans="2:36" x14ac:dyDescent="0.3">
      <c r="B86" s="23">
        <f>'Spot Type 1'!B86</f>
        <v>0</v>
      </c>
      <c r="C86" s="20" t="str">
        <f>'Spot Type 1'!C86</f>
        <v>x</v>
      </c>
      <c r="D86" s="20"/>
      <c r="E86" s="20"/>
      <c r="F86" s="20"/>
      <c r="G86" s="20"/>
      <c r="H86" s="20"/>
      <c r="I86" s="20"/>
      <c r="J86" s="31"/>
      <c r="K86" s="32"/>
      <c r="L86" s="32"/>
      <c r="M86" s="32"/>
      <c r="N86" s="46"/>
      <c r="S86" s="9" t="str">
        <f t="shared" si="33"/>
        <v>//</v>
      </c>
      <c r="T86" s="15" t="e">
        <f t="shared" si="34"/>
        <v>#DIV/0!</v>
      </c>
      <c r="U86" s="10" t="e">
        <f t="shared" si="34"/>
        <v>#DIV/0!</v>
      </c>
      <c r="V86" s="10" t="e">
        <f t="shared" si="35"/>
        <v>#DIV/0!</v>
      </c>
      <c r="W86" s="10" t="e">
        <f>IF(Params!$B$4="Multiplex",T$80+2*U$80,T$40-2*U$80)</f>
        <v>#DIV/0!</v>
      </c>
      <c r="X86" s="11" t="e">
        <f>IF(Params!$B$4="Multiplex",T$80+3*U$80,T$80-3*U$80)</f>
        <v>#DIV/0!</v>
      </c>
      <c r="Y86" s="102" t="e">
        <f t="shared" si="30"/>
        <v>#DIV/0!</v>
      </c>
      <c r="Z86" s="106" t="e">
        <f>IF(Params!$B$4="Multiplex",IF($T86&gt;W86,1,0),IF($T86&lt;W86,1,0))*IF($S87="//",1,Z87)</f>
        <v>#DIV/0!</v>
      </c>
      <c r="AA86" s="106" t="e">
        <f>IF(Params!$B$4="Multiplex",IF($T86&gt;X86,1,0),IF($T86&lt;X86,1,0))*IF($S87="//",1,AA87)</f>
        <v>#DIV/0!</v>
      </c>
      <c r="AB86" s="42" t="str">
        <f t="shared" si="36"/>
        <v>//</v>
      </c>
      <c r="AC86" s="17" t="e">
        <f t="shared" si="31"/>
        <v>#DIV/0!</v>
      </c>
      <c r="AD86" s="10" t="e">
        <f t="shared" si="31"/>
        <v>#DIV/0!</v>
      </c>
      <c r="AE86" s="10" t="e">
        <f t="shared" si="37"/>
        <v>#DIV/0!</v>
      </c>
      <c r="AF86" s="10" t="e">
        <f>IF(Params!$B$4="Multiplex",AC$80+2*AD$80,AC$40-2*AD$80)</f>
        <v>#DIV/0!</v>
      </c>
      <c r="AG86" s="11" t="e">
        <f>IF(Params!$B$4="Multiplex",AC$80+3*AD$80,AC$80-3*AD$80)</f>
        <v>#DIV/0!</v>
      </c>
      <c r="AH86" s="102" t="e">
        <f t="shared" si="32"/>
        <v>#DIV/0!</v>
      </c>
      <c r="AI86" s="106" t="e">
        <f>IF(Params!$B$4="Multiplex",IF($AC86&gt;AF86,1,0),IF($AC86&lt;AF86,1,0))*IF($S87="//",1,AI87)</f>
        <v>#DIV/0!</v>
      </c>
      <c r="AJ86" s="106" t="e">
        <f>IF(Params!$B$4="Multiplex",IF($AC86&gt;AG86,1,0),IF($AC86&lt;AG86,1,0))*IF($S87="//",1,AJ87)</f>
        <v>#DIV/0!</v>
      </c>
    </row>
    <row r="87" spans="2:36" x14ac:dyDescent="0.3">
      <c r="B87" s="23">
        <f>'Spot Type 1'!B87</f>
        <v>0</v>
      </c>
      <c r="C87" s="20" t="str">
        <f>'Spot Type 1'!C87</f>
        <v>x</v>
      </c>
      <c r="D87" s="20"/>
      <c r="E87" s="20"/>
      <c r="F87" s="20"/>
      <c r="G87" s="20"/>
      <c r="H87" s="20"/>
      <c r="I87" s="20"/>
      <c r="J87" s="31"/>
      <c r="K87" s="32"/>
      <c r="L87" s="32"/>
      <c r="M87" s="32"/>
      <c r="N87" s="46"/>
      <c r="S87" s="9" t="str">
        <f t="shared" si="33"/>
        <v>//</v>
      </c>
      <c r="T87" s="15" t="e">
        <f t="shared" si="34"/>
        <v>#DIV/0!</v>
      </c>
      <c r="U87" s="10" t="e">
        <f t="shared" si="34"/>
        <v>#DIV/0!</v>
      </c>
      <c r="V87" s="10" t="e">
        <f t="shared" si="35"/>
        <v>#DIV/0!</v>
      </c>
      <c r="W87" s="10" t="e">
        <f>IF(Params!$B$4="Multiplex",T$80+2*U$80,T$40-2*U$80)</f>
        <v>#DIV/0!</v>
      </c>
      <c r="X87" s="11" t="e">
        <f>IF(Params!$B$4="Multiplex",T$80+3*U$80,T$80-3*U$80)</f>
        <v>#DIV/0!</v>
      </c>
      <c r="Y87" s="102" t="e">
        <f t="shared" si="30"/>
        <v>#DIV/0!</v>
      </c>
      <c r="Z87" s="106" t="e">
        <f>IF(Params!$B$4="Multiplex",IF($T87&gt;W87,1,0),IF($T87&lt;W87,1,0))*IF($S88="//",1,Z88)</f>
        <v>#DIV/0!</v>
      </c>
      <c r="AA87" s="106" t="e">
        <f>IF(Params!$B$4="Multiplex",IF($T87&gt;X87,1,0),IF($T87&lt;X87,1,0))*IF($S88="//",1,AA88)</f>
        <v>#DIV/0!</v>
      </c>
      <c r="AB87" s="44" t="str">
        <f t="shared" si="36"/>
        <v>//</v>
      </c>
      <c r="AC87" s="17" t="e">
        <f t="shared" si="31"/>
        <v>#DIV/0!</v>
      </c>
      <c r="AD87" s="10" t="e">
        <f t="shared" si="31"/>
        <v>#DIV/0!</v>
      </c>
      <c r="AE87" s="10" t="e">
        <f t="shared" si="37"/>
        <v>#DIV/0!</v>
      </c>
      <c r="AF87" s="10" t="e">
        <f>IF(Params!$B$4="Multiplex",AC$80+2*AD$80,AC$40-2*AD$80)</f>
        <v>#DIV/0!</v>
      </c>
      <c r="AG87" s="11" t="e">
        <f>IF(Params!$B$4="Multiplex",AC$80+3*AD$80,AC$80-3*AD$80)</f>
        <v>#DIV/0!</v>
      </c>
      <c r="AH87" s="102" t="e">
        <f t="shared" si="32"/>
        <v>#DIV/0!</v>
      </c>
      <c r="AI87" s="106" t="e">
        <f>IF(Params!$B$4="Multiplex",IF($AC87&gt;AF87,1,0),IF($AC87&lt;AF87,1,0))*IF($S88="//",1,AI88)</f>
        <v>#DIV/0!</v>
      </c>
      <c r="AJ87" s="106" t="e">
        <f>IF(Params!$B$4="Multiplex",IF($AC87&gt;AG87,1,0),IF($AC87&lt;AG87,1,0))*IF($S88="//",1,AJ88)</f>
        <v>#DIV/0!</v>
      </c>
    </row>
    <row r="88" spans="2:36" x14ac:dyDescent="0.3">
      <c r="B88" s="23">
        <f>'Spot Type 1'!B88</f>
        <v>0</v>
      </c>
      <c r="C88" s="20" t="str">
        <f>'Spot Type 1'!C88</f>
        <v>x</v>
      </c>
      <c r="D88" s="20"/>
      <c r="E88" s="20"/>
      <c r="F88" s="20"/>
      <c r="G88" s="20"/>
      <c r="H88" s="20"/>
      <c r="I88" s="20"/>
      <c r="J88" s="31"/>
      <c r="K88" s="32"/>
      <c r="L88" s="32"/>
      <c r="M88" s="32"/>
      <c r="N88" s="46"/>
      <c r="S88" s="9" t="str">
        <f t="shared" si="33"/>
        <v>//</v>
      </c>
      <c r="T88" s="15" t="e">
        <f t="shared" si="34"/>
        <v>#DIV/0!</v>
      </c>
      <c r="U88" s="10" t="e">
        <f t="shared" si="34"/>
        <v>#DIV/0!</v>
      </c>
      <c r="V88" s="10" t="e">
        <f t="shared" si="35"/>
        <v>#DIV/0!</v>
      </c>
      <c r="W88" s="10" t="e">
        <f>IF(Params!$B$4="Multiplex",T$80+2*U$80,T$40-2*U$80)</f>
        <v>#DIV/0!</v>
      </c>
      <c r="X88" s="11" t="e">
        <f>IF(Params!$B$4="Multiplex",T$80+3*U$80,T$80-3*U$80)</f>
        <v>#DIV/0!</v>
      </c>
      <c r="Y88" s="102" t="e">
        <f>T89-T88</f>
        <v>#DIV/0!</v>
      </c>
      <c r="Z88" s="106" t="e">
        <f>IF(Params!$B$4="Multiplex",IF($T88&gt;W88,1,0),IF($T88&lt;W88,1,0))*IF($S89="//",1,Z89)</f>
        <v>#DIV/0!</v>
      </c>
      <c r="AA88" s="106" t="e">
        <f>IF(Params!$B$4="Multiplex",IF($T88&gt;X88,1,0),IF($T88&lt;X88,1,0))*IF($S89="//",1,AA89)</f>
        <v>#DIV/0!</v>
      </c>
      <c r="AB88" s="44" t="str">
        <f t="shared" si="36"/>
        <v>//</v>
      </c>
      <c r="AC88" s="17" t="e">
        <f t="shared" si="31"/>
        <v>#DIV/0!</v>
      </c>
      <c r="AD88" s="10" t="e">
        <f t="shared" si="31"/>
        <v>#DIV/0!</v>
      </c>
      <c r="AE88" s="10" t="e">
        <f t="shared" si="37"/>
        <v>#DIV/0!</v>
      </c>
      <c r="AF88" s="10" t="e">
        <f>IF(Params!$B$4="Multiplex",AC$80+2*AD$80,AC$40-2*AD$80)</f>
        <v>#DIV/0!</v>
      </c>
      <c r="AG88" s="11" t="e">
        <f>IF(Params!$B$4="Multiplex",AC$80+3*AD$80,AC$80-3*AD$80)</f>
        <v>#DIV/0!</v>
      </c>
      <c r="AH88" s="102" t="e">
        <f>AC89-AC88</f>
        <v>#DIV/0!</v>
      </c>
      <c r="AI88" s="106" t="e">
        <f>IF(Params!$B$4="Multiplex",IF($AC88&gt;AF88,1,0),IF($AC88&lt;AF88,1,0))*IF($S89="//",1,AI89)</f>
        <v>#DIV/0!</v>
      </c>
      <c r="AJ88" s="106" t="e">
        <f>IF(Params!$B$4="Multiplex",IF($AC88&gt;AG88,1,0),IF($AC88&lt;AG88,1,0))*IF($S89="//",1,AJ89)</f>
        <v>#DIV/0!</v>
      </c>
    </row>
    <row r="89" spans="2:36" ht="16.2" thickBot="1" x14ac:dyDescent="0.35">
      <c r="B89" s="23">
        <f>'Spot Type 1'!B89</f>
        <v>0</v>
      </c>
      <c r="C89" s="20" t="str">
        <f>'Spot Type 1'!C89</f>
        <v>x</v>
      </c>
      <c r="D89" s="20"/>
      <c r="E89" s="20"/>
      <c r="F89" s="20"/>
      <c r="G89" s="20"/>
      <c r="H89" s="20"/>
      <c r="I89" s="20"/>
      <c r="J89" s="31"/>
      <c r="K89" s="32"/>
      <c r="L89" s="32"/>
      <c r="M89" s="32"/>
      <c r="N89" s="46"/>
      <c r="S89" s="24" t="str">
        <f t="shared" si="33"/>
        <v>//</v>
      </c>
      <c r="T89" s="25" t="e">
        <f t="shared" si="34"/>
        <v>#DIV/0!</v>
      </c>
      <c r="U89" s="18" t="e">
        <f t="shared" si="34"/>
        <v>#DIV/0!</v>
      </c>
      <c r="V89" s="10" t="e">
        <f t="shared" si="35"/>
        <v>#DIV/0!</v>
      </c>
      <c r="W89" s="10" t="e">
        <f>IF(Params!$B$4="Multiplex",T$80+2*U$80,T$40-2*U$80)</f>
        <v>#DIV/0!</v>
      </c>
      <c r="X89" s="11" t="e">
        <f>IF(Params!$B$4="Multiplex",T$80+3*U$80,T$80-3*U$80)</f>
        <v>#DIV/0!</v>
      </c>
      <c r="Z89" s="106" t="e">
        <f>IF(Params!$B$4="Multiplex",IF($T89&gt;W89,1,0),IF($T89&lt;W89,1,0))</f>
        <v>#DIV/0!</v>
      </c>
      <c r="AA89" s="106" t="e">
        <f>IF(Params!$B$4="Multiplex",IF($T89&gt;X89,1,0),IF($T89&lt;X89,1,0))</f>
        <v>#DIV/0!</v>
      </c>
      <c r="AB89" s="24" t="str">
        <f t="shared" si="36"/>
        <v>//</v>
      </c>
      <c r="AC89" s="26" t="e">
        <f t="shared" si="31"/>
        <v>#DIV/0!</v>
      </c>
      <c r="AD89" s="18" t="e">
        <f t="shared" si="31"/>
        <v>#DIV/0!</v>
      </c>
      <c r="AE89" s="10" t="e">
        <f t="shared" si="37"/>
        <v>#DIV/0!</v>
      </c>
      <c r="AF89" s="10" t="e">
        <f>IF(Params!$B$4="Multiplex",AC$80+2*AD$80,AC$40-2*AD$80)</f>
        <v>#DIV/0!</v>
      </c>
      <c r="AG89" s="11" t="e">
        <f>IF(Params!$B$4="Multiplex",AC$80+3*AD$80,AC$80-3*AD$80)</f>
        <v>#DIV/0!</v>
      </c>
      <c r="AI89" s="106" t="e">
        <f>IF(Params!$B$4="Multiplex",IF($AC89&gt;AF89,1,0),IF($AC89&lt;AF89,1,0))</f>
        <v>#DIV/0!</v>
      </c>
      <c r="AJ89" s="106" t="e">
        <f>IF(Params!$B$4="Multiplex",IF($AC89&gt;AG89,1,0),IF($AC89&lt;AG89,1,0))</f>
        <v>#DIV/0!</v>
      </c>
    </row>
    <row r="90" spans="2:36" x14ac:dyDescent="0.3">
      <c r="B90" s="23">
        <f>'Spot Type 1'!B90</f>
        <v>0</v>
      </c>
      <c r="C90" s="20" t="str">
        <f>'Spot Type 1'!C90</f>
        <v>x</v>
      </c>
      <c r="D90" s="20"/>
      <c r="E90" s="20"/>
      <c r="F90" s="20"/>
      <c r="G90" s="20"/>
      <c r="H90" s="20"/>
      <c r="I90" s="20"/>
      <c r="J90" s="31"/>
      <c r="K90" s="32"/>
      <c r="L90" s="32"/>
      <c r="M90" s="32"/>
      <c r="N90" s="46"/>
    </row>
    <row r="91" spans="2:36" x14ac:dyDescent="0.3">
      <c r="B91" s="23">
        <f>'Spot Type 1'!B91</f>
        <v>0</v>
      </c>
      <c r="C91" s="20" t="str">
        <f>'Spot Type 1'!C91</f>
        <v>x</v>
      </c>
      <c r="D91" s="20"/>
      <c r="E91" s="20"/>
      <c r="F91" s="20"/>
      <c r="G91" s="20"/>
      <c r="H91" s="20"/>
      <c r="I91" s="20"/>
      <c r="J91" s="31"/>
      <c r="K91" s="32"/>
      <c r="L91" s="32"/>
      <c r="M91" s="32"/>
      <c r="N91" s="46"/>
    </row>
    <row r="92" spans="2:36" x14ac:dyDescent="0.3">
      <c r="B92" s="23">
        <f>'Spot Type 1'!B92</f>
        <v>0</v>
      </c>
      <c r="C92" s="20" t="str">
        <f>'Spot Type 1'!C92</f>
        <v>x</v>
      </c>
      <c r="D92" s="20"/>
      <c r="E92" s="20"/>
      <c r="F92" s="20"/>
      <c r="G92" s="20"/>
      <c r="H92" s="20"/>
      <c r="I92" s="20"/>
      <c r="J92" s="31"/>
      <c r="K92" s="32"/>
      <c r="L92" s="32"/>
      <c r="M92" s="32"/>
      <c r="N92" s="46"/>
    </row>
    <row r="93" spans="2:36" x14ac:dyDescent="0.3">
      <c r="B93" s="23">
        <f>'Spot Type 1'!B93</f>
        <v>0</v>
      </c>
      <c r="C93" s="20" t="str">
        <f>'Spot Type 1'!C93</f>
        <v>x</v>
      </c>
      <c r="D93" s="20"/>
      <c r="E93" s="20"/>
      <c r="F93" s="20"/>
      <c r="G93" s="20"/>
      <c r="H93" s="20"/>
      <c r="I93" s="20"/>
      <c r="J93" s="31"/>
      <c r="K93" s="32"/>
      <c r="L93" s="32"/>
      <c r="M93" s="32"/>
      <c r="N93" s="46"/>
    </row>
    <row r="94" spans="2:36" x14ac:dyDescent="0.3">
      <c r="B94" s="23">
        <f>'Spot Type 1'!B94</f>
        <v>0</v>
      </c>
      <c r="C94" s="20" t="str">
        <f>'Spot Type 1'!C94</f>
        <v>x</v>
      </c>
      <c r="D94" s="20"/>
      <c r="E94" s="20"/>
      <c r="F94" s="20"/>
      <c r="G94" s="20"/>
      <c r="H94" s="20"/>
      <c r="I94" s="20"/>
      <c r="J94" s="31"/>
      <c r="K94" s="32"/>
      <c r="L94" s="32"/>
      <c r="M94" s="32"/>
      <c r="N94" s="46"/>
    </row>
    <row r="95" spans="2:36" x14ac:dyDescent="0.3">
      <c r="B95" s="23">
        <f>'Spot Type 1'!B95</f>
        <v>0</v>
      </c>
      <c r="C95" s="20" t="str">
        <f>'Spot Type 1'!C95</f>
        <v>x</v>
      </c>
      <c r="D95" s="20"/>
      <c r="E95" s="20"/>
      <c r="F95" s="20"/>
      <c r="G95" s="20"/>
      <c r="H95" s="20"/>
      <c r="I95" s="20"/>
      <c r="J95" s="31"/>
      <c r="K95" s="32"/>
      <c r="L95" s="32"/>
      <c r="M95" s="32"/>
      <c r="N95" s="46"/>
    </row>
    <row r="96" spans="2:36" x14ac:dyDescent="0.3">
      <c r="B96" s="23">
        <f>'Spot Type 1'!B96</f>
        <v>0</v>
      </c>
      <c r="C96" s="20" t="str">
        <f>'Spot Type 1'!C96</f>
        <v>x</v>
      </c>
      <c r="D96" s="20"/>
      <c r="E96" s="20"/>
      <c r="F96" s="20"/>
      <c r="G96" s="20"/>
      <c r="H96" s="20"/>
      <c r="I96" s="20"/>
      <c r="J96" s="31"/>
      <c r="K96" s="32"/>
      <c r="L96" s="32"/>
      <c r="M96" s="32"/>
      <c r="N96" s="46"/>
    </row>
    <row r="97" spans="2:14" x14ac:dyDescent="0.3">
      <c r="B97" s="23">
        <f>'Spot Type 1'!B97</f>
        <v>0</v>
      </c>
      <c r="C97" s="20" t="str">
        <f>'Spot Type 1'!C97</f>
        <v>x</v>
      </c>
      <c r="D97" s="20"/>
      <c r="E97" s="20"/>
      <c r="F97" s="20"/>
      <c r="G97" s="20"/>
      <c r="H97" s="20"/>
      <c r="I97" s="20"/>
      <c r="J97" s="31"/>
      <c r="K97" s="32"/>
      <c r="L97" s="32"/>
      <c r="M97" s="32"/>
      <c r="N97" s="46"/>
    </row>
    <row r="98" spans="2:14" x14ac:dyDescent="0.3">
      <c r="B98" s="23">
        <f>'Spot Type 1'!B98</f>
        <v>0</v>
      </c>
      <c r="C98" s="20" t="str">
        <f>'Spot Type 1'!C98</f>
        <v>x</v>
      </c>
      <c r="D98" s="20"/>
      <c r="E98" s="20"/>
      <c r="F98" s="20"/>
      <c r="G98" s="20"/>
      <c r="H98" s="20"/>
      <c r="I98" s="20"/>
      <c r="J98" s="31"/>
      <c r="K98" s="32"/>
      <c r="L98" s="32"/>
      <c r="M98" s="32"/>
      <c r="N98" s="46"/>
    </row>
    <row r="99" spans="2:14" x14ac:dyDescent="0.3">
      <c r="B99" s="23">
        <f>'Spot Type 1'!B99</f>
        <v>0</v>
      </c>
      <c r="C99" s="20" t="str">
        <f>'Spot Type 1'!C99</f>
        <v>x</v>
      </c>
      <c r="D99" s="20"/>
      <c r="E99" s="20"/>
      <c r="F99" s="20"/>
      <c r="G99" s="20"/>
      <c r="H99" s="20"/>
      <c r="I99" s="20"/>
      <c r="J99" s="31"/>
      <c r="K99" s="32"/>
      <c r="L99" s="32"/>
      <c r="M99" s="32"/>
      <c r="N99" s="46"/>
    </row>
    <row r="100" spans="2:14" x14ac:dyDescent="0.3">
      <c r="B100" s="23">
        <f>'Spot Type 1'!B100</f>
        <v>0</v>
      </c>
      <c r="C100" s="20" t="str">
        <f>'Spot Type 1'!C100</f>
        <v>x</v>
      </c>
      <c r="D100" s="20"/>
      <c r="E100" s="20"/>
      <c r="F100" s="20"/>
      <c r="G100" s="20"/>
      <c r="H100" s="20"/>
      <c r="I100" s="20"/>
      <c r="J100" s="31"/>
      <c r="K100" s="32"/>
      <c r="L100" s="32"/>
      <c r="M100" s="32"/>
      <c r="N100" s="46"/>
    </row>
    <row r="101" spans="2:14" x14ac:dyDescent="0.3">
      <c r="B101" s="23">
        <f>'Spot Type 1'!B101</f>
        <v>0</v>
      </c>
      <c r="C101" s="20" t="str">
        <f>'Spot Type 1'!C101</f>
        <v>x</v>
      </c>
      <c r="D101" s="20"/>
      <c r="E101" s="20"/>
      <c r="F101" s="20"/>
      <c r="G101" s="20"/>
      <c r="H101" s="20"/>
      <c r="I101" s="20"/>
      <c r="J101" s="31"/>
      <c r="K101" s="32"/>
      <c r="L101" s="32"/>
      <c r="M101" s="32"/>
      <c r="N101" s="46"/>
    </row>
    <row r="102" spans="2:14" x14ac:dyDescent="0.3">
      <c r="B102" s="23">
        <f>'Spot Type 1'!B102</f>
        <v>0</v>
      </c>
      <c r="C102" s="20" t="str">
        <f>'Spot Type 1'!C102</f>
        <v>x</v>
      </c>
      <c r="D102" s="20"/>
      <c r="E102" s="20"/>
      <c r="F102" s="20"/>
      <c r="G102" s="20"/>
      <c r="H102" s="20"/>
      <c r="I102" s="20"/>
      <c r="J102" s="31"/>
      <c r="K102" s="32"/>
      <c r="L102" s="32"/>
      <c r="M102" s="32"/>
      <c r="N102" s="46"/>
    </row>
    <row r="103" spans="2:14" x14ac:dyDescent="0.3">
      <c r="B103" s="23">
        <f>'Spot Type 1'!B103</f>
        <v>0</v>
      </c>
      <c r="C103" s="20" t="str">
        <f>'Spot Type 1'!C103</f>
        <v>x</v>
      </c>
      <c r="D103" s="20"/>
      <c r="E103" s="20"/>
      <c r="F103" s="20"/>
      <c r="G103" s="20"/>
      <c r="H103" s="20"/>
      <c r="I103" s="20"/>
      <c r="J103" s="31"/>
      <c r="K103" s="32"/>
      <c r="L103" s="32"/>
      <c r="M103" s="32"/>
      <c r="N103" s="46"/>
    </row>
    <row r="104" spans="2:14" x14ac:dyDescent="0.3">
      <c r="B104" s="23">
        <f>'Spot Type 1'!B104</f>
        <v>0</v>
      </c>
      <c r="C104" s="20" t="str">
        <f>'Spot Type 1'!C104</f>
        <v>x</v>
      </c>
      <c r="D104" s="20"/>
      <c r="E104" s="20"/>
      <c r="F104" s="20"/>
      <c r="G104" s="20"/>
      <c r="H104" s="20"/>
      <c r="I104" s="20"/>
      <c r="J104" s="31"/>
      <c r="K104" s="32"/>
      <c r="L104" s="32"/>
      <c r="M104" s="32"/>
      <c r="N104" s="46"/>
    </row>
    <row r="105" spans="2:14" x14ac:dyDescent="0.3">
      <c r="B105" s="23">
        <f>'Spot Type 1'!B105</f>
        <v>0</v>
      </c>
      <c r="C105" s="20" t="str">
        <f>'Spot Type 1'!C105</f>
        <v>x</v>
      </c>
      <c r="D105" s="20"/>
      <c r="E105" s="20"/>
      <c r="F105" s="20"/>
      <c r="G105" s="20"/>
      <c r="H105" s="20"/>
      <c r="I105" s="20"/>
      <c r="J105" s="31"/>
      <c r="K105" s="32"/>
      <c r="L105" s="32"/>
      <c r="M105" s="32"/>
      <c r="N105" s="46"/>
    </row>
    <row r="106" spans="2:14" x14ac:dyDescent="0.3">
      <c r="B106" s="23">
        <f>'Spot Type 1'!B106</f>
        <v>0</v>
      </c>
      <c r="C106" s="20" t="str">
        <f>'Spot Type 1'!C106</f>
        <v>x</v>
      </c>
      <c r="D106" s="20"/>
      <c r="E106" s="20"/>
      <c r="F106" s="20"/>
      <c r="G106" s="20"/>
      <c r="H106" s="20"/>
      <c r="I106" s="20"/>
      <c r="J106" s="31"/>
      <c r="K106" s="32"/>
      <c r="L106" s="32"/>
      <c r="M106" s="32"/>
      <c r="N106" s="46"/>
    </row>
    <row r="107" spans="2:14" x14ac:dyDescent="0.3">
      <c r="B107" s="23">
        <f>'Spot Type 1'!B107</f>
        <v>0</v>
      </c>
      <c r="C107" s="20" t="str">
        <f>'Spot Type 1'!C107</f>
        <v>x</v>
      </c>
      <c r="D107" s="20"/>
      <c r="E107" s="20"/>
      <c r="F107" s="20"/>
      <c r="G107" s="20"/>
      <c r="H107" s="20"/>
      <c r="I107" s="20"/>
      <c r="J107" s="31"/>
      <c r="K107" s="32"/>
      <c r="L107" s="32"/>
      <c r="M107" s="32"/>
      <c r="N107" s="46"/>
    </row>
    <row r="108" spans="2:14" x14ac:dyDescent="0.3">
      <c r="B108" s="23">
        <f>'Spot Type 1'!B108</f>
        <v>0</v>
      </c>
      <c r="C108" s="20" t="str">
        <f>'Spot Type 1'!C108</f>
        <v>x</v>
      </c>
      <c r="D108" s="20"/>
      <c r="E108" s="20"/>
      <c r="F108" s="20"/>
      <c r="G108" s="20"/>
      <c r="H108" s="20"/>
      <c r="I108" s="20"/>
      <c r="J108" s="31"/>
      <c r="K108" s="32"/>
      <c r="L108" s="32"/>
      <c r="M108" s="32"/>
      <c r="N108" s="46"/>
    </row>
    <row r="109" spans="2:14" x14ac:dyDescent="0.3">
      <c r="B109" s="23">
        <f>'Spot Type 1'!B109</f>
        <v>0</v>
      </c>
      <c r="C109" s="20" t="str">
        <f>'Spot Type 1'!C109</f>
        <v>x</v>
      </c>
      <c r="D109" s="20"/>
      <c r="E109" s="20"/>
      <c r="F109" s="20"/>
      <c r="G109" s="20"/>
      <c r="H109" s="20"/>
      <c r="I109" s="20"/>
      <c r="J109" s="31"/>
      <c r="K109" s="32"/>
      <c r="L109" s="32"/>
      <c r="M109" s="32"/>
      <c r="N109" s="46"/>
    </row>
    <row r="110" spans="2:14" x14ac:dyDescent="0.3">
      <c r="B110" s="23">
        <f>'Spot Type 1'!B110</f>
        <v>0</v>
      </c>
      <c r="C110" s="20" t="str">
        <f>'Spot Type 1'!C110</f>
        <v>x</v>
      </c>
      <c r="D110" s="20"/>
      <c r="E110" s="20"/>
      <c r="F110" s="20"/>
      <c r="G110" s="20"/>
      <c r="H110" s="20"/>
      <c r="I110" s="20"/>
      <c r="J110" s="31"/>
      <c r="K110" s="32"/>
      <c r="L110" s="32"/>
      <c r="M110" s="32"/>
      <c r="N110" s="46"/>
    </row>
    <row r="111" spans="2:14" x14ac:dyDescent="0.3">
      <c r="B111" s="23">
        <f>'Spot Type 1'!B111</f>
        <v>0</v>
      </c>
      <c r="C111" s="20" t="str">
        <f>'Spot Type 1'!C111</f>
        <v>x</v>
      </c>
      <c r="D111" s="20"/>
      <c r="E111" s="20"/>
      <c r="F111" s="20"/>
      <c r="G111" s="20"/>
      <c r="H111" s="20"/>
      <c r="I111" s="20"/>
      <c r="J111" s="31"/>
      <c r="K111" s="32"/>
      <c r="L111" s="32"/>
      <c r="M111" s="32"/>
      <c r="N111" s="46"/>
    </row>
    <row r="112" spans="2:14" x14ac:dyDescent="0.3">
      <c r="B112" s="23">
        <f>'Spot Type 1'!B112</f>
        <v>0</v>
      </c>
      <c r="C112" s="20" t="str">
        <f>'Spot Type 1'!C112</f>
        <v>x</v>
      </c>
      <c r="D112" s="20"/>
      <c r="E112" s="20"/>
      <c r="F112" s="20"/>
      <c r="G112" s="20"/>
      <c r="H112" s="20"/>
      <c r="I112" s="20"/>
      <c r="J112" s="31"/>
      <c r="K112" s="32"/>
      <c r="L112" s="32"/>
      <c r="M112" s="32"/>
      <c r="N112" s="46"/>
    </row>
    <row r="113" spans="2:36" x14ac:dyDescent="0.3">
      <c r="B113" s="23">
        <f>'Spot Type 1'!B113</f>
        <v>0</v>
      </c>
      <c r="C113" s="20" t="str">
        <f>'Spot Type 1'!C113</f>
        <v>x</v>
      </c>
      <c r="D113" s="20"/>
      <c r="E113" s="20"/>
      <c r="F113" s="20"/>
      <c r="G113" s="20"/>
      <c r="H113" s="20"/>
      <c r="I113" s="20"/>
      <c r="J113" s="31"/>
      <c r="K113" s="32"/>
      <c r="L113" s="32"/>
      <c r="M113" s="32"/>
      <c r="N113" s="46"/>
    </row>
    <row r="114" spans="2:36" x14ac:dyDescent="0.3">
      <c r="B114" s="23">
        <f>'Spot Type 1'!B114</f>
        <v>0</v>
      </c>
      <c r="C114" s="20" t="str">
        <f>'Spot Type 1'!C114</f>
        <v>x</v>
      </c>
      <c r="D114" s="20"/>
      <c r="E114" s="20"/>
      <c r="F114" s="20"/>
      <c r="G114" s="20"/>
      <c r="H114" s="20"/>
      <c r="I114" s="20"/>
      <c r="J114" s="31"/>
      <c r="K114" s="32"/>
      <c r="L114" s="32"/>
      <c r="M114" s="32"/>
      <c r="N114" s="46"/>
      <c r="V114" s="5"/>
    </row>
    <row r="115" spans="2:36" x14ac:dyDescent="0.3">
      <c r="B115" s="23">
        <f>'Spot Type 1'!B115</f>
        <v>0</v>
      </c>
      <c r="C115" s="20" t="str">
        <f>'Spot Type 1'!C115</f>
        <v>x</v>
      </c>
      <c r="D115" s="20"/>
      <c r="E115" s="20"/>
      <c r="F115" s="20"/>
      <c r="G115" s="20"/>
      <c r="H115" s="20"/>
      <c r="I115" s="20"/>
      <c r="J115" s="31"/>
      <c r="K115" s="32"/>
      <c r="L115" s="32"/>
      <c r="M115" s="32"/>
      <c r="N115" s="46"/>
      <c r="V115" s="5"/>
    </row>
    <row r="116" spans="2:36" x14ac:dyDescent="0.3">
      <c r="B116" s="23">
        <f>'Spot Type 1'!B116</f>
        <v>0</v>
      </c>
      <c r="C116" s="20" t="str">
        <f>'Spot Type 1'!C116</f>
        <v>x</v>
      </c>
      <c r="D116" s="20"/>
      <c r="E116" s="20"/>
      <c r="F116" s="20"/>
      <c r="G116" s="20"/>
      <c r="H116" s="20"/>
      <c r="I116" s="20"/>
      <c r="J116" s="31"/>
      <c r="K116" s="32"/>
      <c r="L116" s="32"/>
      <c r="M116" s="32"/>
      <c r="N116" s="46"/>
      <c r="V116" s="5"/>
    </row>
    <row r="117" spans="2:36" x14ac:dyDescent="0.3">
      <c r="B117" s="23">
        <f>'Spot Type 1'!B117</f>
        <v>0</v>
      </c>
      <c r="C117" s="20" t="str">
        <f>'Spot Type 1'!C117</f>
        <v>x</v>
      </c>
      <c r="D117" s="20"/>
      <c r="E117" s="20"/>
      <c r="F117" s="20"/>
      <c r="G117" s="20"/>
      <c r="H117" s="20"/>
      <c r="I117" s="20"/>
      <c r="J117" s="31"/>
      <c r="K117" s="32"/>
      <c r="L117" s="32"/>
      <c r="M117" s="32"/>
      <c r="N117" s="46"/>
      <c r="V117" s="5"/>
    </row>
    <row r="118" spans="2:36" x14ac:dyDescent="0.3">
      <c r="B118" s="23">
        <f>'Spot Type 1'!B118</f>
        <v>0</v>
      </c>
      <c r="C118" s="20" t="str">
        <f>'Spot Type 1'!C118</f>
        <v>x</v>
      </c>
      <c r="D118" s="20"/>
      <c r="E118" s="20"/>
      <c r="F118" s="20"/>
      <c r="G118" s="20"/>
      <c r="H118" s="20"/>
      <c r="I118" s="20"/>
      <c r="J118" s="31"/>
      <c r="K118" s="32"/>
      <c r="L118" s="32"/>
      <c r="M118" s="32"/>
      <c r="N118" s="46"/>
      <c r="V118" s="5"/>
    </row>
    <row r="119" spans="2:36" ht="16.2" thickBot="1" x14ac:dyDescent="0.35">
      <c r="B119" s="23">
        <f>'Spot Type 1'!B119</f>
        <v>0</v>
      </c>
      <c r="C119" s="20" t="str">
        <f>'Spot Type 1'!C119</f>
        <v>x</v>
      </c>
      <c r="D119" s="20"/>
      <c r="E119" s="20"/>
      <c r="F119" s="20"/>
      <c r="G119" s="20"/>
      <c r="H119" s="20"/>
      <c r="I119" s="20"/>
      <c r="J119" s="31"/>
      <c r="K119" s="32"/>
      <c r="L119" s="32"/>
      <c r="M119" s="32"/>
      <c r="N119" s="46"/>
      <c r="S119" s="7" t="s">
        <v>2</v>
      </c>
      <c r="U119" s="7" t="s">
        <v>38</v>
      </c>
      <c r="V119" t="str">
        <f>Params!B11</f>
        <v>ngml</v>
      </c>
      <c r="X119" s="63" t="s">
        <v>79</v>
      </c>
      <c r="AB119" s="7" t="s">
        <v>2</v>
      </c>
      <c r="AD119" s="7" t="s">
        <v>38</v>
      </c>
      <c r="AE119" t="str">
        <f>Params!B11</f>
        <v>ngml</v>
      </c>
      <c r="AG119" s="66" t="s">
        <v>171</v>
      </c>
    </row>
    <row r="120" spans="2:36" ht="130.19999999999999" thickBot="1" x14ac:dyDescent="0.35">
      <c r="B120" s="23">
        <f>'Spot Type 1'!B120</f>
        <v>0</v>
      </c>
      <c r="C120" s="20" t="str">
        <f>'Spot Type 1'!C120</f>
        <v>x</v>
      </c>
      <c r="D120" s="20"/>
      <c r="E120" s="20"/>
      <c r="F120" s="20"/>
      <c r="G120" s="20"/>
      <c r="H120" s="20"/>
      <c r="I120" s="20"/>
      <c r="J120" s="31"/>
      <c r="K120" s="32"/>
      <c r="L120" s="32"/>
      <c r="M120" s="32"/>
      <c r="N120" s="46"/>
      <c r="S120" s="27" t="s">
        <v>1</v>
      </c>
      <c r="T120" s="28" t="s">
        <v>106</v>
      </c>
      <c r="U120" s="29" t="s">
        <v>3</v>
      </c>
      <c r="V120" s="29" t="s">
        <v>71</v>
      </c>
      <c r="W120" s="29" t="str">
        <f>IF(Params!$B$4="Multiplex","Mean0 + 2xSigma","Mean0 - 2xSigma")</f>
        <v>Mean0 - 2xSigma</v>
      </c>
      <c r="X120" s="30" t="str">
        <f>IF(Params!$B$4="Multiplex","Mean0 + 3xSigma","Mean0 - 3xSigma")</f>
        <v>Mean0 - 3xSigma</v>
      </c>
      <c r="Y120" s="103" t="s">
        <v>111</v>
      </c>
      <c r="Z120" s="105" t="s">
        <v>67</v>
      </c>
      <c r="AA120" s="105" t="s">
        <v>68</v>
      </c>
      <c r="AB120" s="27" t="s">
        <v>1</v>
      </c>
      <c r="AC120" s="28" t="s">
        <v>139</v>
      </c>
      <c r="AD120" s="29" t="s">
        <v>3</v>
      </c>
      <c r="AE120" s="29" t="s">
        <v>71</v>
      </c>
      <c r="AF120" s="29" t="str">
        <f>IF(Params!$B$4="Multiplex","Mean0 + 2xSigma","Mean0 - 2xSigma")</f>
        <v>Mean0 - 2xSigma</v>
      </c>
      <c r="AG120" s="30" t="str">
        <f>IF(Params!$B$4="Multiplex","Mean0 + 3xSigma","Mean0 - 3xSigma")</f>
        <v>Mean0 - 3xSigma</v>
      </c>
      <c r="AH120" s="103" t="s">
        <v>141</v>
      </c>
      <c r="AI120" s="105" t="s">
        <v>67</v>
      </c>
      <c r="AJ120" s="105" t="s">
        <v>68</v>
      </c>
    </row>
    <row r="121" spans="2:36" ht="16.2" thickTop="1" x14ac:dyDescent="0.3">
      <c r="B121" s="23">
        <f>'Spot Type 1'!B121</f>
        <v>0</v>
      </c>
      <c r="C121" s="20" t="str">
        <f>'Spot Type 1'!C121</f>
        <v>x</v>
      </c>
      <c r="D121" s="20"/>
      <c r="E121" s="20"/>
      <c r="F121" s="20"/>
      <c r="G121" s="20"/>
      <c r="H121" s="20"/>
      <c r="I121" s="20"/>
      <c r="J121" s="31"/>
      <c r="K121" s="32"/>
      <c r="L121" s="32"/>
      <c r="M121" s="32"/>
      <c r="N121" s="46"/>
      <c r="S121" s="9">
        <f>MIN(S7:S15)/100</f>
        <v>0</v>
      </c>
      <c r="T121" s="64" t="e">
        <f>T20</f>
        <v>#DIV/0!</v>
      </c>
      <c r="U121" s="10" t="e">
        <f>U20</f>
        <v>#DIV/0!</v>
      </c>
      <c r="V121" s="10" t="e">
        <f>T$121</f>
        <v>#DIV/0!</v>
      </c>
      <c r="W121" s="10" t="e">
        <f>IF(Params!$B$4="Multiplex",T$121+2*U$121,T$121-2*U$121)</f>
        <v>#DIV/0!</v>
      </c>
      <c r="X121" s="11" t="e">
        <f>IF(Params!$B$4="Multiplex",T$121+3*U$121,T$121-3*U$121)</f>
        <v>#DIV/0!</v>
      </c>
      <c r="Y121" s="102" t="e">
        <f t="shared" ref="Y121:Y128" si="38">T122-T121</f>
        <v>#DIV/0!</v>
      </c>
      <c r="Z121" t="e">
        <f>IF(Params!$B$4="Multiplex",IF($T121&gt;W121,1,0),IF($T121&lt;W121,1,0))*IF($S122="//",1,Z122)</f>
        <v>#DIV/0!</v>
      </c>
      <c r="AA121" s="106" t="e">
        <f>IF(Params!$B$4="Multiplex",IF($T121&gt;X121,1,0),IF($T121&lt;X121,1,0))*IF($S122="//",1,AA122)</f>
        <v>#DIV/0!</v>
      </c>
      <c r="AB121" s="9">
        <f>MIN(S7:S15)/100</f>
        <v>0</v>
      </c>
      <c r="AC121" s="67" t="e">
        <f t="shared" ref="AC121:AC130" si="39">W20</f>
        <v>#DIV/0!</v>
      </c>
      <c r="AD121" s="10" t="e">
        <f t="shared" ref="AD121:AD130" si="40">X20</f>
        <v>#DIV/0!</v>
      </c>
      <c r="AE121" s="10" t="e">
        <f>AC$121</f>
        <v>#DIV/0!</v>
      </c>
      <c r="AF121" s="10" t="e">
        <f>IF(Params!$B$4="Multiplex",AC$121+2*AD$121,AC$121-2*AD$121)</f>
        <v>#DIV/0!</v>
      </c>
      <c r="AG121" s="11" t="e">
        <f>IF(Params!$B$4="Multiplex",AC$121+3*AD$121,AC$121-3*AD$121)</f>
        <v>#DIV/0!</v>
      </c>
      <c r="AH121" s="102" t="e">
        <f t="shared" ref="AH121:AH128" si="41">AC122-AC121</f>
        <v>#DIV/0!</v>
      </c>
      <c r="AI121" t="e">
        <f>IF(Params!$B$4="Multiplex",IF($AC121&gt;AF121,1,0),IF($AC121&lt;AF121,1,0))*IF($S122="//",1,AI122)</f>
        <v>#DIV/0!</v>
      </c>
      <c r="AJ121" s="106" t="e">
        <f>IF(Params!$B$4="Multiplex",IF($AC121&gt;AG121,1,0),IF($AC121&lt;AG121,1,0))*IF($S122="//",1,AJ122)</f>
        <v>#DIV/0!</v>
      </c>
    </row>
    <row r="122" spans="2:36" x14ac:dyDescent="0.3">
      <c r="B122" s="23">
        <f>'Spot Type 1'!B122</f>
        <v>0</v>
      </c>
      <c r="C122" s="20" t="str">
        <f>'Spot Type 1'!C122</f>
        <v>x</v>
      </c>
      <c r="D122" s="20"/>
      <c r="E122" s="20"/>
      <c r="F122" s="20"/>
      <c r="G122" s="20"/>
      <c r="H122" s="20"/>
      <c r="I122" s="20"/>
      <c r="J122" s="31"/>
      <c r="K122" s="32"/>
      <c r="L122" s="32"/>
      <c r="M122" s="32"/>
      <c r="N122" s="46"/>
      <c r="S122" s="9" t="str">
        <f>S7</f>
        <v>//</v>
      </c>
      <c r="T122" s="64" t="e">
        <f t="shared" ref="T122:U130" si="42">T21</f>
        <v>#DIV/0!</v>
      </c>
      <c r="U122" s="10" t="e">
        <f t="shared" si="42"/>
        <v>#DIV/0!</v>
      </c>
      <c r="V122" s="10" t="e">
        <f t="shared" ref="V122:V130" si="43">T$121</f>
        <v>#DIV/0!</v>
      </c>
      <c r="W122" s="10" t="e">
        <f>IF(Params!$B$4="Multiplex",T$121+2*U$121,T$121-2*U$121)</f>
        <v>#DIV/0!</v>
      </c>
      <c r="X122" s="11" t="e">
        <f>IF(Params!$B$4="Multiplex",T$121+3*U$121,T$121-3*U$121)</f>
        <v>#DIV/0!</v>
      </c>
      <c r="Y122" s="102" t="e">
        <f t="shared" si="38"/>
        <v>#DIV/0!</v>
      </c>
      <c r="Z122" s="106" t="e">
        <f>IF(Params!$B$4="Multiplex",IF($T122&gt;W122,1,0),IF($T122&lt;W122,1,0))*IF($S123="//",1,Z123)</f>
        <v>#DIV/0!</v>
      </c>
      <c r="AA122" s="106" t="e">
        <f>IF(Params!$B$4="Multiplex",IF($T122&gt;X122,1,0),IF($T122&lt;X122,1,0))*IF($S123="//",1,AA123)</f>
        <v>#DIV/0!</v>
      </c>
      <c r="AB122" s="9" t="str">
        <f t="shared" ref="AB122:AB130" si="44">S7</f>
        <v>//</v>
      </c>
      <c r="AC122" s="67" t="e">
        <f t="shared" si="39"/>
        <v>#DIV/0!</v>
      </c>
      <c r="AD122" s="10" t="e">
        <f t="shared" si="40"/>
        <v>#DIV/0!</v>
      </c>
      <c r="AE122" s="10" t="e">
        <f t="shared" ref="AE122:AE130" si="45">AC$121</f>
        <v>#DIV/0!</v>
      </c>
      <c r="AF122" s="10" t="e">
        <f>IF(Params!$B$4="Multiplex",AC$121+2*AD$121,AC$121-2*AD$121)</f>
        <v>#DIV/0!</v>
      </c>
      <c r="AG122" s="11" t="e">
        <f>IF(Params!$B$4="Multiplex",AC$121+3*AD$121,AC$121-3*AD$121)</f>
        <v>#DIV/0!</v>
      </c>
      <c r="AH122" s="102" t="e">
        <f t="shared" si="41"/>
        <v>#DIV/0!</v>
      </c>
      <c r="AI122" s="106" t="e">
        <f>IF(Params!$B$4="Multiplex",IF($AC122&gt;AF122,1,0),IF($AC122&lt;AF122,1,0))*IF($S123="//",1,AI123)</f>
        <v>#DIV/0!</v>
      </c>
      <c r="AJ122" s="106" t="e">
        <f>IF(Params!$B$4="Multiplex",IF($AC122&gt;AG122,1,0),IF($AC122&lt;AG122,1,0))*IF($S123="//",1,AJ123)</f>
        <v>#DIV/0!</v>
      </c>
    </row>
    <row r="123" spans="2:36" x14ac:dyDescent="0.3">
      <c r="B123" s="23">
        <f>'Spot Type 1'!B123</f>
        <v>0</v>
      </c>
      <c r="C123" s="20" t="str">
        <f>'Spot Type 1'!C123</f>
        <v>x</v>
      </c>
      <c r="D123" s="20"/>
      <c r="E123" s="20"/>
      <c r="F123" s="20"/>
      <c r="G123" s="20"/>
      <c r="H123" s="20"/>
      <c r="I123" s="20"/>
      <c r="J123" s="31"/>
      <c r="K123" s="32"/>
      <c r="L123" s="32"/>
      <c r="M123" s="32"/>
      <c r="N123" s="46"/>
      <c r="S123" s="9" t="str">
        <f t="shared" ref="S123:S130" si="46">S8</f>
        <v>//</v>
      </c>
      <c r="T123" s="64" t="e">
        <f t="shared" si="42"/>
        <v>#DIV/0!</v>
      </c>
      <c r="U123" s="10" t="e">
        <f t="shared" si="42"/>
        <v>#DIV/0!</v>
      </c>
      <c r="V123" s="10" t="e">
        <f t="shared" si="43"/>
        <v>#DIV/0!</v>
      </c>
      <c r="W123" s="10" t="e">
        <f>IF(Params!$B$4="Multiplex",T$121+2*U$121,T$121-2*U$121)</f>
        <v>#DIV/0!</v>
      </c>
      <c r="X123" s="11" t="e">
        <f>IF(Params!$B$4="Multiplex",T$121+3*U$121,T$121-3*U$121)</f>
        <v>#DIV/0!</v>
      </c>
      <c r="Y123" s="102" t="e">
        <f t="shared" si="38"/>
        <v>#DIV/0!</v>
      </c>
      <c r="Z123" s="106" t="e">
        <f>IF(Params!$B$4="Multiplex",IF($T123&gt;W123,1,0),IF($T123&lt;W123,1,0))*IF($S124="//",1,Z124)</f>
        <v>#DIV/0!</v>
      </c>
      <c r="AA123" s="106" t="e">
        <f>IF(Params!$B$4="Multiplex",IF($T123&gt;X123,1,0),IF($T123&lt;X123,1,0))*IF($S124="//",1,AA124)</f>
        <v>#DIV/0!</v>
      </c>
      <c r="AB123" s="9" t="str">
        <f t="shared" si="44"/>
        <v>//</v>
      </c>
      <c r="AC123" s="67" t="e">
        <f t="shared" si="39"/>
        <v>#DIV/0!</v>
      </c>
      <c r="AD123" s="10" t="e">
        <f t="shared" si="40"/>
        <v>#DIV/0!</v>
      </c>
      <c r="AE123" s="10" t="e">
        <f t="shared" si="45"/>
        <v>#DIV/0!</v>
      </c>
      <c r="AF123" s="10" t="e">
        <f>IF(Params!$B$4="Multiplex",AC$121+2*AD$121,AC$121-2*AD$121)</f>
        <v>#DIV/0!</v>
      </c>
      <c r="AG123" s="11" t="e">
        <f>IF(Params!$B$4="Multiplex",AC$121+3*AD$121,AC$121-3*AD$121)</f>
        <v>#DIV/0!</v>
      </c>
      <c r="AH123" s="102" t="e">
        <f t="shared" si="41"/>
        <v>#DIV/0!</v>
      </c>
      <c r="AI123" s="106" t="e">
        <f>IF(Params!$B$4="Multiplex",IF($AC123&gt;AF123,1,0),IF($AC123&lt;AF123,1,0))*IF($S124="//",1,AI124)</f>
        <v>#DIV/0!</v>
      </c>
      <c r="AJ123" s="106" t="e">
        <f>IF(Params!$B$4="Multiplex",IF($AC123&gt;AG123,1,0),IF($AC123&lt;AG123,1,0))*IF($S124="//",1,AJ124)</f>
        <v>#DIV/0!</v>
      </c>
    </row>
    <row r="124" spans="2:36" x14ac:dyDescent="0.3">
      <c r="B124" s="23">
        <f>'Spot Type 1'!B124</f>
        <v>0</v>
      </c>
      <c r="C124" s="20" t="str">
        <f>'Spot Type 1'!C124</f>
        <v>x</v>
      </c>
      <c r="D124" s="20"/>
      <c r="E124" s="20"/>
      <c r="F124" s="20"/>
      <c r="G124" s="20"/>
      <c r="H124" s="20"/>
      <c r="I124" s="20"/>
      <c r="J124" s="31"/>
      <c r="K124" s="32"/>
      <c r="L124" s="32"/>
      <c r="M124" s="32"/>
      <c r="N124" s="46"/>
      <c r="S124" s="9" t="str">
        <f t="shared" si="46"/>
        <v>//</v>
      </c>
      <c r="T124" s="64" t="e">
        <f t="shared" si="42"/>
        <v>#DIV/0!</v>
      </c>
      <c r="U124" s="10" t="e">
        <f t="shared" si="42"/>
        <v>#DIV/0!</v>
      </c>
      <c r="V124" s="10" t="e">
        <f t="shared" si="43"/>
        <v>#DIV/0!</v>
      </c>
      <c r="W124" s="10" t="e">
        <f>IF(Params!$B$4="Multiplex",T$121+2*U$121,T$121-2*U$121)</f>
        <v>#DIV/0!</v>
      </c>
      <c r="X124" s="11" t="e">
        <f>IF(Params!$B$4="Multiplex",T$121+3*U$121,T$121-3*U$121)</f>
        <v>#DIV/0!</v>
      </c>
      <c r="Y124" s="102" t="e">
        <f t="shared" si="38"/>
        <v>#DIV/0!</v>
      </c>
      <c r="Z124" s="106" t="e">
        <f>IF(Params!$B$4="Multiplex",IF($T124&gt;W124,1,0),IF($T124&lt;W124,1,0))*IF($S125="//",1,Z125)</f>
        <v>#DIV/0!</v>
      </c>
      <c r="AA124" s="106" t="e">
        <f>IF(Params!$B$4="Multiplex",IF($T124&gt;X124,1,0),IF($T124&lt;X124,1,0))*IF($S125="//",1,AA125)</f>
        <v>#DIV/0!</v>
      </c>
      <c r="AB124" s="9" t="str">
        <f t="shared" si="44"/>
        <v>//</v>
      </c>
      <c r="AC124" s="67" t="e">
        <f t="shared" si="39"/>
        <v>#DIV/0!</v>
      </c>
      <c r="AD124" s="10" t="e">
        <f t="shared" si="40"/>
        <v>#DIV/0!</v>
      </c>
      <c r="AE124" s="10" t="e">
        <f t="shared" si="45"/>
        <v>#DIV/0!</v>
      </c>
      <c r="AF124" s="10" t="e">
        <f>IF(Params!$B$4="Multiplex",AC$121+2*AD$121,AC$121-2*AD$121)</f>
        <v>#DIV/0!</v>
      </c>
      <c r="AG124" s="11" t="e">
        <f>IF(Params!$B$4="Multiplex",AC$121+3*AD$121,AC$121-3*AD$121)</f>
        <v>#DIV/0!</v>
      </c>
      <c r="AH124" s="102" t="e">
        <f t="shared" si="41"/>
        <v>#DIV/0!</v>
      </c>
      <c r="AI124" s="106" t="e">
        <f>IF(Params!$B$4="Multiplex",IF($AC124&gt;AF124,1,0),IF($AC124&lt;AF124,1,0))*IF($S125="//",1,AI125)</f>
        <v>#DIV/0!</v>
      </c>
      <c r="AJ124" s="106" t="e">
        <f>IF(Params!$B$4="Multiplex",IF($AC124&gt;AG124,1,0),IF($AC124&lt;AG124,1,0))*IF($S125="//",1,AJ125)</f>
        <v>#DIV/0!</v>
      </c>
    </row>
    <row r="125" spans="2:36" x14ac:dyDescent="0.3">
      <c r="B125" s="23">
        <f>'Spot Type 1'!B125</f>
        <v>0</v>
      </c>
      <c r="C125" s="20" t="str">
        <f>'Spot Type 1'!C125</f>
        <v>x</v>
      </c>
      <c r="D125" s="20"/>
      <c r="E125" s="20"/>
      <c r="F125" s="20"/>
      <c r="G125" s="20"/>
      <c r="H125" s="20"/>
      <c r="I125" s="20"/>
      <c r="J125" s="31"/>
      <c r="K125" s="32"/>
      <c r="L125" s="32"/>
      <c r="M125" s="32"/>
      <c r="N125" s="46"/>
      <c r="S125" s="9" t="str">
        <f t="shared" si="46"/>
        <v>//</v>
      </c>
      <c r="T125" s="64" t="e">
        <f t="shared" si="42"/>
        <v>#DIV/0!</v>
      </c>
      <c r="U125" s="10" t="e">
        <f t="shared" si="42"/>
        <v>#DIV/0!</v>
      </c>
      <c r="V125" s="10" t="e">
        <f t="shared" si="43"/>
        <v>#DIV/0!</v>
      </c>
      <c r="W125" s="10" t="e">
        <f>IF(Params!$B$4="Multiplex",T$121+2*U$121,T$121-2*U$121)</f>
        <v>#DIV/0!</v>
      </c>
      <c r="X125" s="11" t="e">
        <f>IF(Params!$B$4="Multiplex",T$121+3*U$121,T$121-3*U$121)</f>
        <v>#DIV/0!</v>
      </c>
      <c r="Y125" s="102" t="e">
        <f t="shared" si="38"/>
        <v>#DIV/0!</v>
      </c>
      <c r="Z125" s="106" t="e">
        <f>IF(Params!$B$4="Multiplex",IF($T125&gt;W125,1,0),IF($T125&lt;W125,1,0))*IF($S126="//",1,Z126)</f>
        <v>#DIV/0!</v>
      </c>
      <c r="AA125" s="106" t="e">
        <f>IF(Params!$B$4="Multiplex",IF($T125&gt;X125,1,0),IF($T125&lt;X125,1,0))*IF($S126="//",1,AA126)</f>
        <v>#DIV/0!</v>
      </c>
      <c r="AB125" s="9" t="str">
        <f t="shared" si="44"/>
        <v>//</v>
      </c>
      <c r="AC125" s="67" t="e">
        <f t="shared" si="39"/>
        <v>#DIV/0!</v>
      </c>
      <c r="AD125" s="10" t="e">
        <f t="shared" si="40"/>
        <v>#DIV/0!</v>
      </c>
      <c r="AE125" s="10" t="e">
        <f t="shared" si="45"/>
        <v>#DIV/0!</v>
      </c>
      <c r="AF125" s="10" t="e">
        <f>IF(Params!$B$4="Multiplex",AC$121+2*AD$121,AC$121-2*AD$121)</f>
        <v>#DIV/0!</v>
      </c>
      <c r="AG125" s="11" t="e">
        <f>IF(Params!$B$4="Multiplex",AC$121+3*AD$121,AC$121-3*AD$121)</f>
        <v>#DIV/0!</v>
      </c>
      <c r="AH125" s="102" t="e">
        <f t="shared" si="41"/>
        <v>#DIV/0!</v>
      </c>
      <c r="AI125" s="106" t="e">
        <f>IF(Params!$B$4="Multiplex",IF($AC125&gt;AF125,1,0),IF($AC125&lt;AF125,1,0))*IF($S126="//",1,AI126)</f>
        <v>#DIV/0!</v>
      </c>
      <c r="AJ125" s="106" t="e">
        <f>IF(Params!$B$4="Multiplex",IF($AC125&gt;AG125,1,0),IF($AC125&lt;AG125,1,0))*IF($S126="//",1,AJ126)</f>
        <v>#DIV/0!</v>
      </c>
    </row>
    <row r="126" spans="2:36" x14ac:dyDescent="0.3">
      <c r="B126" s="23">
        <f>'Spot Type 1'!B126</f>
        <v>0</v>
      </c>
      <c r="C126" s="20" t="str">
        <f>'Spot Type 1'!C126</f>
        <v>x</v>
      </c>
      <c r="D126" s="20"/>
      <c r="E126" s="20"/>
      <c r="F126" s="20"/>
      <c r="G126" s="20"/>
      <c r="H126" s="20"/>
      <c r="I126" s="20"/>
      <c r="J126" s="31"/>
      <c r="K126" s="32"/>
      <c r="L126" s="32"/>
      <c r="M126" s="32"/>
      <c r="N126" s="46"/>
      <c r="S126" s="9" t="str">
        <f t="shared" si="46"/>
        <v>//</v>
      </c>
      <c r="T126" s="64" t="e">
        <f t="shared" si="42"/>
        <v>#DIV/0!</v>
      </c>
      <c r="U126" s="10" t="e">
        <f t="shared" si="42"/>
        <v>#DIV/0!</v>
      </c>
      <c r="V126" s="10" t="e">
        <f t="shared" si="43"/>
        <v>#DIV/0!</v>
      </c>
      <c r="W126" s="10" t="e">
        <f>IF(Params!$B$4="Multiplex",T$121+2*U$121,T$121-2*U$121)</f>
        <v>#DIV/0!</v>
      </c>
      <c r="X126" s="11" t="e">
        <f>IF(Params!$B$4="Multiplex",T$121+3*U$121,T$121-3*U$121)</f>
        <v>#DIV/0!</v>
      </c>
      <c r="Y126" s="102" t="e">
        <f t="shared" si="38"/>
        <v>#DIV/0!</v>
      </c>
      <c r="Z126" s="106" t="e">
        <f>IF(Params!$B$4="Multiplex",IF($T126&gt;W126,1,0),IF($T126&lt;W126,1,0))*IF($S127="//",1,Z127)</f>
        <v>#DIV/0!</v>
      </c>
      <c r="AA126" s="106" t="e">
        <f>IF(Params!$B$4="Multiplex",IF($T126&gt;X126,1,0),IF($T126&lt;X126,1,0))*IF($S127="//",1,AA127)</f>
        <v>#DIV/0!</v>
      </c>
      <c r="AB126" s="42" t="str">
        <f t="shared" si="44"/>
        <v>//</v>
      </c>
      <c r="AC126" s="68" t="e">
        <f t="shared" si="39"/>
        <v>#DIV/0!</v>
      </c>
      <c r="AD126" s="43" t="e">
        <f t="shared" si="40"/>
        <v>#DIV/0!</v>
      </c>
      <c r="AE126" s="10" t="e">
        <f t="shared" si="45"/>
        <v>#DIV/0!</v>
      </c>
      <c r="AF126" s="10" t="e">
        <f>IF(Params!$B$4="Multiplex",AC$121+2*AD$121,AC$121-2*AD$121)</f>
        <v>#DIV/0!</v>
      </c>
      <c r="AG126" s="11" t="e">
        <f>IF(Params!$B$4="Multiplex",AC$121+3*AD$121,AC$121-3*AD$121)</f>
        <v>#DIV/0!</v>
      </c>
      <c r="AH126" s="102" t="e">
        <f t="shared" si="41"/>
        <v>#DIV/0!</v>
      </c>
      <c r="AI126" s="106" t="e">
        <f>IF(Params!$B$4="Multiplex",IF($AC126&gt;AF126,1,0),IF($AC126&lt;AF126,1,0))*IF($S127="//",1,AI127)</f>
        <v>#DIV/0!</v>
      </c>
      <c r="AJ126" s="106" t="e">
        <f>IF(Params!$B$4="Multiplex",IF($AC126&gt;AG126,1,0),IF($AC126&lt;AG126,1,0))*IF($S127="//",1,AJ127)</f>
        <v>#DIV/0!</v>
      </c>
    </row>
    <row r="127" spans="2:36" x14ac:dyDescent="0.3">
      <c r="B127" s="23">
        <f>'Spot Type 1'!B127</f>
        <v>0</v>
      </c>
      <c r="C127" s="20" t="str">
        <f>'Spot Type 1'!C127</f>
        <v>x</v>
      </c>
      <c r="D127" s="20"/>
      <c r="E127" s="20"/>
      <c r="F127" s="20"/>
      <c r="G127" s="20"/>
      <c r="H127" s="20"/>
      <c r="I127" s="20"/>
      <c r="J127" s="31"/>
      <c r="K127" s="32"/>
      <c r="L127" s="32"/>
      <c r="M127" s="32"/>
      <c r="N127" s="46"/>
      <c r="S127" s="9" t="str">
        <f t="shared" si="46"/>
        <v>//</v>
      </c>
      <c r="T127" s="64" t="e">
        <f t="shared" si="42"/>
        <v>#DIV/0!</v>
      </c>
      <c r="U127" s="10" t="e">
        <f t="shared" si="42"/>
        <v>#DIV/0!</v>
      </c>
      <c r="V127" s="10" t="e">
        <f t="shared" si="43"/>
        <v>#DIV/0!</v>
      </c>
      <c r="W127" s="10" t="e">
        <f>IF(Params!$B$4="Multiplex",T$121+2*U$121,T$121-2*U$121)</f>
        <v>#DIV/0!</v>
      </c>
      <c r="X127" s="11" t="e">
        <f>IF(Params!$B$4="Multiplex",T$121+3*U$121,T$121-3*U$121)</f>
        <v>#DIV/0!</v>
      </c>
      <c r="Y127" s="102" t="e">
        <f t="shared" si="38"/>
        <v>#DIV/0!</v>
      </c>
      <c r="Z127" s="106" t="e">
        <f>IF(Params!$B$4="Multiplex",IF($T127&gt;W127,1,0),IF($T127&lt;W127,1,0))*IF($S128="//",1,Z128)</f>
        <v>#DIV/0!</v>
      </c>
      <c r="AA127" s="106" t="e">
        <f>IF(Params!$B$4="Multiplex",IF($T127&gt;X127,1,0),IF($T127&lt;X127,1,0))*IF($S128="//",1,AA128)</f>
        <v>#DIV/0!</v>
      </c>
      <c r="AB127" s="44" t="str">
        <f t="shared" si="44"/>
        <v>//</v>
      </c>
      <c r="AC127" s="69" t="e">
        <f t="shared" si="39"/>
        <v>#DIV/0!</v>
      </c>
      <c r="AD127" s="12" t="e">
        <f t="shared" si="40"/>
        <v>#DIV/0!</v>
      </c>
      <c r="AE127" s="10" t="e">
        <f t="shared" si="45"/>
        <v>#DIV/0!</v>
      </c>
      <c r="AF127" s="10" t="e">
        <f>IF(Params!$B$4="Multiplex",AC$121+2*AD$121,AC$121-2*AD$121)</f>
        <v>#DIV/0!</v>
      </c>
      <c r="AG127" s="11" t="e">
        <f>IF(Params!$B$4="Multiplex",AC$121+3*AD$121,AC$121-3*AD$121)</f>
        <v>#DIV/0!</v>
      </c>
      <c r="AH127" s="102" t="e">
        <f t="shared" si="41"/>
        <v>#DIV/0!</v>
      </c>
      <c r="AI127" s="106" t="e">
        <f>IF(Params!$B$4="Multiplex",IF($AC127&gt;AF127,1,0),IF($AC127&lt;AF127,1,0))*IF($S128="//",1,AI128)</f>
        <v>#DIV/0!</v>
      </c>
      <c r="AJ127" s="106" t="e">
        <f>IF(Params!$B$4="Multiplex",IF($AC127&gt;AG127,1,0),IF($AC127&lt;AG127,1,0))*IF($S128="//",1,AJ128)</f>
        <v>#DIV/0!</v>
      </c>
    </row>
    <row r="128" spans="2:36" x14ac:dyDescent="0.3">
      <c r="B128" s="23">
        <f>'Spot Type 1'!B128</f>
        <v>0</v>
      </c>
      <c r="C128" s="20" t="str">
        <f>'Spot Type 1'!C128</f>
        <v>x</v>
      </c>
      <c r="D128" s="20"/>
      <c r="E128" s="20"/>
      <c r="F128" s="20"/>
      <c r="G128" s="20"/>
      <c r="H128" s="20"/>
      <c r="I128" s="20"/>
      <c r="J128" s="31"/>
      <c r="K128" s="32"/>
      <c r="L128" s="32"/>
      <c r="M128" s="32"/>
      <c r="N128" s="46"/>
      <c r="S128" s="9" t="str">
        <f t="shared" si="46"/>
        <v>//</v>
      </c>
      <c r="T128" s="64" t="e">
        <f t="shared" si="42"/>
        <v>#DIV/0!</v>
      </c>
      <c r="U128" s="10" t="e">
        <f t="shared" si="42"/>
        <v>#DIV/0!</v>
      </c>
      <c r="V128" s="10" t="e">
        <f t="shared" si="43"/>
        <v>#DIV/0!</v>
      </c>
      <c r="W128" s="10" t="e">
        <f>IF(Params!$B$4="Multiplex",T$121+2*U$121,T$121-2*U$121)</f>
        <v>#DIV/0!</v>
      </c>
      <c r="X128" s="11" t="e">
        <f>IF(Params!$B$4="Multiplex",T$121+3*U$121,T$121-3*U$121)</f>
        <v>#DIV/0!</v>
      </c>
      <c r="Y128" s="102" t="e">
        <f t="shared" si="38"/>
        <v>#DIV/0!</v>
      </c>
      <c r="Z128" s="106" t="e">
        <f>IF(Params!$B$4="Multiplex",IF($T128&gt;W128,1,0),IF($T128&lt;W128,1,0))*IF($S129="//",1,Z129)</f>
        <v>#DIV/0!</v>
      </c>
      <c r="AA128" s="106" t="e">
        <f>IF(Params!$B$4="Multiplex",IF($T128&gt;X128,1,0),IF($T128&lt;X128,1,0))*IF($S129="//",1,AA129)</f>
        <v>#DIV/0!</v>
      </c>
      <c r="AB128" s="44" t="str">
        <f t="shared" si="44"/>
        <v>//</v>
      </c>
      <c r="AC128" s="69" t="e">
        <f t="shared" si="39"/>
        <v>#DIV/0!</v>
      </c>
      <c r="AD128" s="12" t="e">
        <f t="shared" si="40"/>
        <v>#DIV/0!</v>
      </c>
      <c r="AE128" s="10" t="e">
        <f t="shared" si="45"/>
        <v>#DIV/0!</v>
      </c>
      <c r="AF128" s="10" t="e">
        <f>IF(Params!$B$4="Multiplex",AC$121+2*AD$121,AC$121-2*AD$121)</f>
        <v>#DIV/0!</v>
      </c>
      <c r="AG128" s="11" t="e">
        <f>IF(Params!$B$4="Multiplex",AC$121+3*AD$121,AC$121-3*AD$121)</f>
        <v>#DIV/0!</v>
      </c>
      <c r="AH128" s="102" t="e">
        <f t="shared" si="41"/>
        <v>#DIV/0!</v>
      </c>
      <c r="AI128" s="106" t="e">
        <f>IF(Params!$B$4="Multiplex",IF($AC128&gt;AF128,1,0),IF($AC128&lt;AF128,1,0))*IF($S129="//",1,AI129)</f>
        <v>#DIV/0!</v>
      </c>
      <c r="AJ128" s="106" t="e">
        <f>IF(Params!$B$4="Multiplex",IF($AC128&gt;AG128,1,0),IF($AC128&lt;AG128,1,0))*IF($S129="//",1,AJ129)</f>
        <v>#DIV/0!</v>
      </c>
    </row>
    <row r="129" spans="2:36" x14ac:dyDescent="0.3">
      <c r="B129" s="23">
        <f>'Spot Type 1'!B129</f>
        <v>0</v>
      </c>
      <c r="C129" s="20" t="str">
        <f>'Spot Type 1'!C129</f>
        <v>x</v>
      </c>
      <c r="D129" s="20"/>
      <c r="E129" s="20"/>
      <c r="F129" s="20"/>
      <c r="G129" s="20"/>
      <c r="H129" s="20"/>
      <c r="I129" s="20"/>
      <c r="J129" s="31"/>
      <c r="K129" s="32"/>
      <c r="L129" s="32"/>
      <c r="M129" s="32"/>
      <c r="N129" s="46"/>
      <c r="S129" s="9" t="str">
        <f t="shared" si="46"/>
        <v>//</v>
      </c>
      <c r="T129" s="64" t="e">
        <f t="shared" si="42"/>
        <v>#DIV/0!</v>
      </c>
      <c r="U129" s="10" t="e">
        <f t="shared" si="42"/>
        <v>#DIV/0!</v>
      </c>
      <c r="V129" s="10" t="e">
        <f t="shared" si="43"/>
        <v>#DIV/0!</v>
      </c>
      <c r="W129" s="10" t="e">
        <f>IF(Params!$B$4="Multiplex",T$121+2*U$121,T$121-2*U$121)</f>
        <v>#DIV/0!</v>
      </c>
      <c r="X129" s="11" t="e">
        <f>IF(Params!$B$4="Multiplex",T$121+3*U$121,T$121-3*U$121)</f>
        <v>#DIV/0!</v>
      </c>
      <c r="Y129" s="102" t="e">
        <f>T130-T129</f>
        <v>#DIV/0!</v>
      </c>
      <c r="Z129" s="106" t="e">
        <f>IF(Params!$B$4="Multiplex",IF($T129&gt;W129,1,0),IF($T129&lt;W129,1,0))*IF($S130="//",1,Z130)</f>
        <v>#DIV/0!</v>
      </c>
      <c r="AA129" s="106" t="e">
        <f>IF(Params!$B$4="Multiplex",IF($T129&gt;X129,1,0),IF($T129&lt;X129,1,0))*IF($S130="//",1,AA130)</f>
        <v>#DIV/0!</v>
      </c>
      <c r="AB129" s="44" t="str">
        <f t="shared" si="44"/>
        <v>//</v>
      </c>
      <c r="AC129" s="69" t="e">
        <f t="shared" si="39"/>
        <v>#DIV/0!</v>
      </c>
      <c r="AD129" s="12" t="e">
        <f t="shared" si="40"/>
        <v>#DIV/0!</v>
      </c>
      <c r="AE129" s="10" t="e">
        <f t="shared" si="45"/>
        <v>#DIV/0!</v>
      </c>
      <c r="AF129" s="10" t="e">
        <f>IF(Params!$B$4="Multiplex",AC$121+2*AD$121,AC$121-2*AD$121)</f>
        <v>#DIV/0!</v>
      </c>
      <c r="AG129" s="11" t="e">
        <f>IF(Params!$B$4="Multiplex",AC$121+3*AD$121,AC$121-3*AD$121)</f>
        <v>#DIV/0!</v>
      </c>
      <c r="AH129" s="102" t="e">
        <f>AC130-AC129</f>
        <v>#DIV/0!</v>
      </c>
      <c r="AI129" s="106" t="e">
        <f>IF(Params!$B$4="Multiplex",IF($AC129&gt;AF129,1,0),IF($AC129&lt;AF129,1,0))*IF($S130="//",1,AI130)</f>
        <v>#DIV/0!</v>
      </c>
      <c r="AJ129" s="106" t="e">
        <f>IF(Params!$B$4="Multiplex",IF($AC129&gt;AG129,1,0),IF($AC129&lt;AG129,1,0))*IF($S130="//",1,AJ130)</f>
        <v>#DIV/0!</v>
      </c>
    </row>
    <row r="130" spans="2:36" ht="16.2" thickBot="1" x14ac:dyDescent="0.35">
      <c r="B130" s="23">
        <f>'Spot Type 1'!B130</f>
        <v>0</v>
      </c>
      <c r="C130" s="20" t="str">
        <f>'Spot Type 1'!C130</f>
        <v>x</v>
      </c>
      <c r="D130" s="20"/>
      <c r="E130" s="20"/>
      <c r="F130" s="20"/>
      <c r="G130" s="20"/>
      <c r="H130" s="20"/>
      <c r="I130" s="20"/>
      <c r="J130" s="31"/>
      <c r="K130" s="32"/>
      <c r="L130" s="32"/>
      <c r="M130" s="32"/>
      <c r="N130" s="46"/>
      <c r="S130" s="24" t="str">
        <f t="shared" si="46"/>
        <v>//</v>
      </c>
      <c r="T130" s="65" t="e">
        <f t="shared" si="42"/>
        <v>#DIV/0!</v>
      </c>
      <c r="U130" s="18" t="e">
        <f t="shared" si="42"/>
        <v>#DIV/0!</v>
      </c>
      <c r="V130" s="10" t="e">
        <f t="shared" si="43"/>
        <v>#DIV/0!</v>
      </c>
      <c r="W130" s="10" t="e">
        <f>IF(Params!$B$4="Multiplex",T$121+2*U$121,T$121-2*U$121)</f>
        <v>#DIV/0!</v>
      </c>
      <c r="X130" s="11" t="e">
        <f>IF(Params!$B$4="Multiplex",T$121+3*U$121,T$121-3*U$121)</f>
        <v>#DIV/0!</v>
      </c>
      <c r="Z130" s="106" t="e">
        <f>IF(Params!$B$4="Multiplex",IF($T130&gt;W130,1,0),IF($T130&lt;W130,1,0))</f>
        <v>#DIV/0!</v>
      </c>
      <c r="AA130" s="106" t="e">
        <f>IF(Params!$B$4="Multiplex",IF($T130&gt;X130,1,0),IF($T130&lt;X130,1,0))</f>
        <v>#DIV/0!</v>
      </c>
      <c r="AB130" s="45" t="str">
        <f t="shared" si="44"/>
        <v>//</v>
      </c>
      <c r="AC130" s="70" t="e">
        <f t="shared" si="39"/>
        <v>#DIV/0!</v>
      </c>
      <c r="AD130" s="13" t="e">
        <f t="shared" si="40"/>
        <v>#DIV/0!</v>
      </c>
      <c r="AE130" s="10" t="e">
        <f t="shared" si="45"/>
        <v>#DIV/0!</v>
      </c>
      <c r="AF130" s="10" t="e">
        <f>IF(Params!$B$4="Multiplex",AC$121+2*AD$121,AC$121-2*AD$121)</f>
        <v>#DIV/0!</v>
      </c>
      <c r="AG130" s="11" t="e">
        <f>IF(Params!$B$4="Multiplex",AC$121+3*AD$121,AC$121-3*AD$121)</f>
        <v>#DIV/0!</v>
      </c>
      <c r="AI130" s="106" t="e">
        <f>IF(Params!$B$4="Multiplex",IF($AC130&gt;AF130,1,0),IF($AC130&lt;AF130,1,0))</f>
        <v>#DIV/0!</v>
      </c>
      <c r="AJ130" s="106" t="e">
        <f>IF(Params!$B$4="Multiplex",IF($AC130&gt;AG130,1,0),IF($AC130&lt;AG130,1,0))</f>
        <v>#DIV/0!</v>
      </c>
    </row>
    <row r="131" spans="2:36" x14ac:dyDescent="0.3">
      <c r="B131" s="23">
        <f>'Spot Type 1'!B131</f>
        <v>0</v>
      </c>
      <c r="C131" s="20" t="str">
        <f>'Spot Type 1'!C131</f>
        <v>x</v>
      </c>
      <c r="D131" s="20"/>
      <c r="E131" s="20"/>
      <c r="F131" s="20"/>
      <c r="G131" s="20"/>
      <c r="H131" s="20"/>
      <c r="I131" s="20"/>
      <c r="J131" s="31"/>
      <c r="K131" s="32"/>
      <c r="L131" s="32"/>
      <c r="M131" s="32"/>
      <c r="N131" s="46"/>
    </row>
    <row r="132" spans="2:36" x14ac:dyDescent="0.3">
      <c r="B132" s="23">
        <f>'Spot Type 1'!B132</f>
        <v>0</v>
      </c>
      <c r="C132" s="20" t="str">
        <f>'Spot Type 1'!C132</f>
        <v>x</v>
      </c>
      <c r="D132" s="20"/>
      <c r="E132" s="20"/>
      <c r="F132" s="20"/>
      <c r="G132" s="20"/>
      <c r="H132" s="20"/>
      <c r="I132" s="20"/>
      <c r="J132" s="31"/>
      <c r="K132" s="32"/>
      <c r="L132" s="32"/>
      <c r="M132" s="32"/>
      <c r="N132" s="46"/>
    </row>
    <row r="133" spans="2:36" x14ac:dyDescent="0.3">
      <c r="B133" s="23">
        <f>'Spot Type 1'!B133</f>
        <v>0</v>
      </c>
      <c r="C133" s="20" t="str">
        <f>'Spot Type 1'!C133</f>
        <v>x</v>
      </c>
      <c r="D133" s="20"/>
      <c r="E133" s="20"/>
      <c r="F133" s="20"/>
      <c r="G133" s="20"/>
      <c r="H133" s="20"/>
      <c r="I133" s="20"/>
      <c r="J133" s="31"/>
      <c r="K133" s="32"/>
      <c r="L133" s="32"/>
      <c r="M133" s="32"/>
      <c r="N133" s="46"/>
    </row>
    <row r="134" spans="2:36" x14ac:dyDescent="0.3">
      <c r="B134" s="23">
        <f>'Spot Type 1'!B134</f>
        <v>0</v>
      </c>
      <c r="C134" s="20" t="str">
        <f>'Spot Type 1'!C134</f>
        <v>x</v>
      </c>
      <c r="D134" s="20"/>
      <c r="E134" s="20"/>
      <c r="F134" s="20"/>
      <c r="G134" s="20"/>
      <c r="H134" s="20"/>
      <c r="I134" s="20"/>
      <c r="J134" s="31"/>
      <c r="K134" s="32"/>
      <c r="L134" s="32"/>
      <c r="M134" s="32"/>
      <c r="N134" s="46"/>
    </row>
    <row r="135" spans="2:36" x14ac:dyDescent="0.3">
      <c r="B135" s="23">
        <f>'Spot Type 1'!B135</f>
        <v>0</v>
      </c>
      <c r="C135" s="20" t="str">
        <f>'Spot Type 1'!C135</f>
        <v>x</v>
      </c>
      <c r="D135" s="20"/>
      <c r="E135" s="20"/>
      <c r="F135" s="20"/>
      <c r="G135" s="20"/>
      <c r="H135" s="20"/>
      <c r="I135" s="20"/>
      <c r="J135" s="31"/>
      <c r="K135" s="32"/>
      <c r="L135" s="32"/>
      <c r="M135" s="32"/>
      <c r="N135" s="46"/>
    </row>
    <row r="136" spans="2:36" x14ac:dyDescent="0.3">
      <c r="B136" s="23">
        <f>'Spot Type 1'!B136</f>
        <v>0</v>
      </c>
      <c r="C136" s="20" t="str">
        <f>'Spot Type 1'!C136</f>
        <v>x</v>
      </c>
      <c r="D136" s="20"/>
      <c r="E136" s="20"/>
      <c r="F136" s="20"/>
      <c r="G136" s="20"/>
      <c r="H136" s="20"/>
      <c r="I136" s="20"/>
      <c r="J136" s="31"/>
      <c r="K136" s="32"/>
      <c r="L136" s="32"/>
      <c r="M136" s="32"/>
      <c r="N136" s="46"/>
    </row>
    <row r="137" spans="2:36" x14ac:dyDescent="0.3">
      <c r="B137" s="23">
        <f>'Spot Type 1'!B137</f>
        <v>0</v>
      </c>
      <c r="C137" s="20" t="str">
        <f>'Spot Type 1'!C137</f>
        <v>x</v>
      </c>
      <c r="D137" s="20"/>
      <c r="E137" s="20"/>
      <c r="F137" s="20"/>
      <c r="G137" s="20"/>
      <c r="H137" s="20"/>
      <c r="I137" s="20"/>
      <c r="J137" s="31"/>
      <c r="K137" s="32"/>
      <c r="L137" s="32"/>
      <c r="M137" s="32"/>
      <c r="N137" s="46"/>
    </row>
    <row r="138" spans="2:36" x14ac:dyDescent="0.3">
      <c r="B138" s="23">
        <f>'Spot Type 1'!B138</f>
        <v>0</v>
      </c>
      <c r="C138" s="20" t="str">
        <f>'Spot Type 1'!C138</f>
        <v>x</v>
      </c>
      <c r="D138" s="20"/>
      <c r="E138" s="20"/>
      <c r="F138" s="20"/>
      <c r="G138" s="20"/>
      <c r="H138" s="20"/>
      <c r="I138" s="20"/>
      <c r="J138" s="31"/>
      <c r="K138" s="32"/>
      <c r="L138" s="32"/>
      <c r="M138" s="32"/>
      <c r="N138" s="46"/>
    </row>
    <row r="139" spans="2:36" x14ac:dyDescent="0.3">
      <c r="B139" s="23">
        <f>'Spot Type 1'!B139</f>
        <v>0</v>
      </c>
      <c r="C139" s="20" t="str">
        <f>'Spot Type 1'!C139</f>
        <v>x</v>
      </c>
      <c r="D139" s="20"/>
      <c r="E139" s="20"/>
      <c r="F139" s="20"/>
      <c r="G139" s="20"/>
      <c r="H139" s="20"/>
      <c r="I139" s="20"/>
      <c r="J139" s="31"/>
      <c r="K139" s="32"/>
      <c r="L139" s="32"/>
      <c r="M139" s="32"/>
      <c r="N139" s="46"/>
    </row>
    <row r="140" spans="2:36" x14ac:dyDescent="0.3">
      <c r="B140" s="23">
        <f>'Spot Type 1'!B140</f>
        <v>0</v>
      </c>
      <c r="C140" s="20" t="str">
        <f>'Spot Type 1'!C140</f>
        <v>x</v>
      </c>
      <c r="D140" s="20"/>
      <c r="E140" s="20"/>
      <c r="F140" s="20"/>
      <c r="G140" s="20"/>
      <c r="H140" s="20"/>
      <c r="I140" s="20"/>
      <c r="J140" s="31"/>
      <c r="K140" s="32"/>
      <c r="L140" s="32"/>
      <c r="M140" s="32"/>
      <c r="N140" s="46"/>
    </row>
    <row r="141" spans="2:36" x14ac:dyDescent="0.3">
      <c r="B141" s="23">
        <f>'Spot Type 1'!B141</f>
        <v>0</v>
      </c>
      <c r="C141" s="20" t="str">
        <f>'Spot Type 1'!C141</f>
        <v>x</v>
      </c>
      <c r="D141" s="20"/>
      <c r="E141" s="20"/>
      <c r="F141" s="20"/>
      <c r="G141" s="20"/>
      <c r="H141" s="20"/>
      <c r="I141" s="20"/>
      <c r="J141" s="31"/>
      <c r="K141" s="32"/>
      <c r="L141" s="32"/>
      <c r="M141" s="32"/>
      <c r="N141" s="46"/>
    </row>
    <row r="142" spans="2:36" x14ac:dyDescent="0.3">
      <c r="B142" s="23">
        <f>'Spot Type 1'!B142</f>
        <v>0</v>
      </c>
      <c r="C142" s="20" t="str">
        <f>'Spot Type 1'!C142</f>
        <v>x</v>
      </c>
      <c r="D142" s="20"/>
      <c r="E142" s="20"/>
      <c r="F142" s="20"/>
      <c r="G142" s="20"/>
      <c r="H142" s="20"/>
      <c r="I142" s="20"/>
      <c r="J142" s="31"/>
      <c r="K142" s="32"/>
      <c r="L142" s="32"/>
      <c r="M142" s="32"/>
      <c r="N142" s="46"/>
    </row>
    <row r="143" spans="2:36" x14ac:dyDescent="0.3">
      <c r="B143" s="23">
        <f>'Spot Type 1'!B143</f>
        <v>0</v>
      </c>
      <c r="C143" s="20" t="str">
        <f>'Spot Type 1'!C143</f>
        <v>x</v>
      </c>
      <c r="D143" s="20"/>
      <c r="E143" s="20"/>
      <c r="F143" s="20"/>
      <c r="G143" s="20"/>
      <c r="H143" s="20"/>
      <c r="I143" s="20"/>
      <c r="J143" s="31"/>
      <c r="K143" s="32"/>
      <c r="L143" s="32"/>
      <c r="M143" s="32"/>
      <c r="N143" s="46"/>
    </row>
    <row r="144" spans="2:36" x14ac:dyDescent="0.3">
      <c r="B144" s="23">
        <f>'Spot Type 1'!B144</f>
        <v>0</v>
      </c>
      <c r="C144" s="20" t="str">
        <f>'Spot Type 1'!C144</f>
        <v>x</v>
      </c>
      <c r="D144" s="20"/>
      <c r="E144" s="20"/>
      <c r="F144" s="20"/>
      <c r="G144" s="20"/>
      <c r="H144" s="20"/>
      <c r="I144" s="20"/>
      <c r="J144" s="31"/>
      <c r="K144" s="32"/>
      <c r="L144" s="32"/>
      <c r="M144" s="32"/>
      <c r="N144" s="46"/>
    </row>
    <row r="145" spans="2:36" x14ac:dyDescent="0.3">
      <c r="B145" s="23">
        <f>'Spot Type 1'!B145</f>
        <v>0</v>
      </c>
      <c r="C145" s="20" t="str">
        <f>'Spot Type 1'!C145</f>
        <v>x</v>
      </c>
      <c r="D145" s="20"/>
      <c r="E145" s="20"/>
      <c r="F145" s="20"/>
      <c r="G145" s="20"/>
      <c r="H145" s="20"/>
      <c r="I145" s="20"/>
      <c r="J145" s="31"/>
      <c r="K145" s="32"/>
      <c r="L145" s="32"/>
      <c r="M145" s="32"/>
      <c r="N145" s="46"/>
    </row>
    <row r="146" spans="2:36" x14ac:dyDescent="0.3">
      <c r="B146" s="23">
        <f>'Spot Type 1'!B146</f>
        <v>0</v>
      </c>
      <c r="C146" s="20" t="str">
        <f>'Spot Type 1'!C146</f>
        <v>x</v>
      </c>
      <c r="D146" s="20"/>
      <c r="E146" s="20"/>
      <c r="F146" s="20"/>
      <c r="G146" s="20"/>
      <c r="H146" s="20"/>
      <c r="I146" s="20"/>
      <c r="J146" s="31"/>
      <c r="K146" s="32"/>
      <c r="L146" s="32"/>
      <c r="M146" s="32"/>
      <c r="N146" s="46"/>
    </row>
    <row r="147" spans="2:36" x14ac:dyDescent="0.3">
      <c r="B147" s="23">
        <f>'Spot Type 1'!B147</f>
        <v>0</v>
      </c>
      <c r="C147" s="20" t="str">
        <f>'Spot Type 1'!C147</f>
        <v>x</v>
      </c>
      <c r="D147" s="20"/>
      <c r="E147" s="20"/>
      <c r="F147" s="20"/>
      <c r="G147" s="20"/>
      <c r="H147" s="20"/>
      <c r="I147" s="20"/>
      <c r="J147" s="31"/>
      <c r="K147" s="32"/>
      <c r="L147" s="32"/>
      <c r="M147" s="32"/>
      <c r="N147" s="46"/>
    </row>
    <row r="148" spans="2:36" x14ac:dyDescent="0.3">
      <c r="B148" s="23">
        <f>'Spot Type 1'!B148</f>
        <v>0</v>
      </c>
      <c r="C148" s="20" t="str">
        <f>'Spot Type 1'!C148</f>
        <v>x</v>
      </c>
      <c r="D148" s="20"/>
      <c r="E148" s="20"/>
      <c r="F148" s="20"/>
      <c r="G148" s="20"/>
      <c r="H148" s="20"/>
      <c r="I148" s="20"/>
      <c r="J148" s="31"/>
      <c r="K148" s="32"/>
      <c r="L148" s="32"/>
      <c r="M148" s="32"/>
      <c r="N148" s="46"/>
    </row>
    <row r="149" spans="2:36" x14ac:dyDescent="0.3">
      <c r="B149" s="23">
        <f>'Spot Type 1'!B149</f>
        <v>0</v>
      </c>
      <c r="C149" s="20" t="str">
        <f>'Spot Type 1'!C149</f>
        <v>x</v>
      </c>
      <c r="D149" s="20"/>
      <c r="E149" s="20"/>
      <c r="F149" s="20"/>
      <c r="G149" s="20"/>
      <c r="H149" s="20"/>
      <c r="I149" s="20"/>
      <c r="J149" s="31"/>
      <c r="K149" s="32"/>
      <c r="L149" s="32"/>
      <c r="M149" s="32"/>
      <c r="N149" s="46"/>
    </row>
    <row r="150" spans="2:36" x14ac:dyDescent="0.3">
      <c r="B150" s="23">
        <f>'Spot Type 1'!B150</f>
        <v>0</v>
      </c>
      <c r="C150" s="20" t="str">
        <f>'Spot Type 1'!C150</f>
        <v>x</v>
      </c>
      <c r="D150" s="20"/>
      <c r="E150" s="20"/>
      <c r="F150" s="20"/>
      <c r="G150" s="20"/>
      <c r="H150" s="20"/>
      <c r="I150" s="20"/>
      <c r="J150" s="31"/>
      <c r="K150" s="32"/>
      <c r="L150" s="32"/>
      <c r="M150" s="32"/>
      <c r="N150" s="46"/>
    </row>
    <row r="151" spans="2:36" x14ac:dyDescent="0.3">
      <c r="B151" s="23">
        <f>'Spot Type 1'!B151</f>
        <v>0</v>
      </c>
      <c r="C151" s="20" t="str">
        <f>'Spot Type 1'!C151</f>
        <v>x</v>
      </c>
      <c r="D151" s="20"/>
      <c r="E151" s="20"/>
      <c r="F151" s="20"/>
      <c r="G151" s="20"/>
      <c r="H151" s="20"/>
      <c r="I151" s="20"/>
      <c r="J151" s="31"/>
      <c r="K151" s="32"/>
      <c r="L151" s="32"/>
      <c r="M151" s="32"/>
      <c r="N151" s="46"/>
    </row>
    <row r="152" spans="2:36" x14ac:dyDescent="0.3">
      <c r="B152" s="23">
        <f>'Spot Type 1'!B152</f>
        <v>0</v>
      </c>
      <c r="C152" s="20" t="str">
        <f>'Spot Type 1'!C152</f>
        <v>x</v>
      </c>
      <c r="D152" s="20"/>
      <c r="E152" s="20"/>
      <c r="F152" s="20"/>
      <c r="G152" s="20"/>
      <c r="H152" s="20"/>
      <c r="I152" s="20"/>
      <c r="J152" s="31"/>
      <c r="K152" s="32"/>
      <c r="L152" s="32"/>
      <c r="M152" s="32"/>
      <c r="N152" s="46"/>
    </row>
    <row r="153" spans="2:36" x14ac:dyDescent="0.3">
      <c r="B153" s="23">
        <f>'Spot Type 1'!B153</f>
        <v>0</v>
      </c>
      <c r="C153" s="20" t="str">
        <f>'Spot Type 1'!C153</f>
        <v>x</v>
      </c>
      <c r="D153" s="20"/>
      <c r="E153" s="20"/>
      <c r="F153" s="20"/>
      <c r="G153" s="20"/>
      <c r="H153" s="20"/>
      <c r="I153" s="20"/>
      <c r="J153" s="31"/>
      <c r="K153" s="32"/>
      <c r="L153" s="32"/>
      <c r="M153" s="32"/>
      <c r="N153" s="46"/>
    </row>
    <row r="154" spans="2:36" x14ac:dyDescent="0.3">
      <c r="B154" s="23">
        <f>'Spot Type 1'!B154</f>
        <v>0</v>
      </c>
      <c r="C154" s="20" t="str">
        <f>'Spot Type 1'!C154</f>
        <v>x</v>
      </c>
      <c r="D154" s="20"/>
      <c r="E154" s="20"/>
      <c r="F154" s="20"/>
      <c r="G154" s="20"/>
      <c r="H154" s="20"/>
      <c r="I154" s="20"/>
      <c r="J154" s="31"/>
      <c r="K154" s="32"/>
      <c r="L154" s="32"/>
      <c r="M154" s="32"/>
      <c r="N154" s="46"/>
    </row>
    <row r="155" spans="2:36" x14ac:dyDescent="0.3">
      <c r="B155" s="23">
        <f>'Spot Type 1'!B155</f>
        <v>0</v>
      </c>
      <c r="C155" s="20" t="str">
        <f>'Spot Type 1'!C155</f>
        <v>x</v>
      </c>
      <c r="D155" s="20"/>
      <c r="E155" s="20"/>
      <c r="F155" s="20"/>
      <c r="G155" s="20"/>
      <c r="H155" s="20"/>
      <c r="I155" s="20"/>
      <c r="J155" s="31"/>
      <c r="K155" s="32"/>
      <c r="L155" s="32"/>
      <c r="M155" s="32"/>
      <c r="N155" s="46"/>
      <c r="V155" s="5"/>
    </row>
    <row r="156" spans="2:36" x14ac:dyDescent="0.3">
      <c r="B156" s="23">
        <f>'Spot Type 1'!B156</f>
        <v>0</v>
      </c>
      <c r="C156" s="20" t="str">
        <f>'Spot Type 1'!C156</f>
        <v>x</v>
      </c>
      <c r="D156" s="20"/>
      <c r="E156" s="20"/>
      <c r="F156" s="20"/>
      <c r="G156" s="20"/>
      <c r="H156" s="20"/>
      <c r="I156" s="20"/>
      <c r="J156" s="31"/>
      <c r="K156" s="32"/>
      <c r="L156" s="32"/>
      <c r="M156" s="32"/>
      <c r="N156" s="46"/>
      <c r="V156" s="5"/>
    </row>
    <row r="157" spans="2:36" x14ac:dyDescent="0.3">
      <c r="B157" s="23">
        <f>'Spot Type 1'!B157</f>
        <v>0</v>
      </c>
      <c r="C157" s="20" t="str">
        <f>'Spot Type 1'!C157</f>
        <v>x</v>
      </c>
      <c r="D157" s="20"/>
      <c r="E157" s="20"/>
      <c r="F157" s="20"/>
      <c r="G157" s="20"/>
      <c r="H157" s="20"/>
      <c r="I157" s="20"/>
      <c r="J157" s="31"/>
      <c r="K157" s="32"/>
      <c r="L157" s="32"/>
      <c r="M157" s="32"/>
      <c r="N157" s="46"/>
      <c r="V157" s="5"/>
    </row>
    <row r="158" spans="2:36" ht="16.2" thickBot="1" x14ac:dyDescent="0.35">
      <c r="B158" s="23">
        <f>'Spot Type 1'!B158</f>
        <v>0</v>
      </c>
      <c r="C158" s="20" t="str">
        <f>'Spot Type 1'!C158</f>
        <v>x</v>
      </c>
      <c r="D158" s="20"/>
      <c r="E158" s="20"/>
      <c r="F158" s="20"/>
      <c r="G158" s="20"/>
      <c r="H158" s="20"/>
      <c r="I158" s="20"/>
      <c r="J158" s="31"/>
      <c r="K158" s="32"/>
      <c r="L158" s="32"/>
      <c r="M158" s="32"/>
      <c r="N158" s="46"/>
      <c r="S158" s="7" t="s">
        <v>2</v>
      </c>
      <c r="U158" s="7" t="s">
        <v>38</v>
      </c>
      <c r="V158" t="str">
        <f>Params!B11</f>
        <v>ngml</v>
      </c>
      <c r="X158" s="72" t="s">
        <v>137</v>
      </c>
      <c r="AB158" s="7" t="s">
        <v>2</v>
      </c>
      <c r="AD158" s="7" t="s">
        <v>38</v>
      </c>
      <c r="AE158" t="str">
        <f>Params!B11</f>
        <v>ngml</v>
      </c>
      <c r="AG158" s="75" t="s">
        <v>72</v>
      </c>
    </row>
    <row r="159" spans="2:36" ht="130.19999999999999" thickBot="1" x14ac:dyDescent="0.35">
      <c r="B159" s="23">
        <f>'Spot Type 1'!B159</f>
        <v>0</v>
      </c>
      <c r="C159" s="20" t="str">
        <f>'Spot Type 1'!C159</f>
        <v>x</v>
      </c>
      <c r="D159" s="20"/>
      <c r="E159" s="20"/>
      <c r="F159" s="20"/>
      <c r="G159" s="20"/>
      <c r="H159" s="20"/>
      <c r="I159" s="20"/>
      <c r="J159" s="31"/>
      <c r="K159" s="32"/>
      <c r="L159" s="32"/>
      <c r="M159" s="32"/>
      <c r="N159" s="46"/>
      <c r="S159" s="27" t="s">
        <v>1</v>
      </c>
      <c r="T159" s="28" t="s">
        <v>112</v>
      </c>
      <c r="U159" s="29" t="s">
        <v>3</v>
      </c>
      <c r="V159" s="29" t="s">
        <v>71</v>
      </c>
      <c r="W159" s="29" t="str">
        <f>IF(Params!$B$4="Multiplex","Mean0 + 2xSigma","Mean0 - 2xSigma")</f>
        <v>Mean0 - 2xSigma</v>
      </c>
      <c r="X159" s="30" t="str">
        <f>IF(Params!$B$4="Multiplex","Mean0 + 3xSigma","Mean0 - 3xSigma")</f>
        <v>Mean0 - 3xSigma</v>
      </c>
      <c r="Y159" s="103" t="s">
        <v>113</v>
      </c>
      <c r="Z159" s="105" t="s">
        <v>67</v>
      </c>
      <c r="AA159" s="105" t="s">
        <v>68</v>
      </c>
      <c r="AB159" s="27" t="s">
        <v>1</v>
      </c>
      <c r="AC159" s="28" t="s">
        <v>107</v>
      </c>
      <c r="AD159" s="29" t="s">
        <v>3</v>
      </c>
      <c r="AE159" s="29" t="s">
        <v>71</v>
      </c>
      <c r="AF159" s="29" t="str">
        <f>IF(Params!$B$4="Multiplex","Mean0 + 2xSigma","Mean0 - 2xSigma")</f>
        <v>Mean0 - 2xSigma</v>
      </c>
      <c r="AG159" s="30" t="str">
        <f>IF(Params!$B$4="Multiplex","Mean0 + 3xSigma","Mean0 - 3xSigma")</f>
        <v>Mean0 - 3xSigma</v>
      </c>
      <c r="AH159" s="103" t="s">
        <v>114</v>
      </c>
      <c r="AI159" s="105" t="s">
        <v>67</v>
      </c>
      <c r="AJ159" s="105" t="s">
        <v>68</v>
      </c>
    </row>
    <row r="160" spans="2:36" ht="16.2" thickTop="1" x14ac:dyDescent="0.3">
      <c r="B160" s="23">
        <f>'Spot Type 1'!B160</f>
        <v>0</v>
      </c>
      <c r="C160" s="20" t="str">
        <f>'Spot Type 1'!C160</f>
        <v>x</v>
      </c>
      <c r="D160" s="20"/>
      <c r="E160" s="20"/>
      <c r="F160" s="20"/>
      <c r="G160" s="20"/>
      <c r="H160" s="20"/>
      <c r="I160" s="20"/>
      <c r="J160" s="31"/>
      <c r="K160" s="32"/>
      <c r="L160" s="32"/>
      <c r="M160" s="32"/>
      <c r="N160" s="46"/>
      <c r="S160" s="9">
        <f>MIN(S7:S15)/100</f>
        <v>0</v>
      </c>
      <c r="T160" s="73" t="e">
        <f>Z20</f>
        <v>#DIV/0!</v>
      </c>
      <c r="U160" s="10" t="e">
        <f>AA20</f>
        <v>#DIV/0!</v>
      </c>
      <c r="V160" s="10" t="e">
        <f>$Z$20</f>
        <v>#DIV/0!</v>
      </c>
      <c r="W160" s="10" t="e">
        <f>IF(Params!$B$4="Multiplex",T$160+2*U$160,T$160-2*U$160)</f>
        <v>#DIV/0!</v>
      </c>
      <c r="X160" s="11" t="e">
        <f>IF(Params!$B$4="Multiplex",T$160+3*U$160,T$160-3*U$160)</f>
        <v>#DIV/0!</v>
      </c>
      <c r="Y160" s="102" t="e">
        <f t="shared" ref="Y160:Y167" si="47">T161-T160</f>
        <v>#DIV/0!</v>
      </c>
      <c r="Z160" t="e">
        <f>IF(Params!$B$4="Multiplex",IF($T160&gt;W160,1,0),IF($T160&lt;W160,1,0))*IF($S161="//",1,161)</f>
        <v>#DIV/0!</v>
      </c>
      <c r="AA160" s="106" t="e">
        <f>IF(Params!$B$4="Multiplex",IF($T160&gt;X160,1,0),IF($T160&lt;X160,1,0))*IF($S161="//",1,161)</f>
        <v>#DIV/0!</v>
      </c>
      <c r="AB160" s="9">
        <f>MIN(S7:S15)/100</f>
        <v>0</v>
      </c>
      <c r="AC160" s="76" t="e">
        <f>AC20</f>
        <v>#DIV/0!</v>
      </c>
      <c r="AD160" s="10" t="e">
        <f>AD20</f>
        <v>#DIV/0!</v>
      </c>
      <c r="AE160" s="10" t="e">
        <f>$AC$20</f>
        <v>#DIV/0!</v>
      </c>
      <c r="AF160" s="10" t="e">
        <f>IF(Params!$B$4="Multiplex",AC$160+2*AD$160,AC$160-2*AD$160)</f>
        <v>#DIV/0!</v>
      </c>
      <c r="AG160" s="11" t="e">
        <f>IF(Params!$B$4="Multiplex",AC$160+3*AD$160,AC$160-3*AD$160)</f>
        <v>#DIV/0!</v>
      </c>
      <c r="AH160" s="102" t="e">
        <f t="shared" ref="AH160:AH167" si="48">AC161-AC160</f>
        <v>#DIV/0!</v>
      </c>
      <c r="AI160" t="e">
        <f>IF(Params!$B$4="Multiplex",IF($AC160&gt;AF160,1,0),IF($AC160&lt;AF160,1,0))*IF($S161="//",1,AI161)</f>
        <v>#DIV/0!</v>
      </c>
      <c r="AJ160" s="106" t="e">
        <f>IF(Params!$B$4="Multiplex",IF($AC160&gt;AG160,1,0),IF($AC160&lt;AG160,1,0))*IF($S161="//",1,AJ161)</f>
        <v>#DIV/0!</v>
      </c>
    </row>
    <row r="161" spans="2:36" x14ac:dyDescent="0.3">
      <c r="B161" s="23">
        <f>'Spot Type 1'!B161</f>
        <v>0</v>
      </c>
      <c r="C161" s="20" t="str">
        <f>'Spot Type 1'!C161</f>
        <v>x</v>
      </c>
      <c r="D161" s="20"/>
      <c r="E161" s="20"/>
      <c r="F161" s="20"/>
      <c r="G161" s="20"/>
      <c r="H161" s="20"/>
      <c r="I161" s="20"/>
      <c r="J161" s="31"/>
      <c r="K161" s="32"/>
      <c r="L161" s="32"/>
      <c r="M161" s="32"/>
      <c r="N161" s="46"/>
      <c r="S161" s="9" t="str">
        <f>S7</f>
        <v>//</v>
      </c>
      <c r="T161" s="73" t="e">
        <f t="shared" ref="T161:U169" si="49">Z21</f>
        <v>#DIV/0!</v>
      </c>
      <c r="U161" s="10" t="e">
        <f t="shared" si="49"/>
        <v>#DIV/0!</v>
      </c>
      <c r="V161" s="10" t="e">
        <f t="shared" ref="V161:V169" si="50">$Z$20</f>
        <v>#DIV/0!</v>
      </c>
      <c r="W161" s="10" t="e">
        <f>IF(Params!$B$4="Multiplex",T$160+2*U$160,T$160-2*U$160)</f>
        <v>#DIV/0!</v>
      </c>
      <c r="X161" s="11" t="e">
        <f>IF(Params!$B$4="Multiplex",T$160+3*U$160,T$160-3*U$160)</f>
        <v>#DIV/0!</v>
      </c>
      <c r="Y161" s="102" t="e">
        <f t="shared" si="47"/>
        <v>#DIV/0!</v>
      </c>
      <c r="Z161" s="106" t="e">
        <f>IF(Params!$B$4="Multiplex",IF($T161&gt;W161,1,0),IF($T161&lt;W161,1,0))*IF($S162="//",1,161)</f>
        <v>#DIV/0!</v>
      </c>
      <c r="AA161" s="106" t="e">
        <f>IF(Params!$B$4="Multiplex",IF($T161&gt;X161,1,0),IF($T161&lt;X161,1,0))*IF($S162="//",1,161)</f>
        <v>#DIV/0!</v>
      </c>
      <c r="AB161" s="9" t="str">
        <f>S7</f>
        <v>//</v>
      </c>
      <c r="AC161" s="76" t="e">
        <f t="shared" ref="AC161:AD169" si="51">AC21</f>
        <v>#DIV/0!</v>
      </c>
      <c r="AD161" s="10" t="e">
        <f t="shared" si="51"/>
        <v>#DIV/0!</v>
      </c>
      <c r="AE161" s="10" t="e">
        <f t="shared" ref="AE161:AE169" si="52">$AC$20</f>
        <v>#DIV/0!</v>
      </c>
      <c r="AF161" s="10" t="e">
        <f>IF(Params!$B$4="Multiplex",AC$160+2*AD$160,AC$160-2*AD$160)</f>
        <v>#DIV/0!</v>
      </c>
      <c r="AG161" s="11" t="e">
        <f>IF(Params!$B$4="Multiplex",AC$160+3*AD$160,AC$160-3*AD$160)</f>
        <v>#DIV/0!</v>
      </c>
      <c r="AH161" s="102" t="e">
        <f t="shared" si="48"/>
        <v>#DIV/0!</v>
      </c>
      <c r="AI161" s="106" t="e">
        <f>IF(Params!$B$4="Multiplex",IF($AC161&gt;AF161,1,0),IF($AC161&lt;AF161,1,0))*IF($S162="//",1,AI162)</f>
        <v>#DIV/0!</v>
      </c>
      <c r="AJ161" s="106" t="e">
        <f>IF(Params!$B$4="Multiplex",IF($AC161&gt;AG161,1,0),IF($AC161&lt;AG161,1,0))*IF($S162="//",1,AJ162)</f>
        <v>#DIV/0!</v>
      </c>
    </row>
    <row r="162" spans="2:36" x14ac:dyDescent="0.3">
      <c r="B162" s="23">
        <f>'Spot Type 1'!B162</f>
        <v>0</v>
      </c>
      <c r="C162" s="20" t="str">
        <f>'Spot Type 1'!C162</f>
        <v>x</v>
      </c>
      <c r="D162" s="20"/>
      <c r="E162" s="20"/>
      <c r="F162" s="20"/>
      <c r="G162" s="20"/>
      <c r="H162" s="20"/>
      <c r="I162" s="20"/>
      <c r="J162" s="31"/>
      <c r="K162" s="32"/>
      <c r="L162" s="32"/>
      <c r="M162" s="32"/>
      <c r="N162" s="46"/>
      <c r="S162" s="9" t="str">
        <f t="shared" ref="S162:S169" si="53">S8</f>
        <v>//</v>
      </c>
      <c r="T162" s="73" t="e">
        <f t="shared" si="49"/>
        <v>#DIV/0!</v>
      </c>
      <c r="U162" s="10" t="e">
        <f t="shared" si="49"/>
        <v>#DIV/0!</v>
      </c>
      <c r="V162" s="10" t="e">
        <f t="shared" si="50"/>
        <v>#DIV/0!</v>
      </c>
      <c r="W162" s="10" t="e">
        <f>IF(Params!$B$4="Multiplex",T$160+2*U$160,T$160-2*U$160)</f>
        <v>#DIV/0!</v>
      </c>
      <c r="X162" s="11" t="e">
        <f>IF(Params!$B$4="Multiplex",T$160+3*U$160,T$160-3*U$160)</f>
        <v>#DIV/0!</v>
      </c>
      <c r="Y162" s="102" t="e">
        <f t="shared" si="47"/>
        <v>#DIV/0!</v>
      </c>
      <c r="Z162" s="106" t="e">
        <f>IF(Params!$B$4="Multiplex",IF($T162&gt;W162,1,0),IF($T162&lt;W162,1,0))*IF($S163="//",1,161)</f>
        <v>#DIV/0!</v>
      </c>
      <c r="AA162" s="106" t="e">
        <f>IF(Params!$B$4="Multiplex",IF($T162&gt;X162,1,0),IF($T162&lt;X162,1,0))*IF($S163="//",1,161)</f>
        <v>#DIV/0!</v>
      </c>
      <c r="AB162" s="9" t="str">
        <f t="shared" ref="AB162:AB169" si="54">S8</f>
        <v>//</v>
      </c>
      <c r="AC162" s="76" t="e">
        <f t="shared" si="51"/>
        <v>#DIV/0!</v>
      </c>
      <c r="AD162" s="10" t="e">
        <f t="shared" si="51"/>
        <v>#DIV/0!</v>
      </c>
      <c r="AE162" s="10" t="e">
        <f t="shared" si="52"/>
        <v>#DIV/0!</v>
      </c>
      <c r="AF162" s="10" t="e">
        <f>IF(Params!$B$4="Multiplex",AC$160+2*AD$160,AC$160-2*AD$160)</f>
        <v>#DIV/0!</v>
      </c>
      <c r="AG162" s="11" t="e">
        <f>IF(Params!$B$4="Multiplex",AC$160+3*AD$160,AC$160-3*AD$160)</f>
        <v>#DIV/0!</v>
      </c>
      <c r="AH162" s="102" t="e">
        <f t="shared" si="48"/>
        <v>#DIV/0!</v>
      </c>
      <c r="AI162" s="106" t="e">
        <f>IF(Params!$B$4="Multiplex",IF($AC162&gt;AF162,1,0),IF($AC162&lt;AF162,1,0))*IF($S163="//",1,AI163)</f>
        <v>#DIV/0!</v>
      </c>
      <c r="AJ162" s="106" t="e">
        <f>IF(Params!$B$4="Multiplex",IF($AC162&gt;AG162,1,0),IF($AC162&lt;AG162,1,0))*IF($S163="//",1,AJ163)</f>
        <v>#DIV/0!</v>
      </c>
    </row>
    <row r="163" spans="2:36" x14ac:dyDescent="0.3">
      <c r="B163" s="23">
        <f>'Spot Type 1'!B163</f>
        <v>0</v>
      </c>
      <c r="C163" s="20" t="str">
        <f>'Spot Type 1'!C163</f>
        <v>x</v>
      </c>
      <c r="D163" s="20"/>
      <c r="E163" s="20"/>
      <c r="F163" s="20"/>
      <c r="G163" s="20"/>
      <c r="H163" s="20"/>
      <c r="I163" s="20"/>
      <c r="J163" s="31"/>
      <c r="K163" s="32"/>
      <c r="L163" s="32"/>
      <c r="M163" s="32"/>
      <c r="N163" s="46"/>
      <c r="S163" s="9" t="str">
        <f t="shared" si="53"/>
        <v>//</v>
      </c>
      <c r="T163" s="73" t="e">
        <f t="shared" si="49"/>
        <v>#DIV/0!</v>
      </c>
      <c r="U163" s="10" t="e">
        <f t="shared" si="49"/>
        <v>#DIV/0!</v>
      </c>
      <c r="V163" s="10" t="e">
        <f t="shared" si="50"/>
        <v>#DIV/0!</v>
      </c>
      <c r="W163" s="10" t="e">
        <f>IF(Params!$B$4="Multiplex",T$160+2*U$160,T$160-2*U$160)</f>
        <v>#DIV/0!</v>
      </c>
      <c r="X163" s="11" t="e">
        <f>IF(Params!$B$4="Multiplex",T$160+3*U$160,T$160-3*U$160)</f>
        <v>#DIV/0!</v>
      </c>
      <c r="Y163" s="102" t="e">
        <f t="shared" si="47"/>
        <v>#DIV/0!</v>
      </c>
      <c r="Z163" s="106" t="e">
        <f>IF(Params!$B$4="Multiplex",IF($T163&gt;W163,1,0),IF($T163&lt;W163,1,0))*IF($S164="//",1,161)</f>
        <v>#DIV/0!</v>
      </c>
      <c r="AA163" s="106" t="e">
        <f>IF(Params!$B$4="Multiplex",IF($T163&gt;X163,1,0),IF($T163&lt;X163,1,0))*IF($S164="//",1,161)</f>
        <v>#DIV/0!</v>
      </c>
      <c r="AB163" s="9" t="str">
        <f t="shared" si="54"/>
        <v>//</v>
      </c>
      <c r="AC163" s="76" t="e">
        <f t="shared" si="51"/>
        <v>#DIV/0!</v>
      </c>
      <c r="AD163" s="10" t="e">
        <f t="shared" si="51"/>
        <v>#DIV/0!</v>
      </c>
      <c r="AE163" s="10" t="e">
        <f t="shared" si="52"/>
        <v>#DIV/0!</v>
      </c>
      <c r="AF163" s="10" t="e">
        <f>IF(Params!$B$4="Multiplex",AC$160+2*AD$160,AC$160-2*AD$160)</f>
        <v>#DIV/0!</v>
      </c>
      <c r="AG163" s="11" t="e">
        <f>IF(Params!$B$4="Multiplex",AC$160+3*AD$160,AC$160-3*AD$160)</f>
        <v>#DIV/0!</v>
      </c>
      <c r="AH163" s="102" t="e">
        <f t="shared" si="48"/>
        <v>#DIV/0!</v>
      </c>
      <c r="AI163" s="106" t="e">
        <f>IF(Params!$B$4="Multiplex",IF($AC163&gt;AF163,1,0),IF($AC163&lt;AF163,1,0))*IF($S164="//",1,AI164)</f>
        <v>#DIV/0!</v>
      </c>
      <c r="AJ163" s="106" t="e">
        <f>IF(Params!$B$4="Multiplex",IF($AC163&gt;AG163,1,0),IF($AC163&lt;AG163,1,0))*IF($S164="//",1,AJ164)</f>
        <v>#DIV/0!</v>
      </c>
    </row>
    <row r="164" spans="2:36" x14ac:dyDescent="0.3">
      <c r="B164" s="23">
        <f>'Spot Type 1'!B164</f>
        <v>0</v>
      </c>
      <c r="C164" s="20" t="str">
        <f>'Spot Type 1'!C164</f>
        <v>x</v>
      </c>
      <c r="D164" s="20"/>
      <c r="E164" s="20"/>
      <c r="F164" s="20"/>
      <c r="G164" s="20"/>
      <c r="H164" s="20"/>
      <c r="I164" s="20"/>
      <c r="J164" s="31"/>
      <c r="K164" s="32"/>
      <c r="L164" s="32"/>
      <c r="M164" s="32"/>
      <c r="N164" s="46"/>
      <c r="S164" s="9" t="str">
        <f t="shared" si="53"/>
        <v>//</v>
      </c>
      <c r="T164" s="73" t="e">
        <f t="shared" si="49"/>
        <v>#DIV/0!</v>
      </c>
      <c r="U164" s="10" t="e">
        <f t="shared" si="49"/>
        <v>#DIV/0!</v>
      </c>
      <c r="V164" s="10" t="e">
        <f t="shared" si="50"/>
        <v>#DIV/0!</v>
      </c>
      <c r="W164" s="10" t="e">
        <f>IF(Params!$B$4="Multiplex",T$160+2*U$160,T$160-2*U$160)</f>
        <v>#DIV/0!</v>
      </c>
      <c r="X164" s="11" t="e">
        <f>IF(Params!$B$4="Multiplex",T$160+3*U$160,T$160-3*U$160)</f>
        <v>#DIV/0!</v>
      </c>
      <c r="Y164" s="102" t="e">
        <f t="shared" si="47"/>
        <v>#DIV/0!</v>
      </c>
      <c r="Z164" s="106" t="e">
        <f>IF(Params!$B$4="Multiplex",IF($T164&gt;W164,1,0),IF($T164&lt;W164,1,0))*IF($S165="//",1,161)</f>
        <v>#DIV/0!</v>
      </c>
      <c r="AA164" s="106" t="e">
        <f>IF(Params!$B$4="Multiplex",IF($T164&gt;X164,1,0),IF($T164&lt;X164,1,0))*IF($S165="//",1,161)</f>
        <v>#DIV/0!</v>
      </c>
      <c r="AB164" s="9" t="str">
        <f t="shared" si="54"/>
        <v>//</v>
      </c>
      <c r="AC164" s="76" t="e">
        <f t="shared" si="51"/>
        <v>#DIV/0!</v>
      </c>
      <c r="AD164" s="10" t="e">
        <f t="shared" si="51"/>
        <v>#DIV/0!</v>
      </c>
      <c r="AE164" s="10" t="e">
        <f t="shared" si="52"/>
        <v>#DIV/0!</v>
      </c>
      <c r="AF164" s="10" t="e">
        <f>IF(Params!$B$4="Multiplex",AC$160+2*AD$160,AC$160-2*AD$160)</f>
        <v>#DIV/0!</v>
      </c>
      <c r="AG164" s="11" t="e">
        <f>IF(Params!$B$4="Multiplex",AC$160+3*AD$160,AC$160-3*AD$160)</f>
        <v>#DIV/0!</v>
      </c>
      <c r="AH164" s="102" t="e">
        <f t="shared" si="48"/>
        <v>#DIV/0!</v>
      </c>
      <c r="AI164" s="106" t="e">
        <f>IF(Params!$B$4="Multiplex",IF($AC164&gt;AF164,1,0),IF($AC164&lt;AF164,1,0))*IF($S165="//",1,AI165)</f>
        <v>#DIV/0!</v>
      </c>
      <c r="AJ164" s="106" t="e">
        <f>IF(Params!$B$4="Multiplex",IF($AC164&gt;AG164,1,0),IF($AC164&lt;AG164,1,0))*IF($S165="//",1,AJ165)</f>
        <v>#DIV/0!</v>
      </c>
    </row>
    <row r="165" spans="2:36" x14ac:dyDescent="0.3">
      <c r="B165" s="23">
        <f>'Spot Type 1'!B165</f>
        <v>0</v>
      </c>
      <c r="C165" s="20" t="str">
        <f>'Spot Type 1'!C165</f>
        <v>x</v>
      </c>
      <c r="D165" s="20"/>
      <c r="E165" s="20"/>
      <c r="F165" s="20"/>
      <c r="G165" s="20"/>
      <c r="H165" s="20"/>
      <c r="I165" s="20"/>
      <c r="J165" s="31"/>
      <c r="K165" s="32"/>
      <c r="L165" s="32"/>
      <c r="M165" s="32"/>
      <c r="N165" s="46"/>
      <c r="S165" s="9" t="str">
        <f t="shared" si="53"/>
        <v>//</v>
      </c>
      <c r="T165" s="73" t="e">
        <f t="shared" si="49"/>
        <v>#DIV/0!</v>
      </c>
      <c r="U165" s="10" t="e">
        <f t="shared" si="49"/>
        <v>#DIV/0!</v>
      </c>
      <c r="V165" s="10" t="e">
        <f t="shared" si="50"/>
        <v>#DIV/0!</v>
      </c>
      <c r="W165" s="10" t="e">
        <f>IF(Params!$B$4="Multiplex",T$160+2*U$160,T$160-2*U$160)</f>
        <v>#DIV/0!</v>
      </c>
      <c r="X165" s="11" t="e">
        <f>IF(Params!$B$4="Multiplex",T$160+3*U$160,T$160-3*U$160)</f>
        <v>#DIV/0!</v>
      </c>
      <c r="Y165" s="102" t="e">
        <f t="shared" si="47"/>
        <v>#DIV/0!</v>
      </c>
      <c r="Z165" s="106" t="e">
        <f>IF(Params!$B$4="Multiplex",IF($T165&gt;W165,1,0),IF($T165&lt;W165,1,0))*IF($S166="//",1,161)</f>
        <v>#DIV/0!</v>
      </c>
      <c r="AA165" s="106" t="e">
        <f>IF(Params!$B$4="Multiplex",IF($T165&gt;X165,1,0),IF($T165&lt;X165,1,0))*IF($S166="//",1,161)</f>
        <v>#DIV/0!</v>
      </c>
      <c r="AB165" s="9" t="str">
        <f t="shared" si="54"/>
        <v>//</v>
      </c>
      <c r="AC165" s="76" t="e">
        <f t="shared" si="51"/>
        <v>#DIV/0!</v>
      </c>
      <c r="AD165" s="10" t="e">
        <f t="shared" si="51"/>
        <v>#DIV/0!</v>
      </c>
      <c r="AE165" s="10" t="e">
        <f t="shared" si="52"/>
        <v>#DIV/0!</v>
      </c>
      <c r="AF165" s="10" t="e">
        <f>IF(Params!$B$4="Multiplex",AC$160+2*AD$160,AC$160-2*AD$160)</f>
        <v>#DIV/0!</v>
      </c>
      <c r="AG165" s="11" t="e">
        <f>IF(Params!$B$4="Multiplex",AC$160+3*AD$160,AC$160-3*AD$160)</f>
        <v>#DIV/0!</v>
      </c>
      <c r="AH165" s="102" t="e">
        <f t="shared" si="48"/>
        <v>#DIV/0!</v>
      </c>
      <c r="AI165" s="106" t="e">
        <f>IF(Params!$B$4="Multiplex",IF($AC165&gt;AF165,1,0),IF($AC165&lt;AF165,1,0))*IF($S166="//",1,AI166)</f>
        <v>#DIV/0!</v>
      </c>
      <c r="AJ165" s="106" t="e">
        <f>IF(Params!$B$4="Multiplex",IF($AC165&gt;AG165,1,0),IF($AC165&lt;AG165,1,0))*IF($S166="//",1,AJ166)</f>
        <v>#DIV/0!</v>
      </c>
    </row>
    <row r="166" spans="2:36" x14ac:dyDescent="0.3">
      <c r="B166" s="23">
        <f>'Spot Type 1'!B166</f>
        <v>0</v>
      </c>
      <c r="C166" s="20" t="str">
        <f>'Spot Type 1'!C166</f>
        <v>x</v>
      </c>
      <c r="D166" s="20"/>
      <c r="E166" s="20"/>
      <c r="F166" s="20"/>
      <c r="G166" s="20"/>
      <c r="H166" s="20"/>
      <c r="I166" s="20"/>
      <c r="J166" s="31"/>
      <c r="K166" s="32"/>
      <c r="L166" s="32"/>
      <c r="M166" s="32"/>
      <c r="N166" s="46"/>
      <c r="S166" s="9" t="str">
        <f t="shared" si="53"/>
        <v>//</v>
      </c>
      <c r="T166" s="73" t="e">
        <f t="shared" si="49"/>
        <v>#DIV/0!</v>
      </c>
      <c r="U166" s="10" t="e">
        <f t="shared" si="49"/>
        <v>#DIV/0!</v>
      </c>
      <c r="V166" s="10" t="e">
        <f>$Z$20</f>
        <v>#DIV/0!</v>
      </c>
      <c r="W166" s="10" t="e">
        <f>IF(Params!$B$4="Multiplex",T$160+2*U$160,T$160-2*U$160)</f>
        <v>#DIV/0!</v>
      </c>
      <c r="X166" s="11" t="e">
        <f>IF(Params!$B$4="Multiplex",T$160+3*U$160,T$160-3*U$160)</f>
        <v>#DIV/0!</v>
      </c>
      <c r="Y166" s="102" t="e">
        <f t="shared" si="47"/>
        <v>#DIV/0!</v>
      </c>
      <c r="Z166" s="106" t="e">
        <f>IF(Params!$B$4="Multiplex",IF($T166&gt;W166,1,0),IF($T166&lt;W166,1,0))*IF($S167="//",1,161)</f>
        <v>#DIV/0!</v>
      </c>
      <c r="AA166" s="106" t="e">
        <f>IF(Params!$B$4="Multiplex",IF($T166&gt;X166,1,0),IF($T166&lt;X166,1,0))*IF($S167="//",1,161)</f>
        <v>#DIV/0!</v>
      </c>
      <c r="AB166" s="9" t="str">
        <f t="shared" si="54"/>
        <v>//</v>
      </c>
      <c r="AC166" s="76" t="e">
        <f t="shared" si="51"/>
        <v>#DIV/0!</v>
      </c>
      <c r="AD166" s="10" t="e">
        <f t="shared" si="51"/>
        <v>#DIV/0!</v>
      </c>
      <c r="AE166" s="10" t="e">
        <f t="shared" si="52"/>
        <v>#DIV/0!</v>
      </c>
      <c r="AF166" s="10" t="e">
        <f>IF(Params!$B$4="Multiplex",AC$160+2*AD$160,AC$160-2*AD$160)</f>
        <v>#DIV/0!</v>
      </c>
      <c r="AG166" s="11" t="e">
        <f>IF(Params!$B$4="Multiplex",AC$160+3*AD$160,AC$160-3*AD$160)</f>
        <v>#DIV/0!</v>
      </c>
      <c r="AH166" s="102" t="e">
        <f t="shared" si="48"/>
        <v>#DIV/0!</v>
      </c>
      <c r="AI166" s="106" t="e">
        <f>IF(Params!$B$4="Multiplex",IF($AC166&gt;AF166,1,0),IF($AC166&lt;AF166,1,0))*IF($S167="//",1,AI167)</f>
        <v>#DIV/0!</v>
      </c>
      <c r="AJ166" s="106" t="e">
        <f>IF(Params!$B$4="Multiplex",IF($AC166&gt;AG166,1,0),IF($AC166&lt;AG166,1,0))*IF($S167="//",1,AJ167)</f>
        <v>#DIV/0!</v>
      </c>
    </row>
    <row r="167" spans="2:36" x14ac:dyDescent="0.3">
      <c r="B167" s="23">
        <f>'Spot Type 1'!B167</f>
        <v>0</v>
      </c>
      <c r="C167" s="20" t="str">
        <f>'Spot Type 1'!C167</f>
        <v>x</v>
      </c>
      <c r="D167" s="20"/>
      <c r="E167" s="20"/>
      <c r="F167" s="20"/>
      <c r="G167" s="20"/>
      <c r="H167" s="20"/>
      <c r="I167" s="20"/>
      <c r="J167" s="31"/>
      <c r="K167" s="32"/>
      <c r="L167" s="32"/>
      <c r="M167" s="32"/>
      <c r="N167" s="46"/>
      <c r="S167" s="9" t="str">
        <f t="shared" si="53"/>
        <v>//</v>
      </c>
      <c r="T167" s="73" t="e">
        <f t="shared" si="49"/>
        <v>#DIV/0!</v>
      </c>
      <c r="U167" s="10" t="e">
        <f t="shared" si="49"/>
        <v>#DIV/0!</v>
      </c>
      <c r="V167" s="10" t="e">
        <f t="shared" si="50"/>
        <v>#DIV/0!</v>
      </c>
      <c r="W167" s="10" t="e">
        <f>IF(Params!$B$4="Multiplex",T$160+2*U$160,T$160-2*U$160)</f>
        <v>#DIV/0!</v>
      </c>
      <c r="X167" s="11" t="e">
        <f>IF(Params!$B$4="Multiplex",T$160+3*U$160,T$160-3*U$160)</f>
        <v>#DIV/0!</v>
      </c>
      <c r="Y167" s="102" t="e">
        <f t="shared" si="47"/>
        <v>#DIV/0!</v>
      </c>
      <c r="Z167" s="106" t="e">
        <f>IF(Params!$B$4="Multiplex",IF($T167&gt;W167,1,0),IF($T167&lt;W167,1,0))*IF($S168="//",1,161)</f>
        <v>#DIV/0!</v>
      </c>
      <c r="AA167" s="106" t="e">
        <f>IF(Params!$B$4="Multiplex",IF($T167&gt;X167,1,0),IF($T167&lt;X167,1,0))*IF($S168="//",1,161)</f>
        <v>#DIV/0!</v>
      </c>
      <c r="AB167" s="9" t="str">
        <f t="shared" si="54"/>
        <v>//</v>
      </c>
      <c r="AC167" s="76" t="e">
        <f t="shared" si="51"/>
        <v>#DIV/0!</v>
      </c>
      <c r="AD167" s="10" t="e">
        <f t="shared" si="51"/>
        <v>#DIV/0!</v>
      </c>
      <c r="AE167" s="10" t="e">
        <f t="shared" si="52"/>
        <v>#DIV/0!</v>
      </c>
      <c r="AF167" s="10" t="e">
        <f>IF(Params!$B$4="Multiplex",AC$160+2*AD$160,AC$160-2*AD$160)</f>
        <v>#DIV/0!</v>
      </c>
      <c r="AG167" s="11" t="e">
        <f>IF(Params!$B$4="Multiplex",AC$160+3*AD$160,AC$160-3*AD$160)</f>
        <v>#DIV/0!</v>
      </c>
      <c r="AH167" s="102" t="e">
        <f t="shared" si="48"/>
        <v>#DIV/0!</v>
      </c>
      <c r="AI167" s="106" t="e">
        <f>IF(Params!$B$4="Multiplex",IF($AC167&gt;AF167,1,0),IF($AC167&lt;AF167,1,0))*IF($S168="//",1,AI168)</f>
        <v>#DIV/0!</v>
      </c>
      <c r="AJ167" s="106" t="e">
        <f>IF(Params!$B$4="Multiplex",IF($AC167&gt;AG167,1,0),IF($AC167&lt;AG167,1,0))*IF($S168="//",1,AJ168)</f>
        <v>#DIV/0!</v>
      </c>
    </row>
    <row r="168" spans="2:36" x14ac:dyDescent="0.3">
      <c r="B168" s="23">
        <f>'Spot Type 1'!B168</f>
        <v>0</v>
      </c>
      <c r="C168" s="20" t="str">
        <f>'Spot Type 1'!C168</f>
        <v>x</v>
      </c>
      <c r="D168" s="20"/>
      <c r="E168" s="20"/>
      <c r="F168" s="20"/>
      <c r="G168" s="20"/>
      <c r="H168" s="20"/>
      <c r="I168" s="20"/>
      <c r="J168" s="31"/>
      <c r="K168" s="32"/>
      <c r="L168" s="32"/>
      <c r="M168" s="32"/>
      <c r="N168" s="46"/>
      <c r="S168" s="9" t="str">
        <f t="shared" si="53"/>
        <v>//</v>
      </c>
      <c r="T168" s="73" t="e">
        <f t="shared" si="49"/>
        <v>#DIV/0!</v>
      </c>
      <c r="U168" s="10" t="e">
        <f t="shared" si="49"/>
        <v>#DIV/0!</v>
      </c>
      <c r="V168" s="10" t="e">
        <f t="shared" si="50"/>
        <v>#DIV/0!</v>
      </c>
      <c r="W168" s="10" t="e">
        <f>IF(Params!$B$4="Multiplex",T$160+2*U$160,T$160-2*U$160)</f>
        <v>#DIV/0!</v>
      </c>
      <c r="X168" s="11" t="e">
        <f>IF(Params!$B$4="Multiplex",T$160+3*U$160,T$160-3*U$160)</f>
        <v>#DIV/0!</v>
      </c>
      <c r="Y168" s="102" t="e">
        <f>T169-T168</f>
        <v>#DIV/0!</v>
      </c>
      <c r="Z168" s="106" t="e">
        <f>IF(Params!$B$4="Multiplex",IF($T168&gt;W168,1,0),IF($T168&lt;W168,1,0))*IF($S169="//",1,161)</f>
        <v>#DIV/0!</v>
      </c>
      <c r="AA168" s="106" t="e">
        <f>IF(Params!$B$4="Multiplex",IF($T168&gt;X168,1,0),IF($T168&lt;X168,1,0))*IF($S169="//",1,161)</f>
        <v>#DIV/0!</v>
      </c>
      <c r="AB168" s="44" t="str">
        <f t="shared" si="54"/>
        <v>//</v>
      </c>
      <c r="AC168" s="77" t="e">
        <f t="shared" si="51"/>
        <v>#DIV/0!</v>
      </c>
      <c r="AD168" s="12" t="e">
        <f t="shared" si="51"/>
        <v>#DIV/0!</v>
      </c>
      <c r="AE168" s="10" t="e">
        <f t="shared" si="52"/>
        <v>#DIV/0!</v>
      </c>
      <c r="AF168" s="10" t="e">
        <f>IF(Params!$B$4="Multiplex",AC$160+2*AD$160,AC$160-2*AD$160)</f>
        <v>#DIV/0!</v>
      </c>
      <c r="AG168" s="11" t="e">
        <f>IF(Params!$B$4="Multiplex",AC$160+3*AD$160,AC$160-3*AD$160)</f>
        <v>#DIV/0!</v>
      </c>
      <c r="AH168" s="102" t="e">
        <f>AC169-AC168</f>
        <v>#DIV/0!</v>
      </c>
      <c r="AI168" s="106" t="e">
        <f>IF(Params!$B$4="Multiplex",IF($AC168&gt;AF168,1,0),IF($AC168&lt;AF168,1,0))*IF($S169="//",1,AI169)</f>
        <v>#DIV/0!</v>
      </c>
      <c r="AJ168" s="106" t="e">
        <f>IF(Params!$B$4="Multiplex",IF($AC168&gt;AG168,1,0),IF($AC168&lt;AG168,1,0))*IF($S169="//",1,AJ169)</f>
        <v>#DIV/0!</v>
      </c>
    </row>
    <row r="169" spans="2:36" ht="16.2" thickBot="1" x14ac:dyDescent="0.35">
      <c r="B169" s="23">
        <f>'Spot Type 1'!B169</f>
        <v>0</v>
      </c>
      <c r="C169" s="20" t="str">
        <f>'Spot Type 1'!C169</f>
        <v>x</v>
      </c>
      <c r="D169" s="20"/>
      <c r="E169" s="20"/>
      <c r="F169" s="20"/>
      <c r="G169" s="20"/>
      <c r="H169" s="20"/>
      <c r="I169" s="20"/>
      <c r="J169" s="31"/>
      <c r="K169" s="32"/>
      <c r="L169" s="32"/>
      <c r="M169" s="32"/>
      <c r="N169" s="46"/>
      <c r="S169" s="24" t="str">
        <f t="shared" si="53"/>
        <v>//</v>
      </c>
      <c r="T169" s="74" t="e">
        <f t="shared" si="49"/>
        <v>#DIV/0!</v>
      </c>
      <c r="U169" s="18" t="e">
        <f t="shared" si="49"/>
        <v>#DIV/0!</v>
      </c>
      <c r="V169" s="10" t="e">
        <f t="shared" si="50"/>
        <v>#DIV/0!</v>
      </c>
      <c r="W169" s="10" t="e">
        <f>IF(Params!$B$4="Multiplex",T$160+2*U$160,T$160-2*U$160)</f>
        <v>#DIV/0!</v>
      </c>
      <c r="X169" s="11" t="e">
        <f>IF(Params!$B$4="Multiplex",T$160+3*U$160,T$160-3*U$160)</f>
        <v>#DIV/0!</v>
      </c>
      <c r="Z169" s="106" t="e">
        <f>IF(Params!$B$4="Multiplex",IF($T169&gt;W169,1,0),IF($T169&lt;W169,1,0))</f>
        <v>#DIV/0!</v>
      </c>
      <c r="AA169" s="106" t="e">
        <f>IF(Params!$B$4="Multiplex",IF($T169&gt;X169,1,0),IF($T169&lt;X169,1,0))</f>
        <v>#DIV/0!</v>
      </c>
      <c r="AB169" s="45" t="str">
        <f t="shared" si="54"/>
        <v>//</v>
      </c>
      <c r="AC169" s="78" t="e">
        <f t="shared" si="51"/>
        <v>#DIV/0!</v>
      </c>
      <c r="AD169" s="13" t="e">
        <f t="shared" si="51"/>
        <v>#DIV/0!</v>
      </c>
      <c r="AE169" s="10" t="e">
        <f t="shared" si="52"/>
        <v>#DIV/0!</v>
      </c>
      <c r="AF169" s="10" t="e">
        <f>IF(Params!$B$4="Multiplex",AC$160+2*AD$160,AC$160-2*AD$160)</f>
        <v>#DIV/0!</v>
      </c>
      <c r="AG169" s="11" t="e">
        <f>IF(Params!$B$4="Multiplex",AC$160+3*AD$160,AC$160-3*AD$160)</f>
        <v>#DIV/0!</v>
      </c>
      <c r="AI169" s="106" t="e">
        <f>IF(Params!$B$4="Multiplex",IF($AC169&gt;AF169,1,0),IF($AC169&lt;AF169,1,0))</f>
        <v>#DIV/0!</v>
      </c>
      <c r="AJ169" s="106" t="e">
        <f>IF(Params!$B$4="Multiplex",IF($AC169&gt;AG169,1,0),IF($AC169&lt;AG169,1,0))</f>
        <v>#DIV/0!</v>
      </c>
    </row>
    <row r="170" spans="2:36" x14ac:dyDescent="0.3">
      <c r="B170" s="23">
        <f>'Spot Type 1'!B170</f>
        <v>0</v>
      </c>
      <c r="C170" s="20" t="str">
        <f>'Spot Type 1'!C170</f>
        <v>x</v>
      </c>
      <c r="D170" s="20"/>
      <c r="E170" s="20"/>
      <c r="F170" s="20"/>
      <c r="G170" s="20"/>
      <c r="H170" s="20"/>
      <c r="I170" s="20"/>
      <c r="J170" s="31"/>
      <c r="K170" s="32"/>
      <c r="L170" s="32"/>
      <c r="M170" s="32"/>
      <c r="N170" s="46"/>
    </row>
    <row r="171" spans="2:36" x14ac:dyDescent="0.3">
      <c r="B171" s="23">
        <f>'Spot Type 1'!B171</f>
        <v>0</v>
      </c>
      <c r="C171" s="20" t="str">
        <f>'Spot Type 1'!C171</f>
        <v>x</v>
      </c>
      <c r="D171" s="20"/>
      <c r="E171" s="20"/>
      <c r="F171" s="20"/>
      <c r="G171" s="20"/>
      <c r="H171" s="20"/>
      <c r="I171" s="20"/>
      <c r="J171" s="31"/>
      <c r="K171" s="32"/>
      <c r="L171" s="32"/>
      <c r="M171" s="32"/>
      <c r="N171" s="46"/>
    </row>
    <row r="172" spans="2:36" x14ac:dyDescent="0.3">
      <c r="B172" s="23">
        <f>'Spot Type 1'!B172</f>
        <v>0</v>
      </c>
      <c r="C172" s="20" t="str">
        <f>'Spot Type 1'!C172</f>
        <v>x</v>
      </c>
      <c r="D172" s="20"/>
      <c r="E172" s="20"/>
      <c r="F172" s="20"/>
      <c r="G172" s="20"/>
      <c r="H172" s="20"/>
      <c r="I172" s="20"/>
      <c r="J172" s="31"/>
      <c r="K172" s="32"/>
      <c r="L172" s="32"/>
      <c r="M172" s="32"/>
      <c r="N172" s="46"/>
    </row>
    <row r="173" spans="2:36" x14ac:dyDescent="0.3">
      <c r="B173" s="23">
        <f>'Spot Type 1'!B173</f>
        <v>0</v>
      </c>
      <c r="C173" s="20" t="str">
        <f>'Spot Type 1'!C173</f>
        <v>x</v>
      </c>
      <c r="D173" s="20"/>
      <c r="E173" s="20"/>
      <c r="F173" s="20"/>
      <c r="G173" s="20"/>
      <c r="H173" s="20"/>
      <c r="I173" s="20"/>
      <c r="J173" s="31"/>
      <c r="K173" s="32"/>
      <c r="L173" s="32"/>
      <c r="M173" s="32"/>
      <c r="N173" s="46"/>
    </row>
    <row r="174" spans="2:36" x14ac:dyDescent="0.3">
      <c r="B174" s="23">
        <f>'Spot Type 1'!B174</f>
        <v>0</v>
      </c>
      <c r="C174" s="20" t="str">
        <f>'Spot Type 1'!C174</f>
        <v>x</v>
      </c>
      <c r="D174" s="20"/>
      <c r="E174" s="20"/>
      <c r="F174" s="20"/>
      <c r="G174" s="20"/>
      <c r="H174" s="20"/>
      <c r="I174" s="20"/>
      <c r="J174" s="31"/>
      <c r="K174" s="32"/>
      <c r="L174" s="32"/>
      <c r="M174" s="32"/>
      <c r="N174" s="46"/>
    </row>
    <row r="175" spans="2:36" x14ac:dyDescent="0.3">
      <c r="B175" s="23">
        <f>'Spot Type 1'!B175</f>
        <v>0</v>
      </c>
      <c r="C175" s="20" t="str">
        <f>'Spot Type 1'!C175</f>
        <v>x</v>
      </c>
      <c r="D175" s="20"/>
      <c r="E175" s="20"/>
      <c r="F175" s="20"/>
      <c r="G175" s="20"/>
      <c r="H175" s="20"/>
      <c r="I175" s="20"/>
      <c r="J175" s="31"/>
      <c r="K175" s="32"/>
      <c r="L175" s="32"/>
      <c r="M175" s="32"/>
      <c r="N175" s="46"/>
    </row>
    <row r="176" spans="2:36" x14ac:dyDescent="0.3">
      <c r="B176" s="23">
        <f>'Spot Type 1'!B176</f>
        <v>0</v>
      </c>
      <c r="C176" s="20" t="str">
        <f>'Spot Type 1'!C176</f>
        <v>x</v>
      </c>
      <c r="D176" s="20"/>
      <c r="E176" s="20"/>
      <c r="F176" s="20"/>
      <c r="G176" s="20"/>
      <c r="H176" s="20"/>
      <c r="I176" s="20"/>
      <c r="J176" s="31"/>
      <c r="K176" s="32"/>
      <c r="L176" s="32"/>
      <c r="M176" s="32"/>
      <c r="N176" s="46"/>
    </row>
    <row r="177" spans="2:14" x14ac:dyDescent="0.3">
      <c r="B177" s="23">
        <f>'Spot Type 1'!B177</f>
        <v>0</v>
      </c>
      <c r="C177" s="20" t="str">
        <f>'Spot Type 1'!C177</f>
        <v>x</v>
      </c>
      <c r="D177" s="20"/>
      <c r="E177" s="20"/>
      <c r="F177" s="20"/>
      <c r="G177" s="20"/>
      <c r="H177" s="20"/>
      <c r="I177" s="20"/>
      <c r="J177" s="31"/>
      <c r="K177" s="32"/>
      <c r="L177" s="32"/>
      <c r="M177" s="32"/>
      <c r="N177" s="46"/>
    </row>
    <row r="178" spans="2:14" x14ac:dyDescent="0.3">
      <c r="B178" s="23">
        <f>'Spot Type 1'!B178</f>
        <v>0</v>
      </c>
      <c r="C178" s="20" t="str">
        <f>'Spot Type 1'!C178</f>
        <v>x</v>
      </c>
      <c r="D178" s="20"/>
      <c r="E178" s="20"/>
      <c r="F178" s="20"/>
      <c r="G178" s="20"/>
      <c r="H178" s="20"/>
      <c r="I178" s="20"/>
      <c r="J178" s="31"/>
      <c r="K178" s="32"/>
      <c r="L178" s="32"/>
      <c r="M178" s="32"/>
      <c r="N178" s="46"/>
    </row>
    <row r="179" spans="2:14" x14ac:dyDescent="0.3">
      <c r="B179" s="23">
        <f>'Spot Type 1'!B179</f>
        <v>0</v>
      </c>
      <c r="C179" s="20" t="str">
        <f>'Spot Type 1'!C179</f>
        <v>x</v>
      </c>
      <c r="D179" s="20"/>
      <c r="E179" s="20"/>
      <c r="F179" s="20"/>
      <c r="G179" s="20"/>
      <c r="H179" s="20"/>
      <c r="I179" s="20"/>
      <c r="J179" s="31"/>
      <c r="K179" s="32"/>
      <c r="L179" s="32"/>
      <c r="M179" s="32"/>
      <c r="N179" s="46"/>
    </row>
    <row r="180" spans="2:14" x14ac:dyDescent="0.3">
      <c r="B180" s="23">
        <f>'Spot Type 1'!B180</f>
        <v>0</v>
      </c>
      <c r="C180" s="20" t="str">
        <f>'Spot Type 1'!C180</f>
        <v>x</v>
      </c>
      <c r="D180" s="20"/>
      <c r="E180" s="20"/>
      <c r="F180" s="20"/>
      <c r="G180" s="20"/>
      <c r="H180" s="20"/>
      <c r="I180" s="20"/>
      <c r="J180" s="31"/>
      <c r="K180" s="32"/>
      <c r="L180" s="32"/>
      <c r="M180" s="32"/>
      <c r="N180" s="46"/>
    </row>
    <row r="181" spans="2:14" x14ac:dyDescent="0.3">
      <c r="B181" s="23">
        <f>'Spot Type 1'!B181</f>
        <v>0</v>
      </c>
      <c r="C181" s="20" t="str">
        <f>'Spot Type 1'!C181</f>
        <v>x</v>
      </c>
      <c r="D181" s="20"/>
      <c r="E181" s="20"/>
      <c r="F181" s="20"/>
      <c r="G181" s="20"/>
      <c r="H181" s="20"/>
      <c r="I181" s="20"/>
      <c r="J181" s="31"/>
      <c r="K181" s="32"/>
      <c r="L181" s="32"/>
      <c r="M181" s="32"/>
      <c r="N181" s="46"/>
    </row>
    <row r="182" spans="2:14" x14ac:dyDescent="0.3">
      <c r="B182" s="23">
        <f>'Spot Type 1'!B182</f>
        <v>0</v>
      </c>
      <c r="C182" s="20" t="str">
        <f>'Spot Type 1'!C182</f>
        <v>x</v>
      </c>
      <c r="D182" s="20"/>
      <c r="E182" s="20"/>
      <c r="F182" s="20"/>
      <c r="G182" s="20"/>
      <c r="H182" s="20"/>
      <c r="I182" s="20"/>
      <c r="J182" s="31"/>
      <c r="K182" s="32"/>
      <c r="L182" s="32"/>
      <c r="M182" s="32"/>
      <c r="N182" s="46"/>
    </row>
    <row r="183" spans="2:14" x14ac:dyDescent="0.3">
      <c r="B183" s="23">
        <f>'Spot Type 1'!B183</f>
        <v>0</v>
      </c>
      <c r="C183" s="20" t="str">
        <f>'Spot Type 1'!C183</f>
        <v>x</v>
      </c>
      <c r="D183" s="20"/>
      <c r="E183" s="20"/>
      <c r="F183" s="20"/>
      <c r="G183" s="20"/>
      <c r="H183" s="20"/>
      <c r="I183" s="20"/>
      <c r="J183" s="31"/>
      <c r="K183" s="32"/>
      <c r="L183" s="32"/>
      <c r="M183" s="32"/>
      <c r="N183" s="46"/>
    </row>
    <row r="184" spans="2:14" x14ac:dyDescent="0.3">
      <c r="B184" s="23">
        <f>'Spot Type 1'!B184</f>
        <v>0</v>
      </c>
      <c r="C184" s="20" t="str">
        <f>'Spot Type 1'!C184</f>
        <v>x</v>
      </c>
      <c r="D184" s="20"/>
      <c r="E184" s="20"/>
      <c r="F184" s="20"/>
      <c r="G184" s="20"/>
      <c r="H184" s="20"/>
      <c r="I184" s="20"/>
      <c r="J184" s="31"/>
      <c r="K184" s="32"/>
      <c r="L184" s="32"/>
      <c r="M184" s="32"/>
      <c r="N184" s="46"/>
    </row>
    <row r="185" spans="2:14" x14ac:dyDescent="0.3">
      <c r="B185" s="23">
        <f>'Spot Type 1'!B185</f>
        <v>0</v>
      </c>
      <c r="C185" s="20" t="str">
        <f>'Spot Type 1'!C185</f>
        <v>x</v>
      </c>
      <c r="D185" s="20"/>
      <c r="E185" s="20"/>
      <c r="F185" s="20"/>
      <c r="G185" s="20"/>
      <c r="H185" s="20"/>
      <c r="I185" s="20"/>
      <c r="J185" s="31"/>
      <c r="K185" s="32"/>
      <c r="L185" s="32"/>
      <c r="M185" s="32"/>
      <c r="N185" s="46"/>
    </row>
    <row r="186" spans="2:14" x14ac:dyDescent="0.3">
      <c r="B186" s="23">
        <f>'Spot Type 1'!B186</f>
        <v>0</v>
      </c>
      <c r="C186" s="20" t="str">
        <f>'Spot Type 1'!C186</f>
        <v>x</v>
      </c>
      <c r="D186" s="20"/>
      <c r="E186" s="20"/>
      <c r="F186" s="20"/>
      <c r="G186" s="20"/>
      <c r="H186" s="20"/>
      <c r="I186" s="20"/>
      <c r="J186" s="31"/>
      <c r="K186" s="32"/>
      <c r="L186" s="32"/>
      <c r="M186" s="32"/>
      <c r="N186" s="46"/>
    </row>
    <row r="187" spans="2:14" x14ac:dyDescent="0.3">
      <c r="B187" s="23">
        <f>'Spot Type 1'!B187</f>
        <v>0</v>
      </c>
      <c r="C187" s="20" t="str">
        <f>'Spot Type 1'!C187</f>
        <v>x</v>
      </c>
      <c r="D187" s="20"/>
      <c r="E187" s="20"/>
      <c r="F187" s="20"/>
      <c r="G187" s="20"/>
      <c r="H187" s="20"/>
      <c r="I187" s="20"/>
      <c r="J187" s="31"/>
      <c r="K187" s="32"/>
      <c r="L187" s="32"/>
      <c r="M187" s="32"/>
      <c r="N187" s="46"/>
    </row>
    <row r="188" spans="2:14" x14ac:dyDescent="0.3">
      <c r="B188" s="23">
        <f>'Spot Type 1'!B188</f>
        <v>0</v>
      </c>
      <c r="C188" s="20" t="str">
        <f>'Spot Type 1'!C188</f>
        <v>x</v>
      </c>
      <c r="D188" s="20"/>
      <c r="E188" s="20"/>
      <c r="F188" s="20"/>
      <c r="G188" s="20"/>
      <c r="H188" s="20"/>
      <c r="I188" s="20"/>
      <c r="J188" s="31"/>
      <c r="K188" s="32"/>
      <c r="L188" s="32"/>
      <c r="M188" s="32"/>
      <c r="N188" s="46"/>
    </row>
    <row r="189" spans="2:14" x14ac:dyDescent="0.3">
      <c r="B189" s="23">
        <f>'Spot Type 1'!B189</f>
        <v>0</v>
      </c>
      <c r="C189" s="20" t="str">
        <f>'Spot Type 1'!C189</f>
        <v>x</v>
      </c>
      <c r="D189" s="20"/>
      <c r="E189" s="20"/>
      <c r="F189" s="20"/>
      <c r="G189" s="20"/>
      <c r="H189" s="20"/>
      <c r="I189" s="20"/>
      <c r="J189" s="31"/>
      <c r="K189" s="32"/>
      <c r="L189" s="32"/>
      <c r="M189" s="32"/>
      <c r="N189" s="46"/>
    </row>
    <row r="190" spans="2:14" x14ac:dyDescent="0.3">
      <c r="B190" s="23">
        <f>'Spot Type 1'!B190</f>
        <v>0</v>
      </c>
      <c r="C190" s="20" t="str">
        <f>'Spot Type 1'!C190</f>
        <v>x</v>
      </c>
      <c r="D190" s="20"/>
      <c r="E190" s="20"/>
      <c r="F190" s="20"/>
      <c r="G190" s="20"/>
      <c r="H190" s="20"/>
      <c r="I190" s="20"/>
      <c r="J190" s="31"/>
      <c r="K190" s="32"/>
      <c r="L190" s="32"/>
      <c r="M190" s="32"/>
      <c r="N190" s="46"/>
    </row>
    <row r="191" spans="2:14" x14ac:dyDescent="0.3">
      <c r="B191" s="23">
        <f>'Spot Type 1'!B191</f>
        <v>0</v>
      </c>
      <c r="C191" s="20" t="str">
        <f>'Spot Type 1'!C191</f>
        <v>x</v>
      </c>
      <c r="D191" s="20"/>
      <c r="E191" s="20"/>
      <c r="F191" s="20"/>
      <c r="G191" s="20"/>
      <c r="H191" s="20"/>
      <c r="I191" s="20"/>
      <c r="J191" s="31"/>
      <c r="K191" s="32"/>
      <c r="L191" s="32"/>
      <c r="M191" s="32"/>
      <c r="N191" s="46"/>
    </row>
    <row r="192" spans="2:14" x14ac:dyDescent="0.3">
      <c r="B192" s="23">
        <f>'Spot Type 1'!B192</f>
        <v>0</v>
      </c>
      <c r="C192" s="20" t="str">
        <f>'Spot Type 1'!C192</f>
        <v>x</v>
      </c>
      <c r="D192" s="20"/>
      <c r="E192" s="20"/>
      <c r="F192" s="20"/>
      <c r="G192" s="20"/>
      <c r="H192" s="20"/>
      <c r="I192" s="20"/>
      <c r="J192" s="31"/>
      <c r="K192" s="32"/>
      <c r="L192" s="32"/>
      <c r="M192" s="32"/>
      <c r="N192" s="46"/>
    </row>
    <row r="193" spans="2:25" x14ac:dyDescent="0.3">
      <c r="B193" s="23">
        <f>'Spot Type 1'!B193</f>
        <v>0</v>
      </c>
      <c r="C193" s="20" t="str">
        <f>'Spot Type 1'!C193</f>
        <v>x</v>
      </c>
      <c r="D193" s="20"/>
      <c r="E193" s="20"/>
      <c r="F193" s="20"/>
      <c r="G193" s="20"/>
      <c r="H193" s="20"/>
      <c r="I193" s="20"/>
      <c r="J193" s="31"/>
      <c r="K193" s="32"/>
      <c r="L193" s="32"/>
      <c r="M193" s="32"/>
      <c r="N193" s="46"/>
    </row>
    <row r="194" spans="2:25" x14ac:dyDescent="0.3">
      <c r="B194" s="23">
        <f>'Spot Type 1'!B194</f>
        <v>0</v>
      </c>
      <c r="C194" s="20" t="str">
        <f>'Spot Type 1'!C194</f>
        <v>x</v>
      </c>
      <c r="D194" s="20"/>
      <c r="E194" s="20"/>
      <c r="F194" s="20"/>
      <c r="G194" s="20"/>
      <c r="H194" s="20"/>
      <c r="I194" s="20"/>
      <c r="J194" s="31"/>
      <c r="K194" s="32"/>
      <c r="L194" s="32"/>
      <c r="M194" s="32"/>
      <c r="N194" s="46"/>
      <c r="V194" s="5"/>
      <c r="Y194" s="5"/>
    </row>
    <row r="195" spans="2:25" x14ac:dyDescent="0.3">
      <c r="B195" s="23">
        <f>'Spot Type 1'!B195</f>
        <v>0</v>
      </c>
      <c r="C195" s="20" t="str">
        <f>'Spot Type 1'!C195</f>
        <v>x</v>
      </c>
      <c r="D195" s="20"/>
      <c r="E195" s="20"/>
      <c r="F195" s="20"/>
      <c r="G195" s="20"/>
      <c r="H195" s="20"/>
      <c r="I195" s="20"/>
      <c r="J195" s="31"/>
      <c r="K195" s="32"/>
      <c r="L195" s="32"/>
      <c r="M195" s="32"/>
      <c r="N195" s="46"/>
      <c r="V195" s="5"/>
      <c r="Y195" s="5"/>
    </row>
    <row r="196" spans="2:25" x14ac:dyDescent="0.3">
      <c r="B196" s="23">
        <f>'Spot Type 1'!B196</f>
        <v>0</v>
      </c>
      <c r="C196" s="20" t="str">
        <f>'Spot Type 1'!C196</f>
        <v>x</v>
      </c>
      <c r="D196" s="20"/>
      <c r="E196" s="20"/>
      <c r="F196" s="20"/>
      <c r="G196" s="20"/>
      <c r="H196" s="20"/>
      <c r="I196" s="20"/>
      <c r="J196" s="31"/>
      <c r="K196" s="32"/>
      <c r="L196" s="32"/>
      <c r="M196" s="32"/>
      <c r="N196" s="46"/>
      <c r="V196" s="5"/>
      <c r="Y196" s="5"/>
    </row>
    <row r="197" spans="2:25" x14ac:dyDescent="0.3">
      <c r="B197" s="23">
        <f>'Spot Type 1'!B197</f>
        <v>0</v>
      </c>
      <c r="C197" s="20" t="str">
        <f>'Spot Type 1'!C197</f>
        <v>x</v>
      </c>
      <c r="D197" s="20"/>
      <c r="E197" s="20"/>
      <c r="F197" s="20"/>
      <c r="G197" s="20"/>
      <c r="H197" s="20"/>
      <c r="I197" s="20"/>
      <c r="J197" s="31"/>
      <c r="K197" s="32"/>
      <c r="L197" s="32"/>
      <c r="M197" s="32"/>
      <c r="N197" s="46"/>
      <c r="V197" s="5"/>
      <c r="Y197" s="5"/>
    </row>
    <row r="198" spans="2:25" x14ac:dyDescent="0.3">
      <c r="B198" s="23">
        <f>'Spot Type 1'!B198</f>
        <v>0</v>
      </c>
      <c r="C198" s="20" t="str">
        <f>'Spot Type 1'!C198</f>
        <v>x</v>
      </c>
      <c r="D198" s="20"/>
      <c r="E198" s="20"/>
      <c r="F198" s="20"/>
      <c r="G198" s="20"/>
      <c r="H198" s="20"/>
      <c r="I198" s="20"/>
      <c r="J198" s="31"/>
      <c r="K198" s="32"/>
      <c r="L198" s="32"/>
      <c r="M198" s="32"/>
      <c r="N198" s="46"/>
      <c r="V198" s="5"/>
      <c r="Y198" s="5"/>
    </row>
    <row r="199" spans="2:25" x14ac:dyDescent="0.3">
      <c r="B199" s="23">
        <f>'Spot Type 1'!B199</f>
        <v>0</v>
      </c>
      <c r="C199" s="20" t="str">
        <f>'Spot Type 1'!C199</f>
        <v>x</v>
      </c>
      <c r="D199" s="20"/>
      <c r="E199" s="20"/>
      <c r="F199" s="20"/>
      <c r="G199" s="20"/>
      <c r="H199" s="20"/>
      <c r="I199" s="20"/>
      <c r="J199" s="31"/>
      <c r="K199" s="32"/>
      <c r="L199" s="32"/>
      <c r="M199" s="32"/>
      <c r="N199" s="46"/>
      <c r="V199" s="5"/>
      <c r="Y199" s="5"/>
    </row>
    <row r="200" spans="2:25" x14ac:dyDescent="0.3">
      <c r="B200" s="23">
        <f>'Spot Type 1'!B200</f>
        <v>0</v>
      </c>
      <c r="C200" s="20" t="str">
        <f>'Spot Type 1'!C200</f>
        <v>x</v>
      </c>
      <c r="D200" s="20"/>
      <c r="E200" s="20"/>
      <c r="F200" s="20"/>
      <c r="G200" s="20"/>
      <c r="H200" s="20"/>
      <c r="I200" s="20"/>
      <c r="J200" s="31"/>
      <c r="K200" s="32"/>
      <c r="L200" s="32"/>
      <c r="M200" s="32"/>
      <c r="N200" s="46"/>
      <c r="V200" s="5"/>
      <c r="Y200" s="5"/>
    </row>
    <row r="201" spans="2:25" x14ac:dyDescent="0.3">
      <c r="B201" s="23">
        <f>'Spot Type 1'!B201</f>
        <v>0</v>
      </c>
      <c r="C201" s="20" t="str">
        <f>'Spot Type 1'!C201</f>
        <v>x</v>
      </c>
      <c r="D201" s="20"/>
      <c r="E201" s="20"/>
      <c r="F201" s="20"/>
      <c r="G201" s="20"/>
      <c r="H201" s="20"/>
      <c r="I201" s="20"/>
      <c r="J201" s="31"/>
      <c r="K201" s="32"/>
      <c r="L201" s="32"/>
      <c r="M201" s="32"/>
      <c r="N201" s="46"/>
      <c r="V201" s="5"/>
      <c r="Y201" s="5"/>
    </row>
    <row r="202" spans="2:25" x14ac:dyDescent="0.3">
      <c r="B202" s="23">
        <f>'Spot Type 1'!B202</f>
        <v>0</v>
      </c>
      <c r="C202" s="20" t="str">
        <f>'Spot Type 1'!C202</f>
        <v>x</v>
      </c>
      <c r="D202" s="20"/>
      <c r="E202" s="20"/>
      <c r="F202" s="20"/>
      <c r="G202" s="20"/>
      <c r="H202" s="20"/>
      <c r="I202" s="20"/>
      <c r="J202" s="31"/>
      <c r="K202" s="32"/>
      <c r="L202" s="32"/>
      <c r="M202" s="32"/>
      <c r="N202" s="46"/>
      <c r="V202" s="5"/>
      <c r="Y202" s="5"/>
    </row>
    <row r="203" spans="2:25" x14ac:dyDescent="0.3">
      <c r="B203" s="23">
        <f>'Spot Type 1'!B203</f>
        <v>0</v>
      </c>
      <c r="C203" s="20" t="str">
        <f>'Spot Type 1'!C203</f>
        <v>x</v>
      </c>
      <c r="D203" s="20"/>
      <c r="E203" s="20"/>
      <c r="F203" s="20"/>
      <c r="G203" s="20"/>
      <c r="H203" s="20"/>
      <c r="I203" s="20"/>
      <c r="J203" s="31"/>
      <c r="K203" s="32"/>
      <c r="L203" s="32"/>
      <c r="M203" s="32"/>
      <c r="N203" s="46"/>
      <c r="V203" s="5"/>
      <c r="Y203" s="5"/>
    </row>
    <row r="204" spans="2:25" x14ac:dyDescent="0.3">
      <c r="B204" s="23">
        <f>'Spot Type 1'!B204</f>
        <v>0</v>
      </c>
      <c r="C204" s="20" t="str">
        <f>'Spot Type 1'!C204</f>
        <v>x</v>
      </c>
      <c r="D204" s="20"/>
      <c r="E204" s="20"/>
      <c r="F204" s="20"/>
      <c r="G204" s="20"/>
      <c r="H204" s="20"/>
      <c r="I204" s="20"/>
      <c r="J204" s="31"/>
      <c r="K204" s="32"/>
      <c r="L204" s="32"/>
      <c r="M204" s="32"/>
      <c r="N204" s="46"/>
      <c r="V204" s="5"/>
      <c r="Y204" s="5"/>
    </row>
    <row r="205" spans="2:25" x14ac:dyDescent="0.3">
      <c r="B205" s="23">
        <f>'Spot Type 1'!B205</f>
        <v>0</v>
      </c>
      <c r="C205" s="20" t="str">
        <f>'Spot Type 1'!C205</f>
        <v>x</v>
      </c>
      <c r="D205" s="20"/>
      <c r="E205" s="20"/>
      <c r="F205" s="20"/>
      <c r="G205" s="20"/>
      <c r="H205" s="20"/>
      <c r="I205" s="20"/>
      <c r="J205" s="31"/>
      <c r="K205" s="32"/>
      <c r="L205" s="32"/>
      <c r="M205" s="32"/>
      <c r="N205" s="46"/>
      <c r="V205" s="5"/>
      <c r="Y205" s="5"/>
    </row>
    <row r="206" spans="2:25" x14ac:dyDescent="0.3">
      <c r="B206" s="23">
        <f>'Spot Type 1'!B206</f>
        <v>0</v>
      </c>
      <c r="C206" s="20" t="str">
        <f>'Spot Type 1'!C206</f>
        <v>x</v>
      </c>
      <c r="D206" s="20"/>
      <c r="E206" s="20"/>
      <c r="F206" s="20"/>
      <c r="G206" s="20"/>
      <c r="H206" s="20"/>
      <c r="I206" s="20"/>
      <c r="J206" s="31"/>
      <c r="K206" s="32"/>
      <c r="L206" s="32"/>
      <c r="M206" s="32"/>
      <c r="N206" s="46"/>
      <c r="V206" s="5"/>
      <c r="Y206" s="5"/>
    </row>
    <row r="207" spans="2:25" x14ac:dyDescent="0.3">
      <c r="B207" s="23">
        <f>'Spot Type 1'!B207</f>
        <v>0</v>
      </c>
      <c r="C207" s="20" t="str">
        <f>'Spot Type 1'!C207</f>
        <v>x</v>
      </c>
      <c r="D207" s="20"/>
      <c r="E207" s="20"/>
      <c r="F207" s="20"/>
      <c r="G207" s="20"/>
      <c r="H207" s="20"/>
      <c r="I207" s="20"/>
      <c r="J207" s="31"/>
      <c r="K207" s="32"/>
      <c r="L207" s="32"/>
      <c r="M207" s="32"/>
      <c r="N207" s="46"/>
      <c r="V207" s="5"/>
      <c r="Y207" s="5"/>
    </row>
    <row r="208" spans="2:25" x14ac:dyDescent="0.3">
      <c r="B208" s="23">
        <f>'Spot Type 1'!B208</f>
        <v>0</v>
      </c>
      <c r="C208" s="20" t="str">
        <f>'Spot Type 1'!C208</f>
        <v>x</v>
      </c>
      <c r="D208" s="20"/>
      <c r="E208" s="20"/>
      <c r="F208" s="20"/>
      <c r="G208" s="20"/>
      <c r="H208" s="20"/>
      <c r="I208" s="20"/>
      <c r="J208" s="31"/>
      <c r="K208" s="32"/>
      <c r="L208" s="32"/>
      <c r="M208" s="32"/>
      <c r="N208" s="46"/>
      <c r="V208" s="5"/>
      <c r="Y208" s="5"/>
    </row>
    <row r="209" spans="2:25" x14ac:dyDescent="0.3">
      <c r="B209" s="23">
        <f>'Spot Type 1'!B209</f>
        <v>0</v>
      </c>
      <c r="C209" s="20" t="str">
        <f>'Spot Type 1'!C209</f>
        <v>x</v>
      </c>
      <c r="D209" s="20"/>
      <c r="E209" s="20"/>
      <c r="F209" s="20"/>
      <c r="G209" s="20"/>
      <c r="H209" s="20"/>
      <c r="I209" s="20"/>
      <c r="J209" s="31"/>
      <c r="K209" s="32"/>
      <c r="L209" s="32"/>
      <c r="M209" s="32"/>
      <c r="N209" s="46"/>
      <c r="V209" s="5"/>
      <c r="Y209" s="5"/>
    </row>
    <row r="210" spans="2:25" x14ac:dyDescent="0.3">
      <c r="B210" s="23">
        <f>'Spot Type 1'!B210</f>
        <v>0</v>
      </c>
      <c r="C210" s="20" t="str">
        <f>'Spot Type 1'!C210</f>
        <v>x</v>
      </c>
      <c r="D210" s="20"/>
      <c r="E210" s="20"/>
      <c r="F210" s="20"/>
      <c r="G210" s="20"/>
      <c r="H210" s="20"/>
      <c r="I210" s="20"/>
      <c r="J210" s="31"/>
      <c r="K210" s="32"/>
      <c r="L210" s="32"/>
      <c r="M210" s="32"/>
      <c r="N210" s="46"/>
      <c r="V210" s="5"/>
      <c r="Y210" s="5"/>
    </row>
    <row r="211" spans="2:25" x14ac:dyDescent="0.3">
      <c r="B211" s="23">
        <f>'Spot Type 1'!B211</f>
        <v>0</v>
      </c>
      <c r="C211" s="20" t="str">
        <f>'Spot Type 1'!C211</f>
        <v>x</v>
      </c>
      <c r="D211" s="20"/>
      <c r="E211" s="20"/>
      <c r="F211" s="20"/>
      <c r="G211" s="20"/>
      <c r="H211" s="20"/>
      <c r="I211" s="20"/>
      <c r="J211" s="31"/>
      <c r="K211" s="32"/>
      <c r="L211" s="32"/>
      <c r="M211" s="32"/>
      <c r="N211" s="46"/>
      <c r="V211" s="5"/>
      <c r="Y211" s="5"/>
    </row>
    <row r="212" spans="2:25" x14ac:dyDescent="0.3">
      <c r="B212" s="23">
        <f>'Spot Type 1'!B212</f>
        <v>0</v>
      </c>
      <c r="C212" s="20" t="str">
        <f>'Spot Type 1'!C212</f>
        <v>x</v>
      </c>
      <c r="D212" s="20"/>
      <c r="E212" s="20"/>
      <c r="F212" s="20"/>
      <c r="G212" s="20"/>
      <c r="H212" s="20"/>
      <c r="I212" s="20"/>
      <c r="J212" s="31"/>
      <c r="K212" s="32"/>
      <c r="L212" s="32"/>
      <c r="M212" s="32"/>
      <c r="N212" s="46"/>
      <c r="V212" s="5"/>
      <c r="Y212" s="5"/>
    </row>
    <row r="213" spans="2:25" x14ac:dyDescent="0.3">
      <c r="B213" s="23">
        <f>'Spot Type 1'!B213</f>
        <v>0</v>
      </c>
      <c r="C213" s="20" t="str">
        <f>'Spot Type 1'!C213</f>
        <v>x</v>
      </c>
      <c r="D213" s="20"/>
      <c r="E213" s="20"/>
      <c r="F213" s="20"/>
      <c r="G213" s="20"/>
      <c r="H213" s="20"/>
      <c r="I213" s="20"/>
      <c r="J213" s="31"/>
      <c r="K213" s="32"/>
      <c r="L213" s="32"/>
      <c r="M213" s="32"/>
      <c r="N213" s="46"/>
      <c r="V213" s="5"/>
      <c r="Y213" s="5"/>
    </row>
    <row r="214" spans="2:25" x14ac:dyDescent="0.3">
      <c r="B214" s="23">
        <f>'Spot Type 1'!B214</f>
        <v>0</v>
      </c>
      <c r="C214" s="20" t="str">
        <f>'Spot Type 1'!C214</f>
        <v>x</v>
      </c>
      <c r="D214" s="20"/>
      <c r="E214" s="20"/>
      <c r="F214" s="20"/>
      <c r="G214" s="20"/>
      <c r="H214" s="20"/>
      <c r="I214" s="20"/>
      <c r="J214" s="31"/>
      <c r="K214" s="32"/>
      <c r="L214" s="32"/>
      <c r="M214" s="32"/>
      <c r="N214" s="46"/>
      <c r="V214" s="5"/>
      <c r="Y214" s="5"/>
    </row>
    <row r="215" spans="2:25" x14ac:dyDescent="0.3">
      <c r="B215" s="23">
        <f>'Spot Type 1'!B215</f>
        <v>0</v>
      </c>
      <c r="C215" s="20" t="str">
        <f>'Spot Type 1'!C215</f>
        <v>x</v>
      </c>
      <c r="D215" s="20"/>
      <c r="E215" s="20"/>
      <c r="F215" s="20"/>
      <c r="G215" s="20"/>
      <c r="H215" s="20"/>
      <c r="I215" s="20"/>
      <c r="J215" s="31"/>
      <c r="K215" s="32"/>
      <c r="L215" s="32"/>
      <c r="M215" s="32"/>
      <c r="N215" s="46"/>
      <c r="V215" s="5"/>
      <c r="Y215" s="5"/>
    </row>
    <row r="216" spans="2:25" x14ac:dyDescent="0.3">
      <c r="B216" s="23">
        <f>'Spot Type 1'!B216</f>
        <v>0</v>
      </c>
      <c r="C216" s="20" t="str">
        <f>'Spot Type 1'!C216</f>
        <v>x</v>
      </c>
      <c r="D216" s="20"/>
      <c r="E216" s="20"/>
      <c r="F216" s="20"/>
      <c r="G216" s="20"/>
      <c r="H216" s="20"/>
      <c r="I216" s="20"/>
      <c r="J216" s="31"/>
      <c r="K216" s="32"/>
      <c r="L216" s="32"/>
      <c r="M216" s="32"/>
      <c r="N216" s="46"/>
      <c r="V216" s="5"/>
      <c r="Y216" s="5"/>
    </row>
    <row r="217" spans="2:25" x14ac:dyDescent="0.3">
      <c r="B217" s="23">
        <f>'Spot Type 1'!B217</f>
        <v>0</v>
      </c>
      <c r="C217" s="20" t="str">
        <f>'Spot Type 1'!C217</f>
        <v>x</v>
      </c>
      <c r="D217" s="20"/>
      <c r="E217" s="20"/>
      <c r="F217" s="20"/>
      <c r="G217" s="20"/>
      <c r="H217" s="20"/>
      <c r="I217" s="20"/>
      <c r="J217" s="31"/>
      <c r="K217" s="32"/>
      <c r="L217" s="32"/>
      <c r="M217" s="32"/>
      <c r="N217" s="46"/>
      <c r="V217" s="5"/>
      <c r="Y217" s="5"/>
    </row>
    <row r="218" spans="2:25" x14ac:dyDescent="0.3">
      <c r="B218" s="23">
        <f>'Spot Type 1'!B218</f>
        <v>0</v>
      </c>
      <c r="C218" s="20" t="str">
        <f>'Spot Type 1'!C218</f>
        <v>x</v>
      </c>
      <c r="D218" s="20"/>
      <c r="E218" s="20"/>
      <c r="F218" s="20"/>
      <c r="G218" s="20"/>
      <c r="H218" s="20"/>
      <c r="I218" s="20"/>
      <c r="J218" s="31"/>
      <c r="K218" s="32"/>
      <c r="L218" s="32"/>
      <c r="M218" s="32"/>
      <c r="N218" s="46"/>
      <c r="V218" s="5"/>
      <c r="Y218" s="5"/>
    </row>
    <row r="219" spans="2:25" x14ac:dyDescent="0.3">
      <c r="B219" s="23">
        <f>'Spot Type 1'!B219</f>
        <v>0</v>
      </c>
      <c r="C219" s="20" t="str">
        <f>'Spot Type 1'!C219</f>
        <v>x</v>
      </c>
      <c r="D219" s="20"/>
      <c r="E219" s="20"/>
      <c r="F219" s="20"/>
      <c r="G219" s="20"/>
      <c r="H219" s="20"/>
      <c r="I219" s="20"/>
      <c r="J219" s="31"/>
      <c r="K219" s="32"/>
      <c r="L219" s="32"/>
      <c r="M219" s="32"/>
      <c r="N219" s="46"/>
      <c r="V219" s="5"/>
      <c r="Y219" s="5"/>
    </row>
    <row r="220" spans="2:25" x14ac:dyDescent="0.3">
      <c r="B220" s="23">
        <f>'Spot Type 1'!B220</f>
        <v>0</v>
      </c>
      <c r="C220" s="20" t="str">
        <f>'Spot Type 1'!C220</f>
        <v>x</v>
      </c>
      <c r="D220" s="20"/>
      <c r="E220" s="20"/>
      <c r="F220" s="20"/>
      <c r="G220" s="20"/>
      <c r="H220" s="20"/>
      <c r="I220" s="20"/>
      <c r="J220" s="31"/>
      <c r="K220" s="32"/>
      <c r="L220" s="32"/>
      <c r="M220" s="32"/>
      <c r="N220" s="46"/>
      <c r="V220" s="5"/>
      <c r="Y220" s="5"/>
    </row>
    <row r="221" spans="2:25" x14ac:dyDescent="0.3">
      <c r="B221" s="23">
        <f>'Spot Type 1'!B221</f>
        <v>0</v>
      </c>
      <c r="C221" s="20" t="str">
        <f>'Spot Type 1'!C221</f>
        <v>x</v>
      </c>
      <c r="D221" s="20"/>
      <c r="E221" s="20"/>
      <c r="F221" s="20"/>
      <c r="G221" s="20"/>
      <c r="H221" s="20"/>
      <c r="I221" s="20"/>
      <c r="J221" s="31"/>
      <c r="K221" s="32"/>
      <c r="L221" s="32"/>
      <c r="M221" s="32"/>
      <c r="N221" s="46"/>
      <c r="V221" s="5"/>
      <c r="Y221" s="5"/>
    </row>
    <row r="222" spans="2:25" x14ac:dyDescent="0.3">
      <c r="B222" s="23">
        <f>'Spot Type 1'!B222</f>
        <v>0</v>
      </c>
      <c r="C222" s="20" t="str">
        <f>'Spot Type 1'!C222</f>
        <v>x</v>
      </c>
      <c r="D222" s="20"/>
      <c r="E222" s="20"/>
      <c r="F222" s="20"/>
      <c r="G222" s="20"/>
      <c r="H222" s="20"/>
      <c r="I222" s="20"/>
      <c r="J222" s="31"/>
      <c r="K222" s="32"/>
      <c r="L222" s="32"/>
      <c r="M222" s="32"/>
      <c r="N222" s="46"/>
      <c r="V222" s="5"/>
      <c r="Y222" s="5"/>
    </row>
    <row r="223" spans="2:25" x14ac:dyDescent="0.3">
      <c r="B223" s="23">
        <f>'Spot Type 1'!B223</f>
        <v>0</v>
      </c>
      <c r="C223" s="20" t="str">
        <f>'Spot Type 1'!C223</f>
        <v>x</v>
      </c>
      <c r="D223" s="20"/>
      <c r="E223" s="20"/>
      <c r="F223" s="20"/>
      <c r="G223" s="20"/>
      <c r="H223" s="20"/>
      <c r="I223" s="20"/>
      <c r="J223" s="31"/>
      <c r="K223" s="32"/>
      <c r="L223" s="32"/>
      <c r="M223" s="32"/>
      <c r="N223" s="46"/>
      <c r="V223" s="5"/>
      <c r="Y223" s="5"/>
    </row>
    <row r="224" spans="2:25" x14ac:dyDescent="0.3">
      <c r="B224" s="23">
        <f>'Spot Type 1'!B224</f>
        <v>0</v>
      </c>
      <c r="C224" s="20" t="str">
        <f>'Spot Type 1'!C224</f>
        <v>x</v>
      </c>
      <c r="D224" s="20"/>
      <c r="E224" s="20"/>
      <c r="F224" s="20"/>
      <c r="G224" s="20"/>
      <c r="H224" s="20"/>
      <c r="I224" s="20"/>
      <c r="J224" s="31"/>
      <c r="K224" s="32"/>
      <c r="L224" s="32"/>
      <c r="M224" s="32"/>
      <c r="N224" s="46"/>
      <c r="V224" s="5"/>
      <c r="Y224" s="5"/>
    </row>
    <row r="225" spans="2:25" x14ac:dyDescent="0.3">
      <c r="B225" s="23">
        <f>'Spot Type 1'!B225</f>
        <v>0</v>
      </c>
      <c r="C225" s="20" t="str">
        <f>'Spot Type 1'!C225</f>
        <v>x</v>
      </c>
      <c r="D225" s="20"/>
      <c r="E225" s="20"/>
      <c r="F225" s="20"/>
      <c r="G225" s="20"/>
      <c r="H225" s="20"/>
      <c r="I225" s="20"/>
      <c r="J225" s="31"/>
      <c r="K225" s="32"/>
      <c r="L225" s="32"/>
      <c r="M225" s="32"/>
      <c r="N225" s="46"/>
      <c r="V225" s="5"/>
      <c r="Y225" s="5"/>
    </row>
    <row r="226" spans="2:25" x14ac:dyDescent="0.3">
      <c r="B226" s="23">
        <f>'Spot Type 1'!B226</f>
        <v>0</v>
      </c>
      <c r="C226" s="20" t="str">
        <f>'Spot Type 1'!C226</f>
        <v>x</v>
      </c>
      <c r="D226" s="20"/>
      <c r="E226" s="20"/>
      <c r="F226" s="20"/>
      <c r="G226" s="20"/>
      <c r="H226" s="20"/>
      <c r="I226" s="20"/>
      <c r="J226" s="31"/>
      <c r="K226" s="32"/>
      <c r="L226" s="32"/>
      <c r="M226" s="32"/>
      <c r="N226" s="46"/>
      <c r="V226" s="5"/>
      <c r="Y226" s="5"/>
    </row>
    <row r="227" spans="2:25" x14ac:dyDescent="0.3">
      <c r="B227" s="23">
        <f>'Spot Type 1'!B227</f>
        <v>0</v>
      </c>
      <c r="C227" s="20" t="str">
        <f>'Spot Type 1'!C227</f>
        <v>x</v>
      </c>
      <c r="D227" s="20"/>
      <c r="E227" s="20"/>
      <c r="F227" s="20"/>
      <c r="G227" s="20"/>
      <c r="H227" s="20"/>
      <c r="I227" s="20"/>
      <c r="J227" s="31"/>
      <c r="K227" s="32"/>
      <c r="L227" s="32"/>
      <c r="M227" s="32"/>
      <c r="N227" s="46"/>
      <c r="V227" s="5"/>
      <c r="Y227" s="5"/>
    </row>
    <row r="228" spans="2:25" x14ac:dyDescent="0.3">
      <c r="B228" s="23">
        <f>'Spot Type 1'!B228</f>
        <v>0</v>
      </c>
      <c r="C228" s="20" t="str">
        <f>'Spot Type 1'!C228</f>
        <v>x</v>
      </c>
      <c r="D228" s="20"/>
      <c r="E228" s="20"/>
      <c r="F228" s="20"/>
      <c r="G228" s="20"/>
      <c r="H228" s="20"/>
      <c r="I228" s="20"/>
      <c r="J228" s="31"/>
      <c r="K228" s="32"/>
      <c r="L228" s="32"/>
      <c r="M228" s="32"/>
      <c r="N228" s="46"/>
      <c r="V228" s="5"/>
      <c r="Y228" s="5"/>
    </row>
    <row r="229" spans="2:25" x14ac:dyDescent="0.3">
      <c r="B229" s="23">
        <f>'Spot Type 1'!B229</f>
        <v>0</v>
      </c>
      <c r="C229" s="20" t="str">
        <f>'Spot Type 1'!C229</f>
        <v>x</v>
      </c>
      <c r="D229" s="20"/>
      <c r="E229" s="20"/>
      <c r="F229" s="20"/>
      <c r="G229" s="20"/>
      <c r="H229" s="20"/>
      <c r="I229" s="20"/>
      <c r="J229" s="31"/>
      <c r="K229" s="32"/>
      <c r="L229" s="32"/>
      <c r="M229" s="32"/>
      <c r="N229" s="46"/>
      <c r="V229" s="5"/>
      <c r="Y229" s="5"/>
    </row>
    <row r="230" spans="2:25" x14ac:dyDescent="0.3">
      <c r="B230" s="23">
        <f>'Spot Type 1'!B230</f>
        <v>0</v>
      </c>
      <c r="C230" s="20" t="str">
        <f>'Spot Type 1'!C230</f>
        <v>x</v>
      </c>
      <c r="D230" s="20"/>
      <c r="E230" s="20"/>
      <c r="F230" s="20"/>
      <c r="G230" s="20"/>
      <c r="H230" s="20"/>
      <c r="I230" s="20"/>
      <c r="J230" s="31"/>
      <c r="K230" s="32"/>
      <c r="L230" s="32"/>
      <c r="M230" s="32"/>
      <c r="N230" s="46"/>
      <c r="V230" s="5"/>
      <c r="Y230" s="5"/>
    </row>
    <row r="231" spans="2:25" x14ac:dyDescent="0.3">
      <c r="B231" s="23">
        <f>'Spot Type 1'!B231</f>
        <v>0</v>
      </c>
      <c r="C231" s="20" t="str">
        <f>'Spot Type 1'!C231</f>
        <v>x</v>
      </c>
      <c r="D231" s="20"/>
      <c r="E231" s="20"/>
      <c r="F231" s="20"/>
      <c r="G231" s="20"/>
      <c r="H231" s="20"/>
      <c r="I231" s="20"/>
      <c r="J231" s="31"/>
      <c r="K231" s="32"/>
      <c r="L231" s="32"/>
      <c r="M231" s="32"/>
      <c r="N231" s="46"/>
      <c r="V231" s="5"/>
      <c r="Y231" s="5"/>
    </row>
    <row r="232" spans="2:25" x14ac:dyDescent="0.3">
      <c r="B232" s="23">
        <f>'Spot Type 1'!B232</f>
        <v>0</v>
      </c>
      <c r="C232" s="20" t="str">
        <f>'Spot Type 1'!C232</f>
        <v>x</v>
      </c>
      <c r="D232" s="20"/>
      <c r="E232" s="20"/>
      <c r="F232" s="20"/>
      <c r="G232" s="20"/>
      <c r="H232" s="20"/>
      <c r="I232" s="20"/>
      <c r="J232" s="31"/>
      <c r="K232" s="32"/>
      <c r="L232" s="32"/>
      <c r="M232" s="32"/>
      <c r="N232" s="46"/>
      <c r="V232" s="5"/>
      <c r="Y232" s="5"/>
    </row>
    <row r="233" spans="2:25" x14ac:dyDescent="0.3">
      <c r="B233" s="23">
        <f>'Spot Type 1'!B233</f>
        <v>0</v>
      </c>
      <c r="C233" s="20" t="str">
        <f>'Spot Type 1'!C233</f>
        <v>x</v>
      </c>
      <c r="D233" s="20"/>
      <c r="E233" s="20"/>
      <c r="F233" s="20"/>
      <c r="G233" s="20"/>
      <c r="H233" s="20"/>
      <c r="I233" s="20"/>
      <c r="J233" s="31"/>
      <c r="K233" s="32"/>
      <c r="L233" s="32"/>
      <c r="M233" s="32"/>
      <c r="N233" s="46"/>
      <c r="V233" s="5"/>
      <c r="Y233" s="5"/>
    </row>
    <row r="234" spans="2:25" x14ac:dyDescent="0.3">
      <c r="B234" s="23">
        <f>'Spot Type 1'!B234</f>
        <v>0</v>
      </c>
      <c r="C234" s="20" t="str">
        <f>'Spot Type 1'!C234</f>
        <v>x</v>
      </c>
      <c r="D234" s="20"/>
      <c r="E234" s="20"/>
      <c r="F234" s="20"/>
      <c r="G234" s="20"/>
      <c r="H234" s="20"/>
      <c r="I234" s="20"/>
      <c r="J234" s="31"/>
      <c r="K234" s="32"/>
      <c r="L234" s="32"/>
      <c r="M234" s="32"/>
      <c r="N234" s="46"/>
      <c r="V234" s="5"/>
      <c r="Y234" s="5"/>
    </row>
    <row r="235" spans="2:25" x14ac:dyDescent="0.3">
      <c r="B235" s="23">
        <f>'Spot Type 1'!B235</f>
        <v>0</v>
      </c>
      <c r="C235" s="20" t="str">
        <f>'Spot Type 1'!C235</f>
        <v>x</v>
      </c>
      <c r="D235" s="20"/>
      <c r="E235" s="20"/>
      <c r="F235" s="20"/>
      <c r="G235" s="20"/>
      <c r="H235" s="20"/>
      <c r="I235" s="20"/>
      <c r="J235" s="31"/>
      <c r="K235" s="32"/>
      <c r="L235" s="32"/>
      <c r="M235" s="32"/>
      <c r="N235" s="46"/>
      <c r="V235" s="5"/>
      <c r="Y235" s="5"/>
    </row>
    <row r="236" spans="2:25" x14ac:dyDescent="0.3">
      <c r="B236" s="23">
        <f>'Spot Type 1'!B236</f>
        <v>0</v>
      </c>
      <c r="C236" s="20" t="str">
        <f>'Spot Type 1'!C236</f>
        <v>x</v>
      </c>
      <c r="D236" s="20"/>
      <c r="E236" s="20"/>
      <c r="F236" s="20"/>
      <c r="G236" s="20"/>
      <c r="H236" s="20"/>
      <c r="I236" s="20"/>
      <c r="J236" s="31"/>
      <c r="K236" s="32"/>
      <c r="L236" s="32"/>
      <c r="M236" s="32"/>
      <c r="N236" s="46"/>
      <c r="V236" s="5"/>
      <c r="Y236" s="5"/>
    </row>
    <row r="237" spans="2:25" x14ac:dyDescent="0.3">
      <c r="B237" s="23">
        <f>'Spot Type 1'!B237</f>
        <v>0</v>
      </c>
      <c r="C237" s="20" t="str">
        <f>'Spot Type 1'!C237</f>
        <v>x</v>
      </c>
      <c r="D237" s="20"/>
      <c r="E237" s="20"/>
      <c r="F237" s="20"/>
      <c r="G237" s="20"/>
      <c r="H237" s="20"/>
      <c r="I237" s="20"/>
      <c r="J237" s="31"/>
      <c r="K237" s="32"/>
      <c r="L237" s="32"/>
      <c r="M237" s="32"/>
      <c r="N237" s="46"/>
      <c r="V237" s="5"/>
      <c r="Y237" s="5"/>
    </row>
    <row r="238" spans="2:25" x14ac:dyDescent="0.3">
      <c r="B238" s="23">
        <f>'Spot Type 1'!B238</f>
        <v>0</v>
      </c>
      <c r="C238" s="20" t="str">
        <f>'Spot Type 1'!C238</f>
        <v>x</v>
      </c>
      <c r="D238" s="20"/>
      <c r="E238" s="20"/>
      <c r="F238" s="20"/>
      <c r="G238" s="20"/>
      <c r="H238" s="20"/>
      <c r="I238" s="20"/>
      <c r="J238" s="31"/>
      <c r="K238" s="32"/>
      <c r="L238" s="32"/>
      <c r="M238" s="32"/>
      <c r="N238" s="46"/>
      <c r="V238" s="5"/>
      <c r="Y238" s="5"/>
    </row>
    <row r="239" spans="2:25" x14ac:dyDescent="0.3">
      <c r="B239" s="23">
        <f>'Spot Type 1'!B239</f>
        <v>0</v>
      </c>
      <c r="C239" s="20" t="str">
        <f>'Spot Type 1'!C239</f>
        <v>x</v>
      </c>
      <c r="D239" s="20"/>
      <c r="E239" s="20"/>
      <c r="F239" s="20"/>
      <c r="G239" s="20"/>
      <c r="H239" s="20"/>
      <c r="I239" s="20"/>
      <c r="J239" s="31"/>
      <c r="K239" s="32"/>
      <c r="L239" s="32"/>
      <c r="M239" s="32"/>
      <c r="N239" s="46"/>
      <c r="V239" s="5"/>
      <c r="Y239" s="5"/>
    </row>
    <row r="240" spans="2:25" x14ac:dyDescent="0.3">
      <c r="B240" s="23">
        <f>'Spot Type 1'!B240</f>
        <v>0</v>
      </c>
      <c r="C240" s="20" t="str">
        <f>'Spot Type 1'!C240</f>
        <v>x</v>
      </c>
      <c r="D240" s="20"/>
      <c r="E240" s="20"/>
      <c r="F240" s="20"/>
      <c r="G240" s="20"/>
      <c r="H240" s="20"/>
      <c r="I240" s="20"/>
      <c r="J240" s="31"/>
      <c r="K240" s="32"/>
      <c r="L240" s="32"/>
      <c r="M240" s="32"/>
      <c r="N240" s="46"/>
      <c r="V240" s="5"/>
      <c r="Y240" s="5"/>
    </row>
    <row r="241" spans="2:25" x14ac:dyDescent="0.3">
      <c r="B241" s="23">
        <f>'Spot Type 1'!B241</f>
        <v>0</v>
      </c>
      <c r="C241" s="20" t="str">
        <f>'Spot Type 1'!C241</f>
        <v>x</v>
      </c>
      <c r="D241" s="20"/>
      <c r="E241" s="20"/>
      <c r="F241" s="20"/>
      <c r="G241" s="20"/>
      <c r="H241" s="20"/>
      <c r="I241" s="20"/>
      <c r="J241" s="31"/>
      <c r="K241" s="32"/>
      <c r="L241" s="32"/>
      <c r="M241" s="32"/>
      <c r="N241" s="46"/>
      <c r="V241" s="5"/>
      <c r="Y241" s="5"/>
    </row>
    <row r="242" spans="2:25" x14ac:dyDescent="0.3">
      <c r="B242" s="23">
        <f>'Spot Type 1'!B242</f>
        <v>0</v>
      </c>
      <c r="C242" s="20" t="str">
        <f>'Spot Type 1'!C242</f>
        <v>x</v>
      </c>
      <c r="D242" s="20"/>
      <c r="E242" s="20"/>
      <c r="F242" s="20"/>
      <c r="G242" s="20"/>
      <c r="H242" s="20"/>
      <c r="I242" s="20"/>
      <c r="J242" s="31"/>
      <c r="K242" s="32"/>
      <c r="L242" s="32"/>
      <c r="M242" s="32"/>
      <c r="N242" s="46"/>
      <c r="V242" s="5"/>
      <c r="Y242" s="5"/>
    </row>
    <row r="243" spans="2:25" x14ac:dyDescent="0.3">
      <c r="B243" s="23">
        <f>'Spot Type 1'!B243</f>
        <v>0</v>
      </c>
      <c r="C243" s="20" t="str">
        <f>'Spot Type 1'!C243</f>
        <v>x</v>
      </c>
      <c r="D243" s="20"/>
      <c r="E243" s="20"/>
      <c r="F243" s="20"/>
      <c r="G243" s="20"/>
      <c r="H243" s="20"/>
      <c r="I243" s="20"/>
      <c r="J243" s="31"/>
      <c r="K243" s="32"/>
      <c r="L243" s="32"/>
      <c r="M243" s="32"/>
      <c r="N243" s="46"/>
      <c r="V243" s="5"/>
      <c r="Y243" s="5"/>
    </row>
    <row r="244" spans="2:25" x14ac:dyDescent="0.3">
      <c r="B244" s="23">
        <f>'Spot Type 1'!B244</f>
        <v>0</v>
      </c>
      <c r="C244" s="20" t="str">
        <f>'Spot Type 1'!C244</f>
        <v>x</v>
      </c>
      <c r="D244" s="20"/>
      <c r="E244" s="20"/>
      <c r="F244" s="20"/>
      <c r="G244" s="20"/>
      <c r="H244" s="20"/>
      <c r="I244" s="20"/>
      <c r="J244" s="31"/>
      <c r="K244" s="32"/>
      <c r="L244" s="32"/>
      <c r="M244" s="32"/>
      <c r="N244" s="46"/>
      <c r="V244" s="5"/>
      <c r="Y244" s="5"/>
    </row>
    <row r="245" spans="2:25" x14ac:dyDescent="0.3">
      <c r="B245" s="23">
        <f>'Spot Type 1'!B245</f>
        <v>0</v>
      </c>
      <c r="C245" s="20" t="str">
        <f>'Spot Type 1'!C245</f>
        <v>x</v>
      </c>
      <c r="D245" s="20"/>
      <c r="E245" s="20"/>
      <c r="F245" s="20"/>
      <c r="G245" s="20"/>
      <c r="H245" s="20"/>
      <c r="I245" s="20"/>
      <c r="J245" s="31"/>
      <c r="K245" s="32"/>
      <c r="L245" s="32"/>
      <c r="M245" s="32"/>
      <c r="N245" s="46"/>
      <c r="V245" s="5"/>
      <c r="Y245" s="5"/>
    </row>
    <row r="246" spans="2:25" x14ac:dyDescent="0.3">
      <c r="B246" s="23">
        <f>'Spot Type 1'!B246</f>
        <v>0</v>
      </c>
      <c r="C246" s="20" t="str">
        <f>'Spot Type 1'!C246</f>
        <v>x</v>
      </c>
      <c r="D246" s="20"/>
      <c r="E246" s="20"/>
      <c r="F246" s="20"/>
      <c r="G246" s="20"/>
      <c r="H246" s="20"/>
      <c r="I246" s="20"/>
      <c r="J246" s="31"/>
      <c r="K246" s="32"/>
      <c r="L246" s="32"/>
      <c r="M246" s="32"/>
      <c r="N246" s="46"/>
      <c r="V246" s="5"/>
      <c r="Y246" s="5"/>
    </row>
    <row r="247" spans="2:25" x14ac:dyDescent="0.3">
      <c r="B247" s="23">
        <f>'Spot Type 1'!B247</f>
        <v>0</v>
      </c>
      <c r="C247" s="20" t="str">
        <f>'Spot Type 1'!C247</f>
        <v>x</v>
      </c>
      <c r="D247" s="20"/>
      <c r="E247" s="20"/>
      <c r="F247" s="20"/>
      <c r="G247" s="20"/>
      <c r="H247" s="20"/>
      <c r="I247" s="20"/>
      <c r="J247" s="31"/>
      <c r="K247" s="32"/>
      <c r="L247" s="32"/>
      <c r="M247" s="32"/>
      <c r="N247" s="46"/>
      <c r="V247" s="5"/>
      <c r="Y247" s="5"/>
    </row>
    <row r="248" spans="2:25" x14ac:dyDescent="0.3">
      <c r="B248" s="23">
        <f>'Spot Type 1'!B248</f>
        <v>0</v>
      </c>
      <c r="C248" s="20" t="str">
        <f>'Spot Type 1'!C248</f>
        <v>x</v>
      </c>
      <c r="D248" s="20"/>
      <c r="E248" s="20"/>
      <c r="F248" s="20"/>
      <c r="G248" s="20"/>
      <c r="H248" s="20"/>
      <c r="I248" s="20"/>
      <c r="J248" s="31"/>
      <c r="K248" s="32"/>
      <c r="L248" s="32"/>
      <c r="M248" s="32"/>
      <c r="N248" s="46"/>
      <c r="V248" s="5"/>
      <c r="Y248" s="5"/>
    </row>
    <row r="249" spans="2:25" x14ac:dyDescent="0.3">
      <c r="B249" s="23">
        <f>'Spot Type 1'!B249</f>
        <v>0</v>
      </c>
      <c r="C249" s="20" t="str">
        <f>'Spot Type 1'!C249</f>
        <v>x</v>
      </c>
      <c r="D249" s="20"/>
      <c r="E249" s="20"/>
      <c r="F249" s="20"/>
      <c r="G249" s="20"/>
      <c r="H249" s="20"/>
      <c r="I249" s="20"/>
      <c r="J249" s="31"/>
      <c r="K249" s="32"/>
      <c r="L249" s="32"/>
      <c r="M249" s="32"/>
      <c r="N249" s="46"/>
      <c r="V249" s="5"/>
      <c r="Y249" s="5"/>
    </row>
    <row r="250" spans="2:25" x14ac:dyDescent="0.3">
      <c r="B250" s="23">
        <f>'Spot Type 1'!B250</f>
        <v>0</v>
      </c>
      <c r="C250" s="20" t="str">
        <f>'Spot Type 1'!C250</f>
        <v>x</v>
      </c>
      <c r="D250" s="20"/>
      <c r="E250" s="20"/>
      <c r="F250" s="20"/>
      <c r="G250" s="20"/>
      <c r="H250" s="20"/>
      <c r="I250" s="20"/>
      <c r="J250" s="31"/>
      <c r="K250" s="32"/>
      <c r="L250" s="32"/>
      <c r="M250" s="32"/>
      <c r="N250" s="46"/>
      <c r="V250" s="5"/>
      <c r="Y250" s="5"/>
    </row>
    <row r="251" spans="2:25" x14ac:dyDescent="0.3">
      <c r="B251" s="23">
        <f>'Spot Type 1'!B251</f>
        <v>0</v>
      </c>
      <c r="C251" s="20" t="str">
        <f>'Spot Type 1'!C251</f>
        <v>x</v>
      </c>
      <c r="D251" s="20"/>
      <c r="E251" s="20"/>
      <c r="F251" s="20"/>
      <c r="G251" s="20"/>
      <c r="H251" s="20"/>
      <c r="I251" s="20"/>
      <c r="J251" s="31"/>
      <c r="K251" s="32"/>
      <c r="L251" s="32"/>
      <c r="M251" s="32"/>
      <c r="N251" s="46"/>
      <c r="V251" s="5"/>
      <c r="Y251" s="5"/>
    </row>
    <row r="252" spans="2:25" x14ac:dyDescent="0.3">
      <c r="B252" s="23">
        <f>'Spot Type 1'!B252</f>
        <v>0</v>
      </c>
      <c r="C252" s="20" t="str">
        <f>'Spot Type 1'!C252</f>
        <v>x</v>
      </c>
      <c r="D252" s="20"/>
      <c r="E252" s="20"/>
      <c r="F252" s="20"/>
      <c r="G252" s="20"/>
      <c r="H252" s="20"/>
      <c r="I252" s="20"/>
      <c r="J252" s="31"/>
      <c r="K252" s="32"/>
      <c r="L252" s="32"/>
      <c r="M252" s="32"/>
      <c r="N252" s="46"/>
      <c r="V252" s="5"/>
      <c r="Y252" s="5"/>
    </row>
    <row r="253" spans="2:25" x14ac:dyDescent="0.3">
      <c r="B253" s="23">
        <f>'Spot Type 1'!B253</f>
        <v>0</v>
      </c>
      <c r="C253" s="20" t="str">
        <f>'Spot Type 1'!C253</f>
        <v>x</v>
      </c>
      <c r="D253" s="20"/>
      <c r="E253" s="20"/>
      <c r="F253" s="20"/>
      <c r="G253" s="20"/>
      <c r="H253" s="20"/>
      <c r="I253" s="20"/>
      <c r="J253" s="31"/>
      <c r="K253" s="32"/>
      <c r="L253" s="32"/>
      <c r="M253" s="32"/>
      <c r="N253" s="46"/>
      <c r="V253" s="5"/>
      <c r="Y253" s="5"/>
    </row>
    <row r="254" spans="2:25" x14ac:dyDescent="0.3">
      <c r="B254" s="23">
        <f>'Spot Type 1'!B254</f>
        <v>0</v>
      </c>
      <c r="C254" s="20" t="str">
        <f>'Spot Type 1'!C254</f>
        <v>x</v>
      </c>
      <c r="D254" s="20"/>
      <c r="E254" s="20"/>
      <c r="F254" s="20"/>
      <c r="G254" s="20"/>
      <c r="H254" s="20"/>
      <c r="I254" s="20"/>
      <c r="J254" s="31"/>
      <c r="K254" s="32"/>
      <c r="L254" s="32"/>
      <c r="M254" s="32"/>
      <c r="N254" s="46"/>
      <c r="V254" s="5"/>
      <c r="Y254" s="5"/>
    </row>
    <row r="255" spans="2:25" x14ac:dyDescent="0.3">
      <c r="B255" s="23">
        <f>'Spot Type 1'!B255</f>
        <v>0</v>
      </c>
      <c r="C255" s="20" t="str">
        <f>'Spot Type 1'!C255</f>
        <v>x</v>
      </c>
      <c r="D255" s="20"/>
      <c r="E255" s="20"/>
      <c r="F255" s="20"/>
      <c r="G255" s="20"/>
      <c r="H255" s="20"/>
      <c r="I255" s="20"/>
      <c r="J255" s="31"/>
      <c r="K255" s="32"/>
      <c r="L255" s="32"/>
      <c r="M255" s="32"/>
      <c r="N255" s="46"/>
      <c r="V255" s="5"/>
      <c r="Y255" s="5"/>
    </row>
    <row r="256" spans="2:25" x14ac:dyDescent="0.3">
      <c r="B256" s="23">
        <f>'Spot Type 1'!B256</f>
        <v>0</v>
      </c>
      <c r="C256" s="20" t="str">
        <f>'Spot Type 1'!C256</f>
        <v>x</v>
      </c>
      <c r="D256" s="20"/>
      <c r="E256" s="20"/>
      <c r="F256" s="20"/>
      <c r="G256" s="20"/>
      <c r="H256" s="20"/>
      <c r="I256" s="20"/>
      <c r="J256" s="31"/>
      <c r="K256" s="32"/>
      <c r="L256" s="32"/>
      <c r="M256" s="32"/>
      <c r="N256" s="46"/>
      <c r="V256" s="5"/>
      <c r="Y256" s="5"/>
    </row>
    <row r="257" spans="2:25" x14ac:dyDescent="0.3">
      <c r="B257" s="23">
        <f>'Spot Type 1'!B257</f>
        <v>0</v>
      </c>
      <c r="C257" s="20" t="str">
        <f>'Spot Type 1'!C257</f>
        <v>x</v>
      </c>
      <c r="D257" s="20"/>
      <c r="E257" s="20"/>
      <c r="F257" s="20"/>
      <c r="G257" s="20"/>
      <c r="H257" s="20"/>
      <c r="I257" s="20"/>
      <c r="J257" s="31"/>
      <c r="K257" s="32"/>
      <c r="L257" s="32"/>
      <c r="M257" s="32"/>
      <c r="N257" s="46"/>
      <c r="V257" s="5"/>
      <c r="Y257" s="5"/>
    </row>
    <row r="258" spans="2:25" x14ac:dyDescent="0.3">
      <c r="B258" s="23">
        <f>'Spot Type 1'!B258</f>
        <v>0</v>
      </c>
      <c r="C258" s="20" t="str">
        <f>'Spot Type 1'!C258</f>
        <v>x</v>
      </c>
      <c r="D258" s="20"/>
      <c r="E258" s="20"/>
      <c r="F258" s="20"/>
      <c r="G258" s="20"/>
      <c r="H258" s="20"/>
      <c r="I258" s="20"/>
      <c r="J258" s="31"/>
      <c r="K258" s="32"/>
      <c r="L258" s="32"/>
      <c r="M258" s="32"/>
      <c r="N258" s="46"/>
      <c r="V258" s="5"/>
      <c r="Y258" s="5"/>
    </row>
    <row r="259" spans="2:25" x14ac:dyDescent="0.3">
      <c r="B259" s="23">
        <f>'Spot Type 1'!B259</f>
        <v>0</v>
      </c>
      <c r="C259" s="20" t="str">
        <f>'Spot Type 1'!C259</f>
        <v>x</v>
      </c>
      <c r="D259" s="20"/>
      <c r="E259" s="20"/>
      <c r="F259" s="20"/>
      <c r="G259" s="20"/>
      <c r="H259" s="20"/>
      <c r="I259" s="20"/>
      <c r="J259" s="31"/>
      <c r="K259" s="32"/>
      <c r="L259" s="32"/>
      <c r="M259" s="32"/>
      <c r="N259" s="46"/>
      <c r="V259" s="5"/>
      <c r="Y259" s="5"/>
    </row>
    <row r="260" spans="2:25" x14ac:dyDescent="0.3">
      <c r="B260" s="23">
        <f>'Spot Type 1'!B260</f>
        <v>0</v>
      </c>
      <c r="C260" s="20" t="str">
        <f>'Spot Type 1'!C260</f>
        <v>x</v>
      </c>
      <c r="D260" s="20"/>
      <c r="E260" s="20"/>
      <c r="F260" s="20"/>
      <c r="G260" s="20"/>
      <c r="H260" s="20"/>
      <c r="I260" s="20"/>
      <c r="J260" s="31"/>
      <c r="K260" s="32"/>
      <c r="L260" s="32"/>
      <c r="M260" s="32"/>
      <c r="N260" s="46"/>
      <c r="V260" s="5"/>
      <c r="Y260" s="5"/>
    </row>
    <row r="261" spans="2:25" x14ac:dyDescent="0.3">
      <c r="B261" s="23">
        <f>'Spot Type 1'!B261</f>
        <v>0</v>
      </c>
      <c r="C261" s="20" t="str">
        <f>'Spot Type 1'!C261</f>
        <v>x</v>
      </c>
      <c r="D261" s="20"/>
      <c r="E261" s="20"/>
      <c r="F261" s="20"/>
      <c r="G261" s="20"/>
      <c r="H261" s="20"/>
      <c r="I261" s="20"/>
      <c r="J261" s="31"/>
      <c r="K261" s="32"/>
      <c r="L261" s="32"/>
      <c r="M261" s="32"/>
      <c r="N261" s="46"/>
      <c r="V261" s="5"/>
      <c r="Y261" s="5"/>
    </row>
    <row r="262" spans="2:25" x14ac:dyDescent="0.3">
      <c r="B262" s="23">
        <f>'Spot Type 1'!B262</f>
        <v>0</v>
      </c>
      <c r="C262" s="20" t="str">
        <f>'Spot Type 1'!C262</f>
        <v>x</v>
      </c>
      <c r="D262" s="20"/>
      <c r="E262" s="20"/>
      <c r="F262" s="20"/>
      <c r="G262" s="20"/>
      <c r="H262" s="20"/>
      <c r="I262" s="20"/>
      <c r="J262" s="31"/>
      <c r="K262" s="32"/>
      <c r="L262" s="32"/>
      <c r="M262" s="32"/>
      <c r="N262" s="46"/>
      <c r="V262" s="5"/>
      <c r="Y262" s="5"/>
    </row>
    <row r="263" spans="2:25" x14ac:dyDescent="0.3">
      <c r="B263" s="23">
        <f>'Spot Type 1'!B263</f>
        <v>0</v>
      </c>
      <c r="C263" s="20" t="str">
        <f>'Spot Type 1'!C263</f>
        <v>x</v>
      </c>
      <c r="D263" s="20"/>
      <c r="E263" s="20"/>
      <c r="F263" s="20"/>
      <c r="G263" s="20"/>
      <c r="H263" s="20"/>
      <c r="I263" s="20"/>
      <c r="J263" s="31"/>
      <c r="K263" s="32"/>
      <c r="L263" s="32"/>
      <c r="M263" s="32"/>
      <c r="N263" s="46"/>
      <c r="V263" s="5"/>
      <c r="Y263" s="5"/>
    </row>
    <row r="264" spans="2:25" x14ac:dyDescent="0.3">
      <c r="B264" s="23">
        <f>'Spot Type 1'!B264</f>
        <v>0</v>
      </c>
      <c r="C264" s="20" t="str">
        <f>'Spot Type 1'!C264</f>
        <v>x</v>
      </c>
      <c r="D264" s="20"/>
      <c r="E264" s="20"/>
      <c r="F264" s="20"/>
      <c r="G264" s="20"/>
      <c r="H264" s="20"/>
      <c r="I264" s="20"/>
      <c r="J264" s="31"/>
      <c r="K264" s="32"/>
      <c r="L264" s="32"/>
      <c r="M264" s="32"/>
      <c r="N264" s="46"/>
      <c r="V264" s="5"/>
      <c r="Y264" s="5"/>
    </row>
    <row r="265" spans="2:25" x14ac:dyDescent="0.3">
      <c r="B265" s="23">
        <f>'Spot Type 1'!B265</f>
        <v>0</v>
      </c>
      <c r="C265" s="20" t="str">
        <f>'Spot Type 1'!C265</f>
        <v>x</v>
      </c>
      <c r="D265" s="20"/>
      <c r="E265" s="20"/>
      <c r="F265" s="20"/>
      <c r="G265" s="20"/>
      <c r="H265" s="20"/>
      <c r="I265" s="20"/>
      <c r="J265" s="31"/>
      <c r="K265" s="32"/>
      <c r="L265" s="32"/>
      <c r="M265" s="32"/>
      <c r="N265" s="46"/>
      <c r="V265" s="5"/>
      <c r="Y265" s="5"/>
    </row>
    <row r="266" spans="2:25" x14ac:dyDescent="0.3">
      <c r="B266" s="23">
        <f>'Spot Type 1'!B266</f>
        <v>0</v>
      </c>
      <c r="C266" s="20" t="str">
        <f>'Spot Type 1'!C266</f>
        <v>x</v>
      </c>
      <c r="D266" s="20"/>
      <c r="E266" s="20"/>
      <c r="F266" s="20"/>
      <c r="G266" s="20"/>
      <c r="H266" s="20"/>
      <c r="I266" s="20"/>
      <c r="J266" s="31"/>
      <c r="K266" s="32"/>
      <c r="L266" s="32"/>
      <c r="M266" s="32"/>
      <c r="N266" s="46"/>
      <c r="V266" s="5"/>
      <c r="Y266" s="5"/>
    </row>
    <row r="267" spans="2:25" x14ac:dyDescent="0.3">
      <c r="B267" s="23">
        <f>'Spot Type 1'!B267</f>
        <v>0</v>
      </c>
      <c r="C267" s="20" t="str">
        <f>'Spot Type 1'!C267</f>
        <v>x</v>
      </c>
      <c r="D267" s="20"/>
      <c r="E267" s="20"/>
      <c r="F267" s="20"/>
      <c r="G267" s="20"/>
      <c r="H267" s="20"/>
      <c r="I267" s="20"/>
      <c r="J267" s="31"/>
      <c r="K267" s="32"/>
      <c r="L267" s="32"/>
      <c r="M267" s="32"/>
      <c r="N267" s="46"/>
      <c r="V267" s="5"/>
      <c r="Y267" s="5"/>
    </row>
    <row r="268" spans="2:25" x14ac:dyDescent="0.3">
      <c r="B268" s="23">
        <f>'Spot Type 1'!B268</f>
        <v>0</v>
      </c>
      <c r="C268" s="20" t="str">
        <f>'Spot Type 1'!C268</f>
        <v>x</v>
      </c>
      <c r="D268" s="20"/>
      <c r="E268" s="20"/>
      <c r="F268" s="20"/>
      <c r="G268" s="20"/>
      <c r="H268" s="20"/>
      <c r="I268" s="20"/>
      <c r="J268" s="31"/>
      <c r="K268" s="32"/>
      <c r="L268" s="32"/>
      <c r="M268" s="32"/>
      <c r="N268" s="46"/>
      <c r="V268" s="5"/>
      <c r="Y268" s="5"/>
    </row>
    <row r="269" spans="2:25" x14ac:dyDescent="0.3">
      <c r="B269" s="23">
        <f>'Spot Type 1'!B269</f>
        <v>0</v>
      </c>
      <c r="C269" s="20" t="str">
        <f>'Spot Type 1'!C269</f>
        <v>x</v>
      </c>
      <c r="D269" s="20"/>
      <c r="E269" s="20"/>
      <c r="F269" s="20"/>
      <c r="G269" s="20"/>
      <c r="H269" s="20"/>
      <c r="I269" s="20"/>
      <c r="J269" s="31"/>
      <c r="K269" s="32"/>
      <c r="L269" s="32"/>
      <c r="M269" s="32"/>
      <c r="N269" s="46"/>
      <c r="V269" s="5"/>
      <c r="Y269" s="5"/>
    </row>
    <row r="270" spans="2:25" x14ac:dyDescent="0.3">
      <c r="B270" s="23">
        <f>'Spot Type 1'!B270</f>
        <v>0</v>
      </c>
      <c r="C270" s="20" t="str">
        <f>'Spot Type 1'!C270</f>
        <v>x</v>
      </c>
      <c r="D270" s="20"/>
      <c r="E270" s="20"/>
      <c r="F270" s="20"/>
      <c r="G270" s="20"/>
      <c r="H270" s="20"/>
      <c r="I270" s="20"/>
      <c r="J270" s="31"/>
      <c r="K270" s="32"/>
      <c r="L270" s="32"/>
      <c r="M270" s="32"/>
      <c r="N270" s="46"/>
      <c r="V270" s="5"/>
      <c r="Y270" s="5"/>
    </row>
    <row r="271" spans="2:25" x14ac:dyDescent="0.3">
      <c r="B271" s="23">
        <f>'Spot Type 1'!B271</f>
        <v>0</v>
      </c>
      <c r="C271" s="20" t="str">
        <f>'Spot Type 1'!C271</f>
        <v>x</v>
      </c>
      <c r="D271" s="20"/>
      <c r="E271" s="20"/>
      <c r="F271" s="20"/>
      <c r="G271" s="20"/>
      <c r="H271" s="20"/>
      <c r="I271" s="20"/>
      <c r="J271" s="31"/>
      <c r="K271" s="32"/>
      <c r="L271" s="32"/>
      <c r="M271" s="32"/>
      <c r="N271" s="46"/>
      <c r="V271" s="5"/>
      <c r="Y271" s="5"/>
    </row>
    <row r="272" spans="2:25" x14ac:dyDescent="0.3">
      <c r="B272" s="23">
        <f>'Spot Type 1'!B272</f>
        <v>0</v>
      </c>
      <c r="C272" s="20" t="str">
        <f>'Spot Type 1'!C272</f>
        <v>x</v>
      </c>
      <c r="D272" s="20"/>
      <c r="E272" s="20"/>
      <c r="F272" s="20"/>
      <c r="G272" s="20"/>
      <c r="H272" s="20"/>
      <c r="I272" s="20"/>
      <c r="J272" s="31"/>
      <c r="K272" s="32"/>
      <c r="L272" s="32"/>
      <c r="M272" s="32"/>
      <c r="N272" s="46"/>
      <c r="V272" s="5"/>
      <c r="Y272" s="5"/>
    </row>
    <row r="273" spans="2:25" x14ac:dyDescent="0.3">
      <c r="B273" s="23">
        <f>'Spot Type 1'!B273</f>
        <v>0</v>
      </c>
      <c r="C273" s="20" t="str">
        <f>'Spot Type 1'!C273</f>
        <v>x</v>
      </c>
      <c r="D273" s="20"/>
      <c r="E273" s="20"/>
      <c r="F273" s="20"/>
      <c r="G273" s="20"/>
      <c r="H273" s="20"/>
      <c r="I273" s="20"/>
      <c r="J273" s="31"/>
      <c r="K273" s="32"/>
      <c r="L273" s="32"/>
      <c r="M273" s="32"/>
      <c r="N273" s="46"/>
      <c r="V273" s="5"/>
      <c r="Y273" s="5"/>
    </row>
    <row r="274" spans="2:25" x14ac:dyDescent="0.3">
      <c r="B274" s="23">
        <f>'Spot Type 1'!B274</f>
        <v>0</v>
      </c>
      <c r="C274" s="20" t="str">
        <f>'Spot Type 1'!C274</f>
        <v>x</v>
      </c>
      <c r="D274" s="20"/>
      <c r="E274" s="20"/>
      <c r="F274" s="20"/>
      <c r="G274" s="20"/>
      <c r="H274" s="20"/>
      <c r="I274" s="20"/>
      <c r="J274" s="31"/>
      <c r="K274" s="32"/>
      <c r="L274" s="32"/>
      <c r="M274" s="32"/>
      <c r="N274" s="46"/>
      <c r="V274" s="5"/>
      <c r="Y274" s="5"/>
    </row>
    <row r="275" spans="2:25" x14ac:dyDescent="0.3">
      <c r="B275" s="23">
        <f>'Spot Type 1'!B275</f>
        <v>0</v>
      </c>
      <c r="C275" s="20" t="str">
        <f>'Spot Type 1'!C275</f>
        <v>x</v>
      </c>
      <c r="D275" s="20"/>
      <c r="E275" s="20"/>
      <c r="F275" s="20"/>
      <c r="G275" s="20"/>
      <c r="H275" s="20"/>
      <c r="I275" s="20"/>
      <c r="J275" s="31"/>
      <c r="K275" s="32"/>
      <c r="L275" s="32"/>
      <c r="M275" s="32"/>
      <c r="N275" s="46"/>
      <c r="V275" s="5"/>
      <c r="Y275" s="5"/>
    </row>
    <row r="276" spans="2:25" x14ac:dyDescent="0.3">
      <c r="B276" s="23">
        <f>'Spot Type 1'!B276</f>
        <v>0</v>
      </c>
      <c r="C276" s="20" t="str">
        <f>'Spot Type 1'!C276</f>
        <v>x</v>
      </c>
      <c r="D276" s="20"/>
      <c r="E276" s="20"/>
      <c r="F276" s="20"/>
      <c r="G276" s="20"/>
      <c r="H276" s="20"/>
      <c r="I276" s="20"/>
      <c r="J276" s="31"/>
      <c r="K276" s="32"/>
      <c r="L276" s="32"/>
      <c r="M276" s="32"/>
      <c r="N276" s="46"/>
      <c r="V276" s="5"/>
      <c r="Y276" s="5"/>
    </row>
    <row r="277" spans="2:25" x14ac:dyDescent="0.3">
      <c r="B277" s="23">
        <f>'Spot Type 1'!B277</f>
        <v>0</v>
      </c>
      <c r="C277" s="20" t="str">
        <f>'Spot Type 1'!C277</f>
        <v>x</v>
      </c>
      <c r="D277" s="20"/>
      <c r="E277" s="20"/>
      <c r="F277" s="20"/>
      <c r="G277" s="20"/>
      <c r="H277" s="20"/>
      <c r="I277" s="20"/>
      <c r="J277" s="31"/>
      <c r="K277" s="32"/>
      <c r="L277" s="32"/>
      <c r="M277" s="32"/>
      <c r="N277" s="46"/>
      <c r="V277" s="5"/>
      <c r="Y277" s="5"/>
    </row>
    <row r="278" spans="2:25" x14ac:dyDescent="0.3">
      <c r="B278" s="23">
        <f>'Spot Type 1'!B278</f>
        <v>0</v>
      </c>
      <c r="C278" s="20" t="str">
        <f>'Spot Type 1'!C278</f>
        <v>x</v>
      </c>
      <c r="D278" s="20"/>
      <c r="E278" s="20"/>
      <c r="F278" s="20"/>
      <c r="G278" s="20"/>
      <c r="H278" s="20"/>
      <c r="I278" s="20"/>
      <c r="J278" s="31"/>
      <c r="K278" s="32"/>
      <c r="L278" s="32"/>
      <c r="M278" s="32"/>
      <c r="N278" s="46"/>
      <c r="V278" s="5"/>
      <c r="Y278" s="5"/>
    </row>
    <row r="279" spans="2:25" x14ac:dyDescent="0.3">
      <c r="B279" s="23">
        <f>'Spot Type 1'!B279</f>
        <v>0</v>
      </c>
      <c r="C279" s="20" t="str">
        <f>'Spot Type 1'!C279</f>
        <v>x</v>
      </c>
      <c r="D279" s="20"/>
      <c r="E279" s="20"/>
      <c r="F279" s="20"/>
      <c r="G279" s="20"/>
      <c r="H279" s="20"/>
      <c r="I279" s="20"/>
      <c r="J279" s="31"/>
      <c r="K279" s="32"/>
      <c r="L279" s="32"/>
      <c r="M279" s="32"/>
      <c r="N279" s="46"/>
      <c r="V279" s="5"/>
      <c r="Y279" s="5"/>
    </row>
    <row r="280" spans="2:25" x14ac:dyDescent="0.3">
      <c r="B280" s="23">
        <f>'Spot Type 1'!B280</f>
        <v>0</v>
      </c>
      <c r="C280" s="20" t="str">
        <f>'Spot Type 1'!C280</f>
        <v>x</v>
      </c>
      <c r="D280" s="20"/>
      <c r="E280" s="20"/>
      <c r="F280" s="20"/>
      <c r="G280" s="20"/>
      <c r="H280" s="20"/>
      <c r="I280" s="20"/>
      <c r="J280" s="31"/>
      <c r="K280" s="32"/>
      <c r="L280" s="32"/>
      <c r="M280" s="32"/>
      <c r="N280" s="46"/>
      <c r="V280" s="5"/>
      <c r="Y280" s="5"/>
    </row>
    <row r="281" spans="2:25" x14ac:dyDescent="0.3">
      <c r="B281" s="23">
        <f>'Spot Type 1'!B281</f>
        <v>0</v>
      </c>
      <c r="C281" s="20" t="str">
        <f>'Spot Type 1'!C281</f>
        <v>x</v>
      </c>
      <c r="D281" s="20"/>
      <c r="E281" s="20"/>
      <c r="F281" s="20"/>
      <c r="G281" s="20"/>
      <c r="H281" s="20"/>
      <c r="I281" s="20"/>
      <c r="J281" s="31"/>
      <c r="K281" s="32"/>
      <c r="L281" s="32"/>
      <c r="M281" s="32"/>
      <c r="N281" s="46"/>
      <c r="V281" s="5"/>
      <c r="Y281" s="5"/>
    </row>
    <row r="282" spans="2:25" x14ac:dyDescent="0.3">
      <c r="B282" s="23">
        <f>'Spot Type 1'!B282</f>
        <v>0</v>
      </c>
      <c r="C282" s="20" t="str">
        <f>'Spot Type 1'!C282</f>
        <v>x</v>
      </c>
      <c r="D282" s="20"/>
      <c r="E282" s="20"/>
      <c r="F282" s="20"/>
      <c r="G282" s="20"/>
      <c r="H282" s="20"/>
      <c r="I282" s="20"/>
      <c r="J282" s="31"/>
      <c r="K282" s="32"/>
      <c r="L282" s="32"/>
      <c r="M282" s="32"/>
      <c r="N282" s="46"/>
      <c r="V282" s="5"/>
      <c r="Y282" s="5"/>
    </row>
    <row r="283" spans="2:25" x14ac:dyDescent="0.3">
      <c r="B283" s="23">
        <f>'Spot Type 1'!B283</f>
        <v>0</v>
      </c>
      <c r="C283" s="20" t="str">
        <f>'Spot Type 1'!C283</f>
        <v>x</v>
      </c>
      <c r="D283" s="20"/>
      <c r="E283" s="20"/>
      <c r="F283" s="20"/>
      <c r="G283" s="20"/>
      <c r="H283" s="20"/>
      <c r="I283" s="20"/>
      <c r="J283" s="31"/>
      <c r="K283" s="32"/>
      <c r="L283" s="32"/>
      <c r="M283" s="32"/>
      <c r="N283" s="46"/>
      <c r="V283" s="5"/>
      <c r="Y283" s="5"/>
    </row>
    <row r="284" spans="2:25" x14ac:dyDescent="0.3">
      <c r="B284" s="23">
        <f>'Spot Type 1'!B284</f>
        <v>0</v>
      </c>
      <c r="C284" s="20" t="str">
        <f>'Spot Type 1'!C284</f>
        <v>x</v>
      </c>
      <c r="D284" s="20"/>
      <c r="E284" s="20"/>
      <c r="F284" s="20"/>
      <c r="G284" s="20"/>
      <c r="H284" s="20"/>
      <c r="I284" s="20"/>
      <c r="J284" s="31"/>
      <c r="K284" s="32"/>
      <c r="L284" s="32"/>
      <c r="M284" s="32"/>
      <c r="N284" s="46"/>
      <c r="V284" s="5"/>
      <c r="Y284" s="5"/>
    </row>
    <row r="285" spans="2:25" x14ac:dyDescent="0.3">
      <c r="B285" s="23">
        <f>'Spot Type 1'!B285</f>
        <v>0</v>
      </c>
      <c r="C285" s="20" t="str">
        <f>'Spot Type 1'!C285</f>
        <v>x</v>
      </c>
      <c r="D285" s="20"/>
      <c r="E285" s="20"/>
      <c r="F285" s="20"/>
      <c r="G285" s="20"/>
      <c r="H285" s="20"/>
      <c r="I285" s="20"/>
      <c r="J285" s="31"/>
      <c r="K285" s="32"/>
      <c r="L285" s="32"/>
      <c r="M285" s="32"/>
      <c r="N285" s="46"/>
      <c r="V285" s="5"/>
      <c r="Y285" s="5"/>
    </row>
    <row r="286" spans="2:25" x14ac:dyDescent="0.3">
      <c r="B286" s="23">
        <f>'Spot Type 1'!B286</f>
        <v>0</v>
      </c>
      <c r="C286" s="20" t="str">
        <f>'Spot Type 1'!C286</f>
        <v>x</v>
      </c>
      <c r="D286" s="20"/>
      <c r="E286" s="20"/>
      <c r="F286" s="20"/>
      <c r="G286" s="20"/>
      <c r="H286" s="20"/>
      <c r="I286" s="20"/>
      <c r="J286" s="31"/>
      <c r="K286" s="32"/>
      <c r="L286" s="32"/>
      <c r="M286" s="32"/>
      <c r="N286" s="46"/>
      <c r="V286" s="5"/>
      <c r="Y286" s="5"/>
    </row>
    <row r="287" spans="2:25" x14ac:dyDescent="0.3">
      <c r="B287" s="23">
        <f>'Spot Type 1'!B287</f>
        <v>0</v>
      </c>
      <c r="C287" s="20" t="str">
        <f>'Spot Type 1'!C287</f>
        <v>x</v>
      </c>
      <c r="D287" s="20"/>
      <c r="E287" s="20"/>
      <c r="F287" s="20"/>
      <c r="G287" s="20"/>
      <c r="H287" s="20"/>
      <c r="I287" s="20"/>
      <c r="J287" s="31"/>
      <c r="K287" s="32"/>
      <c r="L287" s="32"/>
      <c r="M287" s="32"/>
      <c r="N287" s="46"/>
      <c r="V287" s="5"/>
      <c r="Y287" s="5"/>
    </row>
    <row r="288" spans="2:25" x14ac:dyDescent="0.3">
      <c r="B288" s="23">
        <f>'Spot Type 1'!B288</f>
        <v>0</v>
      </c>
      <c r="C288" s="20" t="str">
        <f>'Spot Type 1'!C288</f>
        <v>x</v>
      </c>
      <c r="D288" s="20"/>
      <c r="E288" s="20"/>
      <c r="F288" s="20"/>
      <c r="G288" s="20"/>
      <c r="H288" s="20"/>
      <c r="I288" s="20"/>
      <c r="J288" s="31"/>
      <c r="K288" s="32"/>
      <c r="L288" s="32"/>
      <c r="M288" s="32"/>
      <c r="N288" s="46"/>
      <c r="V288" s="5"/>
      <c r="Y288" s="5"/>
    </row>
    <row r="289" spans="2:25" x14ac:dyDescent="0.3">
      <c r="B289" s="23">
        <f>'Spot Type 1'!B289</f>
        <v>0</v>
      </c>
      <c r="C289" s="20" t="str">
        <f>'Spot Type 1'!C289</f>
        <v>x</v>
      </c>
      <c r="D289" s="20"/>
      <c r="E289" s="20"/>
      <c r="F289" s="20"/>
      <c r="G289" s="20"/>
      <c r="H289" s="20"/>
      <c r="I289" s="20"/>
      <c r="J289" s="31"/>
      <c r="K289" s="32"/>
      <c r="L289" s="32"/>
      <c r="M289" s="32"/>
      <c r="N289" s="46"/>
      <c r="V289" s="5"/>
      <c r="Y289" s="5"/>
    </row>
    <row r="290" spans="2:25" x14ac:dyDescent="0.3">
      <c r="B290" s="23">
        <f>'Spot Type 1'!B290</f>
        <v>0</v>
      </c>
      <c r="C290" s="20" t="str">
        <f>'Spot Type 1'!C290</f>
        <v>x</v>
      </c>
      <c r="D290" s="20"/>
      <c r="E290" s="20"/>
      <c r="F290" s="20"/>
      <c r="G290" s="20"/>
      <c r="H290" s="20"/>
      <c r="I290" s="20"/>
      <c r="J290" s="31"/>
      <c r="K290" s="32"/>
      <c r="L290" s="32"/>
      <c r="M290" s="32"/>
      <c r="N290" s="46"/>
      <c r="V290" s="5"/>
      <c r="Y290" s="5"/>
    </row>
    <row r="291" spans="2:25" x14ac:dyDescent="0.3">
      <c r="B291" s="23">
        <f>'Spot Type 1'!B291</f>
        <v>0</v>
      </c>
      <c r="C291" s="20" t="str">
        <f>'Spot Type 1'!C291</f>
        <v>x</v>
      </c>
      <c r="D291" s="20"/>
      <c r="E291" s="20"/>
      <c r="F291" s="20"/>
      <c r="G291" s="20"/>
      <c r="H291" s="20"/>
      <c r="I291" s="20"/>
      <c r="J291" s="31"/>
      <c r="K291" s="32"/>
      <c r="L291" s="32"/>
      <c r="M291" s="32"/>
      <c r="N291" s="46"/>
      <c r="V291" s="5"/>
      <c r="Y291" s="5"/>
    </row>
    <row r="292" spans="2:25" x14ac:dyDescent="0.3">
      <c r="B292" s="23">
        <f>'Spot Type 1'!B292</f>
        <v>0</v>
      </c>
      <c r="C292" s="20" t="str">
        <f>'Spot Type 1'!C292</f>
        <v>x</v>
      </c>
      <c r="D292" s="20"/>
      <c r="E292" s="20"/>
      <c r="F292" s="20"/>
      <c r="G292" s="20"/>
      <c r="H292" s="20"/>
      <c r="I292" s="20"/>
      <c r="J292" s="31"/>
      <c r="K292" s="32"/>
      <c r="L292" s="32"/>
      <c r="M292" s="32"/>
      <c r="N292" s="46"/>
      <c r="V292" s="5"/>
      <c r="Y292" s="5"/>
    </row>
    <row r="293" spans="2:25" x14ac:dyDescent="0.3">
      <c r="B293" s="23">
        <f>'Spot Type 1'!B293</f>
        <v>0</v>
      </c>
      <c r="C293" s="20" t="str">
        <f>'Spot Type 1'!C293</f>
        <v>x</v>
      </c>
      <c r="D293" s="20"/>
      <c r="E293" s="20"/>
      <c r="F293" s="20"/>
      <c r="G293" s="20"/>
      <c r="H293" s="20"/>
      <c r="I293" s="20"/>
      <c r="J293" s="31"/>
      <c r="K293" s="32"/>
      <c r="L293" s="32"/>
      <c r="M293" s="32"/>
      <c r="N293" s="46"/>
      <c r="V293" s="5"/>
      <c r="Y293" s="5"/>
    </row>
    <row r="294" spans="2:25" x14ac:dyDescent="0.3">
      <c r="B294" s="23">
        <f>'Spot Type 1'!B294</f>
        <v>0</v>
      </c>
      <c r="C294" s="20" t="str">
        <f>'Spot Type 1'!C294</f>
        <v>x</v>
      </c>
      <c r="D294" s="20"/>
      <c r="E294" s="20"/>
      <c r="F294" s="20"/>
      <c r="G294" s="20"/>
      <c r="H294" s="20"/>
      <c r="I294" s="20"/>
      <c r="J294" s="31"/>
      <c r="K294" s="32"/>
      <c r="L294" s="32"/>
      <c r="M294" s="32"/>
      <c r="N294" s="46"/>
      <c r="V294" s="5"/>
      <c r="Y294" s="5"/>
    </row>
    <row r="295" spans="2:25" x14ac:dyDescent="0.3">
      <c r="B295" s="23">
        <f>'Spot Type 1'!B295</f>
        <v>0</v>
      </c>
      <c r="C295" s="20" t="str">
        <f>'Spot Type 1'!C295</f>
        <v>x</v>
      </c>
      <c r="D295" s="20"/>
      <c r="E295" s="20"/>
      <c r="F295" s="20"/>
      <c r="G295" s="20"/>
      <c r="H295" s="20"/>
      <c r="I295" s="20"/>
      <c r="J295" s="31"/>
      <c r="K295" s="32"/>
      <c r="L295" s="32"/>
      <c r="M295" s="32"/>
      <c r="N295" s="46"/>
      <c r="V295" s="5"/>
      <c r="Y295" s="5"/>
    </row>
    <row r="296" spans="2:25" x14ac:dyDescent="0.3">
      <c r="B296" s="23">
        <f>'Spot Type 1'!B296</f>
        <v>0</v>
      </c>
      <c r="C296" s="20" t="str">
        <f>'Spot Type 1'!C296</f>
        <v>x</v>
      </c>
      <c r="D296" s="20"/>
      <c r="E296" s="20"/>
      <c r="F296" s="20"/>
      <c r="G296" s="20"/>
      <c r="H296" s="20"/>
      <c r="I296" s="20"/>
      <c r="J296" s="31"/>
      <c r="K296" s="32"/>
      <c r="L296" s="32"/>
      <c r="M296" s="32"/>
      <c r="N296" s="46"/>
      <c r="V296" s="5"/>
      <c r="Y296" s="5"/>
    </row>
    <row r="297" spans="2:25" x14ac:dyDescent="0.3">
      <c r="B297" s="23">
        <f>'Spot Type 1'!B297</f>
        <v>0</v>
      </c>
      <c r="C297" s="20" t="str">
        <f>'Spot Type 1'!C297</f>
        <v>x</v>
      </c>
      <c r="D297" s="20"/>
      <c r="E297" s="20"/>
      <c r="F297" s="20"/>
      <c r="G297" s="20"/>
      <c r="H297" s="20"/>
      <c r="I297" s="20"/>
      <c r="J297" s="31"/>
      <c r="K297" s="32"/>
      <c r="L297" s="32"/>
      <c r="M297" s="32"/>
      <c r="N297" s="46"/>
      <c r="V297" s="5"/>
      <c r="Y297" s="5"/>
    </row>
    <row r="298" spans="2:25" x14ac:dyDescent="0.3">
      <c r="B298" s="23">
        <f>'Spot Type 1'!B298</f>
        <v>0</v>
      </c>
      <c r="C298" s="20" t="str">
        <f>'Spot Type 1'!C298</f>
        <v>x</v>
      </c>
      <c r="D298" s="20"/>
      <c r="E298" s="20"/>
      <c r="F298" s="20"/>
      <c r="G298" s="20"/>
      <c r="H298" s="20"/>
      <c r="I298" s="20"/>
      <c r="J298" s="31"/>
      <c r="K298" s="32"/>
      <c r="L298" s="32"/>
      <c r="M298" s="32"/>
      <c r="N298" s="46"/>
      <c r="V298" s="5"/>
      <c r="Y298" s="5"/>
    </row>
    <row r="299" spans="2:25" x14ac:dyDescent="0.3">
      <c r="B299" s="23">
        <f>'Spot Type 1'!B299</f>
        <v>0</v>
      </c>
      <c r="C299" s="20" t="str">
        <f>'Spot Type 1'!C299</f>
        <v>x</v>
      </c>
      <c r="D299" s="20"/>
      <c r="E299" s="20"/>
      <c r="F299" s="20"/>
      <c r="G299" s="20"/>
      <c r="H299" s="20"/>
      <c r="I299" s="20"/>
      <c r="J299" s="31"/>
      <c r="K299" s="32"/>
      <c r="L299" s="32"/>
      <c r="M299" s="32"/>
      <c r="N299" s="46"/>
      <c r="V299" s="5"/>
      <c r="Y299" s="5"/>
    </row>
    <row r="300" spans="2:25" x14ac:dyDescent="0.3">
      <c r="B300" s="23">
        <f>'Spot Type 1'!B300</f>
        <v>0</v>
      </c>
      <c r="C300" s="20" t="str">
        <f>'Spot Type 1'!C300</f>
        <v>x</v>
      </c>
      <c r="D300" s="20"/>
      <c r="E300" s="20"/>
      <c r="F300" s="20"/>
      <c r="G300" s="20"/>
      <c r="H300" s="20"/>
      <c r="I300" s="20"/>
      <c r="J300" s="31"/>
      <c r="K300" s="32"/>
      <c r="L300" s="32"/>
      <c r="M300" s="32"/>
      <c r="N300" s="46"/>
      <c r="V300" s="5"/>
      <c r="Y300" s="5"/>
    </row>
    <row r="301" spans="2:25" x14ac:dyDescent="0.3">
      <c r="B301" s="23">
        <f>'Spot Type 1'!B301</f>
        <v>0</v>
      </c>
      <c r="C301" s="20" t="str">
        <f>'Spot Type 1'!C301</f>
        <v>x</v>
      </c>
      <c r="D301" s="20"/>
      <c r="E301" s="20"/>
      <c r="F301" s="20"/>
      <c r="G301" s="20"/>
      <c r="H301" s="20"/>
      <c r="I301" s="20"/>
      <c r="J301" s="31"/>
      <c r="K301" s="32"/>
      <c r="L301" s="32"/>
      <c r="M301" s="32"/>
      <c r="N301" s="46"/>
      <c r="V301" s="5"/>
      <c r="Y301" s="5"/>
    </row>
    <row r="302" spans="2:25" x14ac:dyDescent="0.3">
      <c r="B302" s="23">
        <f>'Spot Type 1'!B302</f>
        <v>0</v>
      </c>
      <c r="C302" s="20" t="str">
        <f>'Spot Type 1'!C302</f>
        <v>x</v>
      </c>
      <c r="D302" s="20"/>
      <c r="E302" s="20"/>
      <c r="F302" s="20"/>
      <c r="G302" s="20"/>
      <c r="H302" s="20"/>
      <c r="I302" s="20"/>
      <c r="J302" s="31"/>
      <c r="K302" s="32"/>
      <c r="L302" s="32"/>
      <c r="M302" s="32"/>
      <c r="N302" s="46"/>
      <c r="V302" s="5"/>
      <c r="Y302" s="5"/>
    </row>
    <row r="303" spans="2:25" x14ac:dyDescent="0.3">
      <c r="B303" s="23">
        <f>'Spot Type 1'!B303</f>
        <v>0</v>
      </c>
      <c r="C303" s="20" t="str">
        <f>'Spot Type 1'!C303</f>
        <v>x</v>
      </c>
      <c r="D303" s="20"/>
      <c r="E303" s="20"/>
      <c r="F303" s="20"/>
      <c r="G303" s="20"/>
      <c r="H303" s="20"/>
      <c r="I303" s="20"/>
      <c r="J303" s="31"/>
      <c r="K303" s="32"/>
      <c r="L303" s="32"/>
      <c r="M303" s="32"/>
      <c r="N303" s="46"/>
      <c r="V303" s="5"/>
      <c r="Y303" s="5"/>
    </row>
    <row r="304" spans="2:25" x14ac:dyDescent="0.3">
      <c r="B304" s="23">
        <f>'Spot Type 1'!B304</f>
        <v>0</v>
      </c>
      <c r="C304" s="20" t="str">
        <f>'Spot Type 1'!C304</f>
        <v>x</v>
      </c>
      <c r="D304" s="20"/>
      <c r="E304" s="20"/>
      <c r="F304" s="20"/>
      <c r="G304" s="20"/>
      <c r="H304" s="20"/>
      <c r="I304" s="20"/>
      <c r="J304" s="31"/>
      <c r="K304" s="32"/>
      <c r="L304" s="32"/>
      <c r="M304" s="32"/>
      <c r="N304" s="46"/>
      <c r="V304" s="5"/>
      <c r="Y304" s="5"/>
    </row>
    <row r="305" spans="2:25" x14ac:dyDescent="0.3">
      <c r="B305" s="23">
        <f>'Spot Type 1'!B305</f>
        <v>0</v>
      </c>
      <c r="C305" s="20" t="str">
        <f>'Spot Type 1'!C305</f>
        <v>x</v>
      </c>
      <c r="D305" s="20"/>
      <c r="E305" s="20"/>
      <c r="F305" s="20"/>
      <c r="G305" s="20"/>
      <c r="H305" s="20"/>
      <c r="I305" s="20"/>
      <c r="J305" s="31"/>
      <c r="K305" s="32"/>
      <c r="L305" s="32"/>
      <c r="M305" s="32"/>
      <c r="N305" s="46"/>
      <c r="V305" s="5"/>
      <c r="Y305" s="5"/>
    </row>
    <row r="306" spans="2:25" x14ac:dyDescent="0.3">
      <c r="B306" s="23">
        <f>'Spot Type 1'!B306</f>
        <v>0</v>
      </c>
      <c r="C306" s="20" t="str">
        <f>'Spot Type 1'!C306</f>
        <v>x</v>
      </c>
      <c r="D306" s="20"/>
      <c r="E306" s="20"/>
      <c r="F306" s="20"/>
      <c r="G306" s="20"/>
      <c r="H306" s="20"/>
      <c r="I306" s="20"/>
      <c r="J306" s="31"/>
      <c r="K306" s="32"/>
      <c r="L306" s="32"/>
      <c r="M306" s="32"/>
      <c r="N306" s="46"/>
      <c r="V306" s="5"/>
      <c r="Y306" s="5"/>
    </row>
    <row r="307" spans="2:25" x14ac:dyDescent="0.3">
      <c r="B307" s="23">
        <f>'Spot Type 1'!B307</f>
        <v>0</v>
      </c>
      <c r="C307" s="20" t="str">
        <f>'Spot Type 1'!C307</f>
        <v>x</v>
      </c>
      <c r="D307" s="20"/>
      <c r="E307" s="20"/>
      <c r="F307" s="20"/>
      <c r="G307" s="20"/>
      <c r="H307" s="20"/>
      <c r="I307" s="20"/>
      <c r="J307" s="31"/>
      <c r="K307" s="32"/>
      <c r="L307" s="32"/>
      <c r="M307" s="32"/>
      <c r="N307" s="46"/>
      <c r="V307" s="5"/>
      <c r="Y307" s="5"/>
    </row>
    <row r="308" spans="2:25" x14ac:dyDescent="0.3">
      <c r="B308" s="23">
        <f>'Spot Type 1'!B308</f>
        <v>0</v>
      </c>
      <c r="C308" s="20" t="str">
        <f>'Spot Type 1'!C308</f>
        <v>x</v>
      </c>
      <c r="D308" s="20"/>
      <c r="E308" s="20"/>
      <c r="F308" s="20"/>
      <c r="G308" s="20"/>
      <c r="H308" s="20"/>
      <c r="I308" s="20"/>
      <c r="J308" s="31"/>
      <c r="K308" s="32"/>
      <c r="L308" s="32"/>
      <c r="M308" s="32"/>
      <c r="N308" s="46"/>
      <c r="V308" s="5"/>
      <c r="Y308" s="5"/>
    </row>
    <row r="309" spans="2:25" x14ac:dyDescent="0.3">
      <c r="B309" s="23">
        <f>'Spot Type 1'!B309</f>
        <v>0</v>
      </c>
      <c r="C309" s="20" t="str">
        <f>'Spot Type 1'!C309</f>
        <v>x</v>
      </c>
      <c r="D309" s="20"/>
      <c r="E309" s="20"/>
      <c r="F309" s="20"/>
      <c r="G309" s="20"/>
      <c r="H309" s="20"/>
      <c r="I309" s="20"/>
      <c r="J309" s="31"/>
      <c r="K309" s="32"/>
      <c r="L309" s="32"/>
      <c r="M309" s="32"/>
      <c r="N309" s="46"/>
      <c r="V309" s="5"/>
      <c r="Y309" s="5"/>
    </row>
    <row r="310" spans="2:25" x14ac:dyDescent="0.3">
      <c r="B310" s="23">
        <f>'Spot Type 1'!B310</f>
        <v>0</v>
      </c>
      <c r="C310" s="20" t="str">
        <f>'Spot Type 1'!C310</f>
        <v>x</v>
      </c>
      <c r="D310" s="20"/>
      <c r="E310" s="20"/>
      <c r="F310" s="20"/>
      <c r="G310" s="20"/>
      <c r="H310" s="20"/>
      <c r="I310" s="20"/>
      <c r="J310" s="31"/>
      <c r="K310" s="32"/>
      <c r="L310" s="32"/>
      <c r="M310" s="32"/>
      <c r="N310" s="46"/>
      <c r="V310" s="5"/>
      <c r="Y310" s="5"/>
    </row>
    <row r="311" spans="2:25" x14ac:dyDescent="0.3">
      <c r="B311" s="23">
        <f>'Spot Type 1'!B311</f>
        <v>0</v>
      </c>
      <c r="C311" s="20" t="str">
        <f>'Spot Type 1'!C311</f>
        <v>x</v>
      </c>
      <c r="D311" s="20"/>
      <c r="E311" s="20"/>
      <c r="F311" s="20"/>
      <c r="G311" s="20"/>
      <c r="H311" s="20"/>
      <c r="I311" s="20"/>
      <c r="J311" s="31"/>
      <c r="K311" s="32"/>
      <c r="L311" s="32"/>
      <c r="M311" s="32"/>
      <c r="N311" s="46"/>
      <c r="V311" s="5"/>
      <c r="Y311" s="5"/>
    </row>
    <row r="312" spans="2:25" x14ac:dyDescent="0.3">
      <c r="B312" s="23">
        <f>'Spot Type 1'!B312</f>
        <v>0</v>
      </c>
      <c r="C312" s="20" t="str">
        <f>'Spot Type 1'!C312</f>
        <v>x</v>
      </c>
      <c r="D312" s="20"/>
      <c r="E312" s="20"/>
      <c r="F312" s="20"/>
      <c r="G312" s="20"/>
      <c r="H312" s="20"/>
      <c r="I312" s="20"/>
      <c r="J312" s="31"/>
      <c r="K312" s="32"/>
      <c r="L312" s="32"/>
      <c r="M312" s="32"/>
      <c r="N312" s="46"/>
      <c r="V312" s="5"/>
      <c r="Y312" s="5"/>
    </row>
    <row r="313" spans="2:25" x14ac:dyDescent="0.3">
      <c r="B313" s="23">
        <f>'Spot Type 1'!B313</f>
        <v>0</v>
      </c>
      <c r="C313" s="20" t="str">
        <f>'Spot Type 1'!C313</f>
        <v>x</v>
      </c>
      <c r="D313" s="20"/>
      <c r="E313" s="20"/>
      <c r="F313" s="20"/>
      <c r="G313" s="20"/>
      <c r="H313" s="20"/>
      <c r="I313" s="20"/>
      <c r="J313" s="31"/>
      <c r="K313" s="32"/>
      <c r="L313" s="32"/>
      <c r="M313" s="32"/>
      <c r="N313" s="46"/>
      <c r="V313" s="5"/>
      <c r="Y313" s="5"/>
    </row>
    <row r="314" spans="2:25" x14ac:dyDescent="0.3">
      <c r="B314" s="23">
        <f>'Spot Type 1'!B314</f>
        <v>0</v>
      </c>
      <c r="C314" s="20" t="str">
        <f>'Spot Type 1'!C314</f>
        <v>x</v>
      </c>
      <c r="D314" s="20"/>
      <c r="E314" s="20"/>
      <c r="F314" s="20"/>
      <c r="G314" s="20"/>
      <c r="H314" s="20"/>
      <c r="I314" s="20"/>
      <c r="J314" s="31"/>
      <c r="K314" s="32"/>
      <c r="L314" s="32"/>
      <c r="M314" s="32"/>
      <c r="N314" s="46"/>
      <c r="V314" s="5"/>
      <c r="Y314" s="5"/>
    </row>
    <row r="315" spans="2:25" x14ac:dyDescent="0.3">
      <c r="B315" s="23">
        <f>'Spot Type 1'!B315</f>
        <v>0</v>
      </c>
      <c r="C315" s="20" t="str">
        <f>'Spot Type 1'!C315</f>
        <v>x</v>
      </c>
      <c r="D315" s="20"/>
      <c r="E315" s="20"/>
      <c r="F315" s="20"/>
      <c r="G315" s="20"/>
      <c r="H315" s="20"/>
      <c r="I315" s="20"/>
      <c r="J315" s="31"/>
      <c r="K315" s="32"/>
      <c r="L315" s="32"/>
      <c r="M315" s="32"/>
      <c r="N315" s="46"/>
      <c r="V315" s="5"/>
      <c r="Y315" s="5"/>
    </row>
    <row r="316" spans="2:25" x14ac:dyDescent="0.3">
      <c r="B316" s="23">
        <f>'Spot Type 1'!B316</f>
        <v>0</v>
      </c>
      <c r="C316" s="20" t="str">
        <f>'Spot Type 1'!C316</f>
        <v>x</v>
      </c>
      <c r="D316" s="20"/>
      <c r="E316" s="20"/>
      <c r="F316" s="20"/>
      <c r="G316" s="20"/>
      <c r="H316" s="20"/>
      <c r="I316" s="20"/>
      <c r="J316" s="31"/>
      <c r="K316" s="32"/>
      <c r="L316" s="32"/>
      <c r="M316" s="32"/>
      <c r="N316" s="46"/>
      <c r="V316" s="5"/>
      <c r="Y316" s="5"/>
    </row>
    <row r="317" spans="2:25" x14ac:dyDescent="0.3">
      <c r="B317" s="23">
        <f>'Spot Type 1'!B317</f>
        <v>0</v>
      </c>
      <c r="C317" s="20" t="str">
        <f>'Spot Type 1'!C317</f>
        <v>x</v>
      </c>
      <c r="D317" s="20"/>
      <c r="E317" s="20"/>
      <c r="F317" s="20"/>
      <c r="G317" s="20"/>
      <c r="H317" s="20"/>
      <c r="I317" s="20"/>
      <c r="J317" s="31"/>
      <c r="K317" s="32"/>
      <c r="L317" s="32"/>
      <c r="M317" s="32"/>
      <c r="N317" s="46"/>
      <c r="V317" s="5"/>
      <c r="Y317" s="5"/>
    </row>
    <row r="318" spans="2:25" x14ac:dyDescent="0.3">
      <c r="B318" s="23">
        <f>'Spot Type 1'!B318</f>
        <v>0</v>
      </c>
      <c r="C318" s="20" t="str">
        <f>'Spot Type 1'!C318</f>
        <v>x</v>
      </c>
      <c r="D318" s="20"/>
      <c r="E318" s="20"/>
      <c r="F318" s="20"/>
      <c r="G318" s="20"/>
      <c r="H318" s="20"/>
      <c r="I318" s="20"/>
      <c r="J318" s="31"/>
      <c r="K318" s="32"/>
      <c r="L318" s="32"/>
      <c r="M318" s="32"/>
      <c r="N318" s="46"/>
      <c r="V318" s="5"/>
      <c r="Y318" s="5"/>
    </row>
    <row r="319" spans="2:25" x14ac:dyDescent="0.3">
      <c r="B319" s="23">
        <f>'Spot Type 1'!B319</f>
        <v>0</v>
      </c>
      <c r="C319" s="20" t="str">
        <f>'Spot Type 1'!C319</f>
        <v>x</v>
      </c>
      <c r="D319" s="20"/>
      <c r="E319" s="20"/>
      <c r="F319" s="20"/>
      <c r="G319" s="20"/>
      <c r="H319" s="20"/>
      <c r="I319" s="20"/>
      <c r="J319" s="31"/>
      <c r="K319" s="32"/>
      <c r="L319" s="32"/>
      <c r="M319" s="32"/>
      <c r="N319" s="46"/>
      <c r="V319" s="5"/>
      <c r="Y319" s="5"/>
    </row>
    <row r="320" spans="2:25" x14ac:dyDescent="0.3">
      <c r="B320" s="23">
        <f>'Spot Type 1'!B320</f>
        <v>0</v>
      </c>
      <c r="C320" s="20" t="str">
        <f>'Spot Type 1'!C320</f>
        <v>x</v>
      </c>
      <c r="D320" s="20"/>
      <c r="E320" s="20"/>
      <c r="F320" s="20"/>
      <c r="G320" s="20"/>
      <c r="H320" s="20"/>
      <c r="I320" s="20"/>
      <c r="J320" s="31"/>
      <c r="K320" s="32"/>
      <c r="L320" s="32"/>
      <c r="M320" s="32"/>
      <c r="N320" s="46"/>
      <c r="V320" s="5"/>
      <c r="Y320" s="5"/>
    </row>
    <row r="321" spans="2:25" x14ac:dyDescent="0.3">
      <c r="B321" s="23">
        <f>'Spot Type 1'!B321</f>
        <v>0</v>
      </c>
      <c r="C321" s="20" t="str">
        <f>'Spot Type 1'!C321</f>
        <v>x</v>
      </c>
      <c r="D321" s="20"/>
      <c r="E321" s="20"/>
      <c r="F321" s="20"/>
      <c r="G321" s="20"/>
      <c r="H321" s="20"/>
      <c r="I321" s="20"/>
      <c r="J321" s="31"/>
      <c r="K321" s="32"/>
      <c r="L321" s="32"/>
      <c r="M321" s="32"/>
      <c r="N321" s="46"/>
      <c r="V321" s="5"/>
      <c r="Y321" s="5"/>
    </row>
    <row r="322" spans="2:25" x14ac:dyDescent="0.3">
      <c r="B322" s="23">
        <f>'Spot Type 1'!B322</f>
        <v>0</v>
      </c>
      <c r="C322" s="20" t="str">
        <f>'Spot Type 1'!C322</f>
        <v>x</v>
      </c>
      <c r="D322" s="20"/>
      <c r="E322" s="20"/>
      <c r="F322" s="20"/>
      <c r="G322" s="20"/>
      <c r="H322" s="20"/>
      <c r="I322" s="20"/>
      <c r="J322" s="31"/>
      <c r="K322" s="32"/>
      <c r="L322" s="32"/>
      <c r="M322" s="32"/>
      <c r="N322" s="46"/>
      <c r="V322" s="5"/>
      <c r="Y322" s="5"/>
    </row>
    <row r="323" spans="2:25" x14ac:dyDescent="0.3">
      <c r="B323" s="23">
        <f>'Spot Type 1'!B323</f>
        <v>0</v>
      </c>
      <c r="C323" s="20" t="str">
        <f>'Spot Type 1'!C323</f>
        <v>x</v>
      </c>
      <c r="D323" s="20"/>
      <c r="E323" s="20"/>
      <c r="F323" s="20"/>
      <c r="G323" s="20"/>
      <c r="H323" s="20"/>
      <c r="I323" s="20"/>
      <c r="J323" s="31"/>
      <c r="K323" s="32"/>
      <c r="L323" s="32"/>
      <c r="M323" s="32"/>
      <c r="N323" s="46"/>
      <c r="V323" s="5"/>
      <c r="Y323" s="5"/>
    </row>
    <row r="324" spans="2:25" x14ac:dyDescent="0.3">
      <c r="B324" s="23">
        <f>'Spot Type 1'!B324</f>
        <v>0</v>
      </c>
      <c r="C324" s="20" t="str">
        <f>'Spot Type 1'!C324</f>
        <v>x</v>
      </c>
      <c r="D324" s="20"/>
      <c r="E324" s="20"/>
      <c r="F324" s="20"/>
      <c r="G324" s="20"/>
      <c r="H324" s="20"/>
      <c r="I324" s="20"/>
      <c r="J324" s="31"/>
      <c r="K324" s="32"/>
      <c r="L324" s="32"/>
      <c r="M324" s="32"/>
      <c r="N324" s="46"/>
      <c r="V324" s="5"/>
      <c r="Y324" s="5"/>
    </row>
    <row r="325" spans="2:25" x14ac:dyDescent="0.3">
      <c r="B325" s="23">
        <f>'Spot Type 1'!B325</f>
        <v>0</v>
      </c>
      <c r="C325" s="20" t="str">
        <f>'Spot Type 1'!C325</f>
        <v>x</v>
      </c>
      <c r="D325" s="20"/>
      <c r="E325" s="20"/>
      <c r="F325" s="20"/>
      <c r="G325" s="20"/>
      <c r="H325" s="20"/>
      <c r="I325" s="20"/>
      <c r="J325" s="31"/>
      <c r="K325" s="32"/>
      <c r="L325" s="32"/>
      <c r="M325" s="32"/>
      <c r="N325" s="46"/>
      <c r="V325" s="5"/>
      <c r="Y325" s="5"/>
    </row>
    <row r="326" spans="2:25" x14ac:dyDescent="0.3">
      <c r="B326" s="23">
        <f>'Spot Type 1'!B326</f>
        <v>0</v>
      </c>
      <c r="C326" s="20" t="str">
        <f>'Spot Type 1'!C326</f>
        <v>x</v>
      </c>
      <c r="D326" s="20"/>
      <c r="E326" s="20"/>
      <c r="F326" s="20"/>
      <c r="G326" s="20"/>
      <c r="H326" s="20"/>
      <c r="I326" s="20"/>
      <c r="J326" s="31"/>
      <c r="K326" s="32"/>
      <c r="L326" s="32"/>
      <c r="M326" s="32"/>
      <c r="N326" s="46"/>
      <c r="V326" s="5"/>
      <c r="Y326" s="5"/>
    </row>
    <row r="327" spans="2:25" x14ac:dyDescent="0.3">
      <c r="B327" s="23">
        <f>'Spot Type 1'!B327</f>
        <v>0</v>
      </c>
      <c r="C327" s="20" t="str">
        <f>'Spot Type 1'!C327</f>
        <v>x</v>
      </c>
      <c r="D327" s="20"/>
      <c r="E327" s="20"/>
      <c r="F327" s="20"/>
      <c r="G327" s="20"/>
      <c r="H327" s="20"/>
      <c r="I327" s="20"/>
      <c r="J327" s="31"/>
      <c r="K327" s="32"/>
      <c r="L327" s="32"/>
      <c r="M327" s="32"/>
      <c r="N327" s="46"/>
      <c r="V327" s="5"/>
      <c r="Y327" s="5"/>
    </row>
    <row r="328" spans="2:25" x14ac:dyDescent="0.3">
      <c r="B328" s="23">
        <f>'Spot Type 1'!B328</f>
        <v>0</v>
      </c>
      <c r="C328" s="20" t="str">
        <f>'Spot Type 1'!C328</f>
        <v>x</v>
      </c>
      <c r="D328" s="20"/>
      <c r="E328" s="20"/>
      <c r="F328" s="20"/>
      <c r="G328" s="20"/>
      <c r="H328" s="20"/>
      <c r="I328" s="20"/>
      <c r="J328" s="31"/>
      <c r="K328" s="32"/>
      <c r="L328" s="32"/>
      <c r="M328" s="32"/>
      <c r="N328" s="46"/>
      <c r="V328" s="5"/>
      <c r="Y328" s="5"/>
    </row>
    <row r="329" spans="2:25" x14ac:dyDescent="0.3">
      <c r="B329" s="23">
        <f>'Spot Type 1'!B329</f>
        <v>0</v>
      </c>
      <c r="C329" s="20" t="str">
        <f>'Spot Type 1'!C329</f>
        <v>x</v>
      </c>
      <c r="D329" s="20"/>
      <c r="E329" s="20"/>
      <c r="F329" s="20"/>
      <c r="G329" s="20"/>
      <c r="H329" s="20"/>
      <c r="I329" s="20"/>
      <c r="J329" s="31"/>
      <c r="K329" s="32"/>
      <c r="L329" s="32"/>
      <c r="M329" s="32"/>
      <c r="N329" s="46"/>
      <c r="V329" s="5"/>
      <c r="Y329" s="5"/>
    </row>
    <row r="330" spans="2:25" x14ac:dyDescent="0.3">
      <c r="B330" s="23">
        <f>'Spot Type 1'!B330</f>
        <v>0</v>
      </c>
      <c r="C330" s="20" t="str">
        <f>'Spot Type 1'!C330</f>
        <v>x</v>
      </c>
      <c r="D330" s="20"/>
      <c r="E330" s="20"/>
      <c r="F330" s="20"/>
      <c r="G330" s="20"/>
      <c r="H330" s="20"/>
      <c r="I330" s="20"/>
      <c r="J330" s="31"/>
      <c r="K330" s="32"/>
      <c r="L330" s="32"/>
      <c r="M330" s="32"/>
      <c r="N330" s="46"/>
      <c r="V330" s="5"/>
      <c r="Y330" s="5"/>
    </row>
    <row r="331" spans="2:25" x14ac:dyDescent="0.3">
      <c r="B331" s="23">
        <f>'Spot Type 1'!B331</f>
        <v>0</v>
      </c>
      <c r="C331" s="20" t="str">
        <f>'Spot Type 1'!C331</f>
        <v>x</v>
      </c>
      <c r="D331" s="20"/>
      <c r="E331" s="20"/>
      <c r="F331" s="20"/>
      <c r="G331" s="20"/>
      <c r="H331" s="20"/>
      <c r="I331" s="20"/>
      <c r="J331" s="31"/>
      <c r="K331" s="32"/>
      <c r="L331" s="32"/>
      <c r="M331" s="32"/>
      <c r="N331" s="46"/>
      <c r="V331" s="5"/>
      <c r="Y331" s="5"/>
    </row>
    <row r="332" spans="2:25" x14ac:dyDescent="0.3">
      <c r="B332" s="23">
        <f>'Spot Type 1'!B332</f>
        <v>0</v>
      </c>
      <c r="C332" s="20" t="str">
        <f>'Spot Type 1'!C332</f>
        <v>x</v>
      </c>
      <c r="D332" s="20"/>
      <c r="E332" s="20"/>
      <c r="F332" s="20"/>
      <c r="G332" s="20"/>
      <c r="H332" s="20"/>
      <c r="I332" s="20"/>
      <c r="J332" s="31"/>
      <c r="K332" s="32"/>
      <c r="L332" s="32"/>
      <c r="M332" s="32"/>
      <c r="N332" s="46"/>
      <c r="V332" s="5"/>
      <c r="Y332" s="5"/>
    </row>
    <row r="333" spans="2:25" x14ac:dyDescent="0.3">
      <c r="B333" s="23">
        <f>'Spot Type 1'!B333</f>
        <v>0</v>
      </c>
      <c r="C333" s="20" t="str">
        <f>'Spot Type 1'!C333</f>
        <v>x</v>
      </c>
      <c r="D333" s="20"/>
      <c r="E333" s="20"/>
      <c r="F333" s="20"/>
      <c r="G333" s="20"/>
      <c r="H333" s="20"/>
      <c r="I333" s="20"/>
      <c r="J333" s="31"/>
      <c r="K333" s="32"/>
      <c r="L333" s="32"/>
      <c r="M333" s="32"/>
      <c r="N333" s="46"/>
      <c r="V333" s="5"/>
      <c r="Y333" s="5"/>
    </row>
    <row r="334" spans="2:25" x14ac:dyDescent="0.3">
      <c r="B334" s="23">
        <f>'Spot Type 1'!B334</f>
        <v>0</v>
      </c>
      <c r="C334" s="20" t="str">
        <f>'Spot Type 1'!C334</f>
        <v>x</v>
      </c>
      <c r="D334" s="20"/>
      <c r="E334" s="20"/>
      <c r="F334" s="20"/>
      <c r="G334" s="20"/>
      <c r="H334" s="20"/>
      <c r="I334" s="20"/>
      <c r="J334" s="31"/>
      <c r="K334" s="32"/>
      <c r="L334" s="32"/>
      <c r="M334" s="32"/>
      <c r="N334" s="46"/>
      <c r="V334" s="5"/>
      <c r="Y334" s="5"/>
    </row>
    <row r="335" spans="2:25" x14ac:dyDescent="0.3">
      <c r="B335" s="23">
        <f>'Spot Type 1'!B335</f>
        <v>0</v>
      </c>
      <c r="C335" s="20" t="str">
        <f>'Spot Type 1'!C335</f>
        <v>x</v>
      </c>
      <c r="D335" s="20"/>
      <c r="E335" s="20"/>
      <c r="F335" s="20"/>
      <c r="G335" s="20"/>
      <c r="H335" s="20"/>
      <c r="I335" s="20"/>
      <c r="J335" s="31"/>
      <c r="K335" s="32"/>
      <c r="L335" s="32"/>
      <c r="M335" s="32"/>
      <c r="N335" s="46"/>
      <c r="V335" s="5"/>
      <c r="Y335" s="5"/>
    </row>
    <row r="336" spans="2:25" x14ac:dyDescent="0.3">
      <c r="B336" s="23">
        <f>'Spot Type 1'!B336</f>
        <v>0</v>
      </c>
      <c r="C336" s="20" t="str">
        <f>'Spot Type 1'!C336</f>
        <v>x</v>
      </c>
      <c r="D336" s="20"/>
      <c r="E336" s="20"/>
      <c r="F336" s="20"/>
      <c r="G336" s="20"/>
      <c r="H336" s="20"/>
      <c r="I336" s="20"/>
      <c r="J336" s="31"/>
      <c r="K336" s="32"/>
      <c r="L336" s="32"/>
      <c r="M336" s="32"/>
      <c r="N336" s="46"/>
      <c r="V336" s="5"/>
      <c r="Y336" s="5"/>
    </row>
    <row r="337" spans="2:25" x14ac:dyDescent="0.3">
      <c r="B337" s="23">
        <f>'Spot Type 1'!B337</f>
        <v>0</v>
      </c>
      <c r="C337" s="20" t="str">
        <f>'Spot Type 1'!C337</f>
        <v>x</v>
      </c>
      <c r="D337" s="20"/>
      <c r="E337" s="20"/>
      <c r="F337" s="20"/>
      <c r="G337" s="20"/>
      <c r="H337" s="20"/>
      <c r="I337" s="20"/>
      <c r="J337" s="31"/>
      <c r="K337" s="32"/>
      <c r="L337" s="32"/>
      <c r="M337" s="32"/>
      <c r="N337" s="46"/>
      <c r="V337" s="5"/>
      <c r="Y337" s="5"/>
    </row>
    <row r="338" spans="2:25" x14ac:dyDescent="0.3">
      <c r="B338" s="23">
        <f>'Spot Type 1'!B338</f>
        <v>0</v>
      </c>
      <c r="C338" s="20" t="str">
        <f>'Spot Type 1'!C338</f>
        <v>x</v>
      </c>
      <c r="D338" s="20"/>
      <c r="E338" s="20"/>
      <c r="F338" s="20"/>
      <c r="G338" s="20"/>
      <c r="H338" s="20"/>
      <c r="I338" s="20"/>
      <c r="J338" s="31"/>
      <c r="K338" s="32"/>
      <c r="L338" s="32"/>
      <c r="M338" s="32"/>
      <c r="N338" s="46"/>
      <c r="V338" s="5"/>
      <c r="Y338" s="5"/>
    </row>
    <row r="339" spans="2:25" x14ac:dyDescent="0.3">
      <c r="B339" s="23">
        <f>'Spot Type 1'!B339</f>
        <v>0</v>
      </c>
      <c r="C339" s="20" t="str">
        <f>'Spot Type 1'!C339</f>
        <v>x</v>
      </c>
      <c r="D339" s="20"/>
      <c r="E339" s="20"/>
      <c r="F339" s="20"/>
      <c r="G339" s="20"/>
      <c r="H339" s="20"/>
      <c r="I339" s="20"/>
      <c r="J339" s="31"/>
      <c r="K339" s="32"/>
      <c r="L339" s="32"/>
      <c r="M339" s="32"/>
      <c r="N339" s="46"/>
      <c r="V339" s="5"/>
      <c r="Y339" s="5"/>
    </row>
    <row r="340" spans="2:25" x14ac:dyDescent="0.3">
      <c r="B340" s="23">
        <f>'Spot Type 1'!B340</f>
        <v>0</v>
      </c>
      <c r="C340" s="20" t="str">
        <f>'Spot Type 1'!C340</f>
        <v>x</v>
      </c>
      <c r="D340" s="20"/>
      <c r="E340" s="20"/>
      <c r="F340" s="20"/>
      <c r="G340" s="20"/>
      <c r="H340" s="20"/>
      <c r="I340" s="20"/>
      <c r="J340" s="31"/>
      <c r="K340" s="32"/>
      <c r="L340" s="32"/>
      <c r="M340" s="32"/>
      <c r="N340" s="46"/>
      <c r="V340" s="5"/>
      <c r="Y340" s="5"/>
    </row>
    <row r="341" spans="2:25" x14ac:dyDescent="0.3">
      <c r="B341" s="23">
        <f>'Spot Type 1'!B341</f>
        <v>0</v>
      </c>
      <c r="C341" s="20" t="str">
        <f>'Spot Type 1'!C341</f>
        <v>x</v>
      </c>
      <c r="D341" s="20"/>
      <c r="E341" s="20"/>
      <c r="F341" s="20"/>
      <c r="G341" s="20"/>
      <c r="H341" s="20"/>
      <c r="I341" s="20"/>
      <c r="J341" s="31"/>
      <c r="K341" s="32"/>
      <c r="L341" s="32"/>
      <c r="M341" s="32"/>
      <c r="N341" s="46"/>
      <c r="V341" s="5"/>
      <c r="Y341" s="5"/>
    </row>
    <row r="342" spans="2:25" x14ac:dyDescent="0.3">
      <c r="B342" s="23">
        <f>'Spot Type 1'!B342</f>
        <v>0</v>
      </c>
      <c r="C342" s="20" t="str">
        <f>'Spot Type 1'!C342</f>
        <v>x</v>
      </c>
      <c r="D342" s="20"/>
      <c r="E342" s="20"/>
      <c r="F342" s="20"/>
      <c r="G342" s="20"/>
      <c r="H342" s="20"/>
      <c r="I342" s="20"/>
      <c r="J342" s="31"/>
      <c r="K342" s="32"/>
      <c r="L342" s="32"/>
      <c r="M342" s="32"/>
      <c r="N342" s="46"/>
      <c r="V342" s="5"/>
      <c r="Y342" s="5"/>
    </row>
    <row r="343" spans="2:25" x14ac:dyDescent="0.3">
      <c r="B343" s="23">
        <f>'Spot Type 1'!B343</f>
        <v>0</v>
      </c>
      <c r="C343" s="20" t="str">
        <f>'Spot Type 1'!C343</f>
        <v>x</v>
      </c>
      <c r="D343" s="20"/>
      <c r="E343" s="20"/>
      <c r="F343" s="20"/>
      <c r="G343" s="20"/>
      <c r="H343" s="20"/>
      <c r="I343" s="20"/>
      <c r="J343" s="31"/>
      <c r="K343" s="32"/>
      <c r="L343" s="32"/>
      <c r="M343" s="32"/>
      <c r="N343" s="46"/>
      <c r="V343" s="5"/>
      <c r="Y343" s="5"/>
    </row>
    <row r="344" spans="2:25" x14ac:dyDescent="0.3">
      <c r="B344" s="23">
        <f>'Spot Type 1'!B344</f>
        <v>0</v>
      </c>
      <c r="C344" s="20" t="str">
        <f>'Spot Type 1'!C344</f>
        <v>x</v>
      </c>
      <c r="D344" s="20"/>
      <c r="E344" s="20"/>
      <c r="F344" s="20"/>
      <c r="G344" s="20"/>
      <c r="H344" s="20"/>
      <c r="I344" s="20"/>
      <c r="J344" s="31"/>
      <c r="K344" s="32"/>
      <c r="L344" s="32"/>
      <c r="M344" s="32"/>
      <c r="N344" s="46"/>
      <c r="V344" s="5"/>
      <c r="Y344" s="5"/>
    </row>
    <row r="345" spans="2:25" x14ac:dyDescent="0.3">
      <c r="B345" s="23">
        <f>'Spot Type 1'!B345</f>
        <v>0</v>
      </c>
      <c r="C345" s="20" t="str">
        <f>'Spot Type 1'!C345</f>
        <v>x</v>
      </c>
      <c r="D345" s="20"/>
      <c r="E345" s="20"/>
      <c r="F345" s="20"/>
      <c r="G345" s="20"/>
      <c r="H345" s="20"/>
      <c r="I345" s="20"/>
      <c r="J345" s="31"/>
      <c r="K345" s="32"/>
      <c r="L345" s="32"/>
      <c r="M345" s="32"/>
      <c r="N345" s="46"/>
      <c r="V345" s="5"/>
      <c r="Y345" s="5"/>
    </row>
    <row r="346" spans="2:25" x14ac:dyDescent="0.3">
      <c r="B346" s="23">
        <f>'Spot Type 1'!B346</f>
        <v>0</v>
      </c>
      <c r="C346" s="20" t="str">
        <f>'Spot Type 1'!C346</f>
        <v>x</v>
      </c>
      <c r="D346" s="20"/>
      <c r="E346" s="20"/>
      <c r="F346" s="20"/>
      <c r="G346" s="20"/>
      <c r="H346" s="20"/>
      <c r="I346" s="20"/>
      <c r="J346" s="31"/>
      <c r="K346" s="32"/>
      <c r="L346" s="32"/>
      <c r="M346" s="32"/>
      <c r="N346" s="46"/>
      <c r="V346" s="5"/>
      <c r="Y346" s="5"/>
    </row>
    <row r="347" spans="2:25" x14ac:dyDescent="0.3">
      <c r="B347" s="23">
        <f>'Spot Type 1'!B347</f>
        <v>0</v>
      </c>
      <c r="C347" s="20" t="str">
        <f>'Spot Type 1'!C347</f>
        <v>x</v>
      </c>
      <c r="D347" s="20"/>
      <c r="E347" s="20"/>
      <c r="F347" s="20"/>
      <c r="G347" s="20"/>
      <c r="H347" s="20"/>
      <c r="I347" s="20"/>
      <c r="J347" s="31"/>
      <c r="K347" s="32"/>
      <c r="L347" s="32"/>
      <c r="M347" s="32"/>
      <c r="N347" s="46"/>
      <c r="V347" s="5"/>
      <c r="Y347" s="5"/>
    </row>
    <row r="348" spans="2:25" x14ac:dyDescent="0.3">
      <c r="B348" s="23">
        <f>'Spot Type 1'!B348</f>
        <v>0</v>
      </c>
      <c r="C348" s="20" t="str">
        <f>'Spot Type 1'!C348</f>
        <v>x</v>
      </c>
      <c r="D348" s="20"/>
      <c r="E348" s="20"/>
      <c r="F348" s="20"/>
      <c r="G348" s="20"/>
      <c r="H348" s="20"/>
      <c r="I348" s="20"/>
      <c r="J348" s="31"/>
      <c r="K348" s="32"/>
      <c r="L348" s="32"/>
      <c r="M348" s="32"/>
      <c r="N348" s="46"/>
      <c r="V348" s="5"/>
      <c r="Y348" s="5"/>
    </row>
    <row r="349" spans="2:25" x14ac:dyDescent="0.3">
      <c r="B349" s="23">
        <f>'Spot Type 1'!B349</f>
        <v>0</v>
      </c>
      <c r="C349" s="20" t="str">
        <f>'Spot Type 1'!C349</f>
        <v>x</v>
      </c>
      <c r="D349" s="20"/>
      <c r="E349" s="20"/>
      <c r="F349" s="20"/>
      <c r="G349" s="20"/>
      <c r="H349" s="20"/>
      <c r="I349" s="20"/>
      <c r="J349" s="31"/>
      <c r="K349" s="32"/>
      <c r="L349" s="32"/>
      <c r="M349" s="32"/>
      <c r="N349" s="46"/>
      <c r="V349" s="5"/>
      <c r="Y349" s="5"/>
    </row>
    <row r="350" spans="2:25" x14ac:dyDescent="0.3">
      <c r="B350" s="23">
        <f>'Spot Type 1'!B350</f>
        <v>0</v>
      </c>
      <c r="C350" s="20" t="str">
        <f>'Spot Type 1'!C350</f>
        <v>x</v>
      </c>
      <c r="D350" s="20"/>
      <c r="E350" s="20"/>
      <c r="F350" s="20"/>
      <c r="G350" s="20"/>
      <c r="H350" s="20"/>
      <c r="I350" s="20"/>
      <c r="J350" s="31"/>
      <c r="K350" s="32"/>
      <c r="L350" s="32"/>
      <c r="M350" s="32"/>
      <c r="N350" s="46"/>
      <c r="V350" s="5"/>
      <c r="Y350" s="5"/>
    </row>
    <row r="351" spans="2:25" x14ac:dyDescent="0.3">
      <c r="B351" s="23">
        <f>'Spot Type 1'!B351</f>
        <v>0</v>
      </c>
      <c r="C351" s="20" t="str">
        <f>'Spot Type 1'!C351</f>
        <v>x</v>
      </c>
      <c r="D351" s="20"/>
      <c r="E351" s="20"/>
      <c r="F351" s="20"/>
      <c r="G351" s="20"/>
      <c r="H351" s="20"/>
      <c r="I351" s="20"/>
      <c r="J351" s="31"/>
      <c r="K351" s="32"/>
      <c r="L351" s="32"/>
      <c r="M351" s="32"/>
      <c r="N351" s="46"/>
      <c r="V351" s="5"/>
      <c r="Y351" s="5"/>
    </row>
    <row r="352" spans="2:25" x14ac:dyDescent="0.3">
      <c r="B352" s="23">
        <f>'Spot Type 1'!B352</f>
        <v>0</v>
      </c>
      <c r="C352" s="20" t="str">
        <f>'Spot Type 1'!C352</f>
        <v>x</v>
      </c>
      <c r="D352" s="20"/>
      <c r="E352" s="20"/>
      <c r="F352" s="20"/>
      <c r="G352" s="20"/>
      <c r="H352" s="20"/>
      <c r="I352" s="20"/>
      <c r="J352" s="31"/>
      <c r="K352" s="32"/>
      <c r="L352" s="32"/>
      <c r="M352" s="32"/>
      <c r="N352" s="46"/>
      <c r="V352" s="5"/>
      <c r="Y352" s="5"/>
    </row>
    <row r="353" spans="2:25" x14ac:dyDescent="0.3">
      <c r="B353" s="23">
        <f>'Spot Type 1'!B353</f>
        <v>0</v>
      </c>
      <c r="C353" s="20" t="str">
        <f>'Spot Type 1'!C353</f>
        <v>x</v>
      </c>
      <c r="D353" s="20"/>
      <c r="E353" s="20"/>
      <c r="F353" s="20"/>
      <c r="G353" s="20"/>
      <c r="H353" s="20"/>
      <c r="I353" s="20"/>
      <c r="J353" s="31"/>
      <c r="K353" s="32"/>
      <c r="L353" s="32"/>
      <c r="M353" s="32"/>
      <c r="N353" s="46"/>
      <c r="V353" s="5"/>
      <c r="Y353" s="5"/>
    </row>
    <row r="354" spans="2:25" x14ac:dyDescent="0.3">
      <c r="B354" s="23">
        <f>'Spot Type 1'!B354</f>
        <v>0</v>
      </c>
      <c r="C354" s="20" t="str">
        <f>'Spot Type 1'!C354</f>
        <v>x</v>
      </c>
      <c r="D354" s="20"/>
      <c r="E354" s="20"/>
      <c r="F354" s="20"/>
      <c r="G354" s="20"/>
      <c r="H354" s="20"/>
      <c r="I354" s="20"/>
      <c r="J354" s="31"/>
      <c r="K354" s="32"/>
      <c r="L354" s="32"/>
      <c r="M354" s="32"/>
      <c r="N354" s="46"/>
      <c r="V354" s="5"/>
      <c r="Y354" s="5"/>
    </row>
    <row r="355" spans="2:25" x14ac:dyDescent="0.3">
      <c r="B355" s="23">
        <f>'Spot Type 1'!B355</f>
        <v>0</v>
      </c>
      <c r="C355" s="20" t="str">
        <f>'Spot Type 1'!C355</f>
        <v>x</v>
      </c>
      <c r="D355" s="20"/>
      <c r="E355" s="20"/>
      <c r="F355" s="20"/>
      <c r="G355" s="20"/>
      <c r="H355" s="20"/>
      <c r="I355" s="20"/>
      <c r="J355" s="31"/>
      <c r="K355" s="32"/>
      <c r="L355" s="32"/>
      <c r="M355" s="32"/>
      <c r="N355" s="46"/>
      <c r="V355" s="5"/>
      <c r="Y355" s="5"/>
    </row>
    <row r="356" spans="2:25" x14ac:dyDescent="0.3">
      <c r="B356" s="23">
        <f>'Spot Type 1'!B356</f>
        <v>0</v>
      </c>
      <c r="C356" s="20" t="str">
        <f>'Spot Type 1'!C356</f>
        <v>x</v>
      </c>
      <c r="D356" s="20"/>
      <c r="E356" s="20"/>
      <c r="F356" s="20"/>
      <c r="G356" s="20"/>
      <c r="H356" s="20"/>
      <c r="I356" s="20"/>
      <c r="J356" s="31"/>
      <c r="K356" s="32"/>
      <c r="L356" s="32"/>
      <c r="M356" s="32"/>
      <c r="N356" s="46"/>
      <c r="V356" s="5"/>
      <c r="Y356" s="5"/>
    </row>
    <row r="357" spans="2:25" x14ac:dyDescent="0.3">
      <c r="B357" s="23">
        <f>'Spot Type 1'!B357</f>
        <v>0</v>
      </c>
      <c r="C357" s="20" t="str">
        <f>'Spot Type 1'!C357</f>
        <v>x</v>
      </c>
      <c r="D357" s="20"/>
      <c r="E357" s="20"/>
      <c r="F357" s="20"/>
      <c r="G357" s="20"/>
      <c r="H357" s="20"/>
      <c r="I357" s="20"/>
      <c r="J357" s="31"/>
      <c r="K357" s="32"/>
      <c r="L357" s="32"/>
      <c r="M357" s="32"/>
      <c r="N357" s="46"/>
      <c r="V357" s="5"/>
      <c r="Y357" s="5"/>
    </row>
    <row r="358" spans="2:25" x14ac:dyDescent="0.3">
      <c r="B358" s="23">
        <f>'Spot Type 1'!B358</f>
        <v>0</v>
      </c>
      <c r="C358" s="20" t="str">
        <f>'Spot Type 1'!C358</f>
        <v>x</v>
      </c>
      <c r="D358" s="20"/>
      <c r="E358" s="20"/>
      <c r="F358" s="20"/>
      <c r="G358" s="20"/>
      <c r="H358" s="20"/>
      <c r="I358" s="20"/>
      <c r="J358" s="31"/>
      <c r="K358" s="32"/>
      <c r="L358" s="32"/>
      <c r="M358" s="32"/>
      <c r="N358" s="46"/>
      <c r="V358" s="5"/>
      <c r="Y358" s="5"/>
    </row>
    <row r="359" spans="2:25" x14ac:dyDescent="0.3">
      <c r="B359" s="23">
        <f>'Spot Type 1'!B359</f>
        <v>0</v>
      </c>
      <c r="C359" s="20" t="str">
        <f>'Spot Type 1'!C359</f>
        <v>x</v>
      </c>
      <c r="D359" s="20"/>
      <c r="E359" s="20"/>
      <c r="F359" s="20"/>
      <c r="G359" s="20"/>
      <c r="H359" s="20"/>
      <c r="I359" s="20"/>
      <c r="J359" s="31"/>
      <c r="K359" s="32"/>
      <c r="L359" s="32"/>
      <c r="M359" s="32"/>
      <c r="N359" s="46"/>
      <c r="V359" s="5"/>
      <c r="Y359" s="5"/>
    </row>
    <row r="360" spans="2:25" x14ac:dyDescent="0.3">
      <c r="B360" s="23">
        <f>'Spot Type 1'!B360</f>
        <v>0</v>
      </c>
      <c r="C360" s="20" t="str">
        <f>'Spot Type 1'!C360</f>
        <v>x</v>
      </c>
      <c r="D360" s="20"/>
      <c r="E360" s="20"/>
      <c r="F360" s="20"/>
      <c r="G360" s="20"/>
      <c r="H360" s="20"/>
      <c r="I360" s="20"/>
      <c r="J360" s="31"/>
      <c r="K360" s="32"/>
      <c r="L360" s="32"/>
      <c r="M360" s="32"/>
      <c r="N360" s="46"/>
      <c r="V360" s="5"/>
      <c r="Y360" s="5"/>
    </row>
    <row r="361" spans="2:25" x14ac:dyDescent="0.3">
      <c r="B361" s="23">
        <f>'Spot Type 1'!B361</f>
        <v>0</v>
      </c>
      <c r="C361" s="20" t="str">
        <f>'Spot Type 1'!C361</f>
        <v>x</v>
      </c>
      <c r="D361" s="20"/>
      <c r="E361" s="20"/>
      <c r="F361" s="20"/>
      <c r="G361" s="20"/>
      <c r="H361" s="20"/>
      <c r="I361" s="20"/>
      <c r="J361" s="31"/>
      <c r="K361" s="32"/>
      <c r="L361" s="32"/>
      <c r="M361" s="32"/>
      <c r="N361" s="46"/>
      <c r="V361" s="5"/>
      <c r="Y361" s="5"/>
    </row>
    <row r="362" spans="2:25" x14ac:dyDescent="0.3">
      <c r="B362" s="23">
        <f>'Spot Type 1'!B362</f>
        <v>0</v>
      </c>
      <c r="C362" s="20" t="str">
        <f>'Spot Type 1'!C362</f>
        <v>x</v>
      </c>
      <c r="D362" s="20"/>
      <c r="E362" s="20"/>
      <c r="F362" s="20"/>
      <c r="G362" s="20"/>
      <c r="H362" s="20"/>
      <c r="I362" s="20"/>
      <c r="J362" s="31"/>
      <c r="K362" s="32"/>
      <c r="L362" s="32"/>
      <c r="M362" s="32"/>
      <c r="N362" s="46"/>
      <c r="V362" s="5"/>
      <c r="Y362" s="5"/>
    </row>
    <row r="363" spans="2:25" x14ac:dyDescent="0.3">
      <c r="B363" s="23">
        <f>'Spot Type 1'!B363</f>
        <v>0</v>
      </c>
      <c r="C363" s="20" t="str">
        <f>'Spot Type 1'!C363</f>
        <v>x</v>
      </c>
      <c r="D363" s="20"/>
      <c r="E363" s="20"/>
      <c r="F363" s="20"/>
      <c r="G363" s="20"/>
      <c r="H363" s="20"/>
      <c r="I363" s="20"/>
      <c r="J363" s="31"/>
      <c r="K363" s="32"/>
      <c r="L363" s="32"/>
      <c r="M363" s="32"/>
      <c r="N363" s="46"/>
      <c r="V363" s="5"/>
      <c r="Y363" s="5"/>
    </row>
    <row r="364" spans="2:25" x14ac:dyDescent="0.3">
      <c r="B364" s="23">
        <f>'Spot Type 1'!B364</f>
        <v>0</v>
      </c>
      <c r="C364" s="20" t="str">
        <f>'Spot Type 1'!C364</f>
        <v>x</v>
      </c>
      <c r="D364" s="20"/>
      <c r="E364" s="20"/>
      <c r="F364" s="20"/>
      <c r="G364" s="20"/>
      <c r="H364" s="20"/>
      <c r="I364" s="20"/>
      <c r="J364" s="31"/>
      <c r="K364" s="32"/>
      <c r="L364" s="32"/>
      <c r="M364" s="32"/>
      <c r="N364" s="46"/>
      <c r="V364" s="5"/>
      <c r="Y364" s="5"/>
    </row>
    <row r="365" spans="2:25" x14ac:dyDescent="0.3">
      <c r="B365" s="23">
        <f>'Spot Type 1'!B365</f>
        <v>0</v>
      </c>
      <c r="C365" s="20" t="str">
        <f>'Spot Type 1'!C365</f>
        <v>x</v>
      </c>
      <c r="D365" s="20"/>
      <c r="E365" s="20"/>
      <c r="F365" s="20"/>
      <c r="G365" s="20"/>
      <c r="H365" s="20"/>
      <c r="I365" s="20"/>
      <c r="J365" s="31"/>
      <c r="K365" s="32"/>
      <c r="L365" s="32"/>
      <c r="M365" s="32"/>
      <c r="N365" s="46"/>
      <c r="V365" s="5"/>
      <c r="Y365" s="5"/>
    </row>
    <row r="366" spans="2:25" x14ac:dyDescent="0.3">
      <c r="B366" s="23">
        <f>'Spot Type 1'!B366</f>
        <v>0</v>
      </c>
      <c r="C366" s="20" t="str">
        <f>'Spot Type 1'!C366</f>
        <v>x</v>
      </c>
      <c r="D366" s="20"/>
      <c r="E366" s="20"/>
      <c r="F366" s="20"/>
      <c r="G366" s="20"/>
      <c r="H366" s="20"/>
      <c r="I366" s="20"/>
      <c r="J366" s="31"/>
      <c r="K366" s="32"/>
      <c r="L366" s="32"/>
      <c r="M366" s="32"/>
      <c r="N366" s="46"/>
      <c r="V366" s="5"/>
      <c r="Y366" s="5"/>
    </row>
    <row r="367" spans="2:25" x14ac:dyDescent="0.3">
      <c r="B367" s="23">
        <f>'Spot Type 1'!B367</f>
        <v>0</v>
      </c>
      <c r="C367" s="20" t="str">
        <f>'Spot Type 1'!C367</f>
        <v>x</v>
      </c>
      <c r="D367" s="20"/>
      <c r="E367" s="20"/>
      <c r="F367" s="20"/>
      <c r="G367" s="20"/>
      <c r="H367" s="20"/>
      <c r="I367" s="20"/>
      <c r="J367" s="31"/>
      <c r="K367" s="32"/>
      <c r="L367" s="32"/>
      <c r="M367" s="32"/>
      <c r="N367" s="46"/>
      <c r="V367" s="5"/>
      <c r="Y367" s="5"/>
    </row>
    <row r="368" spans="2:25" x14ac:dyDescent="0.3">
      <c r="B368" s="23">
        <f>'Spot Type 1'!B368</f>
        <v>0</v>
      </c>
      <c r="C368" s="20" t="str">
        <f>'Spot Type 1'!C368</f>
        <v>x</v>
      </c>
      <c r="D368" s="20"/>
      <c r="E368" s="20"/>
      <c r="F368" s="20"/>
      <c r="G368" s="20"/>
      <c r="H368" s="20"/>
      <c r="I368" s="20"/>
      <c r="J368" s="31"/>
      <c r="K368" s="32"/>
      <c r="L368" s="32"/>
      <c r="M368" s="32"/>
      <c r="N368" s="46"/>
      <c r="V368" s="5"/>
      <c r="Y368" s="5"/>
    </row>
    <row r="369" spans="2:25" x14ac:dyDescent="0.3">
      <c r="B369" s="23">
        <f>'Spot Type 1'!B369</f>
        <v>0</v>
      </c>
      <c r="C369" s="20" t="str">
        <f>'Spot Type 1'!C369</f>
        <v>x</v>
      </c>
      <c r="D369" s="20"/>
      <c r="E369" s="20"/>
      <c r="F369" s="20"/>
      <c r="G369" s="20"/>
      <c r="H369" s="20"/>
      <c r="I369" s="20"/>
      <c r="J369" s="31"/>
      <c r="K369" s="32"/>
      <c r="L369" s="32"/>
      <c r="M369" s="32"/>
      <c r="N369" s="46"/>
      <c r="V369" s="5"/>
      <c r="Y369" s="5"/>
    </row>
    <row r="370" spans="2:25" x14ac:dyDescent="0.3">
      <c r="B370" s="23">
        <f>'Spot Type 1'!B370</f>
        <v>0</v>
      </c>
      <c r="C370" s="20" t="str">
        <f>'Spot Type 1'!C370</f>
        <v>x</v>
      </c>
      <c r="D370" s="20"/>
      <c r="E370" s="20"/>
      <c r="F370" s="20"/>
      <c r="G370" s="20"/>
      <c r="H370" s="20"/>
      <c r="I370" s="20"/>
      <c r="J370" s="31"/>
      <c r="K370" s="32"/>
      <c r="L370" s="32"/>
      <c r="M370" s="32"/>
      <c r="N370" s="46"/>
      <c r="V370" s="5"/>
      <c r="Y370" s="5"/>
    </row>
    <row r="371" spans="2:25" x14ac:dyDescent="0.3">
      <c r="B371" s="23">
        <f>'Spot Type 1'!B371</f>
        <v>0</v>
      </c>
      <c r="C371" s="20" t="str">
        <f>'Spot Type 1'!C371</f>
        <v>x</v>
      </c>
      <c r="D371" s="20"/>
      <c r="E371" s="20"/>
      <c r="F371" s="20"/>
      <c r="G371" s="20"/>
      <c r="H371" s="20"/>
      <c r="I371" s="20"/>
      <c r="J371" s="31"/>
      <c r="K371" s="32"/>
      <c r="L371" s="32"/>
      <c r="M371" s="32"/>
      <c r="N371" s="46"/>
      <c r="V371" s="5"/>
      <c r="Y371" s="5"/>
    </row>
    <row r="372" spans="2:25" x14ac:dyDescent="0.3">
      <c r="B372" s="23">
        <f>'Spot Type 1'!B372</f>
        <v>0</v>
      </c>
      <c r="C372" s="20" t="str">
        <f>'Spot Type 1'!C372</f>
        <v>x</v>
      </c>
      <c r="D372" s="20"/>
      <c r="E372" s="20"/>
      <c r="F372" s="20"/>
      <c r="G372" s="20"/>
      <c r="H372" s="20"/>
      <c r="I372" s="20"/>
      <c r="J372" s="31"/>
      <c r="K372" s="32"/>
      <c r="L372" s="32"/>
      <c r="M372" s="32"/>
      <c r="N372" s="46"/>
      <c r="V372" s="5"/>
      <c r="Y372" s="5"/>
    </row>
    <row r="373" spans="2:25" x14ac:dyDescent="0.3">
      <c r="B373" s="23">
        <f>'Spot Type 1'!B373</f>
        <v>0</v>
      </c>
      <c r="C373" s="20" t="str">
        <f>'Spot Type 1'!C373</f>
        <v>x</v>
      </c>
      <c r="D373" s="20"/>
      <c r="E373" s="20"/>
      <c r="F373" s="20"/>
      <c r="G373" s="20"/>
      <c r="H373" s="20"/>
      <c r="I373" s="20"/>
      <c r="J373" s="31"/>
      <c r="K373" s="32"/>
      <c r="L373" s="32"/>
      <c r="M373" s="32"/>
      <c r="N373" s="46"/>
      <c r="V373" s="5"/>
      <c r="Y373" s="5"/>
    </row>
    <row r="374" spans="2:25" x14ac:dyDescent="0.3">
      <c r="B374" s="23">
        <f>'Spot Type 1'!B374</f>
        <v>0</v>
      </c>
      <c r="C374" s="20" t="str">
        <f>'Spot Type 1'!C374</f>
        <v>x</v>
      </c>
      <c r="D374" s="20"/>
      <c r="E374" s="20"/>
      <c r="F374" s="20"/>
      <c r="G374" s="20"/>
      <c r="H374" s="20"/>
      <c r="I374" s="20"/>
      <c r="J374" s="31"/>
      <c r="K374" s="32"/>
      <c r="L374" s="32"/>
      <c r="M374" s="32"/>
      <c r="N374" s="46"/>
      <c r="V374" s="5"/>
      <c r="Y374" s="5"/>
    </row>
    <row r="375" spans="2:25" x14ac:dyDescent="0.3">
      <c r="B375" s="23">
        <f>'Spot Type 1'!B375</f>
        <v>0</v>
      </c>
      <c r="C375" s="20" t="str">
        <f>'Spot Type 1'!C375</f>
        <v>x</v>
      </c>
      <c r="D375" s="20"/>
      <c r="E375" s="20"/>
      <c r="F375" s="20"/>
      <c r="G375" s="20"/>
      <c r="H375" s="20"/>
      <c r="I375" s="20"/>
      <c r="J375" s="31"/>
      <c r="K375" s="32"/>
      <c r="L375" s="32"/>
      <c r="M375" s="32"/>
      <c r="N375" s="46"/>
      <c r="V375" s="5"/>
      <c r="Y375" s="5"/>
    </row>
    <row r="376" spans="2:25" x14ac:dyDescent="0.3">
      <c r="B376" s="23">
        <f>'Spot Type 1'!B376</f>
        <v>0</v>
      </c>
      <c r="C376" s="20" t="str">
        <f>'Spot Type 1'!C376</f>
        <v>x</v>
      </c>
      <c r="D376" s="20"/>
      <c r="E376" s="20"/>
      <c r="F376" s="20"/>
      <c r="G376" s="20"/>
      <c r="H376" s="20"/>
      <c r="I376" s="20"/>
      <c r="J376" s="31"/>
      <c r="K376" s="32"/>
      <c r="L376" s="32"/>
      <c r="M376" s="32"/>
      <c r="N376" s="46"/>
      <c r="V376" s="5"/>
      <c r="Y376" s="5"/>
    </row>
    <row r="377" spans="2:25" x14ac:dyDescent="0.3">
      <c r="B377" s="23">
        <f>'Spot Type 1'!B377</f>
        <v>0</v>
      </c>
      <c r="C377" s="20" t="str">
        <f>'Spot Type 1'!C377</f>
        <v>x</v>
      </c>
      <c r="D377" s="20"/>
      <c r="E377" s="20"/>
      <c r="F377" s="20"/>
      <c r="G377" s="20"/>
      <c r="H377" s="20"/>
      <c r="I377" s="20"/>
      <c r="J377" s="31"/>
      <c r="K377" s="32"/>
      <c r="L377" s="32"/>
      <c r="M377" s="32"/>
      <c r="N377" s="46"/>
      <c r="V377" s="5"/>
      <c r="Y377" s="5"/>
    </row>
    <row r="378" spans="2:25" x14ac:dyDescent="0.3">
      <c r="B378" s="23">
        <f>'Spot Type 1'!B378</f>
        <v>0</v>
      </c>
      <c r="C378" s="20" t="str">
        <f>'Spot Type 1'!C378</f>
        <v>x</v>
      </c>
      <c r="D378" s="20"/>
      <c r="E378" s="20"/>
      <c r="F378" s="20"/>
      <c r="G378" s="20"/>
      <c r="H378" s="20"/>
      <c r="I378" s="20"/>
      <c r="J378" s="31"/>
      <c r="K378" s="32"/>
      <c r="L378" s="32"/>
      <c r="M378" s="32"/>
      <c r="N378" s="46"/>
      <c r="V378" s="5"/>
      <c r="Y378" s="5"/>
    </row>
    <row r="379" spans="2:25" x14ac:dyDescent="0.3">
      <c r="B379" s="23">
        <f>'Spot Type 1'!B379</f>
        <v>0</v>
      </c>
      <c r="C379" s="20" t="str">
        <f>'Spot Type 1'!C379</f>
        <v>x</v>
      </c>
      <c r="D379" s="20"/>
      <c r="E379" s="20"/>
      <c r="F379" s="20"/>
      <c r="G379" s="20"/>
      <c r="H379" s="20"/>
      <c r="I379" s="20"/>
      <c r="J379" s="31"/>
      <c r="K379" s="32"/>
      <c r="L379" s="32"/>
      <c r="M379" s="32"/>
      <c r="N379" s="46"/>
      <c r="V379" s="5"/>
      <c r="Y379" s="5"/>
    </row>
    <row r="380" spans="2:25" x14ac:dyDescent="0.3">
      <c r="B380" s="23">
        <f>'Spot Type 1'!B380</f>
        <v>0</v>
      </c>
      <c r="C380" s="20" t="str">
        <f>'Spot Type 1'!C380</f>
        <v>x</v>
      </c>
      <c r="D380" s="20"/>
      <c r="E380" s="20"/>
      <c r="F380" s="20"/>
      <c r="G380" s="20"/>
      <c r="H380" s="20"/>
      <c r="I380" s="20"/>
      <c r="J380" s="31"/>
      <c r="K380" s="32"/>
      <c r="L380" s="32"/>
      <c r="M380" s="32"/>
      <c r="N380" s="46"/>
      <c r="V380" s="5"/>
      <c r="Y380" s="5"/>
    </row>
    <row r="381" spans="2:25" x14ac:dyDescent="0.3">
      <c r="B381" s="23">
        <f>'Spot Type 1'!B381</f>
        <v>0</v>
      </c>
      <c r="C381" s="20" t="str">
        <f>'Spot Type 1'!C381</f>
        <v>x</v>
      </c>
      <c r="D381" s="20"/>
      <c r="E381" s="20"/>
      <c r="F381" s="20"/>
      <c r="G381" s="20"/>
      <c r="H381" s="20"/>
      <c r="I381" s="20"/>
      <c r="J381" s="31"/>
      <c r="K381" s="32"/>
      <c r="L381" s="32"/>
      <c r="M381" s="32"/>
      <c r="N381" s="46"/>
      <c r="V381" s="5"/>
      <c r="Y381" s="5"/>
    </row>
    <row r="382" spans="2:25" x14ac:dyDescent="0.3">
      <c r="B382" s="23">
        <f>'Spot Type 1'!B382</f>
        <v>0</v>
      </c>
      <c r="C382" s="20" t="str">
        <f>'Spot Type 1'!C382</f>
        <v>x</v>
      </c>
      <c r="D382" s="20"/>
      <c r="E382" s="20"/>
      <c r="F382" s="20"/>
      <c r="G382" s="20"/>
      <c r="H382" s="20"/>
      <c r="I382" s="20"/>
      <c r="J382" s="31"/>
      <c r="K382" s="32"/>
      <c r="L382" s="32"/>
      <c r="M382" s="32"/>
      <c r="N382" s="46"/>
      <c r="V382" s="5"/>
      <c r="Y382" s="5"/>
    </row>
    <row r="383" spans="2:25" x14ac:dyDescent="0.3">
      <c r="B383" s="23">
        <f>'Spot Type 1'!B383</f>
        <v>0</v>
      </c>
      <c r="C383" s="20" t="str">
        <f>'Spot Type 1'!C383</f>
        <v>x</v>
      </c>
      <c r="D383" s="20"/>
      <c r="E383" s="20"/>
      <c r="F383" s="20"/>
      <c r="G383" s="20"/>
      <c r="H383" s="20"/>
      <c r="I383" s="20"/>
      <c r="J383" s="31"/>
      <c r="K383" s="32"/>
      <c r="L383" s="32"/>
      <c r="M383" s="32"/>
      <c r="N383" s="46"/>
      <c r="V383" s="5"/>
      <c r="Y383" s="5"/>
    </row>
    <row r="384" spans="2:25" x14ac:dyDescent="0.3">
      <c r="B384" s="23">
        <f>'Spot Type 1'!B384</f>
        <v>0</v>
      </c>
      <c r="C384" s="20" t="str">
        <f>'Spot Type 1'!C384</f>
        <v>x</v>
      </c>
      <c r="D384" s="20"/>
      <c r="E384" s="20"/>
      <c r="F384" s="20"/>
      <c r="G384" s="20"/>
      <c r="H384" s="20"/>
      <c r="I384" s="20"/>
      <c r="J384" s="31"/>
      <c r="K384" s="32"/>
      <c r="L384" s="32"/>
      <c r="M384" s="32"/>
      <c r="N384" s="46"/>
      <c r="V384" s="5"/>
      <c r="Y384" s="5"/>
    </row>
    <row r="385" spans="2:25" x14ac:dyDescent="0.3">
      <c r="B385" s="23">
        <f>'Spot Type 1'!B385</f>
        <v>0</v>
      </c>
      <c r="C385" s="20" t="str">
        <f>'Spot Type 1'!C385</f>
        <v>x</v>
      </c>
      <c r="D385" s="20"/>
      <c r="E385" s="20"/>
      <c r="F385" s="20"/>
      <c r="G385" s="20"/>
      <c r="H385" s="20"/>
      <c r="I385" s="20"/>
      <c r="J385" s="31"/>
      <c r="K385" s="32"/>
      <c r="L385" s="32"/>
      <c r="M385" s="32"/>
      <c r="N385" s="46"/>
      <c r="V385" s="5"/>
      <c r="Y385" s="5"/>
    </row>
    <row r="386" spans="2:25" x14ac:dyDescent="0.3">
      <c r="B386" s="23">
        <f>'Spot Type 1'!B386</f>
        <v>0</v>
      </c>
      <c r="C386" s="20" t="str">
        <f>'Spot Type 1'!C386</f>
        <v>x</v>
      </c>
      <c r="D386" s="20"/>
      <c r="E386" s="20"/>
      <c r="F386" s="20"/>
      <c r="G386" s="20"/>
      <c r="H386" s="20"/>
      <c r="I386" s="20"/>
      <c r="J386" s="31"/>
      <c r="K386" s="32"/>
      <c r="L386" s="32"/>
      <c r="M386" s="32"/>
      <c r="N386" s="46"/>
      <c r="V386" s="5"/>
      <c r="Y386" s="5"/>
    </row>
    <row r="387" spans="2:25" x14ac:dyDescent="0.3">
      <c r="B387" s="23">
        <f>'Spot Type 1'!B387</f>
        <v>0</v>
      </c>
      <c r="C387" s="20" t="str">
        <f>'Spot Type 1'!C387</f>
        <v>x</v>
      </c>
      <c r="D387" s="20"/>
      <c r="E387" s="20"/>
      <c r="F387" s="20"/>
      <c r="G387" s="20"/>
      <c r="H387" s="20"/>
      <c r="I387" s="20"/>
      <c r="J387" s="31"/>
      <c r="K387" s="32"/>
      <c r="L387" s="32"/>
      <c r="M387" s="32"/>
      <c r="N387" s="46"/>
      <c r="V387" s="5"/>
      <c r="Y387" s="5"/>
    </row>
    <row r="388" spans="2:25" x14ac:dyDescent="0.3">
      <c r="B388" s="23">
        <f>'Spot Type 1'!B388</f>
        <v>0</v>
      </c>
      <c r="C388" s="20" t="str">
        <f>'Spot Type 1'!C388</f>
        <v>x</v>
      </c>
      <c r="D388" s="20"/>
      <c r="E388" s="20"/>
      <c r="F388" s="20"/>
      <c r="G388" s="20"/>
      <c r="H388" s="20"/>
      <c r="I388" s="20"/>
      <c r="J388" s="31"/>
      <c r="K388" s="32"/>
      <c r="L388" s="32"/>
      <c r="M388" s="32"/>
      <c r="N388" s="46"/>
      <c r="V388" s="5"/>
      <c r="Y388" s="5"/>
    </row>
    <row r="389" spans="2:25" x14ac:dyDescent="0.3">
      <c r="B389" s="23">
        <f>'Spot Type 1'!B389</f>
        <v>0</v>
      </c>
      <c r="C389" s="20" t="str">
        <f>'Spot Type 1'!C389</f>
        <v>x</v>
      </c>
      <c r="D389" s="20"/>
      <c r="E389" s="20"/>
      <c r="F389" s="20"/>
      <c r="G389" s="20"/>
      <c r="H389" s="20"/>
      <c r="I389" s="20"/>
      <c r="J389" s="31"/>
      <c r="K389" s="32"/>
      <c r="L389" s="32"/>
      <c r="M389" s="32"/>
      <c r="N389" s="46"/>
      <c r="V389" s="5"/>
      <c r="Y389" s="5"/>
    </row>
    <row r="390" spans="2:25" x14ac:dyDescent="0.3">
      <c r="B390" s="23">
        <f>'Spot Type 1'!B390</f>
        <v>0</v>
      </c>
      <c r="C390" s="20" t="str">
        <f>'Spot Type 1'!C390</f>
        <v>x</v>
      </c>
      <c r="D390" s="20"/>
      <c r="E390" s="20"/>
      <c r="F390" s="20"/>
      <c r="G390" s="20"/>
      <c r="H390" s="20"/>
      <c r="I390" s="20"/>
      <c r="J390" s="31"/>
      <c r="K390" s="32"/>
      <c r="L390" s="32"/>
      <c r="M390" s="32"/>
      <c r="N390" s="46"/>
      <c r="V390" s="5"/>
      <c r="Y390" s="5"/>
    </row>
    <row r="391" spans="2:25" x14ac:dyDescent="0.3">
      <c r="B391" s="23">
        <f>'Spot Type 1'!B391</f>
        <v>0</v>
      </c>
      <c r="C391" s="20" t="str">
        <f>'Spot Type 1'!C391</f>
        <v>x</v>
      </c>
      <c r="D391" s="20"/>
      <c r="E391" s="20"/>
      <c r="F391" s="20"/>
      <c r="G391" s="20"/>
      <c r="H391" s="20"/>
      <c r="I391" s="20"/>
      <c r="J391" s="31"/>
      <c r="K391" s="32"/>
      <c r="L391" s="32"/>
      <c r="M391" s="32"/>
      <c r="N391" s="46"/>
      <c r="V391" s="5"/>
      <c r="Y391" s="5"/>
    </row>
    <row r="392" spans="2:25" x14ac:dyDescent="0.3">
      <c r="B392" s="23">
        <f>'Spot Type 1'!B392</f>
        <v>0</v>
      </c>
      <c r="C392" s="20" t="str">
        <f>'Spot Type 1'!C392</f>
        <v>x</v>
      </c>
      <c r="D392" s="20"/>
      <c r="E392" s="20"/>
      <c r="F392" s="20"/>
      <c r="G392" s="20"/>
      <c r="H392" s="20"/>
      <c r="I392" s="20"/>
      <c r="J392" s="31"/>
      <c r="K392" s="32"/>
      <c r="L392" s="32"/>
      <c r="M392" s="32"/>
      <c r="N392" s="46"/>
      <c r="V392" s="5"/>
      <c r="Y392" s="5"/>
    </row>
    <row r="393" spans="2:25" x14ac:dyDescent="0.3">
      <c r="B393" s="23">
        <f>'Spot Type 1'!B393</f>
        <v>0</v>
      </c>
      <c r="C393" s="20" t="str">
        <f>'Spot Type 1'!C393</f>
        <v>x</v>
      </c>
      <c r="D393" s="20"/>
      <c r="E393" s="20"/>
      <c r="F393" s="20"/>
      <c r="G393" s="20"/>
      <c r="H393" s="20"/>
      <c r="I393" s="20"/>
      <c r="J393" s="31"/>
      <c r="K393" s="32"/>
      <c r="L393" s="32"/>
      <c r="M393" s="32"/>
      <c r="N393" s="46"/>
      <c r="V393" s="5"/>
      <c r="Y393" s="5"/>
    </row>
    <row r="394" spans="2:25" x14ac:dyDescent="0.3">
      <c r="B394" s="23">
        <f>'Spot Type 1'!B394</f>
        <v>0</v>
      </c>
      <c r="C394" s="20" t="str">
        <f>'Spot Type 1'!C394</f>
        <v>x</v>
      </c>
      <c r="D394" s="20"/>
      <c r="E394" s="20"/>
      <c r="F394" s="20"/>
      <c r="G394" s="20"/>
      <c r="H394" s="20"/>
      <c r="I394" s="20"/>
      <c r="J394" s="31"/>
      <c r="K394" s="32"/>
      <c r="L394" s="32"/>
      <c r="M394" s="32"/>
      <c r="N394" s="46"/>
      <c r="V394" s="5"/>
      <c r="Y394" s="5"/>
    </row>
    <row r="395" spans="2:25" x14ac:dyDescent="0.3">
      <c r="B395" s="23">
        <f>'Spot Type 1'!B395</f>
        <v>0</v>
      </c>
      <c r="C395" s="20" t="str">
        <f>'Spot Type 1'!C395</f>
        <v>x</v>
      </c>
      <c r="D395" s="20"/>
      <c r="E395" s="20"/>
      <c r="F395" s="20"/>
      <c r="G395" s="20"/>
      <c r="H395" s="20"/>
      <c r="I395" s="20"/>
      <c r="J395" s="31"/>
      <c r="K395" s="32"/>
      <c r="L395" s="32"/>
      <c r="M395" s="32"/>
      <c r="N395" s="46"/>
      <c r="V395" s="5"/>
      <c r="Y395" s="5"/>
    </row>
    <row r="396" spans="2:25" x14ac:dyDescent="0.3">
      <c r="B396" s="23">
        <f>'Spot Type 1'!B396</f>
        <v>0</v>
      </c>
      <c r="C396" s="20" t="str">
        <f>'Spot Type 1'!C396</f>
        <v>x</v>
      </c>
      <c r="D396" s="20"/>
      <c r="E396" s="20"/>
      <c r="F396" s="20"/>
      <c r="G396" s="20"/>
      <c r="H396" s="20"/>
      <c r="I396" s="20"/>
      <c r="J396" s="31"/>
      <c r="K396" s="32"/>
      <c r="L396" s="32"/>
      <c r="M396" s="32"/>
      <c r="N396" s="46"/>
      <c r="V396" s="5"/>
      <c r="Y396" s="5"/>
    </row>
    <row r="397" spans="2:25" x14ac:dyDescent="0.3">
      <c r="B397" s="23">
        <f>'Spot Type 1'!B397</f>
        <v>0</v>
      </c>
      <c r="C397" s="20" t="str">
        <f>'Spot Type 1'!C397</f>
        <v>x</v>
      </c>
      <c r="D397" s="20"/>
      <c r="E397" s="20"/>
      <c r="F397" s="20"/>
      <c r="G397" s="20"/>
      <c r="H397" s="20"/>
      <c r="I397" s="20"/>
      <c r="J397" s="31"/>
      <c r="K397" s="32"/>
      <c r="L397" s="32"/>
      <c r="M397" s="32"/>
      <c r="N397" s="46"/>
      <c r="V397" s="5"/>
      <c r="Y397" s="5"/>
    </row>
    <row r="398" spans="2:25" x14ac:dyDescent="0.3">
      <c r="B398" s="23">
        <f>'Spot Type 1'!B398</f>
        <v>0</v>
      </c>
      <c r="C398" s="20" t="str">
        <f>'Spot Type 1'!C398</f>
        <v>x</v>
      </c>
      <c r="D398" s="20"/>
      <c r="E398" s="20"/>
      <c r="F398" s="20"/>
      <c r="G398" s="20"/>
      <c r="H398" s="20"/>
      <c r="I398" s="20"/>
      <c r="J398" s="31"/>
      <c r="K398" s="32"/>
      <c r="L398" s="32"/>
      <c r="M398" s="32"/>
      <c r="N398" s="46"/>
      <c r="V398" s="5"/>
      <c r="Y398" s="5"/>
    </row>
    <row r="399" spans="2:25" x14ac:dyDescent="0.3">
      <c r="B399" s="23">
        <f>'Spot Type 1'!B399</f>
        <v>0</v>
      </c>
      <c r="C399" s="20" t="str">
        <f>'Spot Type 1'!C399</f>
        <v>x</v>
      </c>
      <c r="D399" s="20"/>
      <c r="E399" s="20"/>
      <c r="F399" s="20"/>
      <c r="G399" s="20"/>
      <c r="H399" s="20"/>
      <c r="I399" s="20"/>
      <c r="J399" s="31"/>
      <c r="K399" s="32"/>
      <c r="L399" s="32"/>
      <c r="M399" s="32"/>
      <c r="N399" s="46"/>
      <c r="V399" s="5"/>
      <c r="Y399" s="5"/>
    </row>
    <row r="400" spans="2:25" x14ac:dyDescent="0.3">
      <c r="B400" s="23">
        <f>'Spot Type 1'!B400</f>
        <v>0</v>
      </c>
      <c r="C400" s="20" t="str">
        <f>'Spot Type 1'!C400</f>
        <v>x</v>
      </c>
      <c r="D400" s="20"/>
      <c r="E400" s="20"/>
      <c r="F400" s="20"/>
      <c r="G400" s="20"/>
      <c r="H400" s="20"/>
      <c r="I400" s="20"/>
      <c r="J400" s="31"/>
      <c r="K400" s="32"/>
      <c r="L400" s="32"/>
      <c r="M400" s="32"/>
      <c r="N400" s="46"/>
      <c r="V400" s="5"/>
      <c r="Y400" s="5"/>
    </row>
    <row r="401" spans="2:25" x14ac:dyDescent="0.3">
      <c r="B401" s="23">
        <f>'Spot Type 1'!B401</f>
        <v>0</v>
      </c>
      <c r="C401" s="20" t="str">
        <f>'Spot Type 1'!C401</f>
        <v>x</v>
      </c>
      <c r="D401" s="20"/>
      <c r="E401" s="20"/>
      <c r="F401" s="20"/>
      <c r="G401" s="20"/>
      <c r="H401" s="20"/>
      <c r="I401" s="20"/>
      <c r="J401" s="31"/>
      <c r="K401" s="32"/>
      <c r="L401" s="32"/>
      <c r="M401" s="32"/>
      <c r="N401" s="46"/>
      <c r="V401" s="5"/>
      <c r="Y401" s="5"/>
    </row>
    <row r="402" spans="2:25" x14ac:dyDescent="0.3">
      <c r="B402" s="23">
        <f>'Spot Type 1'!B402</f>
        <v>0</v>
      </c>
      <c r="C402" s="20" t="str">
        <f>'Spot Type 1'!C402</f>
        <v>x</v>
      </c>
      <c r="D402" s="20"/>
      <c r="E402" s="20"/>
      <c r="F402" s="20"/>
      <c r="G402" s="20"/>
      <c r="H402" s="20"/>
      <c r="I402" s="20"/>
      <c r="J402" s="31"/>
      <c r="K402" s="32"/>
      <c r="L402" s="32"/>
      <c r="M402" s="32"/>
      <c r="N402" s="46"/>
      <c r="V402" s="5"/>
      <c r="Y402" s="5"/>
    </row>
    <row r="403" spans="2:25" x14ac:dyDescent="0.3">
      <c r="B403" s="23">
        <f>'Spot Type 1'!B403</f>
        <v>0</v>
      </c>
      <c r="C403" s="20" t="str">
        <f>'Spot Type 1'!C403</f>
        <v>x</v>
      </c>
      <c r="D403" s="20"/>
      <c r="E403" s="20"/>
      <c r="F403" s="20"/>
      <c r="G403" s="20"/>
      <c r="H403" s="20"/>
      <c r="I403" s="20"/>
      <c r="J403" s="31"/>
      <c r="K403" s="32"/>
      <c r="L403" s="32"/>
      <c r="M403" s="32"/>
      <c r="N403" s="46"/>
      <c r="V403" s="5"/>
      <c r="Y403" s="5"/>
    </row>
    <row r="404" spans="2:25" x14ac:dyDescent="0.3">
      <c r="B404" s="23">
        <f>'Spot Type 1'!B404</f>
        <v>0</v>
      </c>
      <c r="C404" s="20" t="str">
        <f>'Spot Type 1'!C404</f>
        <v>x</v>
      </c>
      <c r="D404" s="20"/>
      <c r="E404" s="20"/>
      <c r="F404" s="20"/>
      <c r="G404" s="20"/>
      <c r="H404" s="20"/>
      <c r="I404" s="20"/>
      <c r="J404" s="31"/>
      <c r="K404" s="32"/>
      <c r="L404" s="32"/>
      <c r="M404" s="32"/>
      <c r="N404" s="46"/>
      <c r="V404" s="5"/>
      <c r="Y404" s="5"/>
    </row>
    <row r="405" spans="2:25" x14ac:dyDescent="0.3">
      <c r="B405" s="23">
        <f>'Spot Type 1'!B405</f>
        <v>0</v>
      </c>
      <c r="C405" s="20" t="str">
        <f>'Spot Type 1'!C405</f>
        <v>x</v>
      </c>
      <c r="D405" s="20"/>
      <c r="E405" s="20"/>
      <c r="F405" s="20"/>
      <c r="G405" s="20"/>
      <c r="H405" s="20"/>
      <c r="I405" s="20"/>
      <c r="J405" s="31"/>
      <c r="K405" s="32"/>
      <c r="L405" s="32"/>
      <c r="M405" s="32"/>
      <c r="N405" s="46"/>
      <c r="V405" s="5"/>
      <c r="Y405" s="5"/>
    </row>
    <row r="406" spans="2:25" x14ac:dyDescent="0.3">
      <c r="B406" s="23">
        <f>'Spot Type 1'!B406</f>
        <v>0</v>
      </c>
      <c r="C406" s="20" t="str">
        <f>'Spot Type 1'!C406</f>
        <v>x</v>
      </c>
      <c r="D406" s="20"/>
      <c r="E406" s="20"/>
      <c r="F406" s="20"/>
      <c r="G406" s="20"/>
      <c r="H406" s="20"/>
      <c r="I406" s="20"/>
      <c r="J406" s="31"/>
      <c r="K406" s="32"/>
      <c r="L406" s="32"/>
      <c r="M406" s="32"/>
      <c r="N406" s="46"/>
      <c r="V406" s="5"/>
      <c r="Y406" s="5"/>
    </row>
    <row r="407" spans="2:25" x14ac:dyDescent="0.3">
      <c r="B407" s="23">
        <f>'Spot Type 1'!B407</f>
        <v>0</v>
      </c>
      <c r="C407" s="20" t="str">
        <f>'Spot Type 1'!C407</f>
        <v>x</v>
      </c>
      <c r="D407" s="20"/>
      <c r="E407" s="20"/>
      <c r="F407" s="20"/>
      <c r="G407" s="20"/>
      <c r="H407" s="20"/>
      <c r="I407" s="20"/>
      <c r="J407" s="31"/>
      <c r="K407" s="32"/>
      <c r="L407" s="32"/>
      <c r="M407" s="32"/>
      <c r="N407" s="46"/>
      <c r="V407" s="5"/>
      <c r="Y407" s="5"/>
    </row>
    <row r="408" spans="2:25" x14ac:dyDescent="0.3">
      <c r="B408" s="23">
        <f>'Spot Type 1'!B408</f>
        <v>0</v>
      </c>
      <c r="C408" s="20" t="str">
        <f>'Spot Type 1'!C408</f>
        <v>x</v>
      </c>
      <c r="D408" s="20"/>
      <c r="E408" s="20"/>
      <c r="F408" s="20"/>
      <c r="G408" s="20"/>
      <c r="H408" s="20"/>
      <c r="I408" s="20"/>
      <c r="J408" s="31"/>
      <c r="K408" s="32"/>
      <c r="L408" s="32"/>
      <c r="M408" s="32"/>
      <c r="N408" s="46"/>
      <c r="V408" s="5"/>
      <c r="Y408" s="5"/>
    </row>
    <row r="409" spans="2:25" x14ac:dyDescent="0.3">
      <c r="B409" s="23">
        <f>'Spot Type 1'!B409</f>
        <v>0</v>
      </c>
      <c r="C409" s="20" t="str">
        <f>'Spot Type 1'!C409</f>
        <v>x</v>
      </c>
      <c r="D409" s="20"/>
      <c r="E409" s="20"/>
      <c r="F409" s="20"/>
      <c r="G409" s="20"/>
      <c r="H409" s="20"/>
      <c r="I409" s="20"/>
      <c r="J409" s="31"/>
      <c r="K409" s="32"/>
      <c r="L409" s="32"/>
      <c r="M409" s="32"/>
      <c r="N409" s="46"/>
      <c r="V409" s="5"/>
      <c r="Y409" s="5"/>
    </row>
    <row r="410" spans="2:25" x14ac:dyDescent="0.3">
      <c r="B410" s="23">
        <f>'Spot Type 1'!B410</f>
        <v>0</v>
      </c>
      <c r="C410" s="20" t="str">
        <f>'Spot Type 1'!C410</f>
        <v>x</v>
      </c>
      <c r="D410" s="20"/>
      <c r="E410" s="20"/>
      <c r="F410" s="20"/>
      <c r="G410" s="20"/>
      <c r="H410" s="20"/>
      <c r="I410" s="20"/>
      <c r="J410" s="31"/>
      <c r="K410" s="32"/>
      <c r="L410" s="32"/>
      <c r="M410" s="32"/>
      <c r="N410" s="46"/>
      <c r="V410" s="5"/>
      <c r="Y410" s="5"/>
    </row>
    <row r="411" spans="2:25" x14ac:dyDescent="0.3">
      <c r="B411" s="23">
        <f>'Spot Type 1'!B411</f>
        <v>0</v>
      </c>
      <c r="C411" s="20" t="str">
        <f>'Spot Type 1'!C411</f>
        <v>x</v>
      </c>
      <c r="D411" s="20"/>
      <c r="E411" s="20"/>
      <c r="F411" s="20"/>
      <c r="G411" s="20"/>
      <c r="H411" s="20"/>
      <c r="I411" s="20"/>
      <c r="J411" s="31"/>
      <c r="K411" s="32"/>
      <c r="L411" s="32"/>
      <c r="M411" s="32"/>
      <c r="N411" s="46"/>
      <c r="V411" s="5"/>
      <c r="Y411" s="5"/>
    </row>
    <row r="412" spans="2:25" x14ac:dyDescent="0.3">
      <c r="B412" s="23">
        <f>'Spot Type 1'!B412</f>
        <v>0</v>
      </c>
      <c r="C412" s="20" t="str">
        <f>'Spot Type 1'!C412</f>
        <v>x</v>
      </c>
      <c r="D412" s="20"/>
      <c r="E412" s="20"/>
      <c r="F412" s="20"/>
      <c r="G412" s="20"/>
      <c r="H412" s="20"/>
      <c r="I412" s="20"/>
      <c r="J412" s="31"/>
      <c r="K412" s="32"/>
      <c r="L412" s="32"/>
      <c r="M412" s="32"/>
      <c r="N412" s="46"/>
      <c r="V412" s="5"/>
      <c r="Y412" s="5"/>
    </row>
    <row r="413" spans="2:25" x14ac:dyDescent="0.3">
      <c r="B413" s="23">
        <f>'Spot Type 1'!B413</f>
        <v>0</v>
      </c>
      <c r="C413" s="20" t="str">
        <f>'Spot Type 1'!C413</f>
        <v>x</v>
      </c>
      <c r="D413" s="20"/>
      <c r="E413" s="20"/>
      <c r="F413" s="20"/>
      <c r="G413" s="20"/>
      <c r="H413" s="20"/>
      <c r="I413" s="20"/>
      <c r="J413" s="31"/>
      <c r="K413" s="32"/>
      <c r="L413" s="32"/>
      <c r="M413" s="32"/>
      <c r="N413" s="46"/>
      <c r="V413" s="5"/>
      <c r="Y413" s="5"/>
    </row>
    <row r="414" spans="2:25" x14ac:dyDescent="0.3">
      <c r="B414" s="23">
        <f>'Spot Type 1'!B414</f>
        <v>0</v>
      </c>
      <c r="C414" s="20" t="str">
        <f>'Spot Type 1'!C414</f>
        <v>x</v>
      </c>
      <c r="D414" s="20"/>
      <c r="E414" s="20"/>
      <c r="F414" s="20"/>
      <c r="G414" s="20"/>
      <c r="H414" s="20"/>
      <c r="I414" s="20"/>
      <c r="J414" s="31"/>
      <c r="K414" s="32"/>
      <c r="L414" s="32"/>
      <c r="M414" s="32"/>
      <c r="N414" s="46"/>
      <c r="V414" s="5"/>
      <c r="Y414" s="5"/>
    </row>
    <row r="415" spans="2:25" x14ac:dyDescent="0.3">
      <c r="B415" s="23">
        <f>'Spot Type 1'!B415</f>
        <v>0</v>
      </c>
      <c r="C415" s="20" t="str">
        <f>'Spot Type 1'!C415</f>
        <v>x</v>
      </c>
      <c r="D415" s="20"/>
      <c r="E415" s="20"/>
      <c r="F415" s="20"/>
      <c r="G415" s="20"/>
      <c r="H415" s="20"/>
      <c r="I415" s="20"/>
      <c r="J415" s="31"/>
      <c r="K415" s="32"/>
      <c r="L415" s="32"/>
      <c r="M415" s="32"/>
      <c r="N415" s="46"/>
      <c r="V415" s="5"/>
      <c r="Y415" s="5"/>
    </row>
    <row r="416" spans="2:25" x14ac:dyDescent="0.3">
      <c r="B416" s="23">
        <f>'Spot Type 1'!B416</f>
        <v>0</v>
      </c>
      <c r="C416" s="20" t="str">
        <f>'Spot Type 1'!C416</f>
        <v>x</v>
      </c>
      <c r="D416" s="20"/>
      <c r="E416" s="20"/>
      <c r="F416" s="20"/>
      <c r="G416" s="20"/>
      <c r="H416" s="20"/>
      <c r="I416" s="20"/>
      <c r="J416" s="31"/>
      <c r="K416" s="32"/>
      <c r="L416" s="32"/>
      <c r="M416" s="32"/>
      <c r="N416" s="46"/>
      <c r="V416" s="5"/>
      <c r="Y416" s="5"/>
    </row>
    <row r="417" spans="2:25" x14ac:dyDescent="0.3">
      <c r="B417" s="23">
        <f>'Spot Type 1'!B417</f>
        <v>0</v>
      </c>
      <c r="C417" s="20" t="str">
        <f>'Spot Type 1'!C417</f>
        <v>x</v>
      </c>
      <c r="D417" s="20"/>
      <c r="E417" s="20"/>
      <c r="F417" s="20"/>
      <c r="G417" s="20"/>
      <c r="H417" s="20"/>
      <c r="I417" s="20"/>
      <c r="J417" s="31"/>
      <c r="K417" s="32"/>
      <c r="L417" s="32"/>
      <c r="M417" s="32"/>
      <c r="N417" s="46"/>
      <c r="V417" s="5"/>
      <c r="Y417" s="5"/>
    </row>
    <row r="418" spans="2:25" x14ac:dyDescent="0.3">
      <c r="B418" s="23">
        <f>'Spot Type 1'!B418</f>
        <v>0</v>
      </c>
      <c r="C418" s="20" t="str">
        <f>'Spot Type 1'!C418</f>
        <v>x</v>
      </c>
      <c r="D418" s="20"/>
      <c r="E418" s="20"/>
      <c r="F418" s="20"/>
      <c r="G418" s="20"/>
      <c r="H418" s="20"/>
      <c r="I418" s="20"/>
      <c r="J418" s="31"/>
      <c r="K418" s="32"/>
      <c r="L418" s="32"/>
      <c r="M418" s="32"/>
      <c r="N418" s="46"/>
      <c r="V418" s="5"/>
      <c r="Y418" s="5"/>
    </row>
    <row r="419" spans="2:25" x14ac:dyDescent="0.3">
      <c r="B419" s="23">
        <f>'Spot Type 1'!B419</f>
        <v>0</v>
      </c>
      <c r="C419" s="20" t="str">
        <f>'Spot Type 1'!C419</f>
        <v>x</v>
      </c>
      <c r="D419" s="20"/>
      <c r="E419" s="20"/>
      <c r="F419" s="20"/>
      <c r="G419" s="20"/>
      <c r="H419" s="20"/>
      <c r="I419" s="20"/>
      <c r="J419" s="31"/>
      <c r="K419" s="32"/>
      <c r="L419" s="32"/>
      <c r="M419" s="32"/>
      <c r="N419" s="46"/>
      <c r="V419" s="5"/>
      <c r="Y419" s="5"/>
    </row>
    <row r="420" spans="2:25" x14ac:dyDescent="0.3">
      <c r="B420" s="23">
        <f>'Spot Type 1'!B420</f>
        <v>0</v>
      </c>
      <c r="C420" s="20" t="str">
        <f>'Spot Type 1'!C420</f>
        <v>x</v>
      </c>
      <c r="D420" s="20"/>
      <c r="E420" s="20"/>
      <c r="F420" s="20"/>
      <c r="G420" s="20"/>
      <c r="H420" s="20"/>
      <c r="I420" s="20"/>
      <c r="J420" s="31"/>
      <c r="K420" s="32"/>
      <c r="L420" s="32"/>
      <c r="M420" s="32"/>
      <c r="N420" s="46"/>
      <c r="V420" s="5"/>
      <c r="Y420" s="5"/>
    </row>
    <row r="421" spans="2:25" x14ac:dyDescent="0.3">
      <c r="B421" s="23">
        <f>'Spot Type 1'!B421</f>
        <v>0</v>
      </c>
      <c r="C421" s="20" t="str">
        <f>'Spot Type 1'!C421</f>
        <v>x</v>
      </c>
      <c r="D421" s="20"/>
      <c r="E421" s="20"/>
      <c r="F421" s="20"/>
      <c r="G421" s="20"/>
      <c r="H421" s="20"/>
      <c r="I421" s="20"/>
      <c r="J421" s="31"/>
      <c r="K421" s="32"/>
      <c r="L421" s="32"/>
      <c r="M421" s="32"/>
      <c r="N421" s="46"/>
      <c r="V421" s="5"/>
      <c r="Y421" s="5"/>
    </row>
    <row r="422" spans="2:25" x14ac:dyDescent="0.3">
      <c r="B422" s="23">
        <f>'Spot Type 1'!B422</f>
        <v>0</v>
      </c>
      <c r="C422" s="20" t="str">
        <f>'Spot Type 1'!C422</f>
        <v>x</v>
      </c>
      <c r="D422" s="20"/>
      <c r="E422" s="20"/>
      <c r="F422" s="20"/>
      <c r="G422" s="20"/>
      <c r="H422" s="20"/>
      <c r="I422" s="20"/>
      <c r="J422" s="31"/>
      <c r="K422" s="32"/>
      <c r="L422" s="32"/>
      <c r="M422" s="32"/>
      <c r="N422" s="46"/>
      <c r="V422" s="5"/>
      <c r="Y422" s="5"/>
    </row>
    <row r="423" spans="2:25" x14ac:dyDescent="0.3">
      <c r="B423" s="23">
        <f>'Spot Type 1'!B423</f>
        <v>0</v>
      </c>
      <c r="C423" s="20" t="str">
        <f>'Spot Type 1'!C423</f>
        <v>x</v>
      </c>
      <c r="D423" s="20"/>
      <c r="E423" s="20"/>
      <c r="F423" s="20"/>
      <c r="G423" s="20"/>
      <c r="H423" s="20"/>
      <c r="I423" s="20"/>
      <c r="J423" s="31"/>
      <c r="K423" s="32"/>
      <c r="L423" s="32"/>
      <c r="M423" s="32"/>
      <c r="N423" s="46"/>
      <c r="V423" s="5"/>
      <c r="Y423" s="5"/>
    </row>
    <row r="424" spans="2:25" x14ac:dyDescent="0.3">
      <c r="B424" s="23">
        <f>'Spot Type 1'!B424</f>
        <v>0</v>
      </c>
      <c r="C424" s="20" t="str">
        <f>'Spot Type 1'!C424</f>
        <v>x</v>
      </c>
      <c r="D424" s="20"/>
      <c r="E424" s="20"/>
      <c r="F424" s="20"/>
      <c r="G424" s="20"/>
      <c r="H424" s="20"/>
      <c r="I424" s="20"/>
      <c r="J424" s="31"/>
      <c r="K424" s="32"/>
      <c r="L424" s="32"/>
      <c r="M424" s="32"/>
      <c r="N424" s="46"/>
      <c r="V424" s="5"/>
      <c r="Y424" s="5"/>
    </row>
    <row r="425" spans="2:25" x14ac:dyDescent="0.3">
      <c r="B425" s="23">
        <f>'Spot Type 1'!B425</f>
        <v>0</v>
      </c>
      <c r="C425" s="20" t="str">
        <f>'Spot Type 1'!C425</f>
        <v>x</v>
      </c>
      <c r="D425" s="20"/>
      <c r="E425" s="20"/>
      <c r="F425" s="20"/>
      <c r="G425" s="20"/>
      <c r="H425" s="20"/>
      <c r="I425" s="20"/>
      <c r="J425" s="31"/>
      <c r="K425" s="32"/>
      <c r="L425" s="32"/>
      <c r="M425" s="32"/>
      <c r="N425" s="46"/>
      <c r="V425" s="5"/>
      <c r="Y425" s="5"/>
    </row>
    <row r="426" spans="2:25" x14ac:dyDescent="0.3">
      <c r="B426" s="23">
        <f>'Spot Type 1'!B426</f>
        <v>0</v>
      </c>
      <c r="C426" s="20" t="str">
        <f>'Spot Type 1'!C426</f>
        <v>x</v>
      </c>
      <c r="D426" s="20"/>
      <c r="E426" s="20"/>
      <c r="F426" s="20"/>
      <c r="G426" s="20"/>
      <c r="H426" s="20"/>
      <c r="I426" s="20"/>
      <c r="J426" s="31"/>
      <c r="K426" s="32"/>
      <c r="L426" s="32"/>
      <c r="M426" s="32"/>
      <c r="N426" s="46"/>
      <c r="V426" s="5"/>
      <c r="Y426" s="5"/>
    </row>
    <row r="427" spans="2:25" x14ac:dyDescent="0.3">
      <c r="B427" s="23">
        <f>'Spot Type 1'!B427</f>
        <v>0</v>
      </c>
      <c r="C427" s="20" t="str">
        <f>'Spot Type 1'!C427</f>
        <v>x</v>
      </c>
      <c r="D427" s="20"/>
      <c r="E427" s="20"/>
      <c r="F427" s="20"/>
      <c r="G427" s="20"/>
      <c r="H427" s="20"/>
      <c r="I427" s="20"/>
      <c r="J427" s="31"/>
      <c r="K427" s="32"/>
      <c r="L427" s="32"/>
      <c r="M427" s="32"/>
      <c r="N427" s="46"/>
      <c r="V427" s="5"/>
      <c r="Y427" s="5"/>
    </row>
    <row r="428" spans="2:25" x14ac:dyDescent="0.3">
      <c r="B428" s="23">
        <f>'Spot Type 1'!B428</f>
        <v>0</v>
      </c>
      <c r="C428" s="20" t="str">
        <f>'Spot Type 1'!C428</f>
        <v>x</v>
      </c>
      <c r="D428" s="20"/>
      <c r="E428" s="20"/>
      <c r="F428" s="20"/>
      <c r="G428" s="20"/>
      <c r="H428" s="20"/>
      <c r="I428" s="20"/>
      <c r="J428" s="31"/>
      <c r="K428" s="32"/>
      <c r="L428" s="32"/>
      <c r="M428" s="32"/>
      <c r="N428" s="46"/>
      <c r="V428" s="5"/>
      <c r="Y428" s="5"/>
    </row>
    <row r="429" spans="2:25" x14ac:dyDescent="0.3">
      <c r="B429" s="23">
        <f>'Spot Type 1'!B429</f>
        <v>0</v>
      </c>
      <c r="C429" s="20" t="str">
        <f>'Spot Type 1'!C429</f>
        <v>x</v>
      </c>
      <c r="D429" s="20"/>
      <c r="E429" s="20"/>
      <c r="F429" s="20"/>
      <c r="G429" s="20"/>
      <c r="H429" s="20"/>
      <c r="I429" s="20"/>
      <c r="J429" s="31"/>
      <c r="K429" s="32"/>
      <c r="L429" s="32"/>
      <c r="M429" s="32"/>
      <c r="N429" s="46"/>
      <c r="V429" s="5"/>
      <c r="Y429" s="5"/>
    </row>
    <row r="430" spans="2:25" x14ac:dyDescent="0.3">
      <c r="B430" s="23">
        <f>'Spot Type 1'!B430</f>
        <v>0</v>
      </c>
      <c r="C430" s="20" t="str">
        <f>'Spot Type 1'!C430</f>
        <v>x</v>
      </c>
      <c r="D430" s="20"/>
      <c r="E430" s="20"/>
      <c r="F430" s="20"/>
      <c r="G430" s="20"/>
      <c r="H430" s="20"/>
      <c r="I430" s="20"/>
      <c r="J430" s="31"/>
      <c r="K430" s="32"/>
      <c r="L430" s="32"/>
      <c r="M430" s="32"/>
      <c r="N430" s="46"/>
      <c r="V430" s="5"/>
      <c r="Y430" s="5"/>
    </row>
    <row r="431" spans="2:25" x14ac:dyDescent="0.3">
      <c r="B431" s="23">
        <f>'Spot Type 1'!B431</f>
        <v>0</v>
      </c>
      <c r="C431" s="20" t="str">
        <f>'Spot Type 1'!C431</f>
        <v>x</v>
      </c>
      <c r="D431" s="20"/>
      <c r="E431" s="20"/>
      <c r="F431" s="20"/>
      <c r="G431" s="20"/>
      <c r="H431" s="20"/>
      <c r="I431" s="20"/>
      <c r="J431" s="31"/>
      <c r="K431" s="32"/>
      <c r="L431" s="32"/>
      <c r="M431" s="32"/>
      <c r="N431" s="46"/>
      <c r="V431" s="5"/>
      <c r="Y431" s="5"/>
    </row>
    <row r="432" spans="2:25" x14ac:dyDescent="0.3">
      <c r="B432" s="23">
        <f>'Spot Type 1'!B432</f>
        <v>0</v>
      </c>
      <c r="C432" s="20" t="str">
        <f>'Spot Type 1'!C432</f>
        <v>x</v>
      </c>
      <c r="D432" s="20"/>
      <c r="E432" s="20"/>
      <c r="F432" s="20"/>
      <c r="G432" s="20"/>
      <c r="H432" s="20"/>
      <c r="I432" s="20"/>
      <c r="J432" s="31"/>
      <c r="K432" s="32"/>
      <c r="L432" s="32"/>
      <c r="M432" s="32"/>
      <c r="N432" s="46"/>
      <c r="V432" s="5"/>
      <c r="Y432" s="5"/>
    </row>
    <row r="433" spans="2:25" x14ac:dyDescent="0.3">
      <c r="B433" s="23">
        <f>'Spot Type 1'!B433</f>
        <v>0</v>
      </c>
      <c r="C433" s="20" t="str">
        <f>'Spot Type 1'!C433</f>
        <v>x</v>
      </c>
      <c r="D433" s="20"/>
      <c r="E433" s="20"/>
      <c r="F433" s="20"/>
      <c r="G433" s="20"/>
      <c r="H433" s="20"/>
      <c r="I433" s="20"/>
      <c r="J433" s="31"/>
      <c r="K433" s="32"/>
      <c r="L433" s="32"/>
      <c r="M433" s="32"/>
      <c r="N433" s="46"/>
      <c r="V433" s="5"/>
      <c r="Y433" s="5"/>
    </row>
    <row r="434" spans="2:25" x14ac:dyDescent="0.3">
      <c r="B434" s="23">
        <f>'Spot Type 1'!B434</f>
        <v>0</v>
      </c>
      <c r="C434" s="20" t="str">
        <f>'Spot Type 1'!C434</f>
        <v>x</v>
      </c>
      <c r="D434" s="20"/>
      <c r="E434" s="20"/>
      <c r="F434" s="20"/>
      <c r="G434" s="20"/>
      <c r="H434" s="20"/>
      <c r="I434" s="20"/>
      <c r="J434" s="31"/>
      <c r="K434" s="32"/>
      <c r="L434" s="32"/>
      <c r="M434" s="32"/>
      <c r="N434" s="46"/>
      <c r="V434" s="5"/>
      <c r="Y434" s="5"/>
    </row>
    <row r="435" spans="2:25" x14ac:dyDescent="0.3">
      <c r="B435" s="23">
        <f>'Spot Type 1'!B435</f>
        <v>0</v>
      </c>
      <c r="C435" s="20" t="str">
        <f>'Spot Type 1'!C435</f>
        <v>x</v>
      </c>
      <c r="D435" s="20"/>
      <c r="E435" s="20"/>
      <c r="F435" s="20"/>
      <c r="G435" s="20"/>
      <c r="H435" s="20"/>
      <c r="I435" s="20"/>
      <c r="J435" s="31"/>
      <c r="K435" s="32"/>
      <c r="L435" s="32"/>
      <c r="M435" s="32"/>
      <c r="N435" s="46"/>
      <c r="V435" s="5"/>
      <c r="Y435" s="5"/>
    </row>
    <row r="436" spans="2:25" x14ac:dyDescent="0.3">
      <c r="B436" s="23">
        <f>'Spot Type 1'!B436</f>
        <v>0</v>
      </c>
      <c r="C436" s="20" t="str">
        <f>'Spot Type 1'!C436</f>
        <v>x</v>
      </c>
      <c r="D436" s="20"/>
      <c r="E436" s="20"/>
      <c r="F436" s="20"/>
      <c r="G436" s="20"/>
      <c r="H436" s="20"/>
      <c r="I436" s="20"/>
      <c r="J436" s="31"/>
      <c r="K436" s="32"/>
      <c r="L436" s="32"/>
      <c r="M436" s="32"/>
      <c r="N436" s="46"/>
      <c r="V436" s="5"/>
      <c r="Y436" s="5"/>
    </row>
    <row r="437" spans="2:25" x14ac:dyDescent="0.3">
      <c r="B437" s="23">
        <f>'Spot Type 1'!B437</f>
        <v>0</v>
      </c>
      <c r="C437" s="20" t="str">
        <f>'Spot Type 1'!C437</f>
        <v>x</v>
      </c>
      <c r="D437" s="20"/>
      <c r="E437" s="20"/>
      <c r="F437" s="20"/>
      <c r="G437" s="20"/>
      <c r="H437" s="20"/>
      <c r="I437" s="20"/>
      <c r="J437" s="31"/>
      <c r="K437" s="32"/>
      <c r="L437" s="32"/>
      <c r="M437" s="32"/>
      <c r="N437" s="46"/>
      <c r="V437" s="5"/>
      <c r="Y437" s="5"/>
    </row>
    <row r="438" spans="2:25" x14ac:dyDescent="0.3">
      <c r="B438" s="23">
        <f>'Spot Type 1'!B438</f>
        <v>0</v>
      </c>
      <c r="C438" s="20" t="str">
        <f>'Spot Type 1'!C438</f>
        <v>x</v>
      </c>
      <c r="D438" s="20"/>
      <c r="E438" s="20"/>
      <c r="F438" s="20"/>
      <c r="G438" s="20"/>
      <c r="H438" s="20"/>
      <c r="I438" s="20"/>
      <c r="J438" s="31"/>
      <c r="K438" s="32"/>
      <c r="L438" s="32"/>
      <c r="M438" s="32"/>
      <c r="N438" s="46"/>
      <c r="V438" s="5"/>
      <c r="Y438" s="5"/>
    </row>
    <row r="439" spans="2:25" x14ac:dyDescent="0.3">
      <c r="B439" s="23">
        <f>'Spot Type 1'!B439</f>
        <v>0</v>
      </c>
      <c r="C439" s="20" t="str">
        <f>'Spot Type 1'!C439</f>
        <v>x</v>
      </c>
      <c r="D439" s="20"/>
      <c r="E439" s="20"/>
      <c r="F439" s="20"/>
      <c r="G439" s="20"/>
      <c r="H439" s="20"/>
      <c r="I439" s="20"/>
      <c r="J439" s="31"/>
      <c r="K439" s="32"/>
      <c r="L439" s="32"/>
      <c r="M439" s="32"/>
      <c r="N439" s="46"/>
      <c r="V439" s="5"/>
      <c r="Y439" s="5"/>
    </row>
    <row r="440" spans="2:25" x14ac:dyDescent="0.3">
      <c r="B440" s="23">
        <f>'Spot Type 1'!B440</f>
        <v>0</v>
      </c>
      <c r="C440" s="20" t="str">
        <f>'Spot Type 1'!C440</f>
        <v>x</v>
      </c>
      <c r="D440" s="20"/>
      <c r="E440" s="20"/>
      <c r="F440" s="20"/>
      <c r="G440" s="20"/>
      <c r="H440" s="20"/>
      <c r="I440" s="20"/>
      <c r="J440" s="31"/>
      <c r="K440" s="32"/>
      <c r="L440" s="32"/>
      <c r="M440" s="32"/>
      <c r="N440" s="46"/>
      <c r="V440" s="5"/>
      <c r="Y440" s="5"/>
    </row>
    <row r="441" spans="2:25" x14ac:dyDescent="0.3">
      <c r="B441" s="23">
        <f>'Spot Type 1'!B441</f>
        <v>0</v>
      </c>
      <c r="C441" s="20" t="str">
        <f>'Spot Type 1'!C441</f>
        <v>x</v>
      </c>
      <c r="D441" s="20"/>
      <c r="E441" s="20"/>
      <c r="F441" s="20"/>
      <c r="G441" s="20"/>
      <c r="H441" s="20"/>
      <c r="I441" s="20"/>
      <c r="J441" s="31"/>
      <c r="K441" s="32"/>
      <c r="L441" s="32"/>
      <c r="M441" s="32"/>
      <c r="N441" s="46"/>
      <c r="V441" s="5"/>
      <c r="Y441" s="5"/>
    </row>
    <row r="442" spans="2:25" x14ac:dyDescent="0.3">
      <c r="B442" s="23">
        <f>'Spot Type 1'!B442</f>
        <v>0</v>
      </c>
      <c r="C442" s="20" t="str">
        <f>'Spot Type 1'!C442</f>
        <v>x</v>
      </c>
      <c r="D442" s="20"/>
      <c r="E442" s="20"/>
      <c r="F442" s="20"/>
      <c r="G442" s="20"/>
      <c r="H442" s="20"/>
      <c r="I442" s="20"/>
      <c r="J442" s="31"/>
      <c r="K442" s="32"/>
      <c r="L442" s="32"/>
      <c r="M442" s="32"/>
      <c r="N442" s="46"/>
      <c r="V442" s="5"/>
      <c r="Y442" s="5"/>
    </row>
    <row r="443" spans="2:25" x14ac:dyDescent="0.3">
      <c r="B443" s="23">
        <f>'Spot Type 1'!B443</f>
        <v>0</v>
      </c>
      <c r="C443" s="20" t="str">
        <f>'Spot Type 1'!C443</f>
        <v>x</v>
      </c>
      <c r="D443" s="20"/>
      <c r="E443" s="20"/>
      <c r="F443" s="20"/>
      <c r="G443" s="20"/>
      <c r="H443" s="20"/>
      <c r="I443" s="20"/>
      <c r="J443" s="31"/>
      <c r="K443" s="32"/>
      <c r="L443" s="32"/>
      <c r="M443" s="32"/>
      <c r="N443" s="46"/>
      <c r="V443" s="5"/>
      <c r="Y443" s="5"/>
    </row>
    <row r="444" spans="2:25" x14ac:dyDescent="0.3">
      <c r="B444" s="23">
        <f>'Spot Type 1'!B444</f>
        <v>0</v>
      </c>
      <c r="C444" s="20" t="str">
        <f>'Spot Type 1'!C444</f>
        <v>x</v>
      </c>
      <c r="D444" s="20"/>
      <c r="E444" s="20"/>
      <c r="F444" s="20"/>
      <c r="G444" s="20"/>
      <c r="H444" s="20"/>
      <c r="I444" s="20"/>
      <c r="J444" s="31"/>
      <c r="K444" s="32"/>
      <c r="L444" s="32"/>
      <c r="M444" s="32"/>
      <c r="N444" s="46"/>
      <c r="V444" s="5"/>
      <c r="Y444" s="5"/>
    </row>
    <row r="445" spans="2:25" x14ac:dyDescent="0.3">
      <c r="B445" s="23">
        <f>'Spot Type 1'!B445</f>
        <v>0</v>
      </c>
      <c r="C445" s="20" t="str">
        <f>'Spot Type 1'!C445</f>
        <v>x</v>
      </c>
      <c r="D445" s="20"/>
      <c r="E445" s="20"/>
      <c r="F445" s="20"/>
      <c r="G445" s="20"/>
      <c r="H445" s="20"/>
      <c r="I445" s="20"/>
      <c r="J445" s="31"/>
      <c r="K445" s="32"/>
      <c r="L445" s="32"/>
      <c r="M445" s="32"/>
      <c r="N445" s="46"/>
      <c r="V445" s="5"/>
      <c r="Y445" s="5"/>
    </row>
    <row r="446" spans="2:25" x14ac:dyDescent="0.3">
      <c r="B446" s="23">
        <f>'Spot Type 1'!B446</f>
        <v>0</v>
      </c>
      <c r="C446" s="20" t="str">
        <f>'Spot Type 1'!C446</f>
        <v>x</v>
      </c>
      <c r="D446" s="20"/>
      <c r="E446" s="20"/>
      <c r="F446" s="20"/>
      <c r="G446" s="20"/>
      <c r="H446" s="20"/>
      <c r="I446" s="20"/>
      <c r="J446" s="31"/>
      <c r="K446" s="32"/>
      <c r="L446" s="32"/>
      <c r="M446" s="32"/>
      <c r="N446" s="46"/>
      <c r="V446" s="5"/>
      <c r="Y446" s="5"/>
    </row>
    <row r="447" spans="2:25" x14ac:dyDescent="0.3">
      <c r="B447" s="23">
        <f>'Spot Type 1'!B447</f>
        <v>0</v>
      </c>
      <c r="C447" s="20" t="str">
        <f>'Spot Type 1'!C447</f>
        <v>x</v>
      </c>
      <c r="D447" s="20"/>
      <c r="E447" s="20"/>
      <c r="F447" s="20"/>
      <c r="G447" s="20"/>
      <c r="H447" s="20"/>
      <c r="I447" s="20"/>
      <c r="J447" s="31"/>
      <c r="K447" s="32"/>
      <c r="L447" s="32"/>
      <c r="M447" s="32"/>
      <c r="N447" s="46"/>
      <c r="V447" s="5"/>
      <c r="Y447" s="5"/>
    </row>
    <row r="448" spans="2:25" x14ac:dyDescent="0.3">
      <c r="B448" s="23">
        <f>'Spot Type 1'!B448</f>
        <v>0</v>
      </c>
      <c r="C448" s="20" t="str">
        <f>'Spot Type 1'!C448</f>
        <v>x</v>
      </c>
      <c r="D448" s="20"/>
      <c r="E448" s="20"/>
      <c r="F448" s="20"/>
      <c r="G448" s="20"/>
      <c r="H448" s="20"/>
      <c r="I448" s="20"/>
      <c r="J448" s="31"/>
      <c r="K448" s="32"/>
      <c r="L448" s="32"/>
      <c r="M448" s="32"/>
      <c r="N448" s="46"/>
      <c r="V448" s="5"/>
      <c r="Y448" s="5"/>
    </row>
    <row r="449" spans="2:25" x14ac:dyDescent="0.3">
      <c r="B449" s="23">
        <f>'Spot Type 1'!B449</f>
        <v>0</v>
      </c>
      <c r="C449" s="20" t="str">
        <f>'Spot Type 1'!C449</f>
        <v>x</v>
      </c>
      <c r="D449" s="20"/>
      <c r="E449" s="20"/>
      <c r="F449" s="20"/>
      <c r="G449" s="20"/>
      <c r="H449" s="20"/>
      <c r="I449" s="20"/>
      <c r="J449" s="31"/>
      <c r="K449" s="32"/>
      <c r="L449" s="32"/>
      <c r="M449" s="32"/>
      <c r="N449" s="46"/>
      <c r="V449" s="5"/>
      <c r="Y449" s="5"/>
    </row>
    <row r="450" spans="2:25" x14ac:dyDescent="0.3">
      <c r="B450" s="23">
        <f>'Spot Type 1'!B450</f>
        <v>0</v>
      </c>
      <c r="C450" s="20" t="str">
        <f>'Spot Type 1'!C450</f>
        <v>x</v>
      </c>
      <c r="D450" s="20"/>
      <c r="E450" s="20"/>
      <c r="F450" s="20"/>
      <c r="G450" s="20"/>
      <c r="H450" s="20"/>
      <c r="I450" s="20"/>
      <c r="J450" s="31"/>
      <c r="K450" s="32"/>
      <c r="L450" s="32"/>
      <c r="M450" s="32"/>
      <c r="N450" s="46"/>
      <c r="V450" s="5"/>
      <c r="Y450" s="5"/>
    </row>
    <row r="451" spans="2:25" x14ac:dyDescent="0.3">
      <c r="B451" s="23">
        <f>'Spot Type 1'!B451</f>
        <v>0</v>
      </c>
      <c r="C451" s="20" t="str">
        <f>'Spot Type 1'!C451</f>
        <v>x</v>
      </c>
      <c r="D451" s="20"/>
      <c r="E451" s="20"/>
      <c r="F451" s="20"/>
      <c r="G451" s="20"/>
      <c r="H451" s="20"/>
      <c r="I451" s="20"/>
      <c r="J451" s="31"/>
      <c r="K451" s="32"/>
      <c r="L451" s="32"/>
      <c r="M451" s="32"/>
      <c r="N451" s="46"/>
      <c r="V451" s="5"/>
      <c r="Y451" s="5"/>
    </row>
    <row r="452" spans="2:25" x14ac:dyDescent="0.3">
      <c r="B452" s="23">
        <f>'Spot Type 1'!B452</f>
        <v>0</v>
      </c>
      <c r="C452" s="20" t="str">
        <f>'Spot Type 1'!C452</f>
        <v>x</v>
      </c>
      <c r="D452" s="20"/>
      <c r="E452" s="20"/>
      <c r="F452" s="20"/>
      <c r="G452" s="20"/>
      <c r="H452" s="20"/>
      <c r="I452" s="20"/>
      <c r="J452" s="31"/>
      <c r="K452" s="32"/>
      <c r="L452" s="32"/>
      <c r="M452" s="32"/>
      <c r="N452" s="46"/>
      <c r="V452" s="5"/>
      <c r="Y452" s="5"/>
    </row>
    <row r="453" spans="2:25" x14ac:dyDescent="0.3">
      <c r="B453" s="23">
        <f>'Spot Type 1'!B453</f>
        <v>0</v>
      </c>
      <c r="C453" s="20" t="str">
        <f>'Spot Type 1'!C453</f>
        <v>x</v>
      </c>
      <c r="D453" s="20"/>
      <c r="E453" s="20"/>
      <c r="F453" s="20"/>
      <c r="G453" s="20"/>
      <c r="H453" s="20"/>
      <c r="I453" s="20"/>
      <c r="J453" s="31"/>
      <c r="K453" s="32"/>
      <c r="L453" s="32"/>
      <c r="M453" s="32"/>
      <c r="N453" s="46"/>
      <c r="V453" s="5"/>
      <c r="Y453" s="5"/>
    </row>
    <row r="454" spans="2:25" x14ac:dyDescent="0.3">
      <c r="B454" s="23">
        <f>'Spot Type 1'!B454</f>
        <v>0</v>
      </c>
      <c r="C454" s="20" t="str">
        <f>'Spot Type 1'!C454</f>
        <v>x</v>
      </c>
      <c r="D454" s="20"/>
      <c r="E454" s="20"/>
      <c r="F454" s="20"/>
      <c r="G454" s="20"/>
      <c r="H454" s="20"/>
      <c r="I454" s="20"/>
      <c r="J454" s="31"/>
      <c r="K454" s="32"/>
      <c r="L454" s="32"/>
      <c r="M454" s="32"/>
      <c r="N454" s="46"/>
      <c r="V454" s="5"/>
      <c r="Y454" s="5"/>
    </row>
    <row r="455" spans="2:25" x14ac:dyDescent="0.3">
      <c r="B455" s="23">
        <f>'Spot Type 1'!B455</f>
        <v>0</v>
      </c>
      <c r="C455" s="20" t="str">
        <f>'Spot Type 1'!C455</f>
        <v>x</v>
      </c>
      <c r="D455" s="20"/>
      <c r="E455" s="20"/>
      <c r="F455" s="20"/>
      <c r="G455" s="20"/>
      <c r="H455" s="20"/>
      <c r="I455" s="20"/>
      <c r="J455" s="31"/>
      <c r="K455" s="32"/>
      <c r="L455" s="32"/>
      <c r="M455" s="32"/>
      <c r="N455" s="46"/>
      <c r="V455" s="5"/>
      <c r="Y455" s="5"/>
    </row>
    <row r="456" spans="2:25" x14ac:dyDescent="0.3">
      <c r="B456" s="23">
        <f>'Spot Type 1'!B456</f>
        <v>0</v>
      </c>
      <c r="C456" s="20" t="str">
        <f>'Spot Type 1'!C456</f>
        <v>x</v>
      </c>
      <c r="D456" s="20"/>
      <c r="E456" s="20"/>
      <c r="F456" s="20"/>
      <c r="G456" s="20"/>
      <c r="H456" s="20"/>
      <c r="I456" s="20"/>
      <c r="J456" s="31"/>
      <c r="K456" s="32"/>
      <c r="L456" s="32"/>
      <c r="M456" s="32"/>
      <c r="N456" s="46"/>
      <c r="V456" s="5"/>
      <c r="Y456" s="5"/>
    </row>
    <row r="457" spans="2:25" x14ac:dyDescent="0.3">
      <c r="B457" s="23">
        <f>'Spot Type 1'!B457</f>
        <v>0</v>
      </c>
      <c r="C457" s="20" t="str">
        <f>'Spot Type 1'!C457</f>
        <v>x</v>
      </c>
      <c r="D457" s="20"/>
      <c r="E457" s="20"/>
      <c r="F457" s="20"/>
      <c r="G457" s="20"/>
      <c r="H457" s="20"/>
      <c r="I457" s="20"/>
      <c r="J457" s="31"/>
      <c r="K457" s="32"/>
      <c r="L457" s="32"/>
      <c r="M457" s="32"/>
      <c r="N457" s="46"/>
      <c r="V457" s="5"/>
      <c r="Y457" s="5"/>
    </row>
    <row r="458" spans="2:25" x14ac:dyDescent="0.3">
      <c r="B458" s="23">
        <f>'Spot Type 1'!B458</f>
        <v>0</v>
      </c>
      <c r="C458" s="20" t="str">
        <f>'Spot Type 1'!C458</f>
        <v>x</v>
      </c>
      <c r="D458" s="20"/>
      <c r="E458" s="20"/>
      <c r="F458" s="20"/>
      <c r="G458" s="20"/>
      <c r="H458" s="20"/>
      <c r="I458" s="20"/>
      <c r="J458" s="31"/>
      <c r="K458" s="32"/>
      <c r="L458" s="32"/>
      <c r="M458" s="32"/>
      <c r="N458" s="46"/>
      <c r="V458" s="5"/>
      <c r="Y458" s="5"/>
    </row>
    <row r="459" spans="2:25" x14ac:dyDescent="0.3">
      <c r="B459" s="23">
        <f>'Spot Type 1'!B459</f>
        <v>0</v>
      </c>
      <c r="C459" s="20" t="str">
        <f>'Spot Type 1'!C459</f>
        <v>x</v>
      </c>
      <c r="D459" s="20"/>
      <c r="E459" s="20"/>
      <c r="F459" s="20"/>
      <c r="G459" s="20"/>
      <c r="H459" s="20"/>
      <c r="I459" s="20"/>
      <c r="J459" s="31"/>
      <c r="K459" s="32"/>
      <c r="L459" s="32"/>
      <c r="M459" s="32"/>
      <c r="N459" s="46"/>
      <c r="V459" s="5"/>
      <c r="Y459" s="5"/>
    </row>
    <row r="460" spans="2:25" x14ac:dyDescent="0.3">
      <c r="B460" s="23">
        <f>'Spot Type 1'!B460</f>
        <v>0</v>
      </c>
      <c r="C460" s="20" t="str">
        <f>'Spot Type 1'!C460</f>
        <v>x</v>
      </c>
      <c r="D460" s="20"/>
      <c r="E460" s="20"/>
      <c r="F460" s="20"/>
      <c r="G460" s="20"/>
      <c r="H460" s="20"/>
      <c r="I460" s="20"/>
      <c r="J460" s="31"/>
      <c r="K460" s="32"/>
      <c r="L460" s="32"/>
      <c r="M460" s="32"/>
      <c r="N460" s="46"/>
      <c r="V460" s="5"/>
      <c r="Y460" s="5"/>
    </row>
    <row r="461" spans="2:25" x14ac:dyDescent="0.3">
      <c r="B461" s="23">
        <f>'Spot Type 1'!B461</f>
        <v>0</v>
      </c>
      <c r="C461" s="20" t="str">
        <f>'Spot Type 1'!C461</f>
        <v>x</v>
      </c>
      <c r="D461" s="20"/>
      <c r="E461" s="20"/>
      <c r="F461" s="20"/>
      <c r="G461" s="20"/>
      <c r="H461" s="20"/>
      <c r="I461" s="20"/>
      <c r="J461" s="31"/>
      <c r="K461" s="32"/>
      <c r="L461" s="32"/>
      <c r="M461" s="32"/>
      <c r="N461" s="46"/>
      <c r="V461" s="5"/>
      <c r="Y461" s="5"/>
    </row>
    <row r="462" spans="2:25" x14ac:dyDescent="0.3">
      <c r="B462" s="23">
        <f>'Spot Type 1'!B462</f>
        <v>0</v>
      </c>
      <c r="C462" s="20" t="str">
        <f>'Spot Type 1'!C462</f>
        <v>x</v>
      </c>
      <c r="D462" s="20"/>
      <c r="E462" s="20"/>
      <c r="F462" s="20"/>
      <c r="G462" s="20"/>
      <c r="H462" s="20"/>
      <c r="I462" s="20"/>
      <c r="J462" s="31"/>
      <c r="K462" s="32"/>
      <c r="L462" s="32"/>
      <c r="M462" s="32"/>
      <c r="N462" s="46"/>
      <c r="V462" s="5"/>
      <c r="Y462" s="5"/>
    </row>
    <row r="463" spans="2:25" x14ac:dyDescent="0.3">
      <c r="B463" s="23">
        <f>'Spot Type 1'!B463</f>
        <v>0</v>
      </c>
      <c r="C463" s="20" t="str">
        <f>'Spot Type 1'!C463</f>
        <v>x</v>
      </c>
      <c r="D463" s="20"/>
      <c r="E463" s="20"/>
      <c r="F463" s="20"/>
      <c r="G463" s="20"/>
      <c r="H463" s="20"/>
      <c r="I463" s="20"/>
      <c r="J463" s="31"/>
      <c r="K463" s="32"/>
      <c r="L463" s="32"/>
      <c r="M463" s="32"/>
      <c r="N463" s="46"/>
      <c r="V463" s="5"/>
      <c r="Y463" s="5"/>
    </row>
    <row r="464" spans="2:25" x14ac:dyDescent="0.3">
      <c r="B464" s="23">
        <f>'Spot Type 1'!B464</f>
        <v>0</v>
      </c>
      <c r="C464" s="20" t="str">
        <f>'Spot Type 1'!C464</f>
        <v>x</v>
      </c>
      <c r="D464" s="20"/>
      <c r="E464" s="20"/>
      <c r="F464" s="20"/>
      <c r="G464" s="20"/>
      <c r="H464" s="20"/>
      <c r="I464" s="20"/>
      <c r="J464" s="31"/>
      <c r="K464" s="32"/>
      <c r="L464" s="32"/>
      <c r="M464" s="32"/>
      <c r="N464" s="46"/>
      <c r="V464" s="5"/>
      <c r="Y464" s="5"/>
    </row>
    <row r="465" spans="2:25" x14ac:dyDescent="0.3">
      <c r="B465" s="23">
        <f>'Spot Type 1'!B465</f>
        <v>0</v>
      </c>
      <c r="C465" s="20" t="str">
        <f>'Spot Type 1'!C465</f>
        <v>x</v>
      </c>
      <c r="D465" s="20"/>
      <c r="E465" s="20"/>
      <c r="F465" s="20"/>
      <c r="G465" s="20"/>
      <c r="H465" s="20"/>
      <c r="I465" s="20"/>
      <c r="J465" s="31"/>
      <c r="K465" s="32"/>
      <c r="L465" s="32"/>
      <c r="M465" s="32"/>
      <c r="N465" s="46"/>
      <c r="V465" s="5"/>
      <c r="Y465" s="5"/>
    </row>
    <row r="466" spans="2:25" x14ac:dyDescent="0.3">
      <c r="B466" s="23">
        <f>'Spot Type 1'!B466</f>
        <v>0</v>
      </c>
      <c r="C466" s="20" t="str">
        <f>'Spot Type 1'!C466</f>
        <v>x</v>
      </c>
      <c r="D466" s="20"/>
      <c r="E466" s="20"/>
      <c r="F466" s="20"/>
      <c r="G466" s="20"/>
      <c r="H466" s="20"/>
      <c r="I466" s="20"/>
      <c r="J466" s="31"/>
      <c r="K466" s="32"/>
      <c r="L466" s="32"/>
      <c r="M466" s="32"/>
      <c r="N466" s="46"/>
      <c r="V466" s="5"/>
      <c r="Y466" s="5"/>
    </row>
    <row r="467" spans="2:25" x14ac:dyDescent="0.3">
      <c r="B467" s="23">
        <f>'Spot Type 1'!B467</f>
        <v>0</v>
      </c>
      <c r="C467" s="20" t="str">
        <f>'Spot Type 1'!C467</f>
        <v>x</v>
      </c>
      <c r="D467" s="20"/>
      <c r="E467" s="20"/>
      <c r="F467" s="20"/>
      <c r="G467" s="20"/>
      <c r="H467" s="20"/>
      <c r="I467" s="20"/>
      <c r="J467" s="31"/>
      <c r="K467" s="32"/>
      <c r="L467" s="32"/>
      <c r="M467" s="32"/>
      <c r="N467" s="46"/>
      <c r="V467" s="5"/>
      <c r="Y467" s="5"/>
    </row>
    <row r="468" spans="2:25" x14ac:dyDescent="0.3">
      <c r="B468" s="23">
        <f>'Spot Type 1'!B468</f>
        <v>0</v>
      </c>
      <c r="C468" s="20" t="str">
        <f>'Spot Type 1'!C468</f>
        <v>x</v>
      </c>
      <c r="D468" s="20"/>
      <c r="E468" s="20"/>
      <c r="F468" s="20"/>
      <c r="G468" s="20"/>
      <c r="H468" s="20"/>
      <c r="I468" s="20"/>
      <c r="J468" s="31"/>
      <c r="K468" s="32"/>
      <c r="L468" s="32"/>
      <c r="M468" s="32"/>
      <c r="N468" s="46"/>
      <c r="V468" s="5"/>
      <c r="Y468" s="5"/>
    </row>
    <row r="469" spans="2:25" x14ac:dyDescent="0.3">
      <c r="B469" s="23">
        <f>'Spot Type 1'!B469</f>
        <v>0</v>
      </c>
      <c r="C469" s="20" t="str">
        <f>'Spot Type 1'!C469</f>
        <v>x</v>
      </c>
      <c r="D469" s="20"/>
      <c r="E469" s="20"/>
      <c r="F469" s="20"/>
      <c r="G469" s="20"/>
      <c r="H469" s="20"/>
      <c r="I469" s="20"/>
      <c r="J469" s="31"/>
      <c r="K469" s="32"/>
      <c r="L469" s="32"/>
      <c r="M469" s="32"/>
      <c r="N469" s="46"/>
      <c r="V469" s="5"/>
      <c r="Y469" s="5"/>
    </row>
    <row r="470" spans="2:25" x14ac:dyDescent="0.3">
      <c r="B470" s="23">
        <f>'Spot Type 1'!B470</f>
        <v>0</v>
      </c>
      <c r="C470" s="20" t="str">
        <f>'Spot Type 1'!C470</f>
        <v>x</v>
      </c>
      <c r="D470" s="20"/>
      <c r="E470" s="20"/>
      <c r="F470" s="20"/>
      <c r="G470" s="20"/>
      <c r="H470" s="20"/>
      <c r="I470" s="20"/>
      <c r="J470" s="31"/>
      <c r="K470" s="32"/>
      <c r="L470" s="32"/>
      <c r="M470" s="32"/>
      <c r="N470" s="46"/>
      <c r="V470" s="5"/>
      <c r="Y470" s="5"/>
    </row>
    <row r="471" spans="2:25" x14ac:dyDescent="0.3">
      <c r="B471" s="23">
        <f>'Spot Type 1'!B471</f>
        <v>0</v>
      </c>
      <c r="C471" s="20" t="str">
        <f>'Spot Type 1'!C471</f>
        <v>x</v>
      </c>
      <c r="D471" s="20"/>
      <c r="E471" s="20"/>
      <c r="F471" s="20"/>
      <c r="G471" s="20"/>
      <c r="H471" s="20"/>
      <c r="I471" s="20"/>
      <c r="J471" s="31"/>
      <c r="K471" s="32"/>
      <c r="L471" s="32"/>
      <c r="M471" s="32"/>
      <c r="N471" s="46"/>
      <c r="V471" s="5"/>
      <c r="Y471" s="5"/>
    </row>
    <row r="472" spans="2:25" x14ac:dyDescent="0.3">
      <c r="B472" s="23">
        <f>'Spot Type 1'!B472</f>
        <v>0</v>
      </c>
      <c r="C472" s="20" t="str">
        <f>'Spot Type 1'!C472</f>
        <v>x</v>
      </c>
      <c r="D472" s="20"/>
      <c r="E472" s="20"/>
      <c r="F472" s="20"/>
      <c r="G472" s="20"/>
      <c r="H472" s="20"/>
      <c r="I472" s="20"/>
      <c r="J472" s="31"/>
      <c r="K472" s="32"/>
      <c r="L472" s="32"/>
      <c r="M472" s="32"/>
      <c r="N472" s="46"/>
      <c r="V472" s="5"/>
      <c r="Y472" s="5"/>
    </row>
    <row r="473" spans="2:25" x14ac:dyDescent="0.3">
      <c r="B473" s="23">
        <f>'Spot Type 1'!B473</f>
        <v>0</v>
      </c>
      <c r="C473" s="20" t="str">
        <f>'Spot Type 1'!C473</f>
        <v>x</v>
      </c>
      <c r="D473" s="20"/>
      <c r="E473" s="20"/>
      <c r="F473" s="20"/>
      <c r="G473" s="20"/>
      <c r="H473" s="20"/>
      <c r="I473" s="20"/>
      <c r="J473" s="31"/>
      <c r="K473" s="32"/>
      <c r="L473" s="32"/>
      <c r="M473" s="32"/>
      <c r="N473" s="46"/>
      <c r="V473" s="5"/>
      <c r="Y473" s="5"/>
    </row>
    <row r="474" spans="2:25" x14ac:dyDescent="0.3">
      <c r="B474" s="23">
        <f>'Spot Type 1'!B474</f>
        <v>0</v>
      </c>
      <c r="C474" s="20" t="str">
        <f>'Spot Type 1'!C474</f>
        <v>x</v>
      </c>
      <c r="D474" s="20"/>
      <c r="E474" s="20"/>
      <c r="F474" s="20"/>
      <c r="G474" s="20"/>
      <c r="H474" s="20"/>
      <c r="I474" s="20"/>
      <c r="J474" s="31"/>
      <c r="K474" s="32"/>
      <c r="L474" s="32"/>
      <c r="M474" s="32"/>
      <c r="N474" s="46"/>
      <c r="V474" s="5"/>
      <c r="Y474" s="5"/>
    </row>
    <row r="475" spans="2:25" x14ac:dyDescent="0.3">
      <c r="B475" s="23">
        <f>'Spot Type 1'!B475</f>
        <v>0</v>
      </c>
      <c r="C475" s="20" t="str">
        <f>'Spot Type 1'!C475</f>
        <v>x</v>
      </c>
      <c r="D475" s="20"/>
      <c r="E475" s="20"/>
      <c r="F475" s="20"/>
      <c r="G475" s="20"/>
      <c r="H475" s="20"/>
      <c r="I475" s="20"/>
      <c r="J475" s="31"/>
      <c r="K475" s="32"/>
      <c r="L475" s="32"/>
      <c r="M475" s="32"/>
      <c r="N475" s="46"/>
      <c r="V475" s="5"/>
      <c r="Y475" s="5"/>
    </row>
    <row r="476" spans="2:25" x14ac:dyDescent="0.3">
      <c r="B476" s="23">
        <f>'Spot Type 1'!B476</f>
        <v>0</v>
      </c>
      <c r="C476" s="20" t="str">
        <f>'Spot Type 1'!C476</f>
        <v>x</v>
      </c>
      <c r="D476" s="20"/>
      <c r="E476" s="20"/>
      <c r="F476" s="20"/>
      <c r="G476" s="20"/>
      <c r="H476" s="20"/>
      <c r="I476" s="20"/>
      <c r="J476" s="31"/>
      <c r="K476" s="32"/>
      <c r="L476" s="32"/>
      <c r="M476" s="32"/>
      <c r="N476" s="46"/>
      <c r="V476" s="5"/>
      <c r="Y476" s="5"/>
    </row>
    <row r="477" spans="2:25" x14ac:dyDescent="0.3">
      <c r="B477" s="23">
        <f>'Spot Type 1'!B477</f>
        <v>0</v>
      </c>
      <c r="C477" s="20" t="str">
        <f>'Spot Type 1'!C477</f>
        <v>x</v>
      </c>
      <c r="D477" s="20"/>
      <c r="E477" s="20"/>
      <c r="F477" s="20"/>
      <c r="G477" s="20"/>
      <c r="H477" s="20"/>
      <c r="I477" s="20"/>
      <c r="J477" s="31"/>
      <c r="K477" s="32"/>
      <c r="L477" s="32"/>
      <c r="M477" s="32"/>
      <c r="N477" s="46"/>
      <c r="V477" s="5"/>
      <c r="Y477" s="5"/>
    </row>
    <row r="478" spans="2:25" x14ac:dyDescent="0.3">
      <c r="B478" s="23">
        <f>'Spot Type 1'!B478</f>
        <v>0</v>
      </c>
      <c r="C478" s="20" t="str">
        <f>'Spot Type 1'!C478</f>
        <v>x</v>
      </c>
      <c r="D478" s="20"/>
      <c r="E478" s="20"/>
      <c r="F478" s="20"/>
      <c r="G478" s="20"/>
      <c r="H478" s="20"/>
      <c r="I478" s="20"/>
      <c r="J478" s="31"/>
      <c r="K478" s="32"/>
      <c r="L478" s="32"/>
      <c r="M478" s="32"/>
      <c r="N478" s="46"/>
      <c r="V478" s="5"/>
      <c r="Y478" s="5"/>
    </row>
    <row r="479" spans="2:25" x14ac:dyDescent="0.3">
      <c r="B479" s="23">
        <f>'Spot Type 1'!B479</f>
        <v>0</v>
      </c>
      <c r="C479" s="20" t="str">
        <f>'Spot Type 1'!C479</f>
        <v>x</v>
      </c>
      <c r="D479" s="20"/>
      <c r="E479" s="20"/>
      <c r="F479" s="20"/>
      <c r="G479" s="20"/>
      <c r="H479" s="20"/>
      <c r="I479" s="20"/>
      <c r="J479" s="31"/>
      <c r="K479" s="32"/>
      <c r="L479" s="32"/>
      <c r="M479" s="32"/>
      <c r="N479" s="46"/>
      <c r="V479" s="5"/>
      <c r="Y479" s="5"/>
    </row>
    <row r="480" spans="2:25" x14ac:dyDescent="0.3">
      <c r="B480" s="23">
        <f>'Spot Type 1'!B480</f>
        <v>0</v>
      </c>
      <c r="C480" s="20" t="str">
        <f>'Spot Type 1'!C480</f>
        <v>x</v>
      </c>
      <c r="D480" s="20"/>
      <c r="E480" s="20"/>
      <c r="F480" s="20"/>
      <c r="G480" s="20"/>
      <c r="H480" s="20"/>
      <c r="I480" s="20"/>
      <c r="J480" s="31"/>
      <c r="K480" s="32"/>
      <c r="L480" s="32"/>
      <c r="M480" s="32"/>
      <c r="N480" s="46"/>
      <c r="V480" s="5"/>
      <c r="Y480" s="5"/>
    </row>
    <row r="481" spans="2:25" x14ac:dyDescent="0.3">
      <c r="B481" s="23">
        <f>'Spot Type 1'!B481</f>
        <v>0</v>
      </c>
      <c r="C481" s="20" t="str">
        <f>'Spot Type 1'!C481</f>
        <v>x</v>
      </c>
      <c r="D481" s="20"/>
      <c r="E481" s="20"/>
      <c r="F481" s="20"/>
      <c r="G481" s="20"/>
      <c r="H481" s="20"/>
      <c r="I481" s="20"/>
      <c r="J481" s="31"/>
      <c r="K481" s="32"/>
      <c r="L481" s="32"/>
      <c r="M481" s="32"/>
      <c r="N481" s="46"/>
      <c r="V481" s="5"/>
      <c r="Y481" s="5"/>
    </row>
    <row r="482" spans="2:25" x14ac:dyDescent="0.3">
      <c r="B482" s="23">
        <f>'Spot Type 1'!B482</f>
        <v>0</v>
      </c>
      <c r="C482" s="20" t="str">
        <f>'Spot Type 1'!C482</f>
        <v>x</v>
      </c>
      <c r="D482" s="20"/>
      <c r="E482" s="20"/>
      <c r="F482" s="20"/>
      <c r="G482" s="20"/>
      <c r="H482" s="20"/>
      <c r="I482" s="20"/>
      <c r="J482" s="31"/>
      <c r="K482" s="32"/>
      <c r="L482" s="32"/>
      <c r="M482" s="32"/>
      <c r="N482" s="46"/>
      <c r="V482" s="5"/>
      <c r="Y482" s="5"/>
    </row>
    <row r="483" spans="2:25" x14ac:dyDescent="0.3">
      <c r="B483" s="23">
        <f>'Spot Type 1'!B483</f>
        <v>0</v>
      </c>
      <c r="C483" s="20" t="str">
        <f>'Spot Type 1'!C483</f>
        <v>x</v>
      </c>
      <c r="D483" s="20"/>
      <c r="E483" s="20"/>
      <c r="F483" s="20"/>
      <c r="G483" s="20"/>
      <c r="H483" s="20"/>
      <c r="I483" s="20"/>
      <c r="J483" s="31"/>
      <c r="K483" s="32"/>
      <c r="L483" s="32"/>
      <c r="M483" s="32"/>
      <c r="N483" s="46"/>
      <c r="V483" s="5"/>
      <c r="Y483" s="5"/>
    </row>
    <row r="484" spans="2:25" x14ac:dyDescent="0.3">
      <c r="B484" s="23">
        <f>'Spot Type 1'!B484</f>
        <v>0</v>
      </c>
      <c r="C484" s="20" t="str">
        <f>'Spot Type 1'!C484</f>
        <v>x</v>
      </c>
      <c r="D484" s="20"/>
      <c r="E484" s="20"/>
      <c r="F484" s="20"/>
      <c r="G484" s="20"/>
      <c r="H484" s="20"/>
      <c r="I484" s="20"/>
      <c r="J484" s="31"/>
      <c r="K484" s="32"/>
      <c r="L484" s="32"/>
      <c r="M484" s="32"/>
      <c r="N484" s="46"/>
      <c r="V484" s="5"/>
      <c r="Y484" s="5"/>
    </row>
    <row r="485" spans="2:25" x14ac:dyDescent="0.3">
      <c r="B485" s="23">
        <f>'Spot Type 1'!B485</f>
        <v>0</v>
      </c>
      <c r="C485" s="20" t="str">
        <f>'Spot Type 1'!C485</f>
        <v>x</v>
      </c>
      <c r="D485" s="20"/>
      <c r="E485" s="20"/>
      <c r="F485" s="20"/>
      <c r="G485" s="20"/>
      <c r="H485" s="20"/>
      <c r="I485" s="20"/>
      <c r="J485" s="31"/>
      <c r="K485" s="32"/>
      <c r="L485" s="32"/>
      <c r="M485" s="32"/>
      <c r="N485" s="46"/>
      <c r="V485" s="5"/>
      <c r="Y485" s="5"/>
    </row>
    <row r="486" spans="2:25" x14ac:dyDescent="0.3">
      <c r="B486" s="23">
        <f>'Spot Type 1'!B486</f>
        <v>0</v>
      </c>
      <c r="C486" s="20" t="str">
        <f>'Spot Type 1'!C486</f>
        <v>x</v>
      </c>
      <c r="D486" s="20"/>
      <c r="E486" s="20"/>
      <c r="F486" s="20"/>
      <c r="G486" s="20"/>
      <c r="H486" s="20"/>
      <c r="I486" s="20"/>
      <c r="J486" s="31"/>
      <c r="K486" s="32"/>
      <c r="L486" s="32"/>
      <c r="M486" s="32"/>
      <c r="N486" s="46"/>
      <c r="V486" s="5"/>
      <c r="Y486" s="5"/>
    </row>
    <row r="487" spans="2:25" x14ac:dyDescent="0.3">
      <c r="B487" s="23">
        <f>'Spot Type 1'!B487</f>
        <v>0</v>
      </c>
      <c r="C487" s="20" t="str">
        <f>'Spot Type 1'!C487</f>
        <v>x</v>
      </c>
      <c r="D487" s="20"/>
      <c r="E487" s="20"/>
      <c r="F487" s="20"/>
      <c r="G487" s="20"/>
      <c r="H487" s="20"/>
      <c r="I487" s="20"/>
      <c r="J487" s="31"/>
      <c r="K487" s="32"/>
      <c r="L487" s="32"/>
      <c r="M487" s="32"/>
      <c r="N487" s="46"/>
      <c r="V487" s="5"/>
      <c r="Y487" s="5"/>
    </row>
    <row r="488" spans="2:25" x14ac:dyDescent="0.3">
      <c r="B488" s="23">
        <f>'Spot Type 1'!B488</f>
        <v>0</v>
      </c>
      <c r="C488" s="20" t="str">
        <f>'Spot Type 1'!C488</f>
        <v>x</v>
      </c>
      <c r="D488" s="20"/>
      <c r="E488" s="20"/>
      <c r="F488" s="20"/>
      <c r="G488" s="20"/>
      <c r="H488" s="20"/>
      <c r="I488" s="20"/>
      <c r="J488" s="31"/>
      <c r="K488" s="32"/>
      <c r="L488" s="32"/>
      <c r="M488" s="32"/>
      <c r="N488" s="46"/>
      <c r="V488" s="5"/>
      <c r="Y488" s="5"/>
    </row>
    <row r="489" spans="2:25" x14ac:dyDescent="0.3">
      <c r="B489" s="23">
        <f>'Spot Type 1'!B489</f>
        <v>0</v>
      </c>
      <c r="C489" s="20" t="str">
        <f>'Spot Type 1'!C489</f>
        <v>x</v>
      </c>
      <c r="D489" s="20"/>
      <c r="E489" s="20"/>
      <c r="F489" s="20"/>
      <c r="G489" s="20"/>
      <c r="H489" s="20"/>
      <c r="I489" s="20"/>
      <c r="J489" s="31"/>
      <c r="K489" s="32"/>
      <c r="L489" s="32"/>
      <c r="M489" s="32"/>
      <c r="N489" s="46"/>
      <c r="V489" s="5"/>
      <c r="Y489" s="5"/>
    </row>
    <row r="490" spans="2:25" x14ac:dyDescent="0.3">
      <c r="B490" s="23">
        <f>'Spot Type 1'!B490</f>
        <v>0</v>
      </c>
      <c r="C490" s="20" t="str">
        <f>'Spot Type 1'!C490</f>
        <v>x</v>
      </c>
      <c r="D490" s="20"/>
      <c r="E490" s="20"/>
      <c r="F490" s="20"/>
      <c r="G490" s="20"/>
      <c r="H490" s="20"/>
      <c r="I490" s="20"/>
      <c r="J490" s="31"/>
      <c r="K490" s="32"/>
      <c r="L490" s="32"/>
      <c r="M490" s="32"/>
      <c r="N490" s="46"/>
      <c r="V490" s="5"/>
      <c r="Y490" s="5"/>
    </row>
    <row r="491" spans="2:25" x14ac:dyDescent="0.3">
      <c r="B491" s="23">
        <f>'Spot Type 1'!B491</f>
        <v>0</v>
      </c>
      <c r="C491" s="20" t="str">
        <f>'Spot Type 1'!C491</f>
        <v>x</v>
      </c>
      <c r="D491" s="20"/>
      <c r="E491" s="20"/>
      <c r="F491" s="20"/>
      <c r="G491" s="20"/>
      <c r="H491" s="20"/>
      <c r="I491" s="20"/>
      <c r="J491" s="31"/>
      <c r="K491" s="32"/>
      <c r="L491" s="32"/>
      <c r="M491" s="32"/>
      <c r="N491" s="46"/>
      <c r="V491" s="5"/>
      <c r="Y491" s="5"/>
    </row>
    <row r="492" spans="2:25" x14ac:dyDescent="0.3">
      <c r="B492" s="23">
        <f>'Spot Type 1'!B492</f>
        <v>0</v>
      </c>
      <c r="C492" s="20" t="str">
        <f>'Spot Type 1'!C492</f>
        <v>x</v>
      </c>
      <c r="D492" s="20"/>
      <c r="E492" s="20"/>
      <c r="F492" s="20"/>
      <c r="G492" s="20"/>
      <c r="H492" s="20"/>
      <c r="I492" s="20"/>
      <c r="J492" s="31"/>
      <c r="K492" s="32"/>
      <c r="L492" s="32"/>
      <c r="M492" s="32"/>
      <c r="N492" s="46"/>
      <c r="V492" s="5"/>
      <c r="Y492" s="5"/>
    </row>
    <row r="493" spans="2:25" x14ac:dyDescent="0.3">
      <c r="B493" s="23">
        <f>'Spot Type 1'!B493</f>
        <v>0</v>
      </c>
      <c r="C493" s="20" t="str">
        <f>'Spot Type 1'!C493</f>
        <v>x</v>
      </c>
      <c r="D493" s="20"/>
      <c r="E493" s="20"/>
      <c r="F493" s="20"/>
      <c r="G493" s="20"/>
      <c r="H493" s="20"/>
      <c r="I493" s="20"/>
      <c r="J493" s="31"/>
      <c r="K493" s="32"/>
      <c r="L493" s="32"/>
      <c r="M493" s="32"/>
      <c r="N493" s="46"/>
      <c r="V493" s="5"/>
      <c r="Y493" s="5"/>
    </row>
    <row r="494" spans="2:25" x14ac:dyDescent="0.3">
      <c r="B494" s="23">
        <f>'Spot Type 1'!B494</f>
        <v>0</v>
      </c>
      <c r="C494" s="20" t="str">
        <f>'Spot Type 1'!C494</f>
        <v>x</v>
      </c>
      <c r="D494" s="20"/>
      <c r="E494" s="20"/>
      <c r="F494" s="20"/>
      <c r="G494" s="20"/>
      <c r="H494" s="20"/>
      <c r="I494" s="20"/>
      <c r="J494" s="31"/>
      <c r="K494" s="32"/>
      <c r="L494" s="32"/>
      <c r="M494" s="32"/>
      <c r="N494" s="46"/>
      <c r="V494" s="5"/>
      <c r="Y494" s="5"/>
    </row>
    <row r="495" spans="2:25" x14ac:dyDescent="0.3">
      <c r="B495" s="23">
        <f>'Spot Type 1'!B495</f>
        <v>0</v>
      </c>
      <c r="C495" s="20" t="str">
        <f>'Spot Type 1'!C495</f>
        <v>x</v>
      </c>
      <c r="D495" s="20"/>
      <c r="E495" s="20"/>
      <c r="F495" s="20"/>
      <c r="G495" s="20"/>
      <c r="H495" s="20"/>
      <c r="I495" s="20"/>
      <c r="J495" s="31"/>
      <c r="K495" s="32"/>
      <c r="L495" s="32"/>
      <c r="M495" s="32"/>
      <c r="N495" s="46"/>
      <c r="V495" s="5"/>
      <c r="Y495" s="5"/>
    </row>
    <row r="496" spans="2:25" x14ac:dyDescent="0.3">
      <c r="B496" s="23">
        <f>'Spot Type 1'!B496</f>
        <v>0</v>
      </c>
      <c r="C496" s="20" t="str">
        <f>'Spot Type 1'!C496</f>
        <v>x</v>
      </c>
      <c r="D496" s="20"/>
      <c r="E496" s="20"/>
      <c r="F496" s="20"/>
      <c r="G496" s="20"/>
      <c r="H496" s="20"/>
      <c r="I496" s="20"/>
      <c r="J496" s="31"/>
      <c r="K496" s="32"/>
      <c r="L496" s="32"/>
      <c r="M496" s="32"/>
      <c r="N496" s="46"/>
      <c r="V496" s="5"/>
      <c r="Y496" s="5"/>
    </row>
    <row r="497" spans="2:25" x14ac:dyDescent="0.3">
      <c r="B497" s="23">
        <f>'Spot Type 1'!B497</f>
        <v>0</v>
      </c>
      <c r="C497" s="20" t="str">
        <f>'Spot Type 1'!C497</f>
        <v>x</v>
      </c>
      <c r="D497" s="20"/>
      <c r="E497" s="20"/>
      <c r="F497" s="20"/>
      <c r="G497" s="20"/>
      <c r="H497" s="20"/>
      <c r="I497" s="20"/>
      <c r="J497" s="31"/>
      <c r="K497" s="32"/>
      <c r="L497" s="32"/>
      <c r="M497" s="32"/>
      <c r="N497" s="46"/>
      <c r="V497" s="5"/>
      <c r="Y497" s="5"/>
    </row>
    <row r="498" spans="2:25" x14ac:dyDescent="0.3">
      <c r="B498" s="23">
        <f>'Spot Type 1'!B498</f>
        <v>0</v>
      </c>
      <c r="C498" s="20" t="str">
        <f>'Spot Type 1'!C498</f>
        <v>x</v>
      </c>
      <c r="D498" s="20"/>
      <c r="E498" s="20"/>
      <c r="F498" s="20"/>
      <c r="G498" s="20"/>
      <c r="H498" s="20"/>
      <c r="I498" s="20"/>
      <c r="J498" s="31"/>
      <c r="K498" s="32"/>
      <c r="L498" s="32"/>
      <c r="M498" s="32"/>
      <c r="N498" s="46"/>
      <c r="V498" s="5"/>
      <c r="Y498" s="5"/>
    </row>
    <row r="499" spans="2:25" x14ac:dyDescent="0.3">
      <c r="B499" s="23">
        <f>'Spot Type 1'!B499</f>
        <v>0</v>
      </c>
      <c r="C499" s="20" t="str">
        <f>'Spot Type 1'!C499</f>
        <v>x</v>
      </c>
      <c r="D499" s="20"/>
      <c r="E499" s="20"/>
      <c r="F499" s="20"/>
      <c r="G499" s="20"/>
      <c r="H499" s="20"/>
      <c r="I499" s="20"/>
      <c r="J499" s="31"/>
      <c r="K499" s="32"/>
      <c r="L499" s="32"/>
      <c r="M499" s="32"/>
      <c r="N499" s="46"/>
      <c r="V499" s="5"/>
      <c r="Y499" s="5"/>
    </row>
    <row r="500" spans="2:25" x14ac:dyDescent="0.3">
      <c r="B500" s="23">
        <f>'Spot Type 1'!B500</f>
        <v>0</v>
      </c>
      <c r="C500" s="20" t="str">
        <f>'Spot Type 1'!C500</f>
        <v>x</v>
      </c>
      <c r="D500" s="20"/>
      <c r="E500" s="20"/>
      <c r="F500" s="20"/>
      <c r="G500" s="20"/>
      <c r="H500" s="20"/>
      <c r="I500" s="20"/>
      <c r="J500" s="31"/>
      <c r="K500" s="32"/>
      <c r="L500" s="32"/>
      <c r="M500" s="32"/>
      <c r="N500" s="46"/>
      <c r="V500" s="5"/>
      <c r="Y500" s="5"/>
    </row>
    <row r="501" spans="2:25" x14ac:dyDescent="0.3">
      <c r="B501" s="23">
        <f>'Spot Type 1'!B501</f>
        <v>0</v>
      </c>
      <c r="C501" s="20" t="str">
        <f>'Spot Type 1'!C501</f>
        <v>x</v>
      </c>
      <c r="D501" s="20"/>
      <c r="E501" s="20"/>
      <c r="F501" s="20"/>
      <c r="G501" s="20"/>
      <c r="H501" s="20"/>
      <c r="I501" s="20"/>
      <c r="J501" s="31"/>
      <c r="K501" s="32"/>
      <c r="L501" s="32"/>
      <c r="M501" s="32"/>
      <c r="N501" s="46"/>
      <c r="V501" s="5"/>
      <c r="Y501" s="5"/>
    </row>
    <row r="502" spans="2:25" x14ac:dyDescent="0.3">
      <c r="B502" s="23">
        <f>'Spot Type 1'!B502</f>
        <v>0</v>
      </c>
      <c r="C502" s="20" t="str">
        <f>'Spot Type 1'!C502</f>
        <v>x</v>
      </c>
      <c r="D502" s="20"/>
      <c r="E502" s="20"/>
      <c r="F502" s="20"/>
      <c r="G502" s="20"/>
      <c r="H502" s="20"/>
      <c r="I502" s="20"/>
      <c r="J502" s="31"/>
      <c r="K502" s="32"/>
      <c r="L502" s="32"/>
      <c r="M502" s="32"/>
      <c r="N502" s="46"/>
      <c r="V502" s="5"/>
      <c r="Y502" s="5"/>
    </row>
    <row r="503" spans="2:25" x14ac:dyDescent="0.3">
      <c r="B503" s="23">
        <f>'Spot Type 1'!B503</f>
        <v>0</v>
      </c>
      <c r="C503" s="20" t="str">
        <f>'Spot Type 1'!C503</f>
        <v>x</v>
      </c>
      <c r="D503" s="20"/>
      <c r="E503" s="20"/>
      <c r="F503" s="20"/>
      <c r="G503" s="20"/>
      <c r="H503" s="20"/>
      <c r="I503" s="20"/>
      <c r="J503" s="31"/>
      <c r="K503" s="32"/>
      <c r="L503" s="32"/>
      <c r="M503" s="32"/>
      <c r="N503" s="46"/>
      <c r="V503" s="5"/>
      <c r="Y503" s="5"/>
    </row>
    <row r="504" spans="2:25" x14ac:dyDescent="0.3">
      <c r="B504" s="23">
        <f>'Spot Type 1'!B504</f>
        <v>0</v>
      </c>
      <c r="C504" s="20" t="str">
        <f>'Spot Type 1'!C504</f>
        <v>x</v>
      </c>
      <c r="D504" s="20"/>
      <c r="E504" s="20"/>
      <c r="F504" s="20"/>
      <c r="G504" s="20"/>
      <c r="H504" s="20"/>
      <c r="I504" s="20"/>
      <c r="J504" s="31"/>
      <c r="K504" s="32"/>
      <c r="L504" s="32"/>
      <c r="M504" s="32"/>
      <c r="N504" s="46"/>
      <c r="V504" s="5"/>
      <c r="Y504" s="5"/>
    </row>
    <row r="505" spans="2:25" x14ac:dyDescent="0.3">
      <c r="B505" s="23">
        <f>'Spot Type 1'!B505</f>
        <v>0</v>
      </c>
      <c r="C505" s="20" t="str">
        <f>'Spot Type 1'!C505</f>
        <v>x</v>
      </c>
      <c r="D505" s="20"/>
      <c r="E505" s="20"/>
      <c r="F505" s="20"/>
      <c r="G505" s="20"/>
      <c r="H505" s="20"/>
      <c r="I505" s="20"/>
      <c r="J505" s="31"/>
      <c r="K505" s="32"/>
      <c r="L505" s="32"/>
      <c r="M505" s="32"/>
      <c r="N505" s="46"/>
      <c r="V505" s="5"/>
      <c r="Y505" s="5"/>
    </row>
    <row r="506" spans="2:25" x14ac:dyDescent="0.3">
      <c r="B506" s="23">
        <f>'Spot Type 1'!B506</f>
        <v>0</v>
      </c>
      <c r="C506" s="20" t="str">
        <f>'Spot Type 1'!C506</f>
        <v>x</v>
      </c>
      <c r="D506" s="20"/>
      <c r="E506" s="20"/>
      <c r="F506" s="20"/>
      <c r="G506" s="20"/>
      <c r="H506" s="20"/>
      <c r="I506" s="20"/>
      <c r="J506" s="31"/>
      <c r="K506" s="32"/>
      <c r="L506" s="32"/>
      <c r="M506" s="32"/>
      <c r="N506" s="46"/>
      <c r="V506" s="5"/>
      <c r="Y506" s="5"/>
    </row>
    <row r="507" spans="2:25" x14ac:dyDescent="0.3">
      <c r="B507" s="23">
        <f>'Spot Type 1'!B507</f>
        <v>0</v>
      </c>
      <c r="C507" s="20" t="str">
        <f>'Spot Type 1'!C507</f>
        <v>x</v>
      </c>
      <c r="D507" s="20"/>
      <c r="E507" s="20"/>
      <c r="F507" s="20"/>
      <c r="G507" s="20"/>
      <c r="H507" s="20"/>
      <c r="I507" s="20"/>
      <c r="J507" s="31"/>
      <c r="K507" s="32"/>
      <c r="L507" s="32"/>
      <c r="M507" s="32"/>
      <c r="N507" s="46"/>
      <c r="V507" s="5"/>
      <c r="Y507" s="5"/>
    </row>
    <row r="508" spans="2:25" x14ac:dyDescent="0.3">
      <c r="B508" s="23">
        <f>'Spot Type 1'!B508</f>
        <v>0</v>
      </c>
      <c r="C508" s="20" t="str">
        <f>'Spot Type 1'!C508</f>
        <v>x</v>
      </c>
      <c r="D508" s="20"/>
      <c r="E508" s="20"/>
      <c r="F508" s="20"/>
      <c r="G508" s="20"/>
      <c r="H508" s="20"/>
      <c r="I508" s="20"/>
      <c r="J508" s="31"/>
      <c r="K508" s="32"/>
      <c r="L508" s="32"/>
      <c r="M508" s="32"/>
      <c r="N508" s="46"/>
      <c r="V508" s="5"/>
      <c r="Y508" s="5"/>
    </row>
    <row r="509" spans="2:25" x14ac:dyDescent="0.3">
      <c r="B509" s="23">
        <f>'Spot Type 1'!B509</f>
        <v>0</v>
      </c>
      <c r="C509" s="20" t="str">
        <f>'Spot Type 1'!C509</f>
        <v>x</v>
      </c>
      <c r="D509" s="20"/>
      <c r="E509" s="20"/>
      <c r="F509" s="20"/>
      <c r="G509" s="20"/>
      <c r="H509" s="20"/>
      <c r="I509" s="20"/>
      <c r="J509" s="31"/>
      <c r="K509" s="32"/>
      <c r="L509" s="32"/>
      <c r="M509" s="32"/>
      <c r="N509" s="46"/>
      <c r="V509" s="5"/>
      <c r="Y509" s="5"/>
    </row>
    <row r="510" spans="2:25" x14ac:dyDescent="0.3">
      <c r="B510" s="23">
        <f>'Spot Type 1'!B510</f>
        <v>0</v>
      </c>
      <c r="C510" s="20" t="str">
        <f>'Spot Type 1'!C510</f>
        <v>x</v>
      </c>
      <c r="D510" s="20"/>
      <c r="E510" s="20"/>
      <c r="F510" s="20"/>
      <c r="G510" s="20"/>
      <c r="H510" s="20"/>
      <c r="I510" s="20"/>
      <c r="J510" s="31"/>
      <c r="K510" s="32"/>
      <c r="L510" s="32"/>
      <c r="M510" s="32"/>
      <c r="N510" s="46"/>
      <c r="V510" s="5"/>
      <c r="Y510" s="5"/>
    </row>
    <row r="511" spans="2:25" x14ac:dyDescent="0.3">
      <c r="B511" s="23">
        <f>'Spot Type 1'!B511</f>
        <v>0</v>
      </c>
      <c r="C511" s="20" t="str">
        <f>'Spot Type 1'!C511</f>
        <v>x</v>
      </c>
      <c r="D511" s="20"/>
      <c r="E511" s="20"/>
      <c r="F511" s="20"/>
      <c r="G511" s="20"/>
      <c r="H511" s="20"/>
      <c r="I511" s="20"/>
      <c r="J511" s="31"/>
      <c r="K511" s="32"/>
      <c r="L511" s="32"/>
      <c r="M511" s="32"/>
      <c r="N511" s="46"/>
      <c r="V511" s="5"/>
      <c r="Y511" s="5"/>
    </row>
    <row r="512" spans="2:25" x14ac:dyDescent="0.3">
      <c r="B512" s="23">
        <f>'Spot Type 1'!B512</f>
        <v>0</v>
      </c>
      <c r="C512" s="20" t="str">
        <f>'Spot Type 1'!C512</f>
        <v>x</v>
      </c>
      <c r="D512" s="20"/>
      <c r="E512" s="20"/>
      <c r="F512" s="20"/>
      <c r="G512" s="20"/>
      <c r="H512" s="20"/>
      <c r="I512" s="20"/>
      <c r="J512" s="31"/>
      <c r="K512" s="32"/>
      <c r="L512" s="32"/>
      <c r="M512" s="32"/>
      <c r="N512" s="46"/>
      <c r="V512" s="5"/>
      <c r="Y512" s="5"/>
    </row>
    <row r="513" spans="2:25" x14ac:dyDescent="0.3">
      <c r="B513" s="23">
        <f>'Spot Type 1'!B513</f>
        <v>0</v>
      </c>
      <c r="C513" s="20" t="str">
        <f>'Spot Type 1'!C513</f>
        <v>x</v>
      </c>
      <c r="D513" s="20"/>
      <c r="E513" s="20"/>
      <c r="F513" s="20"/>
      <c r="G513" s="20"/>
      <c r="H513" s="20"/>
      <c r="I513" s="20"/>
      <c r="J513" s="31"/>
      <c r="K513" s="32"/>
      <c r="L513" s="32"/>
      <c r="M513" s="32"/>
      <c r="N513" s="46"/>
      <c r="V513" s="5"/>
      <c r="Y513" s="5"/>
    </row>
    <row r="514" spans="2:25" x14ac:dyDescent="0.3">
      <c r="B514" s="23">
        <f>'Spot Type 1'!B514</f>
        <v>0</v>
      </c>
      <c r="C514" s="20" t="str">
        <f>'Spot Type 1'!C514</f>
        <v>x</v>
      </c>
      <c r="D514" s="20"/>
      <c r="E514" s="20"/>
      <c r="F514" s="20"/>
      <c r="G514" s="20"/>
      <c r="H514" s="20"/>
      <c r="I514" s="20"/>
      <c r="J514" s="31"/>
      <c r="K514" s="32"/>
      <c r="L514" s="32"/>
      <c r="M514" s="32"/>
      <c r="N514" s="46"/>
      <c r="V514" s="5"/>
      <c r="Y514" s="5"/>
    </row>
    <row r="515" spans="2:25" x14ac:dyDescent="0.3">
      <c r="B515" s="23">
        <f>'Spot Type 1'!B515</f>
        <v>0</v>
      </c>
      <c r="C515" s="20" t="str">
        <f>'Spot Type 1'!C515</f>
        <v>x</v>
      </c>
      <c r="D515" s="20"/>
      <c r="E515" s="20"/>
      <c r="F515" s="20"/>
      <c r="G515" s="20"/>
      <c r="H515" s="20"/>
      <c r="I515" s="20"/>
      <c r="J515" s="31"/>
      <c r="K515" s="32"/>
      <c r="L515" s="32"/>
      <c r="M515" s="32"/>
      <c r="N515" s="46"/>
      <c r="V515" s="5"/>
      <c r="Y515" s="5"/>
    </row>
    <row r="516" spans="2:25" x14ac:dyDescent="0.3">
      <c r="B516" s="23">
        <f>'Spot Type 1'!B516</f>
        <v>0</v>
      </c>
      <c r="C516" s="20" t="str">
        <f>'Spot Type 1'!C516</f>
        <v>x</v>
      </c>
      <c r="D516" s="20"/>
      <c r="E516" s="20"/>
      <c r="F516" s="20"/>
      <c r="G516" s="20"/>
      <c r="H516" s="20"/>
      <c r="I516" s="20"/>
      <c r="J516" s="31"/>
      <c r="K516" s="32"/>
      <c r="L516" s="32"/>
      <c r="M516" s="32"/>
      <c r="N516" s="46"/>
      <c r="V516" s="5"/>
      <c r="Y516" s="5"/>
    </row>
    <row r="517" spans="2:25" x14ac:dyDescent="0.3">
      <c r="B517" s="23">
        <f>'Spot Type 1'!B517</f>
        <v>0</v>
      </c>
      <c r="C517" s="20" t="str">
        <f>'Spot Type 1'!C517</f>
        <v>x</v>
      </c>
      <c r="D517" s="20"/>
      <c r="E517" s="20"/>
      <c r="F517" s="20"/>
      <c r="G517" s="20"/>
      <c r="H517" s="20"/>
      <c r="I517" s="20"/>
      <c r="J517" s="31"/>
      <c r="K517" s="32"/>
      <c r="L517" s="32"/>
      <c r="M517" s="32"/>
      <c r="N517" s="46"/>
      <c r="V517" s="5"/>
      <c r="Y517" s="5"/>
    </row>
    <row r="518" spans="2:25" x14ac:dyDescent="0.3">
      <c r="B518" s="23">
        <f>'Spot Type 1'!B518</f>
        <v>0</v>
      </c>
      <c r="C518" s="20" t="str">
        <f>'Spot Type 1'!C518</f>
        <v>x</v>
      </c>
      <c r="D518" s="20"/>
      <c r="E518" s="20"/>
      <c r="F518" s="20"/>
      <c r="G518" s="20"/>
      <c r="H518" s="20"/>
      <c r="I518" s="20"/>
      <c r="J518" s="31"/>
      <c r="K518" s="32"/>
      <c r="L518" s="32"/>
      <c r="M518" s="32"/>
      <c r="N518" s="46"/>
      <c r="V518" s="5"/>
      <c r="Y518" s="5"/>
    </row>
    <row r="519" spans="2:25" x14ac:dyDescent="0.3">
      <c r="B519" s="23">
        <f>'Spot Type 1'!B519</f>
        <v>0</v>
      </c>
      <c r="C519" s="20" t="str">
        <f>'Spot Type 1'!C519</f>
        <v>x</v>
      </c>
      <c r="D519" s="20"/>
      <c r="E519" s="20"/>
      <c r="F519" s="20"/>
      <c r="G519" s="20"/>
      <c r="H519" s="20"/>
      <c r="I519" s="20"/>
      <c r="J519" s="31"/>
      <c r="K519" s="32"/>
      <c r="L519" s="32"/>
      <c r="M519" s="32"/>
      <c r="N519" s="46"/>
      <c r="V519" s="5"/>
      <c r="Y519" s="5"/>
    </row>
    <row r="520" spans="2:25" x14ac:dyDescent="0.3">
      <c r="B520" s="23">
        <f>'Spot Type 1'!B520</f>
        <v>0</v>
      </c>
      <c r="C520" s="20" t="str">
        <f>'Spot Type 1'!C520</f>
        <v>x</v>
      </c>
      <c r="D520" s="20"/>
      <c r="E520" s="20"/>
      <c r="F520" s="20"/>
      <c r="G520" s="20"/>
      <c r="H520" s="20"/>
      <c r="I520" s="20"/>
      <c r="J520" s="31"/>
      <c r="K520" s="32"/>
      <c r="L520" s="32"/>
      <c r="M520" s="32"/>
      <c r="N520" s="46"/>
      <c r="V520" s="5"/>
      <c r="Y520" s="5"/>
    </row>
    <row r="521" spans="2:25" x14ac:dyDescent="0.3">
      <c r="B521" s="23">
        <f>'Spot Type 1'!B521</f>
        <v>0</v>
      </c>
      <c r="C521" s="20" t="str">
        <f>'Spot Type 1'!C521</f>
        <v>x</v>
      </c>
      <c r="D521" s="20"/>
      <c r="E521" s="20"/>
      <c r="F521" s="20"/>
      <c r="G521" s="20"/>
      <c r="H521" s="20"/>
      <c r="I521" s="20"/>
      <c r="J521" s="31"/>
      <c r="K521" s="32"/>
      <c r="L521" s="32"/>
      <c r="M521" s="32"/>
      <c r="N521" s="46"/>
      <c r="V521" s="5"/>
      <c r="Y521" s="5"/>
    </row>
    <row r="522" spans="2:25" x14ac:dyDescent="0.3">
      <c r="B522" s="23">
        <f>'Spot Type 1'!B522</f>
        <v>0</v>
      </c>
      <c r="C522" s="20" t="str">
        <f>'Spot Type 1'!C522</f>
        <v>x</v>
      </c>
      <c r="D522" s="20"/>
      <c r="E522" s="20"/>
      <c r="F522" s="20"/>
      <c r="G522" s="20"/>
      <c r="H522" s="20"/>
      <c r="I522" s="20"/>
      <c r="J522" s="31"/>
      <c r="K522" s="32"/>
      <c r="L522" s="32"/>
      <c r="M522" s="32"/>
      <c r="N522" s="46"/>
      <c r="V522" s="5"/>
      <c r="Y522" s="5"/>
    </row>
    <row r="523" spans="2:25" x14ac:dyDescent="0.3">
      <c r="B523" s="23">
        <f>'Spot Type 1'!B523</f>
        <v>0</v>
      </c>
      <c r="C523" s="20" t="str">
        <f>'Spot Type 1'!C523</f>
        <v>x</v>
      </c>
      <c r="D523" s="20"/>
      <c r="E523" s="20"/>
      <c r="F523" s="20"/>
      <c r="G523" s="20"/>
      <c r="H523" s="20"/>
      <c r="I523" s="20"/>
      <c r="J523" s="31"/>
      <c r="K523" s="32"/>
      <c r="L523" s="32"/>
      <c r="M523" s="32"/>
      <c r="N523" s="46"/>
      <c r="V523" s="5"/>
      <c r="Y523" s="5"/>
    </row>
    <row r="524" spans="2:25" x14ac:dyDescent="0.3">
      <c r="B524" s="23">
        <f>'Spot Type 1'!B524</f>
        <v>0</v>
      </c>
      <c r="C524" s="20" t="str">
        <f>'Spot Type 1'!C524</f>
        <v>x</v>
      </c>
      <c r="D524" s="20"/>
      <c r="E524" s="20"/>
      <c r="F524" s="20"/>
      <c r="G524" s="20"/>
      <c r="H524" s="20"/>
      <c r="I524" s="20"/>
      <c r="J524" s="31"/>
      <c r="K524" s="32"/>
      <c r="L524" s="32"/>
      <c r="M524" s="32"/>
      <c r="N524" s="46"/>
      <c r="V524" s="5"/>
      <c r="Y524" s="5"/>
    </row>
    <row r="525" spans="2:25" x14ac:dyDescent="0.3">
      <c r="B525" s="23">
        <f>'Spot Type 1'!B525</f>
        <v>0</v>
      </c>
      <c r="C525" s="20" t="str">
        <f>'Spot Type 1'!C525</f>
        <v>x</v>
      </c>
      <c r="D525" s="20"/>
      <c r="E525" s="20"/>
      <c r="F525" s="20"/>
      <c r="G525" s="20"/>
      <c r="H525" s="20"/>
      <c r="I525" s="20"/>
      <c r="J525" s="31"/>
      <c r="K525" s="32"/>
      <c r="L525" s="32"/>
      <c r="M525" s="32"/>
      <c r="N525" s="46"/>
      <c r="V525" s="5"/>
      <c r="Y525" s="5"/>
    </row>
    <row r="526" spans="2:25" x14ac:dyDescent="0.3">
      <c r="B526" s="23">
        <f>'Spot Type 1'!B526</f>
        <v>0</v>
      </c>
      <c r="C526" s="20" t="str">
        <f>'Spot Type 1'!C526</f>
        <v>x</v>
      </c>
      <c r="D526" s="20"/>
      <c r="E526" s="20"/>
      <c r="F526" s="20"/>
      <c r="G526" s="20"/>
      <c r="H526" s="20"/>
      <c r="I526" s="20"/>
      <c r="J526" s="31"/>
      <c r="K526" s="32"/>
      <c r="L526" s="32"/>
      <c r="M526" s="32"/>
      <c r="N526" s="46"/>
      <c r="V526" s="5"/>
      <c r="Y526" s="5"/>
    </row>
    <row r="527" spans="2:25" x14ac:dyDescent="0.3">
      <c r="B527" s="23">
        <f>'Spot Type 1'!B527</f>
        <v>0</v>
      </c>
      <c r="C527" s="20" t="str">
        <f>'Spot Type 1'!C527</f>
        <v>x</v>
      </c>
      <c r="D527" s="20"/>
      <c r="E527" s="20"/>
      <c r="F527" s="20"/>
      <c r="G527" s="20"/>
      <c r="H527" s="20"/>
      <c r="I527" s="20"/>
      <c r="J527" s="31"/>
      <c r="K527" s="32"/>
      <c r="L527" s="32"/>
      <c r="M527" s="32"/>
      <c r="N527" s="46"/>
      <c r="V527" s="5"/>
      <c r="Y527" s="5"/>
    </row>
    <row r="528" spans="2:25" x14ac:dyDescent="0.3">
      <c r="B528" s="23">
        <f>'Spot Type 1'!B528</f>
        <v>0</v>
      </c>
      <c r="C528" s="20" t="str">
        <f>'Spot Type 1'!C528</f>
        <v>x</v>
      </c>
      <c r="D528" s="20"/>
      <c r="E528" s="20"/>
      <c r="F528" s="20"/>
      <c r="G528" s="20"/>
      <c r="H528" s="20"/>
      <c r="I528" s="20"/>
      <c r="J528" s="31"/>
      <c r="K528" s="32"/>
      <c r="L528" s="32"/>
      <c r="M528" s="32"/>
      <c r="N528" s="46"/>
      <c r="V528" s="5"/>
      <c r="Y528" s="5"/>
    </row>
    <row r="529" spans="2:25" x14ac:dyDescent="0.3">
      <c r="B529" s="23">
        <f>'Spot Type 1'!B529</f>
        <v>0</v>
      </c>
      <c r="C529" s="20" t="str">
        <f>'Spot Type 1'!C529</f>
        <v>x</v>
      </c>
      <c r="D529" s="20"/>
      <c r="E529" s="20"/>
      <c r="F529" s="20"/>
      <c r="G529" s="20"/>
      <c r="H529" s="20"/>
      <c r="I529" s="20"/>
      <c r="J529" s="31"/>
      <c r="K529" s="32"/>
      <c r="L529" s="32"/>
      <c r="M529" s="32"/>
      <c r="N529" s="46"/>
      <c r="V529" s="5"/>
      <c r="Y529" s="5"/>
    </row>
    <row r="530" spans="2:25" x14ac:dyDescent="0.3">
      <c r="B530" s="23">
        <f>'Spot Type 1'!B530</f>
        <v>0</v>
      </c>
      <c r="C530" s="20" t="str">
        <f>'Spot Type 1'!C530</f>
        <v>x</v>
      </c>
      <c r="D530" s="20"/>
      <c r="E530" s="20"/>
      <c r="F530" s="20"/>
      <c r="G530" s="20"/>
      <c r="H530" s="20"/>
      <c r="I530" s="20"/>
      <c r="J530" s="31"/>
      <c r="K530" s="32"/>
      <c r="L530" s="32"/>
      <c r="M530" s="32"/>
      <c r="N530" s="46"/>
      <c r="V530" s="5"/>
      <c r="Y530" s="5"/>
    </row>
    <row r="531" spans="2:25" x14ac:dyDescent="0.3">
      <c r="B531" s="23">
        <f>'Spot Type 1'!B531</f>
        <v>0</v>
      </c>
      <c r="C531" s="20" t="str">
        <f>'Spot Type 1'!C531</f>
        <v>x</v>
      </c>
      <c r="D531" s="20"/>
      <c r="E531" s="20"/>
      <c r="F531" s="20"/>
      <c r="G531" s="20"/>
      <c r="H531" s="20"/>
      <c r="I531" s="20"/>
      <c r="J531" s="31"/>
      <c r="K531" s="32"/>
      <c r="L531" s="32"/>
      <c r="M531" s="32"/>
      <c r="N531" s="46"/>
      <c r="V531" s="5"/>
      <c r="Y531" s="5"/>
    </row>
    <row r="532" spans="2:25" x14ac:dyDescent="0.3">
      <c r="B532" s="23">
        <f>'Spot Type 1'!B532</f>
        <v>0</v>
      </c>
      <c r="C532" s="20" t="str">
        <f>'Spot Type 1'!C532</f>
        <v>x</v>
      </c>
      <c r="D532" s="20"/>
      <c r="E532" s="20"/>
      <c r="F532" s="20"/>
      <c r="G532" s="20"/>
      <c r="H532" s="20"/>
      <c r="I532" s="20"/>
      <c r="J532" s="31"/>
      <c r="K532" s="32"/>
      <c r="L532" s="32"/>
      <c r="M532" s="32"/>
      <c r="N532" s="46"/>
      <c r="V532" s="5"/>
      <c r="Y532" s="5"/>
    </row>
    <row r="533" spans="2:25" x14ac:dyDescent="0.3">
      <c r="B533" s="23">
        <f>'Spot Type 1'!B533</f>
        <v>0</v>
      </c>
      <c r="C533" s="20" t="str">
        <f>'Spot Type 1'!C533</f>
        <v>x</v>
      </c>
      <c r="D533" s="20"/>
      <c r="E533" s="20"/>
      <c r="F533" s="20"/>
      <c r="G533" s="20"/>
      <c r="H533" s="20"/>
      <c r="I533" s="20"/>
      <c r="J533" s="31"/>
      <c r="K533" s="32"/>
      <c r="L533" s="32"/>
      <c r="M533" s="32"/>
      <c r="N533" s="46"/>
      <c r="V533" s="5"/>
      <c r="Y533" s="5"/>
    </row>
    <row r="534" spans="2:25" x14ac:dyDescent="0.3">
      <c r="B534" s="23">
        <f>'Spot Type 1'!B534</f>
        <v>0</v>
      </c>
      <c r="C534" s="20" t="str">
        <f>'Spot Type 1'!C534</f>
        <v>x</v>
      </c>
      <c r="D534" s="20"/>
      <c r="E534" s="20"/>
      <c r="F534" s="20"/>
      <c r="G534" s="20"/>
      <c r="H534" s="20"/>
      <c r="I534" s="20"/>
      <c r="J534" s="31"/>
      <c r="K534" s="32"/>
      <c r="L534" s="32"/>
      <c r="M534" s="32"/>
      <c r="N534" s="46"/>
      <c r="V534" s="5"/>
      <c r="Y534" s="5"/>
    </row>
    <row r="535" spans="2:25" x14ac:dyDescent="0.3">
      <c r="B535" s="23">
        <f>'Spot Type 1'!B535</f>
        <v>0</v>
      </c>
      <c r="C535" s="20" t="str">
        <f>'Spot Type 1'!C535</f>
        <v>x</v>
      </c>
      <c r="D535" s="20"/>
      <c r="E535" s="20"/>
      <c r="F535" s="20"/>
      <c r="G535" s="20"/>
      <c r="H535" s="20"/>
      <c r="I535" s="20"/>
      <c r="J535" s="31"/>
      <c r="K535" s="32"/>
      <c r="L535" s="32"/>
      <c r="M535" s="32"/>
      <c r="N535" s="46"/>
      <c r="V535" s="5"/>
      <c r="Y535" s="5"/>
    </row>
    <row r="536" spans="2:25" x14ac:dyDescent="0.3">
      <c r="B536" s="23">
        <f>'Spot Type 1'!B536</f>
        <v>0</v>
      </c>
      <c r="C536" s="20" t="str">
        <f>'Spot Type 1'!C536</f>
        <v>x</v>
      </c>
      <c r="D536" s="20"/>
      <c r="E536" s="20"/>
      <c r="F536" s="20"/>
      <c r="G536" s="20"/>
      <c r="H536" s="20"/>
      <c r="I536" s="20"/>
      <c r="J536" s="31"/>
      <c r="K536" s="32"/>
      <c r="L536" s="32"/>
      <c r="M536" s="32"/>
      <c r="N536" s="46"/>
      <c r="V536" s="5"/>
      <c r="Y536" s="5"/>
    </row>
    <row r="537" spans="2:25" x14ac:dyDescent="0.3">
      <c r="B537" s="23">
        <f>'Spot Type 1'!B537</f>
        <v>0</v>
      </c>
      <c r="C537" s="20" t="str">
        <f>'Spot Type 1'!C537</f>
        <v>x</v>
      </c>
      <c r="D537" s="20"/>
      <c r="E537" s="20"/>
      <c r="F537" s="20"/>
      <c r="G537" s="20"/>
      <c r="H537" s="20"/>
      <c r="I537" s="20"/>
      <c r="J537" s="31"/>
      <c r="K537" s="32"/>
      <c r="L537" s="32"/>
      <c r="M537" s="32"/>
      <c r="N537" s="46"/>
      <c r="V537" s="5"/>
      <c r="Y537" s="5"/>
    </row>
    <row r="538" spans="2:25" x14ac:dyDescent="0.3">
      <c r="B538" s="23">
        <f>'Spot Type 1'!B538</f>
        <v>0</v>
      </c>
      <c r="C538" s="20" t="str">
        <f>'Spot Type 1'!C538</f>
        <v>x</v>
      </c>
      <c r="D538" s="20"/>
      <c r="E538" s="20"/>
      <c r="F538" s="20"/>
      <c r="G538" s="20"/>
      <c r="H538" s="20"/>
      <c r="I538" s="20"/>
      <c r="J538" s="31"/>
      <c r="K538" s="32"/>
      <c r="L538" s="32"/>
      <c r="M538" s="32"/>
      <c r="N538" s="46"/>
      <c r="V538" s="5"/>
      <c r="Y538" s="5"/>
    </row>
    <row r="539" spans="2:25" x14ac:dyDescent="0.3">
      <c r="B539" s="23">
        <f>'Spot Type 1'!B539</f>
        <v>0</v>
      </c>
      <c r="C539" s="20" t="str">
        <f>'Spot Type 1'!C539</f>
        <v>x</v>
      </c>
      <c r="D539" s="20"/>
      <c r="E539" s="20"/>
      <c r="F539" s="20"/>
      <c r="G539" s="20"/>
      <c r="H539" s="20"/>
      <c r="I539" s="20"/>
      <c r="J539" s="31"/>
      <c r="K539" s="32"/>
      <c r="L539" s="32"/>
      <c r="M539" s="32"/>
      <c r="N539" s="46"/>
      <c r="V539" s="5"/>
      <c r="Y539" s="5"/>
    </row>
    <row r="540" spans="2:25" x14ac:dyDescent="0.3">
      <c r="B540" s="23">
        <f>'Spot Type 1'!B540</f>
        <v>0</v>
      </c>
      <c r="C540" s="20" t="str">
        <f>'Spot Type 1'!C540</f>
        <v>x</v>
      </c>
      <c r="D540" s="20"/>
      <c r="E540" s="20"/>
      <c r="F540" s="20"/>
      <c r="G540" s="20"/>
      <c r="H540" s="20"/>
      <c r="I540" s="20"/>
      <c r="J540" s="31"/>
      <c r="K540" s="32"/>
      <c r="L540" s="32"/>
      <c r="M540" s="32"/>
      <c r="N540" s="46"/>
      <c r="V540" s="5"/>
      <c r="Y540" s="5"/>
    </row>
    <row r="541" spans="2:25" x14ac:dyDescent="0.3">
      <c r="B541" s="23">
        <f>'Spot Type 1'!B541</f>
        <v>0</v>
      </c>
      <c r="C541" s="20" t="str">
        <f>'Spot Type 1'!C541</f>
        <v>x</v>
      </c>
      <c r="D541" s="20"/>
      <c r="E541" s="20"/>
      <c r="F541" s="20"/>
      <c r="G541" s="20"/>
      <c r="H541" s="20"/>
      <c r="I541" s="20"/>
      <c r="J541" s="31"/>
      <c r="K541" s="32"/>
      <c r="L541" s="32"/>
      <c r="M541" s="32"/>
      <c r="N541" s="46"/>
      <c r="V541" s="5"/>
      <c r="Y541" s="5"/>
    </row>
    <row r="542" spans="2:25" x14ac:dyDescent="0.3">
      <c r="B542" s="23">
        <f>'Spot Type 1'!B542</f>
        <v>0</v>
      </c>
      <c r="C542" s="20" t="str">
        <f>'Spot Type 1'!C542</f>
        <v>x</v>
      </c>
      <c r="D542" s="20"/>
      <c r="E542" s="20"/>
      <c r="F542" s="20"/>
      <c r="G542" s="20"/>
      <c r="H542" s="20"/>
      <c r="I542" s="20"/>
      <c r="J542" s="31"/>
      <c r="K542" s="32"/>
      <c r="L542" s="32"/>
      <c r="M542" s="32"/>
      <c r="N542" s="46"/>
      <c r="V542" s="5"/>
      <c r="Y542" s="5"/>
    </row>
    <row r="543" spans="2:25" x14ac:dyDescent="0.3">
      <c r="B543" s="23">
        <f>'Spot Type 1'!B543</f>
        <v>0</v>
      </c>
      <c r="C543" s="20" t="str">
        <f>'Spot Type 1'!C543</f>
        <v>x</v>
      </c>
      <c r="D543" s="20"/>
      <c r="E543" s="20"/>
      <c r="F543" s="20"/>
      <c r="G543" s="20"/>
      <c r="H543" s="20"/>
      <c r="I543" s="20"/>
      <c r="J543" s="31"/>
      <c r="K543" s="32"/>
      <c r="L543" s="32"/>
      <c r="M543" s="32"/>
      <c r="N543" s="46"/>
      <c r="V543" s="5"/>
      <c r="Y543" s="5"/>
    </row>
    <row r="544" spans="2:25" x14ac:dyDescent="0.3">
      <c r="B544" s="23">
        <f>'Spot Type 1'!B544</f>
        <v>0</v>
      </c>
      <c r="C544" s="20" t="str">
        <f>'Spot Type 1'!C544</f>
        <v>x</v>
      </c>
      <c r="D544" s="20"/>
      <c r="E544" s="20"/>
      <c r="F544" s="20"/>
      <c r="G544" s="20"/>
      <c r="H544" s="20"/>
      <c r="I544" s="20"/>
      <c r="J544" s="31"/>
      <c r="K544" s="32"/>
      <c r="L544" s="32"/>
      <c r="M544" s="32"/>
      <c r="N544" s="46"/>
      <c r="V544" s="5"/>
      <c r="Y544" s="5"/>
    </row>
    <row r="545" spans="2:25" x14ac:dyDescent="0.3">
      <c r="B545" s="23">
        <f>'Spot Type 1'!B545</f>
        <v>0</v>
      </c>
      <c r="C545" s="20" t="str">
        <f>'Spot Type 1'!C545</f>
        <v>x</v>
      </c>
      <c r="D545" s="20"/>
      <c r="E545" s="20"/>
      <c r="F545" s="20"/>
      <c r="G545" s="20"/>
      <c r="H545" s="20"/>
      <c r="I545" s="20"/>
      <c r="J545" s="31"/>
      <c r="K545" s="32"/>
      <c r="L545" s="32"/>
      <c r="M545" s="32"/>
      <c r="N545" s="46"/>
      <c r="V545" s="5"/>
      <c r="Y545" s="5"/>
    </row>
    <row r="546" spans="2:25" x14ac:dyDescent="0.3">
      <c r="B546" s="23">
        <f>'Spot Type 1'!B546</f>
        <v>0</v>
      </c>
      <c r="C546" s="20" t="str">
        <f>'Spot Type 1'!C546</f>
        <v>x</v>
      </c>
      <c r="D546" s="20"/>
      <c r="E546" s="20"/>
      <c r="F546" s="20"/>
      <c r="G546" s="20"/>
      <c r="H546" s="20"/>
      <c r="I546" s="20"/>
      <c r="J546" s="31"/>
      <c r="K546" s="32"/>
      <c r="L546" s="32"/>
      <c r="M546" s="32"/>
      <c r="N546" s="46"/>
      <c r="V546" s="5"/>
      <c r="Y546" s="5"/>
    </row>
    <row r="547" spans="2:25" x14ac:dyDescent="0.3">
      <c r="B547" s="23">
        <f>'Spot Type 1'!B547</f>
        <v>0</v>
      </c>
      <c r="C547" s="20" t="str">
        <f>'Spot Type 1'!C547</f>
        <v>x</v>
      </c>
      <c r="D547" s="20"/>
      <c r="E547" s="20"/>
      <c r="F547" s="20"/>
      <c r="G547" s="20"/>
      <c r="H547" s="20"/>
      <c r="I547" s="20"/>
      <c r="J547" s="31"/>
      <c r="K547" s="32"/>
      <c r="L547" s="32"/>
      <c r="M547" s="32"/>
      <c r="N547" s="46"/>
      <c r="V547" s="5"/>
      <c r="Y547" s="5"/>
    </row>
    <row r="548" spans="2:25" x14ac:dyDescent="0.3">
      <c r="B548" s="23">
        <f>'Spot Type 1'!B548</f>
        <v>0</v>
      </c>
      <c r="C548" s="20" t="str">
        <f>'Spot Type 1'!C548</f>
        <v>x</v>
      </c>
      <c r="D548" s="20"/>
      <c r="E548" s="20"/>
      <c r="F548" s="20"/>
      <c r="G548" s="20"/>
      <c r="H548" s="20"/>
      <c r="I548" s="20"/>
      <c r="J548" s="31"/>
      <c r="K548" s="32"/>
      <c r="L548" s="32"/>
      <c r="M548" s="32"/>
      <c r="N548" s="46"/>
      <c r="V548" s="5"/>
      <c r="Y548" s="5"/>
    </row>
    <row r="549" spans="2:25" x14ac:dyDescent="0.3">
      <c r="B549" s="23">
        <f>'Spot Type 1'!B549</f>
        <v>0</v>
      </c>
      <c r="C549" s="20" t="str">
        <f>'Spot Type 1'!C549</f>
        <v>x</v>
      </c>
      <c r="D549" s="20"/>
      <c r="E549" s="20"/>
      <c r="F549" s="20"/>
      <c r="G549" s="20"/>
      <c r="H549" s="20"/>
      <c r="I549" s="20"/>
      <c r="J549" s="31"/>
      <c r="K549" s="32"/>
      <c r="L549" s="32"/>
      <c r="M549" s="32"/>
      <c r="N549" s="46"/>
      <c r="V549" s="5"/>
      <c r="Y549" s="5"/>
    </row>
    <row r="550" spans="2:25" x14ac:dyDescent="0.3">
      <c r="B550" s="23">
        <f>'Spot Type 1'!B550</f>
        <v>0</v>
      </c>
      <c r="C550" s="20" t="str">
        <f>'Spot Type 1'!C550</f>
        <v>x</v>
      </c>
      <c r="D550" s="20"/>
      <c r="E550" s="20"/>
      <c r="F550" s="20"/>
      <c r="G550" s="20"/>
      <c r="H550" s="20"/>
      <c r="I550" s="20"/>
      <c r="J550" s="31"/>
      <c r="K550" s="32"/>
      <c r="L550" s="32"/>
      <c r="M550" s="32"/>
      <c r="N550" s="46"/>
      <c r="V550" s="5"/>
      <c r="Y550" s="5"/>
    </row>
    <row r="551" spans="2:25" x14ac:dyDescent="0.3">
      <c r="B551" s="23">
        <f>'Spot Type 1'!B551</f>
        <v>0</v>
      </c>
      <c r="C551" s="20" t="str">
        <f>'Spot Type 1'!C551</f>
        <v>x</v>
      </c>
      <c r="D551" s="20"/>
      <c r="E551" s="20"/>
      <c r="F551" s="20"/>
      <c r="G551" s="20"/>
      <c r="H551" s="20"/>
      <c r="I551" s="20"/>
      <c r="J551" s="31"/>
      <c r="K551" s="32"/>
      <c r="L551" s="32"/>
      <c r="M551" s="32"/>
      <c r="N551" s="46"/>
      <c r="V551" s="5"/>
      <c r="Y551" s="5"/>
    </row>
    <row r="552" spans="2:25" x14ac:dyDescent="0.3">
      <c r="B552" s="23">
        <f>'Spot Type 1'!B552</f>
        <v>0</v>
      </c>
      <c r="C552" s="20" t="str">
        <f>'Spot Type 1'!C552</f>
        <v>x</v>
      </c>
      <c r="D552" s="20"/>
      <c r="E552" s="20"/>
      <c r="F552" s="20"/>
      <c r="G552" s="20"/>
      <c r="H552" s="20"/>
      <c r="I552" s="20"/>
      <c r="J552" s="31"/>
      <c r="K552" s="32"/>
      <c r="L552" s="32"/>
      <c r="M552" s="32"/>
      <c r="N552" s="46"/>
      <c r="V552" s="5"/>
      <c r="Y552" s="5"/>
    </row>
    <row r="553" spans="2:25" x14ac:dyDescent="0.3">
      <c r="B553" s="23">
        <f>'Spot Type 1'!B553</f>
        <v>0</v>
      </c>
      <c r="C553" s="20" t="str">
        <f>'Spot Type 1'!C553</f>
        <v>x</v>
      </c>
      <c r="D553" s="20"/>
      <c r="E553" s="20"/>
      <c r="F553" s="20"/>
      <c r="G553" s="20"/>
      <c r="H553" s="20"/>
      <c r="I553" s="20"/>
      <c r="J553" s="31"/>
      <c r="K553" s="32"/>
      <c r="L553" s="32"/>
      <c r="M553" s="32"/>
      <c r="N553" s="46"/>
      <c r="V553" s="5"/>
      <c r="Y553" s="5"/>
    </row>
    <row r="554" spans="2:25" x14ac:dyDescent="0.3">
      <c r="B554" s="23">
        <f>'Spot Type 1'!B554</f>
        <v>0</v>
      </c>
      <c r="C554" s="20" t="str">
        <f>'Spot Type 1'!C554</f>
        <v>x</v>
      </c>
      <c r="D554" s="20"/>
      <c r="E554" s="20"/>
      <c r="F554" s="20"/>
      <c r="G554" s="20"/>
      <c r="H554" s="20"/>
      <c r="I554" s="20"/>
      <c r="J554" s="31"/>
      <c r="K554" s="32"/>
      <c r="L554" s="32"/>
      <c r="M554" s="32"/>
      <c r="N554" s="46"/>
      <c r="V554" s="5"/>
      <c r="Y554" s="5"/>
    </row>
    <row r="555" spans="2:25" x14ac:dyDescent="0.3">
      <c r="B555" s="23">
        <f>'Spot Type 1'!B555</f>
        <v>0</v>
      </c>
      <c r="C555" s="20" t="str">
        <f>'Spot Type 1'!C555</f>
        <v>x</v>
      </c>
      <c r="D555" s="20"/>
      <c r="E555" s="20"/>
      <c r="F555" s="20"/>
      <c r="G555" s="20"/>
      <c r="H555" s="20"/>
      <c r="I555" s="20"/>
      <c r="J555" s="31"/>
      <c r="K555" s="32"/>
      <c r="L555" s="32"/>
      <c r="M555" s="32"/>
      <c r="N555" s="46"/>
      <c r="V555" s="5"/>
      <c r="Y555" s="5"/>
    </row>
    <row r="556" spans="2:25" x14ac:dyDescent="0.3">
      <c r="B556" s="23">
        <f>'Spot Type 1'!B556</f>
        <v>0</v>
      </c>
      <c r="C556" s="20" t="str">
        <f>'Spot Type 1'!C556</f>
        <v>x</v>
      </c>
      <c r="D556" s="20"/>
      <c r="E556" s="20"/>
      <c r="F556" s="20"/>
      <c r="G556" s="20"/>
      <c r="H556" s="20"/>
      <c r="I556" s="20"/>
      <c r="J556" s="31"/>
      <c r="K556" s="32"/>
      <c r="L556" s="32"/>
      <c r="M556" s="32"/>
      <c r="N556" s="46"/>
      <c r="V556" s="5"/>
      <c r="Y556" s="5"/>
    </row>
    <row r="557" spans="2:25" x14ac:dyDescent="0.3">
      <c r="B557" s="23">
        <f>'Spot Type 1'!B557</f>
        <v>0</v>
      </c>
      <c r="C557" s="20" t="str">
        <f>'Spot Type 1'!C557</f>
        <v>x</v>
      </c>
      <c r="D557" s="20"/>
      <c r="E557" s="20"/>
      <c r="F557" s="20"/>
      <c r="G557" s="20"/>
      <c r="H557" s="20"/>
      <c r="I557" s="20"/>
      <c r="J557" s="31"/>
      <c r="K557" s="32"/>
      <c r="L557" s="32"/>
      <c r="M557" s="32"/>
      <c r="N557" s="46"/>
      <c r="V557" s="5"/>
      <c r="Y557" s="5"/>
    </row>
    <row r="558" spans="2:25" x14ac:dyDescent="0.3">
      <c r="B558" s="23">
        <f>'Spot Type 1'!B558</f>
        <v>0</v>
      </c>
      <c r="C558" s="20" t="str">
        <f>'Spot Type 1'!C558</f>
        <v>x</v>
      </c>
      <c r="D558" s="20"/>
      <c r="E558" s="20"/>
      <c r="F558" s="20"/>
      <c r="G558" s="20"/>
      <c r="H558" s="20"/>
      <c r="I558" s="20"/>
      <c r="J558" s="31"/>
      <c r="K558" s="32"/>
      <c r="L558" s="32"/>
      <c r="M558" s="32"/>
      <c r="N558" s="46"/>
      <c r="V558" s="5"/>
      <c r="Y558" s="5"/>
    </row>
    <row r="559" spans="2:25" x14ac:dyDescent="0.3">
      <c r="B559" s="23">
        <f>'Spot Type 1'!B559</f>
        <v>0</v>
      </c>
      <c r="C559" s="20" t="str">
        <f>'Spot Type 1'!C559</f>
        <v>x</v>
      </c>
      <c r="D559" s="20"/>
      <c r="E559" s="20"/>
      <c r="F559" s="20"/>
      <c r="G559" s="20"/>
      <c r="H559" s="20"/>
      <c r="I559" s="20"/>
      <c r="J559" s="31"/>
      <c r="K559" s="32"/>
      <c r="L559" s="32"/>
      <c r="M559" s="32"/>
      <c r="N559" s="46"/>
      <c r="V559" s="5"/>
      <c r="Y559" s="5"/>
    </row>
    <row r="560" spans="2:25" x14ac:dyDescent="0.3">
      <c r="B560" s="23">
        <f>'Spot Type 1'!B560</f>
        <v>0</v>
      </c>
      <c r="C560" s="20" t="str">
        <f>'Spot Type 1'!C560</f>
        <v>x</v>
      </c>
      <c r="D560" s="20"/>
      <c r="E560" s="20"/>
      <c r="F560" s="20"/>
      <c r="G560" s="20"/>
      <c r="H560" s="20"/>
      <c r="I560" s="20"/>
      <c r="J560" s="31"/>
      <c r="K560" s="32"/>
      <c r="L560" s="32"/>
      <c r="M560" s="32"/>
      <c r="N560" s="46"/>
      <c r="V560" s="5"/>
      <c r="Y560" s="5"/>
    </row>
    <row r="561" spans="2:25" x14ac:dyDescent="0.3">
      <c r="B561" s="23">
        <f>'Spot Type 1'!B561</f>
        <v>0</v>
      </c>
      <c r="C561" s="20" t="str">
        <f>'Spot Type 1'!C561</f>
        <v>x</v>
      </c>
      <c r="D561" s="20"/>
      <c r="E561" s="20"/>
      <c r="F561" s="20"/>
      <c r="G561" s="20"/>
      <c r="H561" s="20"/>
      <c r="I561" s="20"/>
      <c r="J561" s="31"/>
      <c r="K561" s="32"/>
      <c r="L561" s="32"/>
      <c r="M561" s="32"/>
      <c r="N561" s="46"/>
      <c r="V561" s="5"/>
      <c r="Y561" s="5"/>
    </row>
    <row r="562" spans="2:25" x14ac:dyDescent="0.3">
      <c r="B562" s="23">
        <f>'Spot Type 1'!B562</f>
        <v>0</v>
      </c>
      <c r="C562" s="20" t="str">
        <f>'Spot Type 1'!C562</f>
        <v>x</v>
      </c>
      <c r="D562" s="20"/>
      <c r="E562" s="20"/>
      <c r="F562" s="20"/>
      <c r="G562" s="20"/>
      <c r="H562" s="20"/>
      <c r="I562" s="20"/>
      <c r="J562" s="31"/>
      <c r="K562" s="32"/>
      <c r="L562" s="32"/>
      <c r="M562" s="32"/>
      <c r="N562" s="46"/>
      <c r="V562" s="5"/>
      <c r="Y562" s="5"/>
    </row>
    <row r="563" spans="2:25" x14ac:dyDescent="0.3">
      <c r="B563" s="23">
        <f>'Spot Type 1'!B563</f>
        <v>0</v>
      </c>
      <c r="C563" s="20" t="str">
        <f>'Spot Type 1'!C563</f>
        <v>x</v>
      </c>
      <c r="D563" s="20"/>
      <c r="E563" s="20"/>
      <c r="F563" s="20"/>
      <c r="G563" s="20"/>
      <c r="H563" s="20"/>
      <c r="I563" s="20"/>
      <c r="J563" s="31"/>
      <c r="K563" s="32"/>
      <c r="L563" s="32"/>
      <c r="M563" s="32"/>
      <c r="N563" s="46"/>
      <c r="V563" s="5"/>
      <c r="Y563" s="5"/>
    </row>
    <row r="564" spans="2:25" x14ac:dyDescent="0.3">
      <c r="B564" s="23">
        <f>'Spot Type 1'!B564</f>
        <v>0</v>
      </c>
      <c r="C564" s="20" t="str">
        <f>'Spot Type 1'!C564</f>
        <v>x</v>
      </c>
      <c r="D564" s="20"/>
      <c r="E564" s="20"/>
      <c r="F564" s="20"/>
      <c r="G564" s="20"/>
      <c r="H564" s="20"/>
      <c r="I564" s="20"/>
      <c r="J564" s="31"/>
      <c r="K564" s="32"/>
      <c r="L564" s="32"/>
      <c r="M564" s="32"/>
      <c r="N564" s="46"/>
      <c r="V564" s="5"/>
      <c r="Y564" s="5"/>
    </row>
    <row r="565" spans="2:25" x14ac:dyDescent="0.3">
      <c r="B565" s="23">
        <f>'Spot Type 1'!B565</f>
        <v>0</v>
      </c>
      <c r="C565" s="20" t="str">
        <f>'Spot Type 1'!C565</f>
        <v>x</v>
      </c>
      <c r="D565" s="20"/>
      <c r="E565" s="20"/>
      <c r="F565" s="20"/>
      <c r="G565" s="20"/>
      <c r="H565" s="20"/>
      <c r="I565" s="20"/>
      <c r="J565" s="31"/>
      <c r="K565" s="32"/>
      <c r="L565" s="32"/>
      <c r="M565" s="32"/>
      <c r="N565" s="46"/>
      <c r="V565" s="5"/>
      <c r="Y565" s="5"/>
    </row>
    <row r="566" spans="2:25" x14ac:dyDescent="0.3">
      <c r="B566" s="23">
        <f>'Spot Type 1'!B566</f>
        <v>0</v>
      </c>
      <c r="C566" s="20" t="str">
        <f>'Spot Type 1'!C566</f>
        <v>x</v>
      </c>
      <c r="D566" s="20"/>
      <c r="E566" s="20"/>
      <c r="F566" s="20"/>
      <c r="G566" s="20"/>
      <c r="H566" s="20"/>
      <c r="I566" s="20"/>
      <c r="J566" s="31"/>
      <c r="K566" s="32"/>
      <c r="L566" s="32"/>
      <c r="M566" s="32"/>
      <c r="N566" s="46"/>
      <c r="V566" s="5"/>
      <c r="Y566" s="5"/>
    </row>
    <row r="567" spans="2:25" x14ac:dyDescent="0.3">
      <c r="B567" s="23">
        <f>'Spot Type 1'!B567</f>
        <v>0</v>
      </c>
      <c r="C567" s="20" t="str">
        <f>'Spot Type 1'!C567</f>
        <v>x</v>
      </c>
      <c r="D567" s="20"/>
      <c r="E567" s="20"/>
      <c r="F567" s="20"/>
      <c r="G567" s="20"/>
      <c r="H567" s="20"/>
      <c r="I567" s="20"/>
      <c r="J567" s="31"/>
      <c r="K567" s="32"/>
      <c r="L567" s="32"/>
      <c r="M567" s="32"/>
      <c r="N567" s="46"/>
      <c r="V567" s="5"/>
      <c r="Y567" s="5"/>
    </row>
    <row r="568" spans="2:25" x14ac:dyDescent="0.3">
      <c r="B568" s="23">
        <f>'Spot Type 1'!B568</f>
        <v>0</v>
      </c>
      <c r="C568" s="20" t="str">
        <f>'Spot Type 1'!C568</f>
        <v>x</v>
      </c>
      <c r="D568" s="20"/>
      <c r="E568" s="20"/>
      <c r="F568" s="20"/>
      <c r="G568" s="20"/>
      <c r="H568" s="20"/>
      <c r="I568" s="20"/>
      <c r="J568" s="31"/>
      <c r="K568" s="32"/>
      <c r="L568" s="32"/>
      <c r="M568" s="32"/>
      <c r="N568" s="46"/>
      <c r="V568" s="5"/>
      <c r="Y568" s="5"/>
    </row>
    <row r="569" spans="2:25" x14ac:dyDescent="0.3">
      <c r="B569" s="23">
        <f>'Spot Type 1'!B569</f>
        <v>0</v>
      </c>
      <c r="C569" s="20" t="str">
        <f>'Spot Type 1'!C569</f>
        <v>x</v>
      </c>
      <c r="D569" s="20"/>
      <c r="E569" s="20"/>
      <c r="F569" s="20"/>
      <c r="G569" s="20"/>
      <c r="H569" s="20"/>
      <c r="I569" s="20"/>
      <c r="J569" s="31"/>
      <c r="K569" s="32"/>
      <c r="L569" s="32"/>
      <c r="M569" s="32"/>
      <c r="N569" s="46"/>
      <c r="V569" s="5"/>
      <c r="Y569" s="5"/>
    </row>
    <row r="570" spans="2:25" x14ac:dyDescent="0.3">
      <c r="B570" s="23">
        <f>'Spot Type 1'!B570</f>
        <v>0</v>
      </c>
      <c r="C570" s="20" t="str">
        <f>'Spot Type 1'!C570</f>
        <v>x</v>
      </c>
      <c r="D570" s="20"/>
      <c r="E570" s="20"/>
      <c r="F570" s="20"/>
      <c r="G570" s="20"/>
      <c r="H570" s="20"/>
      <c r="I570" s="20"/>
      <c r="J570" s="31"/>
      <c r="K570" s="32"/>
      <c r="L570" s="32"/>
      <c r="M570" s="32"/>
      <c r="N570" s="46"/>
      <c r="V570" s="5"/>
      <c r="Y570" s="5"/>
    </row>
    <row r="571" spans="2:25" x14ac:dyDescent="0.3">
      <c r="B571" s="23">
        <f>'Spot Type 1'!B571</f>
        <v>0</v>
      </c>
      <c r="C571" s="20" t="str">
        <f>'Spot Type 1'!C571</f>
        <v>x</v>
      </c>
      <c r="D571" s="20"/>
      <c r="E571" s="20"/>
      <c r="F571" s="20"/>
      <c r="G571" s="20"/>
      <c r="H571" s="20"/>
      <c r="I571" s="20"/>
      <c r="J571" s="31"/>
      <c r="K571" s="32"/>
      <c r="L571" s="32"/>
      <c r="M571" s="32"/>
      <c r="N571" s="46"/>
      <c r="V571" s="5"/>
      <c r="Y571" s="5"/>
    </row>
    <row r="572" spans="2:25" x14ac:dyDescent="0.3">
      <c r="B572" s="23">
        <f>'Spot Type 1'!B572</f>
        <v>0</v>
      </c>
      <c r="C572" s="20" t="str">
        <f>'Spot Type 1'!C572</f>
        <v>x</v>
      </c>
      <c r="D572" s="20"/>
      <c r="E572" s="20"/>
      <c r="F572" s="20"/>
      <c r="G572" s="20"/>
      <c r="H572" s="20"/>
      <c r="I572" s="20"/>
      <c r="J572" s="31"/>
      <c r="K572" s="32"/>
      <c r="L572" s="32"/>
      <c r="M572" s="32"/>
      <c r="N572" s="46"/>
      <c r="V572" s="5"/>
      <c r="Y572" s="5"/>
    </row>
    <row r="573" spans="2:25" x14ac:dyDescent="0.3">
      <c r="B573" s="23">
        <f>'Spot Type 1'!B573</f>
        <v>0</v>
      </c>
      <c r="C573" s="20" t="str">
        <f>'Spot Type 1'!C573</f>
        <v>x</v>
      </c>
      <c r="D573" s="20"/>
      <c r="E573" s="20"/>
      <c r="F573" s="20"/>
      <c r="G573" s="20"/>
      <c r="H573" s="20"/>
      <c r="I573" s="20"/>
      <c r="J573" s="31"/>
      <c r="K573" s="32"/>
      <c r="L573" s="32"/>
      <c r="M573" s="32"/>
      <c r="N573" s="46"/>
      <c r="V573" s="5"/>
      <c r="Y573" s="5"/>
    </row>
    <row r="574" spans="2:25" x14ac:dyDescent="0.3">
      <c r="B574" s="23">
        <f>'Spot Type 1'!B574</f>
        <v>0</v>
      </c>
      <c r="C574" s="20" t="str">
        <f>'Spot Type 1'!C574</f>
        <v>x</v>
      </c>
      <c r="D574" s="20"/>
      <c r="E574" s="20"/>
      <c r="F574" s="20"/>
      <c r="G574" s="20"/>
      <c r="H574" s="20"/>
      <c r="I574" s="20"/>
      <c r="J574" s="31"/>
      <c r="K574" s="32"/>
      <c r="L574" s="32"/>
      <c r="M574" s="32"/>
      <c r="N574" s="46"/>
      <c r="V574" s="5"/>
      <c r="Y574" s="5"/>
    </row>
    <row r="575" spans="2:25" x14ac:dyDescent="0.3">
      <c r="B575" s="23">
        <f>'Spot Type 1'!B575</f>
        <v>0</v>
      </c>
      <c r="C575" s="20" t="str">
        <f>'Spot Type 1'!C575</f>
        <v>x</v>
      </c>
      <c r="D575" s="20"/>
      <c r="E575" s="20"/>
      <c r="F575" s="20"/>
      <c r="G575" s="20"/>
      <c r="H575" s="20"/>
      <c r="I575" s="20"/>
      <c r="J575" s="31"/>
      <c r="K575" s="32"/>
      <c r="L575" s="32"/>
      <c r="M575" s="32"/>
      <c r="N575" s="46"/>
      <c r="V575" s="5"/>
      <c r="Y575" s="5"/>
    </row>
    <row r="576" spans="2:25" x14ac:dyDescent="0.3">
      <c r="B576" s="23">
        <f>'Spot Type 1'!B576</f>
        <v>0</v>
      </c>
      <c r="C576" s="20" t="str">
        <f>'Spot Type 1'!C576</f>
        <v>x</v>
      </c>
      <c r="D576" s="20"/>
      <c r="E576" s="20"/>
      <c r="F576" s="20"/>
      <c r="G576" s="20"/>
      <c r="H576" s="20"/>
      <c r="I576" s="20"/>
      <c r="J576" s="31"/>
      <c r="K576" s="32"/>
      <c r="L576" s="32"/>
      <c r="M576" s="32"/>
      <c r="N576" s="46"/>
      <c r="V576" s="5"/>
      <c r="Y576" s="5"/>
    </row>
    <row r="577" spans="2:25" x14ac:dyDescent="0.3">
      <c r="B577" s="23">
        <f>'Spot Type 1'!B577</f>
        <v>0</v>
      </c>
      <c r="C577" s="20" t="str">
        <f>'Spot Type 1'!C577</f>
        <v>x</v>
      </c>
      <c r="D577" s="20"/>
      <c r="E577" s="20"/>
      <c r="F577" s="20"/>
      <c r="G577" s="20"/>
      <c r="H577" s="20"/>
      <c r="I577" s="20"/>
      <c r="J577" s="31"/>
      <c r="K577" s="32"/>
      <c r="L577" s="32"/>
      <c r="M577" s="32"/>
      <c r="N577" s="46"/>
      <c r="V577" s="5"/>
      <c r="Y577" s="5"/>
    </row>
    <row r="578" spans="2:25" x14ac:dyDescent="0.3">
      <c r="B578" s="23">
        <f>'Spot Type 1'!B578</f>
        <v>0</v>
      </c>
      <c r="C578" s="20" t="str">
        <f>'Spot Type 1'!C578</f>
        <v>x</v>
      </c>
      <c r="D578" s="20"/>
      <c r="E578" s="20"/>
      <c r="F578" s="20"/>
      <c r="G578" s="20"/>
      <c r="H578" s="20"/>
      <c r="I578" s="20"/>
      <c r="J578" s="31"/>
      <c r="K578" s="32"/>
      <c r="L578" s="32"/>
      <c r="M578" s="32"/>
      <c r="N578" s="46"/>
      <c r="V578" s="5"/>
      <c r="Y578" s="5"/>
    </row>
    <row r="579" spans="2:25" x14ac:dyDescent="0.3">
      <c r="B579" s="23">
        <f>'Spot Type 1'!B579</f>
        <v>0</v>
      </c>
      <c r="C579" s="20" t="str">
        <f>'Spot Type 1'!C579</f>
        <v>x</v>
      </c>
      <c r="D579" s="20"/>
      <c r="E579" s="20"/>
      <c r="F579" s="20"/>
      <c r="G579" s="20"/>
      <c r="H579" s="20"/>
      <c r="I579" s="20"/>
      <c r="J579" s="31"/>
      <c r="K579" s="32"/>
      <c r="L579" s="32"/>
      <c r="M579" s="32"/>
      <c r="N579" s="46"/>
      <c r="V579" s="5"/>
      <c r="Y579" s="5"/>
    </row>
    <row r="580" spans="2:25" x14ac:dyDescent="0.3">
      <c r="B580" s="23">
        <f>'Spot Type 1'!B580</f>
        <v>0</v>
      </c>
      <c r="C580" s="20" t="str">
        <f>'Spot Type 1'!C580</f>
        <v>x</v>
      </c>
      <c r="D580" s="20"/>
      <c r="E580" s="20"/>
      <c r="F580" s="20"/>
      <c r="G580" s="20"/>
      <c r="H580" s="20"/>
      <c r="I580" s="20"/>
      <c r="J580" s="31"/>
      <c r="K580" s="32"/>
      <c r="L580" s="32"/>
      <c r="M580" s="32"/>
      <c r="N580" s="46"/>
      <c r="V580" s="5"/>
      <c r="Y580" s="5"/>
    </row>
    <row r="581" spans="2:25" x14ac:dyDescent="0.3">
      <c r="B581" s="23">
        <f>'Spot Type 1'!B581</f>
        <v>0</v>
      </c>
      <c r="C581" s="20" t="str">
        <f>'Spot Type 1'!C581</f>
        <v>x</v>
      </c>
      <c r="D581" s="20"/>
      <c r="E581" s="20"/>
      <c r="F581" s="20"/>
      <c r="G581" s="20"/>
      <c r="H581" s="20"/>
      <c r="I581" s="20"/>
      <c r="J581" s="31"/>
      <c r="K581" s="32"/>
      <c r="L581" s="32"/>
      <c r="M581" s="32"/>
      <c r="N581" s="46"/>
      <c r="V581" s="5"/>
      <c r="Y581" s="5"/>
    </row>
    <row r="582" spans="2:25" x14ac:dyDescent="0.3">
      <c r="B582" s="23">
        <f>'Spot Type 1'!B582</f>
        <v>0</v>
      </c>
      <c r="C582" s="20" t="str">
        <f>'Spot Type 1'!C582</f>
        <v>x</v>
      </c>
      <c r="D582" s="20"/>
      <c r="E582" s="20"/>
      <c r="F582" s="20"/>
      <c r="G582" s="20"/>
      <c r="H582" s="20"/>
      <c r="I582" s="20"/>
      <c r="J582" s="31"/>
      <c r="K582" s="32"/>
      <c r="L582" s="32"/>
      <c r="M582" s="32"/>
      <c r="N582" s="46"/>
      <c r="V582" s="5"/>
      <c r="Y582" s="5"/>
    </row>
    <row r="583" spans="2:25" x14ac:dyDescent="0.3">
      <c r="B583" s="23">
        <f>'Spot Type 1'!B583</f>
        <v>0</v>
      </c>
      <c r="C583" s="20" t="str">
        <f>'Spot Type 1'!C583</f>
        <v>x</v>
      </c>
      <c r="D583" s="20"/>
      <c r="E583" s="20"/>
      <c r="F583" s="20"/>
      <c r="G583" s="20"/>
      <c r="H583" s="20"/>
      <c r="I583" s="20"/>
      <c r="J583" s="31"/>
      <c r="K583" s="32"/>
      <c r="L583" s="32"/>
      <c r="M583" s="32"/>
      <c r="N583" s="46"/>
      <c r="V583" s="5"/>
      <c r="Y583" s="5"/>
    </row>
    <row r="584" spans="2:25" x14ac:dyDescent="0.3">
      <c r="B584" s="23">
        <f>'Spot Type 1'!B584</f>
        <v>0</v>
      </c>
      <c r="C584" s="20" t="str">
        <f>'Spot Type 1'!C584</f>
        <v>x</v>
      </c>
      <c r="D584" s="20"/>
      <c r="E584" s="20"/>
      <c r="F584" s="20"/>
      <c r="G584" s="20"/>
      <c r="H584" s="20"/>
      <c r="I584" s="20"/>
      <c r="J584" s="31"/>
      <c r="K584" s="32"/>
      <c r="L584" s="32"/>
      <c r="M584" s="32"/>
      <c r="N584" s="46"/>
      <c r="V584" s="5"/>
      <c r="Y584" s="5"/>
    </row>
    <row r="585" spans="2:25" x14ac:dyDescent="0.3">
      <c r="B585" s="23">
        <f>'Spot Type 1'!B585</f>
        <v>0</v>
      </c>
      <c r="C585" s="20" t="str">
        <f>'Spot Type 1'!C585</f>
        <v>x</v>
      </c>
      <c r="D585" s="20"/>
      <c r="E585" s="20"/>
      <c r="F585" s="20"/>
      <c r="G585" s="20"/>
      <c r="H585" s="20"/>
      <c r="I585" s="20"/>
      <c r="J585" s="31"/>
      <c r="K585" s="32"/>
      <c r="L585" s="32"/>
      <c r="M585" s="32"/>
      <c r="N585" s="46"/>
      <c r="V585" s="5"/>
      <c r="Y585" s="5"/>
    </row>
    <row r="586" spans="2:25" x14ac:dyDescent="0.3">
      <c r="B586" s="23">
        <f>'Spot Type 1'!B586</f>
        <v>0</v>
      </c>
      <c r="C586" s="20" t="str">
        <f>'Spot Type 1'!C586</f>
        <v>x</v>
      </c>
      <c r="D586" s="20"/>
      <c r="E586" s="20"/>
      <c r="F586" s="20"/>
      <c r="G586" s="20"/>
      <c r="H586" s="20"/>
      <c r="I586" s="20"/>
      <c r="J586" s="31"/>
      <c r="K586" s="32"/>
      <c r="L586" s="32"/>
      <c r="M586" s="32"/>
      <c r="N586" s="46"/>
      <c r="V586" s="5"/>
      <c r="Y586" s="5"/>
    </row>
    <row r="587" spans="2:25" x14ac:dyDescent="0.3">
      <c r="B587" s="23">
        <f>'Spot Type 1'!B587</f>
        <v>0</v>
      </c>
      <c r="C587" s="20" t="str">
        <f>'Spot Type 1'!C587</f>
        <v>x</v>
      </c>
      <c r="D587" s="20"/>
      <c r="E587" s="20"/>
      <c r="F587" s="20"/>
      <c r="G587" s="20"/>
      <c r="H587" s="20"/>
      <c r="I587" s="20"/>
      <c r="J587" s="31"/>
      <c r="K587" s="32"/>
      <c r="L587" s="32"/>
      <c r="M587" s="32"/>
      <c r="N587" s="46"/>
      <c r="V587" s="5"/>
      <c r="Y587" s="5"/>
    </row>
    <row r="588" spans="2:25" x14ac:dyDescent="0.3">
      <c r="B588" s="23">
        <f>'Spot Type 1'!B588</f>
        <v>0</v>
      </c>
      <c r="C588" s="20" t="str">
        <f>'Spot Type 1'!C588</f>
        <v>x</v>
      </c>
      <c r="D588" s="20"/>
      <c r="E588" s="20"/>
      <c r="F588" s="20"/>
      <c r="G588" s="20"/>
      <c r="H588" s="20"/>
      <c r="I588" s="20"/>
      <c r="J588" s="31"/>
      <c r="K588" s="32"/>
      <c r="L588" s="32"/>
      <c r="M588" s="32"/>
      <c r="N588" s="46"/>
      <c r="V588" s="5"/>
      <c r="Y588" s="5"/>
    </row>
    <row r="589" spans="2:25" x14ac:dyDescent="0.3">
      <c r="B589" s="23">
        <f>'Spot Type 1'!B589</f>
        <v>0</v>
      </c>
      <c r="C589" s="20" t="str">
        <f>'Spot Type 1'!C589</f>
        <v>x</v>
      </c>
      <c r="D589" s="20"/>
      <c r="E589" s="20"/>
      <c r="F589" s="20"/>
      <c r="G589" s="20"/>
      <c r="H589" s="20"/>
      <c r="I589" s="20"/>
      <c r="J589" s="31"/>
      <c r="K589" s="32"/>
      <c r="L589" s="32"/>
      <c r="M589" s="32"/>
      <c r="N589" s="46"/>
      <c r="V589" s="5"/>
      <c r="Y589" s="5"/>
    </row>
    <row r="590" spans="2:25" x14ac:dyDescent="0.3">
      <c r="B590" s="23">
        <f>'Spot Type 1'!B590</f>
        <v>0</v>
      </c>
      <c r="C590" s="20" t="str">
        <f>'Spot Type 1'!C590</f>
        <v>x</v>
      </c>
      <c r="D590" s="20"/>
      <c r="E590" s="20"/>
      <c r="F590" s="20"/>
      <c r="G590" s="20"/>
      <c r="H590" s="20"/>
      <c r="I590" s="20"/>
      <c r="J590" s="31"/>
      <c r="K590" s="32"/>
      <c r="L590" s="32"/>
      <c r="M590" s="32"/>
      <c r="N590" s="46"/>
      <c r="V590" s="5"/>
      <c r="Y590" s="5"/>
    </row>
    <row r="591" spans="2:25" x14ac:dyDescent="0.3">
      <c r="B591" s="23">
        <f>'Spot Type 1'!B591</f>
        <v>0</v>
      </c>
      <c r="C591" s="20" t="str">
        <f>'Spot Type 1'!C591</f>
        <v>x</v>
      </c>
      <c r="D591" s="20"/>
      <c r="E591" s="20"/>
      <c r="F591" s="20"/>
      <c r="G591" s="20"/>
      <c r="H591" s="20"/>
      <c r="I591" s="20"/>
      <c r="J591" s="31"/>
      <c r="K591" s="32"/>
      <c r="L591" s="32"/>
      <c r="M591" s="32"/>
      <c r="N591" s="46"/>
      <c r="V591" s="5"/>
      <c r="Y591" s="5"/>
    </row>
    <row r="592" spans="2:25" x14ac:dyDescent="0.3">
      <c r="B592" s="23">
        <f>'Spot Type 1'!B592</f>
        <v>0</v>
      </c>
      <c r="C592" s="20" t="str">
        <f>'Spot Type 1'!C592</f>
        <v>x</v>
      </c>
      <c r="D592" s="20"/>
      <c r="E592" s="20"/>
      <c r="F592" s="20"/>
      <c r="G592" s="20"/>
      <c r="H592" s="20"/>
      <c r="I592" s="20"/>
      <c r="J592" s="31"/>
      <c r="K592" s="32"/>
      <c r="L592" s="32"/>
      <c r="M592" s="32"/>
      <c r="N592" s="46"/>
      <c r="V592" s="5"/>
      <c r="Y592" s="5"/>
    </row>
    <row r="593" spans="2:25" x14ac:dyDescent="0.3">
      <c r="B593" s="23">
        <f>'Spot Type 1'!B593</f>
        <v>0</v>
      </c>
      <c r="C593" s="20" t="str">
        <f>'Spot Type 1'!C593</f>
        <v>x</v>
      </c>
      <c r="D593" s="20"/>
      <c r="E593" s="20"/>
      <c r="F593" s="20"/>
      <c r="G593" s="20"/>
      <c r="H593" s="20"/>
      <c r="I593" s="20"/>
      <c r="J593" s="31"/>
      <c r="K593" s="32"/>
      <c r="L593" s="32"/>
      <c r="M593" s="32"/>
      <c r="N593" s="46"/>
      <c r="V593" s="5"/>
      <c r="Y593" s="5"/>
    </row>
    <row r="594" spans="2:25" x14ac:dyDescent="0.3">
      <c r="B594" s="23">
        <f>'Spot Type 1'!B594</f>
        <v>0</v>
      </c>
      <c r="C594" s="20" t="str">
        <f>'Spot Type 1'!C594</f>
        <v>x</v>
      </c>
      <c r="D594" s="20"/>
      <c r="E594" s="20"/>
      <c r="F594" s="20"/>
      <c r="G594" s="20"/>
      <c r="H594" s="20"/>
      <c r="I594" s="20"/>
      <c r="J594" s="31"/>
      <c r="K594" s="32"/>
      <c r="L594" s="32"/>
      <c r="M594" s="32"/>
      <c r="N594" s="46"/>
      <c r="V594" s="5"/>
      <c r="Y594" s="5"/>
    </row>
    <row r="595" spans="2:25" x14ac:dyDescent="0.3">
      <c r="B595" s="23">
        <f>'Spot Type 1'!B595</f>
        <v>0</v>
      </c>
      <c r="C595" s="20" t="str">
        <f>'Spot Type 1'!C595</f>
        <v>x</v>
      </c>
      <c r="D595" s="20"/>
      <c r="E595" s="20"/>
      <c r="F595" s="20"/>
      <c r="G595" s="20"/>
      <c r="H595" s="20"/>
      <c r="I595" s="20"/>
      <c r="J595" s="31"/>
      <c r="K595" s="32"/>
      <c r="L595" s="32"/>
      <c r="M595" s="32"/>
      <c r="N595" s="46"/>
      <c r="V595" s="5"/>
      <c r="Y595" s="5"/>
    </row>
    <row r="596" spans="2:25" x14ac:dyDescent="0.3">
      <c r="B596" s="23">
        <f>'Spot Type 1'!B596</f>
        <v>0</v>
      </c>
      <c r="C596" s="20" t="str">
        <f>'Spot Type 1'!C596</f>
        <v>x</v>
      </c>
      <c r="D596" s="20"/>
      <c r="E596" s="20"/>
      <c r="F596" s="20"/>
      <c r="G596" s="20"/>
      <c r="H596" s="20"/>
      <c r="I596" s="20"/>
      <c r="J596" s="31"/>
      <c r="K596" s="32"/>
      <c r="L596" s="32"/>
      <c r="M596" s="32"/>
      <c r="N596" s="46"/>
      <c r="V596" s="5"/>
      <c r="Y596" s="5"/>
    </row>
    <row r="597" spans="2:25" x14ac:dyDescent="0.3">
      <c r="B597" s="23">
        <f>'Spot Type 1'!B597</f>
        <v>0</v>
      </c>
      <c r="C597" s="20" t="str">
        <f>'Spot Type 1'!C597</f>
        <v>x</v>
      </c>
      <c r="D597" s="20"/>
      <c r="E597" s="20"/>
      <c r="F597" s="20"/>
      <c r="G597" s="20"/>
      <c r="H597" s="20"/>
      <c r="I597" s="20"/>
      <c r="J597" s="31"/>
      <c r="K597" s="32"/>
      <c r="L597" s="32"/>
      <c r="M597" s="32"/>
      <c r="N597" s="46"/>
      <c r="V597" s="5"/>
      <c r="Y597" s="5"/>
    </row>
    <row r="598" spans="2:25" x14ac:dyDescent="0.3">
      <c r="B598" s="23">
        <f>'Spot Type 1'!B598</f>
        <v>0</v>
      </c>
      <c r="C598" s="20" t="str">
        <f>'Spot Type 1'!C598</f>
        <v>x</v>
      </c>
      <c r="D598" s="20"/>
      <c r="E598" s="20"/>
      <c r="F598" s="20"/>
      <c r="G598" s="20"/>
      <c r="H598" s="20"/>
      <c r="I598" s="20"/>
      <c r="J598" s="31"/>
      <c r="K598" s="32"/>
      <c r="L598" s="32"/>
      <c r="M598" s="32"/>
      <c r="N598" s="46"/>
      <c r="V598" s="5"/>
      <c r="Y598" s="5"/>
    </row>
    <row r="599" spans="2:25" x14ac:dyDescent="0.3">
      <c r="B599" s="23">
        <f>'Spot Type 1'!B599</f>
        <v>0</v>
      </c>
      <c r="C599" s="20" t="str">
        <f>'Spot Type 1'!C599</f>
        <v>x</v>
      </c>
      <c r="D599" s="20"/>
      <c r="E599" s="20"/>
      <c r="F599" s="20"/>
      <c r="G599" s="20"/>
      <c r="H599" s="20"/>
      <c r="I599" s="20"/>
      <c r="J599" s="31"/>
      <c r="K599" s="32"/>
      <c r="L599" s="32"/>
      <c r="M599" s="32"/>
      <c r="N599" s="46"/>
      <c r="V599" s="5"/>
      <c r="Y599" s="5"/>
    </row>
    <row r="600" spans="2:25" x14ac:dyDescent="0.3">
      <c r="B600" s="23">
        <f>'Spot Type 1'!B600</f>
        <v>0</v>
      </c>
      <c r="C600" s="20" t="str">
        <f>'Spot Type 1'!C600</f>
        <v>x</v>
      </c>
      <c r="D600" s="20"/>
      <c r="E600" s="20"/>
      <c r="F600" s="20"/>
      <c r="G600" s="20"/>
      <c r="H600" s="20"/>
      <c r="I600" s="20"/>
      <c r="J600" s="31"/>
      <c r="K600" s="32"/>
      <c r="L600" s="32"/>
      <c r="M600" s="32"/>
      <c r="N600" s="46"/>
      <c r="V600" s="5"/>
      <c r="Y600" s="5"/>
    </row>
    <row r="601" spans="2:25" x14ac:dyDescent="0.3">
      <c r="B601" s="23">
        <f>'Spot Type 1'!B601</f>
        <v>0</v>
      </c>
      <c r="C601" s="20" t="str">
        <f>'Spot Type 1'!C601</f>
        <v>x</v>
      </c>
      <c r="D601" s="20"/>
      <c r="E601" s="20"/>
      <c r="F601" s="20"/>
      <c r="G601" s="20"/>
      <c r="H601" s="20"/>
      <c r="I601" s="20"/>
      <c r="J601" s="31"/>
      <c r="K601" s="32"/>
      <c r="L601" s="32"/>
      <c r="M601" s="32"/>
      <c r="N601" s="46"/>
      <c r="V601" s="5"/>
      <c r="Y601" s="5"/>
    </row>
    <row r="602" spans="2:25" x14ac:dyDescent="0.3">
      <c r="B602" s="23">
        <f>'Spot Type 1'!B602</f>
        <v>0</v>
      </c>
      <c r="C602" s="20" t="str">
        <f>'Spot Type 1'!C602</f>
        <v>x</v>
      </c>
      <c r="D602" s="20"/>
      <c r="E602" s="20"/>
      <c r="F602" s="20"/>
      <c r="G602" s="20"/>
      <c r="H602" s="20"/>
      <c r="I602" s="20"/>
      <c r="J602" s="31"/>
      <c r="K602" s="32"/>
      <c r="L602" s="32"/>
      <c r="M602" s="32"/>
      <c r="N602" s="46"/>
      <c r="V602" s="5"/>
      <c r="Y602" s="5"/>
    </row>
    <row r="603" spans="2:25" x14ac:dyDescent="0.3">
      <c r="B603" s="23">
        <f>'Spot Type 1'!B603</f>
        <v>0</v>
      </c>
      <c r="C603" s="20" t="str">
        <f>'Spot Type 1'!C603</f>
        <v>x</v>
      </c>
      <c r="D603" s="20"/>
      <c r="E603" s="20"/>
      <c r="F603" s="20"/>
      <c r="G603" s="20"/>
      <c r="H603" s="20"/>
      <c r="I603" s="20"/>
      <c r="J603" s="31"/>
      <c r="K603" s="32"/>
      <c r="L603" s="32"/>
      <c r="M603" s="32"/>
      <c r="N603" s="46"/>
      <c r="V603" s="5"/>
      <c r="Y603" s="5"/>
    </row>
    <row r="604" spans="2:25" x14ac:dyDescent="0.3">
      <c r="B604" s="23">
        <f>'Spot Type 1'!B604</f>
        <v>0</v>
      </c>
      <c r="C604" s="20" t="str">
        <f>'Spot Type 1'!C604</f>
        <v>x</v>
      </c>
      <c r="D604" s="20"/>
      <c r="E604" s="20"/>
      <c r="F604" s="20"/>
      <c r="G604" s="20"/>
      <c r="H604" s="20"/>
      <c r="I604" s="20"/>
      <c r="J604" s="31"/>
      <c r="K604" s="32"/>
      <c r="L604" s="32"/>
      <c r="M604" s="32"/>
      <c r="N604" s="46"/>
      <c r="V604" s="5"/>
      <c r="Y604" s="5"/>
    </row>
    <row r="605" spans="2:25" x14ac:dyDescent="0.3">
      <c r="B605" s="23">
        <f>'Spot Type 1'!B605</f>
        <v>0</v>
      </c>
      <c r="C605" s="20" t="str">
        <f>'Spot Type 1'!C605</f>
        <v>x</v>
      </c>
      <c r="D605" s="20"/>
      <c r="E605" s="20"/>
      <c r="F605" s="20"/>
      <c r="G605" s="20"/>
      <c r="H605" s="20"/>
      <c r="I605" s="20"/>
      <c r="J605" s="31"/>
      <c r="K605" s="32"/>
      <c r="L605" s="32"/>
      <c r="M605" s="32"/>
      <c r="N605" s="46"/>
      <c r="V605" s="5"/>
      <c r="Y605" s="5"/>
    </row>
    <row r="606" spans="2:25" x14ac:dyDescent="0.3">
      <c r="B606" s="23">
        <f>'Spot Type 1'!B606</f>
        <v>0</v>
      </c>
      <c r="C606" s="20" t="str">
        <f>'Spot Type 1'!C606</f>
        <v>x</v>
      </c>
      <c r="D606" s="20"/>
      <c r="E606" s="20"/>
      <c r="F606" s="20"/>
      <c r="G606" s="20"/>
      <c r="H606" s="20"/>
      <c r="I606" s="20"/>
      <c r="J606" s="31"/>
      <c r="K606" s="32"/>
      <c r="L606" s="32"/>
      <c r="M606" s="32"/>
      <c r="N606" s="46"/>
      <c r="V606" s="5"/>
      <c r="Y606" s="5"/>
    </row>
    <row r="607" spans="2:25" x14ac:dyDescent="0.3">
      <c r="B607" s="23">
        <f>'Spot Type 1'!B607</f>
        <v>0</v>
      </c>
      <c r="C607" s="20" t="str">
        <f>'Spot Type 1'!C607</f>
        <v>x</v>
      </c>
      <c r="D607" s="20"/>
      <c r="E607" s="20"/>
      <c r="F607" s="20"/>
      <c r="G607" s="20"/>
      <c r="H607" s="20"/>
      <c r="I607" s="20"/>
      <c r="J607" s="31"/>
      <c r="K607" s="32"/>
      <c r="L607" s="32"/>
      <c r="M607" s="32"/>
      <c r="N607" s="46"/>
      <c r="V607" s="5"/>
      <c r="Y607" s="5"/>
    </row>
    <row r="608" spans="2:25" x14ac:dyDescent="0.3">
      <c r="B608" s="23">
        <f>'Spot Type 1'!B608</f>
        <v>0</v>
      </c>
      <c r="C608" s="20" t="str">
        <f>'Spot Type 1'!C608</f>
        <v>x</v>
      </c>
      <c r="D608" s="20"/>
      <c r="E608" s="20"/>
      <c r="F608" s="20"/>
      <c r="G608" s="20"/>
      <c r="H608" s="20"/>
      <c r="I608" s="20"/>
      <c r="J608" s="31"/>
      <c r="K608" s="32"/>
      <c r="L608" s="32"/>
      <c r="M608" s="32"/>
      <c r="N608" s="46"/>
      <c r="V608" s="5"/>
      <c r="Y608" s="5"/>
    </row>
    <row r="609" spans="2:25" x14ac:dyDescent="0.3">
      <c r="B609" s="23">
        <f>'Spot Type 1'!B609</f>
        <v>0</v>
      </c>
      <c r="C609" s="20" t="str">
        <f>'Spot Type 1'!C609</f>
        <v>x</v>
      </c>
      <c r="D609" s="20"/>
      <c r="E609" s="20"/>
      <c r="F609" s="20"/>
      <c r="G609" s="20"/>
      <c r="H609" s="20"/>
      <c r="I609" s="20"/>
      <c r="J609" s="31"/>
      <c r="K609" s="32"/>
      <c r="L609" s="32"/>
      <c r="M609" s="32"/>
      <c r="N609" s="46"/>
      <c r="V609" s="5"/>
      <c r="Y609" s="5"/>
    </row>
    <row r="610" spans="2:25" x14ac:dyDescent="0.3">
      <c r="B610" s="23">
        <f>'Spot Type 1'!B610</f>
        <v>0</v>
      </c>
      <c r="C610" s="20" t="str">
        <f>'Spot Type 1'!C610</f>
        <v>x</v>
      </c>
      <c r="D610" s="20"/>
      <c r="E610" s="20"/>
      <c r="F610" s="20"/>
      <c r="G610" s="20"/>
      <c r="H610" s="20"/>
      <c r="I610" s="20"/>
      <c r="J610" s="31"/>
      <c r="K610" s="32"/>
      <c r="L610" s="32"/>
      <c r="M610" s="32"/>
      <c r="N610" s="46"/>
      <c r="V610" s="5"/>
      <c r="Y610" s="5"/>
    </row>
    <row r="611" spans="2:25" x14ac:dyDescent="0.3">
      <c r="B611" s="23">
        <f>'Spot Type 1'!B611</f>
        <v>0</v>
      </c>
      <c r="C611" s="20" t="str">
        <f>'Spot Type 1'!C611</f>
        <v>x</v>
      </c>
      <c r="D611" s="20"/>
      <c r="E611" s="20"/>
      <c r="F611" s="20"/>
      <c r="G611" s="20"/>
      <c r="H611" s="20"/>
      <c r="I611" s="20"/>
      <c r="J611" s="31"/>
      <c r="K611" s="32"/>
      <c r="L611" s="32"/>
      <c r="M611" s="32"/>
      <c r="N611" s="46"/>
      <c r="V611" s="5"/>
      <c r="Y611" s="5"/>
    </row>
    <row r="612" spans="2:25" x14ac:dyDescent="0.3">
      <c r="B612" s="23">
        <f>'Spot Type 1'!B612</f>
        <v>0</v>
      </c>
      <c r="C612" s="20" t="str">
        <f>'Spot Type 1'!C612</f>
        <v>x</v>
      </c>
      <c r="D612" s="20"/>
      <c r="E612" s="20"/>
      <c r="F612" s="20"/>
      <c r="G612" s="20"/>
      <c r="H612" s="20"/>
      <c r="I612" s="20"/>
      <c r="J612" s="31"/>
      <c r="K612" s="32"/>
      <c r="L612" s="32"/>
      <c r="M612" s="32"/>
      <c r="N612" s="46"/>
      <c r="V612" s="5"/>
      <c r="Y612" s="5"/>
    </row>
    <row r="613" spans="2:25" x14ac:dyDescent="0.3">
      <c r="B613" s="23">
        <f>'Spot Type 1'!B613</f>
        <v>0</v>
      </c>
      <c r="C613" s="20" t="str">
        <f>'Spot Type 1'!C613</f>
        <v>x</v>
      </c>
      <c r="D613" s="20"/>
      <c r="E613" s="20"/>
      <c r="F613" s="20"/>
      <c r="G613" s="20"/>
      <c r="H613" s="20"/>
      <c r="I613" s="20"/>
      <c r="J613" s="31"/>
      <c r="K613" s="32"/>
      <c r="L613" s="32"/>
      <c r="M613" s="32"/>
      <c r="N613" s="46"/>
      <c r="V613" s="5"/>
      <c r="Y613" s="5"/>
    </row>
    <row r="614" spans="2:25" x14ac:dyDescent="0.3">
      <c r="B614" s="23">
        <f>'Spot Type 1'!B614</f>
        <v>0</v>
      </c>
      <c r="C614" s="20" t="str">
        <f>'Spot Type 1'!C614</f>
        <v>x</v>
      </c>
      <c r="D614" s="20"/>
      <c r="E614" s="20"/>
      <c r="F614" s="20"/>
      <c r="G614" s="20"/>
      <c r="H614" s="20"/>
      <c r="I614" s="20"/>
      <c r="J614" s="31"/>
      <c r="K614" s="32"/>
      <c r="L614" s="32"/>
      <c r="M614" s="32"/>
      <c r="N614" s="46"/>
      <c r="V614" s="5"/>
      <c r="Y614" s="5"/>
    </row>
    <row r="615" spans="2:25" x14ac:dyDescent="0.3">
      <c r="B615" s="23">
        <f>'Spot Type 1'!B615</f>
        <v>0</v>
      </c>
      <c r="C615" s="20" t="str">
        <f>'Spot Type 1'!C615</f>
        <v>x</v>
      </c>
      <c r="D615" s="20"/>
      <c r="E615" s="20"/>
      <c r="F615" s="20"/>
      <c r="G615" s="20"/>
      <c r="H615" s="20"/>
      <c r="I615" s="20"/>
      <c r="J615" s="31"/>
      <c r="K615" s="32"/>
      <c r="L615" s="32"/>
      <c r="M615" s="32"/>
      <c r="N615" s="46"/>
      <c r="V615" s="5"/>
      <c r="Y615" s="5"/>
    </row>
    <row r="616" spans="2:25" x14ac:dyDescent="0.3">
      <c r="B616" s="23">
        <f>'Spot Type 1'!B616</f>
        <v>0</v>
      </c>
      <c r="C616" s="20" t="str">
        <f>'Spot Type 1'!C616</f>
        <v>x</v>
      </c>
      <c r="D616" s="20"/>
      <c r="E616" s="20"/>
      <c r="F616" s="20"/>
      <c r="G616" s="20"/>
      <c r="H616" s="20"/>
      <c r="I616" s="20"/>
      <c r="J616" s="31"/>
      <c r="K616" s="32"/>
      <c r="L616" s="32"/>
      <c r="M616" s="32"/>
      <c r="N616" s="46"/>
      <c r="V616" s="5"/>
      <c r="Y616" s="5"/>
    </row>
    <row r="617" spans="2:25" x14ac:dyDescent="0.3">
      <c r="B617" s="23">
        <f>'Spot Type 1'!B617</f>
        <v>0</v>
      </c>
      <c r="C617" s="20" t="str">
        <f>'Spot Type 1'!C617</f>
        <v>x</v>
      </c>
      <c r="D617" s="20"/>
      <c r="E617" s="20"/>
      <c r="F617" s="20"/>
      <c r="G617" s="20"/>
      <c r="H617" s="20"/>
      <c r="I617" s="20"/>
      <c r="J617" s="31"/>
      <c r="K617" s="32"/>
      <c r="L617" s="32"/>
      <c r="M617" s="32"/>
      <c r="N617" s="46"/>
      <c r="V617" s="5"/>
      <c r="Y617" s="5"/>
    </row>
    <row r="618" spans="2:25" x14ac:dyDescent="0.3">
      <c r="B618" s="23">
        <f>'Spot Type 1'!B618</f>
        <v>0</v>
      </c>
      <c r="C618" s="20" t="str">
        <f>'Spot Type 1'!C618</f>
        <v>x</v>
      </c>
      <c r="D618" s="20"/>
      <c r="E618" s="20"/>
      <c r="F618" s="20"/>
      <c r="G618" s="20"/>
      <c r="H618" s="20"/>
      <c r="I618" s="20"/>
      <c r="J618" s="31"/>
      <c r="K618" s="32"/>
      <c r="L618" s="32"/>
      <c r="M618" s="32"/>
      <c r="N618" s="46"/>
      <c r="V618" s="5"/>
      <c r="Y618" s="5"/>
    </row>
    <row r="619" spans="2:25" x14ac:dyDescent="0.3">
      <c r="B619" s="23">
        <f>'Spot Type 1'!B619</f>
        <v>0</v>
      </c>
      <c r="C619" s="20" t="str">
        <f>'Spot Type 1'!C619</f>
        <v>x</v>
      </c>
      <c r="D619" s="20"/>
      <c r="E619" s="20"/>
      <c r="F619" s="20"/>
      <c r="G619" s="20"/>
      <c r="H619" s="20"/>
      <c r="I619" s="20"/>
      <c r="J619" s="31"/>
      <c r="K619" s="32"/>
      <c r="L619" s="32"/>
      <c r="M619" s="32"/>
      <c r="N619" s="46"/>
      <c r="V619" s="5"/>
      <c r="Y619" s="5"/>
    </row>
    <row r="620" spans="2:25" x14ac:dyDescent="0.3">
      <c r="B620" s="23">
        <f>'Spot Type 1'!B620</f>
        <v>0</v>
      </c>
      <c r="C620" s="20" t="str">
        <f>'Spot Type 1'!C620</f>
        <v>x</v>
      </c>
      <c r="D620" s="20"/>
      <c r="E620" s="20"/>
      <c r="F620" s="20"/>
      <c r="G620" s="20"/>
      <c r="H620" s="20"/>
      <c r="I620" s="20"/>
      <c r="J620" s="31"/>
      <c r="K620" s="32"/>
      <c r="L620" s="32"/>
      <c r="M620" s="32"/>
      <c r="N620" s="46"/>
      <c r="V620" s="5"/>
      <c r="Y620" s="5"/>
    </row>
    <row r="621" spans="2:25" x14ac:dyDescent="0.3">
      <c r="B621" s="23">
        <f>'Spot Type 1'!B621</f>
        <v>0</v>
      </c>
      <c r="C621" s="20" t="str">
        <f>'Spot Type 1'!C621</f>
        <v>x</v>
      </c>
      <c r="D621" s="20"/>
      <c r="E621" s="20"/>
      <c r="F621" s="20"/>
      <c r="G621" s="20"/>
      <c r="H621" s="20"/>
      <c r="I621" s="20"/>
      <c r="J621" s="31"/>
      <c r="K621" s="32"/>
      <c r="L621" s="32"/>
      <c r="M621" s="32"/>
      <c r="N621" s="46"/>
      <c r="V621" s="5"/>
      <c r="Y621" s="5"/>
    </row>
    <row r="622" spans="2:25" x14ac:dyDescent="0.3">
      <c r="B622" s="23">
        <f>'Spot Type 1'!B622</f>
        <v>0</v>
      </c>
      <c r="C622" s="20" t="str">
        <f>'Spot Type 1'!C622</f>
        <v>x</v>
      </c>
      <c r="D622" s="20"/>
      <c r="E622" s="20"/>
      <c r="F622" s="20"/>
      <c r="G622" s="20"/>
      <c r="H622" s="20"/>
      <c r="I622" s="20"/>
      <c r="J622" s="31"/>
      <c r="K622" s="32"/>
      <c r="L622" s="32"/>
      <c r="M622" s="32"/>
      <c r="N622" s="46"/>
      <c r="V622" s="5"/>
      <c r="Y622" s="5"/>
    </row>
    <row r="623" spans="2:25" x14ac:dyDescent="0.3">
      <c r="B623" s="23">
        <f>'Spot Type 1'!B623</f>
        <v>0</v>
      </c>
      <c r="C623" s="20" t="str">
        <f>'Spot Type 1'!C623</f>
        <v>x</v>
      </c>
      <c r="D623" s="20"/>
      <c r="E623" s="20"/>
      <c r="F623" s="20"/>
      <c r="G623" s="20"/>
      <c r="H623" s="20"/>
      <c r="I623" s="20"/>
      <c r="J623" s="31"/>
      <c r="K623" s="32"/>
      <c r="L623" s="32"/>
      <c r="M623" s="32"/>
      <c r="N623" s="46"/>
      <c r="V623" s="5"/>
      <c r="Y623" s="5"/>
    </row>
    <row r="624" spans="2:25" x14ac:dyDescent="0.3">
      <c r="B624" s="23">
        <f>'Spot Type 1'!B624</f>
        <v>0</v>
      </c>
      <c r="C624" s="20" t="str">
        <f>'Spot Type 1'!C624</f>
        <v>x</v>
      </c>
      <c r="D624" s="20"/>
      <c r="E624" s="20"/>
      <c r="F624" s="20"/>
      <c r="G624" s="20"/>
      <c r="H624" s="20"/>
      <c r="I624" s="20"/>
      <c r="J624" s="31"/>
      <c r="K624" s="32"/>
      <c r="L624" s="32"/>
      <c r="M624" s="32"/>
      <c r="N624" s="46"/>
      <c r="V624" s="5"/>
      <c r="Y624" s="5"/>
    </row>
    <row r="625" spans="2:25" x14ac:dyDescent="0.3">
      <c r="B625" s="23">
        <f>'Spot Type 1'!B625</f>
        <v>0</v>
      </c>
      <c r="C625" s="20" t="str">
        <f>'Spot Type 1'!C625</f>
        <v>x</v>
      </c>
      <c r="D625" s="20"/>
      <c r="E625" s="20"/>
      <c r="F625" s="20"/>
      <c r="G625" s="20"/>
      <c r="H625" s="20"/>
      <c r="I625" s="20"/>
      <c r="J625" s="31"/>
      <c r="K625" s="32"/>
      <c r="L625" s="32"/>
      <c r="M625" s="32"/>
      <c r="N625" s="46"/>
      <c r="V625" s="5"/>
      <c r="Y625" s="5"/>
    </row>
    <row r="626" spans="2:25" x14ac:dyDescent="0.3">
      <c r="B626" s="23">
        <f>'Spot Type 1'!B626</f>
        <v>0</v>
      </c>
      <c r="C626" s="20" t="str">
        <f>'Spot Type 1'!C626</f>
        <v>x</v>
      </c>
      <c r="D626" s="20"/>
      <c r="E626" s="20"/>
      <c r="F626" s="20"/>
      <c r="G626" s="20"/>
      <c r="H626" s="20"/>
      <c r="I626" s="20"/>
      <c r="J626" s="31"/>
      <c r="K626" s="32"/>
      <c r="L626" s="32"/>
      <c r="M626" s="32"/>
      <c r="N626" s="46"/>
      <c r="V626" s="5"/>
      <c r="Y626" s="5"/>
    </row>
    <row r="627" spans="2:25" x14ac:dyDescent="0.3">
      <c r="B627" s="23">
        <f>'Spot Type 1'!B627</f>
        <v>0</v>
      </c>
      <c r="C627" s="20" t="str">
        <f>'Spot Type 1'!C627</f>
        <v>x</v>
      </c>
      <c r="D627" s="20"/>
      <c r="E627" s="20"/>
      <c r="F627" s="20"/>
      <c r="G627" s="20"/>
      <c r="H627" s="20"/>
      <c r="I627" s="20"/>
      <c r="J627" s="31"/>
      <c r="K627" s="32"/>
      <c r="L627" s="32"/>
      <c r="M627" s="32"/>
      <c r="N627" s="46"/>
      <c r="V627" s="5"/>
      <c r="Y627" s="5"/>
    </row>
    <row r="628" spans="2:25" x14ac:dyDescent="0.3">
      <c r="B628" s="23">
        <f>'Spot Type 1'!B628</f>
        <v>0</v>
      </c>
      <c r="C628" s="20" t="str">
        <f>'Spot Type 1'!C628</f>
        <v>x</v>
      </c>
      <c r="D628" s="20"/>
      <c r="E628" s="20"/>
      <c r="F628" s="20"/>
      <c r="G628" s="20"/>
      <c r="H628" s="20"/>
      <c r="I628" s="20"/>
      <c r="J628" s="31"/>
      <c r="K628" s="32"/>
      <c r="L628" s="32"/>
      <c r="M628" s="32"/>
      <c r="N628" s="46"/>
      <c r="V628" s="5"/>
      <c r="Y628" s="5"/>
    </row>
    <row r="629" spans="2:25" x14ac:dyDescent="0.3">
      <c r="B629" s="23">
        <f>'Spot Type 1'!B629</f>
        <v>0</v>
      </c>
      <c r="C629" s="20" t="str">
        <f>'Spot Type 1'!C629</f>
        <v>x</v>
      </c>
      <c r="D629" s="20"/>
      <c r="E629" s="20"/>
      <c r="F629" s="20"/>
      <c r="G629" s="20"/>
      <c r="H629" s="20"/>
      <c r="I629" s="20"/>
      <c r="J629" s="31"/>
      <c r="K629" s="32"/>
      <c r="L629" s="32"/>
      <c r="M629" s="32"/>
      <c r="N629" s="46"/>
      <c r="V629" s="5"/>
      <c r="Y629" s="5"/>
    </row>
    <row r="630" spans="2:25" x14ac:dyDescent="0.3">
      <c r="B630" s="23">
        <f>'Spot Type 1'!B630</f>
        <v>0</v>
      </c>
      <c r="C630" s="20" t="str">
        <f>'Spot Type 1'!C630</f>
        <v>x</v>
      </c>
      <c r="D630" s="20"/>
      <c r="E630" s="20"/>
      <c r="F630" s="20"/>
      <c r="G630" s="20"/>
      <c r="H630" s="20"/>
      <c r="I630" s="20"/>
      <c r="J630" s="31"/>
      <c r="K630" s="32"/>
      <c r="L630" s="32"/>
      <c r="M630" s="32"/>
      <c r="N630" s="46"/>
      <c r="V630" s="5"/>
      <c r="Y630" s="5"/>
    </row>
    <row r="631" spans="2:25" x14ac:dyDescent="0.3">
      <c r="B631" s="23">
        <f>'Spot Type 1'!B631</f>
        <v>0</v>
      </c>
      <c r="C631" s="20" t="str">
        <f>'Spot Type 1'!C631</f>
        <v>x</v>
      </c>
      <c r="D631" s="20"/>
      <c r="E631" s="20"/>
      <c r="F631" s="20"/>
      <c r="G631" s="20"/>
      <c r="H631" s="20"/>
      <c r="I631" s="20"/>
      <c r="J631" s="31"/>
      <c r="K631" s="32"/>
      <c r="L631" s="32"/>
      <c r="M631" s="32"/>
      <c r="N631" s="46"/>
      <c r="V631" s="5"/>
      <c r="Y631" s="5"/>
    </row>
    <row r="632" spans="2:25" x14ac:dyDescent="0.3">
      <c r="B632" s="23">
        <f>'Spot Type 1'!B632</f>
        <v>0</v>
      </c>
      <c r="C632" s="20" t="str">
        <f>'Spot Type 1'!C632</f>
        <v>x</v>
      </c>
      <c r="D632" s="20"/>
      <c r="E632" s="20"/>
      <c r="F632" s="20"/>
      <c r="G632" s="20"/>
      <c r="H632" s="20"/>
      <c r="I632" s="20"/>
      <c r="J632" s="31"/>
      <c r="K632" s="32"/>
      <c r="L632" s="32"/>
      <c r="M632" s="32"/>
      <c r="N632" s="46"/>
      <c r="V632" s="5"/>
      <c r="Y632" s="5"/>
    </row>
    <row r="633" spans="2:25" x14ac:dyDescent="0.3">
      <c r="B633" s="23">
        <f>'Spot Type 1'!B633</f>
        <v>0</v>
      </c>
      <c r="C633" s="20" t="str">
        <f>'Spot Type 1'!C633</f>
        <v>x</v>
      </c>
      <c r="D633" s="20"/>
      <c r="E633" s="20"/>
      <c r="F633" s="20"/>
      <c r="G633" s="20"/>
      <c r="H633" s="20"/>
      <c r="I633" s="20"/>
      <c r="J633" s="31"/>
      <c r="K633" s="32"/>
      <c r="L633" s="32"/>
      <c r="M633" s="32"/>
      <c r="N633" s="46"/>
      <c r="V633" s="5"/>
      <c r="Y633" s="5"/>
    </row>
    <row r="634" spans="2:25" x14ac:dyDescent="0.3">
      <c r="B634" s="23">
        <f>'Spot Type 1'!B634</f>
        <v>0</v>
      </c>
      <c r="C634" s="20" t="str">
        <f>'Spot Type 1'!C634</f>
        <v>x</v>
      </c>
      <c r="D634" s="20"/>
      <c r="E634" s="20"/>
      <c r="F634" s="20"/>
      <c r="G634" s="20"/>
      <c r="H634" s="20"/>
      <c r="I634" s="20"/>
      <c r="J634" s="31"/>
      <c r="K634" s="32"/>
      <c r="L634" s="32"/>
      <c r="M634" s="32"/>
      <c r="N634" s="46"/>
      <c r="V634" s="5"/>
      <c r="Y634" s="5"/>
    </row>
    <row r="635" spans="2:25" x14ac:dyDescent="0.3">
      <c r="B635" s="23">
        <f>'Spot Type 1'!B635</f>
        <v>0</v>
      </c>
      <c r="C635" s="20" t="str">
        <f>'Spot Type 1'!C635</f>
        <v>x</v>
      </c>
      <c r="D635" s="20"/>
      <c r="E635" s="20"/>
      <c r="F635" s="20"/>
      <c r="G635" s="20"/>
      <c r="H635" s="20"/>
      <c r="I635" s="20"/>
      <c r="J635" s="31"/>
      <c r="K635" s="32"/>
      <c r="L635" s="32"/>
      <c r="M635" s="32"/>
      <c r="N635" s="46"/>
      <c r="V635" s="5"/>
      <c r="Y635" s="5"/>
    </row>
    <row r="636" spans="2:25" x14ac:dyDescent="0.3">
      <c r="B636" s="23">
        <f>'Spot Type 1'!B636</f>
        <v>0</v>
      </c>
      <c r="C636" s="20" t="str">
        <f>'Spot Type 1'!C636</f>
        <v>x</v>
      </c>
      <c r="D636" s="20"/>
      <c r="E636" s="20"/>
      <c r="F636" s="20"/>
      <c r="G636" s="20"/>
      <c r="H636" s="20"/>
      <c r="I636" s="20"/>
      <c r="J636" s="31"/>
      <c r="K636" s="32"/>
      <c r="L636" s="32"/>
      <c r="M636" s="32"/>
      <c r="N636" s="46"/>
      <c r="V636" s="5"/>
      <c r="Y636" s="5"/>
    </row>
    <row r="637" spans="2:25" x14ac:dyDescent="0.3">
      <c r="B637" s="23">
        <f>'Spot Type 1'!B637</f>
        <v>0</v>
      </c>
      <c r="C637" s="20" t="str">
        <f>'Spot Type 1'!C637</f>
        <v>x</v>
      </c>
      <c r="D637" s="20"/>
      <c r="E637" s="20"/>
      <c r="F637" s="20"/>
      <c r="G637" s="20"/>
      <c r="H637" s="20"/>
      <c r="I637" s="20"/>
      <c r="J637" s="31"/>
      <c r="K637" s="32"/>
      <c r="L637" s="32"/>
      <c r="M637" s="32"/>
      <c r="N637" s="46"/>
      <c r="V637" s="5"/>
      <c r="Y637" s="5"/>
    </row>
    <row r="638" spans="2:25" x14ac:dyDescent="0.3">
      <c r="B638" s="23">
        <f>'Spot Type 1'!B638</f>
        <v>0</v>
      </c>
      <c r="C638" s="20" t="str">
        <f>'Spot Type 1'!C638</f>
        <v>x</v>
      </c>
      <c r="D638" s="20"/>
      <c r="E638" s="20"/>
      <c r="F638" s="20"/>
      <c r="G638" s="20"/>
      <c r="H638" s="20"/>
      <c r="I638" s="20"/>
      <c r="J638" s="31"/>
      <c r="K638" s="32"/>
      <c r="L638" s="32"/>
      <c r="M638" s="32"/>
      <c r="N638" s="46"/>
      <c r="V638" s="5"/>
      <c r="Y638" s="5"/>
    </row>
    <row r="639" spans="2:25" x14ac:dyDescent="0.3">
      <c r="B639" s="23">
        <f>'Spot Type 1'!B639</f>
        <v>0</v>
      </c>
      <c r="C639" s="20" t="str">
        <f>'Spot Type 1'!C639</f>
        <v>x</v>
      </c>
      <c r="D639" s="20"/>
      <c r="E639" s="20"/>
      <c r="F639" s="20"/>
      <c r="G639" s="20"/>
      <c r="H639" s="20"/>
      <c r="I639" s="20"/>
      <c r="J639" s="31"/>
      <c r="K639" s="32"/>
      <c r="L639" s="32"/>
      <c r="M639" s="32"/>
      <c r="N639" s="46"/>
      <c r="V639" s="5"/>
      <c r="Y639" s="5"/>
    </row>
    <row r="640" spans="2:25" x14ac:dyDescent="0.3">
      <c r="B640" s="23">
        <f>'Spot Type 1'!B640</f>
        <v>0</v>
      </c>
      <c r="C640" s="20" t="str">
        <f>'Spot Type 1'!C640</f>
        <v>x</v>
      </c>
      <c r="D640" s="20"/>
      <c r="E640" s="20"/>
      <c r="F640" s="20"/>
      <c r="G640" s="20"/>
      <c r="H640" s="20"/>
      <c r="I640" s="20"/>
      <c r="J640" s="31"/>
      <c r="K640" s="32"/>
      <c r="L640" s="32"/>
      <c r="M640" s="32"/>
      <c r="N640" s="46"/>
      <c r="V640" s="5"/>
      <c r="Y640" s="5"/>
    </row>
    <row r="641" spans="2:25" x14ac:dyDescent="0.3">
      <c r="B641" s="23">
        <f>'Spot Type 1'!B641</f>
        <v>0</v>
      </c>
      <c r="C641" s="20" t="str">
        <f>'Spot Type 1'!C641</f>
        <v>x</v>
      </c>
      <c r="D641" s="20"/>
      <c r="E641" s="20"/>
      <c r="F641" s="20"/>
      <c r="G641" s="20"/>
      <c r="H641" s="20"/>
      <c r="I641" s="20"/>
      <c r="J641" s="31"/>
      <c r="K641" s="32"/>
      <c r="L641" s="32"/>
      <c r="M641" s="32"/>
      <c r="N641" s="46"/>
      <c r="V641" s="5"/>
      <c r="Y641" s="5"/>
    </row>
    <row r="642" spans="2:25" x14ac:dyDescent="0.3">
      <c r="B642" s="23">
        <f>'Spot Type 1'!B642</f>
        <v>0</v>
      </c>
      <c r="C642" s="20" t="str">
        <f>'Spot Type 1'!C642</f>
        <v>x</v>
      </c>
      <c r="D642" s="20"/>
      <c r="E642" s="20"/>
      <c r="F642" s="20"/>
      <c r="G642" s="20"/>
      <c r="H642" s="20"/>
      <c r="I642" s="20"/>
      <c r="J642" s="31"/>
      <c r="K642" s="32"/>
      <c r="L642" s="32"/>
      <c r="M642" s="32"/>
      <c r="N642" s="46"/>
      <c r="V642" s="5"/>
      <c r="Y642" s="5"/>
    </row>
    <row r="643" spans="2:25" x14ac:dyDescent="0.3">
      <c r="B643" s="23">
        <f>'Spot Type 1'!B643</f>
        <v>0</v>
      </c>
      <c r="C643" s="20" t="str">
        <f>'Spot Type 1'!C643</f>
        <v>x</v>
      </c>
      <c r="D643" s="20"/>
      <c r="E643" s="20"/>
      <c r="F643" s="20"/>
      <c r="G643" s="20"/>
      <c r="H643" s="20"/>
      <c r="I643" s="20"/>
      <c r="J643" s="31"/>
      <c r="K643" s="32"/>
      <c r="L643" s="32"/>
      <c r="M643" s="32"/>
      <c r="N643" s="46"/>
      <c r="V643" s="5"/>
      <c r="Y643" s="5"/>
    </row>
    <row r="644" spans="2:25" x14ac:dyDescent="0.3">
      <c r="B644" s="23">
        <f>'Spot Type 1'!B644</f>
        <v>0</v>
      </c>
      <c r="C644" s="20" t="str">
        <f>'Spot Type 1'!C644</f>
        <v>x</v>
      </c>
      <c r="D644" s="20"/>
      <c r="E644" s="20"/>
      <c r="F644" s="20"/>
      <c r="G644" s="20"/>
      <c r="H644" s="20"/>
      <c r="I644" s="20"/>
      <c r="J644" s="31"/>
      <c r="K644" s="32"/>
      <c r="L644" s="32"/>
      <c r="M644" s="32"/>
      <c r="N644" s="46"/>
      <c r="V644" s="5"/>
      <c r="Y644" s="5"/>
    </row>
    <row r="645" spans="2:25" x14ac:dyDescent="0.3">
      <c r="B645" s="23">
        <f>'Spot Type 1'!B645</f>
        <v>0</v>
      </c>
      <c r="C645" s="20" t="str">
        <f>'Spot Type 1'!C645</f>
        <v>x</v>
      </c>
      <c r="D645" s="20"/>
      <c r="E645" s="20"/>
      <c r="F645" s="20"/>
      <c r="G645" s="20"/>
      <c r="H645" s="20"/>
      <c r="I645" s="20"/>
      <c r="J645" s="31"/>
      <c r="K645" s="32"/>
      <c r="L645" s="32"/>
      <c r="M645" s="32"/>
      <c r="N645" s="46"/>
      <c r="V645" s="5"/>
      <c r="Y645" s="5"/>
    </row>
    <row r="646" spans="2:25" x14ac:dyDescent="0.3">
      <c r="B646" s="23">
        <f>'Spot Type 1'!B646</f>
        <v>0</v>
      </c>
      <c r="C646" s="20" t="str">
        <f>'Spot Type 1'!C646</f>
        <v>x</v>
      </c>
      <c r="D646" s="20"/>
      <c r="E646" s="20"/>
      <c r="F646" s="20"/>
      <c r="G646" s="20"/>
      <c r="H646" s="20"/>
      <c r="I646" s="20"/>
      <c r="J646" s="31"/>
      <c r="K646" s="32"/>
      <c r="L646" s="32"/>
      <c r="M646" s="32"/>
      <c r="N646" s="46"/>
      <c r="V646" s="5"/>
      <c r="Y646" s="5"/>
    </row>
    <row r="647" spans="2:25" x14ac:dyDescent="0.3">
      <c r="B647" s="23">
        <f>'Spot Type 1'!B647</f>
        <v>0</v>
      </c>
      <c r="C647" s="20" t="str">
        <f>'Spot Type 1'!C647</f>
        <v>x</v>
      </c>
      <c r="D647" s="20"/>
      <c r="E647" s="20"/>
      <c r="F647" s="20"/>
      <c r="G647" s="20"/>
      <c r="H647" s="20"/>
      <c r="I647" s="20"/>
      <c r="J647" s="31"/>
      <c r="K647" s="32"/>
      <c r="L647" s="32"/>
      <c r="M647" s="32"/>
      <c r="N647" s="46"/>
      <c r="V647" s="5"/>
      <c r="Y647" s="5"/>
    </row>
    <row r="648" spans="2:25" x14ac:dyDescent="0.3">
      <c r="B648" s="23">
        <f>'Spot Type 1'!B648</f>
        <v>0</v>
      </c>
      <c r="C648" s="20" t="str">
        <f>'Spot Type 1'!C648</f>
        <v>x</v>
      </c>
      <c r="D648" s="20"/>
      <c r="E648" s="20"/>
      <c r="F648" s="20"/>
      <c r="G648" s="20"/>
      <c r="H648" s="20"/>
      <c r="I648" s="20"/>
      <c r="J648" s="31"/>
      <c r="K648" s="32"/>
      <c r="L648" s="32"/>
      <c r="M648" s="32"/>
      <c r="N648" s="46"/>
      <c r="V648" s="5"/>
      <c r="Y648" s="5"/>
    </row>
    <row r="649" spans="2:25" x14ac:dyDescent="0.3">
      <c r="B649" s="23">
        <f>'Spot Type 1'!B649</f>
        <v>0</v>
      </c>
      <c r="C649" s="20" t="str">
        <f>'Spot Type 1'!C649</f>
        <v>x</v>
      </c>
      <c r="D649" s="20"/>
      <c r="E649" s="20"/>
      <c r="F649" s="20"/>
      <c r="G649" s="20"/>
      <c r="H649" s="20"/>
      <c r="I649" s="20"/>
      <c r="J649" s="31"/>
      <c r="K649" s="32"/>
      <c r="L649" s="32"/>
      <c r="M649" s="32"/>
      <c r="N649" s="46"/>
      <c r="V649" s="5"/>
      <c r="Y649" s="5"/>
    </row>
    <row r="650" spans="2:25" x14ac:dyDescent="0.3">
      <c r="B650" s="23">
        <f>'Spot Type 1'!B650</f>
        <v>0</v>
      </c>
      <c r="C650" s="20" t="str">
        <f>'Spot Type 1'!C650</f>
        <v>x</v>
      </c>
      <c r="D650" s="20"/>
      <c r="E650" s="20"/>
      <c r="F650" s="20"/>
      <c r="G650" s="20"/>
      <c r="H650" s="20"/>
      <c r="I650" s="20"/>
      <c r="J650" s="31"/>
      <c r="K650" s="32"/>
      <c r="L650" s="32"/>
      <c r="M650" s="32"/>
      <c r="N650" s="46"/>
      <c r="V650" s="5"/>
      <c r="Y650" s="5"/>
    </row>
    <row r="651" spans="2:25" x14ac:dyDescent="0.3">
      <c r="B651" s="23">
        <f>'Spot Type 1'!B651</f>
        <v>0</v>
      </c>
      <c r="C651" s="20" t="str">
        <f>'Spot Type 1'!C651</f>
        <v>x</v>
      </c>
      <c r="D651" s="20"/>
      <c r="E651" s="20"/>
      <c r="F651" s="20"/>
      <c r="G651" s="20"/>
      <c r="H651" s="20"/>
      <c r="I651" s="20"/>
      <c r="J651" s="31"/>
      <c r="K651" s="32"/>
      <c r="L651" s="32"/>
      <c r="M651" s="32"/>
      <c r="N651" s="46"/>
      <c r="V651" s="5"/>
      <c r="Y651" s="5"/>
    </row>
    <row r="652" spans="2:25" x14ac:dyDescent="0.3">
      <c r="B652" s="23">
        <f>'Spot Type 1'!B652</f>
        <v>0</v>
      </c>
      <c r="C652" s="20" t="str">
        <f>'Spot Type 1'!C652</f>
        <v>x</v>
      </c>
      <c r="D652" s="20"/>
      <c r="E652" s="20"/>
      <c r="F652" s="20"/>
      <c r="G652" s="20"/>
      <c r="H652" s="20"/>
      <c r="I652" s="20"/>
      <c r="J652" s="31"/>
      <c r="K652" s="32"/>
      <c r="L652" s="32"/>
      <c r="M652" s="32"/>
      <c r="N652" s="46"/>
      <c r="V652" s="5"/>
      <c r="Y652" s="5"/>
    </row>
    <row r="653" spans="2:25" x14ac:dyDescent="0.3">
      <c r="B653" s="23">
        <f>'Spot Type 1'!B653</f>
        <v>0</v>
      </c>
      <c r="C653" s="20" t="str">
        <f>'Spot Type 1'!C653</f>
        <v>x</v>
      </c>
      <c r="D653" s="20"/>
      <c r="E653" s="20"/>
      <c r="F653" s="20"/>
      <c r="G653" s="20"/>
      <c r="H653" s="20"/>
      <c r="I653" s="20"/>
      <c r="J653" s="31"/>
      <c r="K653" s="32"/>
      <c r="L653" s="32"/>
      <c r="M653" s="32"/>
      <c r="N653" s="46"/>
      <c r="V653" s="5"/>
      <c r="Y653" s="5"/>
    </row>
    <row r="654" spans="2:25" x14ac:dyDescent="0.3">
      <c r="B654" s="23">
        <f>'Spot Type 1'!B654</f>
        <v>0</v>
      </c>
      <c r="C654" s="20" t="str">
        <f>'Spot Type 1'!C654</f>
        <v>x</v>
      </c>
      <c r="D654" s="20"/>
      <c r="E654" s="20"/>
      <c r="F654" s="20"/>
      <c r="G654" s="20"/>
      <c r="H654" s="20"/>
      <c r="I654" s="20"/>
      <c r="J654" s="31"/>
      <c r="K654" s="32"/>
      <c r="L654" s="32"/>
      <c r="M654" s="32"/>
      <c r="N654" s="46"/>
      <c r="V654" s="5"/>
      <c r="Y654" s="5"/>
    </row>
    <row r="655" spans="2:25" x14ac:dyDescent="0.3">
      <c r="B655" s="23">
        <f>'Spot Type 1'!B655</f>
        <v>0</v>
      </c>
      <c r="C655" s="20" t="str">
        <f>'Spot Type 1'!C655</f>
        <v>x</v>
      </c>
      <c r="D655" s="20"/>
      <c r="E655" s="20"/>
      <c r="F655" s="20"/>
      <c r="G655" s="20"/>
      <c r="H655" s="20"/>
      <c r="I655" s="20"/>
      <c r="J655" s="31"/>
      <c r="K655" s="32"/>
      <c r="L655" s="32"/>
      <c r="M655" s="32"/>
      <c r="N655" s="46"/>
      <c r="V655" s="5"/>
      <c r="Y655" s="5"/>
    </row>
    <row r="656" spans="2:25" x14ac:dyDescent="0.3">
      <c r="B656" s="23">
        <f>'Spot Type 1'!B656</f>
        <v>0</v>
      </c>
      <c r="C656" s="20" t="str">
        <f>'Spot Type 1'!C656</f>
        <v>x</v>
      </c>
      <c r="D656" s="20"/>
      <c r="E656" s="20"/>
      <c r="F656" s="20"/>
      <c r="G656" s="20"/>
      <c r="H656" s="20"/>
      <c r="I656" s="20"/>
      <c r="J656" s="31"/>
      <c r="K656" s="32"/>
      <c r="L656" s="32"/>
      <c r="M656" s="32"/>
      <c r="N656" s="46"/>
      <c r="V656" s="5"/>
      <c r="Y656" s="5"/>
    </row>
    <row r="657" spans="2:25" x14ac:dyDescent="0.3">
      <c r="B657" s="23">
        <f>'Spot Type 1'!B657</f>
        <v>0</v>
      </c>
      <c r="C657" s="20" t="str">
        <f>'Spot Type 1'!C657</f>
        <v>x</v>
      </c>
      <c r="D657" s="20"/>
      <c r="E657" s="20"/>
      <c r="F657" s="20"/>
      <c r="G657" s="20"/>
      <c r="H657" s="20"/>
      <c r="I657" s="20"/>
      <c r="J657" s="31"/>
      <c r="K657" s="32"/>
      <c r="L657" s="32"/>
      <c r="M657" s="32"/>
      <c r="N657" s="46"/>
      <c r="V657" s="5"/>
      <c r="Y657" s="5"/>
    </row>
    <row r="658" spans="2:25" x14ac:dyDescent="0.3">
      <c r="B658" s="23">
        <f>'Spot Type 1'!B658</f>
        <v>0</v>
      </c>
      <c r="C658" s="20" t="str">
        <f>'Spot Type 1'!C658</f>
        <v>x</v>
      </c>
      <c r="D658" s="20"/>
      <c r="E658" s="20"/>
      <c r="F658" s="20"/>
      <c r="G658" s="20"/>
      <c r="H658" s="20"/>
      <c r="I658" s="20"/>
      <c r="J658" s="31"/>
      <c r="K658" s="32"/>
      <c r="L658" s="32"/>
      <c r="M658" s="32"/>
      <c r="N658" s="46"/>
      <c r="V658" s="5"/>
      <c r="Y658" s="5"/>
    </row>
    <row r="659" spans="2:25" x14ac:dyDescent="0.3">
      <c r="B659" s="23">
        <f>'Spot Type 1'!B659</f>
        <v>0</v>
      </c>
      <c r="C659" s="20" t="str">
        <f>'Spot Type 1'!C659</f>
        <v>x</v>
      </c>
      <c r="D659" s="20"/>
      <c r="E659" s="20"/>
      <c r="F659" s="20"/>
      <c r="G659" s="20"/>
      <c r="H659" s="20"/>
      <c r="I659" s="20"/>
      <c r="J659" s="31"/>
      <c r="K659" s="32"/>
      <c r="L659" s="32"/>
      <c r="M659" s="32"/>
      <c r="N659" s="46"/>
      <c r="V659" s="5"/>
      <c r="Y659" s="5"/>
    </row>
    <row r="660" spans="2:25" x14ac:dyDescent="0.3">
      <c r="B660" s="23">
        <f>'Spot Type 1'!B660</f>
        <v>0</v>
      </c>
      <c r="C660" s="20" t="str">
        <f>'Spot Type 1'!C660</f>
        <v>x</v>
      </c>
      <c r="D660" s="20"/>
      <c r="E660" s="20"/>
      <c r="F660" s="20"/>
      <c r="G660" s="20"/>
      <c r="H660" s="20"/>
      <c r="I660" s="20"/>
      <c r="J660" s="31"/>
      <c r="K660" s="32"/>
      <c r="L660" s="32"/>
      <c r="M660" s="32"/>
      <c r="N660" s="46"/>
      <c r="V660" s="5"/>
      <c r="Y660" s="5"/>
    </row>
    <row r="661" spans="2:25" x14ac:dyDescent="0.3">
      <c r="B661" s="23">
        <f>'Spot Type 1'!B661</f>
        <v>0</v>
      </c>
      <c r="C661" s="20" t="str">
        <f>'Spot Type 1'!C661</f>
        <v>x</v>
      </c>
      <c r="D661" s="20"/>
      <c r="E661" s="20"/>
      <c r="F661" s="20"/>
      <c r="G661" s="20"/>
      <c r="H661" s="20"/>
      <c r="I661" s="20"/>
      <c r="J661" s="31"/>
      <c r="K661" s="32"/>
      <c r="L661" s="32"/>
      <c r="M661" s="32"/>
      <c r="N661" s="46"/>
      <c r="V661" s="5"/>
      <c r="Y661" s="5"/>
    </row>
    <row r="662" spans="2:25" x14ac:dyDescent="0.3">
      <c r="B662" s="23">
        <f>'Spot Type 1'!B662</f>
        <v>0</v>
      </c>
      <c r="C662" s="20" t="str">
        <f>'Spot Type 1'!C662</f>
        <v>x</v>
      </c>
      <c r="D662" s="20"/>
      <c r="E662" s="20"/>
      <c r="F662" s="20"/>
      <c r="G662" s="20"/>
      <c r="H662" s="20"/>
      <c r="I662" s="20"/>
      <c r="J662" s="31"/>
      <c r="K662" s="32"/>
      <c r="L662" s="32"/>
      <c r="M662" s="32"/>
      <c r="N662" s="46"/>
      <c r="V662" s="5"/>
      <c r="Y662" s="5"/>
    </row>
    <row r="663" spans="2:25" x14ac:dyDescent="0.3">
      <c r="B663" s="23">
        <f>'Spot Type 1'!B663</f>
        <v>0</v>
      </c>
      <c r="C663" s="20" t="str">
        <f>'Spot Type 1'!C663</f>
        <v>x</v>
      </c>
      <c r="D663" s="20"/>
      <c r="E663" s="20"/>
      <c r="F663" s="20"/>
      <c r="G663" s="20"/>
      <c r="H663" s="20"/>
      <c r="I663" s="20"/>
      <c r="J663" s="31"/>
      <c r="K663" s="32"/>
      <c r="L663" s="32"/>
      <c r="M663" s="32"/>
      <c r="N663" s="46"/>
      <c r="V663" s="5"/>
      <c r="Y663" s="5"/>
    </row>
    <row r="664" spans="2:25" x14ac:dyDescent="0.3">
      <c r="B664" s="23">
        <f>'Spot Type 1'!B664</f>
        <v>0</v>
      </c>
      <c r="C664" s="20" t="str">
        <f>'Spot Type 1'!C664</f>
        <v>x</v>
      </c>
      <c r="D664" s="20"/>
      <c r="E664" s="20"/>
      <c r="F664" s="20"/>
      <c r="G664" s="20"/>
      <c r="H664" s="20"/>
      <c r="I664" s="20"/>
      <c r="J664" s="31"/>
      <c r="K664" s="32"/>
      <c r="L664" s="32"/>
      <c r="M664" s="32"/>
      <c r="N664" s="46"/>
      <c r="V664" s="5"/>
      <c r="Y664" s="5"/>
    </row>
    <row r="665" spans="2:25" x14ac:dyDescent="0.3">
      <c r="B665" s="23">
        <f>'Spot Type 1'!B665</f>
        <v>0</v>
      </c>
      <c r="C665" s="20" t="str">
        <f>'Spot Type 1'!C665</f>
        <v>x</v>
      </c>
      <c r="D665" s="20"/>
      <c r="E665" s="20"/>
      <c r="F665" s="20"/>
      <c r="G665" s="20"/>
      <c r="H665" s="20"/>
      <c r="I665" s="20"/>
      <c r="J665" s="31"/>
      <c r="K665" s="32"/>
      <c r="L665" s="32"/>
      <c r="M665" s="32"/>
      <c r="N665" s="46"/>
      <c r="V665" s="5"/>
      <c r="Y665" s="5"/>
    </row>
    <row r="666" spans="2:25" x14ac:dyDescent="0.3">
      <c r="B666" s="23">
        <f>'Spot Type 1'!B666</f>
        <v>0</v>
      </c>
      <c r="C666" s="20" t="str">
        <f>'Spot Type 1'!C666</f>
        <v>x</v>
      </c>
      <c r="D666" s="20"/>
      <c r="E666" s="20"/>
      <c r="F666" s="20"/>
      <c r="G666" s="20"/>
      <c r="H666" s="20"/>
      <c r="I666" s="20"/>
      <c r="J666" s="31"/>
      <c r="K666" s="32"/>
      <c r="L666" s="32"/>
      <c r="M666" s="32"/>
      <c r="N666" s="46"/>
      <c r="V666" s="5"/>
      <c r="Y666" s="5"/>
    </row>
    <row r="667" spans="2:25" x14ac:dyDescent="0.3">
      <c r="B667" s="23">
        <f>'Spot Type 1'!B667</f>
        <v>0</v>
      </c>
      <c r="C667" s="20" t="str">
        <f>'Spot Type 1'!C667</f>
        <v>x</v>
      </c>
      <c r="D667" s="20"/>
      <c r="E667" s="20"/>
      <c r="F667" s="20"/>
      <c r="G667" s="20"/>
      <c r="H667" s="20"/>
      <c r="I667" s="20"/>
      <c r="J667" s="31"/>
      <c r="K667" s="32"/>
      <c r="L667" s="32"/>
      <c r="M667" s="32"/>
      <c r="N667" s="46"/>
      <c r="V667" s="5"/>
      <c r="Y667" s="5"/>
    </row>
    <row r="668" spans="2:25" x14ac:dyDescent="0.3">
      <c r="B668" s="23">
        <f>'Spot Type 1'!B668</f>
        <v>0</v>
      </c>
      <c r="C668" s="20" t="str">
        <f>'Spot Type 1'!C668</f>
        <v>x</v>
      </c>
      <c r="D668" s="20"/>
      <c r="E668" s="20"/>
      <c r="F668" s="20"/>
      <c r="G668" s="20"/>
      <c r="H668" s="20"/>
      <c r="I668" s="20"/>
      <c r="J668" s="31"/>
      <c r="K668" s="32"/>
      <c r="L668" s="32"/>
      <c r="M668" s="32"/>
      <c r="N668" s="46"/>
      <c r="V668" s="5"/>
      <c r="Y668" s="5"/>
    </row>
    <row r="669" spans="2:25" x14ac:dyDescent="0.3">
      <c r="B669" s="23">
        <f>'Spot Type 1'!B669</f>
        <v>0</v>
      </c>
      <c r="C669" s="20" t="str">
        <f>'Spot Type 1'!C669</f>
        <v>x</v>
      </c>
      <c r="D669" s="20"/>
      <c r="E669" s="20"/>
      <c r="F669" s="20"/>
      <c r="G669" s="20"/>
      <c r="H669" s="20"/>
      <c r="I669" s="20"/>
      <c r="J669" s="31"/>
      <c r="K669" s="32"/>
      <c r="L669" s="32"/>
      <c r="M669" s="32"/>
      <c r="N669" s="46"/>
      <c r="V669" s="5"/>
      <c r="Y669" s="5"/>
    </row>
    <row r="670" spans="2:25" x14ac:dyDescent="0.3">
      <c r="B670" s="23">
        <f>'Spot Type 1'!B670</f>
        <v>0</v>
      </c>
      <c r="C670" s="20" t="str">
        <f>'Spot Type 1'!C670</f>
        <v>x</v>
      </c>
      <c r="D670" s="20"/>
      <c r="E670" s="20"/>
      <c r="F670" s="20"/>
      <c r="G670" s="20"/>
      <c r="H670" s="20"/>
      <c r="I670" s="20"/>
      <c r="J670" s="31"/>
      <c r="K670" s="32"/>
      <c r="L670" s="32"/>
      <c r="M670" s="32"/>
      <c r="N670" s="46"/>
      <c r="V670" s="5"/>
      <c r="Y670" s="5"/>
    </row>
    <row r="671" spans="2:25" x14ac:dyDescent="0.3">
      <c r="B671" s="23">
        <f>'Spot Type 1'!B671</f>
        <v>0</v>
      </c>
      <c r="C671" s="20" t="str">
        <f>'Spot Type 1'!C671</f>
        <v>x</v>
      </c>
      <c r="D671" s="20"/>
      <c r="E671" s="20"/>
      <c r="F671" s="20"/>
      <c r="G671" s="20"/>
      <c r="H671" s="20"/>
      <c r="I671" s="20"/>
      <c r="J671" s="31"/>
      <c r="K671" s="32"/>
      <c r="L671" s="32"/>
      <c r="M671" s="32"/>
      <c r="N671" s="46"/>
      <c r="V671" s="5"/>
      <c r="Y671" s="5"/>
    </row>
    <row r="672" spans="2:25" x14ac:dyDescent="0.3">
      <c r="B672" s="23">
        <f>'Spot Type 1'!B672</f>
        <v>0</v>
      </c>
      <c r="C672" s="20" t="str">
        <f>'Spot Type 1'!C672</f>
        <v>x</v>
      </c>
      <c r="D672" s="20"/>
      <c r="E672" s="20"/>
      <c r="F672" s="20"/>
      <c r="G672" s="20"/>
      <c r="H672" s="20"/>
      <c r="I672" s="20"/>
      <c r="J672" s="31"/>
      <c r="K672" s="32"/>
      <c r="L672" s="32"/>
      <c r="M672" s="32"/>
      <c r="N672" s="46"/>
      <c r="V672" s="5"/>
      <c r="Y672" s="5"/>
    </row>
    <row r="673" spans="2:25" x14ac:dyDescent="0.3">
      <c r="B673" s="23">
        <f>'Spot Type 1'!B673</f>
        <v>0</v>
      </c>
      <c r="C673" s="20" t="str">
        <f>'Spot Type 1'!C673</f>
        <v>x</v>
      </c>
      <c r="D673" s="20"/>
      <c r="E673" s="20"/>
      <c r="F673" s="20"/>
      <c r="G673" s="20"/>
      <c r="H673" s="20"/>
      <c r="I673" s="20"/>
      <c r="J673" s="31"/>
      <c r="K673" s="32"/>
      <c r="L673" s="32"/>
      <c r="M673" s="32"/>
      <c r="N673" s="46"/>
      <c r="V673" s="5"/>
      <c r="Y673" s="5"/>
    </row>
    <row r="674" spans="2:25" x14ac:dyDescent="0.3">
      <c r="B674" s="23">
        <f>'Spot Type 1'!B674</f>
        <v>0</v>
      </c>
      <c r="C674" s="20" t="str">
        <f>'Spot Type 1'!C674</f>
        <v>x</v>
      </c>
      <c r="D674" s="20"/>
      <c r="E674" s="20"/>
      <c r="F674" s="20"/>
      <c r="G674" s="20"/>
      <c r="H674" s="20"/>
      <c r="I674" s="20"/>
      <c r="J674" s="31"/>
      <c r="K674" s="32"/>
      <c r="L674" s="32"/>
      <c r="M674" s="32"/>
      <c r="N674" s="46"/>
      <c r="V674" s="5"/>
      <c r="Y674" s="5"/>
    </row>
    <row r="675" spans="2:25" x14ac:dyDescent="0.3">
      <c r="B675" s="23">
        <f>'Spot Type 1'!B675</f>
        <v>0</v>
      </c>
      <c r="C675" s="20" t="str">
        <f>'Spot Type 1'!C675</f>
        <v>x</v>
      </c>
      <c r="D675" s="20"/>
      <c r="E675" s="20"/>
      <c r="F675" s="20"/>
      <c r="G675" s="20"/>
      <c r="H675" s="20"/>
      <c r="I675" s="20"/>
      <c r="J675" s="31"/>
      <c r="K675" s="32"/>
      <c r="L675" s="32"/>
      <c r="M675" s="32"/>
      <c r="N675" s="46"/>
      <c r="V675" s="5"/>
      <c r="Y675" s="5"/>
    </row>
    <row r="676" spans="2:25" x14ac:dyDescent="0.3">
      <c r="B676" s="23">
        <f>'Spot Type 1'!B676</f>
        <v>0</v>
      </c>
      <c r="C676" s="20" t="str">
        <f>'Spot Type 1'!C676</f>
        <v>x</v>
      </c>
      <c r="D676" s="20"/>
      <c r="E676" s="20"/>
      <c r="F676" s="20"/>
      <c r="G676" s="20"/>
      <c r="H676" s="20"/>
      <c r="I676" s="20"/>
      <c r="J676" s="31"/>
      <c r="K676" s="32"/>
      <c r="L676" s="32"/>
      <c r="M676" s="32"/>
      <c r="N676" s="46"/>
      <c r="V676" s="5"/>
      <c r="Y676" s="5"/>
    </row>
    <row r="677" spans="2:25" x14ac:dyDescent="0.3">
      <c r="B677" s="23">
        <f>'Spot Type 1'!B677</f>
        <v>0</v>
      </c>
      <c r="C677" s="20" t="str">
        <f>'Spot Type 1'!C677</f>
        <v>x</v>
      </c>
      <c r="D677" s="20"/>
      <c r="E677" s="20"/>
      <c r="F677" s="20"/>
      <c r="G677" s="20"/>
      <c r="H677" s="20"/>
      <c r="I677" s="20"/>
      <c r="J677" s="31"/>
      <c r="K677" s="32"/>
      <c r="L677" s="32"/>
      <c r="M677" s="32"/>
      <c r="N677" s="46"/>
      <c r="V677" s="5"/>
      <c r="Y677" s="5"/>
    </row>
    <row r="678" spans="2:25" x14ac:dyDescent="0.3">
      <c r="B678" s="23">
        <f>'Spot Type 1'!B678</f>
        <v>0</v>
      </c>
      <c r="C678" s="20" t="str">
        <f>'Spot Type 1'!C678</f>
        <v>x</v>
      </c>
      <c r="D678" s="20"/>
      <c r="E678" s="20"/>
      <c r="F678" s="20"/>
      <c r="G678" s="20"/>
      <c r="H678" s="20"/>
      <c r="I678" s="20"/>
      <c r="J678" s="31"/>
      <c r="K678" s="32"/>
      <c r="L678" s="32"/>
      <c r="M678" s="32"/>
      <c r="N678" s="46"/>
      <c r="V678" s="5"/>
      <c r="Y678" s="5"/>
    </row>
    <row r="679" spans="2:25" x14ac:dyDescent="0.3">
      <c r="B679" s="23">
        <f>'Spot Type 1'!B679</f>
        <v>0</v>
      </c>
      <c r="C679" s="20" t="str">
        <f>'Spot Type 1'!C679</f>
        <v>x</v>
      </c>
      <c r="D679" s="20"/>
      <c r="E679" s="20"/>
      <c r="F679" s="20"/>
      <c r="G679" s="20"/>
      <c r="H679" s="20"/>
      <c r="I679" s="20"/>
      <c r="J679" s="31"/>
      <c r="K679" s="32"/>
      <c r="L679" s="32"/>
      <c r="M679" s="32"/>
      <c r="N679" s="46"/>
      <c r="V679" s="5"/>
      <c r="Y679" s="5"/>
    </row>
    <row r="680" spans="2:25" x14ac:dyDescent="0.3">
      <c r="B680" s="23">
        <f>'Spot Type 1'!B680</f>
        <v>0</v>
      </c>
      <c r="C680" s="20" t="str">
        <f>'Spot Type 1'!C680</f>
        <v>x</v>
      </c>
      <c r="D680" s="20"/>
      <c r="E680" s="20"/>
      <c r="F680" s="20"/>
      <c r="G680" s="20"/>
      <c r="H680" s="20"/>
      <c r="I680" s="20"/>
      <c r="J680" s="31"/>
      <c r="K680" s="32"/>
      <c r="L680" s="32"/>
      <c r="M680" s="32"/>
      <c r="N680" s="46"/>
      <c r="V680" s="5"/>
      <c r="Y680" s="5"/>
    </row>
    <row r="681" spans="2:25" x14ac:dyDescent="0.3">
      <c r="B681" s="23">
        <f>'Spot Type 1'!B681</f>
        <v>0</v>
      </c>
      <c r="C681" s="20" t="str">
        <f>'Spot Type 1'!C681</f>
        <v>x</v>
      </c>
      <c r="D681" s="20"/>
      <c r="E681" s="20"/>
      <c r="F681" s="20"/>
      <c r="G681" s="20"/>
      <c r="H681" s="20"/>
      <c r="I681" s="20"/>
      <c r="J681" s="31"/>
      <c r="K681" s="32"/>
      <c r="L681" s="32"/>
      <c r="M681" s="32"/>
      <c r="N681" s="46"/>
      <c r="V681" s="5"/>
      <c r="Y681" s="5"/>
    </row>
    <row r="682" spans="2:25" x14ac:dyDescent="0.3">
      <c r="B682" s="23">
        <f>'Spot Type 1'!B682</f>
        <v>0</v>
      </c>
      <c r="C682" s="20" t="str">
        <f>'Spot Type 1'!C682</f>
        <v>x</v>
      </c>
      <c r="D682" s="20"/>
      <c r="E682" s="20"/>
      <c r="F682" s="20"/>
      <c r="G682" s="20"/>
      <c r="H682" s="20"/>
      <c r="I682" s="20"/>
      <c r="J682" s="31"/>
      <c r="K682" s="32"/>
      <c r="L682" s="32"/>
      <c r="M682" s="32"/>
      <c r="N682" s="46"/>
      <c r="V682" s="5"/>
      <c r="Y682" s="5"/>
    </row>
    <row r="683" spans="2:25" x14ac:dyDescent="0.3">
      <c r="B683" s="23">
        <f>'Spot Type 1'!B683</f>
        <v>0</v>
      </c>
      <c r="C683" s="20" t="str">
        <f>'Spot Type 1'!C683</f>
        <v>x</v>
      </c>
      <c r="D683" s="20"/>
      <c r="E683" s="20"/>
      <c r="F683" s="20"/>
      <c r="G683" s="20"/>
      <c r="H683" s="20"/>
      <c r="I683" s="20"/>
      <c r="J683" s="31"/>
      <c r="K683" s="32"/>
      <c r="L683" s="32"/>
      <c r="M683" s="32"/>
      <c r="N683" s="46"/>
      <c r="V683" s="5"/>
      <c r="Y683" s="5"/>
    </row>
    <row r="684" spans="2:25" x14ac:dyDescent="0.3">
      <c r="B684" s="23">
        <f>'Spot Type 1'!B684</f>
        <v>0</v>
      </c>
      <c r="C684" s="20" t="str">
        <f>'Spot Type 1'!C684</f>
        <v>x</v>
      </c>
      <c r="D684" s="20"/>
      <c r="E684" s="20"/>
      <c r="F684" s="20"/>
      <c r="G684" s="20"/>
      <c r="H684" s="20"/>
      <c r="I684" s="20"/>
      <c r="J684" s="31"/>
      <c r="K684" s="32"/>
      <c r="L684" s="32"/>
      <c r="M684" s="32"/>
      <c r="N684" s="46"/>
      <c r="V684" s="5"/>
      <c r="Y684" s="5"/>
    </row>
    <row r="685" spans="2:25" x14ac:dyDescent="0.3">
      <c r="B685" s="23">
        <f>'Spot Type 1'!B685</f>
        <v>0</v>
      </c>
      <c r="C685" s="20" t="str">
        <f>'Spot Type 1'!C685</f>
        <v>x</v>
      </c>
      <c r="D685" s="20"/>
      <c r="E685" s="20"/>
      <c r="F685" s="20"/>
      <c r="G685" s="20"/>
      <c r="H685" s="20"/>
      <c r="I685" s="20"/>
      <c r="J685" s="31"/>
      <c r="K685" s="32"/>
      <c r="L685" s="32"/>
      <c r="M685" s="32"/>
      <c r="N685" s="46"/>
      <c r="V685" s="5"/>
      <c r="Y685" s="5"/>
    </row>
    <row r="686" spans="2:25" x14ac:dyDescent="0.3">
      <c r="B686" s="23">
        <f>'Spot Type 1'!B686</f>
        <v>0</v>
      </c>
      <c r="C686" s="20" t="str">
        <f>'Spot Type 1'!C686</f>
        <v>x</v>
      </c>
      <c r="D686" s="20"/>
      <c r="E686" s="20"/>
      <c r="F686" s="20"/>
      <c r="G686" s="20"/>
      <c r="H686" s="20"/>
      <c r="I686" s="20"/>
      <c r="J686" s="31"/>
      <c r="K686" s="32"/>
      <c r="L686" s="32"/>
      <c r="M686" s="32"/>
      <c r="N686" s="46"/>
      <c r="V686" s="5"/>
      <c r="Y686" s="5"/>
    </row>
    <row r="687" spans="2:25" x14ac:dyDescent="0.3">
      <c r="B687" s="23">
        <f>'Spot Type 1'!B687</f>
        <v>0</v>
      </c>
      <c r="C687" s="20" t="str">
        <f>'Spot Type 1'!C687</f>
        <v>x</v>
      </c>
      <c r="D687" s="20"/>
      <c r="E687" s="20"/>
      <c r="F687" s="20"/>
      <c r="G687" s="20"/>
      <c r="H687" s="20"/>
      <c r="I687" s="20"/>
      <c r="J687" s="31"/>
      <c r="K687" s="32"/>
      <c r="L687" s="32"/>
      <c r="M687" s="32"/>
      <c r="N687" s="46"/>
      <c r="V687" s="5"/>
      <c r="Y687" s="5"/>
    </row>
    <row r="688" spans="2:25" x14ac:dyDescent="0.3">
      <c r="B688" s="23">
        <f>'Spot Type 1'!B688</f>
        <v>0</v>
      </c>
      <c r="C688" s="20" t="str">
        <f>'Spot Type 1'!C688</f>
        <v>x</v>
      </c>
      <c r="D688" s="20"/>
      <c r="E688" s="20"/>
      <c r="F688" s="20"/>
      <c r="G688" s="20"/>
      <c r="H688" s="20"/>
      <c r="I688" s="20"/>
      <c r="J688" s="31"/>
      <c r="K688" s="32"/>
      <c r="L688" s="32"/>
      <c r="M688" s="32"/>
      <c r="N688" s="46"/>
      <c r="V688" s="5"/>
      <c r="Y688" s="5"/>
    </row>
    <row r="689" spans="2:25" x14ac:dyDescent="0.3">
      <c r="B689" s="23">
        <f>'Spot Type 1'!B689</f>
        <v>0</v>
      </c>
      <c r="C689" s="20" t="str">
        <f>'Spot Type 1'!C689</f>
        <v>x</v>
      </c>
      <c r="D689" s="20"/>
      <c r="E689" s="20"/>
      <c r="F689" s="20"/>
      <c r="G689" s="20"/>
      <c r="H689" s="20"/>
      <c r="I689" s="20"/>
      <c r="J689" s="31"/>
      <c r="K689" s="32"/>
      <c r="L689" s="32"/>
      <c r="M689" s="32"/>
      <c r="N689" s="46"/>
      <c r="V689" s="5"/>
      <c r="Y689" s="5"/>
    </row>
    <row r="690" spans="2:25" x14ac:dyDescent="0.3">
      <c r="B690" s="23">
        <f>'Spot Type 1'!B690</f>
        <v>0</v>
      </c>
      <c r="C690" s="20" t="str">
        <f>'Spot Type 1'!C690</f>
        <v>x</v>
      </c>
      <c r="D690" s="20"/>
      <c r="E690" s="20"/>
      <c r="F690" s="20"/>
      <c r="G690" s="20"/>
      <c r="H690" s="20"/>
      <c r="I690" s="20"/>
      <c r="J690" s="31"/>
      <c r="K690" s="32"/>
      <c r="L690" s="32"/>
      <c r="M690" s="32"/>
      <c r="N690" s="46"/>
      <c r="V690" s="5"/>
      <c r="Y690" s="5"/>
    </row>
    <row r="691" spans="2:25" x14ac:dyDescent="0.3">
      <c r="B691" s="23">
        <f>'Spot Type 1'!B691</f>
        <v>0</v>
      </c>
      <c r="C691" s="20" t="str">
        <f>'Spot Type 1'!C691</f>
        <v>x</v>
      </c>
      <c r="D691" s="20"/>
      <c r="E691" s="20"/>
      <c r="F691" s="20"/>
      <c r="G691" s="20"/>
      <c r="H691" s="20"/>
      <c r="I691" s="20"/>
      <c r="J691" s="31"/>
      <c r="K691" s="32"/>
      <c r="L691" s="32"/>
      <c r="M691" s="32"/>
      <c r="N691" s="46"/>
      <c r="V691" s="5"/>
      <c r="Y691" s="5"/>
    </row>
    <row r="692" spans="2:25" x14ac:dyDescent="0.3">
      <c r="B692" s="23">
        <f>'Spot Type 1'!B692</f>
        <v>0</v>
      </c>
      <c r="C692" s="20" t="str">
        <f>'Spot Type 1'!C692</f>
        <v>x</v>
      </c>
      <c r="D692" s="20"/>
      <c r="E692" s="20"/>
      <c r="F692" s="20"/>
      <c r="G692" s="20"/>
      <c r="H692" s="20"/>
      <c r="I692" s="20"/>
      <c r="J692" s="31"/>
      <c r="K692" s="32"/>
      <c r="L692" s="32"/>
      <c r="M692" s="32"/>
      <c r="N692" s="46"/>
      <c r="V692" s="5"/>
      <c r="Y692" s="5"/>
    </row>
    <row r="693" spans="2:25" x14ac:dyDescent="0.3">
      <c r="B693" s="23">
        <f>'Spot Type 1'!B693</f>
        <v>0</v>
      </c>
      <c r="C693" s="20" t="str">
        <f>'Spot Type 1'!C693</f>
        <v>x</v>
      </c>
      <c r="D693" s="20"/>
      <c r="E693" s="20"/>
      <c r="F693" s="20"/>
      <c r="G693" s="20"/>
      <c r="H693" s="20"/>
      <c r="I693" s="20"/>
      <c r="J693" s="31"/>
      <c r="K693" s="32"/>
      <c r="L693" s="32"/>
      <c r="M693" s="32"/>
      <c r="N693" s="46"/>
      <c r="V693" s="5"/>
      <c r="Y693" s="5"/>
    </row>
    <row r="694" spans="2:25" x14ac:dyDescent="0.3">
      <c r="B694" s="23">
        <f>'Spot Type 1'!B694</f>
        <v>0</v>
      </c>
      <c r="C694" s="20" t="str">
        <f>'Spot Type 1'!C694</f>
        <v>x</v>
      </c>
      <c r="D694" s="20"/>
      <c r="E694" s="20"/>
      <c r="F694" s="20"/>
      <c r="G694" s="20"/>
      <c r="H694" s="20"/>
      <c r="I694" s="20"/>
      <c r="J694" s="31"/>
      <c r="K694" s="32"/>
      <c r="L694" s="32"/>
      <c r="M694" s="32"/>
      <c r="N694" s="46"/>
      <c r="V694" s="5"/>
      <c r="Y694" s="5"/>
    </row>
    <row r="695" spans="2:25" x14ac:dyDescent="0.3">
      <c r="B695" s="23">
        <f>'Spot Type 1'!B695</f>
        <v>0</v>
      </c>
      <c r="C695" s="20" t="str">
        <f>'Spot Type 1'!C695</f>
        <v>x</v>
      </c>
      <c r="D695" s="20"/>
      <c r="E695" s="20"/>
      <c r="F695" s="20"/>
      <c r="G695" s="20"/>
      <c r="H695" s="20"/>
      <c r="I695" s="20"/>
      <c r="J695" s="31"/>
      <c r="K695" s="32"/>
      <c r="L695" s="32"/>
      <c r="M695" s="32"/>
      <c r="N695" s="46"/>
      <c r="V695" s="5"/>
      <c r="Y695" s="5"/>
    </row>
    <row r="696" spans="2:25" x14ac:dyDescent="0.3">
      <c r="B696" s="23">
        <f>'Spot Type 1'!B696</f>
        <v>0</v>
      </c>
      <c r="C696" s="20" t="str">
        <f>'Spot Type 1'!C696</f>
        <v>x</v>
      </c>
      <c r="D696" s="20"/>
      <c r="E696" s="20"/>
      <c r="F696" s="20"/>
      <c r="G696" s="20"/>
      <c r="H696" s="20"/>
      <c r="I696" s="20"/>
      <c r="J696" s="31"/>
      <c r="K696" s="32"/>
      <c r="L696" s="32"/>
      <c r="M696" s="32"/>
      <c r="N696" s="46"/>
      <c r="V696" s="5"/>
      <c r="Y696" s="5"/>
    </row>
    <row r="697" spans="2:25" x14ac:dyDescent="0.3">
      <c r="B697" s="23">
        <f>'Spot Type 1'!B697</f>
        <v>0</v>
      </c>
      <c r="C697" s="20" t="str">
        <f>'Spot Type 1'!C697</f>
        <v>x</v>
      </c>
      <c r="D697" s="20"/>
      <c r="E697" s="20"/>
      <c r="F697" s="20"/>
      <c r="G697" s="20"/>
      <c r="H697" s="20"/>
      <c r="I697" s="20"/>
      <c r="J697" s="31"/>
      <c r="K697" s="32"/>
      <c r="L697" s="32"/>
      <c r="M697" s="32"/>
      <c r="N697" s="46"/>
      <c r="V697" s="5"/>
      <c r="Y697" s="5"/>
    </row>
    <row r="698" spans="2:25" x14ac:dyDescent="0.3">
      <c r="B698" s="23">
        <f>'Spot Type 1'!B698</f>
        <v>0</v>
      </c>
      <c r="C698" s="20" t="str">
        <f>'Spot Type 1'!C698</f>
        <v>x</v>
      </c>
      <c r="D698" s="20"/>
      <c r="E698" s="20"/>
      <c r="F698" s="20"/>
      <c r="G698" s="20"/>
      <c r="H698" s="20"/>
      <c r="I698" s="20"/>
      <c r="J698" s="31"/>
      <c r="K698" s="32"/>
      <c r="L698" s="32"/>
      <c r="M698" s="32"/>
      <c r="N698" s="46"/>
      <c r="V698" s="5"/>
      <c r="Y698" s="5"/>
    </row>
    <row r="699" spans="2:25" x14ac:dyDescent="0.3">
      <c r="B699" s="23">
        <f>'Spot Type 1'!B699</f>
        <v>0</v>
      </c>
      <c r="C699" s="20" t="str">
        <f>'Spot Type 1'!C699</f>
        <v>x</v>
      </c>
      <c r="D699" s="20"/>
      <c r="E699" s="20"/>
      <c r="F699" s="20"/>
      <c r="G699" s="20"/>
      <c r="H699" s="20"/>
      <c r="I699" s="20"/>
      <c r="J699" s="31"/>
      <c r="K699" s="32"/>
      <c r="L699" s="32"/>
      <c r="M699" s="32"/>
      <c r="N699" s="46"/>
      <c r="V699" s="5"/>
      <c r="Y699" s="5"/>
    </row>
    <row r="700" spans="2:25" x14ac:dyDescent="0.3">
      <c r="B700" s="23">
        <f>'Spot Type 1'!B700</f>
        <v>0</v>
      </c>
      <c r="C700" s="20" t="str">
        <f>'Spot Type 1'!C700</f>
        <v>x</v>
      </c>
      <c r="D700" s="20"/>
      <c r="E700" s="20"/>
      <c r="F700" s="20"/>
      <c r="G700" s="20"/>
      <c r="H700" s="20"/>
      <c r="I700" s="20"/>
      <c r="J700" s="31"/>
      <c r="K700" s="32"/>
      <c r="L700" s="32"/>
      <c r="M700" s="32"/>
      <c r="N700" s="46"/>
      <c r="V700" s="5"/>
      <c r="Y700" s="5"/>
    </row>
    <row r="701" spans="2:25" x14ac:dyDescent="0.3">
      <c r="B701" s="23">
        <f>'Spot Type 1'!B701</f>
        <v>0</v>
      </c>
      <c r="C701" s="20" t="str">
        <f>'Spot Type 1'!C701</f>
        <v>x</v>
      </c>
      <c r="D701" s="20"/>
      <c r="E701" s="20"/>
      <c r="F701" s="20"/>
      <c r="G701" s="20"/>
      <c r="H701" s="20"/>
      <c r="I701" s="20"/>
      <c r="J701" s="31"/>
      <c r="K701" s="32"/>
      <c r="L701" s="32"/>
      <c r="M701" s="32"/>
      <c r="N701" s="46"/>
      <c r="V701" s="5"/>
      <c r="Y701" s="5"/>
    </row>
    <row r="702" spans="2:25" x14ac:dyDescent="0.3">
      <c r="B702" s="23">
        <f>'Spot Type 1'!B702</f>
        <v>0</v>
      </c>
      <c r="C702" s="20" t="str">
        <f>'Spot Type 1'!C702</f>
        <v>x</v>
      </c>
      <c r="D702" s="20"/>
      <c r="E702" s="20"/>
      <c r="F702" s="20"/>
      <c r="G702" s="20"/>
      <c r="H702" s="20"/>
      <c r="I702" s="20"/>
      <c r="J702" s="31"/>
      <c r="K702" s="32"/>
      <c r="L702" s="32"/>
      <c r="M702" s="32"/>
      <c r="N702" s="46"/>
      <c r="V702" s="5"/>
      <c r="Y702" s="5"/>
    </row>
    <row r="703" spans="2:25" x14ac:dyDescent="0.3">
      <c r="B703" s="23">
        <f>'Spot Type 1'!B703</f>
        <v>0</v>
      </c>
      <c r="C703" s="20" t="str">
        <f>'Spot Type 1'!C703</f>
        <v>x</v>
      </c>
      <c r="D703" s="20"/>
      <c r="E703" s="20"/>
      <c r="F703" s="20"/>
      <c r="G703" s="20"/>
      <c r="H703" s="20"/>
      <c r="I703" s="20"/>
      <c r="J703" s="31"/>
      <c r="K703" s="32"/>
      <c r="L703" s="32"/>
      <c r="M703" s="32"/>
      <c r="N703" s="46"/>
      <c r="V703" s="5"/>
      <c r="Y703" s="5"/>
    </row>
    <row r="704" spans="2:25" x14ac:dyDescent="0.3">
      <c r="B704" s="23">
        <f>'Spot Type 1'!B704</f>
        <v>0</v>
      </c>
      <c r="C704" s="20" t="str">
        <f>'Spot Type 1'!C704</f>
        <v>x</v>
      </c>
      <c r="D704" s="20"/>
      <c r="E704" s="20"/>
      <c r="F704" s="20"/>
      <c r="G704" s="20"/>
      <c r="H704" s="20"/>
      <c r="I704" s="20"/>
      <c r="J704" s="31"/>
      <c r="K704" s="32"/>
      <c r="L704" s="32"/>
      <c r="M704" s="32"/>
      <c r="N704" s="46"/>
      <c r="V704" s="5"/>
      <c r="Y704" s="5"/>
    </row>
    <row r="705" spans="2:25" x14ac:dyDescent="0.3">
      <c r="B705" s="23">
        <f>'Spot Type 1'!B705</f>
        <v>0</v>
      </c>
      <c r="C705" s="20" t="str">
        <f>'Spot Type 1'!C705</f>
        <v>x</v>
      </c>
      <c r="D705" s="20"/>
      <c r="E705" s="20"/>
      <c r="F705" s="20"/>
      <c r="G705" s="20"/>
      <c r="H705" s="20"/>
      <c r="I705" s="20"/>
      <c r="J705" s="31"/>
      <c r="K705" s="32"/>
      <c r="L705" s="32"/>
      <c r="M705" s="32"/>
      <c r="N705" s="46"/>
      <c r="V705" s="5"/>
      <c r="Y705" s="5"/>
    </row>
    <row r="706" spans="2:25" x14ac:dyDescent="0.3">
      <c r="B706" s="23">
        <f>'Spot Type 1'!B706</f>
        <v>0</v>
      </c>
      <c r="C706" s="20" t="str">
        <f>'Spot Type 1'!C706</f>
        <v>x</v>
      </c>
      <c r="D706" s="20"/>
      <c r="E706" s="20"/>
      <c r="F706" s="20"/>
      <c r="G706" s="20"/>
      <c r="H706" s="20"/>
      <c r="I706" s="20"/>
      <c r="J706" s="31"/>
      <c r="K706" s="32"/>
      <c r="L706" s="32"/>
      <c r="M706" s="32"/>
      <c r="N706" s="46"/>
      <c r="V706" s="5"/>
      <c r="Y706" s="5"/>
    </row>
    <row r="707" spans="2:25" x14ac:dyDescent="0.3">
      <c r="B707" s="23">
        <f>'Spot Type 1'!B707</f>
        <v>0</v>
      </c>
      <c r="C707" s="20" t="str">
        <f>'Spot Type 1'!C707</f>
        <v>x</v>
      </c>
      <c r="D707" s="20"/>
      <c r="E707" s="20"/>
      <c r="F707" s="20"/>
      <c r="G707" s="20"/>
      <c r="H707" s="20"/>
      <c r="I707" s="20"/>
      <c r="J707" s="31"/>
      <c r="K707" s="32"/>
      <c r="L707" s="32"/>
      <c r="M707" s="32"/>
      <c r="N707" s="46"/>
      <c r="V707" s="5"/>
      <c r="Y707" s="5"/>
    </row>
    <row r="708" spans="2:25" x14ac:dyDescent="0.3">
      <c r="B708" s="23">
        <f>'Spot Type 1'!B708</f>
        <v>0</v>
      </c>
      <c r="C708" s="20" t="str">
        <f>'Spot Type 1'!C708</f>
        <v>x</v>
      </c>
      <c r="D708" s="20"/>
      <c r="E708" s="20"/>
      <c r="F708" s="20"/>
      <c r="G708" s="20"/>
      <c r="H708" s="20"/>
      <c r="I708" s="20"/>
      <c r="J708" s="31"/>
      <c r="K708" s="32"/>
      <c r="L708" s="32"/>
      <c r="M708" s="32"/>
      <c r="N708" s="46"/>
      <c r="V708" s="5"/>
      <c r="Y708" s="5"/>
    </row>
    <row r="709" spans="2:25" x14ac:dyDescent="0.3">
      <c r="B709" s="23">
        <f>'Spot Type 1'!B709</f>
        <v>0</v>
      </c>
      <c r="C709" s="20" t="str">
        <f>'Spot Type 1'!C709</f>
        <v>x</v>
      </c>
      <c r="D709" s="20"/>
      <c r="E709" s="20"/>
      <c r="F709" s="20"/>
      <c r="G709" s="20"/>
      <c r="H709" s="20"/>
      <c r="I709" s="20"/>
      <c r="J709" s="31"/>
      <c r="K709" s="32"/>
      <c r="L709" s="32"/>
      <c r="M709" s="32"/>
      <c r="N709" s="46"/>
      <c r="V709" s="5"/>
      <c r="Y709" s="5"/>
    </row>
    <row r="710" spans="2:25" x14ac:dyDescent="0.3">
      <c r="B710" s="23">
        <f>'Spot Type 1'!B710</f>
        <v>0</v>
      </c>
      <c r="C710" s="20" t="str">
        <f>'Spot Type 1'!C710</f>
        <v>x</v>
      </c>
      <c r="D710" s="20"/>
      <c r="E710" s="20"/>
      <c r="F710" s="20"/>
      <c r="G710" s="20"/>
      <c r="H710" s="20"/>
      <c r="I710" s="20"/>
      <c r="J710" s="31"/>
      <c r="K710" s="32"/>
      <c r="L710" s="32"/>
      <c r="M710" s="32"/>
      <c r="N710" s="46"/>
      <c r="V710" s="5"/>
      <c r="Y710" s="5"/>
    </row>
    <row r="711" spans="2:25" x14ac:dyDescent="0.3">
      <c r="B711" s="23">
        <f>'Spot Type 1'!B711</f>
        <v>0</v>
      </c>
      <c r="C711" s="20" t="str">
        <f>'Spot Type 1'!C711</f>
        <v>x</v>
      </c>
      <c r="D711" s="20"/>
      <c r="E711" s="20"/>
      <c r="F711" s="20"/>
      <c r="G711" s="20"/>
      <c r="H711" s="20"/>
      <c r="I711" s="20"/>
      <c r="J711" s="31"/>
      <c r="K711" s="32"/>
      <c r="L711" s="32"/>
      <c r="M711" s="32"/>
      <c r="N711" s="46"/>
      <c r="V711" s="5"/>
      <c r="Y711" s="5"/>
    </row>
    <row r="712" spans="2:25" x14ac:dyDescent="0.3">
      <c r="B712" s="23">
        <f>'Spot Type 1'!B712</f>
        <v>0</v>
      </c>
      <c r="C712" s="20" t="str">
        <f>'Spot Type 1'!C712</f>
        <v>x</v>
      </c>
      <c r="D712" s="20"/>
      <c r="E712" s="20"/>
      <c r="F712" s="20"/>
      <c r="G712" s="20"/>
      <c r="H712" s="20"/>
      <c r="I712" s="20"/>
      <c r="J712" s="31"/>
      <c r="K712" s="32"/>
      <c r="L712" s="32"/>
      <c r="M712" s="32"/>
      <c r="N712" s="46"/>
      <c r="V712" s="5"/>
      <c r="Y712" s="5"/>
    </row>
    <row r="713" spans="2:25" x14ac:dyDescent="0.3">
      <c r="B713" s="23">
        <f>'Spot Type 1'!B713</f>
        <v>0</v>
      </c>
      <c r="C713" s="20" t="str">
        <f>'Spot Type 1'!C713</f>
        <v>x</v>
      </c>
      <c r="D713" s="20"/>
      <c r="E713" s="20"/>
      <c r="F713" s="20"/>
      <c r="G713" s="20"/>
      <c r="H713" s="20"/>
      <c r="I713" s="20"/>
      <c r="J713" s="31"/>
      <c r="K713" s="32"/>
      <c r="L713" s="32"/>
      <c r="M713" s="32"/>
      <c r="N713" s="46"/>
      <c r="V713" s="5"/>
      <c r="Y713" s="5"/>
    </row>
    <row r="714" spans="2:25" x14ac:dyDescent="0.3">
      <c r="B714" s="23">
        <f>'Spot Type 1'!B714</f>
        <v>0</v>
      </c>
      <c r="C714" s="20" t="str">
        <f>'Spot Type 1'!C714</f>
        <v>x</v>
      </c>
      <c r="D714" s="20"/>
      <c r="E714" s="20"/>
      <c r="F714" s="20"/>
      <c r="G714" s="20"/>
      <c r="H714" s="20"/>
      <c r="I714" s="20"/>
      <c r="J714" s="31"/>
      <c r="K714" s="32"/>
      <c r="L714" s="32"/>
      <c r="M714" s="32"/>
      <c r="N714" s="46"/>
      <c r="V714" s="5"/>
      <c r="Y714" s="5"/>
    </row>
    <row r="715" spans="2:25" x14ac:dyDescent="0.3">
      <c r="B715" s="23">
        <f>'Spot Type 1'!B715</f>
        <v>0</v>
      </c>
      <c r="C715" s="20" t="str">
        <f>'Spot Type 1'!C715</f>
        <v>x</v>
      </c>
      <c r="D715" s="20"/>
      <c r="E715" s="20"/>
      <c r="F715" s="20"/>
      <c r="G715" s="20"/>
      <c r="H715" s="20"/>
      <c r="I715" s="20"/>
      <c r="J715" s="31"/>
      <c r="K715" s="32"/>
      <c r="L715" s="32"/>
      <c r="M715" s="32"/>
      <c r="N715" s="46"/>
      <c r="V715" s="5"/>
      <c r="Y715" s="5"/>
    </row>
    <row r="716" spans="2:25" x14ac:dyDescent="0.3">
      <c r="B716" s="23">
        <f>'Spot Type 1'!B716</f>
        <v>0</v>
      </c>
      <c r="C716" s="20" t="str">
        <f>'Spot Type 1'!C716</f>
        <v>x</v>
      </c>
      <c r="D716" s="20"/>
      <c r="E716" s="20"/>
      <c r="F716" s="20"/>
      <c r="G716" s="20"/>
      <c r="H716" s="20"/>
      <c r="I716" s="20"/>
      <c r="J716" s="31"/>
      <c r="K716" s="32"/>
      <c r="L716" s="32"/>
      <c r="M716" s="32"/>
      <c r="N716" s="46"/>
      <c r="V716" s="5"/>
      <c r="Y716" s="5"/>
    </row>
    <row r="717" spans="2:25" x14ac:dyDescent="0.3">
      <c r="B717" s="23">
        <f>'Spot Type 1'!B717</f>
        <v>0</v>
      </c>
      <c r="C717" s="20" t="str">
        <f>'Spot Type 1'!C717</f>
        <v>x</v>
      </c>
      <c r="D717" s="20"/>
      <c r="E717" s="20"/>
      <c r="F717" s="20"/>
      <c r="G717" s="20"/>
      <c r="H717" s="20"/>
      <c r="I717" s="20"/>
      <c r="J717" s="31"/>
      <c r="K717" s="32"/>
      <c r="L717" s="32"/>
      <c r="M717" s="32"/>
      <c r="N717" s="46"/>
      <c r="V717" s="5"/>
      <c r="Y717" s="5"/>
    </row>
    <row r="718" spans="2:25" x14ac:dyDescent="0.3">
      <c r="B718" s="23">
        <f>'Spot Type 1'!B718</f>
        <v>0</v>
      </c>
      <c r="C718" s="20" t="str">
        <f>'Spot Type 1'!C718</f>
        <v>x</v>
      </c>
      <c r="D718" s="20"/>
      <c r="E718" s="20"/>
      <c r="F718" s="20"/>
      <c r="G718" s="20"/>
      <c r="H718" s="20"/>
      <c r="I718" s="20"/>
      <c r="J718" s="31"/>
      <c r="K718" s="32"/>
      <c r="L718" s="32"/>
      <c r="M718" s="32"/>
      <c r="N718" s="46"/>
      <c r="V718" s="5"/>
      <c r="Y718" s="5"/>
    </row>
    <row r="719" spans="2:25" x14ac:dyDescent="0.3">
      <c r="B719" s="23">
        <f>'Spot Type 1'!B719</f>
        <v>0</v>
      </c>
      <c r="C719" s="20" t="str">
        <f>'Spot Type 1'!C719</f>
        <v>x</v>
      </c>
      <c r="D719" s="20"/>
      <c r="E719" s="20"/>
      <c r="F719" s="20"/>
      <c r="G719" s="20"/>
      <c r="H719" s="20"/>
      <c r="I719" s="20"/>
      <c r="J719" s="31"/>
      <c r="K719" s="32"/>
      <c r="L719" s="32"/>
      <c r="M719" s="32"/>
      <c r="N719" s="46"/>
      <c r="V719" s="5"/>
      <c r="Y719" s="5"/>
    </row>
    <row r="720" spans="2:25" x14ac:dyDescent="0.3">
      <c r="B720" s="23">
        <f>'Spot Type 1'!B720</f>
        <v>0</v>
      </c>
      <c r="C720" s="20" t="str">
        <f>'Spot Type 1'!C720</f>
        <v>x</v>
      </c>
      <c r="D720" s="20"/>
      <c r="E720" s="20"/>
      <c r="F720" s="20"/>
      <c r="G720" s="20"/>
      <c r="H720" s="20"/>
      <c r="I720" s="20"/>
      <c r="J720" s="31"/>
      <c r="K720" s="32"/>
      <c r="L720" s="32"/>
      <c r="M720" s="32"/>
      <c r="N720" s="46"/>
      <c r="V720" s="5"/>
      <c r="Y720" s="5"/>
    </row>
    <row r="721" spans="2:25" x14ac:dyDescent="0.3">
      <c r="B721" s="23">
        <f>'Spot Type 1'!B721</f>
        <v>0</v>
      </c>
      <c r="C721" s="20" t="str">
        <f>'Spot Type 1'!C721</f>
        <v>x</v>
      </c>
      <c r="D721" s="20"/>
      <c r="E721" s="20"/>
      <c r="F721" s="20"/>
      <c r="G721" s="20"/>
      <c r="H721" s="20"/>
      <c r="I721" s="20"/>
      <c r="J721" s="31"/>
      <c r="K721" s="32"/>
      <c r="L721" s="32"/>
      <c r="M721" s="32"/>
      <c r="N721" s="46"/>
      <c r="V721" s="5"/>
      <c r="Y721" s="5"/>
    </row>
    <row r="722" spans="2:25" x14ac:dyDescent="0.3">
      <c r="B722" s="23">
        <f>'Spot Type 1'!B722</f>
        <v>0</v>
      </c>
      <c r="C722" s="20" t="str">
        <f>'Spot Type 1'!C722</f>
        <v>x</v>
      </c>
      <c r="D722" s="20"/>
      <c r="E722" s="20"/>
      <c r="F722" s="20"/>
      <c r="G722" s="20"/>
      <c r="H722" s="20"/>
      <c r="I722" s="20"/>
      <c r="J722" s="31"/>
      <c r="K722" s="32"/>
      <c r="L722" s="32"/>
      <c r="M722" s="32"/>
      <c r="N722" s="46"/>
      <c r="V722" s="5"/>
      <c r="Y722" s="5"/>
    </row>
    <row r="723" spans="2:25" x14ac:dyDescent="0.3">
      <c r="B723" s="23">
        <f>'Spot Type 1'!B723</f>
        <v>0</v>
      </c>
      <c r="C723" s="20" t="str">
        <f>'Spot Type 1'!C723</f>
        <v>x</v>
      </c>
      <c r="D723" s="20"/>
      <c r="E723" s="20"/>
      <c r="F723" s="20"/>
      <c r="G723" s="20"/>
      <c r="H723" s="20"/>
      <c r="I723" s="20"/>
      <c r="J723" s="31"/>
      <c r="K723" s="32"/>
      <c r="L723" s="32"/>
      <c r="M723" s="32"/>
      <c r="N723" s="46"/>
      <c r="V723" s="5"/>
      <c r="Y723" s="5"/>
    </row>
    <row r="724" spans="2:25" x14ac:dyDescent="0.3">
      <c r="B724" s="23">
        <f>'Spot Type 1'!B724</f>
        <v>0</v>
      </c>
      <c r="C724" s="20" t="str">
        <f>'Spot Type 1'!C724</f>
        <v>x</v>
      </c>
      <c r="D724" s="20"/>
      <c r="E724" s="20"/>
      <c r="F724" s="20"/>
      <c r="G724" s="20"/>
      <c r="H724" s="20"/>
      <c r="I724" s="20"/>
      <c r="J724" s="31"/>
      <c r="K724" s="32"/>
      <c r="L724" s="32"/>
      <c r="M724" s="32"/>
      <c r="N724" s="46"/>
      <c r="V724" s="5"/>
      <c r="Y724" s="5"/>
    </row>
    <row r="725" spans="2:25" x14ac:dyDescent="0.3">
      <c r="B725" s="23">
        <f>'Spot Type 1'!B725</f>
        <v>0</v>
      </c>
      <c r="C725" s="20" t="str">
        <f>'Spot Type 1'!C725</f>
        <v>x</v>
      </c>
      <c r="D725" s="20"/>
      <c r="E725" s="20"/>
      <c r="F725" s="20"/>
      <c r="G725" s="20"/>
      <c r="H725" s="20"/>
      <c r="I725" s="20"/>
      <c r="J725" s="31"/>
      <c r="K725" s="32"/>
      <c r="L725" s="32"/>
      <c r="M725" s="32"/>
      <c r="N725" s="46"/>
      <c r="V725" s="5"/>
      <c r="Y725" s="5"/>
    </row>
    <row r="726" spans="2:25" x14ac:dyDescent="0.3">
      <c r="B726" s="23">
        <f>'Spot Type 1'!B726</f>
        <v>0</v>
      </c>
      <c r="C726" s="20" t="str">
        <f>'Spot Type 1'!C726</f>
        <v>x</v>
      </c>
      <c r="D726" s="20"/>
      <c r="E726" s="20"/>
      <c r="F726" s="20"/>
      <c r="G726" s="20"/>
      <c r="H726" s="20"/>
      <c r="I726" s="20"/>
      <c r="J726" s="31"/>
      <c r="K726" s="32"/>
      <c r="L726" s="32"/>
      <c r="M726" s="32"/>
      <c r="N726" s="46"/>
      <c r="V726" s="5"/>
      <c r="Y726" s="5"/>
    </row>
    <row r="727" spans="2:25" x14ac:dyDescent="0.3">
      <c r="B727" s="23">
        <f>'Spot Type 1'!B727</f>
        <v>0</v>
      </c>
      <c r="C727" s="20" t="str">
        <f>'Spot Type 1'!C727</f>
        <v>x</v>
      </c>
      <c r="D727" s="20"/>
      <c r="E727" s="20"/>
      <c r="F727" s="20"/>
      <c r="G727" s="20"/>
      <c r="H727" s="20"/>
      <c r="I727" s="20"/>
      <c r="J727" s="31"/>
      <c r="K727" s="32"/>
      <c r="L727" s="32"/>
      <c r="M727" s="32"/>
      <c r="N727" s="46"/>
      <c r="V727" s="5"/>
      <c r="Y727" s="5"/>
    </row>
    <row r="728" spans="2:25" x14ac:dyDescent="0.3">
      <c r="B728" s="23">
        <f>'Spot Type 1'!B728</f>
        <v>0</v>
      </c>
      <c r="C728" s="20" t="str">
        <f>'Spot Type 1'!C728</f>
        <v>x</v>
      </c>
      <c r="D728" s="20"/>
      <c r="E728" s="20"/>
      <c r="F728" s="20"/>
      <c r="G728" s="20"/>
      <c r="H728" s="20"/>
      <c r="I728" s="20"/>
      <c r="J728" s="31"/>
      <c r="K728" s="32"/>
      <c r="L728" s="32"/>
      <c r="M728" s="32"/>
      <c r="N728" s="46"/>
      <c r="V728" s="5"/>
      <c r="Y728" s="5"/>
    </row>
    <row r="729" spans="2:25" x14ac:dyDescent="0.3">
      <c r="B729" s="23">
        <f>'Spot Type 1'!B729</f>
        <v>0</v>
      </c>
      <c r="C729" s="20" t="str">
        <f>'Spot Type 1'!C729</f>
        <v>x</v>
      </c>
      <c r="D729" s="20"/>
      <c r="E729" s="20"/>
      <c r="F729" s="20"/>
      <c r="G729" s="20"/>
      <c r="H729" s="20"/>
      <c r="I729" s="20"/>
      <c r="J729" s="31"/>
      <c r="K729" s="32"/>
      <c r="L729" s="32"/>
      <c r="M729" s="32"/>
      <c r="N729" s="46"/>
      <c r="V729" s="5"/>
      <c r="Y729" s="5"/>
    </row>
    <row r="730" spans="2:25" x14ac:dyDescent="0.3">
      <c r="B730" s="23">
        <f>'Spot Type 1'!B730</f>
        <v>0</v>
      </c>
      <c r="C730" s="20" t="str">
        <f>'Spot Type 1'!C730</f>
        <v>x</v>
      </c>
      <c r="D730" s="20"/>
      <c r="E730" s="20"/>
      <c r="F730" s="20"/>
      <c r="G730" s="20"/>
      <c r="H730" s="20"/>
      <c r="I730" s="20"/>
      <c r="J730" s="31"/>
      <c r="K730" s="32"/>
      <c r="L730" s="32"/>
      <c r="M730" s="32"/>
      <c r="N730" s="46"/>
      <c r="V730" s="5"/>
      <c r="Y730" s="5"/>
    </row>
    <row r="731" spans="2:25" x14ac:dyDescent="0.3">
      <c r="B731" s="23">
        <f>'Spot Type 1'!B731</f>
        <v>0</v>
      </c>
      <c r="C731" s="20" t="str">
        <f>'Spot Type 1'!C731</f>
        <v>x</v>
      </c>
      <c r="D731" s="20"/>
      <c r="E731" s="20"/>
      <c r="F731" s="20"/>
      <c r="G731" s="20"/>
      <c r="H731" s="20"/>
      <c r="I731" s="20"/>
      <c r="J731" s="31"/>
      <c r="K731" s="32"/>
      <c r="L731" s="32"/>
      <c r="M731" s="32"/>
      <c r="N731" s="46"/>
      <c r="V731" s="5"/>
      <c r="Y731" s="5"/>
    </row>
    <row r="732" spans="2:25" x14ac:dyDescent="0.3">
      <c r="B732" s="23">
        <f>'Spot Type 1'!B732</f>
        <v>0</v>
      </c>
      <c r="C732" s="20" t="str">
        <f>'Spot Type 1'!C732</f>
        <v>x</v>
      </c>
      <c r="D732" s="20"/>
      <c r="E732" s="20"/>
      <c r="F732" s="20"/>
      <c r="G732" s="20"/>
      <c r="H732" s="20"/>
      <c r="I732" s="20"/>
      <c r="J732" s="31"/>
      <c r="K732" s="32"/>
      <c r="L732" s="32"/>
      <c r="M732" s="32"/>
      <c r="N732" s="46"/>
      <c r="V732" s="5"/>
      <c r="Y732" s="5"/>
    </row>
    <row r="733" spans="2:25" x14ac:dyDescent="0.3">
      <c r="B733" s="23">
        <f>'Spot Type 1'!B733</f>
        <v>0</v>
      </c>
      <c r="C733" s="20" t="str">
        <f>'Spot Type 1'!C733</f>
        <v>x</v>
      </c>
      <c r="D733" s="20"/>
      <c r="E733" s="20"/>
      <c r="F733" s="20"/>
      <c r="G733" s="20"/>
      <c r="H733" s="20"/>
      <c r="I733" s="20"/>
      <c r="J733" s="31"/>
      <c r="K733" s="32"/>
      <c r="L733" s="32"/>
      <c r="M733" s="32"/>
      <c r="N733" s="46"/>
      <c r="V733" s="5"/>
      <c r="Y733" s="5"/>
    </row>
    <row r="734" spans="2:25" x14ac:dyDescent="0.3">
      <c r="B734" s="23">
        <f>'Spot Type 1'!B734</f>
        <v>0</v>
      </c>
      <c r="C734" s="20" t="str">
        <f>'Spot Type 1'!C734</f>
        <v>x</v>
      </c>
      <c r="D734" s="20"/>
      <c r="E734" s="20"/>
      <c r="F734" s="20"/>
      <c r="G734" s="20"/>
      <c r="H734" s="20"/>
      <c r="I734" s="20"/>
      <c r="J734" s="31"/>
      <c r="K734" s="32"/>
      <c r="L734" s="32"/>
      <c r="M734" s="32"/>
      <c r="N734" s="46"/>
      <c r="V734" s="5"/>
      <c r="Y734" s="5"/>
    </row>
    <row r="735" spans="2:25" x14ac:dyDescent="0.3">
      <c r="B735" s="23">
        <f>'Spot Type 1'!B735</f>
        <v>0</v>
      </c>
      <c r="C735" s="20" t="str">
        <f>'Spot Type 1'!C735</f>
        <v>x</v>
      </c>
      <c r="D735" s="20"/>
      <c r="E735" s="20"/>
      <c r="F735" s="20"/>
      <c r="G735" s="20"/>
      <c r="H735" s="20"/>
      <c r="I735" s="20"/>
      <c r="J735" s="31"/>
      <c r="K735" s="32"/>
      <c r="L735" s="32"/>
      <c r="M735" s="32"/>
      <c r="N735" s="46"/>
      <c r="V735" s="5"/>
      <c r="Y735" s="5"/>
    </row>
    <row r="736" spans="2:25" x14ac:dyDescent="0.3">
      <c r="B736" s="23">
        <f>'Spot Type 1'!B736</f>
        <v>0</v>
      </c>
      <c r="C736" s="20" t="str">
        <f>'Spot Type 1'!C736</f>
        <v>x</v>
      </c>
      <c r="D736" s="20"/>
      <c r="E736" s="20"/>
      <c r="F736" s="20"/>
      <c r="G736" s="20"/>
      <c r="H736" s="20"/>
      <c r="I736" s="20"/>
      <c r="J736" s="31"/>
      <c r="K736" s="32"/>
      <c r="L736" s="32"/>
      <c r="M736" s="32"/>
      <c r="N736" s="46"/>
      <c r="V736" s="5"/>
      <c r="Y736" s="5"/>
    </row>
    <row r="737" spans="2:25" x14ac:dyDescent="0.3">
      <c r="B737" s="23">
        <f>'Spot Type 1'!B737</f>
        <v>0</v>
      </c>
      <c r="C737" s="20" t="str">
        <f>'Spot Type 1'!C737</f>
        <v>x</v>
      </c>
      <c r="D737" s="20"/>
      <c r="E737" s="20"/>
      <c r="F737" s="20"/>
      <c r="G737" s="20"/>
      <c r="H737" s="20"/>
      <c r="I737" s="20"/>
      <c r="J737" s="31"/>
      <c r="K737" s="32"/>
      <c r="L737" s="32"/>
      <c r="M737" s="32"/>
      <c r="N737" s="46"/>
      <c r="V737" s="5"/>
      <c r="Y737" s="5"/>
    </row>
    <row r="738" spans="2:25" x14ac:dyDescent="0.3">
      <c r="B738" s="23">
        <f>'Spot Type 1'!B738</f>
        <v>0</v>
      </c>
      <c r="C738" s="20" t="str">
        <f>'Spot Type 1'!C738</f>
        <v>x</v>
      </c>
      <c r="D738" s="20"/>
      <c r="E738" s="20"/>
      <c r="F738" s="20"/>
      <c r="G738" s="20"/>
      <c r="H738" s="20"/>
      <c r="I738" s="20"/>
      <c r="J738" s="31"/>
      <c r="K738" s="32"/>
      <c r="L738" s="32"/>
      <c r="M738" s="32"/>
      <c r="N738" s="46"/>
      <c r="V738" s="5"/>
      <c r="Y738" s="5"/>
    </row>
    <row r="739" spans="2:25" x14ac:dyDescent="0.3">
      <c r="B739" s="23">
        <f>'Spot Type 1'!B739</f>
        <v>0</v>
      </c>
      <c r="C739" s="20" t="str">
        <f>'Spot Type 1'!C739</f>
        <v>x</v>
      </c>
      <c r="D739" s="20"/>
      <c r="E739" s="20"/>
      <c r="F739" s="20"/>
      <c r="G739" s="20"/>
      <c r="H739" s="20"/>
      <c r="I739" s="20"/>
      <c r="J739" s="31"/>
      <c r="K739" s="32"/>
      <c r="L739" s="32"/>
      <c r="M739" s="32"/>
      <c r="N739" s="46"/>
      <c r="V739" s="5"/>
      <c r="Y739" s="5"/>
    </row>
    <row r="740" spans="2:25" x14ac:dyDescent="0.3">
      <c r="B740" s="23">
        <f>'Spot Type 1'!B740</f>
        <v>0</v>
      </c>
      <c r="C740" s="20" t="str">
        <f>'Spot Type 1'!C740</f>
        <v>x</v>
      </c>
      <c r="D740" s="20"/>
      <c r="E740" s="20"/>
      <c r="F740" s="20"/>
      <c r="G740" s="20"/>
      <c r="H740" s="20"/>
      <c r="I740" s="20"/>
      <c r="J740" s="31"/>
      <c r="K740" s="32"/>
      <c r="L740" s="32"/>
      <c r="M740" s="32"/>
      <c r="N740" s="46"/>
      <c r="V740" s="5"/>
      <c r="Y740" s="5"/>
    </row>
    <row r="741" spans="2:25" x14ac:dyDescent="0.3">
      <c r="B741" s="23">
        <f>'Spot Type 1'!B741</f>
        <v>0</v>
      </c>
      <c r="C741" s="20" t="str">
        <f>'Spot Type 1'!C741</f>
        <v>x</v>
      </c>
      <c r="D741" s="20"/>
      <c r="E741" s="20"/>
      <c r="F741" s="20"/>
      <c r="G741" s="20"/>
      <c r="H741" s="20"/>
      <c r="I741" s="20"/>
      <c r="J741" s="31"/>
      <c r="K741" s="32"/>
      <c r="L741" s="32"/>
      <c r="M741" s="32"/>
      <c r="N741" s="46"/>
      <c r="V741" s="5"/>
      <c r="Y741" s="5"/>
    </row>
    <row r="742" spans="2:25" x14ac:dyDescent="0.3">
      <c r="B742" s="23">
        <f>'Spot Type 1'!B742</f>
        <v>0</v>
      </c>
      <c r="C742" s="20" t="str">
        <f>'Spot Type 1'!C742</f>
        <v>x</v>
      </c>
      <c r="D742" s="20"/>
      <c r="E742" s="20"/>
      <c r="F742" s="20"/>
      <c r="G742" s="20"/>
      <c r="H742" s="20"/>
      <c r="I742" s="20"/>
      <c r="J742" s="31"/>
      <c r="K742" s="32"/>
      <c r="L742" s="32"/>
      <c r="M742" s="32"/>
      <c r="N742" s="46"/>
      <c r="V742" s="5"/>
      <c r="Y742" s="5"/>
    </row>
    <row r="743" spans="2:25" x14ac:dyDescent="0.3">
      <c r="B743" s="23">
        <f>'Spot Type 1'!B743</f>
        <v>0</v>
      </c>
      <c r="C743" s="20" t="str">
        <f>'Spot Type 1'!C743</f>
        <v>x</v>
      </c>
      <c r="D743" s="20"/>
      <c r="E743" s="20"/>
      <c r="F743" s="20"/>
      <c r="G743" s="20"/>
      <c r="H743" s="20"/>
      <c r="I743" s="20"/>
      <c r="J743" s="31"/>
      <c r="K743" s="32"/>
      <c r="L743" s="32"/>
      <c r="M743" s="32"/>
      <c r="N743" s="46"/>
      <c r="V743" s="5"/>
      <c r="Y743" s="5"/>
    </row>
    <row r="744" spans="2:25" x14ac:dyDescent="0.3">
      <c r="B744" s="23">
        <f>'Spot Type 1'!B744</f>
        <v>0</v>
      </c>
      <c r="C744" s="20" t="str">
        <f>'Spot Type 1'!C744</f>
        <v>x</v>
      </c>
      <c r="D744" s="20"/>
      <c r="E744" s="20"/>
      <c r="F744" s="20"/>
      <c r="G744" s="20"/>
      <c r="H744" s="20"/>
      <c r="I744" s="20"/>
      <c r="J744" s="31"/>
      <c r="K744" s="32"/>
      <c r="L744" s="32"/>
      <c r="M744" s="32"/>
      <c r="N744" s="46"/>
      <c r="V744" s="5"/>
      <c r="Y744" s="5"/>
    </row>
    <row r="745" spans="2:25" x14ac:dyDescent="0.3">
      <c r="B745" s="23">
        <f>'Spot Type 1'!B745</f>
        <v>0</v>
      </c>
      <c r="C745" s="20" t="str">
        <f>'Spot Type 1'!C745</f>
        <v>x</v>
      </c>
      <c r="D745" s="20"/>
      <c r="E745" s="20"/>
      <c r="F745" s="20"/>
      <c r="G745" s="20"/>
      <c r="H745" s="20"/>
      <c r="I745" s="20"/>
      <c r="J745" s="31"/>
      <c r="K745" s="32"/>
      <c r="L745" s="32"/>
      <c r="M745" s="32"/>
      <c r="N745" s="46"/>
      <c r="V745" s="5"/>
      <c r="Y745" s="5"/>
    </row>
    <row r="746" spans="2:25" x14ac:dyDescent="0.3">
      <c r="B746" s="23">
        <f>'Spot Type 1'!B746</f>
        <v>0</v>
      </c>
      <c r="C746" s="20" t="str">
        <f>'Spot Type 1'!C746</f>
        <v>x</v>
      </c>
      <c r="D746" s="20"/>
      <c r="E746" s="20"/>
      <c r="F746" s="20"/>
      <c r="G746" s="20"/>
      <c r="H746" s="20"/>
      <c r="I746" s="20"/>
      <c r="J746" s="31"/>
      <c r="K746" s="32"/>
      <c r="L746" s="32"/>
      <c r="M746" s="32"/>
      <c r="N746" s="46"/>
      <c r="V746" s="5"/>
      <c r="Y746" s="5"/>
    </row>
    <row r="747" spans="2:25" x14ac:dyDescent="0.3">
      <c r="B747" s="23">
        <f>'Spot Type 1'!B747</f>
        <v>0</v>
      </c>
      <c r="C747" s="20" t="str">
        <f>'Spot Type 1'!C747</f>
        <v>x</v>
      </c>
      <c r="D747" s="20"/>
      <c r="E747" s="20"/>
      <c r="F747" s="20"/>
      <c r="G747" s="20"/>
      <c r="H747" s="20"/>
      <c r="I747" s="20"/>
      <c r="J747" s="31"/>
      <c r="K747" s="32"/>
      <c r="L747" s="32"/>
      <c r="M747" s="32"/>
      <c r="N747" s="46"/>
      <c r="V747" s="5"/>
      <c r="Y747" s="5"/>
    </row>
    <row r="748" spans="2:25" x14ac:dyDescent="0.3">
      <c r="B748" s="23">
        <f>'Spot Type 1'!B748</f>
        <v>0</v>
      </c>
      <c r="C748" s="20" t="str">
        <f>'Spot Type 1'!C748</f>
        <v>x</v>
      </c>
      <c r="D748" s="20"/>
      <c r="E748" s="20"/>
      <c r="F748" s="20"/>
      <c r="G748" s="20"/>
      <c r="H748" s="20"/>
      <c r="I748" s="20"/>
      <c r="J748" s="31"/>
      <c r="K748" s="32"/>
      <c r="L748" s="32"/>
      <c r="M748" s="32"/>
      <c r="N748" s="46"/>
      <c r="V748" s="5"/>
      <c r="Y748" s="5"/>
    </row>
    <row r="749" spans="2:25" x14ac:dyDescent="0.3">
      <c r="B749" s="23">
        <f>'Spot Type 1'!B749</f>
        <v>0</v>
      </c>
      <c r="C749" s="20" t="str">
        <f>'Spot Type 1'!C749</f>
        <v>x</v>
      </c>
      <c r="D749" s="20"/>
      <c r="E749" s="20"/>
      <c r="F749" s="20"/>
      <c r="G749" s="20"/>
      <c r="H749" s="20"/>
      <c r="I749" s="20"/>
      <c r="J749" s="31"/>
      <c r="K749" s="32"/>
      <c r="L749" s="32"/>
      <c r="M749" s="32"/>
      <c r="N749" s="46"/>
      <c r="V749" s="5"/>
      <c r="Y749" s="5"/>
    </row>
    <row r="750" spans="2:25" x14ac:dyDescent="0.3">
      <c r="B750" s="23">
        <f>'Spot Type 1'!B750</f>
        <v>0</v>
      </c>
      <c r="C750" s="20" t="str">
        <f>'Spot Type 1'!C750</f>
        <v>x</v>
      </c>
      <c r="D750" s="20"/>
      <c r="E750" s="20"/>
      <c r="F750" s="20"/>
      <c r="G750" s="20"/>
      <c r="H750" s="20"/>
      <c r="I750" s="20"/>
      <c r="J750" s="31"/>
      <c r="K750" s="32"/>
      <c r="L750" s="32"/>
      <c r="M750" s="32"/>
      <c r="N750" s="46"/>
      <c r="V750" s="5"/>
      <c r="Y750" s="5"/>
    </row>
    <row r="751" spans="2:25" x14ac:dyDescent="0.3">
      <c r="B751" s="23">
        <f>'Spot Type 1'!B751</f>
        <v>0</v>
      </c>
      <c r="C751" s="20" t="str">
        <f>'Spot Type 1'!C751</f>
        <v>x</v>
      </c>
      <c r="D751" s="20"/>
      <c r="E751" s="20"/>
      <c r="F751" s="20"/>
      <c r="G751" s="20"/>
      <c r="H751" s="20"/>
      <c r="I751" s="20"/>
      <c r="J751" s="31"/>
      <c r="K751" s="32"/>
      <c r="L751" s="32"/>
      <c r="M751" s="32"/>
      <c r="N751" s="46"/>
      <c r="V751" s="5"/>
      <c r="Y751" s="5"/>
    </row>
    <row r="752" spans="2:25" x14ac:dyDescent="0.3">
      <c r="B752" s="23">
        <f>'Spot Type 1'!B752</f>
        <v>0</v>
      </c>
      <c r="C752" s="20" t="str">
        <f>'Spot Type 1'!C752</f>
        <v>x</v>
      </c>
      <c r="D752" s="20"/>
      <c r="E752" s="20"/>
      <c r="F752" s="20"/>
      <c r="G752" s="20"/>
      <c r="H752" s="20"/>
      <c r="I752" s="20"/>
      <c r="J752" s="31"/>
      <c r="K752" s="32"/>
      <c r="L752" s="32"/>
      <c r="M752" s="32"/>
      <c r="N752" s="46"/>
      <c r="V752" s="5"/>
      <c r="Y752" s="5"/>
    </row>
    <row r="753" spans="2:25" x14ac:dyDescent="0.3">
      <c r="B753" s="23">
        <f>'Spot Type 1'!B753</f>
        <v>0</v>
      </c>
      <c r="C753" s="20" t="str">
        <f>'Spot Type 1'!C753</f>
        <v>x</v>
      </c>
      <c r="D753" s="20"/>
      <c r="E753" s="20"/>
      <c r="F753" s="20"/>
      <c r="G753" s="20"/>
      <c r="H753" s="20"/>
      <c r="I753" s="20"/>
      <c r="J753" s="31"/>
      <c r="K753" s="32"/>
      <c r="L753" s="32"/>
      <c r="M753" s="32"/>
      <c r="N753" s="46"/>
      <c r="V753" s="5"/>
      <c r="Y753" s="5"/>
    </row>
    <row r="754" spans="2:25" x14ac:dyDescent="0.3">
      <c r="B754" s="23">
        <f>'Spot Type 1'!B754</f>
        <v>0</v>
      </c>
      <c r="C754" s="20" t="str">
        <f>'Spot Type 1'!C754</f>
        <v>x</v>
      </c>
      <c r="D754" s="20"/>
      <c r="E754" s="20"/>
      <c r="F754" s="20"/>
      <c r="G754" s="20"/>
      <c r="H754" s="20"/>
      <c r="I754" s="20"/>
      <c r="J754" s="31"/>
      <c r="K754" s="32"/>
      <c r="L754" s="32"/>
      <c r="M754" s="32"/>
      <c r="N754" s="46"/>
      <c r="V754" s="5"/>
      <c r="Y754" s="5"/>
    </row>
    <row r="755" spans="2:25" x14ac:dyDescent="0.3">
      <c r="B755" s="23">
        <f>'Spot Type 1'!B755</f>
        <v>0</v>
      </c>
      <c r="C755" s="20" t="str">
        <f>'Spot Type 1'!C755</f>
        <v>x</v>
      </c>
      <c r="D755" s="20"/>
      <c r="E755" s="20"/>
      <c r="F755" s="20"/>
      <c r="G755" s="20"/>
      <c r="H755" s="20"/>
      <c r="I755" s="20"/>
      <c r="J755" s="31"/>
      <c r="K755" s="32"/>
      <c r="L755" s="32"/>
      <c r="M755" s="32"/>
      <c r="N755" s="46"/>
      <c r="V755" s="5"/>
      <c r="Y755" s="5"/>
    </row>
    <row r="756" spans="2:25" x14ac:dyDescent="0.3">
      <c r="B756" s="23">
        <f>'Spot Type 1'!B756</f>
        <v>0</v>
      </c>
      <c r="C756" s="20" t="str">
        <f>'Spot Type 1'!C756</f>
        <v>x</v>
      </c>
      <c r="D756" s="20"/>
      <c r="E756" s="20"/>
      <c r="F756" s="20"/>
      <c r="G756" s="20"/>
      <c r="H756" s="20"/>
      <c r="I756" s="20"/>
      <c r="J756" s="31"/>
      <c r="K756" s="32"/>
      <c r="L756" s="32"/>
      <c r="M756" s="32"/>
      <c r="N756" s="46"/>
      <c r="V756" s="5"/>
      <c r="Y756" s="5"/>
    </row>
    <row r="757" spans="2:25" x14ac:dyDescent="0.3">
      <c r="B757" s="23">
        <f>'Spot Type 1'!B757</f>
        <v>0</v>
      </c>
      <c r="C757" s="20" t="str">
        <f>'Spot Type 1'!C757</f>
        <v>x</v>
      </c>
      <c r="D757" s="20"/>
      <c r="E757" s="20"/>
      <c r="F757" s="20"/>
      <c r="G757" s="20"/>
      <c r="H757" s="20"/>
      <c r="I757" s="20"/>
      <c r="J757" s="31"/>
      <c r="K757" s="32"/>
      <c r="L757" s="32"/>
      <c r="M757" s="32"/>
      <c r="N757" s="46"/>
      <c r="V757" s="5"/>
      <c r="Y757" s="5"/>
    </row>
    <row r="758" spans="2:25" x14ac:dyDescent="0.3">
      <c r="B758" s="23">
        <f>'Spot Type 1'!B758</f>
        <v>0</v>
      </c>
      <c r="C758" s="20" t="str">
        <f>'Spot Type 1'!C758</f>
        <v>x</v>
      </c>
      <c r="D758" s="20"/>
      <c r="E758" s="20"/>
      <c r="F758" s="20"/>
      <c r="G758" s="20"/>
      <c r="H758" s="20"/>
      <c r="I758" s="20"/>
      <c r="J758" s="31"/>
      <c r="K758" s="32"/>
      <c r="L758" s="32"/>
      <c r="M758" s="32"/>
      <c r="N758" s="46"/>
      <c r="V758" s="5"/>
      <c r="Y758" s="5"/>
    </row>
    <row r="759" spans="2:25" x14ac:dyDescent="0.3">
      <c r="B759" s="23">
        <f>'Spot Type 1'!B759</f>
        <v>0</v>
      </c>
      <c r="C759" s="20" t="str">
        <f>'Spot Type 1'!C759</f>
        <v>x</v>
      </c>
      <c r="D759" s="20"/>
      <c r="E759" s="20"/>
      <c r="F759" s="20"/>
      <c r="G759" s="20"/>
      <c r="H759" s="20"/>
      <c r="I759" s="20"/>
      <c r="J759" s="31"/>
      <c r="K759" s="32"/>
      <c r="L759" s="32"/>
      <c r="M759" s="32"/>
      <c r="N759" s="46"/>
      <c r="V759" s="5"/>
      <c r="Y759" s="5"/>
    </row>
    <row r="760" spans="2:25" x14ac:dyDescent="0.3">
      <c r="B760" s="23">
        <f>'Spot Type 1'!B760</f>
        <v>0</v>
      </c>
      <c r="C760" s="20" t="str">
        <f>'Spot Type 1'!C760</f>
        <v>x</v>
      </c>
      <c r="D760" s="20"/>
      <c r="E760" s="20"/>
      <c r="F760" s="20"/>
      <c r="G760" s="20"/>
      <c r="H760" s="20"/>
      <c r="I760" s="20"/>
      <c r="J760" s="31"/>
      <c r="K760" s="32"/>
      <c r="L760" s="32"/>
      <c r="M760" s="32"/>
      <c r="N760" s="46"/>
      <c r="V760" s="5"/>
      <c r="Y760" s="5"/>
    </row>
    <row r="761" spans="2:25" x14ac:dyDescent="0.3">
      <c r="B761" s="23">
        <f>'Spot Type 1'!B761</f>
        <v>0</v>
      </c>
      <c r="C761" s="20" t="str">
        <f>'Spot Type 1'!C761</f>
        <v>x</v>
      </c>
      <c r="D761" s="20"/>
      <c r="E761" s="20"/>
      <c r="F761" s="20"/>
      <c r="G761" s="20"/>
      <c r="H761" s="20"/>
      <c r="I761" s="20"/>
      <c r="J761" s="31"/>
      <c r="K761" s="32"/>
      <c r="L761" s="32"/>
      <c r="M761" s="32"/>
      <c r="N761" s="46"/>
      <c r="V761" s="5"/>
      <c r="Y761" s="5"/>
    </row>
    <row r="762" spans="2:25" x14ac:dyDescent="0.3">
      <c r="B762" s="23">
        <f>'Spot Type 1'!B762</f>
        <v>0</v>
      </c>
      <c r="C762" s="20" t="str">
        <f>'Spot Type 1'!C762</f>
        <v>x</v>
      </c>
      <c r="D762" s="20"/>
      <c r="E762" s="20"/>
      <c r="F762" s="20"/>
      <c r="G762" s="20"/>
      <c r="H762" s="20"/>
      <c r="I762" s="20"/>
      <c r="J762" s="31"/>
      <c r="K762" s="32"/>
      <c r="L762" s="32"/>
      <c r="M762" s="32"/>
      <c r="N762" s="46"/>
      <c r="V762" s="5"/>
      <c r="Y762" s="5"/>
    </row>
    <row r="763" spans="2:25" x14ac:dyDescent="0.3">
      <c r="B763" s="23">
        <f>'Spot Type 1'!B763</f>
        <v>0</v>
      </c>
      <c r="C763" s="20" t="str">
        <f>'Spot Type 1'!C763</f>
        <v>x</v>
      </c>
      <c r="D763" s="20"/>
      <c r="E763" s="20"/>
      <c r="F763" s="20"/>
      <c r="G763" s="20"/>
      <c r="H763" s="20"/>
      <c r="I763" s="20"/>
      <c r="J763" s="31"/>
      <c r="K763" s="32"/>
      <c r="L763" s="32"/>
      <c r="M763" s="32"/>
      <c r="N763" s="46"/>
      <c r="V763" s="5"/>
      <c r="Y763" s="5"/>
    </row>
    <row r="764" spans="2:25" x14ac:dyDescent="0.3">
      <c r="B764" s="23">
        <f>'Spot Type 1'!B764</f>
        <v>0</v>
      </c>
      <c r="C764" s="20" t="str">
        <f>'Spot Type 1'!C764</f>
        <v>x</v>
      </c>
      <c r="D764" s="20"/>
      <c r="E764" s="20"/>
      <c r="F764" s="20"/>
      <c r="G764" s="20"/>
      <c r="H764" s="20"/>
      <c r="I764" s="20"/>
      <c r="J764" s="31"/>
      <c r="K764" s="32"/>
      <c r="L764" s="32"/>
      <c r="M764" s="32"/>
      <c r="N764" s="46"/>
      <c r="V764" s="5"/>
      <c r="Y764" s="5"/>
    </row>
    <row r="765" spans="2:25" x14ac:dyDescent="0.3">
      <c r="B765" s="23">
        <f>'Spot Type 1'!B765</f>
        <v>0</v>
      </c>
      <c r="C765" s="20" t="str">
        <f>'Spot Type 1'!C765</f>
        <v>x</v>
      </c>
      <c r="D765" s="20"/>
      <c r="E765" s="20"/>
      <c r="F765" s="20"/>
      <c r="G765" s="20"/>
      <c r="H765" s="20"/>
      <c r="I765" s="20"/>
      <c r="J765" s="31"/>
      <c r="K765" s="32"/>
      <c r="L765" s="32"/>
      <c r="M765" s="32"/>
      <c r="N765" s="46"/>
      <c r="V765" s="5"/>
      <c r="Y765" s="5"/>
    </row>
    <row r="766" spans="2:25" x14ac:dyDescent="0.3">
      <c r="B766" s="23">
        <f>'Spot Type 1'!B766</f>
        <v>0</v>
      </c>
      <c r="C766" s="20" t="str">
        <f>'Spot Type 1'!C766</f>
        <v>x</v>
      </c>
      <c r="D766" s="20"/>
      <c r="E766" s="20"/>
      <c r="F766" s="20"/>
      <c r="G766" s="20"/>
      <c r="H766" s="20"/>
      <c r="I766" s="20"/>
      <c r="J766" s="31"/>
      <c r="K766" s="32"/>
      <c r="L766" s="32"/>
      <c r="M766" s="32"/>
      <c r="N766" s="46"/>
      <c r="V766" s="5"/>
      <c r="Y766" s="5"/>
    </row>
    <row r="767" spans="2:25" x14ac:dyDescent="0.3">
      <c r="B767" s="23">
        <f>'Spot Type 1'!B767</f>
        <v>0</v>
      </c>
      <c r="C767" s="20" t="str">
        <f>'Spot Type 1'!C767</f>
        <v>x</v>
      </c>
      <c r="D767" s="20"/>
      <c r="E767" s="20"/>
      <c r="F767" s="20"/>
      <c r="G767" s="20"/>
      <c r="H767" s="20"/>
      <c r="I767" s="20"/>
      <c r="J767" s="31"/>
      <c r="K767" s="32"/>
      <c r="L767" s="32"/>
      <c r="M767" s="32"/>
      <c r="N767" s="46"/>
      <c r="V767" s="5"/>
      <c r="Y767" s="5"/>
    </row>
    <row r="768" spans="2:25" x14ac:dyDescent="0.3">
      <c r="B768" s="23">
        <f>'Spot Type 1'!B768</f>
        <v>0</v>
      </c>
      <c r="C768" s="20" t="str">
        <f>'Spot Type 1'!C768</f>
        <v>x</v>
      </c>
      <c r="D768" s="20"/>
      <c r="E768" s="20"/>
      <c r="F768" s="20"/>
      <c r="G768" s="20"/>
      <c r="H768" s="20"/>
      <c r="I768" s="20"/>
      <c r="J768" s="31"/>
      <c r="K768" s="32"/>
      <c r="L768" s="32"/>
      <c r="M768" s="32"/>
      <c r="N768" s="46"/>
      <c r="V768" s="5"/>
      <c r="Y768" s="5"/>
    </row>
    <row r="769" spans="2:25" x14ac:dyDescent="0.3">
      <c r="B769" s="23">
        <f>'Spot Type 1'!B769</f>
        <v>0</v>
      </c>
      <c r="C769" s="20" t="str">
        <f>'Spot Type 1'!C769</f>
        <v>x</v>
      </c>
      <c r="D769" s="20"/>
      <c r="E769" s="20"/>
      <c r="F769" s="20"/>
      <c r="G769" s="20"/>
      <c r="H769" s="20"/>
      <c r="I769" s="20"/>
      <c r="J769" s="31"/>
      <c r="K769" s="32"/>
      <c r="L769" s="32"/>
      <c r="M769" s="32"/>
      <c r="N769" s="46"/>
      <c r="V769" s="5"/>
      <c r="Y769" s="5"/>
    </row>
    <row r="770" spans="2:25" x14ac:dyDescent="0.3">
      <c r="B770" s="23">
        <f>'Spot Type 1'!B770</f>
        <v>0</v>
      </c>
      <c r="C770" s="20" t="str">
        <f>'Spot Type 1'!C770</f>
        <v>x</v>
      </c>
      <c r="D770" s="20"/>
      <c r="E770" s="20"/>
      <c r="F770" s="20"/>
      <c r="G770" s="20"/>
      <c r="H770" s="20"/>
      <c r="I770" s="20"/>
      <c r="J770" s="31"/>
      <c r="K770" s="32"/>
      <c r="L770" s="32"/>
      <c r="M770" s="32"/>
      <c r="N770" s="46"/>
      <c r="V770" s="5"/>
      <c r="Y770" s="5"/>
    </row>
    <row r="771" spans="2:25" x14ac:dyDescent="0.3">
      <c r="B771" s="23">
        <f>'Spot Type 1'!B771</f>
        <v>0</v>
      </c>
      <c r="C771" s="20" t="str">
        <f>'Spot Type 1'!C771</f>
        <v>x</v>
      </c>
      <c r="D771" s="20"/>
      <c r="E771" s="20"/>
      <c r="F771" s="20"/>
      <c r="G771" s="20"/>
      <c r="H771" s="20"/>
      <c r="I771" s="20"/>
      <c r="J771" s="31"/>
      <c r="K771" s="32"/>
      <c r="L771" s="32"/>
      <c r="M771" s="32"/>
      <c r="N771" s="46"/>
      <c r="V771" s="5"/>
      <c r="Y771" s="5"/>
    </row>
    <row r="772" spans="2:25" x14ac:dyDescent="0.3">
      <c r="B772" s="23">
        <f>'Spot Type 1'!B772</f>
        <v>0</v>
      </c>
      <c r="C772" s="20" t="str">
        <f>'Spot Type 1'!C772</f>
        <v>x</v>
      </c>
      <c r="D772" s="20"/>
      <c r="E772" s="20"/>
      <c r="F772" s="20"/>
      <c r="G772" s="20"/>
      <c r="H772" s="20"/>
      <c r="I772" s="20"/>
      <c r="J772" s="31"/>
      <c r="K772" s="32"/>
      <c r="L772" s="32"/>
      <c r="M772" s="32"/>
      <c r="N772" s="46"/>
      <c r="V772" s="5"/>
      <c r="Y772" s="5"/>
    </row>
    <row r="773" spans="2:25" x14ac:dyDescent="0.3">
      <c r="B773" s="23">
        <f>'Spot Type 1'!B773</f>
        <v>0</v>
      </c>
      <c r="C773" s="20" t="str">
        <f>'Spot Type 1'!C773</f>
        <v>x</v>
      </c>
      <c r="D773" s="20"/>
      <c r="E773" s="20"/>
      <c r="F773" s="20"/>
      <c r="G773" s="20"/>
      <c r="H773" s="20"/>
      <c r="I773" s="20"/>
      <c r="J773" s="31"/>
      <c r="K773" s="32"/>
      <c r="L773" s="32"/>
      <c r="M773" s="32"/>
      <c r="N773" s="46"/>
      <c r="V773" s="5"/>
      <c r="Y773" s="5"/>
    </row>
    <row r="774" spans="2:25" x14ac:dyDescent="0.3">
      <c r="B774" s="23">
        <f>'Spot Type 1'!B774</f>
        <v>0</v>
      </c>
      <c r="C774" s="20" t="str">
        <f>'Spot Type 1'!C774</f>
        <v>x</v>
      </c>
      <c r="D774" s="20"/>
      <c r="E774" s="20"/>
      <c r="F774" s="20"/>
      <c r="G774" s="20"/>
      <c r="H774" s="20"/>
      <c r="I774" s="20"/>
      <c r="J774" s="31"/>
      <c r="K774" s="32"/>
      <c r="L774" s="32"/>
      <c r="M774" s="32"/>
      <c r="N774" s="46"/>
      <c r="V774" s="5"/>
      <c r="Y774" s="5"/>
    </row>
    <row r="775" spans="2:25" x14ac:dyDescent="0.3">
      <c r="B775" s="23">
        <f>'Spot Type 1'!B775</f>
        <v>0</v>
      </c>
      <c r="C775" s="20" t="str">
        <f>'Spot Type 1'!C775</f>
        <v>x</v>
      </c>
      <c r="D775" s="20"/>
      <c r="E775" s="20"/>
      <c r="F775" s="20"/>
      <c r="G775" s="20"/>
      <c r="H775" s="20"/>
      <c r="I775" s="20"/>
      <c r="J775" s="31"/>
      <c r="K775" s="32"/>
      <c r="L775" s="32"/>
      <c r="M775" s="32"/>
      <c r="N775" s="46"/>
      <c r="V775" s="5"/>
      <c r="Y775" s="5"/>
    </row>
    <row r="776" spans="2:25" x14ac:dyDescent="0.3">
      <c r="B776" s="23">
        <f>'Spot Type 1'!B776</f>
        <v>0</v>
      </c>
      <c r="C776" s="20" t="str">
        <f>'Spot Type 1'!C776</f>
        <v>x</v>
      </c>
      <c r="D776" s="20"/>
      <c r="E776" s="20"/>
      <c r="F776" s="20"/>
      <c r="G776" s="20"/>
      <c r="H776" s="20"/>
      <c r="I776" s="20"/>
      <c r="J776" s="31"/>
      <c r="K776" s="32"/>
      <c r="L776" s="32"/>
      <c r="M776" s="32"/>
      <c r="N776" s="46"/>
      <c r="V776" s="5"/>
      <c r="Y776" s="5"/>
    </row>
    <row r="777" spans="2:25" x14ac:dyDescent="0.3">
      <c r="B777" s="23">
        <f>'Spot Type 1'!B777</f>
        <v>0</v>
      </c>
      <c r="C777" s="20" t="str">
        <f>'Spot Type 1'!C777</f>
        <v>x</v>
      </c>
      <c r="D777" s="20"/>
      <c r="E777" s="20"/>
      <c r="F777" s="20"/>
      <c r="G777" s="20"/>
      <c r="H777" s="20"/>
      <c r="I777" s="20"/>
      <c r="J777" s="31"/>
      <c r="K777" s="32"/>
      <c r="L777" s="32"/>
      <c r="M777" s="32"/>
      <c r="N777" s="46"/>
      <c r="V777" s="5"/>
      <c r="Y777" s="5"/>
    </row>
    <row r="778" spans="2:25" x14ac:dyDescent="0.3">
      <c r="B778" s="23">
        <f>'Spot Type 1'!B778</f>
        <v>0</v>
      </c>
      <c r="C778" s="20" t="str">
        <f>'Spot Type 1'!C778</f>
        <v>x</v>
      </c>
      <c r="D778" s="20"/>
      <c r="E778" s="20"/>
      <c r="F778" s="20"/>
      <c r="G778" s="20"/>
      <c r="H778" s="20"/>
      <c r="I778" s="20"/>
      <c r="J778" s="31"/>
      <c r="K778" s="32"/>
      <c r="L778" s="32"/>
      <c r="M778" s="32"/>
      <c r="N778" s="46"/>
      <c r="V778" s="5"/>
      <c r="Y778" s="5"/>
    </row>
    <row r="779" spans="2:25" x14ac:dyDescent="0.3">
      <c r="B779" s="23">
        <f>'Spot Type 1'!B779</f>
        <v>0</v>
      </c>
      <c r="C779" s="20" t="str">
        <f>'Spot Type 1'!C779</f>
        <v>x</v>
      </c>
      <c r="D779" s="20"/>
      <c r="E779" s="20"/>
      <c r="F779" s="20"/>
      <c r="G779" s="20"/>
      <c r="H779" s="20"/>
      <c r="I779" s="20"/>
      <c r="J779" s="31"/>
      <c r="K779" s="32"/>
      <c r="L779" s="32"/>
      <c r="M779" s="32"/>
      <c r="N779" s="46"/>
      <c r="V779" s="5"/>
      <c r="Y779" s="5"/>
    </row>
    <row r="780" spans="2:25" x14ac:dyDescent="0.3">
      <c r="B780" s="23">
        <f>'Spot Type 1'!B780</f>
        <v>0</v>
      </c>
      <c r="C780" s="20" t="str">
        <f>'Spot Type 1'!C780</f>
        <v>x</v>
      </c>
      <c r="D780" s="20"/>
      <c r="E780" s="20"/>
      <c r="F780" s="20"/>
      <c r="G780" s="20"/>
      <c r="H780" s="20"/>
      <c r="I780" s="20"/>
      <c r="J780" s="31"/>
      <c r="K780" s="32"/>
      <c r="L780" s="32"/>
      <c r="M780" s="32"/>
      <c r="N780" s="46"/>
      <c r="V780" s="5"/>
      <c r="Y780" s="5"/>
    </row>
    <row r="781" spans="2:25" x14ac:dyDescent="0.3">
      <c r="B781" s="23">
        <f>'Spot Type 1'!B781</f>
        <v>0</v>
      </c>
      <c r="C781" s="20" t="str">
        <f>'Spot Type 1'!C781</f>
        <v>x</v>
      </c>
      <c r="D781" s="20"/>
      <c r="E781" s="20"/>
      <c r="F781" s="20"/>
      <c r="G781" s="20"/>
      <c r="H781" s="20"/>
      <c r="I781" s="20"/>
      <c r="J781" s="31"/>
      <c r="K781" s="32"/>
      <c r="L781" s="32"/>
      <c r="M781" s="32"/>
      <c r="N781" s="46"/>
      <c r="V781" s="5"/>
      <c r="Y781" s="5"/>
    </row>
    <row r="782" spans="2:25" x14ac:dyDescent="0.3">
      <c r="B782" s="23">
        <f>'Spot Type 1'!B782</f>
        <v>0</v>
      </c>
      <c r="C782" s="20" t="str">
        <f>'Spot Type 1'!C782</f>
        <v>x</v>
      </c>
      <c r="D782" s="20"/>
      <c r="E782" s="20"/>
      <c r="F782" s="20"/>
      <c r="G782" s="20"/>
      <c r="H782" s="20"/>
      <c r="I782" s="20"/>
      <c r="J782" s="31"/>
      <c r="K782" s="32"/>
      <c r="L782" s="32"/>
      <c r="M782" s="32"/>
      <c r="N782" s="46"/>
      <c r="V782" s="5"/>
      <c r="Y782" s="5"/>
    </row>
    <row r="783" spans="2:25" x14ac:dyDescent="0.3">
      <c r="B783" s="23">
        <f>'Spot Type 1'!B783</f>
        <v>0</v>
      </c>
      <c r="C783" s="20" t="str">
        <f>'Spot Type 1'!C783</f>
        <v>x</v>
      </c>
      <c r="D783" s="20"/>
      <c r="E783" s="20"/>
      <c r="F783" s="20"/>
      <c r="G783" s="20"/>
      <c r="H783" s="20"/>
      <c r="I783" s="20"/>
      <c r="J783" s="31"/>
      <c r="K783" s="32"/>
      <c r="L783" s="32"/>
      <c r="M783" s="32"/>
      <c r="N783" s="46"/>
      <c r="V783" s="5"/>
      <c r="Y783" s="5"/>
    </row>
    <row r="784" spans="2:25" x14ac:dyDescent="0.3">
      <c r="B784" s="23">
        <f>'Spot Type 1'!B784</f>
        <v>0</v>
      </c>
      <c r="C784" s="20" t="str">
        <f>'Spot Type 1'!C784</f>
        <v>x</v>
      </c>
      <c r="D784" s="20"/>
      <c r="E784" s="20"/>
      <c r="F784" s="20"/>
      <c r="G784" s="20"/>
      <c r="H784" s="20"/>
      <c r="I784" s="20"/>
      <c r="J784" s="31"/>
      <c r="K784" s="32"/>
      <c r="L784" s="32"/>
      <c r="M784" s="32"/>
      <c r="N784" s="46"/>
      <c r="V784" s="5"/>
      <c r="Y784" s="5"/>
    </row>
    <row r="785" spans="2:25" x14ac:dyDescent="0.3">
      <c r="B785" s="23">
        <f>'Spot Type 1'!B785</f>
        <v>0</v>
      </c>
      <c r="C785" s="20" t="str">
        <f>'Spot Type 1'!C785</f>
        <v>x</v>
      </c>
      <c r="D785" s="20"/>
      <c r="E785" s="20"/>
      <c r="F785" s="20"/>
      <c r="G785" s="20"/>
      <c r="H785" s="20"/>
      <c r="I785" s="20"/>
      <c r="J785" s="31"/>
      <c r="K785" s="32"/>
      <c r="L785" s="32"/>
      <c r="M785" s="32"/>
      <c r="N785" s="46"/>
      <c r="V785" s="5"/>
      <c r="Y785" s="5"/>
    </row>
    <row r="786" spans="2:25" x14ac:dyDescent="0.3">
      <c r="B786" s="23">
        <f>'Spot Type 1'!B786</f>
        <v>0</v>
      </c>
      <c r="C786" s="20" t="str">
        <f>'Spot Type 1'!C786</f>
        <v>x</v>
      </c>
      <c r="D786" s="20"/>
      <c r="E786" s="20"/>
      <c r="F786" s="20"/>
      <c r="G786" s="20"/>
      <c r="H786" s="20"/>
      <c r="I786" s="20"/>
      <c r="J786" s="31"/>
      <c r="K786" s="32"/>
      <c r="L786" s="32"/>
      <c r="M786" s="32"/>
      <c r="N786" s="46"/>
      <c r="V786" s="5"/>
      <c r="Y786" s="5"/>
    </row>
    <row r="787" spans="2:25" x14ac:dyDescent="0.3">
      <c r="B787" s="23">
        <f>'Spot Type 1'!B787</f>
        <v>0</v>
      </c>
      <c r="C787" s="20" t="str">
        <f>'Spot Type 1'!C787</f>
        <v>x</v>
      </c>
      <c r="D787" s="20"/>
      <c r="E787" s="20"/>
      <c r="F787" s="20"/>
      <c r="G787" s="20"/>
      <c r="H787" s="20"/>
      <c r="I787" s="20"/>
      <c r="J787" s="31"/>
      <c r="K787" s="32"/>
      <c r="L787" s="32"/>
      <c r="M787" s="32"/>
      <c r="N787" s="46"/>
      <c r="V787" s="5"/>
      <c r="Y787" s="5"/>
    </row>
    <row r="788" spans="2:25" x14ac:dyDescent="0.3">
      <c r="B788" s="23">
        <f>'Spot Type 1'!B788</f>
        <v>0</v>
      </c>
      <c r="C788" s="20" t="str">
        <f>'Spot Type 1'!C788</f>
        <v>x</v>
      </c>
      <c r="D788" s="20"/>
      <c r="E788" s="20"/>
      <c r="F788" s="20"/>
      <c r="G788" s="20"/>
      <c r="H788" s="20"/>
      <c r="I788" s="20"/>
      <c r="J788" s="31"/>
      <c r="K788" s="32"/>
      <c r="L788" s="32"/>
      <c r="M788" s="32"/>
      <c r="N788" s="46"/>
      <c r="V788" s="5"/>
      <c r="Y788" s="5"/>
    </row>
    <row r="789" spans="2:25" x14ac:dyDescent="0.3">
      <c r="B789" s="23">
        <f>'Spot Type 1'!B789</f>
        <v>0</v>
      </c>
      <c r="C789" s="20" t="str">
        <f>'Spot Type 1'!C789</f>
        <v>x</v>
      </c>
      <c r="D789" s="20"/>
      <c r="E789" s="20"/>
      <c r="F789" s="20"/>
      <c r="G789" s="20"/>
      <c r="H789" s="20"/>
      <c r="I789" s="20"/>
      <c r="J789" s="31"/>
      <c r="K789" s="32"/>
      <c r="L789" s="32"/>
      <c r="M789" s="32"/>
      <c r="N789" s="46"/>
      <c r="V789" s="5"/>
      <c r="Y789" s="5"/>
    </row>
    <row r="790" spans="2:25" x14ac:dyDescent="0.3">
      <c r="B790" s="23">
        <f>'Spot Type 1'!B790</f>
        <v>0</v>
      </c>
      <c r="C790" s="20" t="str">
        <f>'Spot Type 1'!C790</f>
        <v>x</v>
      </c>
      <c r="D790" s="20"/>
      <c r="E790" s="20"/>
      <c r="F790" s="20"/>
      <c r="G790" s="20"/>
      <c r="H790" s="20"/>
      <c r="I790" s="20"/>
      <c r="J790" s="31"/>
      <c r="K790" s="32"/>
      <c r="L790" s="32"/>
      <c r="M790" s="32"/>
      <c r="N790" s="46"/>
      <c r="V790" s="5"/>
      <c r="Y790" s="5"/>
    </row>
    <row r="791" spans="2:25" x14ac:dyDescent="0.3">
      <c r="B791" s="23">
        <f>'Spot Type 1'!B791</f>
        <v>0</v>
      </c>
      <c r="C791" s="20" t="str">
        <f>'Spot Type 1'!C791</f>
        <v>x</v>
      </c>
      <c r="D791" s="20"/>
      <c r="E791" s="20"/>
      <c r="F791" s="20"/>
      <c r="G791" s="20"/>
      <c r="H791" s="20"/>
      <c r="I791" s="20"/>
      <c r="J791" s="31"/>
      <c r="K791" s="32"/>
      <c r="L791" s="32"/>
      <c r="M791" s="32"/>
      <c r="N791" s="46"/>
      <c r="V791" s="5"/>
      <c r="Y791" s="5"/>
    </row>
    <row r="792" spans="2:25" x14ac:dyDescent="0.3">
      <c r="B792" s="23">
        <f>'Spot Type 1'!B792</f>
        <v>0</v>
      </c>
      <c r="C792" s="20" t="str">
        <f>'Spot Type 1'!C792</f>
        <v>x</v>
      </c>
      <c r="D792" s="20"/>
      <c r="E792" s="20"/>
      <c r="F792" s="20"/>
      <c r="G792" s="20"/>
      <c r="H792" s="20"/>
      <c r="I792" s="20"/>
      <c r="J792" s="31"/>
      <c r="K792" s="32"/>
      <c r="L792" s="32"/>
      <c r="M792" s="32"/>
      <c r="N792" s="46"/>
      <c r="V792" s="5"/>
      <c r="Y792" s="5"/>
    </row>
    <row r="793" spans="2:25" x14ac:dyDescent="0.3">
      <c r="B793" s="23">
        <f>'Spot Type 1'!B793</f>
        <v>0</v>
      </c>
      <c r="C793" s="20" t="str">
        <f>'Spot Type 1'!C793</f>
        <v>x</v>
      </c>
      <c r="D793" s="20"/>
      <c r="E793" s="20"/>
      <c r="F793" s="20"/>
      <c r="G793" s="20"/>
      <c r="H793" s="20"/>
      <c r="I793" s="20"/>
      <c r="J793" s="31"/>
      <c r="K793" s="32"/>
      <c r="L793" s="32"/>
      <c r="M793" s="32"/>
      <c r="N793" s="46"/>
      <c r="V793" s="5"/>
      <c r="Y793" s="5"/>
    </row>
    <row r="794" spans="2:25" x14ac:dyDescent="0.3">
      <c r="B794" s="23">
        <f>'Spot Type 1'!B794</f>
        <v>0</v>
      </c>
      <c r="C794" s="20" t="str">
        <f>'Spot Type 1'!C794</f>
        <v>x</v>
      </c>
      <c r="D794" s="20"/>
      <c r="E794" s="20"/>
      <c r="F794" s="20"/>
      <c r="G794" s="20"/>
      <c r="H794" s="20"/>
      <c r="I794" s="20"/>
      <c r="J794" s="31"/>
      <c r="K794" s="32"/>
      <c r="L794" s="32"/>
      <c r="M794" s="32"/>
      <c r="N794" s="46"/>
      <c r="V794" s="5"/>
      <c r="Y794" s="5"/>
    </row>
    <row r="795" spans="2:25" x14ac:dyDescent="0.3">
      <c r="B795" s="23">
        <f>'Spot Type 1'!B795</f>
        <v>0</v>
      </c>
      <c r="C795" s="20" t="str">
        <f>'Spot Type 1'!C795</f>
        <v>x</v>
      </c>
      <c r="D795" s="20"/>
      <c r="E795" s="20"/>
      <c r="F795" s="20"/>
      <c r="G795" s="20"/>
      <c r="H795" s="20"/>
      <c r="I795" s="20"/>
      <c r="J795" s="31"/>
      <c r="K795" s="32"/>
      <c r="L795" s="32"/>
      <c r="M795" s="32"/>
      <c r="N795" s="46"/>
      <c r="V795" s="5"/>
      <c r="Y795" s="5"/>
    </row>
    <row r="796" spans="2:25" x14ac:dyDescent="0.3">
      <c r="B796" s="23">
        <f>'Spot Type 1'!B796</f>
        <v>0</v>
      </c>
      <c r="C796" s="20" t="str">
        <f>'Spot Type 1'!C796</f>
        <v>x</v>
      </c>
      <c r="D796" s="20"/>
      <c r="E796" s="20"/>
      <c r="F796" s="20"/>
      <c r="G796" s="20"/>
      <c r="H796" s="20"/>
      <c r="I796" s="20"/>
      <c r="J796" s="31"/>
      <c r="K796" s="32"/>
      <c r="L796" s="32"/>
      <c r="M796" s="32"/>
      <c r="N796" s="46"/>
      <c r="V796" s="5"/>
      <c r="Y796" s="5"/>
    </row>
    <row r="797" spans="2:25" x14ac:dyDescent="0.3">
      <c r="B797" s="23">
        <f>'Spot Type 1'!B797</f>
        <v>0</v>
      </c>
      <c r="C797" s="20" t="str">
        <f>'Spot Type 1'!C797</f>
        <v>x</v>
      </c>
      <c r="D797" s="20"/>
      <c r="E797" s="20"/>
      <c r="F797" s="20"/>
      <c r="G797" s="20"/>
      <c r="H797" s="20"/>
      <c r="I797" s="20"/>
      <c r="J797" s="31"/>
      <c r="K797" s="32"/>
      <c r="L797" s="32"/>
      <c r="M797" s="32"/>
      <c r="N797" s="46"/>
      <c r="V797" s="5"/>
      <c r="Y797" s="5"/>
    </row>
    <row r="798" spans="2:25" x14ac:dyDescent="0.3">
      <c r="B798" s="23">
        <f>'Spot Type 1'!B798</f>
        <v>0</v>
      </c>
      <c r="C798" s="20" t="str">
        <f>'Spot Type 1'!C798</f>
        <v>x</v>
      </c>
      <c r="D798" s="20"/>
      <c r="E798" s="20"/>
      <c r="F798" s="20"/>
      <c r="G798" s="20"/>
      <c r="H798" s="20"/>
      <c r="I798" s="20"/>
      <c r="J798" s="31"/>
      <c r="K798" s="32"/>
      <c r="L798" s="32"/>
      <c r="M798" s="32"/>
      <c r="N798" s="46"/>
      <c r="V798" s="5"/>
      <c r="Y798" s="5"/>
    </row>
    <row r="799" spans="2:25" x14ac:dyDescent="0.3">
      <c r="B799" s="23">
        <f>'Spot Type 1'!B799</f>
        <v>0</v>
      </c>
      <c r="C799" s="20" t="str">
        <f>'Spot Type 1'!C799</f>
        <v>x</v>
      </c>
      <c r="D799" s="20"/>
      <c r="E799" s="20"/>
      <c r="F799" s="20"/>
      <c r="G799" s="20"/>
      <c r="H799" s="20"/>
      <c r="I799" s="20"/>
      <c r="J799" s="31"/>
      <c r="K799" s="32"/>
      <c r="L799" s="32"/>
      <c r="M799" s="32"/>
      <c r="N799" s="46"/>
      <c r="V799" s="5"/>
      <c r="Y799" s="5"/>
    </row>
    <row r="800" spans="2:25" x14ac:dyDescent="0.3">
      <c r="B800" s="23">
        <f>'Spot Type 1'!B800</f>
        <v>0</v>
      </c>
      <c r="C800" s="20" t="str">
        <f>'Spot Type 1'!C800</f>
        <v>x</v>
      </c>
      <c r="D800" s="20"/>
      <c r="E800" s="20"/>
      <c r="F800" s="20"/>
      <c r="G800" s="20"/>
      <c r="H800" s="20"/>
      <c r="I800" s="20"/>
      <c r="J800" s="31"/>
      <c r="K800" s="32"/>
      <c r="L800" s="32"/>
      <c r="M800" s="32"/>
      <c r="N800" s="46"/>
      <c r="V800" s="5"/>
      <c r="Y800" s="5"/>
    </row>
    <row r="801" spans="2:25" x14ac:dyDescent="0.3">
      <c r="B801" s="23">
        <f>'Spot Type 1'!B801</f>
        <v>0</v>
      </c>
      <c r="C801" s="20" t="str">
        <f>'Spot Type 1'!C801</f>
        <v>x</v>
      </c>
      <c r="D801" s="20"/>
      <c r="E801" s="20"/>
      <c r="F801" s="20"/>
      <c r="G801" s="20"/>
      <c r="H801" s="20"/>
      <c r="I801" s="20"/>
      <c r="J801" s="31"/>
      <c r="K801" s="32"/>
      <c r="L801" s="32"/>
      <c r="M801" s="32"/>
      <c r="N801" s="46"/>
      <c r="V801" s="5"/>
      <c r="Y801" s="5"/>
    </row>
    <row r="802" spans="2:25" x14ac:dyDescent="0.3">
      <c r="B802" s="23">
        <f>'Spot Type 1'!B802</f>
        <v>0</v>
      </c>
      <c r="C802" s="20" t="str">
        <f>'Spot Type 1'!C802</f>
        <v>x</v>
      </c>
      <c r="D802" s="20"/>
      <c r="E802" s="20"/>
      <c r="F802" s="20"/>
      <c r="G802" s="20"/>
      <c r="H802" s="20"/>
      <c r="I802" s="20"/>
      <c r="J802" s="31"/>
      <c r="K802" s="32"/>
      <c r="L802" s="32"/>
      <c r="M802" s="32"/>
      <c r="N802" s="46"/>
      <c r="V802" s="5"/>
      <c r="Y802" s="5"/>
    </row>
    <row r="803" spans="2:25" x14ac:dyDescent="0.3">
      <c r="B803" s="23">
        <f>'Spot Type 1'!B803</f>
        <v>0</v>
      </c>
      <c r="C803" s="20" t="str">
        <f>'Spot Type 1'!C803</f>
        <v>x</v>
      </c>
      <c r="D803" s="20"/>
      <c r="E803" s="20"/>
      <c r="F803" s="20"/>
      <c r="G803" s="20"/>
      <c r="H803" s="20"/>
      <c r="I803" s="20"/>
      <c r="J803" s="31"/>
      <c r="K803" s="32"/>
      <c r="L803" s="32"/>
      <c r="M803" s="32"/>
      <c r="N803" s="46"/>
      <c r="V803" s="5"/>
      <c r="Y803" s="5"/>
    </row>
    <row r="804" spans="2:25" x14ac:dyDescent="0.3">
      <c r="B804" s="23">
        <f>'Spot Type 1'!B804</f>
        <v>0</v>
      </c>
      <c r="C804" s="20" t="str">
        <f>'Spot Type 1'!C804</f>
        <v>x</v>
      </c>
      <c r="D804" s="20"/>
      <c r="E804" s="20"/>
      <c r="F804" s="20"/>
      <c r="G804" s="20"/>
      <c r="H804" s="20"/>
      <c r="I804" s="20"/>
      <c r="J804" s="31"/>
      <c r="K804" s="32"/>
      <c r="L804" s="32"/>
      <c r="M804" s="32"/>
      <c r="N804" s="46"/>
      <c r="V804" s="5"/>
      <c r="Y804" s="5"/>
    </row>
    <row r="805" spans="2:25" x14ac:dyDescent="0.3">
      <c r="B805" s="23">
        <f>'Spot Type 1'!B805</f>
        <v>0</v>
      </c>
      <c r="C805" s="20" t="str">
        <f>'Spot Type 1'!C805</f>
        <v>x</v>
      </c>
      <c r="D805" s="20"/>
      <c r="E805" s="20"/>
      <c r="F805" s="20"/>
      <c r="G805" s="20"/>
      <c r="H805" s="20"/>
      <c r="I805" s="20"/>
      <c r="J805" s="31"/>
      <c r="K805" s="32"/>
      <c r="L805" s="32"/>
      <c r="M805" s="32"/>
      <c r="N805" s="46"/>
      <c r="V805" s="5"/>
      <c r="Y805" s="5"/>
    </row>
    <row r="806" spans="2:25" x14ac:dyDescent="0.3">
      <c r="B806" s="23">
        <f>'Spot Type 1'!B806</f>
        <v>0</v>
      </c>
      <c r="C806" s="20" t="str">
        <f>'Spot Type 1'!C806</f>
        <v>x</v>
      </c>
      <c r="D806" s="20"/>
      <c r="E806" s="20"/>
      <c r="F806" s="20"/>
      <c r="G806" s="20"/>
      <c r="H806" s="20"/>
      <c r="I806" s="20"/>
      <c r="J806" s="31"/>
      <c r="K806" s="32"/>
      <c r="L806" s="32"/>
      <c r="M806" s="32"/>
      <c r="N806" s="46"/>
      <c r="V806" s="5"/>
      <c r="Y806" s="5"/>
    </row>
    <row r="807" spans="2:25" x14ac:dyDescent="0.3">
      <c r="B807" s="23">
        <f>'Spot Type 1'!B807</f>
        <v>0</v>
      </c>
      <c r="C807" s="20" t="str">
        <f>'Spot Type 1'!C807</f>
        <v>x</v>
      </c>
      <c r="D807" s="20"/>
      <c r="E807" s="20"/>
      <c r="F807" s="20"/>
      <c r="G807" s="20"/>
      <c r="H807" s="20"/>
      <c r="I807" s="20"/>
      <c r="J807" s="31"/>
      <c r="K807" s="32"/>
      <c r="L807" s="32"/>
      <c r="M807" s="32"/>
      <c r="N807" s="46"/>
      <c r="V807" s="5"/>
      <c r="Y807" s="5"/>
    </row>
    <row r="808" spans="2:25" x14ac:dyDescent="0.3">
      <c r="B808" s="23">
        <f>'Spot Type 1'!B808</f>
        <v>0</v>
      </c>
      <c r="C808" s="20" t="str">
        <f>'Spot Type 1'!C808</f>
        <v>x</v>
      </c>
      <c r="D808" s="20"/>
      <c r="E808" s="20"/>
      <c r="F808" s="20"/>
      <c r="G808" s="20"/>
      <c r="H808" s="20"/>
      <c r="I808" s="20"/>
      <c r="J808" s="31"/>
      <c r="K808" s="32"/>
      <c r="L808" s="32"/>
      <c r="M808" s="32"/>
      <c r="N808" s="46"/>
      <c r="V808" s="5"/>
      <c r="Y808" s="5"/>
    </row>
    <row r="809" spans="2:25" x14ac:dyDescent="0.3">
      <c r="B809" s="23">
        <f>'Spot Type 1'!B809</f>
        <v>0</v>
      </c>
      <c r="C809" s="20" t="str">
        <f>'Spot Type 1'!C809</f>
        <v>x</v>
      </c>
      <c r="D809" s="20"/>
      <c r="E809" s="20"/>
      <c r="F809" s="20"/>
      <c r="G809" s="20"/>
      <c r="H809" s="20"/>
      <c r="I809" s="20"/>
      <c r="J809" s="31"/>
      <c r="K809" s="32"/>
      <c r="L809" s="32"/>
      <c r="M809" s="32"/>
      <c r="N809" s="46"/>
      <c r="V809" s="5"/>
      <c r="Y809" s="5"/>
    </row>
    <row r="810" spans="2:25" x14ac:dyDescent="0.3">
      <c r="B810" s="23">
        <f>'Spot Type 1'!B810</f>
        <v>0</v>
      </c>
      <c r="C810" s="20" t="str">
        <f>'Spot Type 1'!C810</f>
        <v>x</v>
      </c>
      <c r="D810" s="20"/>
      <c r="E810" s="20"/>
      <c r="F810" s="20"/>
      <c r="G810" s="20"/>
      <c r="H810" s="20"/>
      <c r="I810" s="20"/>
      <c r="J810" s="31"/>
      <c r="K810" s="32"/>
      <c r="L810" s="32"/>
      <c r="M810" s="32"/>
      <c r="N810" s="46"/>
      <c r="V810" s="5"/>
      <c r="Y810" s="5"/>
    </row>
    <row r="811" spans="2:25" x14ac:dyDescent="0.3">
      <c r="B811" s="23">
        <f>'Spot Type 1'!B811</f>
        <v>0</v>
      </c>
      <c r="C811" s="20" t="str">
        <f>'Spot Type 1'!C811</f>
        <v>x</v>
      </c>
      <c r="D811" s="20"/>
      <c r="E811" s="20"/>
      <c r="F811" s="20"/>
      <c r="G811" s="20"/>
      <c r="H811" s="20"/>
      <c r="I811" s="20"/>
      <c r="J811" s="31"/>
      <c r="K811" s="32"/>
      <c r="L811" s="32"/>
      <c r="M811" s="32"/>
      <c r="N811" s="46"/>
      <c r="V811" s="5"/>
      <c r="Y811" s="5"/>
    </row>
    <row r="812" spans="2:25" x14ac:dyDescent="0.3">
      <c r="B812" s="23">
        <f>'Spot Type 1'!B812</f>
        <v>0</v>
      </c>
      <c r="C812" s="20" t="str">
        <f>'Spot Type 1'!C812</f>
        <v>x</v>
      </c>
      <c r="D812" s="20"/>
      <c r="E812" s="20"/>
      <c r="F812" s="20"/>
      <c r="G812" s="20"/>
      <c r="H812" s="20"/>
      <c r="I812" s="20"/>
      <c r="J812" s="31"/>
      <c r="K812" s="32"/>
      <c r="L812" s="32"/>
      <c r="M812" s="32"/>
      <c r="N812" s="46"/>
      <c r="V812" s="5"/>
      <c r="Y812" s="5"/>
    </row>
    <row r="813" spans="2:25" x14ac:dyDescent="0.3">
      <c r="B813" s="23">
        <f>'Spot Type 1'!B813</f>
        <v>0</v>
      </c>
      <c r="C813" s="20" t="str">
        <f>'Spot Type 1'!C813</f>
        <v>x</v>
      </c>
      <c r="D813" s="20"/>
      <c r="E813" s="20"/>
      <c r="F813" s="20"/>
      <c r="G813" s="20"/>
      <c r="H813" s="20"/>
      <c r="I813" s="20"/>
      <c r="J813" s="31"/>
      <c r="K813" s="32"/>
      <c r="L813" s="32"/>
      <c r="M813" s="32"/>
      <c r="N813" s="46"/>
      <c r="V813" s="5"/>
      <c r="Y813" s="5"/>
    </row>
    <row r="814" spans="2:25" x14ac:dyDescent="0.3">
      <c r="B814" s="23">
        <f>'Spot Type 1'!B814</f>
        <v>0</v>
      </c>
      <c r="C814" s="20" t="str">
        <f>'Spot Type 1'!C814</f>
        <v>x</v>
      </c>
      <c r="D814" s="20"/>
      <c r="E814" s="20"/>
      <c r="F814" s="20"/>
      <c r="G814" s="20"/>
      <c r="H814" s="20"/>
      <c r="I814" s="20"/>
      <c r="J814" s="31"/>
      <c r="K814" s="32"/>
      <c r="L814" s="32"/>
      <c r="M814" s="32"/>
      <c r="N814" s="46"/>
      <c r="V814" s="5"/>
      <c r="Y814" s="5"/>
    </row>
    <row r="815" spans="2:25" x14ac:dyDescent="0.3">
      <c r="B815" s="23">
        <f>'Spot Type 1'!B815</f>
        <v>0</v>
      </c>
      <c r="C815" s="20" t="str">
        <f>'Spot Type 1'!C815</f>
        <v>x</v>
      </c>
      <c r="D815" s="20"/>
      <c r="E815" s="20"/>
      <c r="F815" s="20"/>
      <c r="G815" s="20"/>
      <c r="H815" s="20"/>
      <c r="I815" s="20"/>
      <c r="J815" s="31"/>
      <c r="K815" s="32"/>
      <c r="L815" s="32"/>
      <c r="M815" s="32"/>
      <c r="N815" s="46"/>
      <c r="V815" s="5"/>
      <c r="Y815" s="5"/>
    </row>
    <row r="816" spans="2:25" x14ac:dyDescent="0.3">
      <c r="B816" s="23">
        <f>'Spot Type 1'!B816</f>
        <v>0</v>
      </c>
      <c r="C816" s="20" t="str">
        <f>'Spot Type 1'!C816</f>
        <v>x</v>
      </c>
      <c r="D816" s="20"/>
      <c r="E816" s="20"/>
      <c r="F816" s="20"/>
      <c r="G816" s="20"/>
      <c r="H816" s="20"/>
      <c r="I816" s="20"/>
      <c r="J816" s="31"/>
      <c r="K816" s="32"/>
      <c r="L816" s="32"/>
      <c r="M816" s="32"/>
      <c r="N816" s="46"/>
      <c r="V816" s="5"/>
      <c r="Y816" s="5"/>
    </row>
    <row r="817" spans="2:25" x14ac:dyDescent="0.3">
      <c r="B817" s="23">
        <f>'Spot Type 1'!B817</f>
        <v>0</v>
      </c>
      <c r="C817" s="20" t="str">
        <f>'Spot Type 1'!C817</f>
        <v>x</v>
      </c>
      <c r="D817" s="20"/>
      <c r="E817" s="20"/>
      <c r="F817" s="20"/>
      <c r="G817" s="20"/>
      <c r="H817" s="20"/>
      <c r="I817" s="20"/>
      <c r="J817" s="31"/>
      <c r="K817" s="32"/>
      <c r="L817" s="32"/>
      <c r="M817" s="32"/>
      <c r="N817" s="46"/>
      <c r="V817" s="5"/>
      <c r="Y817" s="5"/>
    </row>
    <row r="818" spans="2:25" x14ac:dyDescent="0.3">
      <c r="B818" s="23">
        <f>'Spot Type 1'!B818</f>
        <v>0</v>
      </c>
      <c r="C818" s="20" t="str">
        <f>'Spot Type 1'!C818</f>
        <v>x</v>
      </c>
      <c r="D818" s="20"/>
      <c r="E818" s="20"/>
      <c r="F818" s="20"/>
      <c r="G818" s="20"/>
      <c r="H818" s="20"/>
      <c r="I818" s="20"/>
      <c r="J818" s="31"/>
      <c r="K818" s="32"/>
      <c r="L818" s="32"/>
      <c r="M818" s="32"/>
      <c r="N818" s="46"/>
      <c r="V818" s="5"/>
      <c r="Y818" s="5"/>
    </row>
    <row r="819" spans="2:25" x14ac:dyDescent="0.3">
      <c r="B819" s="23">
        <f>'Spot Type 1'!B819</f>
        <v>0</v>
      </c>
      <c r="C819" s="20" t="str">
        <f>'Spot Type 1'!C819</f>
        <v>x</v>
      </c>
      <c r="D819" s="20"/>
      <c r="E819" s="20"/>
      <c r="F819" s="20"/>
      <c r="G819" s="20"/>
      <c r="H819" s="20"/>
      <c r="I819" s="20"/>
      <c r="J819" s="31"/>
      <c r="K819" s="32"/>
      <c r="L819" s="32"/>
      <c r="M819" s="32"/>
      <c r="N819" s="46"/>
      <c r="V819" s="5"/>
      <c r="Y819" s="5"/>
    </row>
    <row r="820" spans="2:25" x14ac:dyDescent="0.3">
      <c r="B820" s="23">
        <f>'Spot Type 1'!B820</f>
        <v>0</v>
      </c>
      <c r="C820" s="20" t="str">
        <f>'Spot Type 1'!C820</f>
        <v>x</v>
      </c>
      <c r="D820" s="20"/>
      <c r="E820" s="20"/>
      <c r="F820" s="20"/>
      <c r="G820" s="20"/>
      <c r="H820" s="20"/>
      <c r="I820" s="20"/>
      <c r="J820" s="31"/>
      <c r="K820" s="32"/>
      <c r="L820" s="32"/>
      <c r="M820" s="32"/>
      <c r="N820" s="46"/>
      <c r="V820" s="5"/>
      <c r="Y820" s="5"/>
    </row>
    <row r="821" spans="2:25" x14ac:dyDescent="0.3">
      <c r="B821" s="23">
        <f>'Spot Type 1'!B821</f>
        <v>0</v>
      </c>
      <c r="C821" s="20" t="str">
        <f>'Spot Type 1'!C821</f>
        <v>x</v>
      </c>
      <c r="D821" s="20"/>
      <c r="E821" s="20"/>
      <c r="F821" s="20"/>
      <c r="G821" s="20"/>
      <c r="H821" s="20"/>
      <c r="I821" s="20"/>
      <c r="J821" s="31"/>
      <c r="K821" s="32"/>
      <c r="L821" s="32"/>
      <c r="M821" s="32"/>
      <c r="N821" s="46"/>
      <c r="V821" s="5"/>
      <c r="Y821" s="5"/>
    </row>
    <row r="822" spans="2:25" x14ac:dyDescent="0.3">
      <c r="B822" s="23">
        <f>'Spot Type 1'!B822</f>
        <v>0</v>
      </c>
      <c r="C822" s="20" t="str">
        <f>'Spot Type 1'!C822</f>
        <v>x</v>
      </c>
      <c r="D822" s="20"/>
      <c r="E822" s="20"/>
      <c r="F822" s="20"/>
      <c r="G822" s="20"/>
      <c r="H822" s="20"/>
      <c r="I822" s="20"/>
      <c r="J822" s="31"/>
      <c r="K822" s="32"/>
      <c r="L822" s="32"/>
      <c r="M822" s="32"/>
      <c r="N822" s="46"/>
      <c r="V822" s="5"/>
      <c r="Y822" s="5"/>
    </row>
    <row r="823" spans="2:25" x14ac:dyDescent="0.3">
      <c r="B823" s="23">
        <f>'Spot Type 1'!B823</f>
        <v>0</v>
      </c>
      <c r="C823" s="20" t="str">
        <f>'Spot Type 1'!C823</f>
        <v>x</v>
      </c>
      <c r="D823" s="20"/>
      <c r="E823" s="20"/>
      <c r="F823" s="20"/>
      <c r="G823" s="20"/>
      <c r="H823" s="20"/>
      <c r="I823" s="20"/>
      <c r="J823" s="31"/>
      <c r="K823" s="32"/>
      <c r="L823" s="32"/>
      <c r="M823" s="32"/>
      <c r="N823" s="46"/>
      <c r="V823" s="5"/>
      <c r="Y823" s="5"/>
    </row>
    <row r="824" spans="2:25" x14ac:dyDescent="0.3">
      <c r="B824" s="23">
        <f>'Spot Type 1'!B824</f>
        <v>0</v>
      </c>
      <c r="C824" s="20" t="str">
        <f>'Spot Type 1'!C824</f>
        <v>x</v>
      </c>
      <c r="D824" s="20"/>
      <c r="E824" s="20"/>
      <c r="F824" s="20"/>
      <c r="G824" s="20"/>
      <c r="H824" s="20"/>
      <c r="I824" s="20"/>
      <c r="J824" s="31"/>
      <c r="K824" s="32"/>
      <c r="L824" s="32"/>
      <c r="M824" s="32"/>
      <c r="N824" s="46"/>
      <c r="V824" s="5"/>
      <c r="Y824" s="5"/>
    </row>
    <row r="825" spans="2:25" x14ac:dyDescent="0.3">
      <c r="B825" s="23">
        <f>'Spot Type 1'!B825</f>
        <v>0</v>
      </c>
      <c r="C825" s="20" t="str">
        <f>'Spot Type 1'!C825</f>
        <v>x</v>
      </c>
      <c r="D825" s="20"/>
      <c r="E825" s="20"/>
      <c r="F825" s="20"/>
      <c r="G825" s="20"/>
      <c r="H825" s="20"/>
      <c r="I825" s="20"/>
      <c r="J825" s="31"/>
      <c r="K825" s="32"/>
      <c r="L825" s="32"/>
      <c r="M825" s="32"/>
      <c r="N825" s="46"/>
      <c r="V825" s="5"/>
      <c r="Y825" s="5"/>
    </row>
    <row r="826" spans="2:25" x14ac:dyDescent="0.3">
      <c r="B826" s="23">
        <f>'Spot Type 1'!B826</f>
        <v>0</v>
      </c>
      <c r="C826" s="20" t="str">
        <f>'Spot Type 1'!C826</f>
        <v>x</v>
      </c>
      <c r="D826" s="20"/>
      <c r="E826" s="20"/>
      <c r="F826" s="20"/>
      <c r="G826" s="20"/>
      <c r="H826" s="20"/>
      <c r="I826" s="20"/>
      <c r="J826" s="31"/>
      <c r="K826" s="32"/>
      <c r="L826" s="32"/>
      <c r="M826" s="32"/>
      <c r="N826" s="46"/>
      <c r="V826" s="5"/>
      <c r="Y826" s="5"/>
    </row>
    <row r="827" spans="2:25" x14ac:dyDescent="0.3">
      <c r="B827" s="23">
        <f>'Spot Type 1'!B827</f>
        <v>0</v>
      </c>
      <c r="C827" s="20" t="str">
        <f>'Spot Type 1'!C827</f>
        <v>x</v>
      </c>
      <c r="D827" s="20"/>
      <c r="E827" s="20"/>
      <c r="F827" s="20"/>
      <c r="G827" s="20"/>
      <c r="H827" s="20"/>
      <c r="I827" s="20"/>
      <c r="J827" s="31"/>
      <c r="K827" s="32"/>
      <c r="L827" s="32"/>
      <c r="M827" s="32"/>
      <c r="N827" s="46"/>
      <c r="V827" s="5"/>
      <c r="Y827" s="5"/>
    </row>
    <row r="828" spans="2:25" x14ac:dyDescent="0.3">
      <c r="B828" s="23">
        <f>'Spot Type 1'!B828</f>
        <v>0</v>
      </c>
      <c r="C828" s="20" t="str">
        <f>'Spot Type 1'!C828</f>
        <v>x</v>
      </c>
      <c r="D828" s="20"/>
      <c r="E828" s="20"/>
      <c r="F828" s="20"/>
      <c r="G828" s="20"/>
      <c r="H828" s="20"/>
      <c r="I828" s="20"/>
      <c r="J828" s="31"/>
      <c r="K828" s="32"/>
      <c r="L828" s="32"/>
      <c r="M828" s="32"/>
      <c r="N828" s="46"/>
      <c r="V828" s="5"/>
      <c r="Y828" s="5"/>
    </row>
    <row r="829" spans="2:25" x14ac:dyDescent="0.3">
      <c r="B829" s="23">
        <f>'Spot Type 1'!B829</f>
        <v>0</v>
      </c>
      <c r="C829" s="20" t="str">
        <f>'Spot Type 1'!C829</f>
        <v>x</v>
      </c>
      <c r="D829" s="20"/>
      <c r="E829" s="20"/>
      <c r="F829" s="20"/>
      <c r="G829" s="20"/>
      <c r="H829" s="20"/>
      <c r="I829" s="20"/>
      <c r="J829" s="31"/>
      <c r="K829" s="32"/>
      <c r="L829" s="32"/>
      <c r="M829" s="32"/>
      <c r="N829" s="46"/>
      <c r="V829" s="5"/>
      <c r="Y829" s="5"/>
    </row>
    <row r="830" spans="2:25" x14ac:dyDescent="0.3">
      <c r="B830" s="23">
        <f>'Spot Type 1'!B830</f>
        <v>0</v>
      </c>
      <c r="C830" s="20" t="str">
        <f>'Spot Type 1'!C830</f>
        <v>x</v>
      </c>
      <c r="D830" s="20"/>
      <c r="E830" s="20"/>
      <c r="F830" s="20"/>
      <c r="G830" s="20"/>
      <c r="H830" s="20"/>
      <c r="I830" s="20"/>
      <c r="J830" s="31"/>
      <c r="K830" s="32"/>
      <c r="L830" s="32"/>
      <c r="M830" s="32"/>
      <c r="N830" s="46"/>
      <c r="V830" s="5"/>
      <c r="Y830" s="5"/>
    </row>
    <row r="831" spans="2:25" x14ac:dyDescent="0.3">
      <c r="B831" s="23">
        <f>'Spot Type 1'!B831</f>
        <v>0</v>
      </c>
      <c r="C831" s="20" t="str">
        <f>'Spot Type 1'!C831</f>
        <v>x</v>
      </c>
      <c r="D831" s="20"/>
      <c r="E831" s="20"/>
      <c r="F831" s="20"/>
      <c r="G831" s="20"/>
      <c r="H831" s="20"/>
      <c r="I831" s="20"/>
      <c r="J831" s="31"/>
      <c r="K831" s="32"/>
      <c r="L831" s="32"/>
      <c r="M831" s="32"/>
      <c r="N831" s="46"/>
      <c r="V831" s="5"/>
      <c r="Y831" s="5"/>
    </row>
    <row r="832" spans="2:25" x14ac:dyDescent="0.3">
      <c r="B832" s="23">
        <f>'Spot Type 1'!B832</f>
        <v>0</v>
      </c>
      <c r="C832" s="20" t="str">
        <f>'Spot Type 1'!C832</f>
        <v>x</v>
      </c>
      <c r="D832" s="20"/>
      <c r="E832" s="20"/>
      <c r="F832" s="20"/>
      <c r="G832" s="20"/>
      <c r="H832" s="20"/>
      <c r="I832" s="20"/>
      <c r="J832" s="31"/>
      <c r="K832" s="32"/>
      <c r="L832" s="32"/>
      <c r="M832" s="32"/>
      <c r="N832" s="46"/>
      <c r="V832" s="5"/>
      <c r="Y832" s="5"/>
    </row>
    <row r="833" spans="2:25" x14ac:dyDescent="0.3">
      <c r="B833" s="23">
        <f>'Spot Type 1'!B833</f>
        <v>0</v>
      </c>
      <c r="C833" s="20" t="str">
        <f>'Spot Type 1'!C833</f>
        <v>x</v>
      </c>
      <c r="D833" s="20"/>
      <c r="E833" s="20"/>
      <c r="F833" s="20"/>
      <c r="G833" s="20"/>
      <c r="H833" s="20"/>
      <c r="I833" s="20"/>
      <c r="J833" s="31"/>
      <c r="K833" s="32"/>
      <c r="L833" s="32"/>
      <c r="M833" s="32"/>
      <c r="N833" s="46"/>
      <c r="V833" s="5"/>
      <c r="Y833" s="5"/>
    </row>
    <row r="834" spans="2:25" x14ac:dyDescent="0.3">
      <c r="B834" s="23">
        <f>'Spot Type 1'!B834</f>
        <v>0</v>
      </c>
      <c r="C834" s="20" t="str">
        <f>'Spot Type 1'!C834</f>
        <v>x</v>
      </c>
      <c r="D834" s="20"/>
      <c r="E834" s="20"/>
      <c r="F834" s="20"/>
      <c r="G834" s="20"/>
      <c r="H834" s="20"/>
      <c r="I834" s="20"/>
      <c r="J834" s="31"/>
      <c r="K834" s="32"/>
      <c r="L834" s="32"/>
      <c r="M834" s="32"/>
      <c r="N834" s="46"/>
      <c r="V834" s="5"/>
      <c r="Y834" s="5"/>
    </row>
    <row r="835" spans="2:25" x14ac:dyDescent="0.3">
      <c r="B835" s="23">
        <f>'Spot Type 1'!B835</f>
        <v>0</v>
      </c>
      <c r="C835" s="20" t="str">
        <f>'Spot Type 1'!C835</f>
        <v>x</v>
      </c>
      <c r="D835" s="20"/>
      <c r="E835" s="20"/>
      <c r="F835" s="20"/>
      <c r="G835" s="20"/>
      <c r="H835" s="20"/>
      <c r="I835" s="20"/>
      <c r="J835" s="31"/>
      <c r="K835" s="32"/>
      <c r="L835" s="32"/>
      <c r="M835" s="32"/>
      <c r="N835" s="46"/>
      <c r="V835" s="5"/>
      <c r="Y835" s="5"/>
    </row>
    <row r="836" spans="2:25" x14ac:dyDescent="0.3">
      <c r="B836" s="23">
        <f>'Spot Type 1'!B836</f>
        <v>0</v>
      </c>
      <c r="C836" s="20" t="str">
        <f>'Spot Type 1'!C836</f>
        <v>x</v>
      </c>
      <c r="D836" s="20"/>
      <c r="E836" s="20"/>
      <c r="F836" s="20"/>
      <c r="G836" s="20"/>
      <c r="H836" s="20"/>
      <c r="I836" s="20"/>
      <c r="J836" s="31"/>
      <c r="K836" s="32"/>
      <c r="L836" s="32"/>
      <c r="M836" s="32"/>
      <c r="N836" s="46"/>
      <c r="V836" s="5"/>
      <c r="Y836" s="5"/>
    </row>
    <row r="837" spans="2:25" x14ac:dyDescent="0.3">
      <c r="B837" s="23">
        <f>'Spot Type 1'!B837</f>
        <v>0</v>
      </c>
      <c r="C837" s="20" t="str">
        <f>'Spot Type 1'!C837</f>
        <v>x</v>
      </c>
      <c r="D837" s="20"/>
      <c r="E837" s="20"/>
      <c r="F837" s="20"/>
      <c r="G837" s="20"/>
      <c r="H837" s="20"/>
      <c r="I837" s="20"/>
      <c r="J837" s="31"/>
      <c r="K837" s="32"/>
      <c r="L837" s="32"/>
      <c r="M837" s="32"/>
      <c r="N837" s="46"/>
      <c r="V837" s="5"/>
      <c r="Y837" s="5"/>
    </row>
    <row r="838" spans="2:25" x14ac:dyDescent="0.3">
      <c r="B838" s="23">
        <f>'Spot Type 1'!B838</f>
        <v>0</v>
      </c>
      <c r="C838" s="20" t="str">
        <f>'Spot Type 1'!C838</f>
        <v>x</v>
      </c>
      <c r="D838" s="20"/>
      <c r="E838" s="20"/>
      <c r="F838" s="20"/>
      <c r="G838" s="20"/>
      <c r="H838" s="20"/>
      <c r="I838" s="20"/>
      <c r="J838" s="31"/>
      <c r="K838" s="32"/>
      <c r="L838" s="32"/>
      <c r="M838" s="32"/>
      <c r="N838" s="46"/>
      <c r="V838" s="5"/>
      <c r="Y838" s="5"/>
    </row>
    <row r="839" spans="2:25" x14ac:dyDescent="0.3">
      <c r="B839" s="23">
        <f>'Spot Type 1'!B839</f>
        <v>0</v>
      </c>
      <c r="C839" s="20" t="str">
        <f>'Spot Type 1'!C839</f>
        <v>x</v>
      </c>
      <c r="D839" s="20"/>
      <c r="E839" s="20"/>
      <c r="F839" s="20"/>
      <c r="G839" s="20"/>
      <c r="H839" s="20"/>
      <c r="I839" s="20"/>
      <c r="J839" s="31"/>
      <c r="K839" s="32"/>
      <c r="L839" s="32"/>
      <c r="M839" s="32"/>
      <c r="N839" s="46"/>
      <c r="V839" s="5"/>
      <c r="Y839" s="5"/>
    </row>
    <row r="840" spans="2:25" x14ac:dyDescent="0.3">
      <c r="B840" s="23">
        <f>'Spot Type 1'!B840</f>
        <v>0</v>
      </c>
      <c r="C840" s="20" t="str">
        <f>'Spot Type 1'!C840</f>
        <v>x</v>
      </c>
      <c r="D840" s="20"/>
      <c r="E840" s="20"/>
      <c r="F840" s="20"/>
      <c r="G840" s="20"/>
      <c r="H840" s="20"/>
      <c r="I840" s="20"/>
      <c r="J840" s="31"/>
      <c r="K840" s="32"/>
      <c r="L840" s="32"/>
      <c r="M840" s="32"/>
      <c r="N840" s="46"/>
      <c r="V840" s="5"/>
      <c r="Y840" s="5"/>
    </row>
    <row r="841" spans="2:25" x14ac:dyDescent="0.3">
      <c r="B841" s="23">
        <f>'Spot Type 1'!B841</f>
        <v>0</v>
      </c>
      <c r="C841" s="20" t="str">
        <f>'Spot Type 1'!C841</f>
        <v>x</v>
      </c>
      <c r="D841" s="20"/>
      <c r="E841" s="20"/>
      <c r="F841" s="20"/>
      <c r="G841" s="20"/>
      <c r="H841" s="20"/>
      <c r="I841" s="20"/>
      <c r="J841" s="31"/>
      <c r="K841" s="32"/>
      <c r="L841" s="32"/>
      <c r="M841" s="32"/>
      <c r="N841" s="46"/>
      <c r="V841" s="5"/>
      <c r="Y841" s="5"/>
    </row>
    <row r="842" spans="2:25" x14ac:dyDescent="0.3">
      <c r="B842" s="23">
        <f>'Spot Type 1'!B842</f>
        <v>0</v>
      </c>
      <c r="C842" s="20" t="str">
        <f>'Spot Type 1'!C842</f>
        <v>x</v>
      </c>
      <c r="D842" s="20"/>
      <c r="E842" s="20"/>
      <c r="F842" s="20"/>
      <c r="G842" s="20"/>
      <c r="H842" s="20"/>
      <c r="I842" s="20"/>
      <c r="J842" s="31"/>
      <c r="K842" s="32"/>
      <c r="L842" s="32"/>
      <c r="M842" s="32"/>
      <c r="N842" s="46"/>
      <c r="V842" s="5"/>
      <c r="Y842" s="5"/>
    </row>
    <row r="843" spans="2:25" x14ac:dyDescent="0.3">
      <c r="B843" s="23">
        <f>'Spot Type 1'!B843</f>
        <v>0</v>
      </c>
      <c r="C843" s="20" t="str">
        <f>'Spot Type 1'!C843</f>
        <v>x</v>
      </c>
      <c r="D843" s="20"/>
      <c r="E843" s="20"/>
      <c r="F843" s="20"/>
      <c r="G843" s="20"/>
      <c r="H843" s="20"/>
      <c r="I843" s="20"/>
      <c r="J843" s="31"/>
      <c r="K843" s="32"/>
      <c r="L843" s="32"/>
      <c r="M843" s="32"/>
      <c r="N843" s="46"/>
      <c r="V843" s="5"/>
      <c r="Y843" s="5"/>
    </row>
    <row r="844" spans="2:25" x14ac:dyDescent="0.3">
      <c r="B844" s="23">
        <f>'Spot Type 1'!B844</f>
        <v>0</v>
      </c>
      <c r="C844" s="20" t="str">
        <f>'Spot Type 1'!C844</f>
        <v>x</v>
      </c>
      <c r="D844" s="20"/>
      <c r="E844" s="20"/>
      <c r="F844" s="20"/>
      <c r="G844" s="20"/>
      <c r="H844" s="20"/>
      <c r="I844" s="20"/>
      <c r="J844" s="31"/>
      <c r="K844" s="32"/>
      <c r="L844" s="32"/>
      <c r="M844" s="32"/>
      <c r="N844" s="46"/>
      <c r="V844" s="5"/>
      <c r="Y844" s="5"/>
    </row>
    <row r="845" spans="2:25" x14ac:dyDescent="0.3">
      <c r="B845" s="23">
        <f>'Spot Type 1'!B845</f>
        <v>0</v>
      </c>
      <c r="C845" s="20" t="str">
        <f>'Spot Type 1'!C845</f>
        <v>x</v>
      </c>
      <c r="D845" s="20"/>
      <c r="E845" s="20"/>
      <c r="F845" s="20"/>
      <c r="G845" s="20"/>
      <c r="H845" s="20"/>
      <c r="I845" s="20"/>
      <c r="J845" s="31"/>
      <c r="K845" s="32"/>
      <c r="L845" s="32"/>
      <c r="M845" s="32"/>
      <c r="N845" s="46"/>
      <c r="V845" s="5"/>
      <c r="Y845" s="5"/>
    </row>
    <row r="846" spans="2:25" x14ac:dyDescent="0.3">
      <c r="B846" s="23">
        <f>'Spot Type 1'!B846</f>
        <v>0</v>
      </c>
      <c r="C846" s="20" t="str">
        <f>'Spot Type 1'!C846</f>
        <v>x</v>
      </c>
      <c r="D846" s="20"/>
      <c r="E846" s="20"/>
      <c r="F846" s="20"/>
      <c r="G846" s="20"/>
      <c r="H846" s="20"/>
      <c r="I846" s="20"/>
      <c r="J846" s="31"/>
      <c r="K846" s="32"/>
      <c r="L846" s="32"/>
      <c r="M846" s="32"/>
      <c r="N846" s="46"/>
      <c r="V846" s="5"/>
      <c r="Y846" s="5"/>
    </row>
    <row r="847" spans="2:25" x14ac:dyDescent="0.3">
      <c r="B847" s="23">
        <f>'Spot Type 1'!B847</f>
        <v>0</v>
      </c>
      <c r="C847" s="20" t="str">
        <f>'Spot Type 1'!C847</f>
        <v>x</v>
      </c>
      <c r="D847" s="20"/>
      <c r="E847" s="20"/>
      <c r="F847" s="20"/>
      <c r="G847" s="20"/>
      <c r="H847" s="20"/>
      <c r="I847" s="20"/>
      <c r="J847" s="31"/>
      <c r="K847" s="32"/>
      <c r="L847" s="32"/>
      <c r="M847" s="32"/>
      <c r="N847" s="46"/>
      <c r="V847" s="5"/>
      <c r="Y847" s="5"/>
    </row>
    <row r="848" spans="2:25" x14ac:dyDescent="0.3">
      <c r="B848" s="23">
        <f>'Spot Type 1'!B848</f>
        <v>0</v>
      </c>
      <c r="C848" s="20" t="str">
        <f>'Spot Type 1'!C848</f>
        <v>x</v>
      </c>
      <c r="D848" s="20"/>
      <c r="E848" s="20"/>
      <c r="F848" s="20"/>
      <c r="G848" s="20"/>
      <c r="H848" s="20"/>
      <c r="I848" s="20"/>
      <c r="J848" s="31"/>
      <c r="K848" s="32"/>
      <c r="L848" s="32"/>
      <c r="M848" s="32"/>
      <c r="N848" s="46"/>
      <c r="V848" s="5"/>
      <c r="Y848" s="5"/>
    </row>
    <row r="849" spans="2:25" x14ac:dyDescent="0.3">
      <c r="B849" s="23">
        <f>'Spot Type 1'!B849</f>
        <v>0</v>
      </c>
      <c r="C849" s="20" t="str">
        <f>'Spot Type 1'!C849</f>
        <v>x</v>
      </c>
      <c r="D849" s="20"/>
      <c r="E849" s="20"/>
      <c r="F849" s="20"/>
      <c r="G849" s="20"/>
      <c r="H849" s="20"/>
      <c r="I849" s="20"/>
      <c r="J849" s="31"/>
      <c r="K849" s="32"/>
      <c r="L849" s="32"/>
      <c r="M849" s="32"/>
      <c r="N849" s="46"/>
      <c r="V849" s="5"/>
      <c r="Y849" s="5"/>
    </row>
    <row r="850" spans="2:25" x14ac:dyDescent="0.3">
      <c r="B850" s="23">
        <f>'Spot Type 1'!B850</f>
        <v>0</v>
      </c>
      <c r="C850" s="20" t="str">
        <f>'Spot Type 1'!C850</f>
        <v>x</v>
      </c>
      <c r="D850" s="20"/>
      <c r="E850" s="20"/>
      <c r="F850" s="20"/>
      <c r="G850" s="20"/>
      <c r="H850" s="20"/>
      <c r="I850" s="20"/>
      <c r="J850" s="31"/>
      <c r="K850" s="32"/>
      <c r="L850" s="32"/>
      <c r="M850" s="32"/>
      <c r="N850" s="46"/>
      <c r="V850" s="5"/>
      <c r="Y850" s="5"/>
    </row>
    <row r="851" spans="2:25" x14ac:dyDescent="0.3">
      <c r="B851" s="23">
        <f>'Spot Type 1'!B851</f>
        <v>0</v>
      </c>
      <c r="C851" s="20" t="str">
        <f>'Spot Type 1'!C851</f>
        <v>x</v>
      </c>
      <c r="D851" s="20"/>
      <c r="E851" s="20"/>
      <c r="F851" s="20"/>
      <c r="G851" s="20"/>
      <c r="H851" s="20"/>
      <c r="I851" s="20"/>
      <c r="J851" s="31"/>
      <c r="K851" s="32"/>
      <c r="L851" s="32"/>
      <c r="M851" s="32"/>
      <c r="N851" s="46"/>
      <c r="V851" s="5"/>
      <c r="Y851" s="5"/>
    </row>
    <row r="852" spans="2:25" x14ac:dyDescent="0.3">
      <c r="B852" s="23">
        <f>'Spot Type 1'!B852</f>
        <v>0</v>
      </c>
      <c r="C852" s="20" t="str">
        <f>'Spot Type 1'!C852</f>
        <v>x</v>
      </c>
      <c r="D852" s="20"/>
      <c r="E852" s="20"/>
      <c r="F852" s="20"/>
      <c r="G852" s="20"/>
      <c r="H852" s="20"/>
      <c r="I852" s="20"/>
      <c r="J852" s="31"/>
      <c r="K852" s="32"/>
      <c r="L852" s="32"/>
      <c r="M852" s="32"/>
      <c r="N852" s="46"/>
      <c r="V852" s="5"/>
      <c r="Y852" s="5"/>
    </row>
    <row r="853" spans="2:25" x14ac:dyDescent="0.3">
      <c r="B853" s="23">
        <f>'Spot Type 1'!B853</f>
        <v>0</v>
      </c>
      <c r="C853" s="20" t="str">
        <f>'Spot Type 1'!C853</f>
        <v>x</v>
      </c>
      <c r="D853" s="20"/>
      <c r="E853" s="20"/>
      <c r="F853" s="20"/>
      <c r="G853" s="20"/>
      <c r="H853" s="20"/>
      <c r="I853" s="20"/>
      <c r="J853" s="31"/>
      <c r="K853" s="32"/>
      <c r="L853" s="32"/>
      <c r="M853" s="32"/>
      <c r="N853" s="46"/>
      <c r="V853" s="5"/>
      <c r="Y853" s="5"/>
    </row>
    <row r="854" spans="2:25" x14ac:dyDescent="0.3">
      <c r="B854" s="23">
        <f>'Spot Type 1'!B854</f>
        <v>0</v>
      </c>
      <c r="C854" s="20" t="str">
        <f>'Spot Type 1'!C854</f>
        <v>x</v>
      </c>
      <c r="D854" s="20"/>
      <c r="E854" s="20"/>
      <c r="F854" s="20"/>
      <c r="G854" s="20"/>
      <c r="H854" s="20"/>
      <c r="I854" s="20"/>
      <c r="J854" s="31"/>
      <c r="K854" s="32"/>
      <c r="L854" s="32"/>
      <c r="M854" s="32"/>
      <c r="N854" s="46"/>
      <c r="V854" s="5"/>
      <c r="Y854" s="5"/>
    </row>
    <row r="855" spans="2:25" x14ac:dyDescent="0.3">
      <c r="B855" s="23">
        <f>'Spot Type 1'!B855</f>
        <v>0</v>
      </c>
      <c r="C855" s="20" t="str">
        <f>'Spot Type 1'!C855</f>
        <v>x</v>
      </c>
      <c r="D855" s="20"/>
      <c r="E855" s="20"/>
      <c r="F855" s="20"/>
      <c r="G855" s="20"/>
      <c r="H855" s="20"/>
      <c r="I855" s="20"/>
      <c r="J855" s="31"/>
      <c r="K855" s="32"/>
      <c r="L855" s="32"/>
      <c r="M855" s="32"/>
      <c r="N855" s="46"/>
      <c r="V855" s="5"/>
      <c r="Y855" s="5"/>
    </row>
    <row r="856" spans="2:25" x14ac:dyDescent="0.3">
      <c r="B856" s="23">
        <f>'Spot Type 1'!B856</f>
        <v>0</v>
      </c>
      <c r="C856" s="20" t="str">
        <f>'Spot Type 1'!C856</f>
        <v>x</v>
      </c>
      <c r="D856" s="20"/>
      <c r="E856" s="20"/>
      <c r="F856" s="20"/>
      <c r="G856" s="20"/>
      <c r="H856" s="20"/>
      <c r="I856" s="20"/>
      <c r="J856" s="31"/>
      <c r="K856" s="32"/>
      <c r="L856" s="32"/>
      <c r="M856" s="32"/>
      <c r="N856" s="46"/>
      <c r="V856" s="5"/>
      <c r="Y856" s="5"/>
    </row>
    <row r="857" spans="2:25" x14ac:dyDescent="0.3">
      <c r="B857" s="23">
        <f>'Spot Type 1'!B857</f>
        <v>0</v>
      </c>
      <c r="C857" s="20" t="str">
        <f>'Spot Type 1'!C857</f>
        <v>x</v>
      </c>
      <c r="D857" s="20"/>
      <c r="E857" s="20"/>
      <c r="F857" s="20"/>
      <c r="G857" s="20"/>
      <c r="H857" s="20"/>
      <c r="I857" s="20"/>
      <c r="J857" s="31"/>
      <c r="K857" s="32"/>
      <c r="L857" s="32"/>
      <c r="M857" s="32"/>
      <c r="N857" s="46"/>
      <c r="V857" s="5"/>
      <c r="Y857" s="5"/>
    </row>
    <row r="858" spans="2:25" x14ac:dyDescent="0.3">
      <c r="B858" s="23">
        <f>'Spot Type 1'!B858</f>
        <v>0</v>
      </c>
      <c r="C858" s="20" t="str">
        <f>'Spot Type 1'!C858</f>
        <v>x</v>
      </c>
      <c r="D858" s="20"/>
      <c r="E858" s="20"/>
      <c r="F858" s="20"/>
      <c r="G858" s="20"/>
      <c r="H858" s="20"/>
      <c r="I858" s="20"/>
      <c r="J858" s="31"/>
      <c r="K858" s="32"/>
      <c r="L858" s="32"/>
      <c r="M858" s="32"/>
      <c r="N858" s="46"/>
      <c r="V858" s="5"/>
      <c r="Y858" s="5"/>
    </row>
    <row r="859" spans="2:25" x14ac:dyDescent="0.3">
      <c r="B859" s="23">
        <f>'Spot Type 1'!B859</f>
        <v>0</v>
      </c>
      <c r="C859" s="20" t="str">
        <f>'Spot Type 1'!C859</f>
        <v>x</v>
      </c>
      <c r="D859" s="20"/>
      <c r="E859" s="20"/>
      <c r="F859" s="20"/>
      <c r="G859" s="20"/>
      <c r="H859" s="20"/>
      <c r="I859" s="20"/>
      <c r="J859" s="31"/>
      <c r="K859" s="32"/>
      <c r="L859" s="32"/>
      <c r="M859" s="32"/>
      <c r="N859" s="46"/>
      <c r="V859" s="5"/>
      <c r="Y859" s="5"/>
    </row>
    <row r="860" spans="2:25" x14ac:dyDescent="0.3">
      <c r="B860" s="23">
        <f>'Spot Type 1'!B860</f>
        <v>0</v>
      </c>
      <c r="C860" s="20" t="str">
        <f>'Spot Type 1'!C860</f>
        <v>x</v>
      </c>
      <c r="D860" s="20"/>
      <c r="E860" s="20"/>
      <c r="F860" s="20"/>
      <c r="G860" s="20"/>
      <c r="H860" s="20"/>
      <c r="I860" s="20"/>
      <c r="J860" s="31"/>
      <c r="K860" s="32"/>
      <c r="L860" s="32"/>
      <c r="M860" s="32"/>
      <c r="N860" s="46"/>
      <c r="V860" s="5"/>
      <c r="Y860" s="5"/>
    </row>
    <row r="861" spans="2:25" x14ac:dyDescent="0.3">
      <c r="B861" s="23">
        <f>'Spot Type 1'!B861</f>
        <v>0</v>
      </c>
      <c r="C861" s="20" t="str">
        <f>'Spot Type 1'!C861</f>
        <v>x</v>
      </c>
      <c r="D861" s="20"/>
      <c r="E861" s="20"/>
      <c r="F861" s="20"/>
      <c r="G861" s="20"/>
      <c r="H861" s="20"/>
      <c r="I861" s="20"/>
      <c r="J861" s="31"/>
      <c r="K861" s="32"/>
      <c r="L861" s="32"/>
      <c r="M861" s="32"/>
      <c r="N861" s="46"/>
      <c r="V861" s="5"/>
      <c r="Y861" s="5"/>
    </row>
    <row r="862" spans="2:25" x14ac:dyDescent="0.3">
      <c r="B862" s="23">
        <f>'Spot Type 1'!B862</f>
        <v>0</v>
      </c>
      <c r="C862" s="20" t="str">
        <f>'Spot Type 1'!C862</f>
        <v>x</v>
      </c>
      <c r="D862" s="20"/>
      <c r="E862" s="20"/>
      <c r="F862" s="20"/>
      <c r="G862" s="20"/>
      <c r="H862" s="20"/>
      <c r="I862" s="20"/>
      <c r="J862" s="31"/>
      <c r="K862" s="32"/>
      <c r="L862" s="32"/>
      <c r="M862" s="32"/>
      <c r="N862" s="46"/>
      <c r="V862" s="5"/>
      <c r="Y862" s="5"/>
    </row>
    <row r="863" spans="2:25" x14ac:dyDescent="0.3">
      <c r="B863" s="23">
        <f>'Spot Type 1'!B863</f>
        <v>0</v>
      </c>
      <c r="C863" s="20" t="str">
        <f>'Spot Type 1'!C863</f>
        <v>x</v>
      </c>
      <c r="D863" s="20"/>
      <c r="E863" s="20"/>
      <c r="F863" s="20"/>
      <c r="G863" s="20"/>
      <c r="H863" s="20"/>
      <c r="I863" s="20"/>
      <c r="J863" s="31"/>
      <c r="K863" s="32"/>
      <c r="L863" s="32"/>
      <c r="M863" s="32"/>
      <c r="N863" s="46"/>
      <c r="V863" s="5"/>
      <c r="Y863" s="5"/>
    </row>
    <row r="864" spans="2:25" x14ac:dyDescent="0.3">
      <c r="B864" s="23">
        <f>'Spot Type 1'!B864</f>
        <v>0</v>
      </c>
      <c r="C864" s="20" t="str">
        <f>'Spot Type 1'!C864</f>
        <v>x</v>
      </c>
      <c r="D864" s="20"/>
      <c r="E864" s="20"/>
      <c r="F864" s="20"/>
      <c r="G864" s="20"/>
      <c r="H864" s="20"/>
      <c r="I864" s="20"/>
      <c r="J864" s="31"/>
      <c r="K864" s="32"/>
      <c r="L864" s="32"/>
      <c r="M864" s="32"/>
      <c r="N864" s="46"/>
      <c r="V864" s="5"/>
      <c r="Y864" s="5"/>
    </row>
    <row r="865" spans="2:25" x14ac:dyDescent="0.3">
      <c r="B865" s="23">
        <f>'Spot Type 1'!B865</f>
        <v>0</v>
      </c>
      <c r="C865" s="20" t="str">
        <f>'Spot Type 1'!C865</f>
        <v>x</v>
      </c>
      <c r="D865" s="20"/>
      <c r="E865" s="20"/>
      <c r="F865" s="20"/>
      <c r="G865" s="20"/>
      <c r="H865" s="20"/>
      <c r="I865" s="20"/>
      <c r="J865" s="31"/>
      <c r="K865" s="32"/>
      <c r="L865" s="32"/>
      <c r="M865" s="32"/>
      <c r="N865" s="46"/>
      <c r="V865" s="5"/>
      <c r="Y865" s="5"/>
    </row>
    <row r="866" spans="2:25" x14ac:dyDescent="0.3">
      <c r="B866" s="23">
        <f>'Spot Type 1'!B866</f>
        <v>0</v>
      </c>
      <c r="C866" s="20" t="str">
        <f>'Spot Type 1'!C866</f>
        <v>x</v>
      </c>
      <c r="D866" s="20"/>
      <c r="E866" s="20"/>
      <c r="F866" s="20"/>
      <c r="G866" s="20"/>
      <c r="H866" s="20"/>
      <c r="I866" s="20"/>
      <c r="J866" s="31"/>
      <c r="K866" s="32"/>
      <c r="L866" s="32"/>
      <c r="M866" s="32"/>
      <c r="N866" s="46"/>
      <c r="V866" s="5"/>
      <c r="Y866" s="5"/>
    </row>
    <row r="867" spans="2:25" x14ac:dyDescent="0.3">
      <c r="B867" s="23">
        <f>'Spot Type 1'!B867</f>
        <v>0</v>
      </c>
      <c r="C867" s="20" t="str">
        <f>'Spot Type 1'!C867</f>
        <v>x</v>
      </c>
      <c r="D867" s="20"/>
      <c r="E867" s="20"/>
      <c r="F867" s="20"/>
      <c r="G867" s="20"/>
      <c r="H867" s="20"/>
      <c r="I867" s="20"/>
      <c r="J867" s="31"/>
      <c r="K867" s="32"/>
      <c r="L867" s="32"/>
      <c r="M867" s="32"/>
      <c r="N867" s="46"/>
      <c r="V867" s="5"/>
      <c r="Y867" s="5"/>
    </row>
    <row r="868" spans="2:25" x14ac:dyDescent="0.3">
      <c r="B868" s="23">
        <f>'Spot Type 1'!B868</f>
        <v>0</v>
      </c>
      <c r="C868" s="20" t="str">
        <f>'Spot Type 1'!C868</f>
        <v>x</v>
      </c>
      <c r="D868" s="20"/>
      <c r="E868" s="20"/>
      <c r="F868" s="20"/>
      <c r="G868" s="20"/>
      <c r="H868" s="20"/>
      <c r="I868" s="20"/>
      <c r="J868" s="31"/>
      <c r="K868" s="32"/>
      <c r="L868" s="32"/>
      <c r="M868" s="32"/>
      <c r="N868" s="46"/>
      <c r="V868" s="5"/>
      <c r="Y868" s="5"/>
    </row>
    <row r="869" spans="2:25" x14ac:dyDescent="0.3">
      <c r="B869" s="23">
        <f>'Spot Type 1'!B869</f>
        <v>0</v>
      </c>
      <c r="C869" s="20" t="str">
        <f>'Spot Type 1'!C869</f>
        <v>x</v>
      </c>
      <c r="D869" s="20"/>
      <c r="E869" s="20"/>
      <c r="F869" s="20"/>
      <c r="G869" s="20"/>
      <c r="H869" s="20"/>
      <c r="I869" s="20"/>
      <c r="J869" s="31"/>
      <c r="K869" s="32"/>
      <c r="L869" s="32"/>
      <c r="M869" s="32"/>
      <c r="N869" s="46"/>
      <c r="V869" s="5"/>
      <c r="Y869" s="5"/>
    </row>
    <row r="870" spans="2:25" x14ac:dyDescent="0.3">
      <c r="B870" s="23">
        <f>'Spot Type 1'!B870</f>
        <v>0</v>
      </c>
      <c r="C870" s="20" t="str">
        <f>'Spot Type 1'!C870</f>
        <v>x</v>
      </c>
      <c r="D870" s="20"/>
      <c r="E870" s="20"/>
      <c r="F870" s="20"/>
      <c r="G870" s="20"/>
      <c r="H870" s="20"/>
      <c r="I870" s="20"/>
      <c r="J870" s="31"/>
      <c r="K870" s="32"/>
      <c r="L870" s="32"/>
      <c r="M870" s="32"/>
      <c r="N870" s="46"/>
      <c r="V870" s="5"/>
      <c r="Y870" s="5"/>
    </row>
    <row r="871" spans="2:25" x14ac:dyDescent="0.3">
      <c r="B871" s="23">
        <f>'Spot Type 1'!B871</f>
        <v>0</v>
      </c>
      <c r="C871" s="20" t="str">
        <f>'Spot Type 1'!C871</f>
        <v>x</v>
      </c>
      <c r="D871" s="20"/>
      <c r="E871" s="20"/>
      <c r="F871" s="20"/>
      <c r="G871" s="20"/>
      <c r="H871" s="20"/>
      <c r="I871" s="20"/>
      <c r="J871" s="31"/>
      <c r="K871" s="32"/>
      <c r="L871" s="32"/>
      <c r="M871" s="32"/>
      <c r="N871" s="46"/>
      <c r="V871" s="5"/>
      <c r="Y871" s="5"/>
    </row>
    <row r="872" spans="2:25" x14ac:dyDescent="0.3">
      <c r="B872" s="23">
        <f>'Spot Type 1'!B872</f>
        <v>0</v>
      </c>
      <c r="C872" s="20" t="str">
        <f>'Spot Type 1'!C872</f>
        <v>x</v>
      </c>
      <c r="D872" s="20"/>
      <c r="E872" s="20"/>
      <c r="F872" s="20"/>
      <c r="G872" s="20"/>
      <c r="H872" s="20"/>
      <c r="I872" s="20"/>
      <c r="J872" s="31"/>
      <c r="K872" s="32"/>
      <c r="L872" s="32"/>
      <c r="M872" s="32"/>
      <c r="N872" s="46"/>
      <c r="V872" s="5"/>
      <c r="Y872" s="5"/>
    </row>
    <row r="873" spans="2:25" x14ac:dyDescent="0.3">
      <c r="B873" s="23">
        <f>'Spot Type 1'!B873</f>
        <v>0</v>
      </c>
      <c r="C873" s="20" t="str">
        <f>'Spot Type 1'!C873</f>
        <v>x</v>
      </c>
      <c r="D873" s="20"/>
      <c r="E873" s="20"/>
      <c r="F873" s="20"/>
      <c r="G873" s="20"/>
      <c r="H873" s="20"/>
      <c r="I873" s="20"/>
      <c r="J873" s="31"/>
      <c r="K873" s="32"/>
      <c r="L873" s="32"/>
      <c r="M873" s="32"/>
      <c r="N873" s="46"/>
      <c r="V873" s="5"/>
      <c r="Y873" s="5"/>
    </row>
    <row r="874" spans="2:25" x14ac:dyDescent="0.3">
      <c r="B874" s="23">
        <f>'Spot Type 1'!B874</f>
        <v>0</v>
      </c>
      <c r="C874" s="20" t="str">
        <f>'Spot Type 1'!C874</f>
        <v>x</v>
      </c>
      <c r="D874" s="20"/>
      <c r="E874" s="20"/>
      <c r="F874" s="20"/>
      <c r="G874" s="20"/>
      <c r="H874" s="20"/>
      <c r="I874" s="20"/>
      <c r="J874" s="31"/>
      <c r="K874" s="32"/>
      <c r="L874" s="32"/>
      <c r="M874" s="32"/>
      <c r="N874" s="46"/>
      <c r="V874" s="5"/>
      <c r="Y874" s="5"/>
    </row>
    <row r="875" spans="2:25" x14ac:dyDescent="0.3">
      <c r="B875" s="23">
        <f>'Spot Type 1'!B875</f>
        <v>0</v>
      </c>
      <c r="C875" s="20" t="str">
        <f>'Spot Type 1'!C875</f>
        <v>x</v>
      </c>
      <c r="D875" s="20"/>
      <c r="E875" s="20"/>
      <c r="F875" s="20"/>
      <c r="G875" s="20"/>
      <c r="H875" s="20"/>
      <c r="I875" s="20"/>
      <c r="J875" s="31"/>
      <c r="K875" s="32"/>
      <c r="L875" s="32"/>
      <c r="M875" s="32"/>
      <c r="N875" s="46"/>
      <c r="V875" s="5"/>
      <c r="Y875" s="5"/>
    </row>
    <row r="876" spans="2:25" x14ac:dyDescent="0.3">
      <c r="B876" s="23">
        <f>'Spot Type 1'!B876</f>
        <v>0</v>
      </c>
      <c r="C876" s="20" t="str">
        <f>'Spot Type 1'!C876</f>
        <v>x</v>
      </c>
      <c r="D876" s="20"/>
      <c r="E876" s="20"/>
      <c r="F876" s="20"/>
      <c r="G876" s="20"/>
      <c r="H876" s="20"/>
      <c r="I876" s="20"/>
      <c r="J876" s="31"/>
      <c r="K876" s="32"/>
      <c r="L876" s="32"/>
      <c r="M876" s="32"/>
      <c r="N876" s="46"/>
      <c r="V876" s="5"/>
      <c r="Y876" s="5"/>
    </row>
    <row r="877" spans="2:25" x14ac:dyDescent="0.3">
      <c r="B877" s="23">
        <f>'Spot Type 1'!B877</f>
        <v>0</v>
      </c>
      <c r="C877" s="20" t="str">
        <f>'Spot Type 1'!C877</f>
        <v>x</v>
      </c>
      <c r="D877" s="20"/>
      <c r="E877" s="20"/>
      <c r="F877" s="20"/>
      <c r="G877" s="20"/>
      <c r="H877" s="20"/>
      <c r="I877" s="20"/>
      <c r="J877" s="31"/>
      <c r="K877" s="32"/>
      <c r="L877" s="32"/>
      <c r="M877" s="32"/>
      <c r="N877" s="46"/>
      <c r="V877" s="5"/>
      <c r="Y877" s="5"/>
    </row>
    <row r="878" spans="2:25" x14ac:dyDescent="0.3">
      <c r="B878" s="23">
        <f>'Spot Type 1'!B878</f>
        <v>0</v>
      </c>
      <c r="C878" s="20" t="str">
        <f>'Spot Type 1'!C878</f>
        <v>x</v>
      </c>
      <c r="D878" s="20"/>
      <c r="E878" s="20"/>
      <c r="F878" s="20"/>
      <c r="G878" s="20"/>
      <c r="H878" s="20"/>
      <c r="I878" s="20"/>
      <c r="J878" s="31"/>
      <c r="K878" s="32"/>
      <c r="L878" s="32"/>
      <c r="M878" s="32"/>
      <c r="N878" s="46"/>
      <c r="V878" s="5"/>
      <c r="Y878" s="5"/>
    </row>
    <row r="879" spans="2:25" x14ac:dyDescent="0.3">
      <c r="B879" s="23">
        <f>'Spot Type 1'!B879</f>
        <v>0</v>
      </c>
      <c r="C879" s="20" t="str">
        <f>'Spot Type 1'!C879</f>
        <v>x</v>
      </c>
      <c r="D879" s="20"/>
      <c r="E879" s="20"/>
      <c r="F879" s="20"/>
      <c r="G879" s="20"/>
      <c r="H879" s="20"/>
      <c r="I879" s="20"/>
      <c r="J879" s="31"/>
      <c r="K879" s="32"/>
      <c r="L879" s="32"/>
      <c r="M879" s="32"/>
      <c r="N879" s="46"/>
      <c r="V879" s="5"/>
      <c r="Y879" s="5"/>
    </row>
    <row r="880" spans="2:25" x14ac:dyDescent="0.3">
      <c r="B880" s="23">
        <f>'Spot Type 1'!B880</f>
        <v>0</v>
      </c>
      <c r="C880" s="20" t="str">
        <f>'Spot Type 1'!C880</f>
        <v>x</v>
      </c>
      <c r="D880" s="20"/>
      <c r="E880" s="20"/>
      <c r="F880" s="20"/>
      <c r="G880" s="20"/>
      <c r="H880" s="20"/>
      <c r="I880" s="20"/>
      <c r="J880" s="31"/>
      <c r="K880" s="32"/>
      <c r="L880" s="32"/>
      <c r="M880" s="32"/>
      <c r="N880" s="46"/>
      <c r="V880" s="5"/>
      <c r="Y880" s="5"/>
    </row>
    <row r="881" spans="2:25" x14ac:dyDescent="0.3">
      <c r="B881" s="23">
        <f>'Spot Type 1'!B881</f>
        <v>0</v>
      </c>
      <c r="C881" s="20" t="str">
        <f>'Spot Type 1'!C881</f>
        <v>x</v>
      </c>
      <c r="D881" s="20"/>
      <c r="E881" s="20"/>
      <c r="F881" s="20"/>
      <c r="G881" s="20"/>
      <c r="H881" s="20"/>
      <c r="I881" s="20"/>
      <c r="J881" s="31"/>
      <c r="K881" s="32"/>
      <c r="L881" s="32"/>
      <c r="M881" s="32"/>
      <c r="N881" s="46"/>
      <c r="V881" s="5"/>
      <c r="Y881" s="5"/>
    </row>
    <row r="882" spans="2:25" x14ac:dyDescent="0.3">
      <c r="B882" s="23">
        <f>'Spot Type 1'!B882</f>
        <v>0</v>
      </c>
      <c r="C882" s="20" t="str">
        <f>'Spot Type 1'!C882</f>
        <v>x</v>
      </c>
      <c r="D882" s="20"/>
      <c r="E882" s="20"/>
      <c r="F882" s="20"/>
      <c r="G882" s="20"/>
      <c r="H882" s="20"/>
      <c r="I882" s="20"/>
      <c r="J882" s="31"/>
      <c r="K882" s="32"/>
      <c r="L882" s="32"/>
      <c r="M882" s="32"/>
      <c r="N882" s="46"/>
      <c r="V882" s="5"/>
      <c r="Y882" s="5"/>
    </row>
    <row r="883" spans="2:25" x14ac:dyDescent="0.3">
      <c r="B883" s="23">
        <f>'Spot Type 1'!B883</f>
        <v>0</v>
      </c>
      <c r="C883" s="20" t="str">
        <f>'Spot Type 1'!C883</f>
        <v>x</v>
      </c>
      <c r="D883" s="20"/>
      <c r="E883" s="20"/>
      <c r="F883" s="20"/>
      <c r="G883" s="20"/>
      <c r="H883" s="20"/>
      <c r="I883" s="20"/>
      <c r="J883" s="31"/>
      <c r="K883" s="32"/>
      <c r="L883" s="32"/>
      <c r="M883" s="32"/>
      <c r="N883" s="46"/>
      <c r="V883" s="5"/>
      <c r="Y883" s="5"/>
    </row>
    <row r="884" spans="2:25" x14ac:dyDescent="0.3">
      <c r="B884" s="23">
        <f>'Spot Type 1'!B884</f>
        <v>0</v>
      </c>
      <c r="C884" s="20" t="str">
        <f>'Spot Type 1'!C884</f>
        <v>x</v>
      </c>
      <c r="D884" s="20"/>
      <c r="E884" s="20"/>
      <c r="F884" s="20"/>
      <c r="G884" s="20"/>
      <c r="H884" s="20"/>
      <c r="I884" s="20"/>
      <c r="J884" s="31"/>
      <c r="K884" s="32"/>
      <c r="L884" s="32"/>
      <c r="M884" s="32"/>
      <c r="N884" s="46"/>
      <c r="V884" s="5"/>
      <c r="Y884" s="5"/>
    </row>
    <row r="885" spans="2:25" x14ac:dyDescent="0.3">
      <c r="B885" s="23">
        <f>'Spot Type 1'!B885</f>
        <v>0</v>
      </c>
      <c r="C885" s="20" t="str">
        <f>'Spot Type 1'!C885</f>
        <v>x</v>
      </c>
      <c r="D885" s="20"/>
      <c r="E885" s="20"/>
      <c r="F885" s="20"/>
      <c r="G885" s="20"/>
      <c r="H885" s="20"/>
      <c r="I885" s="20"/>
      <c r="J885" s="31"/>
      <c r="K885" s="32"/>
      <c r="L885" s="32"/>
      <c r="M885" s="32"/>
      <c r="N885" s="46"/>
      <c r="V885" s="5"/>
      <c r="Y885" s="5"/>
    </row>
    <row r="886" spans="2:25" x14ac:dyDescent="0.3">
      <c r="B886" s="23">
        <f>'Spot Type 1'!B886</f>
        <v>0</v>
      </c>
      <c r="C886" s="20" t="str">
        <f>'Spot Type 1'!C886</f>
        <v>x</v>
      </c>
      <c r="D886" s="20"/>
      <c r="E886" s="20"/>
      <c r="F886" s="20"/>
      <c r="G886" s="20"/>
      <c r="H886" s="20"/>
      <c r="I886" s="20"/>
      <c r="J886" s="31"/>
      <c r="K886" s="32"/>
      <c r="L886" s="32"/>
      <c r="M886" s="32"/>
      <c r="N886" s="46"/>
      <c r="V886" s="5"/>
      <c r="Y886" s="5"/>
    </row>
    <row r="887" spans="2:25" x14ac:dyDescent="0.3">
      <c r="B887" s="23">
        <f>'Spot Type 1'!B887</f>
        <v>0</v>
      </c>
      <c r="C887" s="20" t="str">
        <f>'Spot Type 1'!C887</f>
        <v>x</v>
      </c>
      <c r="D887" s="20"/>
      <c r="E887" s="20"/>
      <c r="F887" s="20"/>
      <c r="G887" s="20"/>
      <c r="H887" s="20"/>
      <c r="I887" s="20"/>
      <c r="J887" s="31"/>
      <c r="K887" s="32"/>
      <c r="L887" s="32"/>
      <c r="M887" s="32"/>
      <c r="N887" s="46"/>
      <c r="V887" s="5"/>
      <c r="Y887" s="5"/>
    </row>
    <row r="888" spans="2:25" x14ac:dyDescent="0.3">
      <c r="B888" s="23">
        <f>'Spot Type 1'!B888</f>
        <v>0</v>
      </c>
      <c r="C888" s="20" t="str">
        <f>'Spot Type 1'!C888</f>
        <v>x</v>
      </c>
      <c r="D888" s="20"/>
      <c r="E888" s="20"/>
      <c r="F888" s="20"/>
      <c r="G888" s="20"/>
      <c r="H888" s="20"/>
      <c r="I888" s="20"/>
      <c r="J888" s="31"/>
      <c r="K888" s="32"/>
      <c r="L888" s="32"/>
      <c r="M888" s="32"/>
      <c r="N888" s="46"/>
      <c r="V888" s="5"/>
      <c r="Y888" s="5"/>
    </row>
    <row r="889" spans="2:25" x14ac:dyDescent="0.3">
      <c r="B889" s="23">
        <f>'Spot Type 1'!B889</f>
        <v>0</v>
      </c>
      <c r="C889" s="20" t="str">
        <f>'Spot Type 1'!C889</f>
        <v>x</v>
      </c>
      <c r="D889" s="20"/>
      <c r="E889" s="20"/>
      <c r="F889" s="20"/>
      <c r="G889" s="20"/>
      <c r="H889" s="20"/>
      <c r="I889" s="20"/>
      <c r="J889" s="31"/>
      <c r="K889" s="32"/>
      <c r="L889" s="32"/>
      <c r="M889" s="32"/>
      <c r="N889" s="46"/>
      <c r="V889" s="5"/>
      <c r="Y889" s="5"/>
    </row>
    <row r="890" spans="2:25" x14ac:dyDescent="0.3">
      <c r="B890" s="23">
        <f>'Spot Type 1'!B890</f>
        <v>0</v>
      </c>
      <c r="C890" s="20" t="str">
        <f>'Spot Type 1'!C890</f>
        <v>x</v>
      </c>
      <c r="D890" s="20"/>
      <c r="E890" s="20"/>
      <c r="F890" s="20"/>
      <c r="G890" s="20"/>
      <c r="H890" s="20"/>
      <c r="I890" s="20"/>
      <c r="J890" s="31"/>
      <c r="K890" s="32"/>
      <c r="L890" s="32"/>
      <c r="M890" s="32"/>
      <c r="N890" s="46"/>
      <c r="V890" s="5"/>
      <c r="Y890" s="5"/>
    </row>
    <row r="891" spans="2:25" x14ac:dyDescent="0.3">
      <c r="B891" s="23">
        <f>'Spot Type 1'!B891</f>
        <v>0</v>
      </c>
      <c r="C891" s="20" t="str">
        <f>'Spot Type 1'!C891</f>
        <v>x</v>
      </c>
      <c r="D891" s="20"/>
      <c r="E891" s="20"/>
      <c r="F891" s="20"/>
      <c r="G891" s="20"/>
      <c r="H891" s="20"/>
      <c r="I891" s="20"/>
      <c r="J891" s="31"/>
      <c r="K891" s="32"/>
      <c r="L891" s="32"/>
      <c r="M891" s="32"/>
      <c r="N891" s="46"/>
      <c r="V891" s="5"/>
      <c r="Y891" s="5"/>
    </row>
    <row r="892" spans="2:25" x14ac:dyDescent="0.3">
      <c r="B892" s="23">
        <f>'Spot Type 1'!B892</f>
        <v>0</v>
      </c>
      <c r="C892" s="20" t="str">
        <f>'Spot Type 1'!C892</f>
        <v>x</v>
      </c>
      <c r="D892" s="20"/>
      <c r="E892" s="20"/>
      <c r="F892" s="20"/>
      <c r="G892" s="20"/>
      <c r="H892" s="20"/>
      <c r="I892" s="20"/>
      <c r="J892" s="31"/>
      <c r="K892" s="32"/>
      <c r="L892" s="32"/>
      <c r="M892" s="32"/>
      <c r="N892" s="46"/>
      <c r="V892" s="5"/>
      <c r="Y892" s="5"/>
    </row>
    <row r="893" spans="2:25" x14ac:dyDescent="0.3">
      <c r="B893" s="23">
        <f>'Spot Type 1'!B893</f>
        <v>0</v>
      </c>
      <c r="C893" s="20" t="str">
        <f>'Spot Type 1'!C893</f>
        <v>x</v>
      </c>
      <c r="D893" s="20"/>
      <c r="E893" s="20"/>
      <c r="F893" s="20"/>
      <c r="G893" s="20"/>
      <c r="H893" s="20"/>
      <c r="I893" s="20"/>
      <c r="J893" s="31"/>
      <c r="K893" s="32"/>
      <c r="L893" s="32"/>
      <c r="M893" s="32"/>
      <c r="N893" s="46"/>
      <c r="V893" s="5"/>
      <c r="Y893" s="5"/>
    </row>
    <row r="894" spans="2:25" x14ac:dyDescent="0.3">
      <c r="B894" s="23">
        <f>'Spot Type 1'!B894</f>
        <v>0</v>
      </c>
      <c r="C894" s="20" t="str">
        <f>'Spot Type 1'!C894</f>
        <v>x</v>
      </c>
      <c r="D894" s="20"/>
      <c r="E894" s="20"/>
      <c r="F894" s="20"/>
      <c r="G894" s="20"/>
      <c r="H894" s="20"/>
      <c r="I894" s="20"/>
      <c r="J894" s="31"/>
      <c r="K894" s="32"/>
      <c r="L894" s="32"/>
      <c r="M894" s="32"/>
      <c r="N894" s="46"/>
      <c r="V894" s="5"/>
      <c r="Y894" s="5"/>
    </row>
    <row r="895" spans="2:25" x14ac:dyDescent="0.3">
      <c r="B895" s="23">
        <f>'Spot Type 1'!B895</f>
        <v>0</v>
      </c>
      <c r="C895" s="20" t="str">
        <f>'Spot Type 1'!C895</f>
        <v>x</v>
      </c>
      <c r="D895" s="20"/>
      <c r="E895" s="20"/>
      <c r="F895" s="20"/>
      <c r="G895" s="20"/>
      <c r="H895" s="20"/>
      <c r="I895" s="20"/>
      <c r="J895" s="31"/>
      <c r="K895" s="32"/>
      <c r="L895" s="32"/>
      <c r="M895" s="32"/>
      <c r="N895" s="46"/>
      <c r="V895" s="5"/>
      <c r="Y895" s="5"/>
    </row>
    <row r="896" spans="2:25" x14ac:dyDescent="0.3">
      <c r="B896" s="23">
        <f>'Spot Type 1'!B896</f>
        <v>0</v>
      </c>
      <c r="C896" s="20" t="str">
        <f>'Spot Type 1'!C896</f>
        <v>x</v>
      </c>
      <c r="D896" s="20"/>
      <c r="E896" s="20"/>
      <c r="F896" s="20"/>
      <c r="G896" s="20"/>
      <c r="H896" s="20"/>
      <c r="I896" s="20"/>
      <c r="J896" s="31"/>
      <c r="K896" s="32"/>
      <c r="L896" s="32"/>
      <c r="M896" s="32"/>
      <c r="N896" s="46"/>
      <c r="V896" s="5"/>
      <c r="Y896" s="5"/>
    </row>
    <row r="897" spans="2:25" x14ac:dyDescent="0.3">
      <c r="B897" s="23">
        <f>'Spot Type 1'!B897</f>
        <v>0</v>
      </c>
      <c r="C897" s="20" t="str">
        <f>'Spot Type 1'!C897</f>
        <v>x</v>
      </c>
      <c r="D897" s="20"/>
      <c r="E897" s="20"/>
      <c r="F897" s="20"/>
      <c r="G897" s="20"/>
      <c r="H897" s="20"/>
      <c r="I897" s="20"/>
      <c r="J897" s="31"/>
      <c r="K897" s="32"/>
      <c r="L897" s="32"/>
      <c r="M897" s="32"/>
      <c r="N897" s="46"/>
      <c r="V897" s="5"/>
      <c r="Y897" s="5"/>
    </row>
    <row r="898" spans="2:25" x14ac:dyDescent="0.3">
      <c r="B898" s="23">
        <f>'Spot Type 1'!B898</f>
        <v>0</v>
      </c>
      <c r="C898" s="20" t="str">
        <f>'Spot Type 1'!C898</f>
        <v>x</v>
      </c>
      <c r="D898" s="20"/>
      <c r="E898" s="20"/>
      <c r="F898" s="20"/>
      <c r="G898" s="20"/>
      <c r="H898" s="20"/>
      <c r="I898" s="20"/>
      <c r="J898" s="31"/>
      <c r="K898" s="32"/>
      <c r="L898" s="32"/>
      <c r="M898" s="32"/>
      <c r="N898" s="46"/>
      <c r="V898" s="5"/>
      <c r="Y898" s="5"/>
    </row>
    <row r="899" spans="2:25" x14ac:dyDescent="0.3">
      <c r="B899" s="23">
        <f>'Spot Type 1'!B899</f>
        <v>0</v>
      </c>
      <c r="C899" s="20" t="str">
        <f>'Spot Type 1'!C899</f>
        <v>x</v>
      </c>
      <c r="D899" s="20"/>
      <c r="E899" s="20"/>
      <c r="F899" s="20"/>
      <c r="G899" s="20"/>
      <c r="H899" s="20"/>
      <c r="I899" s="20"/>
      <c r="J899" s="31"/>
      <c r="K899" s="32"/>
      <c r="L899" s="32"/>
      <c r="M899" s="32"/>
      <c r="N899" s="46"/>
      <c r="V899" s="5"/>
      <c r="Y899" s="5"/>
    </row>
    <row r="900" spans="2:25" x14ac:dyDescent="0.3">
      <c r="B900" s="23">
        <f>'Spot Type 1'!B900</f>
        <v>0</v>
      </c>
      <c r="C900" s="20" t="str">
        <f>'Spot Type 1'!C900</f>
        <v>x</v>
      </c>
      <c r="D900" s="20"/>
      <c r="E900" s="20"/>
      <c r="F900" s="20"/>
      <c r="G900" s="20"/>
      <c r="H900" s="20"/>
      <c r="I900" s="20"/>
      <c r="J900" s="31"/>
      <c r="K900" s="32"/>
      <c r="L900" s="32"/>
      <c r="M900" s="32"/>
      <c r="N900" s="46"/>
      <c r="V900" s="5"/>
      <c r="Y900" s="5"/>
    </row>
    <row r="901" spans="2:25" x14ac:dyDescent="0.3">
      <c r="B901" s="23">
        <f>'Spot Type 1'!B901</f>
        <v>0</v>
      </c>
      <c r="C901" s="20" t="str">
        <f>'Spot Type 1'!C901</f>
        <v>x</v>
      </c>
      <c r="D901" s="20"/>
      <c r="E901" s="20"/>
      <c r="F901" s="20"/>
      <c r="G901" s="20"/>
      <c r="H901" s="20"/>
      <c r="I901" s="20"/>
      <c r="J901" s="31"/>
      <c r="K901" s="32"/>
      <c r="L901" s="32"/>
      <c r="M901" s="32"/>
      <c r="N901" s="46"/>
      <c r="V901" s="5"/>
      <c r="Y901" s="5"/>
    </row>
    <row r="902" spans="2:25" x14ac:dyDescent="0.3">
      <c r="B902" s="23">
        <f>'Spot Type 1'!B902</f>
        <v>0</v>
      </c>
      <c r="C902" s="20" t="str">
        <f>'Spot Type 1'!C902</f>
        <v>x</v>
      </c>
      <c r="D902" s="20"/>
      <c r="E902" s="20"/>
      <c r="F902" s="20"/>
      <c r="G902" s="20"/>
      <c r="H902" s="20"/>
      <c r="I902" s="20"/>
      <c r="J902" s="31"/>
      <c r="K902" s="32"/>
      <c r="L902" s="32"/>
      <c r="M902" s="32"/>
      <c r="N902" s="46"/>
      <c r="V902" s="5"/>
      <c r="Y902" s="5"/>
    </row>
    <row r="903" spans="2:25" x14ac:dyDescent="0.3">
      <c r="B903" s="23">
        <f>'Spot Type 1'!B903</f>
        <v>0</v>
      </c>
      <c r="C903" s="20" t="str">
        <f>'Spot Type 1'!C903</f>
        <v>x</v>
      </c>
      <c r="D903" s="20"/>
      <c r="E903" s="20"/>
      <c r="F903" s="20"/>
      <c r="G903" s="20"/>
      <c r="H903" s="20"/>
      <c r="I903" s="20"/>
      <c r="J903" s="31"/>
      <c r="K903" s="32"/>
      <c r="L903" s="32"/>
      <c r="M903" s="32"/>
      <c r="N903" s="46"/>
      <c r="V903" s="5"/>
      <c r="Y903" s="5"/>
    </row>
    <row r="904" spans="2:25" x14ac:dyDescent="0.3">
      <c r="B904" s="23">
        <f>'Spot Type 1'!B904</f>
        <v>0</v>
      </c>
      <c r="C904" s="20" t="str">
        <f>'Spot Type 1'!C904</f>
        <v>x</v>
      </c>
      <c r="D904" s="20"/>
      <c r="E904" s="20"/>
      <c r="F904" s="20"/>
      <c r="G904" s="20"/>
      <c r="H904" s="20"/>
      <c r="I904" s="20"/>
      <c r="J904" s="31"/>
      <c r="K904" s="32"/>
      <c r="L904" s="32"/>
      <c r="M904" s="32"/>
      <c r="N904" s="46"/>
      <c r="V904" s="5"/>
      <c r="Y904" s="5"/>
    </row>
    <row r="905" spans="2:25" x14ac:dyDescent="0.3">
      <c r="B905" s="23">
        <f>'Spot Type 1'!B905</f>
        <v>0</v>
      </c>
      <c r="C905" s="20" t="str">
        <f>'Spot Type 1'!C905</f>
        <v>x</v>
      </c>
      <c r="D905" s="20"/>
      <c r="E905" s="20"/>
      <c r="F905" s="20"/>
      <c r="G905" s="20"/>
      <c r="H905" s="20"/>
      <c r="I905" s="20"/>
      <c r="J905" s="31"/>
      <c r="K905" s="32"/>
      <c r="L905" s="32"/>
      <c r="M905" s="32"/>
      <c r="N905" s="46"/>
      <c r="V905" s="5"/>
      <c r="Y905" s="5"/>
    </row>
    <row r="906" spans="2:25" x14ac:dyDescent="0.3">
      <c r="B906" s="23">
        <f>'Spot Type 1'!B906</f>
        <v>0</v>
      </c>
      <c r="C906" s="20" t="str">
        <f>'Spot Type 1'!C906</f>
        <v>x</v>
      </c>
      <c r="D906" s="20"/>
      <c r="E906" s="20"/>
      <c r="F906" s="20"/>
      <c r="G906" s="20"/>
      <c r="H906" s="20"/>
      <c r="I906" s="20"/>
      <c r="J906" s="31"/>
      <c r="K906" s="32"/>
      <c r="L906" s="32"/>
      <c r="M906" s="32"/>
      <c r="N906" s="46"/>
      <c r="V906" s="5"/>
      <c r="Y906" s="5"/>
    </row>
    <row r="907" spans="2:25" x14ac:dyDescent="0.3">
      <c r="B907" s="23">
        <f>'Spot Type 1'!B907</f>
        <v>0</v>
      </c>
      <c r="C907" s="20" t="str">
        <f>'Spot Type 1'!C907</f>
        <v>x</v>
      </c>
      <c r="D907" s="20"/>
      <c r="E907" s="20"/>
      <c r="F907" s="20"/>
      <c r="G907" s="20"/>
      <c r="H907" s="20"/>
      <c r="I907" s="20"/>
      <c r="J907" s="31"/>
      <c r="K907" s="32"/>
      <c r="L907" s="32"/>
      <c r="M907" s="32"/>
      <c r="N907" s="46"/>
      <c r="V907" s="5"/>
      <c r="Y907" s="5"/>
    </row>
    <row r="908" spans="2:25" x14ac:dyDescent="0.3">
      <c r="B908" s="23">
        <f>'Spot Type 1'!B908</f>
        <v>0</v>
      </c>
      <c r="C908" s="20" t="str">
        <f>'Spot Type 1'!C908</f>
        <v>x</v>
      </c>
      <c r="D908" s="20"/>
      <c r="E908" s="20"/>
      <c r="F908" s="20"/>
      <c r="G908" s="20"/>
      <c r="H908" s="20"/>
      <c r="I908" s="20"/>
      <c r="J908" s="31"/>
      <c r="K908" s="32"/>
      <c r="L908" s="32"/>
      <c r="M908" s="32"/>
      <c r="N908" s="46"/>
      <c r="V908" s="5"/>
      <c r="Y908" s="5"/>
    </row>
    <row r="909" spans="2:25" x14ac:dyDescent="0.3">
      <c r="B909" s="23">
        <f>'Spot Type 1'!B909</f>
        <v>0</v>
      </c>
      <c r="C909" s="20" t="str">
        <f>'Spot Type 1'!C909</f>
        <v>x</v>
      </c>
      <c r="D909" s="20"/>
      <c r="E909" s="20"/>
      <c r="F909" s="20"/>
      <c r="G909" s="20"/>
      <c r="H909" s="20"/>
      <c r="I909" s="20"/>
      <c r="J909" s="31"/>
      <c r="K909" s="32"/>
      <c r="L909" s="32"/>
      <c r="M909" s="32"/>
      <c r="N909" s="46"/>
      <c r="V909" s="5"/>
      <c r="Y909" s="5"/>
    </row>
    <row r="910" spans="2:25" x14ac:dyDescent="0.3">
      <c r="B910" s="23">
        <f>'Spot Type 1'!B910</f>
        <v>0</v>
      </c>
      <c r="C910" s="20" t="str">
        <f>'Spot Type 1'!C910</f>
        <v>x</v>
      </c>
      <c r="D910" s="20"/>
      <c r="E910" s="20"/>
      <c r="F910" s="20"/>
      <c r="G910" s="20"/>
      <c r="H910" s="20"/>
      <c r="I910" s="20"/>
      <c r="J910" s="31"/>
      <c r="K910" s="32"/>
      <c r="L910" s="32"/>
      <c r="M910" s="32"/>
      <c r="N910" s="46"/>
      <c r="V910" s="5"/>
      <c r="Y910" s="5"/>
    </row>
    <row r="911" spans="2:25" x14ac:dyDescent="0.3">
      <c r="B911" s="23">
        <f>'Spot Type 1'!B911</f>
        <v>0</v>
      </c>
      <c r="C911" s="20" t="str">
        <f>'Spot Type 1'!C911</f>
        <v>x</v>
      </c>
      <c r="D911" s="20"/>
      <c r="E911" s="20"/>
      <c r="F911" s="20"/>
      <c r="G911" s="20"/>
      <c r="H911" s="20"/>
      <c r="I911" s="20"/>
      <c r="J911" s="31"/>
      <c r="K911" s="32"/>
      <c r="L911" s="32"/>
      <c r="M911" s="32"/>
      <c r="N911" s="46"/>
      <c r="V911" s="5"/>
      <c r="Y911" s="5"/>
    </row>
    <row r="912" spans="2:25" x14ac:dyDescent="0.3">
      <c r="B912" s="23">
        <f>'Spot Type 1'!B912</f>
        <v>0</v>
      </c>
      <c r="C912" s="20" t="str">
        <f>'Spot Type 1'!C912</f>
        <v>x</v>
      </c>
      <c r="D912" s="20"/>
      <c r="E912" s="20"/>
      <c r="F912" s="20"/>
      <c r="G912" s="20"/>
      <c r="H912" s="20"/>
      <c r="I912" s="20"/>
      <c r="J912" s="31"/>
      <c r="K912" s="32"/>
      <c r="L912" s="32"/>
      <c r="M912" s="32"/>
      <c r="N912" s="46"/>
      <c r="V912" s="5"/>
      <c r="Y912" s="5"/>
    </row>
    <row r="913" spans="2:25" x14ac:dyDescent="0.3">
      <c r="B913" s="23">
        <f>'Spot Type 1'!B913</f>
        <v>0</v>
      </c>
      <c r="C913" s="20" t="str">
        <f>'Spot Type 1'!C913</f>
        <v>x</v>
      </c>
      <c r="D913" s="20"/>
      <c r="E913" s="20"/>
      <c r="F913" s="20"/>
      <c r="G913" s="20"/>
      <c r="H913" s="20"/>
      <c r="I913" s="20"/>
      <c r="J913" s="31"/>
      <c r="K913" s="32"/>
      <c r="L913" s="32"/>
      <c r="M913" s="32"/>
      <c r="N913" s="46"/>
      <c r="V913" s="5"/>
      <c r="Y913" s="5"/>
    </row>
    <row r="914" spans="2:25" x14ac:dyDescent="0.3">
      <c r="B914" s="23">
        <f>'Spot Type 1'!B914</f>
        <v>0</v>
      </c>
      <c r="C914" s="20" t="str">
        <f>'Spot Type 1'!C914</f>
        <v>x</v>
      </c>
      <c r="D914" s="20"/>
      <c r="E914" s="20"/>
      <c r="F914" s="20"/>
      <c r="G914" s="20"/>
      <c r="H914" s="20"/>
      <c r="I914" s="20"/>
      <c r="J914" s="31"/>
      <c r="K914" s="32"/>
      <c r="L914" s="32"/>
      <c r="M914" s="32"/>
      <c r="N914" s="46"/>
      <c r="V914" s="5"/>
      <c r="Y914" s="5"/>
    </row>
    <row r="915" spans="2:25" x14ac:dyDescent="0.3">
      <c r="B915" s="23">
        <f>'Spot Type 1'!B915</f>
        <v>0</v>
      </c>
      <c r="C915" s="20" t="str">
        <f>'Spot Type 1'!C915</f>
        <v>x</v>
      </c>
      <c r="D915" s="20"/>
      <c r="E915" s="20"/>
      <c r="F915" s="20"/>
      <c r="G915" s="20"/>
      <c r="H915" s="20"/>
      <c r="I915" s="20"/>
      <c r="J915" s="31"/>
      <c r="K915" s="32"/>
      <c r="L915" s="32"/>
      <c r="M915" s="32"/>
      <c r="N915" s="46"/>
      <c r="V915" s="5"/>
      <c r="Y915" s="5"/>
    </row>
    <row r="916" spans="2:25" x14ac:dyDescent="0.3">
      <c r="B916" s="23">
        <f>'Spot Type 1'!B916</f>
        <v>0</v>
      </c>
      <c r="C916" s="20" t="str">
        <f>'Spot Type 1'!C916</f>
        <v>x</v>
      </c>
      <c r="D916" s="20"/>
      <c r="E916" s="20"/>
      <c r="F916" s="20"/>
      <c r="G916" s="20"/>
      <c r="H916" s="20"/>
      <c r="I916" s="20"/>
      <c r="J916" s="31"/>
      <c r="K916" s="32"/>
      <c r="L916" s="32"/>
      <c r="M916" s="32"/>
      <c r="N916" s="46"/>
      <c r="V916" s="5"/>
      <c r="Y916" s="5"/>
    </row>
    <row r="917" spans="2:25" x14ac:dyDescent="0.3">
      <c r="B917" s="23">
        <f>'Spot Type 1'!B917</f>
        <v>0</v>
      </c>
      <c r="C917" s="20" t="str">
        <f>'Spot Type 1'!C917</f>
        <v>x</v>
      </c>
      <c r="D917" s="20"/>
      <c r="E917" s="20"/>
      <c r="F917" s="20"/>
      <c r="G917" s="20"/>
      <c r="H917" s="20"/>
      <c r="I917" s="20"/>
      <c r="J917" s="31"/>
      <c r="K917" s="32"/>
      <c r="L917" s="32"/>
      <c r="M917" s="32"/>
      <c r="N917" s="46"/>
      <c r="V917" s="5"/>
      <c r="Y917" s="5"/>
    </row>
    <row r="918" spans="2:25" x14ac:dyDescent="0.3">
      <c r="B918" s="23">
        <f>'Spot Type 1'!B918</f>
        <v>0</v>
      </c>
      <c r="C918" s="20" t="str">
        <f>'Spot Type 1'!C918</f>
        <v>x</v>
      </c>
      <c r="D918" s="20"/>
      <c r="E918" s="20"/>
      <c r="F918" s="20"/>
      <c r="G918" s="20"/>
      <c r="H918" s="20"/>
      <c r="I918" s="20"/>
      <c r="J918" s="31"/>
      <c r="K918" s="32"/>
      <c r="L918" s="32"/>
      <c r="M918" s="32"/>
      <c r="N918" s="46"/>
      <c r="V918" s="5"/>
      <c r="Y918" s="5"/>
    </row>
    <row r="919" spans="2:25" x14ac:dyDescent="0.3">
      <c r="B919" s="23">
        <f>'Spot Type 1'!B919</f>
        <v>0</v>
      </c>
      <c r="C919" s="20" t="str">
        <f>'Spot Type 1'!C919</f>
        <v>x</v>
      </c>
      <c r="D919" s="20"/>
      <c r="E919" s="20"/>
      <c r="F919" s="20"/>
      <c r="G919" s="20"/>
      <c r="H919" s="20"/>
      <c r="I919" s="20"/>
      <c r="J919" s="31"/>
      <c r="K919" s="32"/>
      <c r="L919" s="32"/>
      <c r="M919" s="32"/>
      <c r="N919" s="46"/>
      <c r="V919" s="5"/>
      <c r="Y919" s="5"/>
    </row>
    <row r="920" spans="2:25" x14ac:dyDescent="0.3">
      <c r="B920" s="23">
        <f>'Spot Type 1'!B920</f>
        <v>0</v>
      </c>
      <c r="C920" s="20" t="str">
        <f>'Spot Type 1'!C920</f>
        <v>x</v>
      </c>
      <c r="D920" s="20"/>
      <c r="E920" s="20"/>
      <c r="F920" s="20"/>
      <c r="G920" s="20"/>
      <c r="H920" s="20"/>
      <c r="I920" s="20"/>
      <c r="J920" s="31"/>
      <c r="K920" s="32"/>
      <c r="L920" s="32"/>
      <c r="M920" s="32"/>
      <c r="N920" s="46"/>
      <c r="V920" s="5"/>
      <c r="Y920" s="5"/>
    </row>
    <row r="921" spans="2:25" x14ac:dyDescent="0.3">
      <c r="B921" s="23">
        <f>'Spot Type 1'!B921</f>
        <v>0</v>
      </c>
      <c r="C921" s="20" t="str">
        <f>'Spot Type 1'!C921</f>
        <v>x</v>
      </c>
      <c r="D921" s="20"/>
      <c r="E921" s="20"/>
      <c r="F921" s="20"/>
      <c r="G921" s="20"/>
      <c r="H921" s="20"/>
      <c r="I921" s="20"/>
      <c r="J921" s="31"/>
      <c r="K921" s="32"/>
      <c r="L921" s="32"/>
      <c r="M921" s="32"/>
      <c r="N921" s="46"/>
      <c r="V921" s="5"/>
      <c r="Y921" s="5"/>
    </row>
    <row r="922" spans="2:25" x14ac:dyDescent="0.3">
      <c r="B922" s="23">
        <f>'Spot Type 1'!B922</f>
        <v>0</v>
      </c>
      <c r="C922" s="20" t="str">
        <f>'Spot Type 1'!C922</f>
        <v>x</v>
      </c>
      <c r="D922" s="20"/>
      <c r="E922" s="20"/>
      <c r="F922" s="20"/>
      <c r="G922" s="20"/>
      <c r="H922" s="20"/>
      <c r="I922" s="20"/>
      <c r="J922" s="31"/>
      <c r="K922" s="32"/>
      <c r="L922" s="32"/>
      <c r="M922" s="32"/>
      <c r="N922" s="46"/>
      <c r="V922" s="5"/>
      <c r="Y922" s="5"/>
    </row>
    <row r="923" spans="2:25" x14ac:dyDescent="0.3">
      <c r="B923" s="23">
        <f>'Spot Type 1'!B923</f>
        <v>0</v>
      </c>
      <c r="C923" s="20" t="str">
        <f>'Spot Type 1'!C923</f>
        <v>x</v>
      </c>
      <c r="D923" s="20"/>
      <c r="E923" s="20"/>
      <c r="F923" s="20"/>
      <c r="G923" s="20"/>
      <c r="H923" s="20"/>
      <c r="I923" s="20"/>
      <c r="J923" s="31"/>
      <c r="K923" s="32"/>
      <c r="L923" s="32"/>
      <c r="M923" s="32"/>
      <c r="N923" s="46"/>
      <c r="V923" s="5"/>
      <c r="Y923" s="5"/>
    </row>
    <row r="924" spans="2:25" x14ac:dyDescent="0.3">
      <c r="B924" s="23">
        <f>'Spot Type 1'!B924</f>
        <v>0</v>
      </c>
      <c r="C924" s="20" t="str">
        <f>'Spot Type 1'!C924</f>
        <v>x</v>
      </c>
      <c r="D924" s="20"/>
      <c r="E924" s="20"/>
      <c r="F924" s="20"/>
      <c r="G924" s="20"/>
      <c r="H924" s="20"/>
      <c r="I924" s="20"/>
      <c r="J924" s="31"/>
      <c r="K924" s="32"/>
      <c r="L924" s="32"/>
      <c r="M924" s="32"/>
      <c r="N924" s="46"/>
      <c r="V924" s="5"/>
      <c r="Y924" s="5"/>
    </row>
    <row r="925" spans="2:25" x14ac:dyDescent="0.3">
      <c r="B925" s="23">
        <f>'Spot Type 1'!B925</f>
        <v>0</v>
      </c>
      <c r="C925" s="20" t="str">
        <f>'Spot Type 1'!C925</f>
        <v>x</v>
      </c>
      <c r="D925" s="20"/>
      <c r="E925" s="20"/>
      <c r="F925" s="20"/>
      <c r="G925" s="20"/>
      <c r="H925" s="20"/>
      <c r="I925" s="20"/>
      <c r="J925" s="31"/>
      <c r="K925" s="32"/>
      <c r="L925" s="32"/>
      <c r="M925" s="32"/>
      <c r="N925" s="46"/>
      <c r="V925" s="5"/>
      <c r="Y925" s="5"/>
    </row>
    <row r="926" spans="2:25" x14ac:dyDescent="0.3">
      <c r="B926" s="23">
        <f>'Spot Type 1'!B926</f>
        <v>0</v>
      </c>
      <c r="C926" s="20" t="str">
        <f>'Spot Type 1'!C926</f>
        <v>x</v>
      </c>
      <c r="D926" s="20"/>
      <c r="E926" s="20"/>
      <c r="F926" s="20"/>
      <c r="G926" s="20"/>
      <c r="H926" s="20"/>
      <c r="I926" s="20"/>
      <c r="J926" s="31"/>
      <c r="K926" s="32"/>
      <c r="L926" s="32"/>
      <c r="M926" s="32"/>
      <c r="N926" s="46"/>
      <c r="V926" s="5"/>
      <c r="Y926" s="5"/>
    </row>
    <row r="927" spans="2:25" x14ac:dyDescent="0.3">
      <c r="B927" s="23">
        <f>'Spot Type 1'!B927</f>
        <v>0</v>
      </c>
      <c r="C927" s="20" t="str">
        <f>'Spot Type 1'!C927</f>
        <v>x</v>
      </c>
      <c r="D927" s="20"/>
      <c r="E927" s="20"/>
      <c r="F927" s="20"/>
      <c r="G927" s="20"/>
      <c r="H927" s="20"/>
      <c r="I927" s="20"/>
      <c r="J927" s="31"/>
      <c r="K927" s="32"/>
      <c r="L927" s="32"/>
      <c r="M927" s="32"/>
      <c r="N927" s="46"/>
      <c r="V927" s="5"/>
      <c r="Y927" s="5"/>
    </row>
    <row r="928" spans="2:25" x14ac:dyDescent="0.3">
      <c r="B928" s="23">
        <f>'Spot Type 1'!B928</f>
        <v>0</v>
      </c>
      <c r="C928" s="20" t="str">
        <f>'Spot Type 1'!C928</f>
        <v>x</v>
      </c>
      <c r="D928" s="20"/>
      <c r="E928" s="20"/>
      <c r="F928" s="20"/>
      <c r="G928" s="20"/>
      <c r="H928" s="20"/>
      <c r="I928" s="20"/>
      <c r="J928" s="31"/>
      <c r="K928" s="32"/>
      <c r="L928" s="32"/>
      <c r="M928" s="32"/>
      <c r="N928" s="46"/>
      <c r="V928" s="5"/>
      <c r="Y928" s="5"/>
    </row>
    <row r="929" spans="2:25" x14ac:dyDescent="0.3">
      <c r="B929" s="23">
        <f>'Spot Type 1'!B929</f>
        <v>0</v>
      </c>
      <c r="C929" s="20" t="str">
        <f>'Spot Type 1'!C929</f>
        <v>x</v>
      </c>
      <c r="D929" s="20"/>
      <c r="E929" s="20"/>
      <c r="F929" s="20"/>
      <c r="G929" s="20"/>
      <c r="H929" s="20"/>
      <c r="I929" s="20"/>
      <c r="J929" s="31"/>
      <c r="K929" s="32"/>
      <c r="L929" s="32"/>
      <c r="M929" s="32"/>
      <c r="N929" s="46"/>
      <c r="V929" s="5"/>
      <c r="Y929" s="5"/>
    </row>
    <row r="930" spans="2:25" x14ac:dyDescent="0.3">
      <c r="B930" s="23">
        <f>'Spot Type 1'!B930</f>
        <v>0</v>
      </c>
      <c r="C930" s="20" t="str">
        <f>'Spot Type 1'!C930</f>
        <v>x</v>
      </c>
      <c r="D930" s="20"/>
      <c r="E930" s="20"/>
      <c r="F930" s="20"/>
      <c r="G930" s="20"/>
      <c r="H930" s="20"/>
      <c r="I930" s="20"/>
      <c r="J930" s="31"/>
      <c r="K930" s="32"/>
      <c r="L930" s="32"/>
      <c r="M930" s="32"/>
      <c r="N930" s="46"/>
      <c r="V930" s="5"/>
      <c r="Y930" s="5"/>
    </row>
    <row r="931" spans="2:25" x14ac:dyDescent="0.3">
      <c r="B931" s="23">
        <f>'Spot Type 1'!B931</f>
        <v>0</v>
      </c>
      <c r="C931" s="20" t="str">
        <f>'Spot Type 1'!C931</f>
        <v>x</v>
      </c>
      <c r="D931" s="20"/>
      <c r="E931" s="20"/>
      <c r="F931" s="20"/>
      <c r="G931" s="20"/>
      <c r="H931" s="20"/>
      <c r="I931" s="20"/>
      <c r="J931" s="31"/>
      <c r="K931" s="32"/>
      <c r="L931" s="32"/>
      <c r="M931" s="32"/>
      <c r="N931" s="46"/>
      <c r="V931" s="5"/>
      <c r="Y931" s="5"/>
    </row>
    <row r="932" spans="2:25" x14ac:dyDescent="0.3">
      <c r="B932" s="23">
        <f>'Spot Type 1'!B932</f>
        <v>0</v>
      </c>
      <c r="C932" s="20" t="str">
        <f>'Spot Type 1'!C932</f>
        <v>x</v>
      </c>
      <c r="D932" s="20"/>
      <c r="E932" s="20"/>
      <c r="F932" s="20"/>
      <c r="G932" s="20"/>
      <c r="H932" s="20"/>
      <c r="I932" s="20"/>
      <c r="J932" s="31"/>
      <c r="K932" s="32"/>
      <c r="L932" s="32"/>
      <c r="M932" s="32"/>
      <c r="N932" s="46"/>
      <c r="V932" s="5"/>
      <c r="Y932" s="5"/>
    </row>
    <row r="933" spans="2:25" x14ac:dyDescent="0.3">
      <c r="B933" s="23">
        <f>'Spot Type 1'!B933</f>
        <v>0</v>
      </c>
      <c r="C933" s="20" t="str">
        <f>'Spot Type 1'!C933</f>
        <v>x</v>
      </c>
      <c r="D933" s="20"/>
      <c r="E933" s="20"/>
      <c r="F933" s="20"/>
      <c r="G933" s="20"/>
      <c r="H933" s="20"/>
      <c r="I933" s="20"/>
      <c r="J933" s="31"/>
      <c r="K933" s="32"/>
      <c r="L933" s="32"/>
      <c r="M933" s="32"/>
      <c r="N933" s="46"/>
      <c r="V933" s="5"/>
      <c r="Y933" s="5"/>
    </row>
    <row r="934" spans="2:25" x14ac:dyDescent="0.3">
      <c r="B934" s="23">
        <f>'Spot Type 1'!B934</f>
        <v>0</v>
      </c>
      <c r="C934" s="20" t="str">
        <f>'Spot Type 1'!C934</f>
        <v>x</v>
      </c>
      <c r="D934" s="20"/>
      <c r="E934" s="20"/>
      <c r="F934" s="20"/>
      <c r="G934" s="20"/>
      <c r="H934" s="20"/>
      <c r="I934" s="20"/>
      <c r="J934" s="31"/>
      <c r="K934" s="32"/>
      <c r="L934" s="32"/>
      <c r="M934" s="32"/>
      <c r="N934" s="46"/>
      <c r="V934" s="5"/>
      <c r="Y934" s="5"/>
    </row>
    <row r="935" spans="2:25" x14ac:dyDescent="0.3">
      <c r="B935" s="23">
        <f>'Spot Type 1'!B935</f>
        <v>0</v>
      </c>
      <c r="C935" s="20" t="str">
        <f>'Spot Type 1'!C935</f>
        <v>x</v>
      </c>
      <c r="D935" s="20"/>
      <c r="E935" s="20"/>
      <c r="F935" s="20"/>
      <c r="G935" s="20"/>
      <c r="H935" s="20"/>
      <c r="I935" s="20"/>
      <c r="J935" s="31"/>
      <c r="K935" s="32"/>
      <c r="L935" s="32"/>
      <c r="M935" s="32"/>
      <c r="N935" s="46"/>
      <c r="V935" s="5"/>
      <c r="Y935" s="5"/>
    </row>
    <row r="936" spans="2:25" x14ac:dyDescent="0.3">
      <c r="B936" s="23">
        <f>'Spot Type 1'!B936</f>
        <v>0</v>
      </c>
      <c r="C936" s="20" t="str">
        <f>'Spot Type 1'!C936</f>
        <v>x</v>
      </c>
      <c r="D936" s="20"/>
      <c r="E936" s="20"/>
      <c r="F936" s="20"/>
      <c r="G936" s="20"/>
      <c r="H936" s="20"/>
      <c r="I936" s="20"/>
      <c r="J936" s="31"/>
      <c r="K936" s="32"/>
      <c r="L936" s="32"/>
      <c r="M936" s="32"/>
      <c r="N936" s="46"/>
      <c r="V936" s="5"/>
      <c r="Y936" s="5"/>
    </row>
    <row r="937" spans="2:25" x14ac:dyDescent="0.3">
      <c r="B937" s="23">
        <f>'Spot Type 1'!B937</f>
        <v>0</v>
      </c>
      <c r="C937" s="20" t="str">
        <f>'Spot Type 1'!C937</f>
        <v>x</v>
      </c>
      <c r="D937" s="20"/>
      <c r="E937" s="20"/>
      <c r="F937" s="20"/>
      <c r="G937" s="20"/>
      <c r="H937" s="20"/>
      <c r="I937" s="20"/>
      <c r="J937" s="31"/>
      <c r="K937" s="32"/>
      <c r="L937" s="32"/>
      <c r="M937" s="32"/>
      <c r="N937" s="46"/>
      <c r="V937" s="5"/>
      <c r="Y937" s="5"/>
    </row>
    <row r="938" spans="2:25" x14ac:dyDescent="0.3">
      <c r="B938" s="23">
        <f>'Spot Type 1'!B938</f>
        <v>0</v>
      </c>
      <c r="C938" s="20" t="str">
        <f>'Spot Type 1'!C938</f>
        <v>x</v>
      </c>
      <c r="D938" s="20"/>
      <c r="E938" s="20"/>
      <c r="F938" s="20"/>
      <c r="G938" s="20"/>
      <c r="H938" s="20"/>
      <c r="I938" s="20"/>
      <c r="J938" s="31"/>
      <c r="K938" s="32"/>
      <c r="L938" s="32"/>
      <c r="M938" s="32"/>
      <c r="N938" s="46"/>
      <c r="V938" s="5"/>
      <c r="Y938" s="5"/>
    </row>
    <row r="939" spans="2:25" x14ac:dyDescent="0.3">
      <c r="B939" s="23">
        <f>'Spot Type 1'!B939</f>
        <v>0</v>
      </c>
      <c r="C939" s="20" t="str">
        <f>'Spot Type 1'!C939</f>
        <v>x</v>
      </c>
      <c r="D939" s="20"/>
      <c r="E939" s="20"/>
      <c r="F939" s="20"/>
      <c r="G939" s="20"/>
      <c r="H939" s="20"/>
      <c r="I939" s="20"/>
      <c r="J939" s="31"/>
      <c r="K939" s="32"/>
      <c r="L939" s="32"/>
      <c r="M939" s="32"/>
      <c r="N939" s="46"/>
      <c r="V939" s="5"/>
      <c r="Y939" s="5"/>
    </row>
    <row r="940" spans="2:25" x14ac:dyDescent="0.3">
      <c r="B940" s="23">
        <f>'Spot Type 1'!B940</f>
        <v>0</v>
      </c>
      <c r="C940" s="20" t="str">
        <f>'Spot Type 1'!C940</f>
        <v>x</v>
      </c>
      <c r="D940" s="20"/>
      <c r="E940" s="20"/>
      <c r="F940" s="20"/>
      <c r="G940" s="20"/>
      <c r="H940" s="20"/>
      <c r="I940" s="20"/>
      <c r="J940" s="31"/>
      <c r="K940" s="32"/>
      <c r="L940" s="32"/>
      <c r="M940" s="32"/>
      <c r="N940" s="46"/>
      <c r="V940" s="5"/>
      <c r="Y940" s="5"/>
    </row>
    <row r="941" spans="2:25" x14ac:dyDescent="0.3">
      <c r="B941" s="23">
        <f>'Spot Type 1'!B941</f>
        <v>0</v>
      </c>
      <c r="C941" s="20" t="str">
        <f>'Spot Type 1'!C941</f>
        <v>x</v>
      </c>
      <c r="D941" s="20"/>
      <c r="E941" s="20"/>
      <c r="F941" s="20"/>
      <c r="G941" s="20"/>
      <c r="H941" s="20"/>
      <c r="I941" s="20"/>
      <c r="J941" s="31"/>
      <c r="K941" s="32"/>
      <c r="L941" s="32"/>
      <c r="M941" s="32"/>
      <c r="N941" s="46"/>
      <c r="V941" s="5"/>
      <c r="Y941" s="5"/>
    </row>
    <row r="942" spans="2:25" x14ac:dyDescent="0.3">
      <c r="B942" s="23">
        <f>'Spot Type 1'!B942</f>
        <v>0</v>
      </c>
      <c r="C942" s="20" t="str">
        <f>'Spot Type 1'!C942</f>
        <v>x</v>
      </c>
      <c r="D942" s="20"/>
      <c r="E942" s="20"/>
      <c r="F942" s="20"/>
      <c r="G942" s="20"/>
      <c r="H942" s="20"/>
      <c r="I942" s="20"/>
      <c r="J942" s="31"/>
      <c r="K942" s="32"/>
      <c r="L942" s="32"/>
      <c r="M942" s="32"/>
      <c r="N942" s="46"/>
      <c r="V942" s="5"/>
      <c r="Y942" s="5"/>
    </row>
    <row r="943" spans="2:25" x14ac:dyDescent="0.3">
      <c r="B943" s="23">
        <f>'Spot Type 1'!B943</f>
        <v>0</v>
      </c>
      <c r="C943" s="20" t="str">
        <f>'Spot Type 1'!C943</f>
        <v>x</v>
      </c>
      <c r="D943" s="20"/>
      <c r="E943" s="20"/>
      <c r="F943" s="20"/>
      <c r="G943" s="20"/>
      <c r="H943" s="20"/>
      <c r="I943" s="20"/>
      <c r="J943" s="31"/>
      <c r="K943" s="32"/>
      <c r="L943" s="32"/>
      <c r="M943" s="32"/>
      <c r="N943" s="46"/>
      <c r="V943" s="5"/>
      <c r="Y943" s="5"/>
    </row>
    <row r="944" spans="2:25" x14ac:dyDescent="0.3">
      <c r="B944" s="23">
        <f>'Spot Type 1'!B944</f>
        <v>0</v>
      </c>
      <c r="C944" s="20" t="str">
        <f>'Spot Type 1'!C944</f>
        <v>x</v>
      </c>
      <c r="D944" s="20"/>
      <c r="E944" s="20"/>
      <c r="F944" s="20"/>
      <c r="G944" s="20"/>
      <c r="H944" s="20"/>
      <c r="I944" s="20"/>
      <c r="J944" s="31"/>
      <c r="K944" s="32"/>
      <c r="L944" s="32"/>
      <c r="M944" s="32"/>
      <c r="N944" s="46"/>
      <c r="V944" s="5"/>
      <c r="Y944" s="5"/>
    </row>
    <row r="945" spans="2:25" x14ac:dyDescent="0.3">
      <c r="B945" s="23">
        <f>'Spot Type 1'!B945</f>
        <v>0</v>
      </c>
      <c r="C945" s="20" t="str">
        <f>'Spot Type 1'!C945</f>
        <v>x</v>
      </c>
      <c r="D945" s="20"/>
      <c r="E945" s="20"/>
      <c r="F945" s="20"/>
      <c r="G945" s="20"/>
      <c r="H945" s="20"/>
      <c r="I945" s="20"/>
      <c r="J945" s="31"/>
      <c r="K945" s="32"/>
      <c r="L945" s="32"/>
      <c r="M945" s="32"/>
      <c r="N945" s="46"/>
      <c r="V945" s="5"/>
      <c r="Y945" s="5"/>
    </row>
    <row r="946" spans="2:25" x14ac:dyDescent="0.3">
      <c r="B946" s="23">
        <f>'Spot Type 1'!B946</f>
        <v>0</v>
      </c>
      <c r="C946" s="20" t="str">
        <f>'Spot Type 1'!C946</f>
        <v>x</v>
      </c>
      <c r="D946" s="20"/>
      <c r="E946" s="20"/>
      <c r="F946" s="20"/>
      <c r="G946" s="20"/>
      <c r="H946" s="20"/>
      <c r="I946" s="20"/>
      <c r="J946" s="31"/>
      <c r="K946" s="32"/>
      <c r="L946" s="32"/>
      <c r="M946" s="32"/>
      <c r="N946" s="46"/>
      <c r="V946" s="5"/>
      <c r="Y946" s="5"/>
    </row>
    <row r="947" spans="2:25" x14ac:dyDescent="0.3">
      <c r="B947" s="23">
        <f>'Spot Type 1'!B947</f>
        <v>0</v>
      </c>
      <c r="C947" s="20" t="str">
        <f>'Spot Type 1'!C947</f>
        <v>x</v>
      </c>
      <c r="D947" s="20"/>
      <c r="E947" s="20"/>
      <c r="F947" s="20"/>
      <c r="G947" s="20"/>
      <c r="H947" s="20"/>
      <c r="I947" s="20"/>
      <c r="J947" s="31"/>
      <c r="K947" s="32"/>
      <c r="L947" s="32"/>
      <c r="M947" s="32"/>
      <c r="N947" s="46"/>
      <c r="V947" s="5"/>
      <c r="Y947" s="5"/>
    </row>
    <row r="948" spans="2:25" x14ac:dyDescent="0.3">
      <c r="B948" s="23">
        <f>'Spot Type 1'!B948</f>
        <v>0</v>
      </c>
      <c r="C948" s="20" t="str">
        <f>'Spot Type 1'!C948</f>
        <v>x</v>
      </c>
      <c r="D948" s="20"/>
      <c r="E948" s="20"/>
      <c r="F948" s="20"/>
      <c r="G948" s="20"/>
      <c r="H948" s="20"/>
      <c r="I948" s="20"/>
      <c r="J948" s="31"/>
      <c r="K948" s="32"/>
      <c r="L948" s="32"/>
      <c r="M948" s="32"/>
      <c r="N948" s="46"/>
      <c r="V948" s="5"/>
      <c r="Y948" s="5"/>
    </row>
    <row r="949" spans="2:25" x14ac:dyDescent="0.3">
      <c r="B949" s="23">
        <f>'Spot Type 1'!B949</f>
        <v>0</v>
      </c>
      <c r="C949" s="20" t="str">
        <f>'Spot Type 1'!C949</f>
        <v>x</v>
      </c>
      <c r="D949" s="20"/>
      <c r="E949" s="20"/>
      <c r="F949" s="20"/>
      <c r="G949" s="20"/>
      <c r="H949" s="20"/>
      <c r="I949" s="20"/>
      <c r="J949" s="31"/>
      <c r="K949" s="32"/>
      <c r="L949" s="32"/>
      <c r="M949" s="32"/>
      <c r="N949" s="46"/>
      <c r="V949" s="5"/>
      <c r="Y949" s="5"/>
    </row>
    <row r="950" spans="2:25" x14ac:dyDescent="0.3">
      <c r="B950" s="23">
        <f>'Spot Type 1'!B950</f>
        <v>0</v>
      </c>
      <c r="C950" s="20" t="str">
        <f>'Spot Type 1'!C950</f>
        <v>x</v>
      </c>
      <c r="D950" s="20"/>
      <c r="E950" s="20"/>
      <c r="F950" s="20"/>
      <c r="G950" s="20"/>
      <c r="H950" s="20"/>
      <c r="I950" s="20"/>
      <c r="J950" s="31"/>
      <c r="K950" s="32"/>
      <c r="L950" s="32"/>
      <c r="M950" s="32"/>
      <c r="N950" s="46"/>
      <c r="V950" s="5"/>
      <c r="Y950" s="5"/>
    </row>
    <row r="951" spans="2:25" x14ac:dyDescent="0.3">
      <c r="B951" s="23">
        <f>'Spot Type 1'!B951</f>
        <v>0</v>
      </c>
      <c r="C951" s="20" t="str">
        <f>'Spot Type 1'!C951</f>
        <v>x</v>
      </c>
      <c r="D951" s="20"/>
      <c r="E951" s="20"/>
      <c r="F951" s="20"/>
      <c r="G951" s="20"/>
      <c r="H951" s="20"/>
      <c r="I951" s="20"/>
      <c r="J951" s="31"/>
      <c r="K951" s="32"/>
      <c r="L951" s="32"/>
      <c r="M951" s="32"/>
      <c r="N951" s="46"/>
      <c r="V951" s="5"/>
      <c r="Y951" s="5"/>
    </row>
    <row r="952" spans="2:25" x14ac:dyDescent="0.3">
      <c r="B952" s="23">
        <f>'Spot Type 1'!B952</f>
        <v>0</v>
      </c>
      <c r="C952" s="20" t="str">
        <f>'Spot Type 1'!C952</f>
        <v>x</v>
      </c>
      <c r="D952" s="20"/>
      <c r="E952" s="20"/>
      <c r="F952" s="20"/>
      <c r="G952" s="20"/>
      <c r="H952" s="20"/>
      <c r="I952" s="20"/>
      <c r="J952" s="31"/>
      <c r="K952" s="32"/>
      <c r="L952" s="32"/>
      <c r="M952" s="32"/>
      <c r="N952" s="46"/>
      <c r="V952" s="5"/>
      <c r="Y952" s="5"/>
    </row>
    <row r="953" spans="2:25" x14ac:dyDescent="0.3">
      <c r="B953" s="23">
        <f>'Spot Type 1'!B953</f>
        <v>0</v>
      </c>
      <c r="C953" s="20" t="str">
        <f>'Spot Type 1'!C953</f>
        <v>x</v>
      </c>
      <c r="D953" s="20"/>
      <c r="E953" s="20"/>
      <c r="F953" s="20"/>
      <c r="G953" s="20"/>
      <c r="H953" s="20"/>
      <c r="I953" s="20"/>
      <c r="J953" s="31"/>
      <c r="K953" s="32"/>
      <c r="L953" s="32"/>
      <c r="M953" s="32"/>
      <c r="N953" s="46"/>
      <c r="V953" s="5"/>
      <c r="Y953" s="5"/>
    </row>
    <row r="954" spans="2:25" x14ac:dyDescent="0.3">
      <c r="B954" s="23">
        <f>'Spot Type 1'!B954</f>
        <v>0</v>
      </c>
      <c r="C954" s="20" t="str">
        <f>'Spot Type 1'!C954</f>
        <v>x</v>
      </c>
      <c r="D954" s="20"/>
      <c r="E954" s="20"/>
      <c r="F954" s="20"/>
      <c r="G954" s="20"/>
      <c r="H954" s="20"/>
      <c r="I954" s="20"/>
      <c r="J954" s="31"/>
      <c r="K954" s="32"/>
      <c r="L954" s="32"/>
      <c r="M954" s="32"/>
      <c r="N954" s="46"/>
      <c r="V954" s="5"/>
      <c r="Y954" s="5"/>
    </row>
    <row r="955" spans="2:25" x14ac:dyDescent="0.3">
      <c r="B955" s="23">
        <f>'Spot Type 1'!B955</f>
        <v>0</v>
      </c>
      <c r="C955" s="20" t="str">
        <f>'Spot Type 1'!C955</f>
        <v>x</v>
      </c>
      <c r="D955" s="20"/>
      <c r="E955" s="20"/>
      <c r="F955" s="20"/>
      <c r="G955" s="20"/>
      <c r="H955" s="20"/>
      <c r="I955" s="20"/>
      <c r="J955" s="31"/>
      <c r="K955" s="32"/>
      <c r="L955" s="32"/>
      <c r="M955" s="32"/>
      <c r="N955" s="46"/>
      <c r="V955" s="5"/>
      <c r="Y955" s="5"/>
    </row>
    <row r="956" spans="2:25" x14ac:dyDescent="0.3">
      <c r="B956" s="23">
        <f>'Spot Type 1'!B956</f>
        <v>0</v>
      </c>
      <c r="C956" s="20" t="str">
        <f>'Spot Type 1'!C956</f>
        <v>x</v>
      </c>
      <c r="D956" s="20"/>
      <c r="E956" s="20"/>
      <c r="F956" s="20"/>
      <c r="G956" s="20"/>
      <c r="H956" s="20"/>
      <c r="I956" s="20"/>
      <c r="J956" s="31"/>
      <c r="K956" s="32"/>
      <c r="L956" s="32"/>
      <c r="M956" s="32"/>
      <c r="N956" s="46"/>
      <c r="V956" s="5"/>
      <c r="Y956" s="5"/>
    </row>
    <row r="957" spans="2:25" x14ac:dyDescent="0.3">
      <c r="B957" s="23">
        <f>'Spot Type 1'!B957</f>
        <v>0</v>
      </c>
      <c r="C957" s="20" t="str">
        <f>'Spot Type 1'!C957</f>
        <v>x</v>
      </c>
      <c r="D957" s="20"/>
      <c r="E957" s="20"/>
      <c r="F957" s="20"/>
      <c r="G957" s="20"/>
      <c r="H957" s="20"/>
      <c r="I957" s="20"/>
      <c r="J957" s="31"/>
      <c r="K957" s="32"/>
      <c r="L957" s="32"/>
      <c r="M957" s="32"/>
      <c r="N957" s="46"/>
      <c r="V957" s="5"/>
      <c r="Y957" s="5"/>
    </row>
    <row r="958" spans="2:25" x14ac:dyDescent="0.3">
      <c r="B958" s="23">
        <f>'Spot Type 1'!B958</f>
        <v>0</v>
      </c>
      <c r="C958" s="20" t="str">
        <f>'Spot Type 1'!C958</f>
        <v>x</v>
      </c>
      <c r="D958" s="20"/>
      <c r="E958" s="20"/>
      <c r="F958" s="20"/>
      <c r="G958" s="20"/>
      <c r="H958" s="20"/>
      <c r="I958" s="20"/>
      <c r="J958" s="31"/>
      <c r="K958" s="32"/>
      <c r="L958" s="32"/>
      <c r="M958" s="32"/>
      <c r="N958" s="46"/>
      <c r="V958" s="5"/>
      <c r="Y958" s="5"/>
    </row>
    <row r="959" spans="2:25" x14ac:dyDescent="0.3">
      <c r="B959" s="23">
        <f>'Spot Type 1'!B959</f>
        <v>0</v>
      </c>
      <c r="C959" s="20" t="str">
        <f>'Spot Type 1'!C959</f>
        <v>x</v>
      </c>
      <c r="D959" s="20"/>
      <c r="E959" s="20"/>
      <c r="F959" s="20"/>
      <c r="G959" s="20"/>
      <c r="H959" s="20"/>
      <c r="I959" s="20"/>
      <c r="J959" s="31"/>
      <c r="K959" s="32"/>
      <c r="L959" s="32"/>
      <c r="M959" s="32"/>
      <c r="N959" s="46"/>
      <c r="V959" s="5"/>
      <c r="Y959" s="5"/>
    </row>
    <row r="960" spans="2:25" x14ac:dyDescent="0.3">
      <c r="B960" s="23">
        <f>'Spot Type 1'!B960</f>
        <v>0</v>
      </c>
      <c r="C960" s="20" t="str">
        <f>'Spot Type 1'!C960</f>
        <v>x</v>
      </c>
      <c r="D960" s="20"/>
      <c r="E960" s="20"/>
      <c r="F960" s="20"/>
      <c r="G960" s="20"/>
      <c r="H960" s="20"/>
      <c r="I960" s="20"/>
      <c r="J960" s="31"/>
      <c r="K960" s="32"/>
      <c r="L960" s="32"/>
      <c r="M960" s="32"/>
      <c r="N960" s="46"/>
      <c r="V960" s="5"/>
      <c r="Y960" s="5"/>
    </row>
    <row r="961" spans="2:25" x14ac:dyDescent="0.3">
      <c r="B961" s="23">
        <f>'Spot Type 1'!B961</f>
        <v>0</v>
      </c>
      <c r="C961" s="20" t="str">
        <f>'Spot Type 1'!C961</f>
        <v>x</v>
      </c>
      <c r="D961" s="20"/>
      <c r="E961" s="20"/>
      <c r="F961" s="20"/>
      <c r="G961" s="20"/>
      <c r="H961" s="20"/>
      <c r="I961" s="20"/>
      <c r="J961" s="31"/>
      <c r="K961" s="32"/>
      <c r="L961" s="32"/>
      <c r="M961" s="32"/>
      <c r="N961" s="46"/>
      <c r="V961" s="5"/>
      <c r="Y961" s="5"/>
    </row>
    <row r="962" spans="2:25" x14ac:dyDescent="0.3">
      <c r="B962" s="23">
        <f>'Spot Type 1'!B962</f>
        <v>0</v>
      </c>
      <c r="C962" s="20" t="str">
        <f>'Spot Type 1'!C962</f>
        <v>x</v>
      </c>
      <c r="D962" s="20"/>
      <c r="E962" s="20"/>
      <c r="F962" s="20"/>
      <c r="G962" s="20"/>
      <c r="H962" s="20"/>
      <c r="I962" s="20"/>
      <c r="J962" s="31"/>
      <c r="K962" s="32"/>
      <c r="L962" s="32"/>
      <c r="M962" s="32"/>
      <c r="N962" s="46"/>
      <c r="V962" s="5"/>
      <c r="Y962" s="5"/>
    </row>
    <row r="963" spans="2:25" x14ac:dyDescent="0.3">
      <c r="B963" s="23">
        <f>'Spot Type 1'!B963</f>
        <v>0</v>
      </c>
      <c r="C963" s="20" t="str">
        <f>'Spot Type 1'!C963</f>
        <v>x</v>
      </c>
      <c r="D963" s="20"/>
      <c r="E963" s="20"/>
      <c r="F963" s="20"/>
      <c r="G963" s="20"/>
      <c r="H963" s="20"/>
      <c r="I963" s="20"/>
      <c r="J963" s="31"/>
      <c r="K963" s="32"/>
      <c r="L963" s="32"/>
      <c r="M963" s="32"/>
      <c r="N963" s="46"/>
      <c r="V963" s="5"/>
      <c r="Y963" s="5"/>
    </row>
    <row r="964" spans="2:25" x14ac:dyDescent="0.3">
      <c r="B964" s="23">
        <f>'Spot Type 1'!B964</f>
        <v>0</v>
      </c>
      <c r="C964" s="20" t="str">
        <f>'Spot Type 1'!C964</f>
        <v>x</v>
      </c>
      <c r="D964" s="20"/>
      <c r="E964" s="20"/>
      <c r="F964" s="20"/>
      <c r="G964" s="20"/>
      <c r="H964" s="20"/>
      <c r="I964" s="20"/>
      <c r="J964" s="31"/>
      <c r="K964" s="32"/>
      <c r="L964" s="32"/>
      <c r="M964" s="32"/>
      <c r="N964" s="46"/>
      <c r="V964" s="5"/>
      <c r="Y964" s="5"/>
    </row>
    <row r="965" spans="2:25" x14ac:dyDescent="0.3">
      <c r="B965" s="23">
        <f>'Spot Type 1'!B965</f>
        <v>0</v>
      </c>
      <c r="C965" s="20" t="str">
        <f>'Spot Type 1'!C965</f>
        <v>x</v>
      </c>
      <c r="D965" s="20"/>
      <c r="E965" s="20"/>
      <c r="F965" s="20"/>
      <c r="G965" s="20"/>
      <c r="H965" s="20"/>
      <c r="I965" s="20"/>
      <c r="J965" s="31"/>
      <c r="K965" s="32"/>
      <c r="L965" s="32"/>
      <c r="M965" s="32"/>
      <c r="N965" s="46"/>
      <c r="V965" s="5"/>
      <c r="Y965" s="5"/>
    </row>
    <row r="966" spans="2:25" x14ac:dyDescent="0.3">
      <c r="B966" s="23">
        <f>'Spot Type 1'!B966</f>
        <v>0</v>
      </c>
      <c r="C966" s="20" t="str">
        <f>'Spot Type 1'!C966</f>
        <v>x</v>
      </c>
      <c r="D966" s="20"/>
      <c r="E966" s="20"/>
      <c r="F966" s="20"/>
      <c r="G966" s="20"/>
      <c r="H966" s="20"/>
      <c r="I966" s="20"/>
      <c r="J966" s="31"/>
      <c r="K966" s="32"/>
      <c r="L966" s="32"/>
      <c r="M966" s="32"/>
      <c r="N966" s="46"/>
      <c r="V966" s="5"/>
      <c r="Y966" s="5"/>
    </row>
    <row r="967" spans="2:25" x14ac:dyDescent="0.3">
      <c r="B967" s="23">
        <f>'Spot Type 1'!B967</f>
        <v>0</v>
      </c>
      <c r="C967" s="20" t="str">
        <f>'Spot Type 1'!C967</f>
        <v>x</v>
      </c>
      <c r="D967" s="20"/>
      <c r="E967" s="20"/>
      <c r="F967" s="20"/>
      <c r="G967" s="20"/>
      <c r="H967" s="20"/>
      <c r="I967" s="20"/>
      <c r="J967" s="31"/>
      <c r="K967" s="32"/>
      <c r="L967" s="32"/>
      <c r="M967" s="32"/>
      <c r="N967" s="46"/>
      <c r="V967" s="5"/>
      <c r="Y967" s="5"/>
    </row>
    <row r="968" spans="2:25" x14ac:dyDescent="0.3">
      <c r="B968" s="23">
        <f>'Spot Type 1'!B968</f>
        <v>0</v>
      </c>
      <c r="C968" s="20" t="str">
        <f>'Spot Type 1'!C968</f>
        <v>x</v>
      </c>
      <c r="D968" s="20"/>
      <c r="E968" s="20"/>
      <c r="F968" s="20"/>
      <c r="G968" s="20"/>
      <c r="H968" s="20"/>
      <c r="I968" s="20"/>
      <c r="J968" s="31"/>
      <c r="K968" s="32"/>
      <c r="L968" s="32"/>
      <c r="M968" s="32"/>
      <c r="N968" s="46"/>
      <c r="V968" s="5"/>
      <c r="Y968" s="5"/>
    </row>
    <row r="969" spans="2:25" x14ac:dyDescent="0.3">
      <c r="B969" s="23">
        <f>'Spot Type 1'!B969</f>
        <v>0</v>
      </c>
      <c r="C969" s="20" t="str">
        <f>'Spot Type 1'!C969</f>
        <v>x</v>
      </c>
      <c r="D969" s="20"/>
      <c r="E969" s="20"/>
      <c r="F969" s="20"/>
      <c r="G969" s="20"/>
      <c r="H969" s="20"/>
      <c r="I969" s="20"/>
      <c r="J969" s="31"/>
      <c r="K969" s="32"/>
      <c r="L969" s="32"/>
      <c r="M969" s="32"/>
      <c r="N969" s="46"/>
      <c r="V969" s="5"/>
      <c r="Y969" s="5"/>
    </row>
    <row r="970" spans="2:25" x14ac:dyDescent="0.3">
      <c r="B970" s="23">
        <f>'Spot Type 1'!B970</f>
        <v>0</v>
      </c>
      <c r="C970" s="20" t="str">
        <f>'Spot Type 1'!C970</f>
        <v>x</v>
      </c>
      <c r="D970" s="20"/>
      <c r="E970" s="20"/>
      <c r="F970" s="20"/>
      <c r="G970" s="20"/>
      <c r="H970" s="20"/>
      <c r="I970" s="20"/>
      <c r="J970" s="31"/>
      <c r="K970" s="32"/>
      <c r="L970" s="32"/>
      <c r="M970" s="32"/>
      <c r="N970" s="46"/>
      <c r="V970" s="5"/>
      <c r="Y970" s="5"/>
    </row>
    <row r="971" spans="2:25" x14ac:dyDescent="0.3">
      <c r="B971" s="23">
        <f>'Spot Type 1'!B971</f>
        <v>0</v>
      </c>
      <c r="C971" s="20" t="str">
        <f>'Spot Type 1'!C971</f>
        <v>x</v>
      </c>
      <c r="D971" s="20"/>
      <c r="E971" s="20"/>
      <c r="F971" s="20"/>
      <c r="G971" s="20"/>
      <c r="H971" s="20"/>
      <c r="I971" s="20"/>
      <c r="J971" s="31"/>
      <c r="K971" s="32"/>
      <c r="L971" s="32"/>
      <c r="M971" s="32"/>
      <c r="N971" s="46"/>
      <c r="V971" s="5"/>
      <c r="Y971" s="5"/>
    </row>
    <row r="972" spans="2:25" x14ac:dyDescent="0.3">
      <c r="B972" s="23">
        <f>'Spot Type 1'!B972</f>
        <v>0</v>
      </c>
      <c r="C972" s="20" t="str">
        <f>'Spot Type 1'!C972</f>
        <v>x</v>
      </c>
      <c r="D972" s="20"/>
      <c r="E972" s="20"/>
      <c r="F972" s="20"/>
      <c r="G972" s="20"/>
      <c r="H972" s="20"/>
      <c r="I972" s="20"/>
      <c r="J972" s="31"/>
      <c r="K972" s="32"/>
      <c r="L972" s="32"/>
      <c r="M972" s="32"/>
      <c r="N972" s="46"/>
      <c r="V972" s="5"/>
      <c r="Y972" s="5"/>
    </row>
    <row r="973" spans="2:25" x14ac:dyDescent="0.3">
      <c r="B973" s="23">
        <f>'Spot Type 1'!B973</f>
        <v>0</v>
      </c>
      <c r="C973" s="20" t="str">
        <f>'Spot Type 1'!C973</f>
        <v>x</v>
      </c>
      <c r="D973" s="20"/>
      <c r="E973" s="20"/>
      <c r="F973" s="20"/>
      <c r="G973" s="20"/>
      <c r="H973" s="20"/>
      <c r="I973" s="20"/>
      <c r="J973" s="31"/>
      <c r="K973" s="32"/>
      <c r="L973" s="32"/>
      <c r="M973" s="32"/>
      <c r="N973" s="46"/>
      <c r="V973" s="5"/>
      <c r="Y973" s="5"/>
    </row>
    <row r="974" spans="2:25" x14ac:dyDescent="0.3">
      <c r="B974" s="23">
        <f>'Spot Type 1'!B974</f>
        <v>0</v>
      </c>
      <c r="C974" s="20" t="str">
        <f>'Spot Type 1'!C974</f>
        <v>x</v>
      </c>
      <c r="D974" s="20"/>
      <c r="E974" s="20"/>
      <c r="F974" s="20"/>
      <c r="G974" s="20"/>
      <c r="H974" s="20"/>
      <c r="I974" s="20"/>
      <c r="J974" s="31"/>
      <c r="K974" s="32"/>
      <c r="L974" s="32"/>
      <c r="M974" s="32"/>
      <c r="N974" s="46"/>
      <c r="V974" s="5"/>
      <c r="Y974" s="5"/>
    </row>
    <row r="975" spans="2:25" x14ac:dyDescent="0.3">
      <c r="B975" s="23">
        <f>'Spot Type 1'!B975</f>
        <v>0</v>
      </c>
      <c r="C975" s="20" t="str">
        <f>'Spot Type 1'!C975</f>
        <v>x</v>
      </c>
      <c r="D975" s="20"/>
      <c r="E975" s="20"/>
      <c r="F975" s="20"/>
      <c r="G975" s="20"/>
      <c r="H975" s="20"/>
      <c r="I975" s="20"/>
      <c r="J975" s="31"/>
      <c r="K975" s="32"/>
      <c r="L975" s="32"/>
      <c r="M975" s="32"/>
      <c r="N975" s="46"/>
      <c r="V975" s="5"/>
      <c r="Y975" s="5"/>
    </row>
    <row r="976" spans="2:25" x14ac:dyDescent="0.3">
      <c r="B976" s="23">
        <f>'Spot Type 1'!B976</f>
        <v>0</v>
      </c>
      <c r="C976" s="20" t="str">
        <f>'Spot Type 1'!C976</f>
        <v>x</v>
      </c>
      <c r="D976" s="20"/>
      <c r="E976" s="20"/>
      <c r="F976" s="20"/>
      <c r="G976" s="20"/>
      <c r="H976" s="20"/>
      <c r="I976" s="20"/>
      <c r="J976" s="31"/>
      <c r="K976" s="32"/>
      <c r="L976" s="32"/>
      <c r="M976" s="32"/>
      <c r="N976" s="46"/>
      <c r="V976" s="5"/>
      <c r="Y976" s="5"/>
    </row>
    <row r="977" spans="2:25" x14ac:dyDescent="0.3">
      <c r="B977" s="23">
        <f>'Spot Type 1'!B977</f>
        <v>0</v>
      </c>
      <c r="C977" s="20" t="str">
        <f>'Spot Type 1'!C977</f>
        <v>x</v>
      </c>
      <c r="D977" s="20"/>
      <c r="E977" s="20"/>
      <c r="F977" s="20"/>
      <c r="G977" s="20"/>
      <c r="H977" s="20"/>
      <c r="I977" s="20"/>
      <c r="J977" s="31"/>
      <c r="K977" s="32"/>
      <c r="L977" s="32"/>
      <c r="M977" s="32"/>
      <c r="N977" s="46"/>
      <c r="V977" s="5"/>
      <c r="Y977" s="5"/>
    </row>
    <row r="978" spans="2:25" x14ac:dyDescent="0.3">
      <c r="B978" s="23">
        <f>'Spot Type 1'!B978</f>
        <v>0</v>
      </c>
      <c r="C978" s="20" t="str">
        <f>'Spot Type 1'!C978</f>
        <v>x</v>
      </c>
      <c r="D978" s="20"/>
      <c r="E978" s="20"/>
      <c r="F978" s="20"/>
      <c r="G978" s="20"/>
      <c r="H978" s="20"/>
      <c r="I978" s="20"/>
      <c r="J978" s="31"/>
      <c r="K978" s="32"/>
      <c r="L978" s="32"/>
      <c r="M978" s="32"/>
      <c r="N978" s="46"/>
      <c r="V978" s="5"/>
      <c r="Y978" s="5"/>
    </row>
    <row r="979" spans="2:25" x14ac:dyDescent="0.3">
      <c r="B979" s="23">
        <f>'Spot Type 1'!B979</f>
        <v>0</v>
      </c>
      <c r="C979" s="20" t="str">
        <f>'Spot Type 1'!C979</f>
        <v>x</v>
      </c>
      <c r="D979" s="20"/>
      <c r="E979" s="20"/>
      <c r="F979" s="20"/>
      <c r="G979" s="20"/>
      <c r="H979" s="20"/>
      <c r="I979" s="20"/>
      <c r="J979" s="31"/>
      <c r="K979" s="32"/>
      <c r="L979" s="32"/>
      <c r="M979" s="32"/>
      <c r="N979" s="46"/>
      <c r="V979" s="5"/>
      <c r="Y979" s="5"/>
    </row>
    <row r="980" spans="2:25" x14ac:dyDescent="0.3">
      <c r="B980" s="23">
        <f>'Spot Type 1'!B980</f>
        <v>0</v>
      </c>
      <c r="C980" s="20" t="str">
        <f>'Spot Type 1'!C980</f>
        <v>x</v>
      </c>
      <c r="D980" s="20"/>
      <c r="E980" s="20"/>
      <c r="F980" s="20"/>
      <c r="G980" s="20"/>
      <c r="H980" s="20"/>
      <c r="I980" s="20"/>
      <c r="J980" s="31"/>
      <c r="K980" s="32"/>
      <c r="L980" s="32"/>
      <c r="M980" s="32"/>
      <c r="N980" s="46"/>
      <c r="V980" s="5"/>
      <c r="Y980" s="5"/>
    </row>
    <row r="981" spans="2:25" x14ac:dyDescent="0.3">
      <c r="B981" s="23">
        <f>'Spot Type 1'!B981</f>
        <v>0</v>
      </c>
      <c r="C981" s="20" t="str">
        <f>'Spot Type 1'!C981</f>
        <v>x</v>
      </c>
      <c r="D981" s="20"/>
      <c r="E981" s="20"/>
      <c r="F981" s="20"/>
      <c r="G981" s="20"/>
      <c r="H981" s="20"/>
      <c r="I981" s="20"/>
      <c r="J981" s="31"/>
      <c r="K981" s="32"/>
      <c r="L981" s="32"/>
      <c r="M981" s="32"/>
      <c r="N981" s="46"/>
      <c r="V981" s="5"/>
      <c r="Y981" s="5"/>
    </row>
    <row r="982" spans="2:25" x14ac:dyDescent="0.3">
      <c r="B982" s="23">
        <f>'Spot Type 1'!B982</f>
        <v>0</v>
      </c>
      <c r="C982" s="20" t="str">
        <f>'Spot Type 1'!C982</f>
        <v>x</v>
      </c>
      <c r="D982" s="20"/>
      <c r="E982" s="20"/>
      <c r="F982" s="20"/>
      <c r="G982" s="20"/>
      <c r="H982" s="20"/>
      <c r="I982" s="20"/>
      <c r="J982" s="31"/>
      <c r="K982" s="32"/>
      <c r="L982" s="32"/>
      <c r="M982" s="32"/>
      <c r="N982" s="46"/>
      <c r="V982" s="5"/>
      <c r="Y982" s="5"/>
    </row>
    <row r="983" spans="2:25" x14ac:dyDescent="0.3">
      <c r="B983" s="23">
        <f>'Spot Type 1'!B983</f>
        <v>0</v>
      </c>
      <c r="C983" s="20" t="str">
        <f>'Spot Type 1'!C983</f>
        <v>x</v>
      </c>
      <c r="D983" s="20"/>
      <c r="E983" s="20"/>
      <c r="F983" s="20"/>
      <c r="G983" s="20"/>
      <c r="H983" s="20"/>
      <c r="I983" s="20"/>
      <c r="J983" s="31"/>
      <c r="K983" s="32"/>
      <c r="L983" s="32"/>
      <c r="M983" s="32"/>
      <c r="N983" s="46"/>
      <c r="V983" s="5"/>
      <c r="Y983" s="5"/>
    </row>
    <row r="984" spans="2:25" x14ac:dyDescent="0.3">
      <c r="B984" s="23">
        <f>'Spot Type 1'!B984</f>
        <v>0</v>
      </c>
      <c r="C984" s="20" t="str">
        <f>'Spot Type 1'!C984</f>
        <v>x</v>
      </c>
      <c r="D984" s="20"/>
      <c r="E984" s="20"/>
      <c r="F984" s="20"/>
      <c r="G984" s="20"/>
      <c r="H984" s="20"/>
      <c r="I984" s="20"/>
      <c r="J984" s="31"/>
      <c r="K984" s="32"/>
      <c r="L984" s="32"/>
      <c r="M984" s="32"/>
      <c r="N984" s="46"/>
      <c r="V984" s="5"/>
      <c r="Y984" s="5"/>
    </row>
    <row r="985" spans="2:25" x14ac:dyDescent="0.3">
      <c r="B985" s="23">
        <f>'Spot Type 1'!B985</f>
        <v>0</v>
      </c>
      <c r="C985" s="20" t="str">
        <f>'Spot Type 1'!C985</f>
        <v>x</v>
      </c>
      <c r="D985" s="20"/>
      <c r="E985" s="20"/>
      <c r="F985" s="20"/>
      <c r="G985" s="20"/>
      <c r="H985" s="20"/>
      <c r="I985" s="20"/>
      <c r="J985" s="31"/>
      <c r="K985" s="32"/>
      <c r="L985" s="32"/>
      <c r="M985" s="32"/>
      <c r="N985" s="46"/>
      <c r="V985" s="5"/>
      <c r="Y985" s="5"/>
    </row>
    <row r="986" spans="2:25" x14ac:dyDescent="0.3">
      <c r="B986" s="23">
        <f>'Spot Type 1'!B986</f>
        <v>0</v>
      </c>
      <c r="C986" s="20" t="str">
        <f>'Spot Type 1'!C986</f>
        <v>x</v>
      </c>
      <c r="D986" s="20"/>
      <c r="E986" s="20"/>
      <c r="F986" s="20"/>
      <c r="G986" s="20"/>
      <c r="H986" s="20"/>
      <c r="I986" s="20"/>
      <c r="J986" s="31"/>
      <c r="K986" s="32"/>
      <c r="L986" s="32"/>
      <c r="M986" s="32"/>
      <c r="N986" s="46"/>
      <c r="V986" s="5"/>
      <c r="Y986" s="5"/>
    </row>
    <row r="987" spans="2:25" x14ac:dyDescent="0.3">
      <c r="B987" s="23">
        <f>'Spot Type 1'!B987</f>
        <v>0</v>
      </c>
      <c r="C987" s="20" t="str">
        <f>'Spot Type 1'!C987</f>
        <v>x</v>
      </c>
      <c r="D987" s="20"/>
      <c r="E987" s="20"/>
      <c r="F987" s="20"/>
      <c r="G987" s="20"/>
      <c r="H987" s="20"/>
      <c r="I987" s="20"/>
      <c r="J987" s="31"/>
      <c r="K987" s="32"/>
      <c r="L987" s="32"/>
      <c r="M987" s="32"/>
      <c r="N987" s="46"/>
      <c r="V987" s="5"/>
      <c r="Y987" s="5"/>
    </row>
    <row r="988" spans="2:25" x14ac:dyDescent="0.3">
      <c r="B988" s="23">
        <f>'Spot Type 1'!B988</f>
        <v>0</v>
      </c>
      <c r="C988" s="20" t="str">
        <f>'Spot Type 1'!C988</f>
        <v>x</v>
      </c>
      <c r="D988" s="20"/>
      <c r="E988" s="20"/>
      <c r="F988" s="20"/>
      <c r="G988" s="20"/>
      <c r="H988" s="20"/>
      <c r="I988" s="20"/>
      <c r="J988" s="31"/>
      <c r="K988" s="32"/>
      <c r="L988" s="32"/>
      <c r="M988" s="32"/>
      <c r="N988" s="46"/>
      <c r="V988" s="5"/>
      <c r="Y988" s="5"/>
    </row>
    <row r="989" spans="2:25" x14ac:dyDescent="0.3">
      <c r="B989" s="23">
        <f>'Spot Type 1'!B989</f>
        <v>0</v>
      </c>
      <c r="C989" s="20" t="str">
        <f>'Spot Type 1'!C989</f>
        <v>x</v>
      </c>
      <c r="D989" s="20"/>
      <c r="E989" s="20"/>
      <c r="F989" s="20"/>
      <c r="G989" s="20"/>
      <c r="H989" s="20"/>
      <c r="I989" s="20"/>
      <c r="J989" s="31"/>
      <c r="K989" s="32"/>
      <c r="L989" s="32"/>
      <c r="M989" s="32"/>
      <c r="N989" s="46"/>
      <c r="V989" s="5"/>
      <c r="Y989" s="5"/>
    </row>
    <row r="990" spans="2:25" x14ac:dyDescent="0.3">
      <c r="B990" s="23">
        <f>'Spot Type 1'!B990</f>
        <v>0</v>
      </c>
      <c r="C990" s="20" t="str">
        <f>'Spot Type 1'!C990</f>
        <v>x</v>
      </c>
      <c r="D990" s="20"/>
      <c r="E990" s="20"/>
      <c r="F990" s="20"/>
      <c r="G990" s="20"/>
      <c r="H990" s="20"/>
      <c r="I990" s="20"/>
      <c r="J990" s="31"/>
      <c r="K990" s="32"/>
      <c r="L990" s="32"/>
      <c r="M990" s="32"/>
      <c r="N990" s="46"/>
      <c r="V990" s="5"/>
      <c r="Y990" s="5"/>
    </row>
    <row r="991" spans="2:25" x14ac:dyDescent="0.3">
      <c r="B991" s="23">
        <f>'Spot Type 1'!B991</f>
        <v>0</v>
      </c>
      <c r="C991" s="20" t="str">
        <f>'Spot Type 1'!C991</f>
        <v>x</v>
      </c>
      <c r="D991" s="20"/>
      <c r="E991" s="20"/>
      <c r="F991" s="20"/>
      <c r="G991" s="20"/>
      <c r="H991" s="20"/>
      <c r="I991" s="20"/>
      <c r="J991" s="31"/>
      <c r="K991" s="32"/>
      <c r="L991" s="32"/>
      <c r="M991" s="32"/>
      <c r="N991" s="46"/>
      <c r="V991" s="5"/>
      <c r="Y991" s="5"/>
    </row>
    <row r="992" spans="2:25" x14ac:dyDescent="0.3">
      <c r="B992" s="23">
        <f>'Spot Type 1'!B992</f>
        <v>0</v>
      </c>
      <c r="C992" s="20" t="str">
        <f>'Spot Type 1'!C992</f>
        <v>x</v>
      </c>
      <c r="D992" s="20"/>
      <c r="E992" s="20"/>
      <c r="F992" s="20"/>
      <c r="G992" s="20"/>
      <c r="H992" s="20"/>
      <c r="I992" s="20"/>
      <c r="J992" s="31"/>
      <c r="K992" s="32"/>
      <c r="L992" s="32"/>
      <c r="M992" s="32"/>
      <c r="N992" s="46"/>
      <c r="V992" s="5"/>
      <c r="Y992" s="5"/>
    </row>
    <row r="993" spans="2:25" x14ac:dyDescent="0.3">
      <c r="B993" s="23">
        <f>'Spot Type 1'!B993</f>
        <v>0</v>
      </c>
      <c r="C993" s="20" t="str">
        <f>'Spot Type 1'!C993</f>
        <v>x</v>
      </c>
      <c r="D993" s="20"/>
      <c r="E993" s="20"/>
      <c r="F993" s="20"/>
      <c r="G993" s="20"/>
      <c r="H993" s="20"/>
      <c r="I993" s="20"/>
      <c r="J993" s="31"/>
      <c r="K993" s="32"/>
      <c r="L993" s="32"/>
      <c r="M993" s="32"/>
      <c r="N993" s="46"/>
      <c r="V993" s="5"/>
      <c r="Y993" s="5"/>
    </row>
    <row r="994" spans="2:25" x14ac:dyDescent="0.3">
      <c r="B994" s="23">
        <f>'Spot Type 1'!B994</f>
        <v>0</v>
      </c>
      <c r="C994" s="20" t="str">
        <f>'Spot Type 1'!C994</f>
        <v>x</v>
      </c>
      <c r="D994" s="20"/>
      <c r="E994" s="20"/>
      <c r="F994" s="20"/>
      <c r="G994" s="20"/>
      <c r="H994" s="20"/>
      <c r="I994" s="20"/>
      <c r="J994" s="31"/>
      <c r="K994" s="32"/>
      <c r="L994" s="32"/>
      <c r="M994" s="32"/>
      <c r="N994" s="46"/>
      <c r="V994" s="5"/>
      <c r="Y994" s="5"/>
    </row>
    <row r="995" spans="2:25" x14ac:dyDescent="0.3">
      <c r="B995" s="23">
        <f>'Spot Type 1'!B995</f>
        <v>0</v>
      </c>
      <c r="C995" s="20" t="str">
        <f>'Spot Type 1'!C995</f>
        <v>x</v>
      </c>
      <c r="D995" s="20"/>
      <c r="E995" s="20"/>
      <c r="F995" s="20"/>
      <c r="G995" s="20"/>
      <c r="H995" s="20"/>
      <c r="I995" s="20"/>
      <c r="J995" s="31"/>
      <c r="K995" s="32"/>
      <c r="L995" s="32"/>
      <c r="M995" s="32"/>
      <c r="N995" s="46"/>
      <c r="V995" s="5"/>
      <c r="Y995" s="5"/>
    </row>
    <row r="996" spans="2:25" x14ac:dyDescent="0.3">
      <c r="B996" s="23">
        <f>'Spot Type 1'!B996</f>
        <v>0</v>
      </c>
      <c r="C996" s="20" t="str">
        <f>'Spot Type 1'!C996</f>
        <v>x</v>
      </c>
      <c r="D996" s="20"/>
      <c r="E996" s="20"/>
      <c r="F996" s="20"/>
      <c r="G996" s="20"/>
      <c r="H996" s="20"/>
      <c r="I996" s="20"/>
      <c r="J996" s="31"/>
      <c r="K996" s="32"/>
      <c r="L996" s="32"/>
      <c r="M996" s="32"/>
      <c r="N996" s="46"/>
      <c r="V996" s="5"/>
      <c r="Y996" s="5"/>
    </row>
    <row r="997" spans="2:25" x14ac:dyDescent="0.3">
      <c r="B997" s="23">
        <f>'Spot Type 1'!B997</f>
        <v>0</v>
      </c>
      <c r="C997" s="20" t="str">
        <f>'Spot Type 1'!C997</f>
        <v>x</v>
      </c>
      <c r="D997" s="20"/>
      <c r="E997" s="20"/>
      <c r="F997" s="20"/>
      <c r="G997" s="20"/>
      <c r="H997" s="20"/>
      <c r="I997" s="20"/>
      <c r="J997" s="31"/>
      <c r="K997" s="32"/>
      <c r="L997" s="32"/>
      <c r="M997" s="32"/>
      <c r="N997" s="46"/>
      <c r="V997" s="5"/>
      <c r="Y997" s="5"/>
    </row>
    <row r="998" spans="2:25" x14ac:dyDescent="0.3">
      <c r="B998" s="23">
        <f>'Spot Type 1'!B998</f>
        <v>0</v>
      </c>
      <c r="C998" s="20" t="str">
        <f>'Spot Type 1'!C998</f>
        <v>x</v>
      </c>
      <c r="D998" s="20"/>
      <c r="E998" s="20"/>
      <c r="F998" s="20"/>
      <c r="G998" s="20"/>
      <c r="H998" s="20"/>
      <c r="I998" s="20"/>
      <c r="J998" s="31"/>
      <c r="K998" s="32"/>
      <c r="L998" s="32"/>
      <c r="M998" s="32"/>
      <c r="N998" s="46"/>
      <c r="V998" s="5"/>
      <c r="Y998" s="5"/>
    </row>
    <row r="999" spans="2:25" x14ac:dyDescent="0.3">
      <c r="B999" s="23">
        <f>'Spot Type 1'!B999</f>
        <v>0</v>
      </c>
      <c r="C999" s="20" t="str">
        <f>'Spot Type 1'!C999</f>
        <v>x</v>
      </c>
      <c r="D999" s="20"/>
      <c r="E999" s="20"/>
      <c r="F999" s="20"/>
      <c r="G999" s="20"/>
      <c r="H999" s="20"/>
      <c r="I999" s="20"/>
      <c r="J999" s="31"/>
      <c r="K999" s="32"/>
      <c r="L999" s="32"/>
      <c r="M999" s="32"/>
      <c r="N999" s="46"/>
      <c r="V999" s="5"/>
      <c r="Y999" s="5"/>
    </row>
    <row r="1000" spans="2:25" x14ac:dyDescent="0.3">
      <c r="B1000" s="23">
        <f>'Spot Type 1'!B1000</f>
        <v>0</v>
      </c>
      <c r="C1000" s="20" t="str">
        <f>'Spot Type 1'!C1000</f>
        <v>x</v>
      </c>
      <c r="D1000" s="20"/>
      <c r="E1000" s="20"/>
      <c r="F1000" s="20"/>
      <c r="G1000" s="20"/>
      <c r="H1000" s="20"/>
      <c r="I1000" s="20"/>
      <c r="J1000" s="31"/>
      <c r="K1000" s="32"/>
      <c r="L1000" s="32"/>
      <c r="M1000" s="32"/>
      <c r="N1000" s="46"/>
      <c r="V1000" s="5"/>
      <c r="Y1000" s="5"/>
    </row>
    <row r="1001" spans="2:25" x14ac:dyDescent="0.3">
      <c r="B1001" s="23" t="s">
        <v>40</v>
      </c>
      <c r="M1001" s="32"/>
      <c r="N1001" s="46"/>
    </row>
    <row r="1002" spans="2:25" x14ac:dyDescent="0.3">
      <c r="B1002" s="23" t="s">
        <v>41</v>
      </c>
      <c r="M1002" s="32"/>
      <c r="N1002" s="46"/>
    </row>
    <row r="1003" spans="2:25" x14ac:dyDescent="0.3">
      <c r="B1003" s="23" t="s">
        <v>42</v>
      </c>
      <c r="M1003" s="32"/>
      <c r="N1003" s="46"/>
    </row>
    <row r="1004" spans="2:25" x14ac:dyDescent="0.3">
      <c r="B1004" s="23" t="s">
        <v>43</v>
      </c>
      <c r="M1004" s="32"/>
      <c r="N1004" s="46"/>
    </row>
    <row r="1005" spans="2:25" x14ac:dyDescent="0.3">
      <c r="B1005" s="23" t="s">
        <v>44</v>
      </c>
      <c r="M1005" s="32"/>
      <c r="N1005" s="46"/>
    </row>
    <row r="1006" spans="2:25" x14ac:dyDescent="0.3">
      <c r="B1006" s="23" t="s">
        <v>45</v>
      </c>
      <c r="M1006" s="32"/>
      <c r="N1006" s="46"/>
    </row>
    <row r="1007" spans="2:25" x14ac:dyDescent="0.3">
      <c r="B1007" s="23" t="s">
        <v>46</v>
      </c>
      <c r="M1007" s="32"/>
      <c r="N1007" s="46"/>
    </row>
    <row r="1008" spans="2:25" x14ac:dyDescent="0.3">
      <c r="B1008" s="23" t="s">
        <v>47</v>
      </c>
      <c r="M1008" s="32"/>
      <c r="N1008" s="46"/>
    </row>
    <row r="1009" spans="2:14" x14ac:dyDescent="0.3">
      <c r="B1009" s="23" t="s">
        <v>48</v>
      </c>
      <c r="M1009" s="32"/>
      <c r="N1009" s="46"/>
    </row>
    <row r="1010" spans="2:14" x14ac:dyDescent="0.3">
      <c r="B1010" s="23" t="s">
        <v>49</v>
      </c>
      <c r="M1010" s="32"/>
      <c r="N1010" s="46"/>
    </row>
    <row r="1011" spans="2:14" x14ac:dyDescent="0.3">
      <c r="B1011" s="23" t="s">
        <v>50</v>
      </c>
      <c r="M1011" s="32"/>
      <c r="N1011" s="46"/>
    </row>
    <row r="1012" spans="2:14" x14ac:dyDescent="0.3">
      <c r="B1012" s="23" t="s">
        <v>51</v>
      </c>
      <c r="M1012" s="32"/>
      <c r="N1012" s="46"/>
    </row>
    <row r="1013" spans="2:14" x14ac:dyDescent="0.3">
      <c r="B1013" s="23" t="s">
        <v>52</v>
      </c>
      <c r="M1013" s="32"/>
      <c r="N1013" s="46"/>
    </row>
    <row r="1014" spans="2:14" x14ac:dyDescent="0.3">
      <c r="B1014" s="23" t="s">
        <v>53</v>
      </c>
      <c r="M1014" s="32"/>
      <c r="N1014" s="46"/>
    </row>
    <row r="1015" spans="2:14" x14ac:dyDescent="0.3">
      <c r="B1015" s="23" t="s">
        <v>54</v>
      </c>
      <c r="M1015" s="32"/>
      <c r="N1015" s="46"/>
    </row>
    <row r="1016" spans="2:14" x14ac:dyDescent="0.3">
      <c r="B1016" s="23" t="s">
        <v>55</v>
      </c>
      <c r="M1016" s="32"/>
      <c r="N1016" s="46"/>
    </row>
    <row r="1017" spans="2:14" x14ac:dyDescent="0.3">
      <c r="B1017" s="23" t="s">
        <v>56</v>
      </c>
      <c r="M1017" s="32"/>
      <c r="N1017" s="46"/>
    </row>
    <row r="1018" spans="2:14" x14ac:dyDescent="0.3">
      <c r="B1018" s="23" t="s">
        <v>57</v>
      </c>
      <c r="M1018" s="32"/>
      <c r="N1018" s="46"/>
    </row>
    <row r="1019" spans="2:14" x14ac:dyDescent="0.3">
      <c r="B1019" s="23" t="s">
        <v>58</v>
      </c>
      <c r="M1019" s="32"/>
      <c r="N1019" s="46"/>
    </row>
  </sheetData>
  <mergeCells count="1">
    <mergeCell ref="S34:AE34"/>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1380-E554-41BB-AE31-34D2C0CD7219}">
  <dimension ref="A1:C21"/>
  <sheetViews>
    <sheetView workbookViewId="0">
      <selection activeCell="A19" sqref="A19"/>
    </sheetView>
  </sheetViews>
  <sheetFormatPr baseColWidth="10" defaultColWidth="11" defaultRowHeight="15.6" x14ac:dyDescent="0.3"/>
  <cols>
    <col min="1" max="1" width="35.8984375" customWidth="1"/>
    <col min="2" max="2" width="28.69921875" customWidth="1"/>
  </cols>
  <sheetData>
    <row r="1" spans="1:3" x14ac:dyDescent="0.3">
      <c r="A1" s="95" t="s">
        <v>32</v>
      </c>
    </row>
    <row r="2" spans="1:3" x14ac:dyDescent="0.3">
      <c r="B2" s="96" t="s">
        <v>59</v>
      </c>
      <c r="C2" t="str">
        <f>Summary!C4</f>
        <v xml:space="preserve"> </v>
      </c>
    </row>
    <row r="4" spans="1:3" x14ac:dyDescent="0.3">
      <c r="A4" t="s">
        <v>26</v>
      </c>
    </row>
    <row r="5" spans="1:3" x14ac:dyDescent="0.3">
      <c r="A5" t="s">
        <v>27</v>
      </c>
    </row>
    <row r="6" spans="1:3" x14ac:dyDescent="0.3">
      <c r="A6" t="s">
        <v>28</v>
      </c>
    </row>
    <row r="7" spans="1:3" x14ac:dyDescent="0.3">
      <c r="A7" t="s">
        <v>29</v>
      </c>
    </row>
    <row r="8" spans="1:3" x14ac:dyDescent="0.3">
      <c r="A8" t="s">
        <v>115</v>
      </c>
    </row>
    <row r="9" spans="1:3" x14ac:dyDescent="0.3">
      <c r="A9" t="s">
        <v>30</v>
      </c>
    </row>
    <row r="10" spans="1:3" x14ac:dyDescent="0.3">
      <c r="A10" t="s">
        <v>31</v>
      </c>
    </row>
    <row r="11" spans="1:3" x14ac:dyDescent="0.3">
      <c r="A11" t="s">
        <v>36</v>
      </c>
      <c r="B11" t="s">
        <v>39</v>
      </c>
      <c r="C11" t="s">
        <v>37</v>
      </c>
    </row>
    <row r="13" spans="1:3" x14ac:dyDescent="0.3">
      <c r="A13" t="s">
        <v>93</v>
      </c>
    </row>
    <row r="15" spans="1:3" x14ac:dyDescent="0.3">
      <c r="A15" t="s">
        <v>120</v>
      </c>
    </row>
    <row r="17" spans="1:1" x14ac:dyDescent="0.3">
      <c r="A17" t="s">
        <v>191</v>
      </c>
    </row>
    <row r="18" spans="1:1" x14ac:dyDescent="0.3">
      <c r="A18" t="s">
        <v>192</v>
      </c>
    </row>
    <row r="20" spans="1:1" x14ac:dyDescent="0.3">
      <c r="A20" t="s">
        <v>119</v>
      </c>
    </row>
    <row r="21" spans="1:1" x14ac:dyDescent="0.3">
      <c r="A21" t="s">
        <v>118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454A-116F-4585-A54B-FA4997ABEA15}">
  <dimension ref="A1:U5183"/>
  <sheetViews>
    <sheetView workbookViewId="0">
      <selection activeCell="A2" sqref="A2"/>
    </sheetView>
  </sheetViews>
  <sheetFormatPr baseColWidth="10" defaultRowHeight="15.6" x14ac:dyDescent="0.3"/>
  <cols>
    <col min="1" max="1" width="40.796875" style="52" customWidth="1"/>
    <col min="2" max="7" width="6.5" customWidth="1"/>
    <col min="8" max="8" width="4.19921875" customWidth="1"/>
    <col min="9" max="14" width="6.5" customWidth="1"/>
    <col min="15" max="15" width="3.3984375" customWidth="1"/>
    <col min="16" max="21" width="6.5" customWidth="1"/>
  </cols>
  <sheetData>
    <row r="1" spans="1:21" x14ac:dyDescent="0.3">
      <c r="A1" s="52" t="s">
        <v>193</v>
      </c>
      <c r="B1" s="52" t="s">
        <v>194</v>
      </c>
      <c r="I1" s="52" t="s">
        <v>195</v>
      </c>
      <c r="P1" s="52" t="s">
        <v>196</v>
      </c>
    </row>
    <row r="2" spans="1:21" x14ac:dyDescent="0.3">
      <c r="B2" s="131"/>
      <c r="C2" s="131"/>
      <c r="D2" s="131"/>
      <c r="E2" s="131"/>
      <c r="F2" s="131"/>
      <c r="G2" s="131"/>
      <c r="I2" s="131"/>
      <c r="J2" s="131"/>
      <c r="K2" s="131"/>
      <c r="L2" s="131"/>
      <c r="M2" s="131"/>
      <c r="N2" s="131"/>
      <c r="P2" s="131"/>
      <c r="Q2" s="131"/>
      <c r="R2" s="131"/>
      <c r="S2" s="131"/>
      <c r="T2" s="131"/>
      <c r="U2" s="131"/>
    </row>
    <row r="3" spans="1:21" x14ac:dyDescent="0.3">
      <c r="B3" s="132"/>
      <c r="C3" s="133"/>
      <c r="D3" s="133"/>
      <c r="E3" s="134"/>
      <c r="F3" s="133"/>
      <c r="G3" s="133"/>
      <c r="I3" s="132"/>
      <c r="J3" s="133"/>
      <c r="K3" s="133"/>
      <c r="L3" s="134"/>
      <c r="M3" s="133"/>
      <c r="N3" s="133"/>
      <c r="P3" s="132"/>
      <c r="Q3" s="133"/>
      <c r="R3" s="133"/>
      <c r="S3" s="134"/>
      <c r="T3" s="133"/>
      <c r="U3" s="133"/>
    </row>
    <row r="4" spans="1:21" x14ac:dyDescent="0.3">
      <c r="B4" s="133"/>
      <c r="C4" s="132"/>
      <c r="D4" s="134"/>
      <c r="E4" s="133"/>
      <c r="F4" s="135"/>
      <c r="G4" s="136"/>
      <c r="I4" s="133"/>
      <c r="J4" s="132"/>
      <c r="K4" s="134"/>
      <c r="L4" s="133"/>
      <c r="M4" s="135"/>
      <c r="N4" s="136"/>
      <c r="P4" s="133"/>
      <c r="Q4" s="132"/>
      <c r="R4" s="134"/>
      <c r="S4" s="133"/>
      <c r="T4" s="135"/>
      <c r="U4" s="136"/>
    </row>
    <row r="5" spans="1:21" x14ac:dyDescent="0.3">
      <c r="B5" s="135"/>
      <c r="C5" s="134"/>
      <c r="D5" s="132"/>
      <c r="E5" s="135"/>
      <c r="F5" s="135"/>
      <c r="G5" s="137"/>
      <c r="I5" s="135"/>
      <c r="J5" s="134"/>
      <c r="K5" s="132"/>
      <c r="L5" s="135"/>
      <c r="M5" s="135"/>
      <c r="N5" s="137"/>
      <c r="P5" s="135"/>
      <c r="Q5" s="134"/>
      <c r="R5" s="132"/>
      <c r="S5" s="135"/>
      <c r="T5" s="135"/>
      <c r="U5" s="137"/>
    </row>
    <row r="6" spans="1:21" x14ac:dyDescent="0.3">
      <c r="B6" s="134"/>
      <c r="C6" s="135"/>
      <c r="D6" s="136"/>
      <c r="E6" s="132"/>
      <c r="F6" s="137"/>
      <c r="G6" s="135"/>
      <c r="I6" s="134"/>
      <c r="J6" s="135"/>
      <c r="K6" s="136"/>
      <c r="L6" s="132"/>
      <c r="M6" s="137"/>
      <c r="N6" s="135"/>
      <c r="P6" s="134"/>
      <c r="Q6" s="135"/>
      <c r="R6" s="136"/>
      <c r="S6" s="132"/>
      <c r="T6" s="137"/>
      <c r="U6" s="135"/>
    </row>
    <row r="7" spans="1:21" x14ac:dyDescent="0.3">
      <c r="B7" s="137"/>
      <c r="C7" s="136"/>
      <c r="D7" s="135"/>
      <c r="E7" s="137"/>
      <c r="F7" s="132"/>
      <c r="G7" s="134"/>
      <c r="I7" s="137"/>
      <c r="J7" s="136"/>
      <c r="K7" s="135"/>
      <c r="L7" s="137"/>
      <c r="M7" s="132"/>
      <c r="N7" s="134"/>
      <c r="P7" s="137"/>
      <c r="Q7" s="136"/>
      <c r="R7" s="135"/>
      <c r="S7" s="137"/>
      <c r="T7" s="132"/>
      <c r="U7" s="134"/>
    </row>
    <row r="8" spans="1:21" x14ac:dyDescent="0.3">
      <c r="B8" s="135"/>
      <c r="C8" s="137"/>
      <c r="D8" s="137"/>
      <c r="E8" s="135"/>
      <c r="F8" s="134"/>
      <c r="G8" s="132"/>
      <c r="I8" s="135"/>
      <c r="J8" s="137"/>
      <c r="K8" s="137"/>
      <c r="L8" s="135"/>
      <c r="M8" s="134"/>
      <c r="N8" s="132"/>
      <c r="P8" s="135"/>
      <c r="Q8" s="137"/>
      <c r="R8" s="137"/>
      <c r="S8" s="135"/>
      <c r="T8" s="134"/>
      <c r="U8" s="132"/>
    </row>
    <row r="9" spans="1:21" x14ac:dyDescent="0.3">
      <c r="B9" s="136"/>
      <c r="C9" s="138"/>
      <c r="D9" s="135"/>
      <c r="E9" s="138"/>
      <c r="F9" s="136"/>
      <c r="G9" s="138"/>
      <c r="I9" s="136"/>
      <c r="J9" s="138"/>
      <c r="K9" s="135"/>
      <c r="L9" s="138"/>
      <c r="M9" s="136"/>
      <c r="N9" s="138"/>
      <c r="P9" s="136"/>
      <c r="Q9" s="138"/>
      <c r="R9" s="135"/>
      <c r="S9" s="138"/>
      <c r="T9" s="136"/>
      <c r="U9" s="138"/>
    </row>
    <row r="10" spans="1:21" x14ac:dyDescent="0.3">
      <c r="B10" s="145"/>
      <c r="C10" s="146"/>
      <c r="D10" s="145"/>
      <c r="E10" s="147"/>
      <c r="F10" s="145"/>
      <c r="G10" s="146"/>
      <c r="I10" s="145"/>
      <c r="J10" s="146"/>
      <c r="K10" s="145"/>
      <c r="L10" s="147"/>
      <c r="M10" s="145"/>
      <c r="N10" s="146"/>
      <c r="P10" s="145"/>
      <c r="Q10" s="146"/>
      <c r="R10" s="145"/>
      <c r="S10" s="147"/>
      <c r="T10" s="145"/>
      <c r="U10" s="146"/>
    </row>
    <row r="11" spans="1:21" s="148" customFormat="1" x14ac:dyDescent="0.3">
      <c r="A11" s="111"/>
      <c r="C11" s="111" t="s">
        <v>197</v>
      </c>
      <c r="D11" s="111" t="s">
        <v>3</v>
      </c>
      <c r="E11" s="111" t="s">
        <v>203</v>
      </c>
      <c r="J11" s="111" t="s">
        <v>197</v>
      </c>
      <c r="K11" s="111" t="s">
        <v>3</v>
      </c>
      <c r="L11" s="111" t="s">
        <v>203</v>
      </c>
      <c r="Q11" s="111" t="s">
        <v>197</v>
      </c>
      <c r="R11" s="111" t="s">
        <v>3</v>
      </c>
      <c r="S11" s="111" t="s">
        <v>203</v>
      </c>
    </row>
    <row r="12" spans="1:21" s="148" customFormat="1" x14ac:dyDescent="0.3">
      <c r="A12" s="111"/>
      <c r="B12" s="111" t="s">
        <v>199</v>
      </c>
      <c r="C12" s="148" t="e">
        <f>AVERAGE(B3,C4,D5,E6,F7,G8)</f>
        <v>#DIV/0!</v>
      </c>
      <c r="D12" s="148" t="e">
        <f>STDEV(B3,C4,D5,E6,F7,G8)</f>
        <v>#DIV/0!</v>
      </c>
      <c r="E12" s="148" t="e">
        <f>ROUND((D12/C12)*100,2)&amp;"%"</f>
        <v>#DIV/0!</v>
      </c>
      <c r="I12" s="111" t="s">
        <v>199</v>
      </c>
      <c r="J12" s="148" t="e">
        <f>AVERAGE(I3,J4,K5,L6,M7,N8)</f>
        <v>#DIV/0!</v>
      </c>
      <c r="K12" s="148" t="e">
        <f>STDEV(I3,J4,K5,L6,M7,N8)</f>
        <v>#DIV/0!</v>
      </c>
      <c r="L12" s="148" t="e">
        <f>ROUND((K12/J12)*100,2)&amp;"%"</f>
        <v>#DIV/0!</v>
      </c>
      <c r="P12" s="111" t="s">
        <v>199</v>
      </c>
      <c r="Q12" s="148" t="e">
        <f>AVERAGE(P3,Q4,R5,S6,T7,U8)</f>
        <v>#DIV/0!</v>
      </c>
      <c r="R12" s="148" t="e">
        <f>STDEV(P3,Q4,R5,S6,T7,U8)</f>
        <v>#DIV/0!</v>
      </c>
      <c r="S12" s="148" t="e">
        <f>ROUND((R12/Q12)*100,2)&amp;"%"</f>
        <v>#DIV/0!</v>
      </c>
    </row>
    <row r="13" spans="1:21" s="148" customFormat="1" x14ac:dyDescent="0.3">
      <c r="A13" s="111"/>
      <c r="B13" s="111" t="s">
        <v>198</v>
      </c>
      <c r="C13" s="148" t="e">
        <f>AVERAGE(B4,C3,D3,F3,G3,E4)</f>
        <v>#DIV/0!</v>
      </c>
      <c r="D13" s="148" t="e">
        <f>STDEV(B4,C3,D3,E4,F3,G3)</f>
        <v>#DIV/0!</v>
      </c>
      <c r="E13" s="148" t="e">
        <f t="shared" ref="E13:E17" si="0">ROUND((D13/C13)*100,2)&amp;"%"</f>
        <v>#DIV/0!</v>
      </c>
      <c r="F13" s="111"/>
      <c r="G13" s="111"/>
      <c r="I13" s="111" t="s">
        <v>198</v>
      </c>
      <c r="J13" s="148" t="e">
        <f>AVERAGE(I4,J3,K3,M3,N3,L4)</f>
        <v>#DIV/0!</v>
      </c>
      <c r="K13" s="148" t="e">
        <f>STDEV(I4,J3,K3,L4,M3,N3)</f>
        <v>#DIV/0!</v>
      </c>
      <c r="L13" s="148" t="e">
        <f t="shared" ref="L13:L17" si="1">ROUND((K13/J13)*100,2)&amp;"%"</f>
        <v>#DIV/0!</v>
      </c>
      <c r="M13" s="111"/>
      <c r="N13" s="111"/>
      <c r="P13" s="111" t="s">
        <v>198</v>
      </c>
      <c r="Q13" s="148" t="e">
        <f>AVERAGE(P4,Q3,R3,T3,U3,S4)</f>
        <v>#DIV/0!</v>
      </c>
      <c r="R13" s="148" t="e">
        <f>STDEV(P4,Q3,R3,S4,T3,U3)</f>
        <v>#DIV/0!</v>
      </c>
      <c r="S13" s="148" t="e">
        <f t="shared" ref="S13:S17" si="2">ROUND((R13/Q13)*100,2)&amp;"%"</f>
        <v>#DIV/0!</v>
      </c>
      <c r="T13" s="111"/>
      <c r="U13" s="111"/>
    </row>
    <row r="14" spans="1:21" s="148" customFormat="1" x14ac:dyDescent="0.3">
      <c r="A14" s="111"/>
      <c r="B14" s="111" t="s">
        <v>200</v>
      </c>
      <c r="C14" s="148" t="e">
        <f>AVERAGE(B6,C5,D4,E3,F8,G7)</f>
        <v>#DIV/0!</v>
      </c>
      <c r="D14" s="148" t="e">
        <f>STDEV(B6,C5,D4,E3,F8,G7)</f>
        <v>#DIV/0!</v>
      </c>
      <c r="E14" s="148" t="e">
        <f t="shared" si="0"/>
        <v>#DIV/0!</v>
      </c>
      <c r="F14" s="111"/>
      <c r="G14" s="111"/>
      <c r="I14" s="111" t="s">
        <v>200</v>
      </c>
      <c r="J14" s="148" t="e">
        <f>AVERAGE(I6,J5,K4,L3,M8,N7)</f>
        <v>#DIV/0!</v>
      </c>
      <c r="K14" s="148" t="e">
        <f>STDEV(I6,J5,K4,L3,M8,N7)</f>
        <v>#DIV/0!</v>
      </c>
      <c r="L14" s="148" t="e">
        <f t="shared" si="1"/>
        <v>#DIV/0!</v>
      </c>
      <c r="M14" s="111"/>
      <c r="N14" s="111"/>
      <c r="P14" s="111" t="s">
        <v>200</v>
      </c>
      <c r="Q14" s="148" t="e">
        <f>AVERAGE(P6,Q5,R4,S3,T8,U7)</f>
        <v>#DIV/0!</v>
      </c>
      <c r="R14" s="148" t="e">
        <f>STDEV(P6,Q5,R4,S3,T8,U7)</f>
        <v>#DIV/0!</v>
      </c>
      <c r="S14" s="148" t="e">
        <f t="shared" si="2"/>
        <v>#DIV/0!</v>
      </c>
      <c r="T14" s="111"/>
      <c r="U14" s="111"/>
    </row>
    <row r="15" spans="1:21" s="148" customFormat="1" x14ac:dyDescent="0.3">
      <c r="A15" s="111"/>
      <c r="B15" s="111" t="s">
        <v>201</v>
      </c>
      <c r="C15" s="148" t="e">
        <f>AVERAGE(B7,C8,D8,E7,F6,G5)</f>
        <v>#DIV/0!</v>
      </c>
      <c r="D15" s="148" t="e">
        <f>STDEV(B7,C8,D8,E7,F6,G5)</f>
        <v>#DIV/0!</v>
      </c>
      <c r="E15" s="148" t="e">
        <f t="shared" si="0"/>
        <v>#DIV/0!</v>
      </c>
      <c r="F15" s="111"/>
      <c r="G15" s="111"/>
      <c r="I15" s="111" t="s">
        <v>201</v>
      </c>
      <c r="J15" s="148" t="e">
        <f>AVERAGE(I7,J8,K8,L7,M6,N5)</f>
        <v>#DIV/0!</v>
      </c>
      <c r="K15" s="148" t="e">
        <f>STDEV(I7,J8,K8,L7,M6,N5)</f>
        <v>#DIV/0!</v>
      </c>
      <c r="L15" s="148" t="e">
        <f t="shared" si="1"/>
        <v>#DIV/0!</v>
      </c>
      <c r="M15" s="111"/>
      <c r="N15" s="111"/>
      <c r="P15" s="111" t="s">
        <v>201</v>
      </c>
      <c r="Q15" s="148" t="e">
        <f>AVERAGE(P7,Q8,R8,S7,T6,U5)</f>
        <v>#DIV/0!</v>
      </c>
      <c r="R15" s="148" t="e">
        <f>STDEV(P7,Q8,R8,S7,T6,U5)</f>
        <v>#DIV/0!</v>
      </c>
      <c r="S15" s="148" t="e">
        <f t="shared" si="2"/>
        <v>#DIV/0!</v>
      </c>
      <c r="T15" s="111"/>
      <c r="U15" s="111"/>
    </row>
    <row r="16" spans="1:21" s="148" customFormat="1" x14ac:dyDescent="0.3">
      <c r="A16" s="111"/>
      <c r="B16" s="111" t="s">
        <v>202</v>
      </c>
      <c r="C16" s="148" t="e">
        <f>AVERAGE(B9,C7,D6,G4,F9,E10)</f>
        <v>#DIV/0!</v>
      </c>
      <c r="D16" s="148" t="e">
        <f>STDEV(B9,C7,D6,G4,F9,E10)</f>
        <v>#DIV/0!</v>
      </c>
      <c r="E16" s="148" t="e">
        <f t="shared" si="0"/>
        <v>#DIV/0!</v>
      </c>
      <c r="F16" s="111"/>
      <c r="G16" s="111"/>
      <c r="I16" s="111" t="s">
        <v>202</v>
      </c>
      <c r="J16" s="148" t="e">
        <f>AVERAGE(I9,J7,K6,N4,M9,L10)</f>
        <v>#DIV/0!</v>
      </c>
      <c r="K16" s="148" t="e">
        <f>STDEV(I9,J7,K6,N4,M9,L10)</f>
        <v>#DIV/0!</v>
      </c>
      <c r="L16" s="148" t="e">
        <f t="shared" si="1"/>
        <v>#DIV/0!</v>
      </c>
      <c r="M16" s="111"/>
      <c r="N16" s="111"/>
      <c r="P16" s="111" t="s">
        <v>202</v>
      </c>
      <c r="Q16" s="148" t="e">
        <f>AVERAGE(P9,Q7,R6,U4,T9,S10)</f>
        <v>#DIV/0!</v>
      </c>
      <c r="R16" s="148" t="e">
        <f>STDEV(P9,Q7,R6,U4,T9,S10)</f>
        <v>#DIV/0!</v>
      </c>
      <c r="S16" s="148" t="e">
        <f t="shared" si="2"/>
        <v>#DIV/0!</v>
      </c>
      <c r="T16" s="111"/>
      <c r="U16" s="111"/>
    </row>
    <row r="17" spans="1:21" s="148" customFormat="1" x14ac:dyDescent="0.3">
      <c r="A17" s="111"/>
      <c r="B17" s="111" t="s">
        <v>204</v>
      </c>
      <c r="C17" s="148" t="e">
        <f>AVERAGE(B10,C9,D10,E9,F10,G9)</f>
        <v>#DIV/0!</v>
      </c>
      <c r="D17" s="148" t="e">
        <f>STDEV(B10,C9,D10,E9,F10,G9)</f>
        <v>#DIV/0!</v>
      </c>
      <c r="E17" s="148" t="e">
        <f t="shared" si="0"/>
        <v>#DIV/0!</v>
      </c>
      <c r="F17" s="111"/>
      <c r="G17" s="111"/>
      <c r="I17" s="111" t="s">
        <v>204</v>
      </c>
      <c r="J17" s="148" t="e">
        <f>AVERAGE(I10,J9,K10,L9,M10,N9)</f>
        <v>#DIV/0!</v>
      </c>
      <c r="K17" s="148" t="e">
        <f>STDEV(I10,J9,K10,L9,M10,N9)</f>
        <v>#DIV/0!</v>
      </c>
      <c r="L17" s="148" t="e">
        <f t="shared" si="1"/>
        <v>#DIV/0!</v>
      </c>
      <c r="M17" s="111"/>
      <c r="N17" s="111"/>
      <c r="P17" s="111" t="s">
        <v>204</v>
      </c>
      <c r="Q17" s="148" t="e">
        <f>AVERAGE(P10,Q9,R10,S9,T10,U9)</f>
        <v>#DIV/0!</v>
      </c>
      <c r="R17" s="148" t="e">
        <f>STDEV(P10,Q9,R10,S9,T10,U9)</f>
        <v>#DIV/0!</v>
      </c>
      <c r="S17" s="148" t="e">
        <f t="shared" si="2"/>
        <v>#DIV/0!</v>
      </c>
      <c r="T17" s="111"/>
      <c r="U17" s="111"/>
    </row>
    <row r="18" spans="1:21" s="148" customFormat="1" x14ac:dyDescent="0.3">
      <c r="A18" s="111"/>
      <c r="B18" s="111"/>
      <c r="C18" s="111"/>
      <c r="D18" s="111"/>
      <c r="E18" s="111"/>
      <c r="F18" s="111"/>
      <c r="G18" s="111"/>
      <c r="I18" s="111"/>
      <c r="J18" s="111"/>
      <c r="K18" s="111"/>
      <c r="L18" s="111"/>
      <c r="M18" s="111"/>
      <c r="N18" s="111"/>
      <c r="P18" s="111"/>
      <c r="Q18" s="111"/>
      <c r="R18" s="111"/>
      <c r="S18" s="111"/>
      <c r="T18" s="111"/>
      <c r="U18" s="111"/>
    </row>
    <row r="19" spans="1:21" s="148" customFormat="1" x14ac:dyDescent="0.3">
      <c r="A19" s="111"/>
      <c r="B19" s="52" t="s">
        <v>194</v>
      </c>
      <c r="C19" s="106"/>
      <c r="D19" s="106"/>
      <c r="E19" s="106"/>
      <c r="F19" s="106"/>
      <c r="G19" s="106"/>
      <c r="H19" s="106"/>
      <c r="I19" s="52" t="s">
        <v>195</v>
      </c>
      <c r="J19" s="106"/>
      <c r="K19" s="106"/>
      <c r="L19" s="106"/>
      <c r="M19" s="106"/>
      <c r="N19" s="106"/>
      <c r="O19" s="106"/>
      <c r="P19" s="52" t="s">
        <v>196</v>
      </c>
      <c r="Q19" s="106"/>
      <c r="R19" s="106"/>
      <c r="S19" s="106"/>
      <c r="T19" s="106"/>
      <c r="U19" s="106"/>
    </row>
    <row r="20" spans="1:21" s="148" customFormat="1" x14ac:dyDescent="0.3">
      <c r="A20" s="111"/>
      <c r="B20" s="131"/>
      <c r="C20" s="131"/>
      <c r="D20" s="131"/>
      <c r="E20" s="131"/>
      <c r="F20" s="131"/>
      <c r="G20" s="131"/>
      <c r="H20" s="106"/>
      <c r="I20" s="131"/>
      <c r="J20" s="131"/>
      <c r="K20" s="131"/>
      <c r="L20" s="131"/>
      <c r="M20" s="131"/>
      <c r="N20" s="131"/>
      <c r="O20" s="106"/>
      <c r="P20" s="131"/>
      <c r="Q20" s="131"/>
      <c r="R20" s="131"/>
      <c r="S20" s="131"/>
      <c r="T20" s="131"/>
      <c r="U20" s="131"/>
    </row>
    <row r="21" spans="1:21" s="148" customFormat="1" x14ac:dyDescent="0.3">
      <c r="A21" s="111"/>
      <c r="B21" s="132"/>
      <c r="C21" s="133"/>
      <c r="D21" s="133"/>
      <c r="E21" s="134"/>
      <c r="F21" s="133"/>
      <c r="G21" s="133"/>
      <c r="H21" s="106"/>
      <c r="I21" s="132"/>
      <c r="J21" s="133"/>
      <c r="K21" s="133"/>
      <c r="L21" s="134"/>
      <c r="M21" s="133"/>
      <c r="N21" s="133"/>
      <c r="O21" s="106"/>
      <c r="P21" s="132"/>
      <c r="Q21" s="133"/>
      <c r="R21" s="133"/>
      <c r="S21" s="134"/>
      <c r="T21" s="133"/>
      <c r="U21" s="133"/>
    </row>
    <row r="22" spans="1:21" s="148" customFormat="1" x14ac:dyDescent="0.3">
      <c r="A22" s="111"/>
      <c r="B22" s="133"/>
      <c r="C22" s="132"/>
      <c r="D22" s="134"/>
      <c r="E22" s="133"/>
      <c r="F22" s="135"/>
      <c r="G22" s="136"/>
      <c r="H22" s="106"/>
      <c r="I22" s="133"/>
      <c r="J22" s="132"/>
      <c r="K22" s="134"/>
      <c r="L22" s="133"/>
      <c r="M22" s="135"/>
      <c r="N22" s="136"/>
      <c r="O22" s="106"/>
      <c r="P22" s="133"/>
      <c r="Q22" s="132"/>
      <c r="R22" s="134"/>
      <c r="S22" s="133"/>
      <c r="T22" s="135"/>
      <c r="U22" s="136"/>
    </row>
    <row r="23" spans="1:21" s="148" customFormat="1" x14ac:dyDescent="0.3">
      <c r="A23" s="111"/>
      <c r="B23" s="135"/>
      <c r="C23" s="134"/>
      <c r="D23" s="132"/>
      <c r="E23" s="135"/>
      <c r="F23" s="135"/>
      <c r="G23" s="137"/>
      <c r="H23" s="106"/>
      <c r="I23" s="135"/>
      <c r="J23" s="134"/>
      <c r="K23" s="132"/>
      <c r="L23" s="135"/>
      <c r="M23" s="135"/>
      <c r="N23" s="137"/>
      <c r="O23" s="106"/>
      <c r="P23" s="135"/>
      <c r="Q23" s="134"/>
      <c r="R23" s="132"/>
      <c r="S23" s="135"/>
      <c r="T23" s="135"/>
      <c r="U23" s="137"/>
    </row>
    <row r="24" spans="1:21" s="148" customFormat="1" x14ac:dyDescent="0.3">
      <c r="A24" s="111"/>
      <c r="B24" s="134"/>
      <c r="C24" s="135"/>
      <c r="D24" s="136"/>
      <c r="E24" s="132"/>
      <c r="F24" s="137"/>
      <c r="G24" s="135"/>
      <c r="H24" s="106"/>
      <c r="I24" s="134"/>
      <c r="J24" s="135"/>
      <c r="K24" s="136"/>
      <c r="L24" s="132"/>
      <c r="M24" s="137"/>
      <c r="N24" s="135"/>
      <c r="O24" s="106"/>
      <c r="P24" s="134"/>
      <c r="Q24" s="135"/>
      <c r="R24" s="136"/>
      <c r="S24" s="132"/>
      <c r="T24" s="137"/>
      <c r="U24" s="135"/>
    </row>
    <row r="25" spans="1:21" s="148" customFormat="1" x14ac:dyDescent="0.3">
      <c r="A25" s="111"/>
      <c r="B25" s="137"/>
      <c r="C25" s="136"/>
      <c r="D25" s="135"/>
      <c r="E25" s="137"/>
      <c r="F25" s="132"/>
      <c r="G25" s="134"/>
      <c r="H25" s="106"/>
      <c r="I25" s="137"/>
      <c r="J25" s="136"/>
      <c r="K25" s="135"/>
      <c r="L25" s="137"/>
      <c r="M25" s="132"/>
      <c r="N25" s="134"/>
      <c r="O25" s="106"/>
      <c r="P25" s="137"/>
      <c r="Q25" s="136"/>
      <c r="R25" s="135"/>
      <c r="S25" s="137"/>
      <c r="T25" s="132"/>
      <c r="U25" s="134"/>
    </row>
    <row r="26" spans="1:21" s="148" customFormat="1" x14ac:dyDescent="0.3">
      <c r="A26" s="111"/>
      <c r="B26" s="135"/>
      <c r="C26" s="137"/>
      <c r="D26" s="137"/>
      <c r="E26" s="135"/>
      <c r="F26" s="134"/>
      <c r="G26" s="132"/>
      <c r="H26" s="106"/>
      <c r="I26" s="135"/>
      <c r="J26" s="137"/>
      <c r="K26" s="137"/>
      <c r="L26" s="135"/>
      <c r="M26" s="134"/>
      <c r="N26" s="132"/>
      <c r="O26" s="106"/>
      <c r="P26" s="135"/>
      <c r="Q26" s="137"/>
      <c r="R26" s="137"/>
      <c r="S26" s="135"/>
      <c r="T26" s="134"/>
      <c r="U26" s="132"/>
    </row>
    <row r="27" spans="1:21" s="148" customFormat="1" x14ac:dyDescent="0.3">
      <c r="A27" s="111"/>
      <c r="B27" s="136"/>
      <c r="C27" s="138"/>
      <c r="D27" s="135"/>
      <c r="E27" s="138"/>
      <c r="F27" s="136"/>
      <c r="G27" s="138"/>
      <c r="H27" s="106"/>
      <c r="I27" s="136"/>
      <c r="J27" s="138"/>
      <c r="K27" s="135"/>
      <c r="L27" s="138"/>
      <c r="M27" s="136"/>
      <c r="N27" s="138"/>
      <c r="O27" s="106"/>
      <c r="P27" s="136"/>
      <c r="Q27" s="138"/>
      <c r="R27" s="135"/>
      <c r="S27" s="138"/>
      <c r="T27" s="136"/>
      <c r="U27" s="138"/>
    </row>
    <row r="28" spans="1:21" s="148" customFormat="1" x14ac:dyDescent="0.3">
      <c r="A28" s="111"/>
      <c r="B28" s="145"/>
      <c r="C28" s="146"/>
      <c r="D28" s="145"/>
      <c r="E28" s="147"/>
      <c r="F28" s="145"/>
      <c r="G28" s="146"/>
      <c r="H28" s="106"/>
      <c r="I28" s="145"/>
      <c r="J28" s="146"/>
      <c r="K28" s="145"/>
      <c r="L28" s="147"/>
      <c r="M28" s="145"/>
      <c r="N28" s="146"/>
      <c r="O28" s="106"/>
      <c r="P28" s="145"/>
      <c r="Q28" s="146"/>
      <c r="R28" s="145"/>
      <c r="S28" s="147"/>
      <c r="T28" s="145"/>
      <c r="U28" s="146"/>
    </row>
    <row r="29" spans="1:21" s="148" customFormat="1" x14ac:dyDescent="0.3">
      <c r="A29" s="111"/>
      <c r="C29" s="111" t="s">
        <v>197</v>
      </c>
      <c r="D29" s="111" t="s">
        <v>3</v>
      </c>
      <c r="E29" s="111" t="s">
        <v>203</v>
      </c>
      <c r="J29" s="111" t="s">
        <v>197</v>
      </c>
      <c r="K29" s="111" t="s">
        <v>3</v>
      </c>
      <c r="L29" s="111" t="s">
        <v>203</v>
      </c>
      <c r="Q29" s="111" t="s">
        <v>197</v>
      </c>
      <c r="R29" s="111" t="s">
        <v>3</v>
      </c>
      <c r="S29" s="111" t="s">
        <v>203</v>
      </c>
    </row>
    <row r="30" spans="1:21" s="148" customFormat="1" x14ac:dyDescent="0.3">
      <c r="A30" s="111"/>
      <c r="B30" s="111" t="s">
        <v>199</v>
      </c>
      <c r="C30" s="148" t="e">
        <f>AVERAGE(B21,C22,D23,E24,F25,G26)</f>
        <v>#DIV/0!</v>
      </c>
      <c r="D30" s="148" t="e">
        <f>STDEV(B21,C22,D23,E24,F25,G26)</f>
        <v>#DIV/0!</v>
      </c>
      <c r="E30" s="148" t="e">
        <f>ROUND((D30/C30)*100,2)&amp;"%"</f>
        <v>#DIV/0!</v>
      </c>
      <c r="I30" s="111" t="s">
        <v>199</v>
      </c>
      <c r="J30" s="148" t="e">
        <f>AVERAGE(I21,J22,K23,L24,M25,N26)</f>
        <v>#DIV/0!</v>
      </c>
      <c r="K30" s="148" t="e">
        <f>STDEV(I21,J22,K23,L24,M25,N26)</f>
        <v>#DIV/0!</v>
      </c>
      <c r="L30" s="148" t="e">
        <f>ROUND((K30/J30)*100,2)&amp;"%"</f>
        <v>#DIV/0!</v>
      </c>
      <c r="P30" s="111" t="s">
        <v>199</v>
      </c>
      <c r="Q30" s="148" t="e">
        <f>AVERAGE(P21,Q22,R23,S24,T25,U26)</f>
        <v>#DIV/0!</v>
      </c>
      <c r="R30" s="148" t="e">
        <f>STDEV(P21,Q22,R23,S24,T25,U26)</f>
        <v>#DIV/0!</v>
      </c>
      <c r="S30" s="148" t="e">
        <f>ROUND((R30/Q30)*100,2)&amp;"%"</f>
        <v>#DIV/0!</v>
      </c>
    </row>
    <row r="31" spans="1:21" s="148" customFormat="1" x14ac:dyDescent="0.3">
      <c r="A31" s="111"/>
      <c r="B31" s="111" t="s">
        <v>198</v>
      </c>
      <c r="C31" s="148" t="e">
        <f>AVERAGE(B22,C21,D21,F21,G21,E22)</f>
        <v>#DIV/0!</v>
      </c>
      <c r="D31" s="148" t="e">
        <f>STDEV(B22,C21,D21,E22,F21,G21)</f>
        <v>#DIV/0!</v>
      </c>
      <c r="E31" s="148" t="e">
        <f t="shared" ref="E31:E35" si="3">ROUND((D31/C31)*100,2)&amp;"%"</f>
        <v>#DIV/0!</v>
      </c>
      <c r="F31" s="111"/>
      <c r="G31" s="111"/>
      <c r="I31" s="111" t="s">
        <v>198</v>
      </c>
      <c r="J31" s="148" t="e">
        <f>AVERAGE(I22,J21,K21,M21,N21,L22)</f>
        <v>#DIV/0!</v>
      </c>
      <c r="K31" s="148" t="e">
        <f>STDEV(I22,J21,K21,L22,M21,N21)</f>
        <v>#DIV/0!</v>
      </c>
      <c r="L31" s="148" t="e">
        <f t="shared" ref="L31:L35" si="4">ROUND((K31/J31)*100,2)&amp;"%"</f>
        <v>#DIV/0!</v>
      </c>
      <c r="M31" s="111"/>
      <c r="N31" s="111"/>
      <c r="P31" s="111" t="s">
        <v>198</v>
      </c>
      <c r="Q31" s="148" t="e">
        <f>AVERAGE(P22,Q21,R21,T21,U21,S22)</f>
        <v>#DIV/0!</v>
      </c>
      <c r="R31" s="148" t="e">
        <f>STDEV(P22,Q21,R21,S22,T21,U21)</f>
        <v>#DIV/0!</v>
      </c>
      <c r="S31" s="148" t="e">
        <f t="shared" ref="S31:S35" si="5">ROUND((R31/Q31)*100,2)&amp;"%"</f>
        <v>#DIV/0!</v>
      </c>
      <c r="T31" s="111"/>
      <c r="U31" s="111"/>
    </row>
    <row r="32" spans="1:21" s="148" customFormat="1" x14ac:dyDescent="0.3">
      <c r="A32" s="111"/>
      <c r="B32" s="111" t="s">
        <v>200</v>
      </c>
      <c r="C32" s="148" t="e">
        <f>AVERAGE(B24,C23,D22,E21,F26,G25)</f>
        <v>#DIV/0!</v>
      </c>
      <c r="D32" s="148" t="e">
        <f>STDEV(B24,C23,D22,E21,F26,G25)</f>
        <v>#DIV/0!</v>
      </c>
      <c r="E32" s="148" t="e">
        <f t="shared" si="3"/>
        <v>#DIV/0!</v>
      </c>
      <c r="F32" s="111"/>
      <c r="G32" s="111"/>
      <c r="I32" s="111" t="s">
        <v>200</v>
      </c>
      <c r="J32" s="148" t="e">
        <f>AVERAGE(I24,J23,K22,L21,M26,N25)</f>
        <v>#DIV/0!</v>
      </c>
      <c r="K32" s="148" t="e">
        <f>STDEV(I24,J23,K22,L21,M26,N25)</f>
        <v>#DIV/0!</v>
      </c>
      <c r="L32" s="148" t="e">
        <f t="shared" si="4"/>
        <v>#DIV/0!</v>
      </c>
      <c r="M32" s="111"/>
      <c r="N32" s="111"/>
      <c r="P32" s="111" t="s">
        <v>200</v>
      </c>
      <c r="Q32" s="148" t="e">
        <f>AVERAGE(P24,Q23,R22,S21,T26,U25)</f>
        <v>#DIV/0!</v>
      </c>
      <c r="R32" s="148" t="e">
        <f>STDEV(P24,Q23,R22,S21,T26,U25)</f>
        <v>#DIV/0!</v>
      </c>
      <c r="S32" s="148" t="e">
        <f t="shared" si="5"/>
        <v>#DIV/0!</v>
      </c>
      <c r="T32" s="111"/>
      <c r="U32" s="111"/>
    </row>
    <row r="33" spans="1:21" s="148" customFormat="1" x14ac:dyDescent="0.3">
      <c r="A33" s="111"/>
      <c r="B33" s="111" t="s">
        <v>201</v>
      </c>
      <c r="C33" s="148" t="e">
        <f>AVERAGE(B25,C26,D26,E25,F24,G23)</f>
        <v>#DIV/0!</v>
      </c>
      <c r="D33" s="148" t="e">
        <f>STDEV(B25,C26,D26,E25,F24,G23)</f>
        <v>#DIV/0!</v>
      </c>
      <c r="E33" s="148" t="e">
        <f t="shared" si="3"/>
        <v>#DIV/0!</v>
      </c>
      <c r="F33" s="111"/>
      <c r="G33" s="111"/>
      <c r="I33" s="111" t="s">
        <v>201</v>
      </c>
      <c r="J33" s="148" t="e">
        <f>AVERAGE(I25,J26,K26,L25,M24,N23)</f>
        <v>#DIV/0!</v>
      </c>
      <c r="K33" s="148" t="e">
        <f>STDEV(I25,J26,K26,L25,M24,N23)</f>
        <v>#DIV/0!</v>
      </c>
      <c r="L33" s="148" t="e">
        <f t="shared" si="4"/>
        <v>#DIV/0!</v>
      </c>
      <c r="M33" s="111"/>
      <c r="N33" s="111"/>
      <c r="P33" s="111" t="s">
        <v>201</v>
      </c>
      <c r="Q33" s="148" t="e">
        <f>AVERAGE(P25,Q26,R26,S25,T24,U23)</f>
        <v>#DIV/0!</v>
      </c>
      <c r="R33" s="148" t="e">
        <f>STDEV(P25,Q26,R26,S25,T24,U23)</f>
        <v>#DIV/0!</v>
      </c>
      <c r="S33" s="148" t="e">
        <f t="shared" si="5"/>
        <v>#DIV/0!</v>
      </c>
      <c r="T33" s="111"/>
      <c r="U33" s="111"/>
    </row>
    <row r="34" spans="1:21" s="148" customFormat="1" x14ac:dyDescent="0.3">
      <c r="A34" s="111"/>
      <c r="B34" s="111" t="s">
        <v>202</v>
      </c>
      <c r="C34" s="148" t="e">
        <f>AVERAGE(B27,C25,D24,G22,F27,E28)</f>
        <v>#DIV/0!</v>
      </c>
      <c r="D34" s="148" t="e">
        <f>STDEV(B27,C25,D24,G22,F27,E28)</f>
        <v>#DIV/0!</v>
      </c>
      <c r="E34" s="148" t="e">
        <f t="shared" si="3"/>
        <v>#DIV/0!</v>
      </c>
      <c r="F34" s="111"/>
      <c r="G34" s="111"/>
      <c r="I34" s="111" t="s">
        <v>202</v>
      </c>
      <c r="J34" s="148" t="e">
        <f>AVERAGE(I27,J25,K24,N22,M27,L28)</f>
        <v>#DIV/0!</v>
      </c>
      <c r="K34" s="148" t="e">
        <f>STDEV(I27,J25,K24,N22,M27,L28)</f>
        <v>#DIV/0!</v>
      </c>
      <c r="L34" s="148" t="e">
        <f t="shared" si="4"/>
        <v>#DIV/0!</v>
      </c>
      <c r="M34" s="111"/>
      <c r="N34" s="111"/>
      <c r="P34" s="111" t="s">
        <v>202</v>
      </c>
      <c r="Q34" s="148" t="e">
        <f>AVERAGE(P27,Q25,R24,U22,T27,S28)</f>
        <v>#DIV/0!</v>
      </c>
      <c r="R34" s="148" t="e">
        <f>STDEV(P27,Q25,R24,U22,T27,S28)</f>
        <v>#DIV/0!</v>
      </c>
      <c r="S34" s="148" t="e">
        <f t="shared" si="5"/>
        <v>#DIV/0!</v>
      </c>
      <c r="T34" s="111"/>
      <c r="U34" s="111"/>
    </row>
    <row r="35" spans="1:21" s="148" customFormat="1" x14ac:dyDescent="0.3">
      <c r="A35" s="111"/>
      <c r="B35" s="111" t="s">
        <v>204</v>
      </c>
      <c r="C35" s="148" t="e">
        <f>AVERAGE(B28,C27,D28,E27,F28,G27)</f>
        <v>#DIV/0!</v>
      </c>
      <c r="D35" s="148" t="e">
        <f>STDEV(B28,C27,D28,E27,F28,G27)</f>
        <v>#DIV/0!</v>
      </c>
      <c r="E35" s="148" t="e">
        <f t="shared" si="3"/>
        <v>#DIV/0!</v>
      </c>
      <c r="F35" s="111"/>
      <c r="G35" s="111"/>
      <c r="I35" s="111" t="s">
        <v>204</v>
      </c>
      <c r="J35" s="148" t="e">
        <f>AVERAGE(I28,J27,K28,L27,M28,N27)</f>
        <v>#DIV/0!</v>
      </c>
      <c r="K35" s="148" t="e">
        <f>STDEV(I28,J27,K28,L27,M28,N27)</f>
        <v>#DIV/0!</v>
      </c>
      <c r="L35" s="148" t="e">
        <f t="shared" si="4"/>
        <v>#DIV/0!</v>
      </c>
      <c r="M35" s="111"/>
      <c r="N35" s="111"/>
      <c r="P35" s="111" t="s">
        <v>204</v>
      </c>
      <c r="Q35" s="148" t="e">
        <f>AVERAGE(P28,Q27,R28,S27,T28,U27)</f>
        <v>#DIV/0!</v>
      </c>
      <c r="R35" s="148" t="e">
        <f>STDEV(P28,Q27,R28,S27,T28,U27)</f>
        <v>#DIV/0!</v>
      </c>
      <c r="S35" s="148" t="e">
        <f t="shared" si="5"/>
        <v>#DIV/0!</v>
      </c>
      <c r="T35" s="111"/>
      <c r="U35" s="111"/>
    </row>
    <row r="36" spans="1:21" s="148" customFormat="1" x14ac:dyDescent="0.3">
      <c r="A36" s="111"/>
      <c r="B36" s="111"/>
      <c r="C36" s="111"/>
      <c r="D36" s="111"/>
      <c r="E36" s="111"/>
      <c r="F36" s="111"/>
      <c r="G36" s="111"/>
      <c r="I36" s="111"/>
      <c r="J36" s="111"/>
      <c r="K36" s="111"/>
      <c r="L36" s="111"/>
      <c r="M36" s="111"/>
      <c r="N36" s="111"/>
      <c r="P36" s="111"/>
      <c r="Q36" s="111"/>
      <c r="R36" s="111"/>
      <c r="S36" s="111"/>
      <c r="T36" s="111"/>
      <c r="U36" s="111"/>
    </row>
    <row r="37" spans="1:21" s="148" customFormat="1" x14ac:dyDescent="0.3">
      <c r="A37" s="111"/>
      <c r="B37" s="52" t="s">
        <v>194</v>
      </c>
      <c r="C37" s="106"/>
      <c r="D37" s="106"/>
      <c r="E37" s="106"/>
      <c r="F37" s="106"/>
      <c r="G37" s="106"/>
      <c r="H37" s="106"/>
      <c r="I37" s="52" t="s">
        <v>195</v>
      </c>
      <c r="J37" s="106"/>
      <c r="K37" s="106"/>
      <c r="L37" s="106"/>
      <c r="M37" s="106"/>
      <c r="N37" s="106"/>
      <c r="O37" s="106"/>
      <c r="P37" s="52" t="s">
        <v>196</v>
      </c>
      <c r="Q37" s="106"/>
      <c r="R37" s="106"/>
      <c r="S37" s="106"/>
      <c r="T37" s="106"/>
      <c r="U37" s="106"/>
    </row>
    <row r="38" spans="1:21" s="148" customFormat="1" x14ac:dyDescent="0.3">
      <c r="A38" s="111"/>
      <c r="B38" s="131"/>
      <c r="C38" s="131"/>
      <c r="D38" s="131"/>
      <c r="E38" s="131"/>
      <c r="F38" s="131"/>
      <c r="G38" s="131"/>
      <c r="H38" s="106"/>
      <c r="I38" s="131"/>
      <c r="J38" s="131"/>
      <c r="K38" s="131"/>
      <c r="L38" s="131"/>
      <c r="M38" s="131"/>
      <c r="N38" s="131"/>
      <c r="O38" s="106"/>
      <c r="P38" s="131"/>
      <c r="Q38" s="131"/>
      <c r="R38" s="131"/>
      <c r="S38" s="131"/>
      <c r="T38" s="131"/>
      <c r="U38" s="131"/>
    </row>
    <row r="39" spans="1:21" s="148" customFormat="1" x14ac:dyDescent="0.3">
      <c r="A39" s="111"/>
      <c r="B39" s="132"/>
      <c r="C39" s="133"/>
      <c r="D39" s="133"/>
      <c r="E39" s="134"/>
      <c r="F39" s="133"/>
      <c r="G39" s="133"/>
      <c r="H39" s="106"/>
      <c r="I39" s="132"/>
      <c r="J39" s="133"/>
      <c r="K39" s="133"/>
      <c r="L39" s="134"/>
      <c r="M39" s="133"/>
      <c r="N39" s="133"/>
      <c r="O39" s="106"/>
      <c r="P39" s="132"/>
      <c r="Q39" s="133"/>
      <c r="R39" s="133"/>
      <c r="S39" s="134"/>
      <c r="T39" s="133"/>
      <c r="U39" s="133"/>
    </row>
    <row r="40" spans="1:21" s="148" customFormat="1" x14ac:dyDescent="0.3">
      <c r="A40" s="111"/>
      <c r="B40" s="133"/>
      <c r="C40" s="132"/>
      <c r="D40" s="134"/>
      <c r="E40" s="133"/>
      <c r="F40" s="135"/>
      <c r="G40" s="136"/>
      <c r="H40" s="106"/>
      <c r="I40" s="133"/>
      <c r="J40" s="132"/>
      <c r="K40" s="134"/>
      <c r="L40" s="133"/>
      <c r="M40" s="135"/>
      <c r="N40" s="136"/>
      <c r="O40" s="106"/>
      <c r="P40" s="133"/>
      <c r="Q40" s="132"/>
      <c r="R40" s="134"/>
      <c r="S40" s="133"/>
      <c r="T40" s="135"/>
      <c r="U40" s="136"/>
    </row>
    <row r="41" spans="1:21" s="148" customFormat="1" x14ac:dyDescent="0.3">
      <c r="A41" s="111"/>
      <c r="B41" s="135"/>
      <c r="C41" s="134"/>
      <c r="D41" s="132"/>
      <c r="E41" s="135"/>
      <c r="F41" s="135"/>
      <c r="G41" s="137"/>
      <c r="H41" s="106"/>
      <c r="I41" s="135"/>
      <c r="J41" s="134"/>
      <c r="K41" s="132"/>
      <c r="L41" s="135"/>
      <c r="M41" s="135"/>
      <c r="N41" s="137"/>
      <c r="O41" s="106"/>
      <c r="P41" s="135"/>
      <c r="Q41" s="134"/>
      <c r="R41" s="132"/>
      <c r="S41" s="135"/>
      <c r="T41" s="135"/>
      <c r="U41" s="137"/>
    </row>
    <row r="42" spans="1:21" s="148" customFormat="1" x14ac:dyDescent="0.3">
      <c r="A42" s="111"/>
      <c r="B42" s="134"/>
      <c r="C42" s="135"/>
      <c r="D42" s="136"/>
      <c r="E42" s="132"/>
      <c r="F42" s="137"/>
      <c r="G42" s="135"/>
      <c r="H42" s="106"/>
      <c r="I42" s="134"/>
      <c r="J42" s="135"/>
      <c r="K42" s="136"/>
      <c r="L42" s="132"/>
      <c r="M42" s="137"/>
      <c r="N42" s="135"/>
      <c r="O42" s="106"/>
      <c r="P42" s="134"/>
      <c r="Q42" s="135"/>
      <c r="R42" s="136"/>
      <c r="S42" s="132"/>
      <c r="T42" s="137"/>
      <c r="U42" s="135"/>
    </row>
    <row r="43" spans="1:21" s="148" customFormat="1" x14ac:dyDescent="0.3">
      <c r="A43" s="111"/>
      <c r="B43" s="137"/>
      <c r="C43" s="136"/>
      <c r="D43" s="135"/>
      <c r="E43" s="137"/>
      <c r="F43" s="132"/>
      <c r="G43" s="134"/>
      <c r="H43" s="106"/>
      <c r="I43" s="137"/>
      <c r="J43" s="136"/>
      <c r="K43" s="135"/>
      <c r="L43" s="137"/>
      <c r="M43" s="132"/>
      <c r="N43" s="134"/>
      <c r="O43" s="106"/>
      <c r="P43" s="137"/>
      <c r="Q43" s="136"/>
      <c r="R43" s="135"/>
      <c r="S43" s="137"/>
      <c r="T43" s="132"/>
      <c r="U43" s="134"/>
    </row>
    <row r="44" spans="1:21" s="148" customFormat="1" x14ac:dyDescent="0.3">
      <c r="A44" s="111"/>
      <c r="B44" s="135"/>
      <c r="C44" s="137"/>
      <c r="D44" s="137"/>
      <c r="E44" s="135"/>
      <c r="F44" s="134"/>
      <c r="G44" s="132"/>
      <c r="H44" s="106"/>
      <c r="I44" s="135"/>
      <c r="J44" s="137"/>
      <c r="K44" s="137"/>
      <c r="L44" s="135"/>
      <c r="M44" s="134"/>
      <c r="N44" s="132"/>
      <c r="O44" s="106"/>
      <c r="P44" s="135"/>
      <c r="Q44" s="137"/>
      <c r="R44" s="137"/>
      <c r="S44" s="135"/>
      <c r="T44" s="134"/>
      <c r="U44" s="132"/>
    </row>
    <row r="45" spans="1:21" s="148" customFormat="1" x14ac:dyDescent="0.3">
      <c r="A45" s="111"/>
      <c r="B45" s="136"/>
      <c r="C45" s="138"/>
      <c r="D45" s="135"/>
      <c r="E45" s="138"/>
      <c r="F45" s="136"/>
      <c r="G45" s="138"/>
      <c r="H45" s="106"/>
      <c r="I45" s="136"/>
      <c r="J45" s="138"/>
      <c r="K45" s="135"/>
      <c r="L45" s="138"/>
      <c r="M45" s="136"/>
      <c r="N45" s="138"/>
      <c r="O45" s="106"/>
      <c r="P45" s="136"/>
      <c r="Q45" s="138"/>
      <c r="R45" s="135"/>
      <c r="S45" s="138"/>
      <c r="T45" s="136"/>
      <c r="U45" s="138"/>
    </row>
    <row r="46" spans="1:21" s="148" customFormat="1" x14ac:dyDescent="0.3">
      <c r="A46" s="111"/>
      <c r="B46" s="145"/>
      <c r="C46" s="146"/>
      <c r="D46" s="145"/>
      <c r="E46" s="147"/>
      <c r="F46" s="145"/>
      <c r="G46" s="146"/>
      <c r="H46" s="106"/>
      <c r="I46" s="145"/>
      <c r="J46" s="146"/>
      <c r="K46" s="145"/>
      <c r="L46" s="147"/>
      <c r="M46" s="145"/>
      <c r="N46" s="146"/>
      <c r="O46" s="106"/>
      <c r="P46" s="145"/>
      <c r="Q46" s="146"/>
      <c r="R46" s="145"/>
      <c r="S46" s="147"/>
      <c r="T46" s="145"/>
      <c r="U46" s="146"/>
    </row>
    <row r="47" spans="1:21" s="148" customFormat="1" x14ac:dyDescent="0.3">
      <c r="A47" s="111"/>
      <c r="C47" s="111" t="s">
        <v>197</v>
      </c>
      <c r="D47" s="111" t="s">
        <v>3</v>
      </c>
      <c r="E47" s="111" t="s">
        <v>203</v>
      </c>
      <c r="J47" s="111" t="s">
        <v>197</v>
      </c>
      <c r="K47" s="111" t="s">
        <v>3</v>
      </c>
      <c r="L47" s="111" t="s">
        <v>203</v>
      </c>
      <c r="Q47" s="111" t="s">
        <v>197</v>
      </c>
      <c r="R47" s="111" t="s">
        <v>3</v>
      </c>
      <c r="S47" s="111" t="s">
        <v>203</v>
      </c>
    </row>
    <row r="48" spans="1:21" s="148" customFormat="1" x14ac:dyDescent="0.3">
      <c r="A48" s="111"/>
      <c r="B48" s="111" t="s">
        <v>199</v>
      </c>
      <c r="C48" s="148" t="e">
        <f>AVERAGE(B39,C40,D41,E42,F43,G44)</f>
        <v>#DIV/0!</v>
      </c>
      <c r="D48" s="148" t="e">
        <f>STDEV(B39,C40,D41,E42,F43,G44)</f>
        <v>#DIV/0!</v>
      </c>
      <c r="E48" s="148" t="e">
        <f>ROUND((D48/C48)*100,2)&amp;"%"</f>
        <v>#DIV/0!</v>
      </c>
      <c r="I48" s="111" t="s">
        <v>199</v>
      </c>
      <c r="J48" s="148" t="e">
        <f>AVERAGE(I39,J40,K41,L42,M43,N44)</f>
        <v>#DIV/0!</v>
      </c>
      <c r="K48" s="148" t="e">
        <f>STDEV(I39,J40,K41,L42,M43,N44)</f>
        <v>#DIV/0!</v>
      </c>
      <c r="L48" s="148" t="e">
        <f>ROUND((K48/J48)*100,2)&amp;"%"</f>
        <v>#DIV/0!</v>
      </c>
      <c r="P48" s="111" t="s">
        <v>199</v>
      </c>
      <c r="Q48" s="148" t="e">
        <f>AVERAGE(P39,Q40,R41,S42,T43,U44)</f>
        <v>#DIV/0!</v>
      </c>
      <c r="R48" s="148" t="e">
        <f>STDEV(P39,Q40,R41,S42,T43,U44)</f>
        <v>#DIV/0!</v>
      </c>
      <c r="S48" s="148" t="e">
        <f>ROUND((R48/Q48)*100,2)&amp;"%"</f>
        <v>#DIV/0!</v>
      </c>
    </row>
    <row r="49" spans="1:21" s="148" customFormat="1" x14ac:dyDescent="0.3">
      <c r="A49" s="111"/>
      <c r="B49" s="111" t="s">
        <v>198</v>
      </c>
      <c r="C49" s="148" t="e">
        <f>AVERAGE(B40,C39,D39,F39,G39,E40)</f>
        <v>#DIV/0!</v>
      </c>
      <c r="D49" s="148" t="e">
        <f>STDEV(B40,C39,D39,E40,F39,G39)</f>
        <v>#DIV/0!</v>
      </c>
      <c r="E49" s="148" t="e">
        <f t="shared" ref="E49:E53" si="6">ROUND((D49/C49)*100,2)&amp;"%"</f>
        <v>#DIV/0!</v>
      </c>
      <c r="F49" s="111"/>
      <c r="G49" s="111"/>
      <c r="I49" s="111" t="s">
        <v>198</v>
      </c>
      <c r="J49" s="148" t="e">
        <f>AVERAGE(I40,J39,K39,M39,N39,L40)</f>
        <v>#DIV/0!</v>
      </c>
      <c r="K49" s="148" t="e">
        <f>STDEV(I40,J39,K39,L40,M39,N39)</f>
        <v>#DIV/0!</v>
      </c>
      <c r="L49" s="148" t="e">
        <f t="shared" ref="L49:L53" si="7">ROUND((K49/J49)*100,2)&amp;"%"</f>
        <v>#DIV/0!</v>
      </c>
      <c r="M49" s="111"/>
      <c r="N49" s="111"/>
      <c r="P49" s="111" t="s">
        <v>198</v>
      </c>
      <c r="Q49" s="148" t="e">
        <f>AVERAGE(P40,Q39,R39,T39,U39,S40)</f>
        <v>#DIV/0!</v>
      </c>
      <c r="R49" s="148" t="e">
        <f>STDEV(P40,Q39,R39,S40,T39,U39)</f>
        <v>#DIV/0!</v>
      </c>
      <c r="S49" s="148" t="e">
        <f t="shared" ref="S49:S53" si="8">ROUND((R49/Q49)*100,2)&amp;"%"</f>
        <v>#DIV/0!</v>
      </c>
      <c r="T49" s="111"/>
      <c r="U49" s="111"/>
    </row>
    <row r="50" spans="1:21" s="148" customFormat="1" x14ac:dyDescent="0.3">
      <c r="A50" s="111"/>
      <c r="B50" s="111" t="s">
        <v>200</v>
      </c>
      <c r="C50" s="148" t="e">
        <f>AVERAGE(B42,C41,D40,E39,F44,G43)</f>
        <v>#DIV/0!</v>
      </c>
      <c r="D50" s="148" t="e">
        <f>STDEV(B42,C41,D40,E39,F44,G43)</f>
        <v>#DIV/0!</v>
      </c>
      <c r="E50" s="148" t="e">
        <f t="shared" si="6"/>
        <v>#DIV/0!</v>
      </c>
      <c r="F50" s="111"/>
      <c r="G50" s="111"/>
      <c r="I50" s="111" t="s">
        <v>200</v>
      </c>
      <c r="J50" s="148" t="e">
        <f>AVERAGE(I42,J41,K40,L39,M44,N43)</f>
        <v>#DIV/0!</v>
      </c>
      <c r="K50" s="148" t="e">
        <f>STDEV(I42,J41,K40,L39,M44,N43)</f>
        <v>#DIV/0!</v>
      </c>
      <c r="L50" s="148" t="e">
        <f t="shared" si="7"/>
        <v>#DIV/0!</v>
      </c>
      <c r="M50" s="111"/>
      <c r="N50" s="111"/>
      <c r="P50" s="111" t="s">
        <v>200</v>
      </c>
      <c r="Q50" s="148" t="e">
        <f>AVERAGE(P42,Q41,R40,S39,T44,U43)</f>
        <v>#DIV/0!</v>
      </c>
      <c r="R50" s="148" t="e">
        <f>STDEV(P42,Q41,R40,S39,T44,U43)</f>
        <v>#DIV/0!</v>
      </c>
      <c r="S50" s="148" t="e">
        <f t="shared" si="8"/>
        <v>#DIV/0!</v>
      </c>
      <c r="T50" s="111"/>
      <c r="U50" s="111"/>
    </row>
    <row r="51" spans="1:21" s="148" customFormat="1" x14ac:dyDescent="0.3">
      <c r="A51" s="111"/>
      <c r="B51" s="111" t="s">
        <v>201</v>
      </c>
      <c r="C51" s="148" t="e">
        <f>AVERAGE(B43,C44,D44,E43,F42,G41)</f>
        <v>#DIV/0!</v>
      </c>
      <c r="D51" s="148" t="e">
        <f>STDEV(B43,C44,D44,E43,F42,G41)</f>
        <v>#DIV/0!</v>
      </c>
      <c r="E51" s="148" t="e">
        <f t="shared" si="6"/>
        <v>#DIV/0!</v>
      </c>
      <c r="F51" s="111"/>
      <c r="G51" s="111"/>
      <c r="I51" s="111" t="s">
        <v>201</v>
      </c>
      <c r="J51" s="148" t="e">
        <f>AVERAGE(I43,J44,K44,L43,M42,N41)</f>
        <v>#DIV/0!</v>
      </c>
      <c r="K51" s="148" t="e">
        <f>STDEV(I43,J44,K44,L43,M42,N41)</f>
        <v>#DIV/0!</v>
      </c>
      <c r="L51" s="148" t="e">
        <f t="shared" si="7"/>
        <v>#DIV/0!</v>
      </c>
      <c r="M51" s="111"/>
      <c r="N51" s="111"/>
      <c r="P51" s="111" t="s">
        <v>201</v>
      </c>
      <c r="Q51" s="148" t="e">
        <f>AVERAGE(P43,Q44,R44,S43,T42,U41)</f>
        <v>#DIV/0!</v>
      </c>
      <c r="R51" s="148" t="e">
        <f>STDEV(P43,Q44,R44,S43,T42,U41)</f>
        <v>#DIV/0!</v>
      </c>
      <c r="S51" s="148" t="e">
        <f t="shared" si="8"/>
        <v>#DIV/0!</v>
      </c>
      <c r="T51" s="111"/>
      <c r="U51" s="111"/>
    </row>
    <row r="52" spans="1:21" s="148" customFormat="1" x14ac:dyDescent="0.3">
      <c r="A52" s="111"/>
      <c r="B52" s="111" t="s">
        <v>202</v>
      </c>
      <c r="C52" s="148" t="e">
        <f>AVERAGE(B45,C43,D42,G40,F45,E46)</f>
        <v>#DIV/0!</v>
      </c>
      <c r="D52" s="148" t="e">
        <f>STDEV(B45,C43,D42,G40,F45,E46)</f>
        <v>#DIV/0!</v>
      </c>
      <c r="E52" s="148" t="e">
        <f t="shared" si="6"/>
        <v>#DIV/0!</v>
      </c>
      <c r="F52" s="111"/>
      <c r="G52" s="111"/>
      <c r="I52" s="111" t="s">
        <v>202</v>
      </c>
      <c r="J52" s="148" t="e">
        <f>AVERAGE(I45,J43,K42,N40,M45,L46)</f>
        <v>#DIV/0!</v>
      </c>
      <c r="K52" s="148" t="e">
        <f>STDEV(I45,J43,K42,N40,M45,L46)</f>
        <v>#DIV/0!</v>
      </c>
      <c r="L52" s="148" t="e">
        <f t="shared" si="7"/>
        <v>#DIV/0!</v>
      </c>
      <c r="M52" s="111"/>
      <c r="N52" s="111"/>
      <c r="P52" s="111" t="s">
        <v>202</v>
      </c>
      <c r="Q52" s="148" t="e">
        <f>AVERAGE(P45,Q43,R42,U40,T45,S46)</f>
        <v>#DIV/0!</v>
      </c>
      <c r="R52" s="148" t="e">
        <f>STDEV(P45,Q43,R42,U40,T45,S46)</f>
        <v>#DIV/0!</v>
      </c>
      <c r="S52" s="148" t="e">
        <f t="shared" si="8"/>
        <v>#DIV/0!</v>
      </c>
      <c r="T52" s="111"/>
      <c r="U52" s="111"/>
    </row>
    <row r="53" spans="1:21" s="148" customFormat="1" x14ac:dyDescent="0.3">
      <c r="A53" s="111"/>
      <c r="B53" s="111" t="s">
        <v>204</v>
      </c>
      <c r="C53" s="148" t="e">
        <f>AVERAGE(B46,C45,D46,E45,F46,G45)</f>
        <v>#DIV/0!</v>
      </c>
      <c r="D53" s="148" t="e">
        <f>STDEV(B46,C45,D46,E45,F46,G45)</f>
        <v>#DIV/0!</v>
      </c>
      <c r="E53" s="148" t="e">
        <f t="shared" si="6"/>
        <v>#DIV/0!</v>
      </c>
      <c r="F53" s="111"/>
      <c r="G53" s="111"/>
      <c r="I53" s="111" t="s">
        <v>204</v>
      </c>
      <c r="J53" s="148" t="e">
        <f>AVERAGE(I46,J45,K46,L45,M46,N45)</f>
        <v>#DIV/0!</v>
      </c>
      <c r="K53" s="148" t="e">
        <f>STDEV(I46,J45,K46,L45,M46,N45)</f>
        <v>#DIV/0!</v>
      </c>
      <c r="L53" s="148" t="e">
        <f t="shared" si="7"/>
        <v>#DIV/0!</v>
      </c>
      <c r="M53" s="111"/>
      <c r="N53" s="111"/>
      <c r="P53" s="111" t="s">
        <v>204</v>
      </c>
      <c r="Q53" s="148" t="e">
        <f>AVERAGE(P46,Q45,R46,S45,T46,U45)</f>
        <v>#DIV/0!</v>
      </c>
      <c r="R53" s="148" t="e">
        <f>STDEV(P46,Q45,R46,S45,T46,U45)</f>
        <v>#DIV/0!</v>
      </c>
      <c r="S53" s="148" t="e">
        <f t="shared" si="8"/>
        <v>#DIV/0!</v>
      </c>
      <c r="T53" s="111"/>
      <c r="U53" s="111"/>
    </row>
    <row r="54" spans="1:21" s="148" customFormat="1" x14ac:dyDescent="0.3">
      <c r="A54" s="111"/>
      <c r="B54" s="111"/>
      <c r="C54" s="111"/>
      <c r="D54" s="111"/>
      <c r="E54" s="111"/>
      <c r="F54" s="111"/>
      <c r="G54" s="111"/>
      <c r="I54" s="111"/>
      <c r="J54" s="111"/>
      <c r="K54" s="111"/>
      <c r="L54" s="111"/>
      <c r="M54" s="111"/>
      <c r="N54" s="111"/>
      <c r="P54" s="111"/>
      <c r="Q54" s="111"/>
      <c r="R54" s="111"/>
      <c r="S54" s="111"/>
      <c r="T54" s="111"/>
      <c r="U54" s="111"/>
    </row>
    <row r="55" spans="1:21" s="148" customFormat="1" x14ac:dyDescent="0.3">
      <c r="A55" s="111"/>
      <c r="B55" s="52" t="s">
        <v>194</v>
      </c>
      <c r="C55" s="106"/>
      <c r="D55" s="106"/>
      <c r="E55" s="106"/>
      <c r="F55" s="106"/>
      <c r="G55" s="106"/>
      <c r="H55" s="106"/>
      <c r="I55" s="52" t="s">
        <v>195</v>
      </c>
      <c r="J55" s="106"/>
      <c r="K55" s="106"/>
      <c r="L55" s="106"/>
      <c r="M55" s="106"/>
      <c r="N55" s="106"/>
      <c r="O55" s="106"/>
      <c r="P55" s="52" t="s">
        <v>196</v>
      </c>
      <c r="Q55" s="106"/>
      <c r="R55" s="106"/>
      <c r="S55" s="106"/>
      <c r="T55" s="106"/>
      <c r="U55" s="106"/>
    </row>
    <row r="56" spans="1:21" s="148" customFormat="1" x14ac:dyDescent="0.3">
      <c r="A56" s="111"/>
      <c r="B56" s="131"/>
      <c r="C56" s="131"/>
      <c r="D56" s="131"/>
      <c r="E56" s="131"/>
      <c r="F56" s="131"/>
      <c r="G56" s="131"/>
      <c r="H56" s="106"/>
      <c r="I56" s="131"/>
      <c r="J56" s="131"/>
      <c r="K56" s="131"/>
      <c r="L56" s="131"/>
      <c r="M56" s="131"/>
      <c r="N56" s="131"/>
      <c r="O56" s="106"/>
      <c r="P56" s="131"/>
      <c r="Q56" s="131"/>
      <c r="R56" s="131"/>
      <c r="S56" s="131"/>
      <c r="T56" s="131"/>
      <c r="U56" s="131"/>
    </row>
    <row r="57" spans="1:21" s="148" customFormat="1" x14ac:dyDescent="0.3">
      <c r="A57" s="111"/>
      <c r="B57" s="132"/>
      <c r="C57" s="133"/>
      <c r="D57" s="133"/>
      <c r="E57" s="134"/>
      <c r="F57" s="133"/>
      <c r="G57" s="133"/>
      <c r="H57" s="106"/>
      <c r="I57" s="132"/>
      <c r="J57" s="133"/>
      <c r="K57" s="133"/>
      <c r="L57" s="134"/>
      <c r="M57" s="133"/>
      <c r="N57" s="133"/>
      <c r="O57" s="106"/>
      <c r="P57" s="132"/>
      <c r="Q57" s="133"/>
      <c r="R57" s="133"/>
      <c r="S57" s="134"/>
      <c r="T57" s="133"/>
      <c r="U57" s="133"/>
    </row>
    <row r="58" spans="1:21" s="148" customFormat="1" x14ac:dyDescent="0.3">
      <c r="A58" s="111"/>
      <c r="B58" s="133"/>
      <c r="C58" s="132"/>
      <c r="D58" s="134"/>
      <c r="E58" s="133"/>
      <c r="F58" s="135"/>
      <c r="G58" s="136"/>
      <c r="H58" s="106"/>
      <c r="I58" s="133"/>
      <c r="J58" s="132"/>
      <c r="K58" s="134"/>
      <c r="L58" s="133"/>
      <c r="M58" s="135"/>
      <c r="N58" s="136"/>
      <c r="O58" s="106"/>
      <c r="P58" s="133"/>
      <c r="Q58" s="132"/>
      <c r="R58" s="134"/>
      <c r="S58" s="133"/>
      <c r="T58" s="135"/>
      <c r="U58" s="136"/>
    </row>
    <row r="59" spans="1:21" s="148" customFormat="1" x14ac:dyDescent="0.3">
      <c r="A59" s="111"/>
      <c r="B59" s="135"/>
      <c r="C59" s="134"/>
      <c r="D59" s="132"/>
      <c r="E59" s="135"/>
      <c r="F59" s="135"/>
      <c r="G59" s="137"/>
      <c r="H59" s="106"/>
      <c r="I59" s="135"/>
      <c r="J59" s="134"/>
      <c r="K59" s="132"/>
      <c r="L59" s="135"/>
      <c r="M59" s="135"/>
      <c r="N59" s="137"/>
      <c r="O59" s="106"/>
      <c r="P59" s="135"/>
      <c r="Q59" s="134"/>
      <c r="R59" s="132"/>
      <c r="S59" s="135"/>
      <c r="T59" s="135"/>
      <c r="U59" s="137"/>
    </row>
    <row r="60" spans="1:21" s="148" customFormat="1" x14ac:dyDescent="0.3">
      <c r="A60" s="111"/>
      <c r="B60" s="134"/>
      <c r="C60" s="135"/>
      <c r="D60" s="136"/>
      <c r="E60" s="132"/>
      <c r="F60" s="137"/>
      <c r="G60" s="135"/>
      <c r="H60" s="106"/>
      <c r="I60" s="134"/>
      <c r="J60" s="135"/>
      <c r="K60" s="136"/>
      <c r="L60" s="132"/>
      <c r="M60" s="137"/>
      <c r="N60" s="135"/>
      <c r="O60" s="106"/>
      <c r="P60" s="134"/>
      <c r="Q60" s="135"/>
      <c r="R60" s="136"/>
      <c r="S60" s="132"/>
      <c r="T60" s="137"/>
      <c r="U60" s="135"/>
    </row>
    <row r="61" spans="1:21" s="148" customFormat="1" x14ac:dyDescent="0.3">
      <c r="A61" s="111"/>
      <c r="B61" s="137"/>
      <c r="C61" s="136"/>
      <c r="D61" s="135"/>
      <c r="E61" s="137"/>
      <c r="F61" s="132"/>
      <c r="G61" s="134"/>
      <c r="H61" s="106"/>
      <c r="I61" s="137"/>
      <c r="J61" s="136"/>
      <c r="K61" s="135"/>
      <c r="L61" s="137"/>
      <c r="M61" s="132"/>
      <c r="N61" s="134"/>
      <c r="O61" s="106"/>
      <c r="P61" s="137"/>
      <c r="Q61" s="136"/>
      <c r="R61" s="135"/>
      <c r="S61" s="137"/>
      <c r="T61" s="132"/>
      <c r="U61" s="134"/>
    </row>
    <row r="62" spans="1:21" s="148" customFormat="1" x14ac:dyDescent="0.3">
      <c r="A62" s="111"/>
      <c r="B62" s="135"/>
      <c r="C62" s="137"/>
      <c r="D62" s="137"/>
      <c r="E62" s="135"/>
      <c r="F62" s="134"/>
      <c r="G62" s="132"/>
      <c r="H62" s="106"/>
      <c r="I62" s="135"/>
      <c r="J62" s="137"/>
      <c r="K62" s="137"/>
      <c r="L62" s="135"/>
      <c r="M62" s="134"/>
      <c r="N62" s="132"/>
      <c r="O62" s="106"/>
      <c r="P62" s="135"/>
      <c r="Q62" s="137"/>
      <c r="R62" s="137"/>
      <c r="S62" s="135"/>
      <c r="T62" s="134"/>
      <c r="U62" s="132"/>
    </row>
    <row r="63" spans="1:21" s="148" customFormat="1" x14ac:dyDescent="0.3">
      <c r="A63" s="111"/>
      <c r="B63" s="136"/>
      <c r="C63" s="138"/>
      <c r="D63" s="135"/>
      <c r="E63" s="138"/>
      <c r="F63" s="136"/>
      <c r="G63" s="138"/>
      <c r="H63" s="106"/>
      <c r="I63" s="136"/>
      <c r="J63" s="138"/>
      <c r="K63" s="135"/>
      <c r="L63" s="138"/>
      <c r="M63" s="136"/>
      <c r="N63" s="138"/>
      <c r="O63" s="106"/>
      <c r="P63" s="136"/>
      <c r="Q63" s="138"/>
      <c r="R63" s="135"/>
      <c r="S63" s="138"/>
      <c r="T63" s="136"/>
      <c r="U63" s="138"/>
    </row>
    <row r="64" spans="1:21" s="148" customFormat="1" x14ac:dyDescent="0.3">
      <c r="A64" s="111"/>
      <c r="B64" s="145"/>
      <c r="C64" s="146"/>
      <c r="D64" s="145"/>
      <c r="E64" s="147"/>
      <c r="F64" s="145"/>
      <c r="G64" s="146"/>
      <c r="H64" s="106"/>
      <c r="I64" s="145"/>
      <c r="J64" s="146"/>
      <c r="K64" s="145"/>
      <c r="L64" s="147"/>
      <c r="M64" s="145"/>
      <c r="N64" s="146"/>
      <c r="O64" s="106"/>
      <c r="P64" s="145"/>
      <c r="Q64" s="146"/>
      <c r="R64" s="145"/>
      <c r="S64" s="147"/>
      <c r="T64" s="145"/>
      <c r="U64" s="146"/>
    </row>
    <row r="65" spans="1:21" s="148" customFormat="1" x14ac:dyDescent="0.3">
      <c r="A65" s="111"/>
      <c r="C65" s="111" t="s">
        <v>197</v>
      </c>
      <c r="D65" s="111" t="s">
        <v>3</v>
      </c>
      <c r="E65" s="111" t="s">
        <v>203</v>
      </c>
      <c r="J65" s="111" t="s">
        <v>197</v>
      </c>
      <c r="K65" s="111" t="s">
        <v>3</v>
      </c>
      <c r="L65" s="111" t="s">
        <v>203</v>
      </c>
      <c r="Q65" s="111" t="s">
        <v>197</v>
      </c>
      <c r="R65" s="111" t="s">
        <v>3</v>
      </c>
      <c r="S65" s="111" t="s">
        <v>203</v>
      </c>
    </row>
    <row r="66" spans="1:21" s="148" customFormat="1" x14ac:dyDescent="0.3">
      <c r="A66" s="111"/>
      <c r="B66" s="111" t="s">
        <v>199</v>
      </c>
      <c r="C66" s="148" t="e">
        <f>AVERAGE(B57,C58,D59,E60,F61,G62)</f>
        <v>#DIV/0!</v>
      </c>
      <c r="D66" s="148" t="e">
        <f>STDEV(B57,C58,D59,E60,F61,G62)</f>
        <v>#DIV/0!</v>
      </c>
      <c r="E66" s="148" t="e">
        <f>ROUND((D66/C66)*100,2)&amp;"%"</f>
        <v>#DIV/0!</v>
      </c>
      <c r="I66" s="111" t="s">
        <v>199</v>
      </c>
      <c r="J66" s="148" t="e">
        <f>AVERAGE(I57,J58,K59,L60,M61,N62)</f>
        <v>#DIV/0!</v>
      </c>
      <c r="K66" s="148" t="e">
        <f>STDEV(I57,J58,K59,L60,M61,N62)</f>
        <v>#DIV/0!</v>
      </c>
      <c r="L66" s="148" t="e">
        <f>ROUND((K66/J66)*100,2)&amp;"%"</f>
        <v>#DIV/0!</v>
      </c>
      <c r="P66" s="111" t="s">
        <v>199</v>
      </c>
      <c r="Q66" s="148" t="e">
        <f>AVERAGE(P57,Q58,R59,S60,T61,U62)</f>
        <v>#DIV/0!</v>
      </c>
      <c r="R66" s="148" t="e">
        <f>STDEV(P57,Q58,R59,S60,T61,U62)</f>
        <v>#DIV/0!</v>
      </c>
      <c r="S66" s="148" t="e">
        <f>ROUND((R66/Q66)*100,2)&amp;"%"</f>
        <v>#DIV/0!</v>
      </c>
    </row>
    <row r="67" spans="1:21" s="148" customFormat="1" x14ac:dyDescent="0.3">
      <c r="A67" s="111"/>
      <c r="B67" s="111" t="s">
        <v>198</v>
      </c>
      <c r="C67" s="148" t="e">
        <f>AVERAGE(B58,C57,D57,F57,G57,E58)</f>
        <v>#DIV/0!</v>
      </c>
      <c r="D67" s="148" t="e">
        <f>STDEV(B58,C57,D57,E58,F57,G57)</f>
        <v>#DIV/0!</v>
      </c>
      <c r="E67" s="148" t="e">
        <f t="shared" ref="E67:E71" si="9">ROUND((D67/C67)*100,2)&amp;"%"</f>
        <v>#DIV/0!</v>
      </c>
      <c r="F67" s="111"/>
      <c r="G67" s="111"/>
      <c r="I67" s="111" t="s">
        <v>198</v>
      </c>
      <c r="J67" s="148" t="e">
        <f>AVERAGE(I58,J57,K57,M57,N57,L58)</f>
        <v>#DIV/0!</v>
      </c>
      <c r="K67" s="148" t="e">
        <f>STDEV(I58,J57,K57,L58,M57,N57)</f>
        <v>#DIV/0!</v>
      </c>
      <c r="L67" s="148" t="e">
        <f t="shared" ref="L67:L71" si="10">ROUND((K67/J67)*100,2)&amp;"%"</f>
        <v>#DIV/0!</v>
      </c>
      <c r="M67" s="111"/>
      <c r="N67" s="111"/>
      <c r="P67" s="111" t="s">
        <v>198</v>
      </c>
      <c r="Q67" s="148" t="e">
        <f>AVERAGE(P58,Q57,R57,T57,U57,S58)</f>
        <v>#DIV/0!</v>
      </c>
      <c r="R67" s="148" t="e">
        <f>STDEV(P58,Q57,R57,S58,T57,U57)</f>
        <v>#DIV/0!</v>
      </c>
      <c r="S67" s="148" t="e">
        <f t="shared" ref="S67:S71" si="11">ROUND((R67/Q67)*100,2)&amp;"%"</f>
        <v>#DIV/0!</v>
      </c>
      <c r="T67" s="111"/>
      <c r="U67" s="111"/>
    </row>
    <row r="68" spans="1:21" s="148" customFormat="1" x14ac:dyDescent="0.3">
      <c r="A68" s="111"/>
      <c r="B68" s="111" t="s">
        <v>200</v>
      </c>
      <c r="C68" s="148" t="e">
        <f>AVERAGE(B60,C59,D58,E57,F62,G61)</f>
        <v>#DIV/0!</v>
      </c>
      <c r="D68" s="148" t="e">
        <f>STDEV(B60,C59,D58,E57,F62,G61)</f>
        <v>#DIV/0!</v>
      </c>
      <c r="E68" s="148" t="e">
        <f t="shared" si="9"/>
        <v>#DIV/0!</v>
      </c>
      <c r="F68" s="111"/>
      <c r="G68" s="111"/>
      <c r="I68" s="111" t="s">
        <v>200</v>
      </c>
      <c r="J68" s="148" t="e">
        <f>AVERAGE(I60,J59,K58,L57,M62,N61)</f>
        <v>#DIV/0!</v>
      </c>
      <c r="K68" s="148" t="e">
        <f>STDEV(I60,J59,K58,L57,M62,N61)</f>
        <v>#DIV/0!</v>
      </c>
      <c r="L68" s="148" t="e">
        <f t="shared" si="10"/>
        <v>#DIV/0!</v>
      </c>
      <c r="M68" s="111"/>
      <c r="N68" s="111"/>
      <c r="P68" s="111" t="s">
        <v>200</v>
      </c>
      <c r="Q68" s="148" t="e">
        <f>AVERAGE(P60,Q59,R58,S57,T62,U61)</f>
        <v>#DIV/0!</v>
      </c>
      <c r="R68" s="148" t="e">
        <f>STDEV(P60,Q59,R58,S57,T62,U61)</f>
        <v>#DIV/0!</v>
      </c>
      <c r="S68" s="148" t="e">
        <f t="shared" si="11"/>
        <v>#DIV/0!</v>
      </c>
      <c r="T68" s="111"/>
      <c r="U68" s="111"/>
    </row>
    <row r="69" spans="1:21" s="148" customFormat="1" x14ac:dyDescent="0.3">
      <c r="A69" s="111"/>
      <c r="B69" s="111" t="s">
        <v>201</v>
      </c>
      <c r="C69" s="148" t="e">
        <f>AVERAGE(B61,C62,D62,E61,F60,G59)</f>
        <v>#DIV/0!</v>
      </c>
      <c r="D69" s="148" t="e">
        <f>STDEV(B61,C62,D62,E61,F60,G59)</f>
        <v>#DIV/0!</v>
      </c>
      <c r="E69" s="148" t="e">
        <f t="shared" si="9"/>
        <v>#DIV/0!</v>
      </c>
      <c r="F69" s="111"/>
      <c r="G69" s="111"/>
      <c r="I69" s="111" t="s">
        <v>201</v>
      </c>
      <c r="J69" s="148" t="e">
        <f>AVERAGE(I61,J62,K62,L61,M60,N59)</f>
        <v>#DIV/0!</v>
      </c>
      <c r="K69" s="148" t="e">
        <f>STDEV(I61,J62,K62,L61,M60,N59)</f>
        <v>#DIV/0!</v>
      </c>
      <c r="L69" s="148" t="e">
        <f t="shared" si="10"/>
        <v>#DIV/0!</v>
      </c>
      <c r="M69" s="111"/>
      <c r="N69" s="111"/>
      <c r="P69" s="111" t="s">
        <v>201</v>
      </c>
      <c r="Q69" s="148" t="e">
        <f>AVERAGE(P61,Q62,R62,S61,T60,U59)</f>
        <v>#DIV/0!</v>
      </c>
      <c r="R69" s="148" t="e">
        <f>STDEV(P61,Q62,R62,S61,T60,U59)</f>
        <v>#DIV/0!</v>
      </c>
      <c r="S69" s="148" t="e">
        <f t="shared" si="11"/>
        <v>#DIV/0!</v>
      </c>
      <c r="T69" s="111"/>
      <c r="U69" s="111"/>
    </row>
    <row r="70" spans="1:21" s="148" customFormat="1" x14ac:dyDescent="0.3">
      <c r="A70" s="111"/>
      <c r="B70" s="111" t="s">
        <v>202</v>
      </c>
      <c r="C70" s="148" t="e">
        <f>AVERAGE(B63,C61,D60,G58,F63,E64)</f>
        <v>#DIV/0!</v>
      </c>
      <c r="D70" s="148" t="e">
        <f>STDEV(B63,C61,D60,G58,F63,E64)</f>
        <v>#DIV/0!</v>
      </c>
      <c r="E70" s="148" t="e">
        <f t="shared" si="9"/>
        <v>#DIV/0!</v>
      </c>
      <c r="F70" s="111"/>
      <c r="G70" s="111"/>
      <c r="I70" s="111" t="s">
        <v>202</v>
      </c>
      <c r="J70" s="148" t="e">
        <f>AVERAGE(I63,J61,K60,N58,M63,L64)</f>
        <v>#DIV/0!</v>
      </c>
      <c r="K70" s="148" t="e">
        <f>STDEV(I63,J61,K60,N58,M63,L64)</f>
        <v>#DIV/0!</v>
      </c>
      <c r="L70" s="148" t="e">
        <f t="shared" si="10"/>
        <v>#DIV/0!</v>
      </c>
      <c r="M70" s="111"/>
      <c r="N70" s="111"/>
      <c r="P70" s="111" t="s">
        <v>202</v>
      </c>
      <c r="Q70" s="148" t="e">
        <f>AVERAGE(P63,Q61,R60,U58,T63,S64)</f>
        <v>#DIV/0!</v>
      </c>
      <c r="R70" s="148" t="e">
        <f>STDEV(P63,Q61,R60,U58,T63,S64)</f>
        <v>#DIV/0!</v>
      </c>
      <c r="S70" s="148" t="e">
        <f t="shared" si="11"/>
        <v>#DIV/0!</v>
      </c>
      <c r="T70" s="111"/>
      <c r="U70" s="111"/>
    </row>
    <row r="71" spans="1:21" s="148" customFormat="1" x14ac:dyDescent="0.3">
      <c r="A71" s="111"/>
      <c r="B71" s="111" t="s">
        <v>204</v>
      </c>
      <c r="C71" s="148" t="e">
        <f>AVERAGE(B64,C63,D64,E63,F64,G63)</f>
        <v>#DIV/0!</v>
      </c>
      <c r="D71" s="148" t="e">
        <f>STDEV(B64,C63,D64,E63,F64,G63)</f>
        <v>#DIV/0!</v>
      </c>
      <c r="E71" s="148" t="e">
        <f t="shared" si="9"/>
        <v>#DIV/0!</v>
      </c>
      <c r="F71" s="111"/>
      <c r="G71" s="111"/>
      <c r="I71" s="111" t="s">
        <v>204</v>
      </c>
      <c r="J71" s="148" t="e">
        <f>AVERAGE(I64,J63,K64,L63,M64,N63)</f>
        <v>#DIV/0!</v>
      </c>
      <c r="K71" s="148" t="e">
        <f>STDEV(I64,J63,K64,L63,M64,N63)</f>
        <v>#DIV/0!</v>
      </c>
      <c r="L71" s="148" t="e">
        <f t="shared" si="10"/>
        <v>#DIV/0!</v>
      </c>
      <c r="M71" s="111"/>
      <c r="N71" s="111"/>
      <c r="P71" s="111" t="s">
        <v>204</v>
      </c>
      <c r="Q71" s="148" t="e">
        <f>AVERAGE(P64,Q63,R64,S63,T64,U63)</f>
        <v>#DIV/0!</v>
      </c>
      <c r="R71" s="148" t="e">
        <f>STDEV(P64,Q63,R64,S63,T64,U63)</f>
        <v>#DIV/0!</v>
      </c>
      <c r="S71" s="148" t="e">
        <f t="shared" si="11"/>
        <v>#DIV/0!</v>
      </c>
      <c r="T71" s="111"/>
      <c r="U71" s="111"/>
    </row>
    <row r="72" spans="1:21" s="148" customFormat="1" x14ac:dyDescent="0.3">
      <c r="A72" s="111"/>
      <c r="B72" s="111"/>
      <c r="C72" s="111"/>
      <c r="D72" s="111"/>
      <c r="E72" s="111"/>
      <c r="F72" s="111"/>
      <c r="G72" s="111"/>
      <c r="I72" s="111"/>
      <c r="J72" s="111"/>
      <c r="K72" s="111"/>
      <c r="L72" s="111"/>
      <c r="M72" s="111"/>
      <c r="N72" s="111"/>
      <c r="P72" s="111"/>
      <c r="Q72" s="111"/>
      <c r="R72" s="111"/>
      <c r="S72" s="111"/>
      <c r="T72" s="111"/>
      <c r="U72" s="111"/>
    </row>
    <row r="73" spans="1:21" s="148" customFormat="1" x14ac:dyDescent="0.3">
      <c r="A73" s="111"/>
      <c r="B73" s="52" t="s">
        <v>194</v>
      </c>
      <c r="C73" s="106"/>
      <c r="D73" s="106"/>
      <c r="E73" s="106"/>
      <c r="F73" s="106"/>
      <c r="G73" s="106"/>
      <c r="H73" s="106"/>
      <c r="I73" s="52" t="s">
        <v>195</v>
      </c>
      <c r="J73" s="106"/>
      <c r="K73" s="106"/>
      <c r="L73" s="106"/>
      <c r="M73" s="106"/>
      <c r="N73" s="106"/>
      <c r="O73" s="106"/>
      <c r="P73" s="52" t="s">
        <v>196</v>
      </c>
      <c r="Q73" s="106"/>
      <c r="R73" s="106"/>
      <c r="S73" s="106"/>
      <c r="T73" s="106"/>
      <c r="U73" s="106"/>
    </row>
    <row r="74" spans="1:21" s="148" customFormat="1" x14ac:dyDescent="0.3">
      <c r="A74" s="111"/>
      <c r="B74" s="131"/>
      <c r="C74" s="131"/>
      <c r="D74" s="131"/>
      <c r="E74" s="131"/>
      <c r="F74" s="131"/>
      <c r="G74" s="131"/>
      <c r="H74" s="106"/>
      <c r="I74" s="131"/>
      <c r="J74" s="131"/>
      <c r="K74" s="131"/>
      <c r="L74" s="131"/>
      <c r="M74" s="131"/>
      <c r="N74" s="131"/>
      <c r="O74" s="106"/>
      <c r="P74" s="131"/>
      <c r="Q74" s="131"/>
      <c r="R74" s="131"/>
      <c r="S74" s="131"/>
      <c r="T74" s="131"/>
      <c r="U74" s="131"/>
    </row>
    <row r="75" spans="1:21" s="148" customFormat="1" x14ac:dyDescent="0.3">
      <c r="A75" s="111"/>
      <c r="B75" s="132"/>
      <c r="C75" s="133"/>
      <c r="D75" s="133"/>
      <c r="E75" s="134"/>
      <c r="F75" s="133"/>
      <c r="G75" s="133"/>
      <c r="H75" s="106"/>
      <c r="I75" s="132"/>
      <c r="J75" s="133"/>
      <c r="K75" s="133"/>
      <c r="L75" s="134"/>
      <c r="M75" s="133"/>
      <c r="N75" s="133"/>
      <c r="O75" s="106"/>
      <c r="P75" s="132"/>
      <c r="Q75" s="133"/>
      <c r="R75" s="133"/>
      <c r="S75" s="134"/>
      <c r="T75" s="133"/>
      <c r="U75" s="133"/>
    </row>
    <row r="76" spans="1:21" s="148" customFormat="1" x14ac:dyDescent="0.3">
      <c r="A76" s="111"/>
      <c r="B76" s="133"/>
      <c r="C76" s="132"/>
      <c r="D76" s="134"/>
      <c r="E76" s="133"/>
      <c r="F76" s="135"/>
      <c r="G76" s="136"/>
      <c r="H76" s="106"/>
      <c r="I76" s="133"/>
      <c r="J76" s="132"/>
      <c r="K76" s="134"/>
      <c r="L76" s="133"/>
      <c r="M76" s="135"/>
      <c r="N76" s="136"/>
      <c r="O76" s="106"/>
      <c r="P76" s="133"/>
      <c r="Q76" s="132"/>
      <c r="R76" s="134"/>
      <c r="S76" s="133"/>
      <c r="T76" s="135"/>
      <c r="U76" s="136"/>
    </row>
    <row r="77" spans="1:21" s="148" customFormat="1" x14ac:dyDescent="0.3">
      <c r="A77" s="111"/>
      <c r="B77" s="135"/>
      <c r="C77" s="134"/>
      <c r="D77" s="132"/>
      <c r="E77" s="135"/>
      <c r="F77" s="135"/>
      <c r="G77" s="137"/>
      <c r="H77" s="106"/>
      <c r="I77" s="135"/>
      <c r="J77" s="134"/>
      <c r="K77" s="132"/>
      <c r="L77" s="135"/>
      <c r="M77" s="135"/>
      <c r="N77" s="137"/>
      <c r="O77" s="106"/>
      <c r="P77" s="135"/>
      <c r="Q77" s="134"/>
      <c r="R77" s="132"/>
      <c r="S77" s="135"/>
      <c r="T77" s="135"/>
      <c r="U77" s="137"/>
    </row>
    <row r="78" spans="1:21" s="148" customFormat="1" x14ac:dyDescent="0.3">
      <c r="A78" s="111"/>
      <c r="B78" s="134"/>
      <c r="C78" s="135"/>
      <c r="D78" s="136"/>
      <c r="E78" s="132"/>
      <c r="F78" s="137"/>
      <c r="G78" s="135"/>
      <c r="H78" s="106"/>
      <c r="I78" s="134"/>
      <c r="J78" s="135"/>
      <c r="K78" s="136"/>
      <c r="L78" s="132"/>
      <c r="M78" s="137"/>
      <c r="N78" s="135"/>
      <c r="O78" s="106"/>
      <c r="P78" s="134"/>
      <c r="Q78" s="135"/>
      <c r="R78" s="136"/>
      <c r="S78" s="132"/>
      <c r="T78" s="137"/>
      <c r="U78" s="135"/>
    </row>
    <row r="79" spans="1:21" s="148" customFormat="1" x14ac:dyDescent="0.3">
      <c r="A79" s="111"/>
      <c r="B79" s="137"/>
      <c r="C79" s="136"/>
      <c r="D79" s="135"/>
      <c r="E79" s="137"/>
      <c r="F79" s="132"/>
      <c r="G79" s="134"/>
      <c r="H79" s="106"/>
      <c r="I79" s="137"/>
      <c r="J79" s="136"/>
      <c r="K79" s="135"/>
      <c r="L79" s="137"/>
      <c r="M79" s="132"/>
      <c r="N79" s="134"/>
      <c r="O79" s="106"/>
      <c r="P79" s="137"/>
      <c r="Q79" s="136"/>
      <c r="R79" s="135"/>
      <c r="S79" s="137"/>
      <c r="T79" s="132"/>
      <c r="U79" s="134"/>
    </row>
    <row r="80" spans="1:21" s="148" customFormat="1" x14ac:dyDescent="0.3">
      <c r="A80" s="111"/>
      <c r="B80" s="135"/>
      <c r="C80" s="137"/>
      <c r="D80" s="137"/>
      <c r="E80" s="135"/>
      <c r="F80" s="134"/>
      <c r="G80" s="132"/>
      <c r="H80" s="106"/>
      <c r="I80" s="135"/>
      <c r="J80" s="137"/>
      <c r="K80" s="137"/>
      <c r="L80" s="135"/>
      <c r="M80" s="134"/>
      <c r="N80" s="132"/>
      <c r="O80" s="106"/>
      <c r="P80" s="135"/>
      <c r="Q80" s="137"/>
      <c r="R80" s="137"/>
      <c r="S80" s="135"/>
      <c r="T80" s="134"/>
      <c r="U80" s="132"/>
    </row>
    <row r="81" spans="1:21" s="148" customFormat="1" x14ac:dyDescent="0.3">
      <c r="A81" s="111"/>
      <c r="B81" s="136"/>
      <c r="C81" s="138"/>
      <c r="D81" s="135"/>
      <c r="E81" s="138"/>
      <c r="F81" s="136"/>
      <c r="G81" s="138"/>
      <c r="H81" s="106"/>
      <c r="I81" s="136"/>
      <c r="J81" s="138"/>
      <c r="K81" s="135"/>
      <c r="L81" s="138"/>
      <c r="M81" s="136"/>
      <c r="N81" s="138"/>
      <c r="O81" s="106"/>
      <c r="P81" s="136"/>
      <c r="Q81" s="138"/>
      <c r="R81" s="135"/>
      <c r="S81" s="138"/>
      <c r="T81" s="136"/>
      <c r="U81" s="138"/>
    </row>
    <row r="82" spans="1:21" s="148" customFormat="1" x14ac:dyDescent="0.3">
      <c r="A82" s="111"/>
      <c r="B82" s="145"/>
      <c r="C82" s="146"/>
      <c r="D82" s="145"/>
      <c r="E82" s="147"/>
      <c r="F82" s="145"/>
      <c r="G82" s="146"/>
      <c r="H82" s="106"/>
      <c r="I82" s="145"/>
      <c r="J82" s="146"/>
      <c r="K82" s="145"/>
      <c r="L82" s="147"/>
      <c r="M82" s="145"/>
      <c r="N82" s="146"/>
      <c r="O82" s="106"/>
      <c r="P82" s="145"/>
      <c r="Q82" s="146"/>
      <c r="R82" s="145"/>
      <c r="S82" s="147"/>
      <c r="T82" s="145"/>
      <c r="U82" s="146"/>
    </row>
    <row r="83" spans="1:21" s="148" customFormat="1" x14ac:dyDescent="0.3">
      <c r="A83" s="111"/>
      <c r="C83" s="111" t="s">
        <v>197</v>
      </c>
      <c r="D83" s="111" t="s">
        <v>3</v>
      </c>
      <c r="E83" s="111" t="s">
        <v>203</v>
      </c>
      <c r="J83" s="111" t="s">
        <v>197</v>
      </c>
      <c r="K83" s="111" t="s">
        <v>3</v>
      </c>
      <c r="L83" s="111" t="s">
        <v>203</v>
      </c>
      <c r="Q83" s="111" t="s">
        <v>197</v>
      </c>
      <c r="R83" s="111" t="s">
        <v>3</v>
      </c>
      <c r="S83" s="111" t="s">
        <v>203</v>
      </c>
    </row>
    <row r="84" spans="1:21" s="148" customFormat="1" x14ac:dyDescent="0.3">
      <c r="A84" s="111"/>
      <c r="B84" s="111" t="s">
        <v>199</v>
      </c>
      <c r="C84" s="148" t="e">
        <f>AVERAGE(B75,C76,D77,E78,F79,G80)</f>
        <v>#DIV/0!</v>
      </c>
      <c r="D84" s="148" t="e">
        <f>STDEV(B75,C76,D77,E78,F79,G80)</f>
        <v>#DIV/0!</v>
      </c>
      <c r="E84" s="148" t="e">
        <f>ROUND((D84/C84)*100,2)&amp;"%"</f>
        <v>#DIV/0!</v>
      </c>
      <c r="I84" s="111" t="s">
        <v>199</v>
      </c>
      <c r="J84" s="148" t="e">
        <f>AVERAGE(I75,J76,K77,L78,M79,N80)</f>
        <v>#DIV/0!</v>
      </c>
      <c r="K84" s="148" t="e">
        <f>STDEV(I75,J76,K77,L78,M79,N80)</f>
        <v>#DIV/0!</v>
      </c>
      <c r="L84" s="148" t="e">
        <f>ROUND((K84/J84)*100,2)&amp;"%"</f>
        <v>#DIV/0!</v>
      </c>
      <c r="P84" s="111" t="s">
        <v>199</v>
      </c>
      <c r="Q84" s="148" t="e">
        <f>AVERAGE(P75,Q76,R77,S78,T79,U80)</f>
        <v>#DIV/0!</v>
      </c>
      <c r="R84" s="148" t="e">
        <f>STDEV(P75,Q76,R77,S78,T79,U80)</f>
        <v>#DIV/0!</v>
      </c>
      <c r="S84" s="148" t="e">
        <f>ROUND((R84/Q84)*100,2)&amp;"%"</f>
        <v>#DIV/0!</v>
      </c>
    </row>
    <row r="85" spans="1:21" s="148" customFormat="1" x14ac:dyDescent="0.3">
      <c r="A85" s="111"/>
      <c r="B85" s="111" t="s">
        <v>198</v>
      </c>
      <c r="C85" s="148" t="e">
        <f>AVERAGE(B76,C75,D75,F75,G75,E76)</f>
        <v>#DIV/0!</v>
      </c>
      <c r="D85" s="148" t="e">
        <f>STDEV(B76,C75,D75,E76,F75,G75)</f>
        <v>#DIV/0!</v>
      </c>
      <c r="E85" s="148" t="e">
        <f t="shared" ref="E85:E89" si="12">ROUND((D85/C85)*100,2)&amp;"%"</f>
        <v>#DIV/0!</v>
      </c>
      <c r="F85" s="111"/>
      <c r="G85" s="111"/>
      <c r="I85" s="111" t="s">
        <v>198</v>
      </c>
      <c r="J85" s="148" t="e">
        <f>AVERAGE(I76,J75,K75,M75,N75,L76)</f>
        <v>#DIV/0!</v>
      </c>
      <c r="K85" s="148" t="e">
        <f>STDEV(I76,J75,K75,L76,M75,N75)</f>
        <v>#DIV/0!</v>
      </c>
      <c r="L85" s="148" t="e">
        <f t="shared" ref="L85:L89" si="13">ROUND((K85/J85)*100,2)&amp;"%"</f>
        <v>#DIV/0!</v>
      </c>
      <c r="M85" s="111"/>
      <c r="N85" s="111"/>
      <c r="P85" s="111" t="s">
        <v>198</v>
      </c>
      <c r="Q85" s="148" t="e">
        <f>AVERAGE(P76,Q75,R75,T75,U75,S76)</f>
        <v>#DIV/0!</v>
      </c>
      <c r="R85" s="148" t="e">
        <f>STDEV(P76,Q75,R75,S76,T75,U75)</f>
        <v>#DIV/0!</v>
      </c>
      <c r="S85" s="148" t="e">
        <f t="shared" ref="S85:S89" si="14">ROUND((R85/Q85)*100,2)&amp;"%"</f>
        <v>#DIV/0!</v>
      </c>
      <c r="T85" s="111"/>
      <c r="U85" s="111"/>
    </row>
    <row r="86" spans="1:21" s="148" customFormat="1" x14ac:dyDescent="0.3">
      <c r="A86" s="111"/>
      <c r="B86" s="111" t="s">
        <v>200</v>
      </c>
      <c r="C86" s="148" t="e">
        <f>AVERAGE(B78,C77,D76,E75,F80,G79)</f>
        <v>#DIV/0!</v>
      </c>
      <c r="D86" s="148" t="e">
        <f>STDEV(B78,C77,D76,E75,F80,G79)</f>
        <v>#DIV/0!</v>
      </c>
      <c r="E86" s="148" t="e">
        <f t="shared" si="12"/>
        <v>#DIV/0!</v>
      </c>
      <c r="F86" s="111"/>
      <c r="G86" s="111"/>
      <c r="I86" s="111" t="s">
        <v>200</v>
      </c>
      <c r="J86" s="148" t="e">
        <f>AVERAGE(I78,J77,K76,L75,M80,N79)</f>
        <v>#DIV/0!</v>
      </c>
      <c r="K86" s="148" t="e">
        <f>STDEV(I78,J77,K76,L75,M80,N79)</f>
        <v>#DIV/0!</v>
      </c>
      <c r="L86" s="148" t="e">
        <f t="shared" si="13"/>
        <v>#DIV/0!</v>
      </c>
      <c r="M86" s="111"/>
      <c r="N86" s="111"/>
      <c r="P86" s="111" t="s">
        <v>200</v>
      </c>
      <c r="Q86" s="148" t="e">
        <f>AVERAGE(P78,Q77,R76,S75,T80,U79)</f>
        <v>#DIV/0!</v>
      </c>
      <c r="R86" s="148" t="e">
        <f>STDEV(P78,Q77,R76,S75,T80,U79)</f>
        <v>#DIV/0!</v>
      </c>
      <c r="S86" s="148" t="e">
        <f t="shared" si="14"/>
        <v>#DIV/0!</v>
      </c>
      <c r="T86" s="111"/>
      <c r="U86" s="111"/>
    </row>
    <row r="87" spans="1:21" s="148" customFormat="1" x14ac:dyDescent="0.3">
      <c r="A87" s="111"/>
      <c r="B87" s="111" t="s">
        <v>201</v>
      </c>
      <c r="C87" s="148" t="e">
        <f>AVERAGE(B79,C80,D80,E79,F78,G77)</f>
        <v>#DIV/0!</v>
      </c>
      <c r="D87" s="148" t="e">
        <f>STDEV(B79,C80,D80,E79,F78,G77)</f>
        <v>#DIV/0!</v>
      </c>
      <c r="E87" s="148" t="e">
        <f t="shared" si="12"/>
        <v>#DIV/0!</v>
      </c>
      <c r="F87" s="111"/>
      <c r="G87" s="111"/>
      <c r="I87" s="111" t="s">
        <v>201</v>
      </c>
      <c r="J87" s="148" t="e">
        <f>AVERAGE(I79,J80,K80,L79,M78,N77)</f>
        <v>#DIV/0!</v>
      </c>
      <c r="K87" s="148" t="e">
        <f>STDEV(I79,J80,K80,L79,M78,N77)</f>
        <v>#DIV/0!</v>
      </c>
      <c r="L87" s="148" t="e">
        <f t="shared" si="13"/>
        <v>#DIV/0!</v>
      </c>
      <c r="M87" s="111"/>
      <c r="N87" s="111"/>
      <c r="P87" s="111" t="s">
        <v>201</v>
      </c>
      <c r="Q87" s="148" t="e">
        <f>AVERAGE(P79,Q80,R80,S79,T78,U77)</f>
        <v>#DIV/0!</v>
      </c>
      <c r="R87" s="148" t="e">
        <f>STDEV(P79,Q80,R80,S79,T78,U77)</f>
        <v>#DIV/0!</v>
      </c>
      <c r="S87" s="148" t="e">
        <f t="shared" si="14"/>
        <v>#DIV/0!</v>
      </c>
      <c r="T87" s="111"/>
      <c r="U87" s="111"/>
    </row>
    <row r="88" spans="1:21" s="148" customFormat="1" x14ac:dyDescent="0.3">
      <c r="A88" s="111"/>
      <c r="B88" s="111" t="s">
        <v>202</v>
      </c>
      <c r="C88" s="148" t="e">
        <f>AVERAGE(B81,C79,D78,G76,F81,E82)</f>
        <v>#DIV/0!</v>
      </c>
      <c r="D88" s="148" t="e">
        <f>STDEV(B81,C79,D78,G76,F81,E82)</f>
        <v>#DIV/0!</v>
      </c>
      <c r="E88" s="148" t="e">
        <f t="shared" si="12"/>
        <v>#DIV/0!</v>
      </c>
      <c r="F88" s="111"/>
      <c r="G88" s="111"/>
      <c r="I88" s="111" t="s">
        <v>202</v>
      </c>
      <c r="J88" s="148" t="e">
        <f>AVERAGE(I81,J79,K78,N76,M81,L82)</f>
        <v>#DIV/0!</v>
      </c>
      <c r="K88" s="148" t="e">
        <f>STDEV(I81,J79,K78,N76,M81,L82)</f>
        <v>#DIV/0!</v>
      </c>
      <c r="L88" s="148" t="e">
        <f t="shared" si="13"/>
        <v>#DIV/0!</v>
      </c>
      <c r="M88" s="111"/>
      <c r="N88" s="111"/>
      <c r="P88" s="111" t="s">
        <v>202</v>
      </c>
      <c r="Q88" s="148" t="e">
        <f>AVERAGE(P81,Q79,R78,U76,T81,S82)</f>
        <v>#DIV/0!</v>
      </c>
      <c r="R88" s="148" t="e">
        <f>STDEV(P81,Q79,R78,U76,T81,S82)</f>
        <v>#DIV/0!</v>
      </c>
      <c r="S88" s="148" t="e">
        <f t="shared" si="14"/>
        <v>#DIV/0!</v>
      </c>
      <c r="T88" s="111"/>
      <c r="U88" s="111"/>
    </row>
    <row r="89" spans="1:21" s="148" customFormat="1" x14ac:dyDescent="0.3">
      <c r="A89" s="111"/>
      <c r="B89" s="111" t="s">
        <v>204</v>
      </c>
      <c r="C89" s="148" t="e">
        <f>AVERAGE(B82,C81,D82,E81,F82,G81)</f>
        <v>#DIV/0!</v>
      </c>
      <c r="D89" s="148" t="e">
        <f>STDEV(B82,C81,D82,E81,F82,G81)</f>
        <v>#DIV/0!</v>
      </c>
      <c r="E89" s="148" t="e">
        <f t="shared" si="12"/>
        <v>#DIV/0!</v>
      </c>
      <c r="F89" s="111"/>
      <c r="G89" s="111"/>
      <c r="I89" s="111" t="s">
        <v>204</v>
      </c>
      <c r="J89" s="148" t="e">
        <f>AVERAGE(I82,J81,K82,L81,M82,N81)</f>
        <v>#DIV/0!</v>
      </c>
      <c r="K89" s="148" t="e">
        <f>STDEV(I82,J81,K82,L81,M82,N81)</f>
        <v>#DIV/0!</v>
      </c>
      <c r="L89" s="148" t="e">
        <f t="shared" si="13"/>
        <v>#DIV/0!</v>
      </c>
      <c r="M89" s="111"/>
      <c r="N89" s="111"/>
      <c r="P89" s="111" t="s">
        <v>204</v>
      </c>
      <c r="Q89" s="148" t="e">
        <f>AVERAGE(P82,Q81,R82,S81,T82,U81)</f>
        <v>#DIV/0!</v>
      </c>
      <c r="R89" s="148" t="e">
        <f>STDEV(P82,Q81,R82,S81,T82,U81)</f>
        <v>#DIV/0!</v>
      </c>
      <c r="S89" s="148" t="e">
        <f t="shared" si="14"/>
        <v>#DIV/0!</v>
      </c>
      <c r="T89" s="111"/>
      <c r="U89" s="111"/>
    </row>
    <row r="90" spans="1:21" s="148" customFormat="1" x14ac:dyDescent="0.3">
      <c r="A90" s="111"/>
      <c r="B90" s="111"/>
      <c r="C90" s="111"/>
      <c r="D90" s="111"/>
      <c r="E90" s="111"/>
      <c r="F90" s="111"/>
      <c r="G90" s="111"/>
      <c r="I90" s="111"/>
      <c r="J90" s="111"/>
      <c r="K90" s="111"/>
      <c r="L90" s="111"/>
      <c r="M90" s="111"/>
      <c r="N90" s="111"/>
      <c r="P90" s="111"/>
      <c r="Q90" s="111"/>
      <c r="R90" s="111"/>
      <c r="S90" s="111"/>
      <c r="T90" s="111"/>
      <c r="U90" s="111"/>
    </row>
    <row r="91" spans="1:21" s="148" customFormat="1" x14ac:dyDescent="0.3">
      <c r="A91" s="111"/>
      <c r="B91" s="52" t="s">
        <v>194</v>
      </c>
      <c r="C91" s="106"/>
      <c r="D91" s="106"/>
      <c r="E91" s="106"/>
      <c r="F91" s="106"/>
      <c r="G91" s="106"/>
      <c r="H91" s="106"/>
      <c r="I91" s="52" t="s">
        <v>195</v>
      </c>
      <c r="J91" s="106"/>
      <c r="K91" s="106"/>
      <c r="L91" s="106"/>
      <c r="M91" s="106"/>
      <c r="N91" s="106"/>
      <c r="O91" s="106"/>
      <c r="P91" s="52" t="s">
        <v>196</v>
      </c>
      <c r="Q91" s="106"/>
      <c r="R91" s="106"/>
      <c r="S91" s="106"/>
      <c r="T91" s="106"/>
      <c r="U91" s="106"/>
    </row>
    <row r="92" spans="1:21" s="148" customFormat="1" x14ac:dyDescent="0.3">
      <c r="A92" s="111"/>
      <c r="B92" s="131"/>
      <c r="C92" s="131"/>
      <c r="D92" s="131"/>
      <c r="E92" s="131"/>
      <c r="F92" s="131"/>
      <c r="G92" s="131"/>
      <c r="H92" s="106"/>
      <c r="I92" s="131"/>
      <c r="J92" s="131"/>
      <c r="K92" s="131"/>
      <c r="L92" s="131"/>
      <c r="M92" s="131"/>
      <c r="N92" s="131"/>
      <c r="O92" s="106"/>
      <c r="P92" s="131"/>
      <c r="Q92" s="131"/>
      <c r="R92" s="131"/>
      <c r="S92" s="131"/>
      <c r="T92" s="131"/>
      <c r="U92" s="131"/>
    </row>
    <row r="93" spans="1:21" s="148" customFormat="1" x14ac:dyDescent="0.3">
      <c r="A93" s="111"/>
      <c r="B93" s="132"/>
      <c r="C93" s="133"/>
      <c r="D93" s="133"/>
      <c r="E93" s="134"/>
      <c r="F93" s="133"/>
      <c r="G93" s="133"/>
      <c r="H93" s="106"/>
      <c r="I93" s="132"/>
      <c r="J93" s="133"/>
      <c r="K93" s="133"/>
      <c r="L93" s="134"/>
      <c r="M93" s="133"/>
      <c r="N93" s="133"/>
      <c r="O93" s="106"/>
      <c r="P93" s="132"/>
      <c r="Q93" s="133"/>
      <c r="R93" s="133"/>
      <c r="S93" s="134"/>
      <c r="T93" s="133"/>
      <c r="U93" s="133"/>
    </row>
    <row r="94" spans="1:21" s="148" customFormat="1" x14ac:dyDescent="0.3">
      <c r="A94" s="111"/>
      <c r="B94" s="133"/>
      <c r="C94" s="132"/>
      <c r="D94" s="134"/>
      <c r="E94" s="133"/>
      <c r="F94" s="135"/>
      <c r="G94" s="136"/>
      <c r="H94" s="106"/>
      <c r="I94" s="133"/>
      <c r="J94" s="132"/>
      <c r="K94" s="134"/>
      <c r="L94" s="133"/>
      <c r="M94" s="135"/>
      <c r="N94" s="136"/>
      <c r="O94" s="106"/>
      <c r="P94" s="133"/>
      <c r="Q94" s="132"/>
      <c r="R94" s="134"/>
      <c r="S94" s="133"/>
      <c r="T94" s="135"/>
      <c r="U94" s="136"/>
    </row>
    <row r="95" spans="1:21" s="148" customFormat="1" x14ac:dyDescent="0.3">
      <c r="A95" s="111"/>
      <c r="B95" s="135"/>
      <c r="C95" s="134"/>
      <c r="D95" s="132"/>
      <c r="E95" s="135"/>
      <c r="F95" s="135"/>
      <c r="G95" s="137"/>
      <c r="H95" s="106"/>
      <c r="I95" s="135"/>
      <c r="J95" s="134"/>
      <c r="K95" s="132"/>
      <c r="L95" s="135"/>
      <c r="M95" s="135"/>
      <c r="N95" s="137"/>
      <c r="O95" s="106"/>
      <c r="P95" s="135"/>
      <c r="Q95" s="134"/>
      <c r="R95" s="132"/>
      <c r="S95" s="135"/>
      <c r="T95" s="135"/>
      <c r="U95" s="137"/>
    </row>
    <row r="96" spans="1:21" s="148" customFormat="1" x14ac:dyDescent="0.3">
      <c r="A96" s="111"/>
      <c r="B96" s="134"/>
      <c r="C96" s="135"/>
      <c r="D96" s="136"/>
      <c r="E96" s="132"/>
      <c r="F96" s="137"/>
      <c r="G96" s="135"/>
      <c r="H96" s="106"/>
      <c r="I96" s="134"/>
      <c r="J96" s="135"/>
      <c r="K96" s="136"/>
      <c r="L96" s="132"/>
      <c r="M96" s="137"/>
      <c r="N96" s="135"/>
      <c r="O96" s="106"/>
      <c r="P96" s="134"/>
      <c r="Q96" s="135"/>
      <c r="R96" s="136"/>
      <c r="S96" s="132"/>
      <c r="T96" s="137"/>
      <c r="U96" s="135"/>
    </row>
    <row r="97" spans="1:21" s="148" customFormat="1" x14ac:dyDescent="0.3">
      <c r="A97" s="111"/>
      <c r="B97" s="137"/>
      <c r="C97" s="136"/>
      <c r="D97" s="135"/>
      <c r="E97" s="137"/>
      <c r="F97" s="132"/>
      <c r="G97" s="134"/>
      <c r="H97" s="106"/>
      <c r="I97" s="137"/>
      <c r="J97" s="136"/>
      <c r="K97" s="135"/>
      <c r="L97" s="137"/>
      <c r="M97" s="132"/>
      <c r="N97" s="134"/>
      <c r="O97" s="106"/>
      <c r="P97" s="137"/>
      <c r="Q97" s="136"/>
      <c r="R97" s="135"/>
      <c r="S97" s="137"/>
      <c r="T97" s="132"/>
      <c r="U97" s="134"/>
    </row>
    <row r="98" spans="1:21" s="148" customFormat="1" x14ac:dyDescent="0.3">
      <c r="A98" s="111"/>
      <c r="B98" s="135"/>
      <c r="C98" s="137"/>
      <c r="D98" s="137"/>
      <c r="E98" s="135"/>
      <c r="F98" s="134"/>
      <c r="G98" s="132"/>
      <c r="H98" s="106"/>
      <c r="I98" s="135"/>
      <c r="J98" s="137"/>
      <c r="K98" s="137"/>
      <c r="L98" s="135"/>
      <c r="M98" s="134"/>
      <c r="N98" s="132"/>
      <c r="O98" s="106"/>
      <c r="P98" s="135"/>
      <c r="Q98" s="137"/>
      <c r="R98" s="137"/>
      <c r="S98" s="135"/>
      <c r="T98" s="134"/>
      <c r="U98" s="132"/>
    </row>
    <row r="99" spans="1:21" s="148" customFormat="1" x14ac:dyDescent="0.3">
      <c r="A99" s="111"/>
      <c r="B99" s="136"/>
      <c r="C99" s="138"/>
      <c r="D99" s="135"/>
      <c r="E99" s="138"/>
      <c r="F99" s="136"/>
      <c r="G99" s="138"/>
      <c r="H99" s="106"/>
      <c r="I99" s="136"/>
      <c r="J99" s="138"/>
      <c r="K99" s="135"/>
      <c r="L99" s="138"/>
      <c r="M99" s="136"/>
      <c r="N99" s="138"/>
      <c r="O99" s="106"/>
      <c r="P99" s="136"/>
      <c r="Q99" s="138"/>
      <c r="R99" s="135"/>
      <c r="S99" s="138"/>
      <c r="T99" s="136"/>
      <c r="U99" s="138"/>
    </row>
    <row r="100" spans="1:21" s="148" customFormat="1" x14ac:dyDescent="0.3">
      <c r="A100" s="111"/>
      <c r="B100" s="145"/>
      <c r="C100" s="146"/>
      <c r="D100" s="145"/>
      <c r="E100" s="147"/>
      <c r="F100" s="145"/>
      <c r="G100" s="146"/>
      <c r="H100" s="106"/>
      <c r="I100" s="145"/>
      <c r="J100" s="146"/>
      <c r="K100" s="145"/>
      <c r="L100" s="147"/>
      <c r="M100" s="145"/>
      <c r="N100" s="146"/>
      <c r="O100" s="106"/>
      <c r="P100" s="145"/>
      <c r="Q100" s="146"/>
      <c r="R100" s="145"/>
      <c r="S100" s="147"/>
      <c r="T100" s="145"/>
      <c r="U100" s="146"/>
    </row>
    <row r="101" spans="1:21" s="148" customFormat="1" x14ac:dyDescent="0.3">
      <c r="A101" s="111"/>
      <c r="C101" s="111" t="s">
        <v>197</v>
      </c>
      <c r="D101" s="111" t="s">
        <v>3</v>
      </c>
      <c r="E101" s="111" t="s">
        <v>203</v>
      </c>
      <c r="J101" s="111" t="s">
        <v>197</v>
      </c>
      <c r="K101" s="111" t="s">
        <v>3</v>
      </c>
      <c r="L101" s="111" t="s">
        <v>203</v>
      </c>
      <c r="Q101" s="111" t="s">
        <v>197</v>
      </c>
      <c r="R101" s="111" t="s">
        <v>3</v>
      </c>
      <c r="S101" s="111" t="s">
        <v>203</v>
      </c>
    </row>
    <row r="102" spans="1:21" s="148" customFormat="1" x14ac:dyDescent="0.3">
      <c r="A102" s="111"/>
      <c r="B102" s="111" t="s">
        <v>199</v>
      </c>
      <c r="C102" s="148" t="e">
        <f>AVERAGE(B93,C94,D95,E96,F97,G98)</f>
        <v>#DIV/0!</v>
      </c>
      <c r="D102" s="148" t="e">
        <f>STDEV(B93,C94,D95,E96,F97,G98)</f>
        <v>#DIV/0!</v>
      </c>
      <c r="E102" s="148" t="e">
        <f>ROUND((D102/C102)*100,2)&amp;"%"</f>
        <v>#DIV/0!</v>
      </c>
      <c r="I102" s="111" t="s">
        <v>199</v>
      </c>
      <c r="J102" s="148" t="e">
        <f>AVERAGE(I93,J94,K95,L96,M97,N98)</f>
        <v>#DIV/0!</v>
      </c>
      <c r="K102" s="148" t="e">
        <f>STDEV(I93,J94,K95,L96,M97,N98)</f>
        <v>#DIV/0!</v>
      </c>
      <c r="L102" s="148" t="e">
        <f>ROUND((K102/J102)*100,2)&amp;"%"</f>
        <v>#DIV/0!</v>
      </c>
      <c r="P102" s="111" t="s">
        <v>199</v>
      </c>
      <c r="Q102" s="148" t="e">
        <f>AVERAGE(P93,Q94,R95,S96,T97,U98)</f>
        <v>#DIV/0!</v>
      </c>
      <c r="R102" s="148" t="e">
        <f>STDEV(P93,Q94,R95,S96,T97,U98)</f>
        <v>#DIV/0!</v>
      </c>
      <c r="S102" s="148" t="e">
        <f>ROUND((R102/Q102)*100,2)&amp;"%"</f>
        <v>#DIV/0!</v>
      </c>
    </row>
    <row r="103" spans="1:21" s="148" customFormat="1" x14ac:dyDescent="0.3">
      <c r="A103" s="111"/>
      <c r="B103" s="111" t="s">
        <v>198</v>
      </c>
      <c r="C103" s="148" t="e">
        <f>AVERAGE(B94,C93,D93,F93,G93,E94)</f>
        <v>#DIV/0!</v>
      </c>
      <c r="D103" s="148" t="e">
        <f>STDEV(B94,C93,D93,E94,F93,G93)</f>
        <v>#DIV/0!</v>
      </c>
      <c r="E103" s="148" t="e">
        <f t="shared" ref="E103:E107" si="15">ROUND((D103/C103)*100,2)&amp;"%"</f>
        <v>#DIV/0!</v>
      </c>
      <c r="F103" s="111"/>
      <c r="G103" s="111"/>
      <c r="I103" s="111" t="s">
        <v>198</v>
      </c>
      <c r="J103" s="148" t="e">
        <f>AVERAGE(I94,J93,K93,M93,N93,L94)</f>
        <v>#DIV/0!</v>
      </c>
      <c r="K103" s="148" t="e">
        <f>STDEV(I94,J93,K93,L94,M93,N93)</f>
        <v>#DIV/0!</v>
      </c>
      <c r="L103" s="148" t="e">
        <f t="shared" ref="L103:L107" si="16">ROUND((K103/J103)*100,2)&amp;"%"</f>
        <v>#DIV/0!</v>
      </c>
      <c r="M103" s="111"/>
      <c r="N103" s="111"/>
      <c r="P103" s="111" t="s">
        <v>198</v>
      </c>
      <c r="Q103" s="148" t="e">
        <f>AVERAGE(P94,Q93,R93,T93,U93,S94)</f>
        <v>#DIV/0!</v>
      </c>
      <c r="R103" s="148" t="e">
        <f>STDEV(P94,Q93,R93,S94,T93,U93)</f>
        <v>#DIV/0!</v>
      </c>
      <c r="S103" s="148" t="e">
        <f t="shared" ref="S103:S107" si="17">ROUND((R103/Q103)*100,2)&amp;"%"</f>
        <v>#DIV/0!</v>
      </c>
      <c r="T103" s="111"/>
      <c r="U103" s="111"/>
    </row>
    <row r="104" spans="1:21" s="148" customFormat="1" x14ac:dyDescent="0.3">
      <c r="A104" s="111"/>
      <c r="B104" s="111" t="s">
        <v>200</v>
      </c>
      <c r="C104" s="148" t="e">
        <f>AVERAGE(B96,C95,D94,E93,F98,G97)</f>
        <v>#DIV/0!</v>
      </c>
      <c r="D104" s="148" t="e">
        <f>STDEV(B96,C95,D94,E93,F98,G97)</f>
        <v>#DIV/0!</v>
      </c>
      <c r="E104" s="148" t="e">
        <f t="shared" si="15"/>
        <v>#DIV/0!</v>
      </c>
      <c r="F104" s="111"/>
      <c r="G104" s="111"/>
      <c r="I104" s="111" t="s">
        <v>200</v>
      </c>
      <c r="J104" s="148" t="e">
        <f>AVERAGE(I96,J95,K94,L93,M98,N97)</f>
        <v>#DIV/0!</v>
      </c>
      <c r="K104" s="148" t="e">
        <f>STDEV(I96,J95,K94,L93,M98,N97)</f>
        <v>#DIV/0!</v>
      </c>
      <c r="L104" s="148" t="e">
        <f t="shared" si="16"/>
        <v>#DIV/0!</v>
      </c>
      <c r="M104" s="111"/>
      <c r="N104" s="111"/>
      <c r="P104" s="111" t="s">
        <v>200</v>
      </c>
      <c r="Q104" s="148" t="e">
        <f>AVERAGE(P96,Q95,R94,S93,T98,U97)</f>
        <v>#DIV/0!</v>
      </c>
      <c r="R104" s="148" t="e">
        <f>STDEV(P96,Q95,R94,S93,T98,U97)</f>
        <v>#DIV/0!</v>
      </c>
      <c r="S104" s="148" t="e">
        <f t="shared" si="17"/>
        <v>#DIV/0!</v>
      </c>
      <c r="T104" s="111"/>
      <c r="U104" s="111"/>
    </row>
    <row r="105" spans="1:21" s="148" customFormat="1" x14ac:dyDescent="0.3">
      <c r="A105" s="111"/>
      <c r="B105" s="111" t="s">
        <v>201</v>
      </c>
      <c r="C105" s="148" t="e">
        <f>AVERAGE(B97,C98,D98,E97,F96,G95)</f>
        <v>#DIV/0!</v>
      </c>
      <c r="D105" s="148" t="e">
        <f>STDEV(B97,C98,D98,E97,F96,G95)</f>
        <v>#DIV/0!</v>
      </c>
      <c r="E105" s="148" t="e">
        <f t="shared" si="15"/>
        <v>#DIV/0!</v>
      </c>
      <c r="F105" s="111"/>
      <c r="G105" s="111"/>
      <c r="I105" s="111" t="s">
        <v>201</v>
      </c>
      <c r="J105" s="148" t="e">
        <f>AVERAGE(I97,J98,K98,L97,M96,N95)</f>
        <v>#DIV/0!</v>
      </c>
      <c r="K105" s="148" t="e">
        <f>STDEV(I97,J98,K98,L97,M96,N95)</f>
        <v>#DIV/0!</v>
      </c>
      <c r="L105" s="148" t="e">
        <f t="shared" si="16"/>
        <v>#DIV/0!</v>
      </c>
      <c r="M105" s="111"/>
      <c r="N105" s="111"/>
      <c r="P105" s="111" t="s">
        <v>201</v>
      </c>
      <c r="Q105" s="148" t="e">
        <f>AVERAGE(P97,Q98,R98,S97,T96,U95)</f>
        <v>#DIV/0!</v>
      </c>
      <c r="R105" s="148" t="e">
        <f>STDEV(P97,Q98,R98,S97,T96,U95)</f>
        <v>#DIV/0!</v>
      </c>
      <c r="S105" s="148" t="e">
        <f t="shared" si="17"/>
        <v>#DIV/0!</v>
      </c>
      <c r="T105" s="111"/>
      <c r="U105" s="111"/>
    </row>
    <row r="106" spans="1:21" s="148" customFormat="1" x14ac:dyDescent="0.3">
      <c r="A106" s="111"/>
      <c r="B106" s="111" t="s">
        <v>202</v>
      </c>
      <c r="C106" s="148" t="e">
        <f>AVERAGE(B99,C97,D96,G94,F99,E100)</f>
        <v>#DIV/0!</v>
      </c>
      <c r="D106" s="148" t="e">
        <f>STDEV(B99,C97,D96,G94,F99,E100)</f>
        <v>#DIV/0!</v>
      </c>
      <c r="E106" s="148" t="e">
        <f t="shared" si="15"/>
        <v>#DIV/0!</v>
      </c>
      <c r="F106" s="111"/>
      <c r="G106" s="111"/>
      <c r="I106" s="111" t="s">
        <v>202</v>
      </c>
      <c r="J106" s="148" t="e">
        <f>AVERAGE(I99,J97,K96,N94,M99,L100)</f>
        <v>#DIV/0!</v>
      </c>
      <c r="K106" s="148" t="e">
        <f>STDEV(I99,J97,K96,N94,M99,L100)</f>
        <v>#DIV/0!</v>
      </c>
      <c r="L106" s="148" t="e">
        <f t="shared" si="16"/>
        <v>#DIV/0!</v>
      </c>
      <c r="M106" s="111"/>
      <c r="N106" s="111"/>
      <c r="P106" s="111" t="s">
        <v>202</v>
      </c>
      <c r="Q106" s="148" t="e">
        <f>AVERAGE(P99,Q97,R96,U94,T99,S100)</f>
        <v>#DIV/0!</v>
      </c>
      <c r="R106" s="148" t="e">
        <f>STDEV(P99,Q97,R96,U94,T99,S100)</f>
        <v>#DIV/0!</v>
      </c>
      <c r="S106" s="148" t="e">
        <f t="shared" si="17"/>
        <v>#DIV/0!</v>
      </c>
      <c r="T106" s="111"/>
      <c r="U106" s="111"/>
    </row>
    <row r="107" spans="1:21" s="148" customFormat="1" x14ac:dyDescent="0.3">
      <c r="A107" s="111"/>
      <c r="B107" s="111" t="s">
        <v>204</v>
      </c>
      <c r="C107" s="148" t="e">
        <f>AVERAGE(B100,C99,D100,E99,F100,G99)</f>
        <v>#DIV/0!</v>
      </c>
      <c r="D107" s="148" t="e">
        <f>STDEV(B100,C99,D100,E99,F100,G99)</f>
        <v>#DIV/0!</v>
      </c>
      <c r="E107" s="148" t="e">
        <f t="shared" si="15"/>
        <v>#DIV/0!</v>
      </c>
      <c r="F107" s="111"/>
      <c r="G107" s="111"/>
      <c r="I107" s="111" t="s">
        <v>204</v>
      </c>
      <c r="J107" s="148" t="e">
        <f>AVERAGE(I100,J99,K100,L99,M100,N99)</f>
        <v>#DIV/0!</v>
      </c>
      <c r="K107" s="148" t="e">
        <f>STDEV(I100,J99,K100,L99,M100,N99)</f>
        <v>#DIV/0!</v>
      </c>
      <c r="L107" s="148" t="e">
        <f t="shared" si="16"/>
        <v>#DIV/0!</v>
      </c>
      <c r="M107" s="111"/>
      <c r="N107" s="111"/>
      <c r="P107" s="111" t="s">
        <v>204</v>
      </c>
      <c r="Q107" s="148" t="e">
        <f>AVERAGE(P100,Q99,R100,S99,T100,U99)</f>
        <v>#DIV/0!</v>
      </c>
      <c r="R107" s="148" t="e">
        <f>STDEV(P100,Q99,R100,S99,T100,U99)</f>
        <v>#DIV/0!</v>
      </c>
      <c r="S107" s="148" t="e">
        <f t="shared" si="17"/>
        <v>#DIV/0!</v>
      </c>
      <c r="T107" s="111"/>
      <c r="U107" s="111"/>
    </row>
    <row r="108" spans="1:21" s="148" customFormat="1" x14ac:dyDescent="0.3">
      <c r="A108" s="111"/>
      <c r="B108" s="111"/>
      <c r="C108" s="111"/>
      <c r="D108" s="111"/>
      <c r="E108" s="111"/>
      <c r="F108" s="111"/>
      <c r="G108" s="111"/>
      <c r="I108" s="111"/>
      <c r="J108" s="111"/>
      <c r="K108" s="111"/>
      <c r="L108" s="111"/>
      <c r="M108" s="111"/>
      <c r="N108" s="111"/>
      <c r="P108" s="111"/>
      <c r="Q108" s="111"/>
      <c r="R108" s="111"/>
      <c r="S108" s="111"/>
      <c r="T108" s="111"/>
      <c r="U108" s="111"/>
    </row>
    <row r="109" spans="1:21" s="148" customFormat="1" x14ac:dyDescent="0.3">
      <c r="A109" s="111"/>
      <c r="B109" s="52" t="s">
        <v>194</v>
      </c>
      <c r="C109" s="106"/>
      <c r="D109" s="106"/>
      <c r="E109" s="106"/>
      <c r="F109" s="106"/>
      <c r="G109" s="106"/>
      <c r="H109" s="106"/>
      <c r="I109" s="52" t="s">
        <v>195</v>
      </c>
      <c r="J109" s="106"/>
      <c r="K109" s="106"/>
      <c r="L109" s="106"/>
      <c r="M109" s="106"/>
      <c r="N109" s="106"/>
      <c r="O109" s="106"/>
      <c r="P109" s="52" t="s">
        <v>196</v>
      </c>
      <c r="Q109" s="106"/>
      <c r="R109" s="106"/>
      <c r="S109" s="106"/>
      <c r="T109" s="106"/>
      <c r="U109" s="106"/>
    </row>
    <row r="110" spans="1:21" s="148" customFormat="1" x14ac:dyDescent="0.3">
      <c r="A110" s="111"/>
      <c r="B110" s="131"/>
      <c r="C110" s="131"/>
      <c r="D110" s="131"/>
      <c r="E110" s="131"/>
      <c r="F110" s="131"/>
      <c r="G110" s="131"/>
      <c r="H110" s="106"/>
      <c r="I110" s="131"/>
      <c r="J110" s="131"/>
      <c r="K110" s="131"/>
      <c r="L110" s="131"/>
      <c r="M110" s="131"/>
      <c r="N110" s="131"/>
      <c r="O110" s="106"/>
      <c r="P110" s="131"/>
      <c r="Q110" s="131"/>
      <c r="R110" s="131"/>
      <c r="S110" s="131"/>
      <c r="T110" s="131"/>
      <c r="U110" s="131"/>
    </row>
    <row r="111" spans="1:21" s="148" customFormat="1" x14ac:dyDescent="0.3">
      <c r="A111" s="111"/>
      <c r="B111" s="132"/>
      <c r="C111" s="133"/>
      <c r="D111" s="133"/>
      <c r="E111" s="134"/>
      <c r="F111" s="133"/>
      <c r="G111" s="133"/>
      <c r="H111" s="106"/>
      <c r="I111" s="132"/>
      <c r="J111" s="133"/>
      <c r="K111" s="133"/>
      <c r="L111" s="134"/>
      <c r="M111" s="133"/>
      <c r="N111" s="133"/>
      <c r="O111" s="106"/>
      <c r="P111" s="132"/>
      <c r="Q111" s="133"/>
      <c r="R111" s="133"/>
      <c r="S111" s="134"/>
      <c r="T111" s="133"/>
      <c r="U111" s="133"/>
    </row>
    <row r="112" spans="1:21" s="148" customFormat="1" x14ac:dyDescent="0.3">
      <c r="A112" s="111"/>
      <c r="B112" s="133"/>
      <c r="C112" s="132"/>
      <c r="D112" s="134"/>
      <c r="E112" s="133"/>
      <c r="F112" s="135"/>
      <c r="G112" s="136"/>
      <c r="H112" s="106"/>
      <c r="I112" s="133"/>
      <c r="J112" s="132"/>
      <c r="K112" s="134"/>
      <c r="L112" s="133"/>
      <c r="M112" s="135"/>
      <c r="N112" s="136"/>
      <c r="O112" s="106"/>
      <c r="P112" s="133"/>
      <c r="Q112" s="132"/>
      <c r="R112" s="134"/>
      <c r="S112" s="133"/>
      <c r="T112" s="135"/>
      <c r="U112" s="136"/>
    </row>
    <row r="113" spans="1:21" s="148" customFormat="1" x14ac:dyDescent="0.3">
      <c r="A113" s="111"/>
      <c r="B113" s="135"/>
      <c r="C113" s="134"/>
      <c r="D113" s="132"/>
      <c r="E113" s="135"/>
      <c r="F113" s="135"/>
      <c r="G113" s="137"/>
      <c r="H113" s="106"/>
      <c r="I113" s="135"/>
      <c r="J113" s="134"/>
      <c r="K113" s="132"/>
      <c r="L113" s="135"/>
      <c r="M113" s="135"/>
      <c r="N113" s="137"/>
      <c r="O113" s="106"/>
      <c r="P113" s="135"/>
      <c r="Q113" s="134"/>
      <c r="R113" s="132"/>
      <c r="S113" s="135"/>
      <c r="T113" s="135"/>
      <c r="U113" s="137"/>
    </row>
    <row r="114" spans="1:21" s="148" customFormat="1" x14ac:dyDescent="0.3">
      <c r="A114" s="111"/>
      <c r="B114" s="134"/>
      <c r="C114" s="135"/>
      <c r="D114" s="136"/>
      <c r="E114" s="132"/>
      <c r="F114" s="137"/>
      <c r="G114" s="135"/>
      <c r="H114" s="106"/>
      <c r="I114" s="134"/>
      <c r="J114" s="135"/>
      <c r="K114" s="136"/>
      <c r="L114" s="132"/>
      <c r="M114" s="137"/>
      <c r="N114" s="135"/>
      <c r="O114" s="106"/>
      <c r="P114" s="134"/>
      <c r="Q114" s="135"/>
      <c r="R114" s="136"/>
      <c r="S114" s="132"/>
      <c r="T114" s="137"/>
      <c r="U114" s="135"/>
    </row>
    <row r="115" spans="1:21" s="148" customFormat="1" x14ac:dyDescent="0.3">
      <c r="A115" s="111"/>
      <c r="B115" s="137"/>
      <c r="C115" s="136"/>
      <c r="D115" s="135"/>
      <c r="E115" s="137"/>
      <c r="F115" s="132"/>
      <c r="G115" s="134"/>
      <c r="H115" s="106"/>
      <c r="I115" s="137"/>
      <c r="J115" s="136"/>
      <c r="K115" s="135"/>
      <c r="L115" s="137"/>
      <c r="M115" s="132"/>
      <c r="N115" s="134"/>
      <c r="O115" s="106"/>
      <c r="P115" s="137"/>
      <c r="Q115" s="136"/>
      <c r="R115" s="135"/>
      <c r="S115" s="137"/>
      <c r="T115" s="132"/>
      <c r="U115" s="134"/>
    </row>
    <row r="116" spans="1:21" s="148" customFormat="1" x14ac:dyDescent="0.3">
      <c r="A116" s="111"/>
      <c r="B116" s="135"/>
      <c r="C116" s="137"/>
      <c r="D116" s="137"/>
      <c r="E116" s="135"/>
      <c r="F116" s="134"/>
      <c r="G116" s="132"/>
      <c r="H116" s="106"/>
      <c r="I116" s="135"/>
      <c r="J116" s="137"/>
      <c r="K116" s="137"/>
      <c r="L116" s="135"/>
      <c r="M116" s="134"/>
      <c r="N116" s="132"/>
      <c r="O116" s="106"/>
      <c r="P116" s="135"/>
      <c r="Q116" s="137"/>
      <c r="R116" s="137"/>
      <c r="S116" s="135"/>
      <c r="T116" s="134"/>
      <c r="U116" s="132"/>
    </row>
    <row r="117" spans="1:21" s="148" customFormat="1" x14ac:dyDescent="0.3">
      <c r="A117" s="111"/>
      <c r="B117" s="136"/>
      <c r="C117" s="138"/>
      <c r="D117" s="135"/>
      <c r="E117" s="138"/>
      <c r="F117" s="136"/>
      <c r="G117" s="138"/>
      <c r="H117" s="106"/>
      <c r="I117" s="136"/>
      <c r="J117" s="138"/>
      <c r="K117" s="135"/>
      <c r="L117" s="138"/>
      <c r="M117" s="136"/>
      <c r="N117" s="138"/>
      <c r="O117" s="106"/>
      <c r="P117" s="136"/>
      <c r="Q117" s="138"/>
      <c r="R117" s="135"/>
      <c r="S117" s="138"/>
      <c r="T117" s="136"/>
      <c r="U117" s="138"/>
    </row>
    <row r="118" spans="1:21" s="148" customFormat="1" x14ac:dyDescent="0.3">
      <c r="A118" s="111"/>
      <c r="B118" s="145"/>
      <c r="C118" s="146"/>
      <c r="D118" s="145"/>
      <c r="E118" s="147"/>
      <c r="F118" s="145"/>
      <c r="G118" s="146"/>
      <c r="H118" s="106"/>
      <c r="I118" s="145"/>
      <c r="J118" s="146"/>
      <c r="K118" s="145"/>
      <c r="L118" s="147"/>
      <c r="M118" s="145"/>
      <c r="N118" s="146"/>
      <c r="O118" s="106"/>
      <c r="P118" s="145"/>
      <c r="Q118" s="146"/>
      <c r="R118" s="145"/>
      <c r="S118" s="147"/>
      <c r="T118" s="145"/>
      <c r="U118" s="146"/>
    </row>
    <row r="119" spans="1:21" s="148" customFormat="1" x14ac:dyDescent="0.3">
      <c r="A119" s="111"/>
      <c r="C119" s="111" t="s">
        <v>197</v>
      </c>
      <c r="D119" s="111" t="s">
        <v>3</v>
      </c>
      <c r="E119" s="111" t="s">
        <v>203</v>
      </c>
      <c r="J119" s="111" t="s">
        <v>197</v>
      </c>
      <c r="K119" s="111" t="s">
        <v>3</v>
      </c>
      <c r="L119" s="111" t="s">
        <v>203</v>
      </c>
      <c r="Q119" s="111" t="s">
        <v>197</v>
      </c>
      <c r="R119" s="111" t="s">
        <v>3</v>
      </c>
      <c r="S119" s="111" t="s">
        <v>203</v>
      </c>
    </row>
    <row r="120" spans="1:21" s="148" customFormat="1" x14ac:dyDescent="0.3">
      <c r="A120" s="111"/>
      <c r="B120" s="111" t="s">
        <v>199</v>
      </c>
      <c r="C120" s="148" t="e">
        <f>AVERAGE(B111,C112,D113,E114,F115,G116)</f>
        <v>#DIV/0!</v>
      </c>
      <c r="D120" s="148" t="e">
        <f>STDEV(B111,C112,D113,E114,F115,G116)</f>
        <v>#DIV/0!</v>
      </c>
      <c r="E120" s="148" t="e">
        <f>ROUND((D120/C120)*100,2)&amp;"%"</f>
        <v>#DIV/0!</v>
      </c>
      <c r="I120" s="111" t="s">
        <v>199</v>
      </c>
      <c r="J120" s="148" t="e">
        <f>AVERAGE(I111,J112,K113,L114,M115,N116)</f>
        <v>#DIV/0!</v>
      </c>
      <c r="K120" s="148" t="e">
        <f>STDEV(I111,J112,K113,L114,M115,N116)</f>
        <v>#DIV/0!</v>
      </c>
      <c r="L120" s="148" t="e">
        <f>ROUND((K120/J120)*100,2)&amp;"%"</f>
        <v>#DIV/0!</v>
      </c>
      <c r="P120" s="111" t="s">
        <v>199</v>
      </c>
      <c r="Q120" s="148" t="e">
        <f>AVERAGE(P111,Q112,R113,S114,T115,U116)</f>
        <v>#DIV/0!</v>
      </c>
      <c r="R120" s="148" t="e">
        <f>STDEV(P111,Q112,R113,S114,T115,U116)</f>
        <v>#DIV/0!</v>
      </c>
      <c r="S120" s="148" t="e">
        <f>ROUND((R120/Q120)*100,2)&amp;"%"</f>
        <v>#DIV/0!</v>
      </c>
    </row>
    <row r="121" spans="1:21" s="148" customFormat="1" x14ac:dyDescent="0.3">
      <c r="A121" s="111"/>
      <c r="B121" s="111" t="s">
        <v>198</v>
      </c>
      <c r="C121" s="148" t="e">
        <f>AVERAGE(B112,C111,D111,F111,G111,E112)</f>
        <v>#DIV/0!</v>
      </c>
      <c r="D121" s="148" t="e">
        <f>STDEV(B112,C111,D111,E112,F111,G111)</f>
        <v>#DIV/0!</v>
      </c>
      <c r="E121" s="148" t="e">
        <f t="shared" ref="E121:E125" si="18">ROUND((D121/C121)*100,2)&amp;"%"</f>
        <v>#DIV/0!</v>
      </c>
      <c r="F121" s="111"/>
      <c r="G121" s="111"/>
      <c r="I121" s="111" t="s">
        <v>198</v>
      </c>
      <c r="J121" s="148" t="e">
        <f>AVERAGE(I112,J111,K111,M111,N111,L112)</f>
        <v>#DIV/0!</v>
      </c>
      <c r="K121" s="148" t="e">
        <f>STDEV(I112,J111,K111,L112,M111,N111)</f>
        <v>#DIV/0!</v>
      </c>
      <c r="L121" s="148" t="e">
        <f t="shared" ref="L121:L125" si="19">ROUND((K121/J121)*100,2)&amp;"%"</f>
        <v>#DIV/0!</v>
      </c>
      <c r="M121" s="111"/>
      <c r="N121" s="111"/>
      <c r="P121" s="111" t="s">
        <v>198</v>
      </c>
      <c r="Q121" s="148" t="e">
        <f>AVERAGE(P112,Q111,R111,T111,U111,S112)</f>
        <v>#DIV/0!</v>
      </c>
      <c r="R121" s="148" t="e">
        <f>STDEV(P112,Q111,R111,S112,T111,U111)</f>
        <v>#DIV/0!</v>
      </c>
      <c r="S121" s="148" t="e">
        <f t="shared" ref="S121:S125" si="20">ROUND((R121/Q121)*100,2)&amp;"%"</f>
        <v>#DIV/0!</v>
      </c>
      <c r="T121" s="111"/>
      <c r="U121" s="111"/>
    </row>
    <row r="122" spans="1:21" s="148" customFormat="1" x14ac:dyDescent="0.3">
      <c r="A122" s="111"/>
      <c r="B122" s="111" t="s">
        <v>200</v>
      </c>
      <c r="C122" s="148" t="e">
        <f>AVERAGE(B114,C113,D112,E111,F116,G115)</f>
        <v>#DIV/0!</v>
      </c>
      <c r="D122" s="148" t="e">
        <f>STDEV(B114,C113,D112,E111,F116,G115)</f>
        <v>#DIV/0!</v>
      </c>
      <c r="E122" s="148" t="e">
        <f t="shared" si="18"/>
        <v>#DIV/0!</v>
      </c>
      <c r="F122" s="111"/>
      <c r="G122" s="111"/>
      <c r="I122" s="111" t="s">
        <v>200</v>
      </c>
      <c r="J122" s="148" t="e">
        <f>AVERAGE(I114,J113,K112,L111,M116,N115)</f>
        <v>#DIV/0!</v>
      </c>
      <c r="K122" s="148" t="e">
        <f>STDEV(I114,J113,K112,L111,M116,N115)</f>
        <v>#DIV/0!</v>
      </c>
      <c r="L122" s="148" t="e">
        <f t="shared" si="19"/>
        <v>#DIV/0!</v>
      </c>
      <c r="M122" s="111"/>
      <c r="N122" s="111"/>
      <c r="P122" s="111" t="s">
        <v>200</v>
      </c>
      <c r="Q122" s="148" t="e">
        <f>AVERAGE(P114,Q113,R112,S111,T116,U115)</f>
        <v>#DIV/0!</v>
      </c>
      <c r="R122" s="148" t="e">
        <f>STDEV(P114,Q113,R112,S111,T116,U115)</f>
        <v>#DIV/0!</v>
      </c>
      <c r="S122" s="148" t="e">
        <f t="shared" si="20"/>
        <v>#DIV/0!</v>
      </c>
      <c r="T122" s="111"/>
      <c r="U122" s="111"/>
    </row>
    <row r="123" spans="1:21" s="148" customFormat="1" x14ac:dyDescent="0.3">
      <c r="A123" s="111"/>
      <c r="B123" s="111" t="s">
        <v>201</v>
      </c>
      <c r="C123" s="148" t="e">
        <f>AVERAGE(B115,C116,D116,E115,F114,G113)</f>
        <v>#DIV/0!</v>
      </c>
      <c r="D123" s="148" t="e">
        <f>STDEV(B115,C116,D116,E115,F114,G113)</f>
        <v>#DIV/0!</v>
      </c>
      <c r="E123" s="148" t="e">
        <f t="shared" si="18"/>
        <v>#DIV/0!</v>
      </c>
      <c r="F123" s="111"/>
      <c r="G123" s="111"/>
      <c r="I123" s="111" t="s">
        <v>201</v>
      </c>
      <c r="J123" s="148" t="e">
        <f>AVERAGE(I115,J116,K116,L115,M114,N113)</f>
        <v>#DIV/0!</v>
      </c>
      <c r="K123" s="148" t="e">
        <f>STDEV(I115,J116,K116,L115,M114,N113)</f>
        <v>#DIV/0!</v>
      </c>
      <c r="L123" s="148" t="e">
        <f t="shared" si="19"/>
        <v>#DIV/0!</v>
      </c>
      <c r="M123" s="111"/>
      <c r="N123" s="111"/>
      <c r="P123" s="111" t="s">
        <v>201</v>
      </c>
      <c r="Q123" s="148" t="e">
        <f>AVERAGE(P115,Q116,R116,S115,T114,U113)</f>
        <v>#DIV/0!</v>
      </c>
      <c r="R123" s="148" t="e">
        <f>STDEV(P115,Q116,R116,S115,T114,U113)</f>
        <v>#DIV/0!</v>
      </c>
      <c r="S123" s="148" t="e">
        <f t="shared" si="20"/>
        <v>#DIV/0!</v>
      </c>
      <c r="T123" s="111"/>
      <c r="U123" s="111"/>
    </row>
    <row r="124" spans="1:21" s="148" customFormat="1" x14ac:dyDescent="0.3">
      <c r="A124" s="111"/>
      <c r="B124" s="111" t="s">
        <v>202</v>
      </c>
      <c r="C124" s="148" t="e">
        <f>AVERAGE(B117,C115,D114,G112,F117,E118)</f>
        <v>#DIV/0!</v>
      </c>
      <c r="D124" s="148" t="e">
        <f>STDEV(B117,C115,D114,G112,F117,E118)</f>
        <v>#DIV/0!</v>
      </c>
      <c r="E124" s="148" t="e">
        <f t="shared" si="18"/>
        <v>#DIV/0!</v>
      </c>
      <c r="F124" s="111"/>
      <c r="G124" s="111"/>
      <c r="I124" s="111" t="s">
        <v>202</v>
      </c>
      <c r="J124" s="148" t="e">
        <f>AVERAGE(I117,J115,K114,N112,M117,L118)</f>
        <v>#DIV/0!</v>
      </c>
      <c r="K124" s="148" t="e">
        <f>STDEV(I117,J115,K114,N112,M117,L118)</f>
        <v>#DIV/0!</v>
      </c>
      <c r="L124" s="148" t="e">
        <f t="shared" si="19"/>
        <v>#DIV/0!</v>
      </c>
      <c r="M124" s="111"/>
      <c r="N124" s="111"/>
      <c r="P124" s="111" t="s">
        <v>202</v>
      </c>
      <c r="Q124" s="148" t="e">
        <f>AVERAGE(P117,Q115,R114,U112,T117,S118)</f>
        <v>#DIV/0!</v>
      </c>
      <c r="R124" s="148" t="e">
        <f>STDEV(P117,Q115,R114,U112,T117,S118)</f>
        <v>#DIV/0!</v>
      </c>
      <c r="S124" s="148" t="e">
        <f t="shared" si="20"/>
        <v>#DIV/0!</v>
      </c>
      <c r="T124" s="111"/>
      <c r="U124" s="111"/>
    </row>
    <row r="125" spans="1:21" s="148" customFormat="1" x14ac:dyDescent="0.3">
      <c r="A125" s="111"/>
      <c r="B125" s="111" t="s">
        <v>204</v>
      </c>
      <c r="C125" s="148" t="e">
        <f>AVERAGE(B118,C117,D118,E117,F118,G117)</f>
        <v>#DIV/0!</v>
      </c>
      <c r="D125" s="148" t="e">
        <f>STDEV(B118,C117,D118,E117,F118,G117)</f>
        <v>#DIV/0!</v>
      </c>
      <c r="E125" s="148" t="e">
        <f t="shared" si="18"/>
        <v>#DIV/0!</v>
      </c>
      <c r="F125" s="111"/>
      <c r="G125" s="111"/>
      <c r="I125" s="111" t="s">
        <v>204</v>
      </c>
      <c r="J125" s="148" t="e">
        <f>AVERAGE(I118,J117,K118,L117,M118,N117)</f>
        <v>#DIV/0!</v>
      </c>
      <c r="K125" s="148" t="e">
        <f>STDEV(I118,J117,K118,L117,M118,N117)</f>
        <v>#DIV/0!</v>
      </c>
      <c r="L125" s="148" t="e">
        <f t="shared" si="19"/>
        <v>#DIV/0!</v>
      </c>
      <c r="M125" s="111"/>
      <c r="N125" s="111"/>
      <c r="P125" s="111" t="s">
        <v>204</v>
      </c>
      <c r="Q125" s="148" t="e">
        <f>AVERAGE(P118,Q117,R118,S117,T118,U117)</f>
        <v>#DIV/0!</v>
      </c>
      <c r="R125" s="148" t="e">
        <f>STDEV(P118,Q117,R118,S117,T118,U117)</f>
        <v>#DIV/0!</v>
      </c>
      <c r="S125" s="148" t="e">
        <f t="shared" si="20"/>
        <v>#DIV/0!</v>
      </c>
      <c r="T125" s="111"/>
      <c r="U125" s="111"/>
    </row>
    <row r="126" spans="1:21" s="148" customFormat="1" x14ac:dyDescent="0.3">
      <c r="A126" s="111"/>
      <c r="B126" s="111"/>
      <c r="C126" s="111"/>
      <c r="D126" s="111"/>
      <c r="E126" s="111"/>
      <c r="F126" s="111"/>
      <c r="G126" s="111"/>
      <c r="I126" s="111"/>
      <c r="J126" s="111"/>
      <c r="K126" s="111"/>
      <c r="L126" s="111"/>
      <c r="M126" s="111"/>
      <c r="N126" s="111"/>
      <c r="P126" s="111"/>
      <c r="Q126" s="111"/>
      <c r="R126" s="111"/>
      <c r="S126" s="111"/>
      <c r="T126" s="111"/>
      <c r="U126" s="111"/>
    </row>
    <row r="127" spans="1:21" s="148" customFormat="1" x14ac:dyDescent="0.3">
      <c r="A127" s="111"/>
      <c r="B127" s="52" t="s">
        <v>194</v>
      </c>
      <c r="C127" s="106"/>
      <c r="D127" s="106"/>
      <c r="E127" s="106"/>
      <c r="F127" s="106"/>
      <c r="G127" s="106"/>
      <c r="H127" s="106"/>
      <c r="I127" s="52" t="s">
        <v>195</v>
      </c>
      <c r="J127" s="106"/>
      <c r="K127" s="106"/>
      <c r="L127" s="106"/>
      <c r="M127" s="106"/>
      <c r="N127" s="106"/>
      <c r="O127" s="106"/>
      <c r="P127" s="52" t="s">
        <v>196</v>
      </c>
      <c r="Q127" s="106"/>
      <c r="R127" s="106"/>
      <c r="S127" s="106"/>
      <c r="T127" s="106"/>
      <c r="U127" s="106"/>
    </row>
    <row r="128" spans="1:21" s="148" customFormat="1" x14ac:dyDescent="0.3">
      <c r="A128" s="111"/>
      <c r="B128" s="131"/>
      <c r="C128" s="131"/>
      <c r="D128" s="131"/>
      <c r="E128" s="131"/>
      <c r="F128" s="131"/>
      <c r="G128" s="131"/>
      <c r="H128" s="106"/>
      <c r="I128" s="131"/>
      <c r="J128" s="131"/>
      <c r="K128" s="131"/>
      <c r="L128" s="131"/>
      <c r="M128" s="131"/>
      <c r="N128" s="131"/>
      <c r="O128" s="106"/>
      <c r="P128" s="131"/>
      <c r="Q128" s="131"/>
      <c r="R128" s="131"/>
      <c r="S128" s="131"/>
      <c r="T128" s="131"/>
      <c r="U128" s="131"/>
    </row>
    <row r="129" spans="1:21" s="148" customFormat="1" x14ac:dyDescent="0.3">
      <c r="A129" s="111"/>
      <c r="B129" s="132"/>
      <c r="C129" s="133"/>
      <c r="D129" s="133"/>
      <c r="E129" s="134"/>
      <c r="F129" s="133"/>
      <c r="G129" s="133"/>
      <c r="H129" s="106"/>
      <c r="I129" s="132"/>
      <c r="J129" s="133"/>
      <c r="K129" s="133"/>
      <c r="L129" s="134"/>
      <c r="M129" s="133"/>
      <c r="N129" s="133"/>
      <c r="O129" s="106"/>
      <c r="P129" s="132"/>
      <c r="Q129" s="133"/>
      <c r="R129" s="133"/>
      <c r="S129" s="134"/>
      <c r="T129" s="133"/>
      <c r="U129" s="133"/>
    </row>
    <row r="130" spans="1:21" s="148" customFormat="1" x14ac:dyDescent="0.3">
      <c r="A130" s="111"/>
      <c r="B130" s="133"/>
      <c r="C130" s="132"/>
      <c r="D130" s="134"/>
      <c r="E130" s="133"/>
      <c r="F130" s="135"/>
      <c r="G130" s="136"/>
      <c r="H130" s="106"/>
      <c r="I130" s="133"/>
      <c r="J130" s="132"/>
      <c r="K130" s="134"/>
      <c r="L130" s="133"/>
      <c r="M130" s="135"/>
      <c r="N130" s="136"/>
      <c r="O130" s="106"/>
      <c r="P130" s="133"/>
      <c r="Q130" s="132"/>
      <c r="R130" s="134"/>
      <c r="S130" s="133"/>
      <c r="T130" s="135"/>
      <c r="U130" s="136"/>
    </row>
    <row r="131" spans="1:21" s="148" customFormat="1" x14ac:dyDescent="0.3">
      <c r="A131" s="111"/>
      <c r="B131" s="135"/>
      <c r="C131" s="134"/>
      <c r="D131" s="132"/>
      <c r="E131" s="135"/>
      <c r="F131" s="135"/>
      <c r="G131" s="137"/>
      <c r="H131" s="106"/>
      <c r="I131" s="135"/>
      <c r="J131" s="134"/>
      <c r="K131" s="132"/>
      <c r="L131" s="135"/>
      <c r="M131" s="135"/>
      <c r="N131" s="137"/>
      <c r="O131" s="106"/>
      <c r="P131" s="135"/>
      <c r="Q131" s="134"/>
      <c r="R131" s="132"/>
      <c r="S131" s="135"/>
      <c r="T131" s="135"/>
      <c r="U131" s="137"/>
    </row>
    <row r="132" spans="1:21" s="148" customFormat="1" x14ac:dyDescent="0.3">
      <c r="A132" s="111"/>
      <c r="B132" s="134"/>
      <c r="C132" s="135"/>
      <c r="D132" s="136"/>
      <c r="E132" s="132"/>
      <c r="F132" s="137"/>
      <c r="G132" s="135"/>
      <c r="H132" s="106"/>
      <c r="I132" s="134"/>
      <c r="J132" s="135"/>
      <c r="K132" s="136"/>
      <c r="L132" s="132"/>
      <c r="M132" s="137"/>
      <c r="N132" s="135"/>
      <c r="O132" s="106"/>
      <c r="P132" s="134"/>
      <c r="Q132" s="135"/>
      <c r="R132" s="136"/>
      <c r="S132" s="132"/>
      <c r="T132" s="137"/>
      <c r="U132" s="135"/>
    </row>
    <row r="133" spans="1:21" s="148" customFormat="1" x14ac:dyDescent="0.3">
      <c r="A133" s="111"/>
      <c r="B133" s="137"/>
      <c r="C133" s="136"/>
      <c r="D133" s="135"/>
      <c r="E133" s="137"/>
      <c r="F133" s="132"/>
      <c r="G133" s="134"/>
      <c r="H133" s="106"/>
      <c r="I133" s="137"/>
      <c r="J133" s="136"/>
      <c r="K133" s="135"/>
      <c r="L133" s="137"/>
      <c r="M133" s="132"/>
      <c r="N133" s="134"/>
      <c r="O133" s="106"/>
      <c r="P133" s="137"/>
      <c r="Q133" s="136"/>
      <c r="R133" s="135"/>
      <c r="S133" s="137"/>
      <c r="T133" s="132"/>
      <c r="U133" s="134"/>
    </row>
    <row r="134" spans="1:21" s="148" customFormat="1" x14ac:dyDescent="0.3">
      <c r="A134" s="111"/>
      <c r="B134" s="135"/>
      <c r="C134" s="137"/>
      <c r="D134" s="137"/>
      <c r="E134" s="135"/>
      <c r="F134" s="134"/>
      <c r="G134" s="132"/>
      <c r="H134" s="106"/>
      <c r="I134" s="135"/>
      <c r="J134" s="137"/>
      <c r="K134" s="137"/>
      <c r="L134" s="135"/>
      <c r="M134" s="134"/>
      <c r="N134" s="132"/>
      <c r="O134" s="106"/>
      <c r="P134" s="135"/>
      <c r="Q134" s="137"/>
      <c r="R134" s="137"/>
      <c r="S134" s="135"/>
      <c r="T134" s="134"/>
      <c r="U134" s="132"/>
    </row>
    <row r="135" spans="1:21" s="148" customFormat="1" x14ac:dyDescent="0.3">
      <c r="A135" s="111"/>
      <c r="B135" s="136"/>
      <c r="C135" s="138"/>
      <c r="D135" s="135"/>
      <c r="E135" s="138"/>
      <c r="F135" s="136"/>
      <c r="G135" s="138"/>
      <c r="H135" s="106"/>
      <c r="I135" s="136"/>
      <c r="J135" s="138"/>
      <c r="K135" s="135"/>
      <c r="L135" s="138"/>
      <c r="M135" s="136"/>
      <c r="N135" s="138"/>
      <c r="O135" s="106"/>
      <c r="P135" s="136"/>
      <c r="Q135" s="138"/>
      <c r="R135" s="135"/>
      <c r="S135" s="138"/>
      <c r="T135" s="136"/>
      <c r="U135" s="138"/>
    </row>
    <row r="136" spans="1:21" s="148" customFormat="1" x14ac:dyDescent="0.3">
      <c r="A136" s="111"/>
      <c r="B136" s="145"/>
      <c r="C136" s="146"/>
      <c r="D136" s="145"/>
      <c r="E136" s="147"/>
      <c r="F136" s="145"/>
      <c r="G136" s="146"/>
      <c r="H136" s="106"/>
      <c r="I136" s="145"/>
      <c r="J136" s="146"/>
      <c r="K136" s="145"/>
      <c r="L136" s="147"/>
      <c r="M136" s="145"/>
      <c r="N136" s="146"/>
      <c r="O136" s="106"/>
      <c r="P136" s="145"/>
      <c r="Q136" s="146"/>
      <c r="R136" s="145"/>
      <c r="S136" s="147"/>
      <c r="T136" s="145"/>
      <c r="U136" s="146"/>
    </row>
    <row r="137" spans="1:21" s="148" customFormat="1" x14ac:dyDescent="0.3">
      <c r="A137" s="111"/>
      <c r="C137" s="111" t="s">
        <v>197</v>
      </c>
      <c r="D137" s="111" t="s">
        <v>3</v>
      </c>
      <c r="E137" s="111" t="s">
        <v>203</v>
      </c>
      <c r="J137" s="111" t="s">
        <v>197</v>
      </c>
      <c r="K137" s="111" t="s">
        <v>3</v>
      </c>
      <c r="L137" s="111" t="s">
        <v>203</v>
      </c>
      <c r="Q137" s="111" t="s">
        <v>197</v>
      </c>
      <c r="R137" s="111" t="s">
        <v>3</v>
      </c>
      <c r="S137" s="111" t="s">
        <v>203</v>
      </c>
    </row>
    <row r="138" spans="1:21" s="148" customFormat="1" x14ac:dyDescent="0.3">
      <c r="A138" s="111"/>
      <c r="B138" s="111" t="s">
        <v>199</v>
      </c>
      <c r="C138" s="148" t="e">
        <f>AVERAGE(B129,C130,D131,E132,F133,G134)</f>
        <v>#DIV/0!</v>
      </c>
      <c r="D138" s="148" t="e">
        <f>STDEV(B129,C130,D131,E132,F133,G134)</f>
        <v>#DIV/0!</v>
      </c>
      <c r="E138" s="148" t="e">
        <f>ROUND((D138/C138)*100,2)&amp;"%"</f>
        <v>#DIV/0!</v>
      </c>
      <c r="I138" s="111" t="s">
        <v>199</v>
      </c>
      <c r="J138" s="148" t="e">
        <f>AVERAGE(I129,J130,K131,L132,M133,N134)</f>
        <v>#DIV/0!</v>
      </c>
      <c r="K138" s="148" t="e">
        <f>STDEV(I129,J130,K131,L132,M133,N134)</f>
        <v>#DIV/0!</v>
      </c>
      <c r="L138" s="148" t="e">
        <f>ROUND((K138/J138)*100,2)&amp;"%"</f>
        <v>#DIV/0!</v>
      </c>
      <c r="P138" s="111" t="s">
        <v>199</v>
      </c>
      <c r="Q138" s="148" t="e">
        <f>AVERAGE(P129,Q130,R131,S132,T133,U134)</f>
        <v>#DIV/0!</v>
      </c>
      <c r="R138" s="148" t="e">
        <f>STDEV(P129,Q130,R131,S132,T133,U134)</f>
        <v>#DIV/0!</v>
      </c>
      <c r="S138" s="148" t="e">
        <f>ROUND((R138/Q138)*100,2)&amp;"%"</f>
        <v>#DIV/0!</v>
      </c>
    </row>
    <row r="139" spans="1:21" s="148" customFormat="1" x14ac:dyDescent="0.3">
      <c r="A139" s="111"/>
      <c r="B139" s="111" t="s">
        <v>198</v>
      </c>
      <c r="C139" s="148" t="e">
        <f>AVERAGE(B130,C129,D129,F129,G129,E130)</f>
        <v>#DIV/0!</v>
      </c>
      <c r="D139" s="148" t="e">
        <f>STDEV(B130,C129,D129,E130,F129,G129)</f>
        <v>#DIV/0!</v>
      </c>
      <c r="E139" s="148" t="e">
        <f t="shared" ref="E139:E143" si="21">ROUND((D139/C139)*100,2)&amp;"%"</f>
        <v>#DIV/0!</v>
      </c>
      <c r="F139" s="111"/>
      <c r="G139" s="111"/>
      <c r="I139" s="111" t="s">
        <v>198</v>
      </c>
      <c r="J139" s="148" t="e">
        <f>AVERAGE(I130,J129,K129,M129,N129,L130)</f>
        <v>#DIV/0!</v>
      </c>
      <c r="K139" s="148" t="e">
        <f>STDEV(I130,J129,K129,L130,M129,N129)</f>
        <v>#DIV/0!</v>
      </c>
      <c r="L139" s="148" t="e">
        <f t="shared" ref="L139:L143" si="22">ROUND((K139/J139)*100,2)&amp;"%"</f>
        <v>#DIV/0!</v>
      </c>
      <c r="M139" s="111"/>
      <c r="N139" s="111"/>
      <c r="P139" s="111" t="s">
        <v>198</v>
      </c>
      <c r="Q139" s="148" t="e">
        <f>AVERAGE(P130,Q129,R129,T129,U129,S130)</f>
        <v>#DIV/0!</v>
      </c>
      <c r="R139" s="148" t="e">
        <f>STDEV(P130,Q129,R129,S130,T129,U129)</f>
        <v>#DIV/0!</v>
      </c>
      <c r="S139" s="148" t="e">
        <f t="shared" ref="S139:S143" si="23">ROUND((R139/Q139)*100,2)&amp;"%"</f>
        <v>#DIV/0!</v>
      </c>
      <c r="T139" s="111"/>
      <c r="U139" s="111"/>
    </row>
    <row r="140" spans="1:21" s="148" customFormat="1" x14ac:dyDescent="0.3">
      <c r="A140" s="111"/>
      <c r="B140" s="111" t="s">
        <v>200</v>
      </c>
      <c r="C140" s="148" t="e">
        <f>AVERAGE(B132,C131,D130,E129,F134,G133)</f>
        <v>#DIV/0!</v>
      </c>
      <c r="D140" s="148" t="e">
        <f>STDEV(B132,C131,D130,E129,F134,G133)</f>
        <v>#DIV/0!</v>
      </c>
      <c r="E140" s="148" t="e">
        <f t="shared" si="21"/>
        <v>#DIV/0!</v>
      </c>
      <c r="F140" s="111"/>
      <c r="G140" s="111"/>
      <c r="I140" s="111" t="s">
        <v>200</v>
      </c>
      <c r="J140" s="148" t="e">
        <f>AVERAGE(I132,J131,K130,L129,M134,N133)</f>
        <v>#DIV/0!</v>
      </c>
      <c r="K140" s="148" t="e">
        <f>STDEV(I132,J131,K130,L129,M134,N133)</f>
        <v>#DIV/0!</v>
      </c>
      <c r="L140" s="148" t="e">
        <f t="shared" si="22"/>
        <v>#DIV/0!</v>
      </c>
      <c r="M140" s="111"/>
      <c r="N140" s="111"/>
      <c r="P140" s="111" t="s">
        <v>200</v>
      </c>
      <c r="Q140" s="148" t="e">
        <f>AVERAGE(P132,Q131,R130,S129,T134,U133)</f>
        <v>#DIV/0!</v>
      </c>
      <c r="R140" s="148" t="e">
        <f>STDEV(P132,Q131,R130,S129,T134,U133)</f>
        <v>#DIV/0!</v>
      </c>
      <c r="S140" s="148" t="e">
        <f t="shared" si="23"/>
        <v>#DIV/0!</v>
      </c>
      <c r="T140" s="111"/>
      <c r="U140" s="111"/>
    </row>
    <row r="141" spans="1:21" s="148" customFormat="1" x14ac:dyDescent="0.3">
      <c r="A141" s="111"/>
      <c r="B141" s="111" t="s">
        <v>201</v>
      </c>
      <c r="C141" s="148" t="e">
        <f>AVERAGE(B133,C134,D134,E133,F132,G131)</f>
        <v>#DIV/0!</v>
      </c>
      <c r="D141" s="148" t="e">
        <f>STDEV(B133,C134,D134,E133,F132,G131)</f>
        <v>#DIV/0!</v>
      </c>
      <c r="E141" s="148" t="e">
        <f t="shared" si="21"/>
        <v>#DIV/0!</v>
      </c>
      <c r="F141" s="111"/>
      <c r="G141" s="111"/>
      <c r="I141" s="111" t="s">
        <v>201</v>
      </c>
      <c r="J141" s="148" t="e">
        <f>AVERAGE(I133,J134,K134,L133,M132,N131)</f>
        <v>#DIV/0!</v>
      </c>
      <c r="K141" s="148" t="e">
        <f>STDEV(I133,J134,K134,L133,M132,N131)</f>
        <v>#DIV/0!</v>
      </c>
      <c r="L141" s="148" t="e">
        <f t="shared" si="22"/>
        <v>#DIV/0!</v>
      </c>
      <c r="M141" s="111"/>
      <c r="N141" s="111"/>
      <c r="P141" s="111" t="s">
        <v>201</v>
      </c>
      <c r="Q141" s="148" t="e">
        <f>AVERAGE(P133,Q134,R134,S133,T132,U131)</f>
        <v>#DIV/0!</v>
      </c>
      <c r="R141" s="148" t="e">
        <f>STDEV(P133,Q134,R134,S133,T132,U131)</f>
        <v>#DIV/0!</v>
      </c>
      <c r="S141" s="148" t="e">
        <f t="shared" si="23"/>
        <v>#DIV/0!</v>
      </c>
      <c r="T141" s="111"/>
      <c r="U141" s="111"/>
    </row>
    <row r="142" spans="1:21" s="148" customFormat="1" x14ac:dyDescent="0.3">
      <c r="A142" s="111"/>
      <c r="B142" s="111" t="s">
        <v>202</v>
      </c>
      <c r="C142" s="148" t="e">
        <f>AVERAGE(B135,C133,D132,G130,F135,E136)</f>
        <v>#DIV/0!</v>
      </c>
      <c r="D142" s="148" t="e">
        <f>STDEV(B135,C133,D132,G130,F135,E136)</f>
        <v>#DIV/0!</v>
      </c>
      <c r="E142" s="148" t="e">
        <f t="shared" si="21"/>
        <v>#DIV/0!</v>
      </c>
      <c r="F142" s="111"/>
      <c r="G142" s="111"/>
      <c r="I142" s="111" t="s">
        <v>202</v>
      </c>
      <c r="J142" s="148" t="e">
        <f>AVERAGE(I135,J133,K132,N130,M135,L136)</f>
        <v>#DIV/0!</v>
      </c>
      <c r="K142" s="148" t="e">
        <f>STDEV(I135,J133,K132,N130,M135,L136)</f>
        <v>#DIV/0!</v>
      </c>
      <c r="L142" s="148" t="e">
        <f t="shared" si="22"/>
        <v>#DIV/0!</v>
      </c>
      <c r="M142" s="111"/>
      <c r="N142" s="111"/>
      <c r="P142" s="111" t="s">
        <v>202</v>
      </c>
      <c r="Q142" s="148" t="e">
        <f>AVERAGE(P135,Q133,R132,U130,T135,S136)</f>
        <v>#DIV/0!</v>
      </c>
      <c r="R142" s="148" t="e">
        <f>STDEV(P135,Q133,R132,U130,T135,S136)</f>
        <v>#DIV/0!</v>
      </c>
      <c r="S142" s="148" t="e">
        <f t="shared" si="23"/>
        <v>#DIV/0!</v>
      </c>
      <c r="T142" s="111"/>
      <c r="U142" s="111"/>
    </row>
    <row r="143" spans="1:21" s="148" customFormat="1" x14ac:dyDescent="0.3">
      <c r="A143" s="111"/>
      <c r="B143" s="111" t="s">
        <v>204</v>
      </c>
      <c r="C143" s="148" t="e">
        <f>AVERAGE(B136,C135,D136,E135,F136,G135)</f>
        <v>#DIV/0!</v>
      </c>
      <c r="D143" s="148" t="e">
        <f>STDEV(B136,C135,D136,E135,F136,G135)</f>
        <v>#DIV/0!</v>
      </c>
      <c r="E143" s="148" t="e">
        <f t="shared" si="21"/>
        <v>#DIV/0!</v>
      </c>
      <c r="F143" s="111"/>
      <c r="G143" s="111"/>
      <c r="I143" s="111" t="s">
        <v>204</v>
      </c>
      <c r="J143" s="148" t="e">
        <f>AVERAGE(I136,J135,K136,L135,M136,N135)</f>
        <v>#DIV/0!</v>
      </c>
      <c r="K143" s="148" t="e">
        <f>STDEV(I136,J135,K136,L135,M136,N135)</f>
        <v>#DIV/0!</v>
      </c>
      <c r="L143" s="148" t="e">
        <f t="shared" si="22"/>
        <v>#DIV/0!</v>
      </c>
      <c r="M143" s="111"/>
      <c r="N143" s="111"/>
      <c r="P143" s="111" t="s">
        <v>204</v>
      </c>
      <c r="Q143" s="148" t="e">
        <f>AVERAGE(P136,Q135,R136,S135,T136,U135)</f>
        <v>#DIV/0!</v>
      </c>
      <c r="R143" s="148" t="e">
        <f>STDEV(P136,Q135,R136,S135,T136,U135)</f>
        <v>#DIV/0!</v>
      </c>
      <c r="S143" s="148" t="e">
        <f t="shared" si="23"/>
        <v>#DIV/0!</v>
      </c>
      <c r="T143" s="111"/>
      <c r="U143" s="111"/>
    </row>
    <row r="144" spans="1:21" s="148" customFormat="1" x14ac:dyDescent="0.3">
      <c r="A144" s="111"/>
      <c r="B144" s="111"/>
      <c r="C144" s="111"/>
      <c r="D144" s="111"/>
      <c r="E144" s="111"/>
      <c r="F144" s="111"/>
      <c r="G144" s="111"/>
      <c r="I144" s="111"/>
      <c r="J144" s="111"/>
      <c r="K144" s="111"/>
      <c r="L144" s="111"/>
      <c r="M144" s="111"/>
      <c r="N144" s="111"/>
      <c r="P144" s="111"/>
      <c r="Q144" s="111"/>
      <c r="R144" s="111"/>
      <c r="S144" s="111"/>
      <c r="T144" s="111"/>
      <c r="U144" s="111"/>
    </row>
    <row r="145" spans="1:21" s="148" customFormat="1" x14ac:dyDescent="0.3">
      <c r="A145" s="111"/>
      <c r="B145" s="52" t="s">
        <v>194</v>
      </c>
      <c r="C145" s="106"/>
      <c r="D145" s="106"/>
      <c r="E145" s="106"/>
      <c r="F145" s="106"/>
      <c r="G145" s="106"/>
      <c r="H145" s="106"/>
      <c r="I145" s="52" t="s">
        <v>195</v>
      </c>
      <c r="J145" s="106"/>
      <c r="K145" s="106"/>
      <c r="L145" s="106"/>
      <c r="M145" s="106"/>
      <c r="N145" s="106"/>
      <c r="O145" s="106"/>
      <c r="P145" s="52" t="s">
        <v>196</v>
      </c>
      <c r="Q145" s="106"/>
      <c r="R145" s="106"/>
      <c r="S145" s="106"/>
      <c r="T145" s="106"/>
      <c r="U145" s="106"/>
    </row>
    <row r="146" spans="1:21" s="148" customFormat="1" x14ac:dyDescent="0.3">
      <c r="A146" s="111"/>
      <c r="B146" s="131"/>
      <c r="C146" s="131"/>
      <c r="D146" s="131"/>
      <c r="E146" s="131"/>
      <c r="F146" s="131"/>
      <c r="G146" s="131"/>
      <c r="H146" s="106"/>
      <c r="I146" s="131"/>
      <c r="J146" s="131"/>
      <c r="K146" s="131"/>
      <c r="L146" s="131"/>
      <c r="M146" s="131"/>
      <c r="N146" s="131"/>
      <c r="O146" s="106"/>
      <c r="P146" s="131"/>
      <c r="Q146" s="131"/>
      <c r="R146" s="131"/>
      <c r="S146" s="131"/>
      <c r="T146" s="131"/>
      <c r="U146" s="131"/>
    </row>
    <row r="147" spans="1:21" s="148" customFormat="1" x14ac:dyDescent="0.3">
      <c r="A147" s="111"/>
      <c r="B147" s="132"/>
      <c r="C147" s="133"/>
      <c r="D147" s="133"/>
      <c r="E147" s="134"/>
      <c r="F147" s="133"/>
      <c r="G147" s="133"/>
      <c r="H147" s="106"/>
      <c r="I147" s="132"/>
      <c r="J147" s="133"/>
      <c r="K147" s="133"/>
      <c r="L147" s="134"/>
      <c r="M147" s="133"/>
      <c r="N147" s="133"/>
      <c r="O147" s="106"/>
      <c r="P147" s="132"/>
      <c r="Q147" s="133"/>
      <c r="R147" s="133"/>
      <c r="S147" s="134"/>
      <c r="T147" s="133"/>
      <c r="U147" s="133"/>
    </row>
    <row r="148" spans="1:21" s="148" customFormat="1" x14ac:dyDescent="0.3">
      <c r="A148" s="111"/>
      <c r="B148" s="133"/>
      <c r="C148" s="132"/>
      <c r="D148" s="134"/>
      <c r="E148" s="133"/>
      <c r="F148" s="135"/>
      <c r="G148" s="136"/>
      <c r="H148" s="106"/>
      <c r="I148" s="133"/>
      <c r="J148" s="132"/>
      <c r="K148" s="134"/>
      <c r="L148" s="133"/>
      <c r="M148" s="135"/>
      <c r="N148" s="136"/>
      <c r="O148" s="106"/>
      <c r="P148" s="133"/>
      <c r="Q148" s="132"/>
      <c r="R148" s="134"/>
      <c r="S148" s="133"/>
      <c r="T148" s="135"/>
      <c r="U148" s="136"/>
    </row>
    <row r="149" spans="1:21" s="148" customFormat="1" x14ac:dyDescent="0.3">
      <c r="A149" s="111"/>
      <c r="B149" s="135"/>
      <c r="C149" s="134"/>
      <c r="D149" s="132"/>
      <c r="E149" s="135"/>
      <c r="F149" s="135"/>
      <c r="G149" s="137"/>
      <c r="H149" s="106"/>
      <c r="I149" s="135"/>
      <c r="J149" s="134"/>
      <c r="K149" s="132"/>
      <c r="L149" s="135"/>
      <c r="M149" s="135"/>
      <c r="N149" s="137"/>
      <c r="O149" s="106"/>
      <c r="P149" s="135"/>
      <c r="Q149" s="134"/>
      <c r="R149" s="132"/>
      <c r="S149" s="135"/>
      <c r="T149" s="135"/>
      <c r="U149" s="137"/>
    </row>
    <row r="150" spans="1:21" s="148" customFormat="1" x14ac:dyDescent="0.3">
      <c r="A150" s="111"/>
      <c r="B150" s="134"/>
      <c r="C150" s="135"/>
      <c r="D150" s="136"/>
      <c r="E150" s="132"/>
      <c r="F150" s="137"/>
      <c r="G150" s="135"/>
      <c r="H150" s="106"/>
      <c r="I150" s="134"/>
      <c r="J150" s="135"/>
      <c r="K150" s="136"/>
      <c r="L150" s="132"/>
      <c r="M150" s="137"/>
      <c r="N150" s="135"/>
      <c r="O150" s="106"/>
      <c r="P150" s="134"/>
      <c r="Q150" s="135"/>
      <c r="R150" s="136"/>
      <c r="S150" s="132"/>
      <c r="T150" s="137"/>
      <c r="U150" s="135"/>
    </row>
    <row r="151" spans="1:21" s="148" customFormat="1" x14ac:dyDescent="0.3">
      <c r="A151" s="111"/>
      <c r="B151" s="137"/>
      <c r="C151" s="136"/>
      <c r="D151" s="135"/>
      <c r="E151" s="137"/>
      <c r="F151" s="132"/>
      <c r="G151" s="134"/>
      <c r="H151" s="106"/>
      <c r="I151" s="137"/>
      <c r="J151" s="136"/>
      <c r="K151" s="135"/>
      <c r="L151" s="137"/>
      <c r="M151" s="132"/>
      <c r="N151" s="134"/>
      <c r="O151" s="106"/>
      <c r="P151" s="137"/>
      <c r="Q151" s="136"/>
      <c r="R151" s="135"/>
      <c r="S151" s="137"/>
      <c r="T151" s="132"/>
      <c r="U151" s="134"/>
    </row>
    <row r="152" spans="1:21" s="148" customFormat="1" x14ac:dyDescent="0.3">
      <c r="A152" s="111"/>
      <c r="B152" s="135"/>
      <c r="C152" s="137"/>
      <c r="D152" s="137"/>
      <c r="E152" s="135"/>
      <c r="F152" s="134"/>
      <c r="G152" s="132"/>
      <c r="H152" s="106"/>
      <c r="I152" s="135"/>
      <c r="J152" s="137"/>
      <c r="K152" s="137"/>
      <c r="L152" s="135"/>
      <c r="M152" s="134"/>
      <c r="N152" s="132"/>
      <c r="O152" s="106"/>
      <c r="P152" s="135"/>
      <c r="Q152" s="137"/>
      <c r="R152" s="137"/>
      <c r="S152" s="135"/>
      <c r="T152" s="134"/>
      <c r="U152" s="132"/>
    </row>
    <row r="153" spans="1:21" s="148" customFormat="1" x14ac:dyDescent="0.3">
      <c r="A153" s="111"/>
      <c r="B153" s="136"/>
      <c r="C153" s="138"/>
      <c r="D153" s="135"/>
      <c r="E153" s="138"/>
      <c r="F153" s="136"/>
      <c r="G153" s="138"/>
      <c r="H153" s="106"/>
      <c r="I153" s="136"/>
      <c r="J153" s="138"/>
      <c r="K153" s="135"/>
      <c r="L153" s="138"/>
      <c r="M153" s="136"/>
      <c r="N153" s="138"/>
      <c r="O153" s="106"/>
      <c r="P153" s="136"/>
      <c r="Q153" s="138"/>
      <c r="R153" s="135"/>
      <c r="S153" s="138"/>
      <c r="T153" s="136"/>
      <c r="U153" s="138"/>
    </row>
    <row r="154" spans="1:21" s="148" customFormat="1" x14ac:dyDescent="0.3">
      <c r="A154" s="111"/>
      <c r="B154" s="145"/>
      <c r="C154" s="146"/>
      <c r="D154" s="145"/>
      <c r="E154" s="147"/>
      <c r="F154" s="145"/>
      <c r="G154" s="146"/>
      <c r="H154" s="106"/>
      <c r="I154" s="145"/>
      <c r="J154" s="146"/>
      <c r="K154" s="145"/>
      <c r="L154" s="147"/>
      <c r="M154" s="145"/>
      <c r="N154" s="146"/>
      <c r="O154" s="106"/>
      <c r="P154" s="145"/>
      <c r="Q154" s="146"/>
      <c r="R154" s="145"/>
      <c r="S154" s="147"/>
      <c r="T154" s="145"/>
      <c r="U154" s="146"/>
    </row>
    <row r="155" spans="1:21" s="148" customFormat="1" x14ac:dyDescent="0.3">
      <c r="A155" s="111"/>
      <c r="C155" s="111" t="s">
        <v>197</v>
      </c>
      <c r="D155" s="111" t="s">
        <v>3</v>
      </c>
      <c r="E155" s="111" t="s">
        <v>203</v>
      </c>
      <c r="J155" s="111" t="s">
        <v>197</v>
      </c>
      <c r="K155" s="111" t="s">
        <v>3</v>
      </c>
      <c r="L155" s="111" t="s">
        <v>203</v>
      </c>
      <c r="Q155" s="111" t="s">
        <v>197</v>
      </c>
      <c r="R155" s="111" t="s">
        <v>3</v>
      </c>
      <c r="S155" s="111" t="s">
        <v>203</v>
      </c>
    </row>
    <row r="156" spans="1:21" s="148" customFormat="1" x14ac:dyDescent="0.3">
      <c r="A156" s="111"/>
      <c r="B156" s="111" t="s">
        <v>199</v>
      </c>
      <c r="C156" s="148" t="e">
        <f>AVERAGE(B147,C148,D149,E150,F151,G152)</f>
        <v>#DIV/0!</v>
      </c>
      <c r="D156" s="148" t="e">
        <f>STDEV(B147,C148,D149,E150,F151,G152)</f>
        <v>#DIV/0!</v>
      </c>
      <c r="E156" s="148" t="e">
        <f>ROUND((D156/C156)*100,2)&amp;"%"</f>
        <v>#DIV/0!</v>
      </c>
      <c r="I156" s="111" t="s">
        <v>199</v>
      </c>
      <c r="J156" s="148" t="e">
        <f>AVERAGE(I147,J148,K149,L150,M151,N152)</f>
        <v>#DIV/0!</v>
      </c>
      <c r="K156" s="148" t="e">
        <f>STDEV(I147,J148,K149,L150,M151,N152)</f>
        <v>#DIV/0!</v>
      </c>
      <c r="L156" s="148" t="e">
        <f>ROUND((K156/J156)*100,2)&amp;"%"</f>
        <v>#DIV/0!</v>
      </c>
      <c r="P156" s="111" t="s">
        <v>199</v>
      </c>
      <c r="Q156" s="148" t="e">
        <f>AVERAGE(P147,Q148,R149,S150,T151,U152)</f>
        <v>#DIV/0!</v>
      </c>
      <c r="R156" s="148" t="e">
        <f>STDEV(P147,Q148,R149,S150,T151,U152)</f>
        <v>#DIV/0!</v>
      </c>
      <c r="S156" s="148" t="e">
        <f>ROUND((R156/Q156)*100,2)&amp;"%"</f>
        <v>#DIV/0!</v>
      </c>
    </row>
    <row r="157" spans="1:21" s="148" customFormat="1" x14ac:dyDescent="0.3">
      <c r="A157" s="111"/>
      <c r="B157" s="111" t="s">
        <v>198</v>
      </c>
      <c r="C157" s="148" t="e">
        <f>AVERAGE(B148,C147,D147,F147,G147,E148)</f>
        <v>#DIV/0!</v>
      </c>
      <c r="D157" s="148" t="e">
        <f>STDEV(B148,C147,D147,E148,F147,G147)</f>
        <v>#DIV/0!</v>
      </c>
      <c r="E157" s="148" t="e">
        <f t="shared" ref="E157:E161" si="24">ROUND((D157/C157)*100,2)&amp;"%"</f>
        <v>#DIV/0!</v>
      </c>
      <c r="F157" s="111"/>
      <c r="G157" s="111"/>
      <c r="I157" s="111" t="s">
        <v>198</v>
      </c>
      <c r="J157" s="148" t="e">
        <f>AVERAGE(I148,J147,K147,M147,N147,L148)</f>
        <v>#DIV/0!</v>
      </c>
      <c r="K157" s="148" t="e">
        <f>STDEV(I148,J147,K147,L148,M147,N147)</f>
        <v>#DIV/0!</v>
      </c>
      <c r="L157" s="148" t="e">
        <f t="shared" ref="L157:L161" si="25">ROUND((K157/J157)*100,2)&amp;"%"</f>
        <v>#DIV/0!</v>
      </c>
      <c r="M157" s="111"/>
      <c r="N157" s="111"/>
      <c r="P157" s="111" t="s">
        <v>198</v>
      </c>
      <c r="Q157" s="148" t="e">
        <f>AVERAGE(P148,Q147,R147,T147,U147,S148)</f>
        <v>#DIV/0!</v>
      </c>
      <c r="R157" s="148" t="e">
        <f>STDEV(P148,Q147,R147,S148,T147,U147)</f>
        <v>#DIV/0!</v>
      </c>
      <c r="S157" s="148" t="e">
        <f t="shared" ref="S157:S161" si="26">ROUND((R157/Q157)*100,2)&amp;"%"</f>
        <v>#DIV/0!</v>
      </c>
      <c r="T157" s="111"/>
      <c r="U157" s="111"/>
    </row>
    <row r="158" spans="1:21" s="148" customFormat="1" x14ac:dyDescent="0.3">
      <c r="A158" s="111"/>
      <c r="B158" s="111" t="s">
        <v>200</v>
      </c>
      <c r="C158" s="148" t="e">
        <f>AVERAGE(B150,C149,D148,E147,F152,G151)</f>
        <v>#DIV/0!</v>
      </c>
      <c r="D158" s="148" t="e">
        <f>STDEV(B150,C149,D148,E147,F152,G151)</f>
        <v>#DIV/0!</v>
      </c>
      <c r="E158" s="148" t="e">
        <f t="shared" si="24"/>
        <v>#DIV/0!</v>
      </c>
      <c r="F158" s="111"/>
      <c r="G158" s="111"/>
      <c r="I158" s="111" t="s">
        <v>200</v>
      </c>
      <c r="J158" s="148" t="e">
        <f>AVERAGE(I150,J149,K148,L147,M152,N151)</f>
        <v>#DIV/0!</v>
      </c>
      <c r="K158" s="148" t="e">
        <f>STDEV(I150,J149,K148,L147,M152,N151)</f>
        <v>#DIV/0!</v>
      </c>
      <c r="L158" s="148" t="e">
        <f t="shared" si="25"/>
        <v>#DIV/0!</v>
      </c>
      <c r="M158" s="111"/>
      <c r="N158" s="111"/>
      <c r="P158" s="111" t="s">
        <v>200</v>
      </c>
      <c r="Q158" s="148" t="e">
        <f>AVERAGE(P150,Q149,R148,S147,T152,U151)</f>
        <v>#DIV/0!</v>
      </c>
      <c r="R158" s="148" t="e">
        <f>STDEV(P150,Q149,R148,S147,T152,U151)</f>
        <v>#DIV/0!</v>
      </c>
      <c r="S158" s="148" t="e">
        <f t="shared" si="26"/>
        <v>#DIV/0!</v>
      </c>
      <c r="T158" s="111"/>
      <c r="U158" s="111"/>
    </row>
    <row r="159" spans="1:21" s="148" customFormat="1" x14ac:dyDescent="0.3">
      <c r="A159" s="111"/>
      <c r="B159" s="111" t="s">
        <v>201</v>
      </c>
      <c r="C159" s="148" t="e">
        <f>AVERAGE(B151,C152,D152,E151,F150,G149)</f>
        <v>#DIV/0!</v>
      </c>
      <c r="D159" s="148" t="e">
        <f>STDEV(B151,C152,D152,E151,F150,G149)</f>
        <v>#DIV/0!</v>
      </c>
      <c r="E159" s="148" t="e">
        <f t="shared" si="24"/>
        <v>#DIV/0!</v>
      </c>
      <c r="F159" s="111"/>
      <c r="G159" s="111"/>
      <c r="I159" s="111" t="s">
        <v>201</v>
      </c>
      <c r="J159" s="148" t="e">
        <f>AVERAGE(I151,J152,K152,L151,M150,N149)</f>
        <v>#DIV/0!</v>
      </c>
      <c r="K159" s="148" t="e">
        <f>STDEV(I151,J152,K152,L151,M150,N149)</f>
        <v>#DIV/0!</v>
      </c>
      <c r="L159" s="148" t="e">
        <f t="shared" si="25"/>
        <v>#DIV/0!</v>
      </c>
      <c r="M159" s="111"/>
      <c r="N159" s="111"/>
      <c r="P159" s="111" t="s">
        <v>201</v>
      </c>
      <c r="Q159" s="148" t="e">
        <f>AVERAGE(P151,Q152,R152,S151,T150,U149)</f>
        <v>#DIV/0!</v>
      </c>
      <c r="R159" s="148" t="e">
        <f>STDEV(P151,Q152,R152,S151,T150,U149)</f>
        <v>#DIV/0!</v>
      </c>
      <c r="S159" s="148" t="e">
        <f t="shared" si="26"/>
        <v>#DIV/0!</v>
      </c>
      <c r="T159" s="111"/>
      <c r="U159" s="111"/>
    </row>
    <row r="160" spans="1:21" s="148" customFormat="1" x14ac:dyDescent="0.3">
      <c r="A160" s="111"/>
      <c r="B160" s="111" t="s">
        <v>202</v>
      </c>
      <c r="C160" s="148" t="e">
        <f>AVERAGE(B153,C151,D150,G148,F153,E154)</f>
        <v>#DIV/0!</v>
      </c>
      <c r="D160" s="148" t="e">
        <f>STDEV(B153,C151,D150,G148,F153,E154)</f>
        <v>#DIV/0!</v>
      </c>
      <c r="E160" s="148" t="e">
        <f t="shared" si="24"/>
        <v>#DIV/0!</v>
      </c>
      <c r="F160" s="111"/>
      <c r="G160" s="111"/>
      <c r="I160" s="111" t="s">
        <v>202</v>
      </c>
      <c r="J160" s="148" t="e">
        <f>AVERAGE(I153,J151,K150,N148,M153,L154)</f>
        <v>#DIV/0!</v>
      </c>
      <c r="K160" s="148" t="e">
        <f>STDEV(I153,J151,K150,N148,M153,L154)</f>
        <v>#DIV/0!</v>
      </c>
      <c r="L160" s="148" t="e">
        <f t="shared" si="25"/>
        <v>#DIV/0!</v>
      </c>
      <c r="M160" s="111"/>
      <c r="N160" s="111"/>
      <c r="P160" s="111" t="s">
        <v>202</v>
      </c>
      <c r="Q160" s="148" t="e">
        <f>AVERAGE(P153,Q151,R150,U148,T153,S154)</f>
        <v>#DIV/0!</v>
      </c>
      <c r="R160" s="148" t="e">
        <f>STDEV(P153,Q151,R150,U148,T153,S154)</f>
        <v>#DIV/0!</v>
      </c>
      <c r="S160" s="148" t="e">
        <f t="shared" si="26"/>
        <v>#DIV/0!</v>
      </c>
      <c r="T160" s="111"/>
      <c r="U160" s="111"/>
    </row>
    <row r="161" spans="1:21" s="148" customFormat="1" x14ac:dyDescent="0.3">
      <c r="A161" s="111"/>
      <c r="B161" s="111" t="s">
        <v>204</v>
      </c>
      <c r="C161" s="148" t="e">
        <f>AVERAGE(B154,C153,D154,E153,F154,G153)</f>
        <v>#DIV/0!</v>
      </c>
      <c r="D161" s="148" t="e">
        <f>STDEV(B154,C153,D154,E153,F154,G153)</f>
        <v>#DIV/0!</v>
      </c>
      <c r="E161" s="148" t="e">
        <f t="shared" si="24"/>
        <v>#DIV/0!</v>
      </c>
      <c r="F161" s="111"/>
      <c r="G161" s="111"/>
      <c r="I161" s="111" t="s">
        <v>204</v>
      </c>
      <c r="J161" s="148" t="e">
        <f>AVERAGE(I154,J153,K154,L153,M154,N153)</f>
        <v>#DIV/0!</v>
      </c>
      <c r="K161" s="148" t="e">
        <f>STDEV(I154,J153,K154,L153,M154,N153)</f>
        <v>#DIV/0!</v>
      </c>
      <c r="L161" s="148" t="e">
        <f t="shared" si="25"/>
        <v>#DIV/0!</v>
      </c>
      <c r="M161" s="111"/>
      <c r="N161" s="111"/>
      <c r="P161" s="111" t="s">
        <v>204</v>
      </c>
      <c r="Q161" s="148" t="e">
        <f>AVERAGE(P154,Q153,R154,S153,T154,U153)</f>
        <v>#DIV/0!</v>
      </c>
      <c r="R161" s="148" t="e">
        <f>STDEV(P154,Q153,R154,S153,T154,U153)</f>
        <v>#DIV/0!</v>
      </c>
      <c r="S161" s="148" t="e">
        <f t="shared" si="26"/>
        <v>#DIV/0!</v>
      </c>
      <c r="T161" s="111"/>
      <c r="U161" s="111"/>
    </row>
    <row r="162" spans="1:21" s="148" customFormat="1" x14ac:dyDescent="0.3">
      <c r="A162" s="111"/>
      <c r="B162" s="111"/>
      <c r="C162" s="111"/>
      <c r="D162" s="111"/>
      <c r="E162" s="111"/>
      <c r="F162" s="111"/>
      <c r="G162" s="111"/>
      <c r="I162" s="111"/>
      <c r="J162" s="111"/>
      <c r="K162" s="111"/>
      <c r="L162" s="111"/>
      <c r="M162" s="111"/>
      <c r="N162" s="111"/>
      <c r="P162" s="111"/>
      <c r="Q162" s="111"/>
      <c r="R162" s="111"/>
      <c r="S162" s="111"/>
      <c r="T162" s="111"/>
      <c r="U162" s="111"/>
    </row>
    <row r="163" spans="1:21" s="148" customFormat="1" x14ac:dyDescent="0.3">
      <c r="A163" s="111"/>
      <c r="B163" s="52" t="s">
        <v>194</v>
      </c>
      <c r="C163" s="106"/>
      <c r="D163" s="106"/>
      <c r="E163" s="106"/>
      <c r="F163" s="106"/>
      <c r="G163" s="106"/>
      <c r="H163" s="106"/>
      <c r="I163" s="52" t="s">
        <v>195</v>
      </c>
      <c r="J163" s="106"/>
      <c r="K163" s="106"/>
      <c r="L163" s="106"/>
      <c r="M163" s="106"/>
      <c r="N163" s="106"/>
      <c r="O163" s="106"/>
      <c r="P163" s="52" t="s">
        <v>196</v>
      </c>
      <c r="Q163" s="106"/>
      <c r="R163" s="106"/>
      <c r="S163" s="106"/>
      <c r="T163" s="106"/>
      <c r="U163" s="106"/>
    </row>
    <row r="164" spans="1:21" s="148" customFormat="1" x14ac:dyDescent="0.3">
      <c r="A164" s="111"/>
      <c r="B164" s="131"/>
      <c r="C164" s="131"/>
      <c r="D164" s="131"/>
      <c r="E164" s="131"/>
      <c r="F164" s="131"/>
      <c r="G164" s="131"/>
      <c r="H164" s="106"/>
      <c r="I164" s="131"/>
      <c r="J164" s="131"/>
      <c r="K164" s="131"/>
      <c r="L164" s="131"/>
      <c r="M164" s="131"/>
      <c r="N164" s="131"/>
      <c r="O164" s="106"/>
      <c r="P164" s="131"/>
      <c r="Q164" s="131"/>
      <c r="R164" s="131"/>
      <c r="S164" s="131"/>
      <c r="T164" s="131"/>
      <c r="U164" s="131"/>
    </row>
    <row r="165" spans="1:21" s="148" customFormat="1" x14ac:dyDescent="0.3">
      <c r="A165" s="111"/>
      <c r="B165" s="132"/>
      <c r="C165" s="133"/>
      <c r="D165" s="133"/>
      <c r="E165" s="134"/>
      <c r="F165" s="133"/>
      <c r="G165" s="133"/>
      <c r="H165" s="106"/>
      <c r="I165" s="132"/>
      <c r="J165" s="133"/>
      <c r="K165" s="133"/>
      <c r="L165" s="134"/>
      <c r="M165" s="133"/>
      <c r="N165" s="133"/>
      <c r="O165" s="106"/>
      <c r="P165" s="132"/>
      <c r="Q165" s="133"/>
      <c r="R165" s="133"/>
      <c r="S165" s="134"/>
      <c r="T165" s="133"/>
      <c r="U165" s="133"/>
    </row>
    <row r="166" spans="1:21" s="148" customFormat="1" x14ac:dyDescent="0.3">
      <c r="A166" s="111"/>
      <c r="B166" s="133"/>
      <c r="C166" s="132"/>
      <c r="D166" s="134"/>
      <c r="E166" s="133"/>
      <c r="F166" s="135"/>
      <c r="G166" s="136"/>
      <c r="H166" s="106"/>
      <c r="I166" s="133"/>
      <c r="J166" s="132"/>
      <c r="K166" s="134"/>
      <c r="L166" s="133"/>
      <c r="M166" s="135"/>
      <c r="N166" s="136"/>
      <c r="O166" s="106"/>
      <c r="P166" s="133"/>
      <c r="Q166" s="132"/>
      <c r="R166" s="134"/>
      <c r="S166" s="133"/>
      <c r="T166" s="135"/>
      <c r="U166" s="136"/>
    </row>
    <row r="167" spans="1:21" s="148" customFormat="1" x14ac:dyDescent="0.3">
      <c r="A167" s="111"/>
      <c r="B167" s="135"/>
      <c r="C167" s="134"/>
      <c r="D167" s="132"/>
      <c r="E167" s="135"/>
      <c r="F167" s="135"/>
      <c r="G167" s="137"/>
      <c r="H167" s="106"/>
      <c r="I167" s="135"/>
      <c r="J167" s="134"/>
      <c r="K167" s="132"/>
      <c r="L167" s="135"/>
      <c r="M167" s="135"/>
      <c r="N167" s="137"/>
      <c r="O167" s="106"/>
      <c r="P167" s="135"/>
      <c r="Q167" s="134"/>
      <c r="R167" s="132"/>
      <c r="S167" s="135"/>
      <c r="T167" s="135"/>
      <c r="U167" s="137"/>
    </row>
    <row r="168" spans="1:21" s="148" customFormat="1" x14ac:dyDescent="0.3">
      <c r="A168" s="111"/>
      <c r="B168" s="134"/>
      <c r="C168" s="135"/>
      <c r="D168" s="136"/>
      <c r="E168" s="132"/>
      <c r="F168" s="137"/>
      <c r="G168" s="135"/>
      <c r="H168" s="106"/>
      <c r="I168" s="134"/>
      <c r="J168" s="135"/>
      <c r="K168" s="136"/>
      <c r="L168" s="132"/>
      <c r="M168" s="137"/>
      <c r="N168" s="135"/>
      <c r="O168" s="106"/>
      <c r="P168" s="134"/>
      <c r="Q168" s="135"/>
      <c r="R168" s="136"/>
      <c r="S168" s="132"/>
      <c r="T168" s="137"/>
      <c r="U168" s="135"/>
    </row>
    <row r="169" spans="1:21" s="148" customFormat="1" x14ac:dyDescent="0.3">
      <c r="A169" s="111"/>
      <c r="B169" s="137"/>
      <c r="C169" s="136"/>
      <c r="D169" s="135"/>
      <c r="E169" s="137"/>
      <c r="F169" s="132"/>
      <c r="G169" s="134"/>
      <c r="H169" s="106"/>
      <c r="I169" s="137"/>
      <c r="J169" s="136"/>
      <c r="K169" s="135"/>
      <c r="L169" s="137"/>
      <c r="M169" s="132"/>
      <c r="N169" s="134"/>
      <c r="O169" s="106"/>
      <c r="P169" s="137"/>
      <c r="Q169" s="136"/>
      <c r="R169" s="135"/>
      <c r="S169" s="137"/>
      <c r="T169" s="132"/>
      <c r="U169" s="134"/>
    </row>
    <row r="170" spans="1:21" s="148" customFormat="1" x14ac:dyDescent="0.3">
      <c r="A170" s="111"/>
      <c r="B170" s="135"/>
      <c r="C170" s="137"/>
      <c r="D170" s="137"/>
      <c r="E170" s="135"/>
      <c r="F170" s="134"/>
      <c r="G170" s="132"/>
      <c r="H170" s="106"/>
      <c r="I170" s="135"/>
      <c r="J170" s="137"/>
      <c r="K170" s="137"/>
      <c r="L170" s="135"/>
      <c r="M170" s="134"/>
      <c r="N170" s="132"/>
      <c r="O170" s="106"/>
      <c r="P170" s="135"/>
      <c r="Q170" s="137"/>
      <c r="R170" s="137"/>
      <c r="S170" s="135"/>
      <c r="T170" s="134"/>
      <c r="U170" s="132"/>
    </row>
    <row r="171" spans="1:21" s="148" customFormat="1" x14ac:dyDescent="0.3">
      <c r="A171" s="111"/>
      <c r="B171" s="136"/>
      <c r="C171" s="138"/>
      <c r="D171" s="135"/>
      <c r="E171" s="138"/>
      <c r="F171" s="136"/>
      <c r="G171" s="138"/>
      <c r="H171" s="106"/>
      <c r="I171" s="136"/>
      <c r="J171" s="138"/>
      <c r="K171" s="135"/>
      <c r="L171" s="138"/>
      <c r="M171" s="136"/>
      <c r="N171" s="138"/>
      <c r="O171" s="106"/>
      <c r="P171" s="136"/>
      <c r="Q171" s="138"/>
      <c r="R171" s="135"/>
      <c r="S171" s="138"/>
      <c r="T171" s="136"/>
      <c r="U171" s="138"/>
    </row>
    <row r="172" spans="1:21" s="148" customFormat="1" x14ac:dyDescent="0.3">
      <c r="A172" s="111"/>
      <c r="B172" s="145"/>
      <c r="C172" s="146"/>
      <c r="D172" s="145"/>
      <c r="E172" s="147"/>
      <c r="F172" s="145"/>
      <c r="G172" s="146"/>
      <c r="H172" s="106"/>
      <c r="I172" s="145"/>
      <c r="J172" s="146"/>
      <c r="K172" s="145"/>
      <c r="L172" s="147"/>
      <c r="M172" s="145"/>
      <c r="N172" s="146"/>
      <c r="O172" s="106"/>
      <c r="P172" s="145"/>
      <c r="Q172" s="146"/>
      <c r="R172" s="145"/>
      <c r="S172" s="147"/>
      <c r="T172" s="145"/>
      <c r="U172" s="146"/>
    </row>
    <row r="173" spans="1:21" s="148" customFormat="1" x14ac:dyDescent="0.3">
      <c r="A173" s="111"/>
      <c r="C173" s="111" t="s">
        <v>197</v>
      </c>
      <c r="D173" s="111" t="s">
        <v>3</v>
      </c>
      <c r="E173" s="111" t="s">
        <v>203</v>
      </c>
      <c r="J173" s="111" t="s">
        <v>197</v>
      </c>
      <c r="K173" s="111" t="s">
        <v>3</v>
      </c>
      <c r="L173" s="111" t="s">
        <v>203</v>
      </c>
      <c r="Q173" s="111" t="s">
        <v>197</v>
      </c>
      <c r="R173" s="111" t="s">
        <v>3</v>
      </c>
      <c r="S173" s="111" t="s">
        <v>203</v>
      </c>
    </row>
    <row r="174" spans="1:21" s="148" customFormat="1" x14ac:dyDescent="0.3">
      <c r="A174" s="111"/>
      <c r="B174" s="111" t="s">
        <v>199</v>
      </c>
      <c r="C174" s="148" t="e">
        <f>AVERAGE(B165,C166,D167,E168,F169,G170)</f>
        <v>#DIV/0!</v>
      </c>
      <c r="D174" s="148" t="e">
        <f>STDEV(B165,C166,D167,E168,F169,G170)</f>
        <v>#DIV/0!</v>
      </c>
      <c r="E174" s="148" t="e">
        <f>ROUND((D174/C174)*100,2)&amp;"%"</f>
        <v>#DIV/0!</v>
      </c>
      <c r="I174" s="111" t="s">
        <v>199</v>
      </c>
      <c r="J174" s="148" t="e">
        <f>AVERAGE(I165,J166,K167,L168,M169,N170)</f>
        <v>#DIV/0!</v>
      </c>
      <c r="K174" s="148" t="e">
        <f>STDEV(I165,J166,K167,L168,M169,N170)</f>
        <v>#DIV/0!</v>
      </c>
      <c r="L174" s="148" t="e">
        <f>ROUND((K174/J174)*100,2)&amp;"%"</f>
        <v>#DIV/0!</v>
      </c>
      <c r="P174" s="111" t="s">
        <v>199</v>
      </c>
      <c r="Q174" s="148" t="e">
        <f>AVERAGE(P165,Q166,R167,S168,T169,U170)</f>
        <v>#DIV/0!</v>
      </c>
      <c r="R174" s="148" t="e">
        <f>STDEV(P165,Q166,R167,S168,T169,U170)</f>
        <v>#DIV/0!</v>
      </c>
      <c r="S174" s="148" t="e">
        <f>ROUND((R174/Q174)*100,2)&amp;"%"</f>
        <v>#DIV/0!</v>
      </c>
    </row>
    <row r="175" spans="1:21" s="148" customFormat="1" x14ac:dyDescent="0.3">
      <c r="A175" s="111"/>
      <c r="B175" s="111" t="s">
        <v>198</v>
      </c>
      <c r="C175" s="148" t="e">
        <f>AVERAGE(B166,C165,D165,F165,G165,E166)</f>
        <v>#DIV/0!</v>
      </c>
      <c r="D175" s="148" t="e">
        <f>STDEV(B166,C165,D165,E166,F165,G165)</f>
        <v>#DIV/0!</v>
      </c>
      <c r="E175" s="148" t="e">
        <f t="shared" ref="E175:E179" si="27">ROUND((D175/C175)*100,2)&amp;"%"</f>
        <v>#DIV/0!</v>
      </c>
      <c r="F175" s="111"/>
      <c r="G175" s="111"/>
      <c r="I175" s="111" t="s">
        <v>198</v>
      </c>
      <c r="J175" s="148" t="e">
        <f>AVERAGE(I166,J165,K165,M165,N165,L166)</f>
        <v>#DIV/0!</v>
      </c>
      <c r="K175" s="148" t="e">
        <f>STDEV(I166,J165,K165,L166,M165,N165)</f>
        <v>#DIV/0!</v>
      </c>
      <c r="L175" s="148" t="e">
        <f t="shared" ref="L175:L179" si="28">ROUND((K175/J175)*100,2)&amp;"%"</f>
        <v>#DIV/0!</v>
      </c>
      <c r="M175" s="111"/>
      <c r="N175" s="111"/>
      <c r="P175" s="111" t="s">
        <v>198</v>
      </c>
      <c r="Q175" s="148" t="e">
        <f>AVERAGE(P166,Q165,R165,T165,U165,S166)</f>
        <v>#DIV/0!</v>
      </c>
      <c r="R175" s="148" t="e">
        <f>STDEV(P166,Q165,R165,S166,T165,U165)</f>
        <v>#DIV/0!</v>
      </c>
      <c r="S175" s="148" t="e">
        <f t="shared" ref="S175:S179" si="29">ROUND((R175/Q175)*100,2)&amp;"%"</f>
        <v>#DIV/0!</v>
      </c>
      <c r="T175" s="111"/>
      <c r="U175" s="111"/>
    </row>
    <row r="176" spans="1:21" s="148" customFormat="1" x14ac:dyDescent="0.3">
      <c r="A176" s="111"/>
      <c r="B176" s="111" t="s">
        <v>200</v>
      </c>
      <c r="C176" s="148" t="e">
        <f>AVERAGE(B168,C167,D166,E165,F170,G169)</f>
        <v>#DIV/0!</v>
      </c>
      <c r="D176" s="148" t="e">
        <f>STDEV(B168,C167,D166,E165,F170,G169)</f>
        <v>#DIV/0!</v>
      </c>
      <c r="E176" s="148" t="e">
        <f t="shared" si="27"/>
        <v>#DIV/0!</v>
      </c>
      <c r="F176" s="111"/>
      <c r="G176" s="111"/>
      <c r="I176" s="111" t="s">
        <v>200</v>
      </c>
      <c r="J176" s="148" t="e">
        <f>AVERAGE(I168,J167,K166,L165,M170,N169)</f>
        <v>#DIV/0!</v>
      </c>
      <c r="K176" s="148" t="e">
        <f>STDEV(I168,J167,K166,L165,M170,N169)</f>
        <v>#DIV/0!</v>
      </c>
      <c r="L176" s="148" t="e">
        <f t="shared" si="28"/>
        <v>#DIV/0!</v>
      </c>
      <c r="M176" s="111"/>
      <c r="N176" s="111"/>
      <c r="P176" s="111" t="s">
        <v>200</v>
      </c>
      <c r="Q176" s="148" t="e">
        <f>AVERAGE(P168,Q167,R166,S165,T170,U169)</f>
        <v>#DIV/0!</v>
      </c>
      <c r="R176" s="148" t="e">
        <f>STDEV(P168,Q167,R166,S165,T170,U169)</f>
        <v>#DIV/0!</v>
      </c>
      <c r="S176" s="148" t="e">
        <f t="shared" si="29"/>
        <v>#DIV/0!</v>
      </c>
      <c r="T176" s="111"/>
      <c r="U176" s="111"/>
    </row>
    <row r="177" spans="1:21" s="148" customFormat="1" x14ac:dyDescent="0.3">
      <c r="A177" s="111"/>
      <c r="B177" s="111" t="s">
        <v>201</v>
      </c>
      <c r="C177" s="148" t="e">
        <f>AVERAGE(B169,C170,D170,E169,F168,G167)</f>
        <v>#DIV/0!</v>
      </c>
      <c r="D177" s="148" t="e">
        <f>STDEV(B169,C170,D170,E169,F168,G167)</f>
        <v>#DIV/0!</v>
      </c>
      <c r="E177" s="148" t="e">
        <f t="shared" si="27"/>
        <v>#DIV/0!</v>
      </c>
      <c r="F177" s="111"/>
      <c r="G177" s="111"/>
      <c r="I177" s="111" t="s">
        <v>201</v>
      </c>
      <c r="J177" s="148" t="e">
        <f>AVERAGE(I169,J170,K170,L169,M168,N167)</f>
        <v>#DIV/0!</v>
      </c>
      <c r="K177" s="148" t="e">
        <f>STDEV(I169,J170,K170,L169,M168,N167)</f>
        <v>#DIV/0!</v>
      </c>
      <c r="L177" s="148" t="e">
        <f t="shared" si="28"/>
        <v>#DIV/0!</v>
      </c>
      <c r="M177" s="111"/>
      <c r="N177" s="111"/>
      <c r="P177" s="111" t="s">
        <v>201</v>
      </c>
      <c r="Q177" s="148" t="e">
        <f>AVERAGE(P169,Q170,R170,S169,T168,U167)</f>
        <v>#DIV/0!</v>
      </c>
      <c r="R177" s="148" t="e">
        <f>STDEV(P169,Q170,R170,S169,T168,U167)</f>
        <v>#DIV/0!</v>
      </c>
      <c r="S177" s="148" t="e">
        <f t="shared" si="29"/>
        <v>#DIV/0!</v>
      </c>
      <c r="T177" s="111"/>
      <c r="U177" s="111"/>
    </row>
    <row r="178" spans="1:21" s="148" customFormat="1" x14ac:dyDescent="0.3">
      <c r="A178" s="111"/>
      <c r="B178" s="111" t="s">
        <v>202</v>
      </c>
      <c r="C178" s="148" t="e">
        <f>AVERAGE(B171,C169,D168,G166,F171,E172)</f>
        <v>#DIV/0!</v>
      </c>
      <c r="D178" s="148" t="e">
        <f>STDEV(B171,C169,D168,G166,F171,E172)</f>
        <v>#DIV/0!</v>
      </c>
      <c r="E178" s="148" t="e">
        <f t="shared" si="27"/>
        <v>#DIV/0!</v>
      </c>
      <c r="F178" s="111"/>
      <c r="G178" s="111"/>
      <c r="I178" s="111" t="s">
        <v>202</v>
      </c>
      <c r="J178" s="148" t="e">
        <f>AVERAGE(I171,J169,K168,N166,M171,L172)</f>
        <v>#DIV/0!</v>
      </c>
      <c r="K178" s="148" t="e">
        <f>STDEV(I171,J169,K168,N166,M171,L172)</f>
        <v>#DIV/0!</v>
      </c>
      <c r="L178" s="148" t="e">
        <f t="shared" si="28"/>
        <v>#DIV/0!</v>
      </c>
      <c r="M178" s="111"/>
      <c r="N178" s="111"/>
      <c r="P178" s="111" t="s">
        <v>202</v>
      </c>
      <c r="Q178" s="148" t="e">
        <f>AVERAGE(P171,Q169,R168,U166,T171,S172)</f>
        <v>#DIV/0!</v>
      </c>
      <c r="R178" s="148" t="e">
        <f>STDEV(P171,Q169,R168,U166,T171,S172)</f>
        <v>#DIV/0!</v>
      </c>
      <c r="S178" s="148" t="e">
        <f t="shared" si="29"/>
        <v>#DIV/0!</v>
      </c>
      <c r="T178" s="111"/>
      <c r="U178" s="111"/>
    </row>
    <row r="179" spans="1:21" s="148" customFormat="1" x14ac:dyDescent="0.3">
      <c r="A179" s="111"/>
      <c r="B179" s="111" t="s">
        <v>204</v>
      </c>
      <c r="C179" s="148" t="e">
        <f>AVERAGE(B172,C171,D172,E171,F172,G171)</f>
        <v>#DIV/0!</v>
      </c>
      <c r="D179" s="148" t="e">
        <f>STDEV(B172,C171,D172,E171,F172,G171)</f>
        <v>#DIV/0!</v>
      </c>
      <c r="E179" s="148" t="e">
        <f t="shared" si="27"/>
        <v>#DIV/0!</v>
      </c>
      <c r="F179" s="111"/>
      <c r="G179" s="111"/>
      <c r="I179" s="111" t="s">
        <v>204</v>
      </c>
      <c r="J179" s="148" t="e">
        <f>AVERAGE(I172,J171,K172,L171,M172,N171)</f>
        <v>#DIV/0!</v>
      </c>
      <c r="K179" s="148" t="e">
        <f>STDEV(I172,J171,K172,L171,M172,N171)</f>
        <v>#DIV/0!</v>
      </c>
      <c r="L179" s="148" t="e">
        <f t="shared" si="28"/>
        <v>#DIV/0!</v>
      </c>
      <c r="M179" s="111"/>
      <c r="N179" s="111"/>
      <c r="P179" s="111" t="s">
        <v>204</v>
      </c>
      <c r="Q179" s="148" t="e">
        <f>AVERAGE(P172,Q171,R172,S171,T172,U171)</f>
        <v>#DIV/0!</v>
      </c>
      <c r="R179" s="148" t="e">
        <f>STDEV(P172,Q171,R172,S171,T172,U171)</f>
        <v>#DIV/0!</v>
      </c>
      <c r="S179" s="148" t="e">
        <f t="shared" si="29"/>
        <v>#DIV/0!</v>
      </c>
      <c r="T179" s="111"/>
      <c r="U179" s="111"/>
    </row>
    <row r="180" spans="1:21" s="148" customFormat="1" x14ac:dyDescent="0.3">
      <c r="A180" s="111"/>
      <c r="B180" s="111"/>
      <c r="C180" s="111"/>
      <c r="D180" s="111"/>
      <c r="E180" s="111"/>
      <c r="F180" s="111"/>
      <c r="G180" s="111"/>
      <c r="I180" s="111"/>
      <c r="J180" s="111"/>
      <c r="K180" s="111"/>
      <c r="L180" s="111"/>
      <c r="M180" s="111"/>
      <c r="N180" s="111"/>
      <c r="P180" s="111"/>
      <c r="Q180" s="111"/>
      <c r="R180" s="111"/>
      <c r="S180" s="111"/>
      <c r="T180" s="111"/>
      <c r="U180" s="111"/>
    </row>
    <row r="181" spans="1:21" s="148" customFormat="1" x14ac:dyDescent="0.3">
      <c r="A181" s="111"/>
      <c r="B181" s="52" t="s">
        <v>194</v>
      </c>
      <c r="C181" s="106"/>
      <c r="D181" s="106"/>
      <c r="E181" s="106"/>
      <c r="F181" s="106"/>
      <c r="G181" s="106"/>
      <c r="H181" s="106"/>
      <c r="I181" s="52" t="s">
        <v>195</v>
      </c>
      <c r="J181" s="106"/>
      <c r="K181" s="106"/>
      <c r="L181" s="106"/>
      <c r="M181" s="106"/>
      <c r="N181" s="106"/>
      <c r="O181" s="106"/>
      <c r="P181" s="52" t="s">
        <v>196</v>
      </c>
      <c r="Q181" s="106"/>
      <c r="R181" s="106"/>
      <c r="S181" s="106"/>
      <c r="T181" s="106"/>
      <c r="U181" s="106"/>
    </row>
    <row r="182" spans="1:21" s="148" customFormat="1" x14ac:dyDescent="0.3">
      <c r="A182" s="111"/>
      <c r="B182" s="131"/>
      <c r="C182" s="131"/>
      <c r="D182" s="131"/>
      <c r="E182" s="131"/>
      <c r="F182" s="131"/>
      <c r="G182" s="131"/>
      <c r="H182" s="106"/>
      <c r="I182" s="131"/>
      <c r="J182" s="131"/>
      <c r="K182" s="131"/>
      <c r="L182" s="131"/>
      <c r="M182" s="131"/>
      <c r="N182" s="131"/>
      <c r="O182" s="106"/>
      <c r="P182" s="131"/>
      <c r="Q182" s="131"/>
      <c r="R182" s="131"/>
      <c r="S182" s="131"/>
      <c r="T182" s="131"/>
      <c r="U182" s="131"/>
    </row>
    <row r="183" spans="1:21" s="148" customFormat="1" x14ac:dyDescent="0.3">
      <c r="A183" s="111"/>
      <c r="B183" s="132"/>
      <c r="C183" s="133"/>
      <c r="D183" s="133"/>
      <c r="E183" s="134"/>
      <c r="F183" s="133"/>
      <c r="G183" s="133"/>
      <c r="H183" s="106"/>
      <c r="I183" s="132"/>
      <c r="J183" s="133"/>
      <c r="K183" s="133"/>
      <c r="L183" s="134"/>
      <c r="M183" s="133"/>
      <c r="N183" s="133"/>
      <c r="O183" s="106"/>
      <c r="P183" s="132"/>
      <c r="Q183" s="133"/>
      <c r="R183" s="133"/>
      <c r="S183" s="134"/>
      <c r="T183" s="133"/>
      <c r="U183" s="133"/>
    </row>
    <row r="184" spans="1:21" s="148" customFormat="1" x14ac:dyDescent="0.3">
      <c r="A184" s="111"/>
      <c r="B184" s="133"/>
      <c r="C184" s="132"/>
      <c r="D184" s="134"/>
      <c r="E184" s="133"/>
      <c r="F184" s="135"/>
      <c r="G184" s="136"/>
      <c r="H184" s="106"/>
      <c r="I184" s="133"/>
      <c r="J184" s="132"/>
      <c r="K184" s="134"/>
      <c r="L184" s="133"/>
      <c r="M184" s="135"/>
      <c r="N184" s="136"/>
      <c r="O184" s="106"/>
      <c r="P184" s="133"/>
      <c r="Q184" s="132"/>
      <c r="R184" s="134"/>
      <c r="S184" s="133"/>
      <c r="T184" s="135"/>
      <c r="U184" s="136"/>
    </row>
    <row r="185" spans="1:21" s="148" customFormat="1" x14ac:dyDescent="0.3">
      <c r="A185" s="111"/>
      <c r="B185" s="135"/>
      <c r="C185" s="134"/>
      <c r="D185" s="132"/>
      <c r="E185" s="135"/>
      <c r="F185" s="135"/>
      <c r="G185" s="137"/>
      <c r="H185" s="106"/>
      <c r="I185" s="135"/>
      <c r="J185" s="134"/>
      <c r="K185" s="132"/>
      <c r="L185" s="135"/>
      <c r="M185" s="135"/>
      <c r="N185" s="137"/>
      <c r="O185" s="106"/>
      <c r="P185" s="135"/>
      <c r="Q185" s="134"/>
      <c r="R185" s="132"/>
      <c r="S185" s="135"/>
      <c r="T185" s="135"/>
      <c r="U185" s="137"/>
    </row>
    <row r="186" spans="1:21" s="148" customFormat="1" x14ac:dyDescent="0.3">
      <c r="A186" s="111"/>
      <c r="B186" s="134"/>
      <c r="C186" s="135"/>
      <c r="D186" s="136"/>
      <c r="E186" s="132"/>
      <c r="F186" s="137"/>
      <c r="G186" s="135"/>
      <c r="H186" s="106"/>
      <c r="I186" s="134"/>
      <c r="J186" s="135"/>
      <c r="K186" s="136"/>
      <c r="L186" s="132"/>
      <c r="M186" s="137"/>
      <c r="N186" s="135"/>
      <c r="O186" s="106"/>
      <c r="P186" s="134"/>
      <c r="Q186" s="135"/>
      <c r="R186" s="136"/>
      <c r="S186" s="132"/>
      <c r="T186" s="137"/>
      <c r="U186" s="135"/>
    </row>
    <row r="187" spans="1:21" s="148" customFormat="1" x14ac:dyDescent="0.3">
      <c r="A187" s="111"/>
      <c r="B187" s="137"/>
      <c r="C187" s="136"/>
      <c r="D187" s="135"/>
      <c r="E187" s="137"/>
      <c r="F187" s="132"/>
      <c r="G187" s="134"/>
      <c r="H187" s="106"/>
      <c r="I187" s="137"/>
      <c r="J187" s="136"/>
      <c r="K187" s="135"/>
      <c r="L187" s="137"/>
      <c r="M187" s="132"/>
      <c r="N187" s="134"/>
      <c r="O187" s="106"/>
      <c r="P187" s="137"/>
      <c r="Q187" s="136"/>
      <c r="R187" s="135"/>
      <c r="S187" s="137"/>
      <c r="T187" s="132"/>
      <c r="U187" s="134"/>
    </row>
    <row r="188" spans="1:21" s="148" customFormat="1" x14ac:dyDescent="0.3">
      <c r="A188" s="111"/>
      <c r="B188" s="135"/>
      <c r="C188" s="137"/>
      <c r="D188" s="137"/>
      <c r="E188" s="135"/>
      <c r="F188" s="134"/>
      <c r="G188" s="132"/>
      <c r="H188" s="106"/>
      <c r="I188" s="135"/>
      <c r="J188" s="137"/>
      <c r="K188" s="137"/>
      <c r="L188" s="135"/>
      <c r="M188" s="134"/>
      <c r="N188" s="132"/>
      <c r="O188" s="106"/>
      <c r="P188" s="135"/>
      <c r="Q188" s="137"/>
      <c r="R188" s="137"/>
      <c r="S188" s="135"/>
      <c r="T188" s="134"/>
      <c r="U188" s="132"/>
    </row>
    <row r="189" spans="1:21" s="148" customFormat="1" x14ac:dyDescent="0.3">
      <c r="A189" s="111"/>
      <c r="B189" s="136"/>
      <c r="C189" s="138"/>
      <c r="D189" s="135"/>
      <c r="E189" s="138"/>
      <c r="F189" s="136"/>
      <c r="G189" s="138"/>
      <c r="H189" s="106"/>
      <c r="I189" s="136"/>
      <c r="J189" s="138"/>
      <c r="K189" s="135"/>
      <c r="L189" s="138"/>
      <c r="M189" s="136"/>
      <c r="N189" s="138"/>
      <c r="O189" s="106"/>
      <c r="P189" s="136"/>
      <c r="Q189" s="138"/>
      <c r="R189" s="135"/>
      <c r="S189" s="138"/>
      <c r="T189" s="136"/>
      <c r="U189" s="138"/>
    </row>
    <row r="190" spans="1:21" s="148" customFormat="1" x14ac:dyDescent="0.3">
      <c r="A190" s="111"/>
      <c r="B190" s="145"/>
      <c r="C190" s="146"/>
      <c r="D190" s="145"/>
      <c r="E190" s="147"/>
      <c r="F190" s="145"/>
      <c r="G190" s="146"/>
      <c r="H190" s="106"/>
      <c r="I190" s="145"/>
      <c r="J190" s="146"/>
      <c r="K190" s="145"/>
      <c r="L190" s="147"/>
      <c r="M190" s="145"/>
      <c r="N190" s="146"/>
      <c r="O190" s="106"/>
      <c r="P190" s="145"/>
      <c r="Q190" s="146"/>
      <c r="R190" s="145"/>
      <c r="S190" s="147"/>
      <c r="T190" s="145"/>
      <c r="U190" s="146"/>
    </row>
    <row r="191" spans="1:21" s="148" customFormat="1" x14ac:dyDescent="0.3">
      <c r="A191" s="111"/>
      <c r="C191" s="111" t="s">
        <v>197</v>
      </c>
      <c r="D191" s="111" t="s">
        <v>3</v>
      </c>
      <c r="E191" s="111" t="s">
        <v>203</v>
      </c>
      <c r="J191" s="111" t="s">
        <v>197</v>
      </c>
      <c r="K191" s="111" t="s">
        <v>3</v>
      </c>
      <c r="L191" s="111" t="s">
        <v>203</v>
      </c>
      <c r="Q191" s="111" t="s">
        <v>197</v>
      </c>
      <c r="R191" s="111" t="s">
        <v>3</v>
      </c>
      <c r="S191" s="111" t="s">
        <v>203</v>
      </c>
    </row>
    <row r="192" spans="1:21" s="148" customFormat="1" x14ac:dyDescent="0.3">
      <c r="A192" s="111"/>
      <c r="B192" s="111" t="s">
        <v>199</v>
      </c>
      <c r="C192" s="148" t="e">
        <f>AVERAGE(B183,C184,D185,E186,F187,G188)</f>
        <v>#DIV/0!</v>
      </c>
      <c r="D192" s="148" t="e">
        <f>STDEV(B183,C184,D185,E186,F187,G188)</f>
        <v>#DIV/0!</v>
      </c>
      <c r="E192" s="148" t="e">
        <f>ROUND((D192/C192)*100,2)&amp;"%"</f>
        <v>#DIV/0!</v>
      </c>
      <c r="I192" s="111" t="s">
        <v>199</v>
      </c>
      <c r="J192" s="148" t="e">
        <f>AVERAGE(I183,J184,K185,L186,M187,N188)</f>
        <v>#DIV/0!</v>
      </c>
      <c r="K192" s="148" t="e">
        <f>STDEV(I183,J184,K185,L186,M187,N188)</f>
        <v>#DIV/0!</v>
      </c>
      <c r="L192" s="148" t="e">
        <f>ROUND((K192/J192)*100,2)&amp;"%"</f>
        <v>#DIV/0!</v>
      </c>
      <c r="P192" s="111" t="s">
        <v>199</v>
      </c>
      <c r="Q192" s="148" t="e">
        <f>AVERAGE(P183,Q184,R185,S186,T187,U188)</f>
        <v>#DIV/0!</v>
      </c>
      <c r="R192" s="148" t="e">
        <f>STDEV(P183,Q184,R185,S186,T187,U188)</f>
        <v>#DIV/0!</v>
      </c>
      <c r="S192" s="148" t="e">
        <f>ROUND((R192/Q192)*100,2)&amp;"%"</f>
        <v>#DIV/0!</v>
      </c>
    </row>
    <row r="193" spans="1:21" s="148" customFormat="1" x14ac:dyDescent="0.3">
      <c r="A193" s="111"/>
      <c r="B193" s="111" t="s">
        <v>198</v>
      </c>
      <c r="C193" s="148" t="e">
        <f>AVERAGE(B184,C183,D183,F183,G183,E184)</f>
        <v>#DIV/0!</v>
      </c>
      <c r="D193" s="148" t="e">
        <f>STDEV(B184,C183,D183,E184,F183,G183)</f>
        <v>#DIV/0!</v>
      </c>
      <c r="E193" s="148" t="e">
        <f t="shared" ref="E193:E197" si="30">ROUND((D193/C193)*100,2)&amp;"%"</f>
        <v>#DIV/0!</v>
      </c>
      <c r="F193" s="111"/>
      <c r="G193" s="111"/>
      <c r="I193" s="111" t="s">
        <v>198</v>
      </c>
      <c r="J193" s="148" t="e">
        <f>AVERAGE(I184,J183,K183,M183,N183,L184)</f>
        <v>#DIV/0!</v>
      </c>
      <c r="K193" s="148" t="e">
        <f>STDEV(I184,J183,K183,L184,M183,N183)</f>
        <v>#DIV/0!</v>
      </c>
      <c r="L193" s="148" t="e">
        <f t="shared" ref="L193:L197" si="31">ROUND((K193/J193)*100,2)&amp;"%"</f>
        <v>#DIV/0!</v>
      </c>
      <c r="M193" s="111"/>
      <c r="N193" s="111"/>
      <c r="P193" s="111" t="s">
        <v>198</v>
      </c>
      <c r="Q193" s="148" t="e">
        <f>AVERAGE(P184,Q183,R183,T183,U183,S184)</f>
        <v>#DIV/0!</v>
      </c>
      <c r="R193" s="148" t="e">
        <f>STDEV(P184,Q183,R183,S184,T183,U183)</f>
        <v>#DIV/0!</v>
      </c>
      <c r="S193" s="148" t="e">
        <f t="shared" ref="S193:S197" si="32">ROUND((R193/Q193)*100,2)&amp;"%"</f>
        <v>#DIV/0!</v>
      </c>
      <c r="T193" s="111"/>
      <c r="U193" s="111"/>
    </row>
    <row r="194" spans="1:21" s="148" customFormat="1" x14ac:dyDescent="0.3">
      <c r="A194" s="111"/>
      <c r="B194" s="111" t="s">
        <v>200</v>
      </c>
      <c r="C194" s="148" t="e">
        <f>AVERAGE(B186,C185,D184,E183,F188,G187)</f>
        <v>#DIV/0!</v>
      </c>
      <c r="D194" s="148" t="e">
        <f>STDEV(B186,C185,D184,E183,F188,G187)</f>
        <v>#DIV/0!</v>
      </c>
      <c r="E194" s="148" t="e">
        <f t="shared" si="30"/>
        <v>#DIV/0!</v>
      </c>
      <c r="F194" s="111"/>
      <c r="G194" s="111"/>
      <c r="I194" s="111" t="s">
        <v>200</v>
      </c>
      <c r="J194" s="148" t="e">
        <f>AVERAGE(I186,J185,K184,L183,M188,N187)</f>
        <v>#DIV/0!</v>
      </c>
      <c r="K194" s="148" t="e">
        <f>STDEV(I186,J185,K184,L183,M188,N187)</f>
        <v>#DIV/0!</v>
      </c>
      <c r="L194" s="148" t="e">
        <f t="shared" si="31"/>
        <v>#DIV/0!</v>
      </c>
      <c r="M194" s="111"/>
      <c r="N194" s="111"/>
      <c r="P194" s="111" t="s">
        <v>200</v>
      </c>
      <c r="Q194" s="148" t="e">
        <f>AVERAGE(P186,Q185,R184,S183,T188,U187)</f>
        <v>#DIV/0!</v>
      </c>
      <c r="R194" s="148" t="e">
        <f>STDEV(P186,Q185,R184,S183,T188,U187)</f>
        <v>#DIV/0!</v>
      </c>
      <c r="S194" s="148" t="e">
        <f t="shared" si="32"/>
        <v>#DIV/0!</v>
      </c>
      <c r="T194" s="111"/>
      <c r="U194" s="111"/>
    </row>
    <row r="195" spans="1:21" s="148" customFormat="1" x14ac:dyDescent="0.3">
      <c r="A195" s="111"/>
      <c r="B195" s="111" t="s">
        <v>201</v>
      </c>
      <c r="C195" s="148" t="e">
        <f>AVERAGE(B187,C188,D188,E187,F186,G185)</f>
        <v>#DIV/0!</v>
      </c>
      <c r="D195" s="148" t="e">
        <f>STDEV(B187,C188,D188,E187,F186,G185)</f>
        <v>#DIV/0!</v>
      </c>
      <c r="E195" s="148" t="e">
        <f t="shared" si="30"/>
        <v>#DIV/0!</v>
      </c>
      <c r="F195" s="111"/>
      <c r="G195" s="111"/>
      <c r="I195" s="111" t="s">
        <v>201</v>
      </c>
      <c r="J195" s="148" t="e">
        <f>AVERAGE(I187,J188,K188,L187,M186,N185)</f>
        <v>#DIV/0!</v>
      </c>
      <c r="K195" s="148" t="e">
        <f>STDEV(I187,J188,K188,L187,M186,N185)</f>
        <v>#DIV/0!</v>
      </c>
      <c r="L195" s="148" t="e">
        <f t="shared" si="31"/>
        <v>#DIV/0!</v>
      </c>
      <c r="M195" s="111"/>
      <c r="N195" s="111"/>
      <c r="P195" s="111" t="s">
        <v>201</v>
      </c>
      <c r="Q195" s="148" t="e">
        <f>AVERAGE(P187,Q188,R188,S187,T186,U185)</f>
        <v>#DIV/0!</v>
      </c>
      <c r="R195" s="148" t="e">
        <f>STDEV(P187,Q188,R188,S187,T186,U185)</f>
        <v>#DIV/0!</v>
      </c>
      <c r="S195" s="148" t="e">
        <f t="shared" si="32"/>
        <v>#DIV/0!</v>
      </c>
      <c r="T195" s="111"/>
      <c r="U195" s="111"/>
    </row>
    <row r="196" spans="1:21" s="148" customFormat="1" x14ac:dyDescent="0.3">
      <c r="A196" s="111"/>
      <c r="B196" s="111" t="s">
        <v>202</v>
      </c>
      <c r="C196" s="148" t="e">
        <f>AVERAGE(B189,C187,D186,G184,F189,E190)</f>
        <v>#DIV/0!</v>
      </c>
      <c r="D196" s="148" t="e">
        <f>STDEV(B189,C187,D186,G184,F189,E190)</f>
        <v>#DIV/0!</v>
      </c>
      <c r="E196" s="148" t="e">
        <f t="shared" si="30"/>
        <v>#DIV/0!</v>
      </c>
      <c r="F196" s="111"/>
      <c r="G196" s="111"/>
      <c r="I196" s="111" t="s">
        <v>202</v>
      </c>
      <c r="J196" s="148" t="e">
        <f>AVERAGE(I189,J187,K186,N184,M189,L190)</f>
        <v>#DIV/0!</v>
      </c>
      <c r="K196" s="148" t="e">
        <f>STDEV(I189,J187,K186,N184,M189,L190)</f>
        <v>#DIV/0!</v>
      </c>
      <c r="L196" s="148" t="e">
        <f t="shared" si="31"/>
        <v>#DIV/0!</v>
      </c>
      <c r="M196" s="111"/>
      <c r="N196" s="111"/>
      <c r="P196" s="111" t="s">
        <v>202</v>
      </c>
      <c r="Q196" s="148" t="e">
        <f>AVERAGE(P189,Q187,R186,U184,T189,S190)</f>
        <v>#DIV/0!</v>
      </c>
      <c r="R196" s="148" t="e">
        <f>STDEV(P189,Q187,R186,U184,T189,S190)</f>
        <v>#DIV/0!</v>
      </c>
      <c r="S196" s="148" t="e">
        <f t="shared" si="32"/>
        <v>#DIV/0!</v>
      </c>
      <c r="T196" s="111"/>
      <c r="U196" s="111"/>
    </row>
    <row r="197" spans="1:21" s="148" customFormat="1" x14ac:dyDescent="0.3">
      <c r="A197" s="111"/>
      <c r="B197" s="111" t="s">
        <v>204</v>
      </c>
      <c r="C197" s="148" t="e">
        <f>AVERAGE(B190,C189,D190,E189,F190,G189)</f>
        <v>#DIV/0!</v>
      </c>
      <c r="D197" s="148" t="e">
        <f>STDEV(B190,C189,D190,E189,F190,G189)</f>
        <v>#DIV/0!</v>
      </c>
      <c r="E197" s="148" t="e">
        <f t="shared" si="30"/>
        <v>#DIV/0!</v>
      </c>
      <c r="F197" s="111"/>
      <c r="G197" s="111"/>
      <c r="I197" s="111" t="s">
        <v>204</v>
      </c>
      <c r="J197" s="148" t="e">
        <f>AVERAGE(I190,J189,K190,L189,M190,N189)</f>
        <v>#DIV/0!</v>
      </c>
      <c r="K197" s="148" t="e">
        <f>STDEV(I190,J189,K190,L189,M190,N189)</f>
        <v>#DIV/0!</v>
      </c>
      <c r="L197" s="148" t="e">
        <f t="shared" si="31"/>
        <v>#DIV/0!</v>
      </c>
      <c r="M197" s="111"/>
      <c r="N197" s="111"/>
      <c r="P197" s="111" t="s">
        <v>204</v>
      </c>
      <c r="Q197" s="148" t="e">
        <f>AVERAGE(P190,Q189,R190,S189,T190,U189)</f>
        <v>#DIV/0!</v>
      </c>
      <c r="R197" s="148" t="e">
        <f>STDEV(P190,Q189,R190,S189,T190,U189)</f>
        <v>#DIV/0!</v>
      </c>
      <c r="S197" s="148" t="e">
        <f t="shared" si="32"/>
        <v>#DIV/0!</v>
      </c>
      <c r="T197" s="111"/>
      <c r="U197" s="111"/>
    </row>
    <row r="198" spans="1:21" s="148" customFormat="1" x14ac:dyDescent="0.3">
      <c r="A198" s="111"/>
      <c r="B198" s="111"/>
      <c r="C198" s="111"/>
      <c r="D198" s="111"/>
      <c r="E198" s="111"/>
      <c r="F198" s="111"/>
      <c r="G198" s="111"/>
      <c r="I198" s="111"/>
      <c r="J198" s="111"/>
      <c r="K198" s="111"/>
      <c r="L198" s="111"/>
      <c r="M198" s="111"/>
      <c r="N198" s="111"/>
      <c r="P198" s="111"/>
      <c r="Q198" s="111"/>
      <c r="R198" s="111"/>
      <c r="S198" s="111"/>
      <c r="T198" s="111"/>
      <c r="U198" s="111"/>
    </row>
    <row r="199" spans="1:21" s="148" customFormat="1" x14ac:dyDescent="0.3">
      <c r="A199" s="111"/>
      <c r="B199" s="52" t="s">
        <v>194</v>
      </c>
      <c r="C199" s="106"/>
      <c r="D199" s="106"/>
      <c r="E199" s="106"/>
      <c r="F199" s="106"/>
      <c r="G199" s="106"/>
      <c r="H199" s="106"/>
      <c r="I199" s="52" t="s">
        <v>195</v>
      </c>
      <c r="J199" s="106"/>
      <c r="K199" s="106"/>
      <c r="L199" s="106"/>
      <c r="M199" s="106"/>
      <c r="N199" s="106"/>
      <c r="O199" s="106"/>
      <c r="P199" s="52" t="s">
        <v>196</v>
      </c>
      <c r="Q199" s="106"/>
      <c r="R199" s="106"/>
      <c r="S199" s="106"/>
      <c r="T199" s="106"/>
      <c r="U199" s="106"/>
    </row>
    <row r="200" spans="1:21" s="148" customFormat="1" x14ac:dyDescent="0.3">
      <c r="A200" s="111"/>
      <c r="B200" s="131"/>
      <c r="C200" s="131"/>
      <c r="D200" s="131"/>
      <c r="E200" s="131"/>
      <c r="F200" s="131"/>
      <c r="G200" s="131"/>
      <c r="H200" s="106"/>
      <c r="I200" s="131"/>
      <c r="J200" s="131"/>
      <c r="K200" s="131"/>
      <c r="L200" s="131"/>
      <c r="M200" s="131"/>
      <c r="N200" s="131"/>
      <c r="O200" s="106"/>
      <c r="P200" s="131"/>
      <c r="Q200" s="131"/>
      <c r="R200" s="131"/>
      <c r="S200" s="131"/>
      <c r="T200" s="131"/>
      <c r="U200" s="131"/>
    </row>
    <row r="201" spans="1:21" s="148" customFormat="1" x14ac:dyDescent="0.3">
      <c r="A201" s="111"/>
      <c r="B201" s="132"/>
      <c r="C201" s="133"/>
      <c r="D201" s="133"/>
      <c r="E201" s="134"/>
      <c r="F201" s="133"/>
      <c r="G201" s="133"/>
      <c r="H201" s="106"/>
      <c r="I201" s="132"/>
      <c r="J201" s="133"/>
      <c r="K201" s="133"/>
      <c r="L201" s="134"/>
      <c r="M201" s="133"/>
      <c r="N201" s="133"/>
      <c r="O201" s="106"/>
      <c r="P201" s="132"/>
      <c r="Q201" s="133"/>
      <c r="R201" s="133"/>
      <c r="S201" s="134"/>
      <c r="T201" s="133"/>
      <c r="U201" s="133"/>
    </row>
    <row r="202" spans="1:21" s="148" customFormat="1" x14ac:dyDescent="0.3">
      <c r="A202" s="111"/>
      <c r="B202" s="133"/>
      <c r="C202" s="132"/>
      <c r="D202" s="134"/>
      <c r="E202" s="133"/>
      <c r="F202" s="135"/>
      <c r="G202" s="136"/>
      <c r="H202" s="106"/>
      <c r="I202" s="133"/>
      <c r="J202" s="132"/>
      <c r="K202" s="134"/>
      <c r="L202" s="133"/>
      <c r="M202" s="135"/>
      <c r="N202" s="136"/>
      <c r="O202" s="106"/>
      <c r="P202" s="133"/>
      <c r="Q202" s="132"/>
      <c r="R202" s="134"/>
      <c r="S202" s="133"/>
      <c r="T202" s="135"/>
      <c r="U202" s="136"/>
    </row>
    <row r="203" spans="1:21" s="148" customFormat="1" x14ac:dyDescent="0.3">
      <c r="A203" s="111"/>
      <c r="B203" s="135"/>
      <c r="C203" s="134"/>
      <c r="D203" s="132"/>
      <c r="E203" s="135"/>
      <c r="F203" s="135"/>
      <c r="G203" s="137"/>
      <c r="H203" s="106"/>
      <c r="I203" s="135"/>
      <c r="J203" s="134"/>
      <c r="K203" s="132"/>
      <c r="L203" s="135"/>
      <c r="M203" s="135"/>
      <c r="N203" s="137"/>
      <c r="O203" s="106"/>
      <c r="P203" s="135"/>
      <c r="Q203" s="134"/>
      <c r="R203" s="132"/>
      <c r="S203" s="135"/>
      <c r="T203" s="135"/>
      <c r="U203" s="137"/>
    </row>
    <row r="204" spans="1:21" s="148" customFormat="1" x14ac:dyDescent="0.3">
      <c r="A204" s="111"/>
      <c r="B204" s="134"/>
      <c r="C204" s="135"/>
      <c r="D204" s="136"/>
      <c r="E204" s="132"/>
      <c r="F204" s="137"/>
      <c r="G204" s="135"/>
      <c r="H204" s="106"/>
      <c r="I204" s="134"/>
      <c r="J204" s="135"/>
      <c r="K204" s="136"/>
      <c r="L204" s="132"/>
      <c r="M204" s="137"/>
      <c r="N204" s="135"/>
      <c r="O204" s="106"/>
      <c r="P204" s="134"/>
      <c r="Q204" s="135"/>
      <c r="R204" s="136"/>
      <c r="S204" s="132"/>
      <c r="T204" s="137"/>
      <c r="U204" s="135"/>
    </row>
    <row r="205" spans="1:21" s="148" customFormat="1" x14ac:dyDescent="0.3">
      <c r="A205" s="111"/>
      <c r="B205" s="137"/>
      <c r="C205" s="136"/>
      <c r="D205" s="135"/>
      <c r="E205" s="137"/>
      <c r="F205" s="132"/>
      <c r="G205" s="134"/>
      <c r="H205" s="106"/>
      <c r="I205" s="137"/>
      <c r="J205" s="136"/>
      <c r="K205" s="135"/>
      <c r="L205" s="137"/>
      <c r="M205" s="132"/>
      <c r="N205" s="134"/>
      <c r="O205" s="106"/>
      <c r="P205" s="137"/>
      <c r="Q205" s="136"/>
      <c r="R205" s="135"/>
      <c r="S205" s="137"/>
      <c r="T205" s="132"/>
      <c r="U205" s="134"/>
    </row>
    <row r="206" spans="1:21" s="148" customFormat="1" x14ac:dyDescent="0.3">
      <c r="A206" s="111"/>
      <c r="B206" s="135"/>
      <c r="C206" s="137"/>
      <c r="D206" s="137"/>
      <c r="E206" s="135"/>
      <c r="F206" s="134"/>
      <c r="G206" s="132"/>
      <c r="H206" s="106"/>
      <c r="I206" s="135"/>
      <c r="J206" s="137"/>
      <c r="K206" s="137"/>
      <c r="L206" s="135"/>
      <c r="M206" s="134"/>
      <c r="N206" s="132"/>
      <c r="O206" s="106"/>
      <c r="P206" s="135"/>
      <c r="Q206" s="137"/>
      <c r="R206" s="137"/>
      <c r="S206" s="135"/>
      <c r="T206" s="134"/>
      <c r="U206" s="132"/>
    </row>
    <row r="207" spans="1:21" s="148" customFormat="1" x14ac:dyDescent="0.3">
      <c r="A207" s="111"/>
      <c r="B207" s="136"/>
      <c r="C207" s="138"/>
      <c r="D207" s="135"/>
      <c r="E207" s="138"/>
      <c r="F207" s="136"/>
      <c r="G207" s="138"/>
      <c r="H207" s="106"/>
      <c r="I207" s="136"/>
      <c r="J207" s="138"/>
      <c r="K207" s="135"/>
      <c r="L207" s="138"/>
      <c r="M207" s="136"/>
      <c r="N207" s="138"/>
      <c r="O207" s="106"/>
      <c r="P207" s="136"/>
      <c r="Q207" s="138"/>
      <c r="R207" s="135"/>
      <c r="S207" s="138"/>
      <c r="T207" s="136"/>
      <c r="U207" s="138"/>
    </row>
    <row r="208" spans="1:21" s="148" customFormat="1" x14ac:dyDescent="0.3">
      <c r="A208" s="111"/>
      <c r="B208" s="145"/>
      <c r="C208" s="146"/>
      <c r="D208" s="145"/>
      <c r="E208" s="147"/>
      <c r="F208" s="145"/>
      <c r="G208" s="146"/>
      <c r="H208" s="106"/>
      <c r="I208" s="145"/>
      <c r="J208" s="146"/>
      <c r="K208" s="145"/>
      <c r="L208" s="147"/>
      <c r="M208" s="145"/>
      <c r="N208" s="146"/>
      <c r="O208" s="106"/>
      <c r="P208" s="145"/>
      <c r="Q208" s="146"/>
      <c r="R208" s="145"/>
      <c r="S208" s="147"/>
      <c r="T208" s="145"/>
      <c r="U208" s="146"/>
    </row>
    <row r="209" spans="1:21" s="148" customFormat="1" x14ac:dyDescent="0.3">
      <c r="A209" s="111"/>
      <c r="C209" s="111" t="s">
        <v>197</v>
      </c>
      <c r="D209" s="111" t="s">
        <v>3</v>
      </c>
      <c r="E209" s="111" t="s">
        <v>203</v>
      </c>
      <c r="J209" s="111" t="s">
        <v>197</v>
      </c>
      <c r="K209" s="111" t="s">
        <v>3</v>
      </c>
      <c r="L209" s="111" t="s">
        <v>203</v>
      </c>
      <c r="Q209" s="111" t="s">
        <v>197</v>
      </c>
      <c r="R209" s="111" t="s">
        <v>3</v>
      </c>
      <c r="S209" s="111" t="s">
        <v>203</v>
      </c>
    </row>
    <row r="210" spans="1:21" s="148" customFormat="1" x14ac:dyDescent="0.3">
      <c r="A210" s="111"/>
      <c r="B210" s="111" t="s">
        <v>199</v>
      </c>
      <c r="C210" s="148" t="e">
        <f>AVERAGE(B201,C202,D203,E204,F205,G206)</f>
        <v>#DIV/0!</v>
      </c>
      <c r="D210" s="148" t="e">
        <f>STDEV(B201,C202,D203,E204,F205,G206)</f>
        <v>#DIV/0!</v>
      </c>
      <c r="E210" s="148" t="e">
        <f>ROUND((D210/C210)*100,2)&amp;"%"</f>
        <v>#DIV/0!</v>
      </c>
      <c r="I210" s="111" t="s">
        <v>199</v>
      </c>
      <c r="J210" s="148" t="e">
        <f>AVERAGE(I201,J202,K203,L204,M205,N206)</f>
        <v>#DIV/0!</v>
      </c>
      <c r="K210" s="148" t="e">
        <f>STDEV(I201,J202,K203,L204,M205,N206)</f>
        <v>#DIV/0!</v>
      </c>
      <c r="L210" s="148" t="e">
        <f>ROUND((K210/J210)*100,2)&amp;"%"</f>
        <v>#DIV/0!</v>
      </c>
      <c r="P210" s="111" t="s">
        <v>199</v>
      </c>
      <c r="Q210" s="148" t="e">
        <f>AVERAGE(P201,Q202,R203,S204,T205,U206)</f>
        <v>#DIV/0!</v>
      </c>
      <c r="R210" s="148" t="e">
        <f>STDEV(P201,Q202,R203,S204,T205,U206)</f>
        <v>#DIV/0!</v>
      </c>
      <c r="S210" s="148" t="e">
        <f>ROUND((R210/Q210)*100,2)&amp;"%"</f>
        <v>#DIV/0!</v>
      </c>
    </row>
    <row r="211" spans="1:21" s="148" customFormat="1" x14ac:dyDescent="0.3">
      <c r="A211" s="111"/>
      <c r="B211" s="111" t="s">
        <v>198</v>
      </c>
      <c r="C211" s="148" t="e">
        <f>AVERAGE(B202,C201,D201,F201,G201,E202)</f>
        <v>#DIV/0!</v>
      </c>
      <c r="D211" s="148" t="e">
        <f>STDEV(B202,C201,D201,E202,F201,G201)</f>
        <v>#DIV/0!</v>
      </c>
      <c r="E211" s="148" t="e">
        <f t="shared" ref="E211:E215" si="33">ROUND((D211/C211)*100,2)&amp;"%"</f>
        <v>#DIV/0!</v>
      </c>
      <c r="F211" s="111"/>
      <c r="G211" s="111"/>
      <c r="I211" s="111" t="s">
        <v>198</v>
      </c>
      <c r="J211" s="148" t="e">
        <f>AVERAGE(I202,J201,K201,M201,N201,L202)</f>
        <v>#DIV/0!</v>
      </c>
      <c r="K211" s="148" t="e">
        <f>STDEV(I202,J201,K201,L202,M201,N201)</f>
        <v>#DIV/0!</v>
      </c>
      <c r="L211" s="148" t="e">
        <f t="shared" ref="L211:L215" si="34">ROUND((K211/J211)*100,2)&amp;"%"</f>
        <v>#DIV/0!</v>
      </c>
      <c r="M211" s="111"/>
      <c r="N211" s="111"/>
      <c r="P211" s="111" t="s">
        <v>198</v>
      </c>
      <c r="Q211" s="148" t="e">
        <f>AVERAGE(P202,Q201,R201,T201,U201,S202)</f>
        <v>#DIV/0!</v>
      </c>
      <c r="R211" s="148" t="e">
        <f>STDEV(P202,Q201,R201,S202,T201,U201)</f>
        <v>#DIV/0!</v>
      </c>
      <c r="S211" s="148" t="e">
        <f t="shared" ref="S211:S215" si="35">ROUND((R211/Q211)*100,2)&amp;"%"</f>
        <v>#DIV/0!</v>
      </c>
      <c r="T211" s="111"/>
      <c r="U211" s="111"/>
    </row>
    <row r="212" spans="1:21" s="148" customFormat="1" x14ac:dyDescent="0.3">
      <c r="A212" s="111"/>
      <c r="B212" s="111" t="s">
        <v>200</v>
      </c>
      <c r="C212" s="148" t="e">
        <f>AVERAGE(B204,C203,D202,E201,F206,G205)</f>
        <v>#DIV/0!</v>
      </c>
      <c r="D212" s="148" t="e">
        <f>STDEV(B204,C203,D202,E201,F206,G205)</f>
        <v>#DIV/0!</v>
      </c>
      <c r="E212" s="148" t="e">
        <f t="shared" si="33"/>
        <v>#DIV/0!</v>
      </c>
      <c r="F212" s="111"/>
      <c r="G212" s="111"/>
      <c r="I212" s="111" t="s">
        <v>200</v>
      </c>
      <c r="J212" s="148" t="e">
        <f>AVERAGE(I204,J203,K202,L201,M206,N205)</f>
        <v>#DIV/0!</v>
      </c>
      <c r="K212" s="148" t="e">
        <f>STDEV(I204,J203,K202,L201,M206,N205)</f>
        <v>#DIV/0!</v>
      </c>
      <c r="L212" s="148" t="e">
        <f t="shared" si="34"/>
        <v>#DIV/0!</v>
      </c>
      <c r="M212" s="111"/>
      <c r="N212" s="111"/>
      <c r="P212" s="111" t="s">
        <v>200</v>
      </c>
      <c r="Q212" s="148" t="e">
        <f>AVERAGE(P204,Q203,R202,S201,T206,U205)</f>
        <v>#DIV/0!</v>
      </c>
      <c r="R212" s="148" t="e">
        <f>STDEV(P204,Q203,R202,S201,T206,U205)</f>
        <v>#DIV/0!</v>
      </c>
      <c r="S212" s="148" t="e">
        <f t="shared" si="35"/>
        <v>#DIV/0!</v>
      </c>
      <c r="T212" s="111"/>
      <c r="U212" s="111"/>
    </row>
    <row r="213" spans="1:21" s="148" customFormat="1" x14ac:dyDescent="0.3">
      <c r="A213" s="111"/>
      <c r="B213" s="111" t="s">
        <v>201</v>
      </c>
      <c r="C213" s="148" t="e">
        <f>AVERAGE(B205,C206,D206,E205,F204,G203)</f>
        <v>#DIV/0!</v>
      </c>
      <c r="D213" s="148" t="e">
        <f>STDEV(B205,C206,D206,E205,F204,G203)</f>
        <v>#DIV/0!</v>
      </c>
      <c r="E213" s="148" t="e">
        <f t="shared" si="33"/>
        <v>#DIV/0!</v>
      </c>
      <c r="F213" s="111"/>
      <c r="G213" s="111"/>
      <c r="I213" s="111" t="s">
        <v>201</v>
      </c>
      <c r="J213" s="148" t="e">
        <f>AVERAGE(I205,J206,K206,L205,M204,N203)</f>
        <v>#DIV/0!</v>
      </c>
      <c r="K213" s="148" t="e">
        <f>STDEV(I205,J206,K206,L205,M204,N203)</f>
        <v>#DIV/0!</v>
      </c>
      <c r="L213" s="148" t="e">
        <f t="shared" si="34"/>
        <v>#DIV/0!</v>
      </c>
      <c r="M213" s="111"/>
      <c r="N213" s="111"/>
      <c r="P213" s="111" t="s">
        <v>201</v>
      </c>
      <c r="Q213" s="148" t="e">
        <f>AVERAGE(P205,Q206,R206,S205,T204,U203)</f>
        <v>#DIV/0!</v>
      </c>
      <c r="R213" s="148" t="e">
        <f>STDEV(P205,Q206,R206,S205,T204,U203)</f>
        <v>#DIV/0!</v>
      </c>
      <c r="S213" s="148" t="e">
        <f t="shared" si="35"/>
        <v>#DIV/0!</v>
      </c>
      <c r="T213" s="111"/>
      <c r="U213" s="111"/>
    </row>
    <row r="214" spans="1:21" s="148" customFormat="1" x14ac:dyDescent="0.3">
      <c r="A214" s="111"/>
      <c r="B214" s="111" t="s">
        <v>202</v>
      </c>
      <c r="C214" s="148" t="e">
        <f>AVERAGE(B207,C205,D204,G202,F207,E208)</f>
        <v>#DIV/0!</v>
      </c>
      <c r="D214" s="148" t="e">
        <f>STDEV(B207,C205,D204,G202,F207,E208)</f>
        <v>#DIV/0!</v>
      </c>
      <c r="E214" s="148" t="e">
        <f t="shared" si="33"/>
        <v>#DIV/0!</v>
      </c>
      <c r="F214" s="111"/>
      <c r="G214" s="111"/>
      <c r="I214" s="111" t="s">
        <v>202</v>
      </c>
      <c r="J214" s="148" t="e">
        <f>AVERAGE(I207,J205,K204,N202,M207,L208)</f>
        <v>#DIV/0!</v>
      </c>
      <c r="K214" s="148" t="e">
        <f>STDEV(I207,J205,K204,N202,M207,L208)</f>
        <v>#DIV/0!</v>
      </c>
      <c r="L214" s="148" t="e">
        <f t="shared" si="34"/>
        <v>#DIV/0!</v>
      </c>
      <c r="M214" s="111"/>
      <c r="N214" s="111"/>
      <c r="P214" s="111" t="s">
        <v>202</v>
      </c>
      <c r="Q214" s="148" t="e">
        <f>AVERAGE(P207,Q205,R204,U202,T207,S208)</f>
        <v>#DIV/0!</v>
      </c>
      <c r="R214" s="148" t="e">
        <f>STDEV(P207,Q205,R204,U202,T207,S208)</f>
        <v>#DIV/0!</v>
      </c>
      <c r="S214" s="148" t="e">
        <f t="shared" si="35"/>
        <v>#DIV/0!</v>
      </c>
      <c r="T214" s="111"/>
      <c r="U214" s="111"/>
    </row>
    <row r="215" spans="1:21" s="148" customFormat="1" x14ac:dyDescent="0.3">
      <c r="A215" s="111"/>
      <c r="B215" s="111" t="s">
        <v>204</v>
      </c>
      <c r="C215" s="148" t="e">
        <f>AVERAGE(B208,C207,D208,E207,F208,G207)</f>
        <v>#DIV/0!</v>
      </c>
      <c r="D215" s="148" t="e">
        <f>STDEV(B208,C207,D208,E207,F208,G207)</f>
        <v>#DIV/0!</v>
      </c>
      <c r="E215" s="148" t="e">
        <f t="shared" si="33"/>
        <v>#DIV/0!</v>
      </c>
      <c r="F215" s="111"/>
      <c r="G215" s="111"/>
      <c r="I215" s="111" t="s">
        <v>204</v>
      </c>
      <c r="J215" s="148" t="e">
        <f>AVERAGE(I208,J207,K208,L207,M208,N207)</f>
        <v>#DIV/0!</v>
      </c>
      <c r="K215" s="148" t="e">
        <f>STDEV(I208,J207,K208,L207,M208,N207)</f>
        <v>#DIV/0!</v>
      </c>
      <c r="L215" s="148" t="e">
        <f t="shared" si="34"/>
        <v>#DIV/0!</v>
      </c>
      <c r="M215" s="111"/>
      <c r="N215" s="111"/>
      <c r="P215" s="111" t="s">
        <v>204</v>
      </c>
      <c r="Q215" s="148" t="e">
        <f>AVERAGE(P208,Q207,R208,S207,T208,U207)</f>
        <v>#DIV/0!</v>
      </c>
      <c r="R215" s="148" t="e">
        <f>STDEV(P208,Q207,R208,S207,T208,U207)</f>
        <v>#DIV/0!</v>
      </c>
      <c r="S215" s="148" t="e">
        <f t="shared" si="35"/>
        <v>#DIV/0!</v>
      </c>
      <c r="T215" s="111"/>
      <c r="U215" s="111"/>
    </row>
    <row r="216" spans="1:21" s="148" customFormat="1" x14ac:dyDescent="0.3">
      <c r="A216" s="111"/>
      <c r="B216" s="111"/>
      <c r="C216" s="111"/>
      <c r="D216" s="111"/>
      <c r="E216" s="111"/>
      <c r="F216" s="111"/>
      <c r="G216" s="111"/>
      <c r="I216" s="111"/>
      <c r="J216" s="111"/>
      <c r="K216" s="111"/>
      <c r="L216" s="111"/>
      <c r="M216" s="111"/>
      <c r="N216" s="111"/>
      <c r="P216" s="111"/>
      <c r="Q216" s="111"/>
      <c r="R216" s="111"/>
      <c r="S216" s="111"/>
      <c r="T216" s="111"/>
      <c r="U216" s="111"/>
    </row>
    <row r="217" spans="1:21" s="148" customFormat="1" x14ac:dyDescent="0.3">
      <c r="A217" s="111"/>
      <c r="B217" s="52" t="s">
        <v>194</v>
      </c>
      <c r="C217" s="106"/>
      <c r="D217" s="106"/>
      <c r="E217" s="106"/>
      <c r="F217" s="106"/>
      <c r="G217" s="106"/>
      <c r="H217" s="106"/>
      <c r="I217" s="52" t="s">
        <v>195</v>
      </c>
      <c r="J217" s="106"/>
      <c r="K217" s="106"/>
      <c r="L217" s="106"/>
      <c r="M217" s="106"/>
      <c r="N217" s="106"/>
      <c r="O217" s="106"/>
      <c r="P217" s="52" t="s">
        <v>196</v>
      </c>
      <c r="Q217" s="106"/>
      <c r="R217" s="106"/>
      <c r="S217" s="106"/>
      <c r="T217" s="106"/>
      <c r="U217" s="106"/>
    </row>
    <row r="218" spans="1:21" s="148" customFormat="1" x14ac:dyDescent="0.3">
      <c r="A218" s="111"/>
      <c r="B218" s="131"/>
      <c r="C218" s="131"/>
      <c r="D218" s="131"/>
      <c r="E218" s="131"/>
      <c r="F218" s="131"/>
      <c r="G218" s="131"/>
      <c r="H218" s="106"/>
      <c r="I218" s="131"/>
      <c r="J218" s="131"/>
      <c r="K218" s="131"/>
      <c r="L218" s="131"/>
      <c r="M218" s="131"/>
      <c r="N218" s="131"/>
      <c r="O218" s="106"/>
      <c r="P218" s="131"/>
      <c r="Q218" s="131"/>
      <c r="R218" s="131"/>
      <c r="S218" s="131"/>
      <c r="T218" s="131"/>
      <c r="U218" s="131"/>
    </row>
    <row r="219" spans="1:21" s="148" customFormat="1" x14ac:dyDescent="0.3">
      <c r="A219" s="111"/>
      <c r="B219" s="132"/>
      <c r="C219" s="133"/>
      <c r="D219" s="133"/>
      <c r="E219" s="134"/>
      <c r="F219" s="133"/>
      <c r="G219" s="133"/>
      <c r="H219" s="106"/>
      <c r="I219" s="132"/>
      <c r="J219" s="133"/>
      <c r="K219" s="133"/>
      <c r="L219" s="134"/>
      <c r="M219" s="133"/>
      <c r="N219" s="133"/>
      <c r="O219" s="106"/>
      <c r="P219" s="132"/>
      <c r="Q219" s="133"/>
      <c r="R219" s="133"/>
      <c r="S219" s="134"/>
      <c r="T219" s="133"/>
      <c r="U219" s="133"/>
    </row>
    <row r="220" spans="1:21" s="148" customFormat="1" x14ac:dyDescent="0.3">
      <c r="A220" s="111"/>
      <c r="B220" s="133"/>
      <c r="C220" s="132"/>
      <c r="D220" s="134"/>
      <c r="E220" s="133"/>
      <c r="F220" s="135"/>
      <c r="G220" s="136"/>
      <c r="H220" s="106"/>
      <c r="I220" s="133"/>
      <c r="J220" s="132"/>
      <c r="K220" s="134"/>
      <c r="L220" s="133"/>
      <c r="M220" s="135"/>
      <c r="N220" s="136"/>
      <c r="O220" s="106"/>
      <c r="P220" s="133"/>
      <c r="Q220" s="132"/>
      <c r="R220" s="134"/>
      <c r="S220" s="133"/>
      <c r="T220" s="135"/>
      <c r="U220" s="136"/>
    </row>
    <row r="221" spans="1:21" s="148" customFormat="1" x14ac:dyDescent="0.3">
      <c r="A221" s="111"/>
      <c r="B221" s="135"/>
      <c r="C221" s="134"/>
      <c r="D221" s="132"/>
      <c r="E221" s="135"/>
      <c r="F221" s="135"/>
      <c r="G221" s="137"/>
      <c r="H221" s="106"/>
      <c r="I221" s="135"/>
      <c r="J221" s="134"/>
      <c r="K221" s="132"/>
      <c r="L221" s="135"/>
      <c r="M221" s="135"/>
      <c r="N221" s="137"/>
      <c r="O221" s="106"/>
      <c r="P221" s="135"/>
      <c r="Q221" s="134"/>
      <c r="R221" s="132"/>
      <c r="S221" s="135"/>
      <c r="T221" s="135"/>
      <c r="U221" s="137"/>
    </row>
    <row r="222" spans="1:21" s="148" customFormat="1" x14ac:dyDescent="0.3">
      <c r="A222" s="111"/>
      <c r="B222" s="134"/>
      <c r="C222" s="135"/>
      <c r="D222" s="136"/>
      <c r="E222" s="132"/>
      <c r="F222" s="137"/>
      <c r="G222" s="135"/>
      <c r="H222" s="106"/>
      <c r="I222" s="134"/>
      <c r="J222" s="135"/>
      <c r="K222" s="136"/>
      <c r="L222" s="132"/>
      <c r="M222" s="137"/>
      <c r="N222" s="135"/>
      <c r="O222" s="106"/>
      <c r="P222" s="134"/>
      <c r="Q222" s="135"/>
      <c r="R222" s="136"/>
      <c r="S222" s="132"/>
      <c r="T222" s="137"/>
      <c r="U222" s="135"/>
    </row>
    <row r="223" spans="1:21" s="148" customFormat="1" x14ac:dyDescent="0.3">
      <c r="A223" s="111"/>
      <c r="B223" s="137"/>
      <c r="C223" s="136"/>
      <c r="D223" s="135"/>
      <c r="E223" s="137"/>
      <c r="F223" s="132"/>
      <c r="G223" s="134"/>
      <c r="H223" s="106"/>
      <c r="I223" s="137"/>
      <c r="J223" s="136"/>
      <c r="K223" s="135"/>
      <c r="L223" s="137"/>
      <c r="M223" s="132"/>
      <c r="N223" s="134"/>
      <c r="O223" s="106"/>
      <c r="P223" s="137"/>
      <c r="Q223" s="136"/>
      <c r="R223" s="135"/>
      <c r="S223" s="137"/>
      <c r="T223" s="132"/>
      <c r="U223" s="134"/>
    </row>
    <row r="224" spans="1:21" s="148" customFormat="1" x14ac:dyDescent="0.3">
      <c r="A224" s="111"/>
      <c r="B224" s="135"/>
      <c r="C224" s="137"/>
      <c r="D224" s="137"/>
      <c r="E224" s="135"/>
      <c r="F224" s="134"/>
      <c r="G224" s="132"/>
      <c r="H224" s="106"/>
      <c r="I224" s="135"/>
      <c r="J224" s="137"/>
      <c r="K224" s="137"/>
      <c r="L224" s="135"/>
      <c r="M224" s="134"/>
      <c r="N224" s="132"/>
      <c r="O224" s="106"/>
      <c r="P224" s="135"/>
      <c r="Q224" s="137"/>
      <c r="R224" s="137"/>
      <c r="S224" s="135"/>
      <c r="T224" s="134"/>
      <c r="U224" s="132"/>
    </row>
    <row r="225" spans="1:21" s="148" customFormat="1" x14ac:dyDescent="0.3">
      <c r="A225" s="111"/>
      <c r="B225" s="136"/>
      <c r="C225" s="138"/>
      <c r="D225" s="135"/>
      <c r="E225" s="138"/>
      <c r="F225" s="136"/>
      <c r="G225" s="138"/>
      <c r="H225" s="106"/>
      <c r="I225" s="136"/>
      <c r="J225" s="138"/>
      <c r="K225" s="135"/>
      <c r="L225" s="138"/>
      <c r="M225" s="136"/>
      <c r="N225" s="138"/>
      <c r="O225" s="106"/>
      <c r="P225" s="136"/>
      <c r="Q225" s="138"/>
      <c r="R225" s="135"/>
      <c r="S225" s="138"/>
      <c r="T225" s="136"/>
      <c r="U225" s="138"/>
    </row>
    <row r="226" spans="1:21" s="148" customFormat="1" x14ac:dyDescent="0.3">
      <c r="A226" s="111"/>
      <c r="B226" s="145"/>
      <c r="C226" s="146"/>
      <c r="D226" s="145"/>
      <c r="E226" s="147"/>
      <c r="F226" s="145"/>
      <c r="G226" s="146"/>
      <c r="H226" s="106"/>
      <c r="I226" s="145"/>
      <c r="J226" s="146"/>
      <c r="K226" s="145"/>
      <c r="L226" s="147"/>
      <c r="M226" s="145"/>
      <c r="N226" s="146"/>
      <c r="O226" s="106"/>
      <c r="P226" s="145"/>
      <c r="Q226" s="146"/>
      <c r="R226" s="145"/>
      <c r="S226" s="147"/>
      <c r="T226" s="145"/>
      <c r="U226" s="146"/>
    </row>
    <row r="227" spans="1:21" s="148" customFormat="1" x14ac:dyDescent="0.3">
      <c r="A227" s="111"/>
      <c r="C227" s="111" t="s">
        <v>197</v>
      </c>
      <c r="D227" s="111" t="s">
        <v>3</v>
      </c>
      <c r="E227" s="111" t="s">
        <v>203</v>
      </c>
      <c r="J227" s="111" t="s">
        <v>197</v>
      </c>
      <c r="K227" s="111" t="s">
        <v>3</v>
      </c>
      <c r="L227" s="111" t="s">
        <v>203</v>
      </c>
      <c r="Q227" s="111" t="s">
        <v>197</v>
      </c>
      <c r="R227" s="111" t="s">
        <v>3</v>
      </c>
      <c r="S227" s="111" t="s">
        <v>203</v>
      </c>
    </row>
    <row r="228" spans="1:21" s="148" customFormat="1" x14ac:dyDescent="0.3">
      <c r="A228" s="111"/>
      <c r="B228" s="111" t="s">
        <v>199</v>
      </c>
      <c r="C228" s="148" t="e">
        <f>AVERAGE(B219,C220,D221,E222,F223,G224)</f>
        <v>#DIV/0!</v>
      </c>
      <c r="D228" s="148" t="e">
        <f>STDEV(B219,C220,D221,E222,F223,G224)</f>
        <v>#DIV/0!</v>
      </c>
      <c r="E228" s="148" t="e">
        <f>ROUND((D228/C228)*100,2)&amp;"%"</f>
        <v>#DIV/0!</v>
      </c>
      <c r="I228" s="111" t="s">
        <v>199</v>
      </c>
      <c r="J228" s="148" t="e">
        <f>AVERAGE(I219,J220,K221,L222,M223,N224)</f>
        <v>#DIV/0!</v>
      </c>
      <c r="K228" s="148" t="e">
        <f>STDEV(I219,J220,K221,L222,M223,N224)</f>
        <v>#DIV/0!</v>
      </c>
      <c r="L228" s="148" t="e">
        <f>ROUND((K228/J228)*100,2)&amp;"%"</f>
        <v>#DIV/0!</v>
      </c>
      <c r="P228" s="111" t="s">
        <v>199</v>
      </c>
      <c r="Q228" s="148" t="e">
        <f>AVERAGE(P219,Q220,R221,S222,T223,U224)</f>
        <v>#DIV/0!</v>
      </c>
      <c r="R228" s="148" t="e">
        <f>STDEV(P219,Q220,R221,S222,T223,U224)</f>
        <v>#DIV/0!</v>
      </c>
      <c r="S228" s="148" t="e">
        <f>ROUND((R228/Q228)*100,2)&amp;"%"</f>
        <v>#DIV/0!</v>
      </c>
    </row>
    <row r="229" spans="1:21" s="148" customFormat="1" x14ac:dyDescent="0.3">
      <c r="A229" s="111"/>
      <c r="B229" s="111" t="s">
        <v>198</v>
      </c>
      <c r="C229" s="148" t="e">
        <f>AVERAGE(B220,C219,D219,F219,G219,E220)</f>
        <v>#DIV/0!</v>
      </c>
      <c r="D229" s="148" t="e">
        <f>STDEV(B220,C219,D219,E220,F219,G219)</f>
        <v>#DIV/0!</v>
      </c>
      <c r="E229" s="148" t="e">
        <f t="shared" ref="E229:E233" si="36">ROUND((D229/C229)*100,2)&amp;"%"</f>
        <v>#DIV/0!</v>
      </c>
      <c r="F229" s="111"/>
      <c r="G229" s="111"/>
      <c r="I229" s="111" t="s">
        <v>198</v>
      </c>
      <c r="J229" s="148" t="e">
        <f>AVERAGE(I220,J219,K219,M219,N219,L220)</f>
        <v>#DIV/0!</v>
      </c>
      <c r="K229" s="148" t="e">
        <f>STDEV(I220,J219,K219,L220,M219,N219)</f>
        <v>#DIV/0!</v>
      </c>
      <c r="L229" s="148" t="e">
        <f t="shared" ref="L229:L233" si="37">ROUND((K229/J229)*100,2)&amp;"%"</f>
        <v>#DIV/0!</v>
      </c>
      <c r="M229" s="111"/>
      <c r="N229" s="111"/>
      <c r="P229" s="111" t="s">
        <v>198</v>
      </c>
      <c r="Q229" s="148" t="e">
        <f>AVERAGE(P220,Q219,R219,T219,U219,S220)</f>
        <v>#DIV/0!</v>
      </c>
      <c r="R229" s="148" t="e">
        <f>STDEV(P220,Q219,R219,S220,T219,U219)</f>
        <v>#DIV/0!</v>
      </c>
      <c r="S229" s="148" t="e">
        <f t="shared" ref="S229:S233" si="38">ROUND((R229/Q229)*100,2)&amp;"%"</f>
        <v>#DIV/0!</v>
      </c>
      <c r="T229" s="111"/>
      <c r="U229" s="111"/>
    </row>
    <row r="230" spans="1:21" s="148" customFormat="1" x14ac:dyDescent="0.3">
      <c r="A230" s="111"/>
      <c r="B230" s="111" t="s">
        <v>200</v>
      </c>
      <c r="C230" s="148" t="e">
        <f>AVERAGE(B222,C221,D220,E219,F224,G223)</f>
        <v>#DIV/0!</v>
      </c>
      <c r="D230" s="148" t="e">
        <f>STDEV(B222,C221,D220,E219,F224,G223)</f>
        <v>#DIV/0!</v>
      </c>
      <c r="E230" s="148" t="e">
        <f t="shared" si="36"/>
        <v>#DIV/0!</v>
      </c>
      <c r="F230" s="111"/>
      <c r="G230" s="111"/>
      <c r="I230" s="111" t="s">
        <v>200</v>
      </c>
      <c r="J230" s="148" t="e">
        <f>AVERAGE(I222,J221,K220,L219,M224,N223)</f>
        <v>#DIV/0!</v>
      </c>
      <c r="K230" s="148" t="e">
        <f>STDEV(I222,J221,K220,L219,M224,N223)</f>
        <v>#DIV/0!</v>
      </c>
      <c r="L230" s="148" t="e">
        <f t="shared" si="37"/>
        <v>#DIV/0!</v>
      </c>
      <c r="M230" s="111"/>
      <c r="N230" s="111"/>
      <c r="P230" s="111" t="s">
        <v>200</v>
      </c>
      <c r="Q230" s="148" t="e">
        <f>AVERAGE(P222,Q221,R220,S219,T224,U223)</f>
        <v>#DIV/0!</v>
      </c>
      <c r="R230" s="148" t="e">
        <f>STDEV(P222,Q221,R220,S219,T224,U223)</f>
        <v>#DIV/0!</v>
      </c>
      <c r="S230" s="148" t="e">
        <f t="shared" si="38"/>
        <v>#DIV/0!</v>
      </c>
      <c r="T230" s="111"/>
      <c r="U230" s="111"/>
    </row>
    <row r="231" spans="1:21" s="148" customFormat="1" x14ac:dyDescent="0.3">
      <c r="A231" s="111"/>
      <c r="B231" s="111" t="s">
        <v>201</v>
      </c>
      <c r="C231" s="148" t="e">
        <f>AVERAGE(B223,C224,D224,E223,F222,G221)</f>
        <v>#DIV/0!</v>
      </c>
      <c r="D231" s="148" t="e">
        <f>STDEV(B223,C224,D224,E223,F222,G221)</f>
        <v>#DIV/0!</v>
      </c>
      <c r="E231" s="148" t="e">
        <f t="shared" si="36"/>
        <v>#DIV/0!</v>
      </c>
      <c r="F231" s="111"/>
      <c r="G231" s="111"/>
      <c r="I231" s="111" t="s">
        <v>201</v>
      </c>
      <c r="J231" s="148" t="e">
        <f>AVERAGE(I223,J224,K224,L223,M222,N221)</f>
        <v>#DIV/0!</v>
      </c>
      <c r="K231" s="148" t="e">
        <f>STDEV(I223,J224,K224,L223,M222,N221)</f>
        <v>#DIV/0!</v>
      </c>
      <c r="L231" s="148" t="e">
        <f t="shared" si="37"/>
        <v>#DIV/0!</v>
      </c>
      <c r="M231" s="111"/>
      <c r="N231" s="111"/>
      <c r="P231" s="111" t="s">
        <v>201</v>
      </c>
      <c r="Q231" s="148" t="e">
        <f>AVERAGE(P223,Q224,R224,S223,T222,U221)</f>
        <v>#DIV/0!</v>
      </c>
      <c r="R231" s="148" t="e">
        <f>STDEV(P223,Q224,R224,S223,T222,U221)</f>
        <v>#DIV/0!</v>
      </c>
      <c r="S231" s="148" t="e">
        <f t="shared" si="38"/>
        <v>#DIV/0!</v>
      </c>
      <c r="T231" s="111"/>
      <c r="U231" s="111"/>
    </row>
    <row r="232" spans="1:21" s="148" customFormat="1" x14ac:dyDescent="0.3">
      <c r="A232" s="111"/>
      <c r="B232" s="111" t="s">
        <v>202</v>
      </c>
      <c r="C232" s="148" t="e">
        <f>AVERAGE(B225,C223,D222,G220,F225,E226)</f>
        <v>#DIV/0!</v>
      </c>
      <c r="D232" s="148" t="e">
        <f>STDEV(B225,C223,D222,G220,F225,E226)</f>
        <v>#DIV/0!</v>
      </c>
      <c r="E232" s="148" t="e">
        <f t="shared" si="36"/>
        <v>#DIV/0!</v>
      </c>
      <c r="F232" s="111"/>
      <c r="G232" s="111"/>
      <c r="I232" s="111" t="s">
        <v>202</v>
      </c>
      <c r="J232" s="148" t="e">
        <f>AVERAGE(I225,J223,K222,N220,M225,L226)</f>
        <v>#DIV/0!</v>
      </c>
      <c r="K232" s="148" t="e">
        <f>STDEV(I225,J223,K222,N220,M225,L226)</f>
        <v>#DIV/0!</v>
      </c>
      <c r="L232" s="148" t="e">
        <f t="shared" si="37"/>
        <v>#DIV/0!</v>
      </c>
      <c r="M232" s="111"/>
      <c r="N232" s="111"/>
      <c r="P232" s="111" t="s">
        <v>202</v>
      </c>
      <c r="Q232" s="148" t="e">
        <f>AVERAGE(P225,Q223,R222,U220,T225,S226)</f>
        <v>#DIV/0!</v>
      </c>
      <c r="R232" s="148" t="e">
        <f>STDEV(P225,Q223,R222,U220,T225,S226)</f>
        <v>#DIV/0!</v>
      </c>
      <c r="S232" s="148" t="e">
        <f t="shared" si="38"/>
        <v>#DIV/0!</v>
      </c>
      <c r="T232" s="111"/>
      <c r="U232" s="111"/>
    </row>
    <row r="233" spans="1:21" s="148" customFormat="1" x14ac:dyDescent="0.3">
      <c r="A233" s="111"/>
      <c r="B233" s="111" t="s">
        <v>204</v>
      </c>
      <c r="C233" s="148" t="e">
        <f>AVERAGE(B226,C225,D226,E225,F226,G225)</f>
        <v>#DIV/0!</v>
      </c>
      <c r="D233" s="148" t="e">
        <f>STDEV(B226,C225,D226,E225,F226,G225)</f>
        <v>#DIV/0!</v>
      </c>
      <c r="E233" s="148" t="e">
        <f t="shared" si="36"/>
        <v>#DIV/0!</v>
      </c>
      <c r="F233" s="111"/>
      <c r="G233" s="111"/>
      <c r="I233" s="111" t="s">
        <v>204</v>
      </c>
      <c r="J233" s="148" t="e">
        <f>AVERAGE(I226,J225,K226,L225,M226,N225)</f>
        <v>#DIV/0!</v>
      </c>
      <c r="K233" s="148" t="e">
        <f>STDEV(I226,J225,K226,L225,M226,N225)</f>
        <v>#DIV/0!</v>
      </c>
      <c r="L233" s="148" t="e">
        <f t="shared" si="37"/>
        <v>#DIV/0!</v>
      </c>
      <c r="M233" s="111"/>
      <c r="N233" s="111"/>
      <c r="P233" s="111" t="s">
        <v>204</v>
      </c>
      <c r="Q233" s="148" t="e">
        <f>AVERAGE(P226,Q225,R226,S225,T226,U225)</f>
        <v>#DIV/0!</v>
      </c>
      <c r="R233" s="148" t="e">
        <f>STDEV(P226,Q225,R226,S225,T226,U225)</f>
        <v>#DIV/0!</v>
      </c>
      <c r="S233" s="148" t="e">
        <f t="shared" si="38"/>
        <v>#DIV/0!</v>
      </c>
      <c r="T233" s="111"/>
      <c r="U233" s="111"/>
    </row>
    <row r="234" spans="1:21" s="148" customFormat="1" x14ac:dyDescent="0.3">
      <c r="A234" s="111"/>
      <c r="B234" s="111"/>
      <c r="C234" s="111"/>
      <c r="D234" s="111"/>
      <c r="E234" s="111"/>
      <c r="F234" s="111"/>
      <c r="G234" s="111"/>
      <c r="I234" s="111"/>
      <c r="J234" s="111"/>
      <c r="K234" s="111"/>
      <c r="L234" s="111"/>
      <c r="M234" s="111"/>
      <c r="N234" s="111"/>
      <c r="P234" s="111"/>
      <c r="Q234" s="111"/>
      <c r="R234" s="111"/>
      <c r="S234" s="111"/>
      <c r="T234" s="111"/>
      <c r="U234" s="111"/>
    </row>
    <row r="235" spans="1:21" s="148" customFormat="1" x14ac:dyDescent="0.3">
      <c r="A235" s="111"/>
      <c r="B235" s="52" t="s">
        <v>194</v>
      </c>
      <c r="C235" s="106"/>
      <c r="D235" s="106"/>
      <c r="E235" s="106"/>
      <c r="F235" s="106"/>
      <c r="G235" s="106"/>
      <c r="H235" s="106"/>
      <c r="I235" s="52" t="s">
        <v>195</v>
      </c>
      <c r="J235" s="106"/>
      <c r="K235" s="106"/>
      <c r="L235" s="106"/>
      <c r="M235" s="106"/>
      <c r="N235" s="106"/>
      <c r="O235" s="106"/>
      <c r="P235" s="52" t="s">
        <v>196</v>
      </c>
      <c r="Q235" s="106"/>
      <c r="R235" s="106"/>
      <c r="S235" s="106"/>
      <c r="T235" s="106"/>
      <c r="U235" s="106"/>
    </row>
    <row r="236" spans="1:21" s="148" customFormat="1" x14ac:dyDescent="0.3">
      <c r="A236" s="111"/>
      <c r="B236" s="131"/>
      <c r="C236" s="131"/>
      <c r="D236" s="131"/>
      <c r="E236" s="131"/>
      <c r="F236" s="131"/>
      <c r="G236" s="131"/>
      <c r="H236" s="106"/>
      <c r="I236" s="131"/>
      <c r="J236" s="131"/>
      <c r="K236" s="131"/>
      <c r="L236" s="131"/>
      <c r="M236" s="131"/>
      <c r="N236" s="131"/>
      <c r="O236" s="106"/>
      <c r="P236" s="131"/>
      <c r="Q236" s="131"/>
      <c r="R236" s="131"/>
      <c r="S236" s="131"/>
      <c r="T236" s="131"/>
      <c r="U236" s="131"/>
    </row>
    <row r="237" spans="1:21" s="148" customFormat="1" x14ac:dyDescent="0.3">
      <c r="A237" s="111"/>
      <c r="B237" s="132"/>
      <c r="C237" s="133"/>
      <c r="D237" s="133"/>
      <c r="E237" s="134"/>
      <c r="F237" s="133"/>
      <c r="G237" s="133"/>
      <c r="H237" s="106"/>
      <c r="I237" s="132"/>
      <c r="J237" s="133"/>
      <c r="K237" s="133"/>
      <c r="L237" s="134"/>
      <c r="M237" s="133"/>
      <c r="N237" s="133"/>
      <c r="O237" s="106"/>
      <c r="P237" s="132"/>
      <c r="Q237" s="133"/>
      <c r="R237" s="133"/>
      <c r="S237" s="134"/>
      <c r="T237" s="133"/>
      <c r="U237" s="133"/>
    </row>
    <row r="238" spans="1:21" s="148" customFormat="1" x14ac:dyDescent="0.3">
      <c r="A238" s="111"/>
      <c r="B238" s="133"/>
      <c r="C238" s="132"/>
      <c r="D238" s="134"/>
      <c r="E238" s="133"/>
      <c r="F238" s="135"/>
      <c r="G238" s="136"/>
      <c r="H238" s="106"/>
      <c r="I238" s="133"/>
      <c r="J238" s="132"/>
      <c r="K238" s="134"/>
      <c r="L238" s="133"/>
      <c r="M238" s="135"/>
      <c r="N238" s="136"/>
      <c r="O238" s="106"/>
      <c r="P238" s="133"/>
      <c r="Q238" s="132"/>
      <c r="R238" s="134"/>
      <c r="S238" s="133"/>
      <c r="T238" s="135"/>
      <c r="U238" s="136"/>
    </row>
    <row r="239" spans="1:21" s="148" customFormat="1" x14ac:dyDescent="0.3">
      <c r="A239" s="111"/>
      <c r="B239" s="135"/>
      <c r="C239" s="134"/>
      <c r="D239" s="132"/>
      <c r="E239" s="135"/>
      <c r="F239" s="135"/>
      <c r="G239" s="137"/>
      <c r="H239" s="106"/>
      <c r="I239" s="135"/>
      <c r="J239" s="134"/>
      <c r="K239" s="132"/>
      <c r="L239" s="135"/>
      <c r="M239" s="135"/>
      <c r="N239" s="137"/>
      <c r="O239" s="106"/>
      <c r="P239" s="135"/>
      <c r="Q239" s="134"/>
      <c r="R239" s="132"/>
      <c r="S239" s="135"/>
      <c r="T239" s="135"/>
      <c r="U239" s="137"/>
    </row>
    <row r="240" spans="1:21" s="148" customFormat="1" x14ac:dyDescent="0.3">
      <c r="A240" s="111"/>
      <c r="B240" s="134"/>
      <c r="C240" s="135"/>
      <c r="D240" s="136"/>
      <c r="E240" s="132"/>
      <c r="F240" s="137"/>
      <c r="G240" s="135"/>
      <c r="H240" s="106"/>
      <c r="I240" s="134"/>
      <c r="J240" s="135"/>
      <c r="K240" s="136"/>
      <c r="L240" s="132"/>
      <c r="M240" s="137"/>
      <c r="N240" s="135"/>
      <c r="O240" s="106"/>
      <c r="P240" s="134"/>
      <c r="Q240" s="135"/>
      <c r="R240" s="136"/>
      <c r="S240" s="132"/>
      <c r="T240" s="137"/>
      <c r="U240" s="135"/>
    </row>
    <row r="241" spans="1:21" s="148" customFormat="1" x14ac:dyDescent="0.3">
      <c r="A241" s="111"/>
      <c r="B241" s="137"/>
      <c r="C241" s="136"/>
      <c r="D241" s="135"/>
      <c r="E241" s="137"/>
      <c r="F241" s="132"/>
      <c r="G241" s="134"/>
      <c r="H241" s="106"/>
      <c r="I241" s="137"/>
      <c r="J241" s="136"/>
      <c r="K241" s="135"/>
      <c r="L241" s="137"/>
      <c r="M241" s="132"/>
      <c r="N241" s="134"/>
      <c r="O241" s="106"/>
      <c r="P241" s="137"/>
      <c r="Q241" s="136"/>
      <c r="R241" s="135"/>
      <c r="S241" s="137"/>
      <c r="T241" s="132"/>
      <c r="U241" s="134"/>
    </row>
    <row r="242" spans="1:21" s="148" customFormat="1" x14ac:dyDescent="0.3">
      <c r="A242" s="111"/>
      <c r="B242" s="135"/>
      <c r="C242" s="137"/>
      <c r="D242" s="137"/>
      <c r="E242" s="135"/>
      <c r="F242" s="134"/>
      <c r="G242" s="132"/>
      <c r="H242" s="106"/>
      <c r="I242" s="135"/>
      <c r="J242" s="137"/>
      <c r="K242" s="137"/>
      <c r="L242" s="135"/>
      <c r="M242" s="134"/>
      <c r="N242" s="132"/>
      <c r="O242" s="106"/>
      <c r="P242" s="135"/>
      <c r="Q242" s="137"/>
      <c r="R242" s="137"/>
      <c r="S242" s="135"/>
      <c r="T242" s="134"/>
      <c r="U242" s="132"/>
    </row>
    <row r="243" spans="1:21" s="148" customFormat="1" x14ac:dyDescent="0.3">
      <c r="A243" s="111"/>
      <c r="B243" s="136"/>
      <c r="C243" s="138"/>
      <c r="D243" s="135"/>
      <c r="E243" s="138"/>
      <c r="F243" s="136"/>
      <c r="G243" s="138"/>
      <c r="H243" s="106"/>
      <c r="I243" s="136"/>
      <c r="J243" s="138"/>
      <c r="K243" s="135"/>
      <c r="L243" s="138"/>
      <c r="M243" s="136"/>
      <c r="N243" s="138"/>
      <c r="O243" s="106"/>
      <c r="P243" s="136"/>
      <c r="Q243" s="138"/>
      <c r="R243" s="135"/>
      <c r="S243" s="138"/>
      <c r="T243" s="136"/>
      <c r="U243" s="138"/>
    </row>
    <row r="244" spans="1:21" s="148" customFormat="1" x14ac:dyDescent="0.3">
      <c r="A244" s="111"/>
      <c r="B244" s="145"/>
      <c r="C244" s="146"/>
      <c r="D244" s="145"/>
      <c r="E244" s="147"/>
      <c r="F244" s="145"/>
      <c r="G244" s="146"/>
      <c r="H244" s="106"/>
      <c r="I244" s="145"/>
      <c r="J244" s="146"/>
      <c r="K244" s="145"/>
      <c r="L244" s="147"/>
      <c r="M244" s="145"/>
      <c r="N244" s="146"/>
      <c r="O244" s="106"/>
      <c r="P244" s="145"/>
      <c r="Q244" s="146"/>
      <c r="R244" s="145"/>
      <c r="S244" s="147"/>
      <c r="T244" s="145"/>
      <c r="U244" s="146"/>
    </row>
    <row r="245" spans="1:21" s="148" customFormat="1" x14ac:dyDescent="0.3">
      <c r="A245" s="111"/>
      <c r="C245" s="111" t="s">
        <v>197</v>
      </c>
      <c r="D245" s="111" t="s">
        <v>3</v>
      </c>
      <c r="E245" s="111" t="s">
        <v>203</v>
      </c>
      <c r="J245" s="111" t="s">
        <v>197</v>
      </c>
      <c r="K245" s="111" t="s">
        <v>3</v>
      </c>
      <c r="L245" s="111" t="s">
        <v>203</v>
      </c>
      <c r="Q245" s="111" t="s">
        <v>197</v>
      </c>
      <c r="R245" s="111" t="s">
        <v>3</v>
      </c>
      <c r="S245" s="111" t="s">
        <v>203</v>
      </c>
    </row>
    <row r="246" spans="1:21" s="148" customFormat="1" x14ac:dyDescent="0.3">
      <c r="A246" s="111"/>
      <c r="B246" s="111" t="s">
        <v>199</v>
      </c>
      <c r="C246" s="148" t="e">
        <f>AVERAGE(B237,C238,D239,E240,F241,G242)</f>
        <v>#DIV/0!</v>
      </c>
      <c r="D246" s="148" t="e">
        <f>STDEV(B237,C238,D239,E240,F241,G242)</f>
        <v>#DIV/0!</v>
      </c>
      <c r="E246" s="148" t="e">
        <f>ROUND((D246/C246)*100,2)&amp;"%"</f>
        <v>#DIV/0!</v>
      </c>
      <c r="I246" s="111" t="s">
        <v>199</v>
      </c>
      <c r="J246" s="148" t="e">
        <f>AVERAGE(I237,J238,K239,L240,M241,N242)</f>
        <v>#DIV/0!</v>
      </c>
      <c r="K246" s="148" t="e">
        <f>STDEV(I237,J238,K239,L240,M241,N242)</f>
        <v>#DIV/0!</v>
      </c>
      <c r="L246" s="148" t="e">
        <f>ROUND((K246/J246)*100,2)&amp;"%"</f>
        <v>#DIV/0!</v>
      </c>
      <c r="P246" s="111" t="s">
        <v>199</v>
      </c>
      <c r="Q246" s="148" t="e">
        <f>AVERAGE(P237,Q238,R239,S240,T241,U242)</f>
        <v>#DIV/0!</v>
      </c>
      <c r="R246" s="148" t="e">
        <f>STDEV(P237,Q238,R239,S240,T241,U242)</f>
        <v>#DIV/0!</v>
      </c>
      <c r="S246" s="148" t="e">
        <f>ROUND((R246/Q246)*100,2)&amp;"%"</f>
        <v>#DIV/0!</v>
      </c>
    </row>
    <row r="247" spans="1:21" s="148" customFormat="1" x14ac:dyDescent="0.3">
      <c r="A247" s="111"/>
      <c r="B247" s="111" t="s">
        <v>198</v>
      </c>
      <c r="C247" s="148" t="e">
        <f>AVERAGE(B238,C237,D237,F237,G237,E238)</f>
        <v>#DIV/0!</v>
      </c>
      <c r="D247" s="148" t="e">
        <f>STDEV(B238,C237,D237,E238,F237,G237)</f>
        <v>#DIV/0!</v>
      </c>
      <c r="E247" s="148" t="e">
        <f t="shared" ref="E247:E251" si="39">ROUND((D247/C247)*100,2)&amp;"%"</f>
        <v>#DIV/0!</v>
      </c>
      <c r="F247" s="111"/>
      <c r="G247" s="111"/>
      <c r="I247" s="111" t="s">
        <v>198</v>
      </c>
      <c r="J247" s="148" t="e">
        <f>AVERAGE(I238,J237,K237,M237,N237,L238)</f>
        <v>#DIV/0!</v>
      </c>
      <c r="K247" s="148" t="e">
        <f>STDEV(I238,J237,K237,L238,M237,N237)</f>
        <v>#DIV/0!</v>
      </c>
      <c r="L247" s="148" t="e">
        <f t="shared" ref="L247:L251" si="40">ROUND((K247/J247)*100,2)&amp;"%"</f>
        <v>#DIV/0!</v>
      </c>
      <c r="M247" s="111"/>
      <c r="N247" s="111"/>
      <c r="P247" s="111" t="s">
        <v>198</v>
      </c>
      <c r="Q247" s="148" t="e">
        <f>AVERAGE(P238,Q237,R237,T237,U237,S238)</f>
        <v>#DIV/0!</v>
      </c>
      <c r="R247" s="148" t="e">
        <f>STDEV(P238,Q237,R237,S238,T237,U237)</f>
        <v>#DIV/0!</v>
      </c>
      <c r="S247" s="148" t="e">
        <f t="shared" ref="S247:S251" si="41">ROUND((R247/Q247)*100,2)&amp;"%"</f>
        <v>#DIV/0!</v>
      </c>
      <c r="T247" s="111"/>
      <c r="U247" s="111"/>
    </row>
    <row r="248" spans="1:21" s="148" customFormat="1" x14ac:dyDescent="0.3">
      <c r="A248" s="111"/>
      <c r="B248" s="111" t="s">
        <v>200</v>
      </c>
      <c r="C248" s="148" t="e">
        <f>AVERAGE(B240,C239,D238,E237,F242,G241)</f>
        <v>#DIV/0!</v>
      </c>
      <c r="D248" s="148" t="e">
        <f>STDEV(B240,C239,D238,E237,F242,G241)</f>
        <v>#DIV/0!</v>
      </c>
      <c r="E248" s="148" t="e">
        <f t="shared" si="39"/>
        <v>#DIV/0!</v>
      </c>
      <c r="F248" s="111"/>
      <c r="G248" s="111"/>
      <c r="I248" s="111" t="s">
        <v>200</v>
      </c>
      <c r="J248" s="148" t="e">
        <f>AVERAGE(I240,J239,K238,L237,M242,N241)</f>
        <v>#DIV/0!</v>
      </c>
      <c r="K248" s="148" t="e">
        <f>STDEV(I240,J239,K238,L237,M242,N241)</f>
        <v>#DIV/0!</v>
      </c>
      <c r="L248" s="148" t="e">
        <f t="shared" si="40"/>
        <v>#DIV/0!</v>
      </c>
      <c r="M248" s="111"/>
      <c r="N248" s="111"/>
      <c r="P248" s="111" t="s">
        <v>200</v>
      </c>
      <c r="Q248" s="148" t="e">
        <f>AVERAGE(P240,Q239,R238,S237,T242,U241)</f>
        <v>#DIV/0!</v>
      </c>
      <c r="R248" s="148" t="e">
        <f>STDEV(P240,Q239,R238,S237,T242,U241)</f>
        <v>#DIV/0!</v>
      </c>
      <c r="S248" s="148" t="e">
        <f t="shared" si="41"/>
        <v>#DIV/0!</v>
      </c>
      <c r="T248" s="111"/>
      <c r="U248" s="111"/>
    </row>
    <row r="249" spans="1:21" s="148" customFormat="1" x14ac:dyDescent="0.3">
      <c r="A249" s="111"/>
      <c r="B249" s="111" t="s">
        <v>201</v>
      </c>
      <c r="C249" s="148" t="e">
        <f>AVERAGE(B241,C242,D242,E241,F240,G239)</f>
        <v>#DIV/0!</v>
      </c>
      <c r="D249" s="148" t="e">
        <f>STDEV(B241,C242,D242,E241,F240,G239)</f>
        <v>#DIV/0!</v>
      </c>
      <c r="E249" s="148" t="e">
        <f t="shared" si="39"/>
        <v>#DIV/0!</v>
      </c>
      <c r="F249" s="111"/>
      <c r="G249" s="111"/>
      <c r="I249" s="111" t="s">
        <v>201</v>
      </c>
      <c r="J249" s="148" t="e">
        <f>AVERAGE(I241,J242,K242,L241,M240,N239)</f>
        <v>#DIV/0!</v>
      </c>
      <c r="K249" s="148" t="e">
        <f>STDEV(I241,J242,K242,L241,M240,N239)</f>
        <v>#DIV/0!</v>
      </c>
      <c r="L249" s="148" t="e">
        <f t="shared" si="40"/>
        <v>#DIV/0!</v>
      </c>
      <c r="M249" s="111"/>
      <c r="N249" s="111"/>
      <c r="P249" s="111" t="s">
        <v>201</v>
      </c>
      <c r="Q249" s="148" t="e">
        <f>AVERAGE(P241,Q242,R242,S241,T240,U239)</f>
        <v>#DIV/0!</v>
      </c>
      <c r="R249" s="148" t="e">
        <f>STDEV(P241,Q242,R242,S241,T240,U239)</f>
        <v>#DIV/0!</v>
      </c>
      <c r="S249" s="148" t="e">
        <f t="shared" si="41"/>
        <v>#DIV/0!</v>
      </c>
      <c r="T249" s="111"/>
      <c r="U249" s="111"/>
    </row>
    <row r="250" spans="1:21" s="148" customFormat="1" x14ac:dyDescent="0.3">
      <c r="A250" s="111"/>
      <c r="B250" s="111" t="s">
        <v>202</v>
      </c>
      <c r="C250" s="148" t="e">
        <f>AVERAGE(B243,C241,D240,G238,F243,E244)</f>
        <v>#DIV/0!</v>
      </c>
      <c r="D250" s="148" t="e">
        <f>STDEV(B243,C241,D240,G238,F243,E244)</f>
        <v>#DIV/0!</v>
      </c>
      <c r="E250" s="148" t="e">
        <f t="shared" si="39"/>
        <v>#DIV/0!</v>
      </c>
      <c r="F250" s="111"/>
      <c r="G250" s="111"/>
      <c r="I250" s="111" t="s">
        <v>202</v>
      </c>
      <c r="J250" s="148" t="e">
        <f>AVERAGE(I243,J241,K240,N238,M243,L244)</f>
        <v>#DIV/0!</v>
      </c>
      <c r="K250" s="148" t="e">
        <f>STDEV(I243,J241,K240,N238,M243,L244)</f>
        <v>#DIV/0!</v>
      </c>
      <c r="L250" s="148" t="e">
        <f t="shared" si="40"/>
        <v>#DIV/0!</v>
      </c>
      <c r="M250" s="111"/>
      <c r="N250" s="111"/>
      <c r="P250" s="111" t="s">
        <v>202</v>
      </c>
      <c r="Q250" s="148" t="e">
        <f>AVERAGE(P243,Q241,R240,U238,T243,S244)</f>
        <v>#DIV/0!</v>
      </c>
      <c r="R250" s="148" t="e">
        <f>STDEV(P243,Q241,R240,U238,T243,S244)</f>
        <v>#DIV/0!</v>
      </c>
      <c r="S250" s="148" t="e">
        <f t="shared" si="41"/>
        <v>#DIV/0!</v>
      </c>
      <c r="T250" s="111"/>
      <c r="U250" s="111"/>
    </row>
    <row r="251" spans="1:21" s="148" customFormat="1" x14ac:dyDescent="0.3">
      <c r="A251" s="111"/>
      <c r="B251" s="111" t="s">
        <v>204</v>
      </c>
      <c r="C251" s="148" t="e">
        <f>AVERAGE(B244,C243,D244,E243,F244,G243)</f>
        <v>#DIV/0!</v>
      </c>
      <c r="D251" s="148" t="e">
        <f>STDEV(B244,C243,D244,E243,F244,G243)</f>
        <v>#DIV/0!</v>
      </c>
      <c r="E251" s="148" t="e">
        <f t="shared" si="39"/>
        <v>#DIV/0!</v>
      </c>
      <c r="F251" s="111"/>
      <c r="G251" s="111"/>
      <c r="I251" s="111" t="s">
        <v>204</v>
      </c>
      <c r="J251" s="148" t="e">
        <f>AVERAGE(I244,J243,K244,L243,M244,N243)</f>
        <v>#DIV/0!</v>
      </c>
      <c r="K251" s="148" t="e">
        <f>STDEV(I244,J243,K244,L243,M244,N243)</f>
        <v>#DIV/0!</v>
      </c>
      <c r="L251" s="148" t="e">
        <f t="shared" si="40"/>
        <v>#DIV/0!</v>
      </c>
      <c r="M251" s="111"/>
      <c r="N251" s="111"/>
      <c r="P251" s="111" t="s">
        <v>204</v>
      </c>
      <c r="Q251" s="148" t="e">
        <f>AVERAGE(P244,Q243,R244,S243,T244,U243)</f>
        <v>#DIV/0!</v>
      </c>
      <c r="R251" s="148" t="e">
        <f>STDEV(P244,Q243,R244,S243,T244,U243)</f>
        <v>#DIV/0!</v>
      </c>
      <c r="S251" s="148" t="e">
        <f t="shared" si="41"/>
        <v>#DIV/0!</v>
      </c>
      <c r="T251" s="111"/>
      <c r="U251" s="111"/>
    </row>
    <row r="252" spans="1:21" s="148" customFormat="1" x14ac:dyDescent="0.3">
      <c r="A252" s="111"/>
      <c r="B252" s="111"/>
      <c r="C252" s="111"/>
      <c r="D252" s="111"/>
      <c r="E252" s="111"/>
      <c r="F252" s="111"/>
      <c r="G252" s="111"/>
      <c r="I252" s="111"/>
      <c r="J252" s="111"/>
      <c r="K252" s="111"/>
      <c r="L252" s="111"/>
      <c r="M252" s="111"/>
      <c r="N252" s="111"/>
      <c r="P252" s="111"/>
      <c r="Q252" s="111"/>
      <c r="R252" s="111"/>
      <c r="S252" s="111"/>
      <c r="T252" s="111"/>
      <c r="U252" s="111"/>
    </row>
    <row r="253" spans="1:21" s="148" customFormat="1" x14ac:dyDescent="0.3">
      <c r="A253" s="111"/>
      <c r="B253" s="52" t="s">
        <v>194</v>
      </c>
      <c r="C253" s="106"/>
      <c r="D253" s="106"/>
      <c r="E253" s="106"/>
      <c r="F253" s="106"/>
      <c r="G253" s="106"/>
      <c r="H253" s="106"/>
      <c r="I253" s="52" t="s">
        <v>195</v>
      </c>
      <c r="J253" s="106"/>
      <c r="K253" s="106"/>
      <c r="L253" s="106"/>
      <c r="M253" s="106"/>
      <c r="N253" s="106"/>
      <c r="O253" s="106"/>
      <c r="P253" s="52" t="s">
        <v>196</v>
      </c>
      <c r="Q253" s="106"/>
      <c r="R253" s="106"/>
      <c r="S253" s="106"/>
      <c r="T253" s="106"/>
      <c r="U253" s="106"/>
    </row>
    <row r="254" spans="1:21" s="148" customFormat="1" x14ac:dyDescent="0.3">
      <c r="A254" s="111"/>
      <c r="B254" s="131"/>
      <c r="C254" s="131"/>
      <c r="D254" s="131"/>
      <c r="E254" s="131"/>
      <c r="F254" s="131"/>
      <c r="G254" s="131"/>
      <c r="H254" s="106"/>
      <c r="I254" s="131"/>
      <c r="J254" s="131"/>
      <c r="K254" s="131"/>
      <c r="L254" s="131"/>
      <c r="M254" s="131"/>
      <c r="N254" s="131"/>
      <c r="O254" s="106"/>
      <c r="P254" s="131"/>
      <c r="Q254" s="131"/>
      <c r="R254" s="131"/>
      <c r="S254" s="131"/>
      <c r="T254" s="131"/>
      <c r="U254" s="131"/>
    </row>
    <row r="255" spans="1:21" s="148" customFormat="1" x14ac:dyDescent="0.3">
      <c r="A255" s="111"/>
      <c r="B255" s="132"/>
      <c r="C255" s="133"/>
      <c r="D255" s="133"/>
      <c r="E255" s="134"/>
      <c r="F255" s="133"/>
      <c r="G255" s="133"/>
      <c r="H255" s="106"/>
      <c r="I255" s="132"/>
      <c r="J255" s="133"/>
      <c r="K255" s="133"/>
      <c r="L255" s="134"/>
      <c r="M255" s="133"/>
      <c r="N255" s="133"/>
      <c r="O255" s="106"/>
      <c r="P255" s="132"/>
      <c r="Q255" s="133"/>
      <c r="R255" s="133"/>
      <c r="S255" s="134"/>
      <c r="T255" s="133"/>
      <c r="U255" s="133"/>
    </row>
    <row r="256" spans="1:21" s="148" customFormat="1" x14ac:dyDescent="0.3">
      <c r="A256" s="111"/>
      <c r="B256" s="133"/>
      <c r="C256" s="132"/>
      <c r="D256" s="134"/>
      <c r="E256" s="133"/>
      <c r="F256" s="135"/>
      <c r="G256" s="136"/>
      <c r="H256" s="106"/>
      <c r="I256" s="133"/>
      <c r="J256" s="132"/>
      <c r="K256" s="134"/>
      <c r="L256" s="133"/>
      <c r="M256" s="135"/>
      <c r="N256" s="136"/>
      <c r="O256" s="106"/>
      <c r="P256" s="133"/>
      <c r="Q256" s="132"/>
      <c r="R256" s="134"/>
      <c r="S256" s="133"/>
      <c r="T256" s="135"/>
      <c r="U256" s="136"/>
    </row>
    <row r="257" spans="1:21" s="148" customFormat="1" x14ac:dyDescent="0.3">
      <c r="A257" s="111"/>
      <c r="B257" s="135"/>
      <c r="C257" s="134"/>
      <c r="D257" s="132"/>
      <c r="E257" s="135"/>
      <c r="F257" s="135"/>
      <c r="G257" s="137"/>
      <c r="H257" s="106"/>
      <c r="I257" s="135"/>
      <c r="J257" s="134"/>
      <c r="K257" s="132"/>
      <c r="L257" s="135"/>
      <c r="M257" s="135"/>
      <c r="N257" s="137"/>
      <c r="O257" s="106"/>
      <c r="P257" s="135"/>
      <c r="Q257" s="134"/>
      <c r="R257" s="132"/>
      <c r="S257" s="135"/>
      <c r="T257" s="135"/>
      <c r="U257" s="137"/>
    </row>
    <row r="258" spans="1:21" s="148" customFormat="1" x14ac:dyDescent="0.3">
      <c r="A258" s="111"/>
      <c r="B258" s="134"/>
      <c r="C258" s="135"/>
      <c r="D258" s="136"/>
      <c r="E258" s="132"/>
      <c r="F258" s="137"/>
      <c r="G258" s="135"/>
      <c r="H258" s="106"/>
      <c r="I258" s="134"/>
      <c r="J258" s="135"/>
      <c r="K258" s="136"/>
      <c r="L258" s="132"/>
      <c r="M258" s="137"/>
      <c r="N258" s="135"/>
      <c r="O258" s="106"/>
      <c r="P258" s="134"/>
      <c r="Q258" s="135"/>
      <c r="R258" s="136"/>
      <c r="S258" s="132"/>
      <c r="T258" s="137"/>
      <c r="U258" s="135"/>
    </row>
    <row r="259" spans="1:21" s="148" customFormat="1" x14ac:dyDescent="0.3">
      <c r="A259" s="111"/>
      <c r="B259" s="137"/>
      <c r="C259" s="136"/>
      <c r="D259" s="135"/>
      <c r="E259" s="137"/>
      <c r="F259" s="132"/>
      <c r="G259" s="134"/>
      <c r="H259" s="106"/>
      <c r="I259" s="137"/>
      <c r="J259" s="136"/>
      <c r="K259" s="135"/>
      <c r="L259" s="137"/>
      <c r="M259" s="132"/>
      <c r="N259" s="134"/>
      <c r="O259" s="106"/>
      <c r="P259" s="137"/>
      <c r="Q259" s="136"/>
      <c r="R259" s="135"/>
      <c r="S259" s="137"/>
      <c r="T259" s="132"/>
      <c r="U259" s="134"/>
    </row>
    <row r="260" spans="1:21" s="148" customFormat="1" x14ac:dyDescent="0.3">
      <c r="A260" s="111"/>
      <c r="B260" s="135"/>
      <c r="C260" s="137"/>
      <c r="D260" s="137"/>
      <c r="E260" s="135"/>
      <c r="F260" s="134"/>
      <c r="G260" s="132"/>
      <c r="H260" s="106"/>
      <c r="I260" s="135"/>
      <c r="J260" s="137"/>
      <c r="K260" s="137"/>
      <c r="L260" s="135"/>
      <c r="M260" s="134"/>
      <c r="N260" s="132"/>
      <c r="O260" s="106"/>
      <c r="P260" s="135"/>
      <c r="Q260" s="137"/>
      <c r="R260" s="137"/>
      <c r="S260" s="135"/>
      <c r="T260" s="134"/>
      <c r="U260" s="132"/>
    </row>
    <row r="261" spans="1:21" s="148" customFormat="1" x14ac:dyDescent="0.3">
      <c r="A261" s="111"/>
      <c r="B261" s="136"/>
      <c r="C261" s="138"/>
      <c r="D261" s="135"/>
      <c r="E261" s="138"/>
      <c r="F261" s="136"/>
      <c r="G261" s="138"/>
      <c r="H261" s="106"/>
      <c r="I261" s="136"/>
      <c r="J261" s="138"/>
      <c r="K261" s="135"/>
      <c r="L261" s="138"/>
      <c r="M261" s="136"/>
      <c r="N261" s="138"/>
      <c r="O261" s="106"/>
      <c r="P261" s="136"/>
      <c r="Q261" s="138"/>
      <c r="R261" s="135"/>
      <c r="S261" s="138"/>
      <c r="T261" s="136"/>
      <c r="U261" s="138"/>
    </row>
    <row r="262" spans="1:21" s="148" customFormat="1" x14ac:dyDescent="0.3">
      <c r="A262" s="111"/>
      <c r="B262" s="145"/>
      <c r="C262" s="146"/>
      <c r="D262" s="145"/>
      <c r="E262" s="147"/>
      <c r="F262" s="145"/>
      <c r="G262" s="146"/>
      <c r="H262" s="106"/>
      <c r="I262" s="145"/>
      <c r="J262" s="146"/>
      <c r="K262" s="145"/>
      <c r="L262" s="147"/>
      <c r="M262" s="145"/>
      <c r="N262" s="146"/>
      <c r="O262" s="106"/>
      <c r="P262" s="145"/>
      <c r="Q262" s="146"/>
      <c r="R262" s="145"/>
      <c r="S262" s="147"/>
      <c r="T262" s="145"/>
      <c r="U262" s="146"/>
    </row>
    <row r="263" spans="1:21" s="148" customFormat="1" x14ac:dyDescent="0.3">
      <c r="A263" s="111"/>
      <c r="C263" s="111" t="s">
        <v>197</v>
      </c>
      <c r="D263" s="111" t="s">
        <v>3</v>
      </c>
      <c r="E263" s="111" t="s">
        <v>203</v>
      </c>
      <c r="J263" s="111" t="s">
        <v>197</v>
      </c>
      <c r="K263" s="111" t="s">
        <v>3</v>
      </c>
      <c r="L263" s="111" t="s">
        <v>203</v>
      </c>
      <c r="Q263" s="111" t="s">
        <v>197</v>
      </c>
      <c r="R263" s="111" t="s">
        <v>3</v>
      </c>
      <c r="S263" s="111" t="s">
        <v>203</v>
      </c>
    </row>
    <row r="264" spans="1:21" s="148" customFormat="1" x14ac:dyDescent="0.3">
      <c r="A264" s="111"/>
      <c r="B264" s="111" t="s">
        <v>199</v>
      </c>
      <c r="C264" s="148" t="e">
        <f>AVERAGE(B255,C256,D257,E258,F259,G260)</f>
        <v>#DIV/0!</v>
      </c>
      <c r="D264" s="148" t="e">
        <f>STDEV(B255,C256,D257,E258,F259,G260)</f>
        <v>#DIV/0!</v>
      </c>
      <c r="E264" s="148" t="e">
        <f>ROUND((D264/C264)*100,2)&amp;"%"</f>
        <v>#DIV/0!</v>
      </c>
      <c r="I264" s="111" t="s">
        <v>199</v>
      </c>
      <c r="J264" s="148" t="e">
        <f>AVERAGE(I255,J256,K257,L258,M259,N260)</f>
        <v>#DIV/0!</v>
      </c>
      <c r="K264" s="148" t="e">
        <f>STDEV(I255,J256,K257,L258,M259,N260)</f>
        <v>#DIV/0!</v>
      </c>
      <c r="L264" s="148" t="e">
        <f>ROUND((K264/J264)*100,2)&amp;"%"</f>
        <v>#DIV/0!</v>
      </c>
      <c r="P264" s="111" t="s">
        <v>199</v>
      </c>
      <c r="Q264" s="148" t="e">
        <f>AVERAGE(P255,Q256,R257,S258,T259,U260)</f>
        <v>#DIV/0!</v>
      </c>
      <c r="R264" s="148" t="e">
        <f>STDEV(P255,Q256,R257,S258,T259,U260)</f>
        <v>#DIV/0!</v>
      </c>
      <c r="S264" s="148" t="e">
        <f>ROUND((R264/Q264)*100,2)&amp;"%"</f>
        <v>#DIV/0!</v>
      </c>
    </row>
    <row r="265" spans="1:21" s="148" customFormat="1" x14ac:dyDescent="0.3">
      <c r="A265" s="111"/>
      <c r="B265" s="111" t="s">
        <v>198</v>
      </c>
      <c r="C265" s="148" t="e">
        <f>AVERAGE(B256,C255,D255,F255,G255,E256)</f>
        <v>#DIV/0!</v>
      </c>
      <c r="D265" s="148" t="e">
        <f>STDEV(B256,C255,D255,E256,F255,G255)</f>
        <v>#DIV/0!</v>
      </c>
      <c r="E265" s="148" t="e">
        <f t="shared" ref="E265:E269" si="42">ROUND((D265/C265)*100,2)&amp;"%"</f>
        <v>#DIV/0!</v>
      </c>
      <c r="F265" s="111"/>
      <c r="G265" s="111"/>
      <c r="I265" s="111" t="s">
        <v>198</v>
      </c>
      <c r="J265" s="148" t="e">
        <f>AVERAGE(I256,J255,K255,M255,N255,L256)</f>
        <v>#DIV/0!</v>
      </c>
      <c r="K265" s="148" t="e">
        <f>STDEV(I256,J255,K255,L256,M255,N255)</f>
        <v>#DIV/0!</v>
      </c>
      <c r="L265" s="148" t="e">
        <f t="shared" ref="L265:L269" si="43">ROUND((K265/J265)*100,2)&amp;"%"</f>
        <v>#DIV/0!</v>
      </c>
      <c r="M265" s="111"/>
      <c r="N265" s="111"/>
      <c r="P265" s="111" t="s">
        <v>198</v>
      </c>
      <c r="Q265" s="148" t="e">
        <f>AVERAGE(P256,Q255,R255,T255,U255,S256)</f>
        <v>#DIV/0!</v>
      </c>
      <c r="R265" s="148" t="e">
        <f>STDEV(P256,Q255,R255,S256,T255,U255)</f>
        <v>#DIV/0!</v>
      </c>
      <c r="S265" s="148" t="e">
        <f t="shared" ref="S265:S269" si="44">ROUND((R265/Q265)*100,2)&amp;"%"</f>
        <v>#DIV/0!</v>
      </c>
      <c r="T265" s="111"/>
      <c r="U265" s="111"/>
    </row>
    <row r="266" spans="1:21" s="148" customFormat="1" x14ac:dyDescent="0.3">
      <c r="A266" s="111"/>
      <c r="B266" s="111" t="s">
        <v>200</v>
      </c>
      <c r="C266" s="148" t="e">
        <f>AVERAGE(B258,C257,D256,E255,F260,G259)</f>
        <v>#DIV/0!</v>
      </c>
      <c r="D266" s="148" t="e">
        <f>STDEV(B258,C257,D256,E255,F260,G259)</f>
        <v>#DIV/0!</v>
      </c>
      <c r="E266" s="148" t="e">
        <f t="shared" si="42"/>
        <v>#DIV/0!</v>
      </c>
      <c r="F266" s="111"/>
      <c r="G266" s="111"/>
      <c r="I266" s="111" t="s">
        <v>200</v>
      </c>
      <c r="J266" s="148" t="e">
        <f>AVERAGE(I258,J257,K256,L255,M260,N259)</f>
        <v>#DIV/0!</v>
      </c>
      <c r="K266" s="148" t="e">
        <f>STDEV(I258,J257,K256,L255,M260,N259)</f>
        <v>#DIV/0!</v>
      </c>
      <c r="L266" s="148" t="e">
        <f t="shared" si="43"/>
        <v>#DIV/0!</v>
      </c>
      <c r="M266" s="111"/>
      <c r="N266" s="111"/>
      <c r="P266" s="111" t="s">
        <v>200</v>
      </c>
      <c r="Q266" s="148" t="e">
        <f>AVERAGE(P258,Q257,R256,S255,T260,U259)</f>
        <v>#DIV/0!</v>
      </c>
      <c r="R266" s="148" t="e">
        <f>STDEV(P258,Q257,R256,S255,T260,U259)</f>
        <v>#DIV/0!</v>
      </c>
      <c r="S266" s="148" t="e">
        <f t="shared" si="44"/>
        <v>#DIV/0!</v>
      </c>
      <c r="T266" s="111"/>
      <c r="U266" s="111"/>
    </row>
    <row r="267" spans="1:21" s="148" customFormat="1" x14ac:dyDescent="0.3">
      <c r="A267" s="111"/>
      <c r="B267" s="111" t="s">
        <v>201</v>
      </c>
      <c r="C267" s="148" t="e">
        <f>AVERAGE(B259,C260,D260,E259,F258,G257)</f>
        <v>#DIV/0!</v>
      </c>
      <c r="D267" s="148" t="e">
        <f>STDEV(B259,C260,D260,E259,F258,G257)</f>
        <v>#DIV/0!</v>
      </c>
      <c r="E267" s="148" t="e">
        <f t="shared" si="42"/>
        <v>#DIV/0!</v>
      </c>
      <c r="F267" s="111"/>
      <c r="G267" s="111"/>
      <c r="I267" s="111" t="s">
        <v>201</v>
      </c>
      <c r="J267" s="148" t="e">
        <f>AVERAGE(I259,J260,K260,L259,M258,N257)</f>
        <v>#DIV/0!</v>
      </c>
      <c r="K267" s="148" t="e">
        <f>STDEV(I259,J260,K260,L259,M258,N257)</f>
        <v>#DIV/0!</v>
      </c>
      <c r="L267" s="148" t="e">
        <f t="shared" si="43"/>
        <v>#DIV/0!</v>
      </c>
      <c r="M267" s="111"/>
      <c r="N267" s="111"/>
      <c r="P267" s="111" t="s">
        <v>201</v>
      </c>
      <c r="Q267" s="148" t="e">
        <f>AVERAGE(P259,Q260,R260,S259,T258,U257)</f>
        <v>#DIV/0!</v>
      </c>
      <c r="R267" s="148" t="e">
        <f>STDEV(P259,Q260,R260,S259,T258,U257)</f>
        <v>#DIV/0!</v>
      </c>
      <c r="S267" s="148" t="e">
        <f t="shared" si="44"/>
        <v>#DIV/0!</v>
      </c>
      <c r="T267" s="111"/>
      <c r="U267" s="111"/>
    </row>
    <row r="268" spans="1:21" s="148" customFormat="1" x14ac:dyDescent="0.3">
      <c r="A268" s="111"/>
      <c r="B268" s="111" t="s">
        <v>202</v>
      </c>
      <c r="C268" s="148" t="e">
        <f>AVERAGE(B261,C259,D258,G256,F261,E262)</f>
        <v>#DIV/0!</v>
      </c>
      <c r="D268" s="148" t="e">
        <f>STDEV(B261,C259,D258,G256,F261,E262)</f>
        <v>#DIV/0!</v>
      </c>
      <c r="E268" s="148" t="e">
        <f t="shared" si="42"/>
        <v>#DIV/0!</v>
      </c>
      <c r="F268" s="111"/>
      <c r="G268" s="111"/>
      <c r="I268" s="111" t="s">
        <v>202</v>
      </c>
      <c r="J268" s="148" t="e">
        <f>AVERAGE(I261,J259,K258,N256,M261,L262)</f>
        <v>#DIV/0!</v>
      </c>
      <c r="K268" s="148" t="e">
        <f>STDEV(I261,J259,K258,N256,M261,L262)</f>
        <v>#DIV/0!</v>
      </c>
      <c r="L268" s="148" t="e">
        <f t="shared" si="43"/>
        <v>#DIV/0!</v>
      </c>
      <c r="M268" s="111"/>
      <c r="N268" s="111"/>
      <c r="P268" s="111" t="s">
        <v>202</v>
      </c>
      <c r="Q268" s="148" t="e">
        <f>AVERAGE(P261,Q259,R258,U256,T261,S262)</f>
        <v>#DIV/0!</v>
      </c>
      <c r="R268" s="148" t="e">
        <f>STDEV(P261,Q259,R258,U256,T261,S262)</f>
        <v>#DIV/0!</v>
      </c>
      <c r="S268" s="148" t="e">
        <f t="shared" si="44"/>
        <v>#DIV/0!</v>
      </c>
      <c r="T268" s="111"/>
      <c r="U268" s="111"/>
    </row>
    <row r="269" spans="1:21" s="148" customFormat="1" x14ac:dyDescent="0.3">
      <c r="A269" s="111"/>
      <c r="B269" s="111" t="s">
        <v>204</v>
      </c>
      <c r="C269" s="148" t="e">
        <f>AVERAGE(B262,C261,D262,E261,F262,G261)</f>
        <v>#DIV/0!</v>
      </c>
      <c r="D269" s="148" t="e">
        <f>STDEV(B262,C261,D262,E261,F262,G261)</f>
        <v>#DIV/0!</v>
      </c>
      <c r="E269" s="148" t="e">
        <f t="shared" si="42"/>
        <v>#DIV/0!</v>
      </c>
      <c r="F269" s="111"/>
      <c r="G269" s="111"/>
      <c r="I269" s="111" t="s">
        <v>204</v>
      </c>
      <c r="J269" s="148" t="e">
        <f>AVERAGE(I262,J261,K262,L261,M262,N261)</f>
        <v>#DIV/0!</v>
      </c>
      <c r="K269" s="148" t="e">
        <f>STDEV(I262,J261,K262,L261,M262,N261)</f>
        <v>#DIV/0!</v>
      </c>
      <c r="L269" s="148" t="e">
        <f t="shared" si="43"/>
        <v>#DIV/0!</v>
      </c>
      <c r="M269" s="111"/>
      <c r="N269" s="111"/>
      <c r="P269" s="111" t="s">
        <v>204</v>
      </c>
      <c r="Q269" s="148" t="e">
        <f>AVERAGE(P262,Q261,R262,S261,T262,U261)</f>
        <v>#DIV/0!</v>
      </c>
      <c r="R269" s="148" t="e">
        <f>STDEV(P262,Q261,R262,S261,T262,U261)</f>
        <v>#DIV/0!</v>
      </c>
      <c r="S269" s="148" t="e">
        <f t="shared" si="44"/>
        <v>#DIV/0!</v>
      </c>
      <c r="T269" s="111"/>
      <c r="U269" s="111"/>
    </row>
    <row r="270" spans="1:21" s="148" customFormat="1" x14ac:dyDescent="0.3">
      <c r="A270" s="111"/>
      <c r="B270" s="111"/>
      <c r="C270" s="111"/>
      <c r="D270" s="111"/>
      <c r="E270" s="111"/>
      <c r="F270" s="111"/>
      <c r="G270" s="111"/>
      <c r="I270" s="111"/>
      <c r="J270" s="111"/>
      <c r="K270" s="111"/>
      <c r="L270" s="111"/>
      <c r="M270" s="111"/>
      <c r="N270" s="111"/>
      <c r="P270" s="111"/>
      <c r="Q270" s="111"/>
      <c r="R270" s="111"/>
      <c r="S270" s="111"/>
      <c r="T270" s="111"/>
      <c r="U270" s="111"/>
    </row>
    <row r="271" spans="1:21" s="148" customFormat="1" x14ac:dyDescent="0.3">
      <c r="A271" s="111"/>
      <c r="B271" s="52" t="s">
        <v>194</v>
      </c>
      <c r="C271" s="106"/>
      <c r="D271" s="106"/>
      <c r="E271" s="106"/>
      <c r="F271" s="106"/>
      <c r="G271" s="106"/>
      <c r="H271" s="106"/>
      <c r="I271" s="52" t="s">
        <v>195</v>
      </c>
      <c r="J271" s="106"/>
      <c r="K271" s="106"/>
      <c r="L271" s="106"/>
      <c r="M271" s="106"/>
      <c r="N271" s="106"/>
      <c r="O271" s="106"/>
      <c r="P271" s="52" t="s">
        <v>196</v>
      </c>
      <c r="Q271" s="106"/>
      <c r="R271" s="106"/>
      <c r="S271" s="106"/>
      <c r="T271" s="106"/>
      <c r="U271" s="106"/>
    </row>
    <row r="272" spans="1:21" s="148" customFormat="1" x14ac:dyDescent="0.3">
      <c r="A272" s="111"/>
      <c r="B272" s="131"/>
      <c r="C272" s="131"/>
      <c r="D272" s="131"/>
      <c r="E272" s="131"/>
      <c r="F272" s="131"/>
      <c r="G272" s="131"/>
      <c r="H272" s="106"/>
      <c r="I272" s="131"/>
      <c r="J272" s="131"/>
      <c r="K272" s="131"/>
      <c r="L272" s="131"/>
      <c r="M272" s="131"/>
      <c r="N272" s="131"/>
      <c r="O272" s="106"/>
      <c r="P272" s="131"/>
      <c r="Q272" s="131"/>
      <c r="R272" s="131"/>
      <c r="S272" s="131"/>
      <c r="T272" s="131"/>
      <c r="U272" s="131"/>
    </row>
    <row r="273" spans="1:21" s="148" customFormat="1" x14ac:dyDescent="0.3">
      <c r="A273" s="111"/>
      <c r="B273" s="132"/>
      <c r="C273" s="133"/>
      <c r="D273" s="133"/>
      <c r="E273" s="134"/>
      <c r="F273" s="133"/>
      <c r="G273" s="133"/>
      <c r="H273" s="106"/>
      <c r="I273" s="132"/>
      <c r="J273" s="133"/>
      <c r="K273" s="133"/>
      <c r="L273" s="134"/>
      <c r="M273" s="133"/>
      <c r="N273" s="133"/>
      <c r="O273" s="106"/>
      <c r="P273" s="132"/>
      <c r="Q273" s="133"/>
      <c r="R273" s="133"/>
      <c r="S273" s="134"/>
      <c r="T273" s="133"/>
      <c r="U273" s="133"/>
    </row>
    <row r="274" spans="1:21" s="148" customFormat="1" x14ac:dyDescent="0.3">
      <c r="A274" s="111"/>
      <c r="B274" s="133"/>
      <c r="C274" s="132"/>
      <c r="D274" s="134"/>
      <c r="E274" s="133"/>
      <c r="F274" s="135"/>
      <c r="G274" s="136"/>
      <c r="H274" s="106"/>
      <c r="I274" s="133"/>
      <c r="J274" s="132"/>
      <c r="K274" s="134"/>
      <c r="L274" s="133"/>
      <c r="M274" s="135"/>
      <c r="N274" s="136"/>
      <c r="O274" s="106"/>
      <c r="P274" s="133"/>
      <c r="Q274" s="132"/>
      <c r="R274" s="134"/>
      <c r="S274" s="133"/>
      <c r="T274" s="135"/>
      <c r="U274" s="136"/>
    </row>
    <row r="275" spans="1:21" s="148" customFormat="1" x14ac:dyDescent="0.3">
      <c r="A275" s="111"/>
      <c r="B275" s="135"/>
      <c r="C275" s="134"/>
      <c r="D275" s="132"/>
      <c r="E275" s="135"/>
      <c r="F275" s="135"/>
      <c r="G275" s="137"/>
      <c r="H275" s="106"/>
      <c r="I275" s="135"/>
      <c r="J275" s="134"/>
      <c r="K275" s="132"/>
      <c r="L275" s="135"/>
      <c r="M275" s="135"/>
      <c r="N275" s="137"/>
      <c r="O275" s="106"/>
      <c r="P275" s="135"/>
      <c r="Q275" s="134"/>
      <c r="R275" s="132"/>
      <c r="S275" s="135"/>
      <c r="T275" s="135"/>
      <c r="U275" s="137"/>
    </row>
    <row r="276" spans="1:21" s="148" customFormat="1" x14ac:dyDescent="0.3">
      <c r="A276" s="111"/>
      <c r="B276" s="134"/>
      <c r="C276" s="135"/>
      <c r="D276" s="136"/>
      <c r="E276" s="132"/>
      <c r="F276" s="137"/>
      <c r="G276" s="135"/>
      <c r="H276" s="106"/>
      <c r="I276" s="134"/>
      <c r="J276" s="135"/>
      <c r="K276" s="136"/>
      <c r="L276" s="132"/>
      <c r="M276" s="137"/>
      <c r="N276" s="135"/>
      <c r="O276" s="106"/>
      <c r="P276" s="134"/>
      <c r="Q276" s="135"/>
      <c r="R276" s="136"/>
      <c r="S276" s="132"/>
      <c r="T276" s="137"/>
      <c r="U276" s="135"/>
    </row>
    <row r="277" spans="1:21" s="148" customFormat="1" x14ac:dyDescent="0.3">
      <c r="A277" s="111"/>
      <c r="B277" s="137"/>
      <c r="C277" s="136"/>
      <c r="D277" s="135"/>
      <c r="E277" s="137"/>
      <c r="F277" s="132"/>
      <c r="G277" s="134"/>
      <c r="H277" s="106"/>
      <c r="I277" s="137"/>
      <c r="J277" s="136"/>
      <c r="K277" s="135"/>
      <c r="L277" s="137"/>
      <c r="M277" s="132"/>
      <c r="N277" s="134"/>
      <c r="O277" s="106"/>
      <c r="P277" s="137"/>
      <c r="Q277" s="136"/>
      <c r="R277" s="135"/>
      <c r="S277" s="137"/>
      <c r="T277" s="132"/>
      <c r="U277" s="134"/>
    </row>
    <row r="278" spans="1:21" s="148" customFormat="1" x14ac:dyDescent="0.3">
      <c r="A278" s="111"/>
      <c r="B278" s="135"/>
      <c r="C278" s="137"/>
      <c r="D278" s="137"/>
      <c r="E278" s="135"/>
      <c r="F278" s="134"/>
      <c r="G278" s="132"/>
      <c r="H278" s="106"/>
      <c r="I278" s="135"/>
      <c r="J278" s="137"/>
      <c r="K278" s="137"/>
      <c r="L278" s="135"/>
      <c r="M278" s="134"/>
      <c r="N278" s="132"/>
      <c r="O278" s="106"/>
      <c r="P278" s="135"/>
      <c r="Q278" s="137"/>
      <c r="R278" s="137"/>
      <c r="S278" s="135"/>
      <c r="T278" s="134"/>
      <c r="U278" s="132"/>
    </row>
    <row r="279" spans="1:21" s="148" customFormat="1" x14ac:dyDescent="0.3">
      <c r="A279" s="111"/>
      <c r="B279" s="136"/>
      <c r="C279" s="138"/>
      <c r="D279" s="135"/>
      <c r="E279" s="138"/>
      <c r="F279" s="136"/>
      <c r="G279" s="138"/>
      <c r="H279" s="106"/>
      <c r="I279" s="136"/>
      <c r="J279" s="138"/>
      <c r="K279" s="135"/>
      <c r="L279" s="138"/>
      <c r="M279" s="136"/>
      <c r="N279" s="138"/>
      <c r="O279" s="106"/>
      <c r="P279" s="136"/>
      <c r="Q279" s="138"/>
      <c r="R279" s="135"/>
      <c r="S279" s="138"/>
      <c r="T279" s="136"/>
      <c r="U279" s="138"/>
    </row>
    <row r="280" spans="1:21" s="148" customFormat="1" x14ac:dyDescent="0.3">
      <c r="A280" s="111"/>
      <c r="B280" s="145"/>
      <c r="C280" s="146"/>
      <c r="D280" s="145"/>
      <c r="E280" s="147"/>
      <c r="F280" s="145"/>
      <c r="G280" s="146"/>
      <c r="H280" s="106"/>
      <c r="I280" s="145"/>
      <c r="J280" s="146"/>
      <c r="K280" s="145"/>
      <c r="L280" s="147"/>
      <c r="M280" s="145"/>
      <c r="N280" s="146"/>
      <c r="O280" s="106"/>
      <c r="P280" s="145"/>
      <c r="Q280" s="146"/>
      <c r="R280" s="145"/>
      <c r="S280" s="147"/>
      <c r="T280" s="145"/>
      <c r="U280" s="146"/>
    </row>
    <row r="281" spans="1:21" s="148" customFormat="1" x14ac:dyDescent="0.3">
      <c r="A281" s="111"/>
      <c r="C281" s="111" t="s">
        <v>197</v>
      </c>
      <c r="D281" s="111" t="s">
        <v>3</v>
      </c>
      <c r="E281" s="111" t="s">
        <v>203</v>
      </c>
      <c r="J281" s="111" t="s">
        <v>197</v>
      </c>
      <c r="K281" s="111" t="s">
        <v>3</v>
      </c>
      <c r="L281" s="111" t="s">
        <v>203</v>
      </c>
      <c r="Q281" s="111" t="s">
        <v>197</v>
      </c>
      <c r="R281" s="111" t="s">
        <v>3</v>
      </c>
      <c r="S281" s="111" t="s">
        <v>203</v>
      </c>
    </row>
    <row r="282" spans="1:21" s="148" customFormat="1" x14ac:dyDescent="0.3">
      <c r="A282" s="111"/>
      <c r="B282" s="111" t="s">
        <v>199</v>
      </c>
      <c r="C282" s="148" t="e">
        <f>AVERAGE(B273,C274,D275,E276,F277,G278)</f>
        <v>#DIV/0!</v>
      </c>
      <c r="D282" s="148" t="e">
        <f>STDEV(B273,C274,D275,E276,F277,G278)</f>
        <v>#DIV/0!</v>
      </c>
      <c r="E282" s="148" t="e">
        <f>ROUND((D282/C282)*100,2)&amp;"%"</f>
        <v>#DIV/0!</v>
      </c>
      <c r="I282" s="111" t="s">
        <v>199</v>
      </c>
      <c r="J282" s="148" t="e">
        <f>AVERAGE(I273,J274,K275,L276,M277,N278)</f>
        <v>#DIV/0!</v>
      </c>
      <c r="K282" s="148" t="e">
        <f>STDEV(I273,J274,K275,L276,M277,N278)</f>
        <v>#DIV/0!</v>
      </c>
      <c r="L282" s="148" t="e">
        <f>ROUND((K282/J282)*100,2)&amp;"%"</f>
        <v>#DIV/0!</v>
      </c>
      <c r="P282" s="111" t="s">
        <v>199</v>
      </c>
      <c r="Q282" s="148" t="e">
        <f>AVERAGE(P273,Q274,R275,S276,T277,U278)</f>
        <v>#DIV/0!</v>
      </c>
      <c r="R282" s="148" t="e">
        <f>STDEV(P273,Q274,R275,S276,T277,U278)</f>
        <v>#DIV/0!</v>
      </c>
      <c r="S282" s="148" t="e">
        <f>ROUND((R282/Q282)*100,2)&amp;"%"</f>
        <v>#DIV/0!</v>
      </c>
    </row>
    <row r="283" spans="1:21" s="148" customFormat="1" x14ac:dyDescent="0.3">
      <c r="A283" s="111"/>
      <c r="B283" s="111" t="s">
        <v>198</v>
      </c>
      <c r="C283" s="148" t="e">
        <f>AVERAGE(B274,C273,D273,F273,G273,E274)</f>
        <v>#DIV/0!</v>
      </c>
      <c r="D283" s="148" t="e">
        <f>STDEV(B274,C273,D273,E274,F273,G273)</f>
        <v>#DIV/0!</v>
      </c>
      <c r="E283" s="148" t="e">
        <f t="shared" ref="E283:E287" si="45">ROUND((D283/C283)*100,2)&amp;"%"</f>
        <v>#DIV/0!</v>
      </c>
      <c r="F283" s="111"/>
      <c r="G283" s="111"/>
      <c r="I283" s="111" t="s">
        <v>198</v>
      </c>
      <c r="J283" s="148" t="e">
        <f>AVERAGE(I274,J273,K273,M273,N273,L274)</f>
        <v>#DIV/0!</v>
      </c>
      <c r="K283" s="148" t="e">
        <f>STDEV(I274,J273,K273,L274,M273,N273)</f>
        <v>#DIV/0!</v>
      </c>
      <c r="L283" s="148" t="e">
        <f t="shared" ref="L283:L287" si="46">ROUND((K283/J283)*100,2)&amp;"%"</f>
        <v>#DIV/0!</v>
      </c>
      <c r="M283" s="111"/>
      <c r="N283" s="111"/>
      <c r="P283" s="111" t="s">
        <v>198</v>
      </c>
      <c r="Q283" s="148" t="e">
        <f>AVERAGE(P274,Q273,R273,T273,U273,S274)</f>
        <v>#DIV/0!</v>
      </c>
      <c r="R283" s="148" t="e">
        <f>STDEV(P274,Q273,R273,S274,T273,U273)</f>
        <v>#DIV/0!</v>
      </c>
      <c r="S283" s="148" t="e">
        <f t="shared" ref="S283:S287" si="47">ROUND((R283/Q283)*100,2)&amp;"%"</f>
        <v>#DIV/0!</v>
      </c>
      <c r="T283" s="111"/>
      <c r="U283" s="111"/>
    </row>
    <row r="284" spans="1:21" s="148" customFormat="1" x14ac:dyDescent="0.3">
      <c r="A284" s="111"/>
      <c r="B284" s="111" t="s">
        <v>200</v>
      </c>
      <c r="C284" s="148" t="e">
        <f>AVERAGE(B276,C275,D274,E273,F278,G277)</f>
        <v>#DIV/0!</v>
      </c>
      <c r="D284" s="148" t="e">
        <f>STDEV(B276,C275,D274,E273,F278,G277)</f>
        <v>#DIV/0!</v>
      </c>
      <c r="E284" s="148" t="e">
        <f t="shared" si="45"/>
        <v>#DIV/0!</v>
      </c>
      <c r="F284" s="111"/>
      <c r="G284" s="111"/>
      <c r="I284" s="111" t="s">
        <v>200</v>
      </c>
      <c r="J284" s="148" t="e">
        <f>AVERAGE(I276,J275,K274,L273,M278,N277)</f>
        <v>#DIV/0!</v>
      </c>
      <c r="K284" s="148" t="e">
        <f>STDEV(I276,J275,K274,L273,M278,N277)</f>
        <v>#DIV/0!</v>
      </c>
      <c r="L284" s="148" t="e">
        <f t="shared" si="46"/>
        <v>#DIV/0!</v>
      </c>
      <c r="M284" s="111"/>
      <c r="N284" s="111"/>
      <c r="P284" s="111" t="s">
        <v>200</v>
      </c>
      <c r="Q284" s="148" t="e">
        <f>AVERAGE(P276,Q275,R274,S273,T278,U277)</f>
        <v>#DIV/0!</v>
      </c>
      <c r="R284" s="148" t="e">
        <f>STDEV(P276,Q275,R274,S273,T278,U277)</f>
        <v>#DIV/0!</v>
      </c>
      <c r="S284" s="148" t="e">
        <f t="shared" si="47"/>
        <v>#DIV/0!</v>
      </c>
      <c r="T284" s="111"/>
      <c r="U284" s="111"/>
    </row>
    <row r="285" spans="1:21" s="148" customFormat="1" x14ac:dyDescent="0.3">
      <c r="A285" s="111"/>
      <c r="B285" s="111" t="s">
        <v>201</v>
      </c>
      <c r="C285" s="148" t="e">
        <f>AVERAGE(B277,C278,D278,E277,F276,G275)</f>
        <v>#DIV/0!</v>
      </c>
      <c r="D285" s="148" t="e">
        <f>STDEV(B277,C278,D278,E277,F276,G275)</f>
        <v>#DIV/0!</v>
      </c>
      <c r="E285" s="148" t="e">
        <f t="shared" si="45"/>
        <v>#DIV/0!</v>
      </c>
      <c r="F285" s="111"/>
      <c r="G285" s="111"/>
      <c r="I285" s="111" t="s">
        <v>201</v>
      </c>
      <c r="J285" s="148" t="e">
        <f>AVERAGE(I277,J278,K278,L277,M276,N275)</f>
        <v>#DIV/0!</v>
      </c>
      <c r="K285" s="148" t="e">
        <f>STDEV(I277,J278,K278,L277,M276,N275)</f>
        <v>#DIV/0!</v>
      </c>
      <c r="L285" s="148" t="e">
        <f t="shared" si="46"/>
        <v>#DIV/0!</v>
      </c>
      <c r="M285" s="111"/>
      <c r="N285" s="111"/>
      <c r="P285" s="111" t="s">
        <v>201</v>
      </c>
      <c r="Q285" s="148" t="e">
        <f>AVERAGE(P277,Q278,R278,S277,T276,U275)</f>
        <v>#DIV/0!</v>
      </c>
      <c r="R285" s="148" t="e">
        <f>STDEV(P277,Q278,R278,S277,T276,U275)</f>
        <v>#DIV/0!</v>
      </c>
      <c r="S285" s="148" t="e">
        <f t="shared" si="47"/>
        <v>#DIV/0!</v>
      </c>
      <c r="T285" s="111"/>
      <c r="U285" s="111"/>
    </row>
    <row r="286" spans="1:21" s="148" customFormat="1" x14ac:dyDescent="0.3">
      <c r="A286" s="111"/>
      <c r="B286" s="111" t="s">
        <v>202</v>
      </c>
      <c r="C286" s="148" t="e">
        <f>AVERAGE(B279,C277,D276,G274,F279,E280)</f>
        <v>#DIV/0!</v>
      </c>
      <c r="D286" s="148" t="e">
        <f>STDEV(B279,C277,D276,G274,F279,E280)</f>
        <v>#DIV/0!</v>
      </c>
      <c r="E286" s="148" t="e">
        <f t="shared" si="45"/>
        <v>#DIV/0!</v>
      </c>
      <c r="F286" s="111"/>
      <c r="G286" s="111"/>
      <c r="I286" s="111" t="s">
        <v>202</v>
      </c>
      <c r="J286" s="148" t="e">
        <f>AVERAGE(I279,J277,K276,N274,M279,L280)</f>
        <v>#DIV/0!</v>
      </c>
      <c r="K286" s="148" t="e">
        <f>STDEV(I279,J277,K276,N274,M279,L280)</f>
        <v>#DIV/0!</v>
      </c>
      <c r="L286" s="148" t="e">
        <f t="shared" si="46"/>
        <v>#DIV/0!</v>
      </c>
      <c r="M286" s="111"/>
      <c r="N286" s="111"/>
      <c r="P286" s="111" t="s">
        <v>202</v>
      </c>
      <c r="Q286" s="148" t="e">
        <f>AVERAGE(P279,Q277,R276,U274,T279,S280)</f>
        <v>#DIV/0!</v>
      </c>
      <c r="R286" s="148" t="e">
        <f>STDEV(P279,Q277,R276,U274,T279,S280)</f>
        <v>#DIV/0!</v>
      </c>
      <c r="S286" s="148" t="e">
        <f t="shared" si="47"/>
        <v>#DIV/0!</v>
      </c>
      <c r="T286" s="111"/>
      <c r="U286" s="111"/>
    </row>
    <row r="287" spans="1:21" s="148" customFormat="1" x14ac:dyDescent="0.3">
      <c r="A287" s="111"/>
      <c r="B287" s="111" t="s">
        <v>204</v>
      </c>
      <c r="C287" s="148" t="e">
        <f>AVERAGE(B280,C279,D280,E279,F280,G279)</f>
        <v>#DIV/0!</v>
      </c>
      <c r="D287" s="148" t="e">
        <f>STDEV(B280,C279,D280,E279,F280,G279)</f>
        <v>#DIV/0!</v>
      </c>
      <c r="E287" s="148" t="e">
        <f t="shared" si="45"/>
        <v>#DIV/0!</v>
      </c>
      <c r="F287" s="111"/>
      <c r="G287" s="111"/>
      <c r="I287" s="111" t="s">
        <v>204</v>
      </c>
      <c r="J287" s="148" t="e">
        <f>AVERAGE(I280,J279,K280,L279,M280,N279)</f>
        <v>#DIV/0!</v>
      </c>
      <c r="K287" s="148" t="e">
        <f>STDEV(I280,J279,K280,L279,M280,N279)</f>
        <v>#DIV/0!</v>
      </c>
      <c r="L287" s="148" t="e">
        <f t="shared" si="46"/>
        <v>#DIV/0!</v>
      </c>
      <c r="M287" s="111"/>
      <c r="N287" s="111"/>
      <c r="P287" s="111" t="s">
        <v>204</v>
      </c>
      <c r="Q287" s="148" t="e">
        <f>AVERAGE(P280,Q279,R280,S279,T280,U279)</f>
        <v>#DIV/0!</v>
      </c>
      <c r="R287" s="148" t="e">
        <f>STDEV(P280,Q279,R280,S279,T280,U279)</f>
        <v>#DIV/0!</v>
      </c>
      <c r="S287" s="148" t="e">
        <f t="shared" si="47"/>
        <v>#DIV/0!</v>
      </c>
      <c r="T287" s="111"/>
      <c r="U287" s="111"/>
    </row>
    <row r="288" spans="1:21" s="148" customFormat="1" x14ac:dyDescent="0.3">
      <c r="A288" s="111"/>
      <c r="B288" s="111"/>
      <c r="C288" s="111"/>
      <c r="D288" s="111"/>
      <c r="E288" s="111"/>
      <c r="F288" s="111"/>
      <c r="G288" s="111"/>
      <c r="I288" s="111"/>
      <c r="J288" s="111"/>
      <c r="K288" s="111"/>
      <c r="L288" s="111"/>
      <c r="M288" s="111"/>
      <c r="N288" s="111"/>
      <c r="P288" s="111"/>
      <c r="Q288" s="111"/>
      <c r="R288" s="111"/>
      <c r="S288" s="111"/>
      <c r="T288" s="111"/>
      <c r="U288" s="111"/>
    </row>
    <row r="289" spans="1:21" s="148" customFormat="1" x14ac:dyDescent="0.3">
      <c r="A289" s="111"/>
      <c r="B289" s="52" t="s">
        <v>194</v>
      </c>
      <c r="C289" s="106"/>
      <c r="D289" s="106"/>
      <c r="E289" s="106"/>
      <c r="F289" s="106"/>
      <c r="G289" s="106"/>
      <c r="H289" s="106"/>
      <c r="I289" s="52" t="s">
        <v>195</v>
      </c>
      <c r="J289" s="106"/>
      <c r="K289" s="106"/>
      <c r="L289" s="106"/>
      <c r="M289" s="106"/>
      <c r="N289" s="106"/>
      <c r="O289" s="106"/>
      <c r="P289" s="52" t="s">
        <v>196</v>
      </c>
      <c r="Q289" s="106"/>
      <c r="R289" s="106"/>
      <c r="S289" s="106"/>
      <c r="T289" s="106"/>
      <c r="U289" s="106"/>
    </row>
    <row r="290" spans="1:21" s="148" customFormat="1" x14ac:dyDescent="0.3">
      <c r="A290" s="111"/>
      <c r="B290" s="131"/>
      <c r="C290" s="131"/>
      <c r="D290" s="131"/>
      <c r="E290" s="131"/>
      <c r="F290" s="131"/>
      <c r="G290" s="131"/>
      <c r="H290" s="106"/>
      <c r="I290" s="131"/>
      <c r="J290" s="131"/>
      <c r="K290" s="131"/>
      <c r="L290" s="131"/>
      <c r="M290" s="131"/>
      <c r="N290" s="131"/>
      <c r="O290" s="106"/>
      <c r="P290" s="131"/>
      <c r="Q290" s="131"/>
      <c r="R290" s="131"/>
      <c r="S290" s="131"/>
      <c r="T290" s="131"/>
      <c r="U290" s="131"/>
    </row>
    <row r="291" spans="1:21" s="148" customFormat="1" x14ac:dyDescent="0.3">
      <c r="A291" s="111"/>
      <c r="B291" s="132"/>
      <c r="C291" s="133"/>
      <c r="D291" s="133"/>
      <c r="E291" s="134"/>
      <c r="F291" s="133"/>
      <c r="G291" s="133"/>
      <c r="H291" s="106"/>
      <c r="I291" s="132"/>
      <c r="J291" s="133"/>
      <c r="K291" s="133"/>
      <c r="L291" s="134"/>
      <c r="M291" s="133"/>
      <c r="N291" s="133"/>
      <c r="O291" s="106"/>
      <c r="P291" s="132"/>
      <c r="Q291" s="133"/>
      <c r="R291" s="133"/>
      <c r="S291" s="134"/>
      <c r="T291" s="133"/>
      <c r="U291" s="133"/>
    </row>
    <row r="292" spans="1:21" s="148" customFormat="1" x14ac:dyDescent="0.3">
      <c r="A292" s="111"/>
      <c r="B292" s="133"/>
      <c r="C292" s="132"/>
      <c r="D292" s="134"/>
      <c r="E292" s="133"/>
      <c r="F292" s="135"/>
      <c r="G292" s="136"/>
      <c r="H292" s="106"/>
      <c r="I292" s="133"/>
      <c r="J292" s="132"/>
      <c r="K292" s="134"/>
      <c r="L292" s="133"/>
      <c r="M292" s="135"/>
      <c r="N292" s="136"/>
      <c r="O292" s="106"/>
      <c r="P292" s="133"/>
      <c r="Q292" s="132"/>
      <c r="R292" s="134"/>
      <c r="S292" s="133"/>
      <c r="T292" s="135"/>
      <c r="U292" s="136"/>
    </row>
    <row r="293" spans="1:21" s="148" customFormat="1" x14ac:dyDescent="0.3">
      <c r="A293" s="111"/>
      <c r="B293" s="135"/>
      <c r="C293" s="134"/>
      <c r="D293" s="132"/>
      <c r="E293" s="135"/>
      <c r="F293" s="135"/>
      <c r="G293" s="137"/>
      <c r="H293" s="106"/>
      <c r="I293" s="135"/>
      <c r="J293" s="134"/>
      <c r="K293" s="132"/>
      <c r="L293" s="135"/>
      <c r="M293" s="135"/>
      <c r="N293" s="137"/>
      <c r="O293" s="106"/>
      <c r="P293" s="135"/>
      <c r="Q293" s="134"/>
      <c r="R293" s="132"/>
      <c r="S293" s="135"/>
      <c r="T293" s="135"/>
      <c r="U293" s="137"/>
    </row>
    <row r="294" spans="1:21" s="148" customFormat="1" x14ac:dyDescent="0.3">
      <c r="A294" s="111"/>
      <c r="B294" s="134"/>
      <c r="C294" s="135"/>
      <c r="D294" s="136"/>
      <c r="E294" s="132"/>
      <c r="F294" s="137"/>
      <c r="G294" s="135"/>
      <c r="H294" s="106"/>
      <c r="I294" s="134"/>
      <c r="J294" s="135"/>
      <c r="K294" s="136"/>
      <c r="L294" s="132"/>
      <c r="M294" s="137"/>
      <c r="N294" s="135"/>
      <c r="O294" s="106"/>
      <c r="P294" s="134"/>
      <c r="Q294" s="135"/>
      <c r="R294" s="136"/>
      <c r="S294" s="132"/>
      <c r="T294" s="137"/>
      <c r="U294" s="135"/>
    </row>
    <row r="295" spans="1:21" s="148" customFormat="1" x14ac:dyDescent="0.3">
      <c r="A295" s="111"/>
      <c r="B295" s="137"/>
      <c r="C295" s="136"/>
      <c r="D295" s="135"/>
      <c r="E295" s="137"/>
      <c r="F295" s="132"/>
      <c r="G295" s="134"/>
      <c r="H295" s="106"/>
      <c r="I295" s="137"/>
      <c r="J295" s="136"/>
      <c r="K295" s="135"/>
      <c r="L295" s="137"/>
      <c r="M295" s="132"/>
      <c r="N295" s="134"/>
      <c r="O295" s="106"/>
      <c r="P295" s="137"/>
      <c r="Q295" s="136"/>
      <c r="R295" s="135"/>
      <c r="S295" s="137"/>
      <c r="T295" s="132"/>
      <c r="U295" s="134"/>
    </row>
    <row r="296" spans="1:21" s="148" customFormat="1" x14ac:dyDescent="0.3">
      <c r="A296" s="111"/>
      <c r="B296" s="135"/>
      <c r="C296" s="137"/>
      <c r="D296" s="137"/>
      <c r="E296" s="135"/>
      <c r="F296" s="134"/>
      <c r="G296" s="132"/>
      <c r="H296" s="106"/>
      <c r="I296" s="135"/>
      <c r="J296" s="137"/>
      <c r="K296" s="137"/>
      <c r="L296" s="135"/>
      <c r="M296" s="134"/>
      <c r="N296" s="132"/>
      <c r="O296" s="106"/>
      <c r="P296" s="135"/>
      <c r="Q296" s="137"/>
      <c r="R296" s="137"/>
      <c r="S296" s="135"/>
      <c r="T296" s="134"/>
      <c r="U296" s="132"/>
    </row>
    <row r="297" spans="1:21" s="148" customFormat="1" x14ac:dyDescent="0.3">
      <c r="A297" s="111"/>
      <c r="B297" s="136"/>
      <c r="C297" s="138"/>
      <c r="D297" s="135"/>
      <c r="E297" s="138"/>
      <c r="F297" s="136"/>
      <c r="G297" s="138"/>
      <c r="H297" s="106"/>
      <c r="I297" s="136"/>
      <c r="J297" s="138"/>
      <c r="K297" s="135"/>
      <c r="L297" s="138"/>
      <c r="M297" s="136"/>
      <c r="N297" s="138"/>
      <c r="O297" s="106"/>
      <c r="P297" s="136"/>
      <c r="Q297" s="138"/>
      <c r="R297" s="135"/>
      <c r="S297" s="138"/>
      <c r="T297" s="136"/>
      <c r="U297" s="138"/>
    </row>
    <row r="298" spans="1:21" s="148" customFormat="1" x14ac:dyDescent="0.3">
      <c r="A298" s="111"/>
      <c r="B298" s="145"/>
      <c r="C298" s="146"/>
      <c r="D298" s="145"/>
      <c r="E298" s="147"/>
      <c r="F298" s="145"/>
      <c r="G298" s="146"/>
      <c r="H298" s="106"/>
      <c r="I298" s="145"/>
      <c r="J298" s="146"/>
      <c r="K298" s="145"/>
      <c r="L298" s="147"/>
      <c r="M298" s="145"/>
      <c r="N298" s="146"/>
      <c r="O298" s="106"/>
      <c r="P298" s="145"/>
      <c r="Q298" s="146"/>
      <c r="R298" s="145"/>
      <c r="S298" s="147"/>
      <c r="T298" s="145"/>
      <c r="U298" s="146"/>
    </row>
    <row r="299" spans="1:21" s="148" customFormat="1" x14ac:dyDescent="0.3">
      <c r="A299" s="111"/>
      <c r="C299" s="111" t="s">
        <v>197</v>
      </c>
      <c r="D299" s="111" t="s">
        <v>3</v>
      </c>
      <c r="E299" s="111" t="s">
        <v>203</v>
      </c>
      <c r="J299" s="111" t="s">
        <v>197</v>
      </c>
      <c r="K299" s="111" t="s">
        <v>3</v>
      </c>
      <c r="L299" s="111" t="s">
        <v>203</v>
      </c>
      <c r="Q299" s="111" t="s">
        <v>197</v>
      </c>
      <c r="R299" s="111" t="s">
        <v>3</v>
      </c>
      <c r="S299" s="111" t="s">
        <v>203</v>
      </c>
    </row>
    <row r="300" spans="1:21" s="148" customFormat="1" x14ac:dyDescent="0.3">
      <c r="A300" s="111"/>
      <c r="B300" s="111" t="s">
        <v>199</v>
      </c>
      <c r="C300" s="148" t="e">
        <f>AVERAGE(B291,C292,D293,E294,F295,G296)</f>
        <v>#DIV/0!</v>
      </c>
      <c r="D300" s="148" t="e">
        <f>STDEV(B291,C292,D293,E294,F295,G296)</f>
        <v>#DIV/0!</v>
      </c>
      <c r="E300" s="148" t="e">
        <f>ROUND((D300/C300)*100,2)&amp;"%"</f>
        <v>#DIV/0!</v>
      </c>
      <c r="I300" s="111" t="s">
        <v>199</v>
      </c>
      <c r="J300" s="148" t="e">
        <f>AVERAGE(I291,J292,K293,L294,M295,N296)</f>
        <v>#DIV/0!</v>
      </c>
      <c r="K300" s="148" t="e">
        <f>STDEV(I291,J292,K293,L294,M295,N296)</f>
        <v>#DIV/0!</v>
      </c>
      <c r="L300" s="148" t="e">
        <f>ROUND((K300/J300)*100,2)&amp;"%"</f>
        <v>#DIV/0!</v>
      </c>
      <c r="P300" s="111" t="s">
        <v>199</v>
      </c>
      <c r="Q300" s="148" t="e">
        <f>AVERAGE(P291,Q292,R293,S294,T295,U296)</f>
        <v>#DIV/0!</v>
      </c>
      <c r="R300" s="148" t="e">
        <f>STDEV(P291,Q292,R293,S294,T295,U296)</f>
        <v>#DIV/0!</v>
      </c>
      <c r="S300" s="148" t="e">
        <f>ROUND((R300/Q300)*100,2)&amp;"%"</f>
        <v>#DIV/0!</v>
      </c>
    </row>
    <row r="301" spans="1:21" s="148" customFormat="1" x14ac:dyDescent="0.3">
      <c r="A301" s="111"/>
      <c r="B301" s="111" t="s">
        <v>198</v>
      </c>
      <c r="C301" s="148" t="e">
        <f>AVERAGE(B292,C291,D291,F291,G291,E292)</f>
        <v>#DIV/0!</v>
      </c>
      <c r="D301" s="148" t="e">
        <f>STDEV(B292,C291,D291,E292,F291,G291)</f>
        <v>#DIV/0!</v>
      </c>
      <c r="E301" s="148" t="e">
        <f t="shared" ref="E301:E305" si="48">ROUND((D301/C301)*100,2)&amp;"%"</f>
        <v>#DIV/0!</v>
      </c>
      <c r="F301" s="111"/>
      <c r="G301" s="111"/>
      <c r="I301" s="111" t="s">
        <v>198</v>
      </c>
      <c r="J301" s="148" t="e">
        <f>AVERAGE(I292,J291,K291,M291,N291,L292)</f>
        <v>#DIV/0!</v>
      </c>
      <c r="K301" s="148" t="e">
        <f>STDEV(I292,J291,K291,L292,M291,N291)</f>
        <v>#DIV/0!</v>
      </c>
      <c r="L301" s="148" t="e">
        <f t="shared" ref="L301:L305" si="49">ROUND((K301/J301)*100,2)&amp;"%"</f>
        <v>#DIV/0!</v>
      </c>
      <c r="M301" s="111"/>
      <c r="N301" s="111"/>
      <c r="P301" s="111" t="s">
        <v>198</v>
      </c>
      <c r="Q301" s="148" t="e">
        <f>AVERAGE(P292,Q291,R291,T291,U291,S292)</f>
        <v>#DIV/0!</v>
      </c>
      <c r="R301" s="148" t="e">
        <f>STDEV(P292,Q291,R291,S292,T291,U291)</f>
        <v>#DIV/0!</v>
      </c>
      <c r="S301" s="148" t="e">
        <f t="shared" ref="S301:S305" si="50">ROUND((R301/Q301)*100,2)&amp;"%"</f>
        <v>#DIV/0!</v>
      </c>
      <c r="T301" s="111"/>
      <c r="U301" s="111"/>
    </row>
    <row r="302" spans="1:21" s="148" customFormat="1" x14ac:dyDescent="0.3">
      <c r="A302" s="111"/>
      <c r="B302" s="111" t="s">
        <v>200</v>
      </c>
      <c r="C302" s="148" t="e">
        <f>AVERAGE(B294,C293,D292,E291,F296,G295)</f>
        <v>#DIV/0!</v>
      </c>
      <c r="D302" s="148" t="e">
        <f>STDEV(B294,C293,D292,E291,F296,G295)</f>
        <v>#DIV/0!</v>
      </c>
      <c r="E302" s="148" t="e">
        <f t="shared" si="48"/>
        <v>#DIV/0!</v>
      </c>
      <c r="F302" s="111"/>
      <c r="G302" s="111"/>
      <c r="I302" s="111" t="s">
        <v>200</v>
      </c>
      <c r="J302" s="148" t="e">
        <f>AVERAGE(I294,J293,K292,L291,M296,N295)</f>
        <v>#DIV/0!</v>
      </c>
      <c r="K302" s="148" t="e">
        <f>STDEV(I294,J293,K292,L291,M296,N295)</f>
        <v>#DIV/0!</v>
      </c>
      <c r="L302" s="148" t="e">
        <f t="shared" si="49"/>
        <v>#DIV/0!</v>
      </c>
      <c r="M302" s="111"/>
      <c r="N302" s="111"/>
      <c r="P302" s="111" t="s">
        <v>200</v>
      </c>
      <c r="Q302" s="148" t="e">
        <f>AVERAGE(P294,Q293,R292,S291,T296,U295)</f>
        <v>#DIV/0!</v>
      </c>
      <c r="R302" s="148" t="e">
        <f>STDEV(P294,Q293,R292,S291,T296,U295)</f>
        <v>#DIV/0!</v>
      </c>
      <c r="S302" s="148" t="e">
        <f t="shared" si="50"/>
        <v>#DIV/0!</v>
      </c>
      <c r="T302" s="111"/>
      <c r="U302" s="111"/>
    </row>
    <row r="303" spans="1:21" s="148" customFormat="1" x14ac:dyDescent="0.3">
      <c r="A303" s="111"/>
      <c r="B303" s="111" t="s">
        <v>201</v>
      </c>
      <c r="C303" s="148" t="e">
        <f>AVERAGE(B295,C296,D296,E295,F294,G293)</f>
        <v>#DIV/0!</v>
      </c>
      <c r="D303" s="148" t="e">
        <f>STDEV(B295,C296,D296,E295,F294,G293)</f>
        <v>#DIV/0!</v>
      </c>
      <c r="E303" s="148" t="e">
        <f t="shared" si="48"/>
        <v>#DIV/0!</v>
      </c>
      <c r="F303" s="111"/>
      <c r="G303" s="111"/>
      <c r="I303" s="111" t="s">
        <v>201</v>
      </c>
      <c r="J303" s="148" t="e">
        <f>AVERAGE(I295,J296,K296,L295,M294,N293)</f>
        <v>#DIV/0!</v>
      </c>
      <c r="K303" s="148" t="e">
        <f>STDEV(I295,J296,K296,L295,M294,N293)</f>
        <v>#DIV/0!</v>
      </c>
      <c r="L303" s="148" t="e">
        <f t="shared" si="49"/>
        <v>#DIV/0!</v>
      </c>
      <c r="M303" s="111"/>
      <c r="N303" s="111"/>
      <c r="P303" s="111" t="s">
        <v>201</v>
      </c>
      <c r="Q303" s="148" t="e">
        <f>AVERAGE(P295,Q296,R296,S295,T294,U293)</f>
        <v>#DIV/0!</v>
      </c>
      <c r="R303" s="148" t="e">
        <f>STDEV(P295,Q296,R296,S295,T294,U293)</f>
        <v>#DIV/0!</v>
      </c>
      <c r="S303" s="148" t="e">
        <f t="shared" si="50"/>
        <v>#DIV/0!</v>
      </c>
      <c r="T303" s="111"/>
      <c r="U303" s="111"/>
    </row>
    <row r="304" spans="1:21" s="148" customFormat="1" x14ac:dyDescent="0.3">
      <c r="A304" s="111"/>
      <c r="B304" s="111" t="s">
        <v>202</v>
      </c>
      <c r="C304" s="148" t="e">
        <f>AVERAGE(B297,C295,D294,G292,F297,E298)</f>
        <v>#DIV/0!</v>
      </c>
      <c r="D304" s="148" t="e">
        <f>STDEV(B297,C295,D294,G292,F297,E298)</f>
        <v>#DIV/0!</v>
      </c>
      <c r="E304" s="148" t="e">
        <f t="shared" si="48"/>
        <v>#DIV/0!</v>
      </c>
      <c r="F304" s="111"/>
      <c r="G304" s="111"/>
      <c r="I304" s="111" t="s">
        <v>202</v>
      </c>
      <c r="J304" s="148" t="e">
        <f>AVERAGE(I297,J295,K294,N292,M297,L298)</f>
        <v>#DIV/0!</v>
      </c>
      <c r="K304" s="148" t="e">
        <f>STDEV(I297,J295,K294,N292,M297,L298)</f>
        <v>#DIV/0!</v>
      </c>
      <c r="L304" s="148" t="e">
        <f t="shared" si="49"/>
        <v>#DIV/0!</v>
      </c>
      <c r="M304" s="111"/>
      <c r="N304" s="111"/>
      <c r="P304" s="111" t="s">
        <v>202</v>
      </c>
      <c r="Q304" s="148" t="e">
        <f>AVERAGE(P297,Q295,R294,U292,T297,S298)</f>
        <v>#DIV/0!</v>
      </c>
      <c r="R304" s="148" t="e">
        <f>STDEV(P297,Q295,R294,U292,T297,S298)</f>
        <v>#DIV/0!</v>
      </c>
      <c r="S304" s="148" t="e">
        <f t="shared" si="50"/>
        <v>#DIV/0!</v>
      </c>
      <c r="T304" s="111"/>
      <c r="U304" s="111"/>
    </row>
    <row r="305" spans="1:21" s="148" customFormat="1" x14ac:dyDescent="0.3">
      <c r="A305" s="111"/>
      <c r="B305" s="111" t="s">
        <v>204</v>
      </c>
      <c r="C305" s="148" t="e">
        <f>AVERAGE(B298,C297,D298,E297,F298,G297)</f>
        <v>#DIV/0!</v>
      </c>
      <c r="D305" s="148" t="e">
        <f>STDEV(B298,C297,D298,E297,F298,G297)</f>
        <v>#DIV/0!</v>
      </c>
      <c r="E305" s="148" t="e">
        <f t="shared" si="48"/>
        <v>#DIV/0!</v>
      </c>
      <c r="F305" s="111"/>
      <c r="G305" s="111"/>
      <c r="I305" s="111" t="s">
        <v>204</v>
      </c>
      <c r="J305" s="148" t="e">
        <f>AVERAGE(I298,J297,K298,L297,M298,N297)</f>
        <v>#DIV/0!</v>
      </c>
      <c r="K305" s="148" t="e">
        <f>STDEV(I298,J297,K298,L297,M298,N297)</f>
        <v>#DIV/0!</v>
      </c>
      <c r="L305" s="148" t="e">
        <f t="shared" si="49"/>
        <v>#DIV/0!</v>
      </c>
      <c r="M305" s="111"/>
      <c r="N305" s="111"/>
      <c r="P305" s="111" t="s">
        <v>204</v>
      </c>
      <c r="Q305" s="148" t="e">
        <f>AVERAGE(P298,Q297,R298,S297,T298,U297)</f>
        <v>#DIV/0!</v>
      </c>
      <c r="R305" s="148" t="e">
        <f>STDEV(P298,Q297,R298,S297,T298,U297)</f>
        <v>#DIV/0!</v>
      </c>
      <c r="S305" s="148" t="e">
        <f t="shared" si="50"/>
        <v>#DIV/0!</v>
      </c>
      <c r="T305" s="111"/>
      <c r="U305" s="111"/>
    </row>
    <row r="306" spans="1:21" s="148" customFormat="1" x14ac:dyDescent="0.3">
      <c r="A306" s="111"/>
      <c r="B306" s="111"/>
      <c r="C306" s="111"/>
      <c r="D306" s="111"/>
      <c r="E306" s="111"/>
      <c r="F306" s="111"/>
      <c r="G306" s="111"/>
      <c r="I306" s="111"/>
      <c r="J306" s="111"/>
      <c r="K306" s="111"/>
      <c r="L306" s="111"/>
      <c r="M306" s="111"/>
      <c r="N306" s="111"/>
      <c r="P306" s="111"/>
      <c r="Q306" s="111"/>
      <c r="R306" s="111"/>
      <c r="S306" s="111"/>
      <c r="T306" s="111"/>
      <c r="U306" s="111"/>
    </row>
    <row r="307" spans="1:21" s="148" customFormat="1" x14ac:dyDescent="0.3">
      <c r="A307" s="111"/>
      <c r="B307" s="52" t="s">
        <v>194</v>
      </c>
      <c r="C307" s="106"/>
      <c r="D307" s="106"/>
      <c r="E307" s="106"/>
      <c r="F307" s="106"/>
      <c r="G307" s="106"/>
      <c r="H307" s="106"/>
      <c r="I307" s="52" t="s">
        <v>195</v>
      </c>
      <c r="J307" s="106"/>
      <c r="K307" s="106"/>
      <c r="L307" s="106"/>
      <c r="M307" s="106"/>
      <c r="N307" s="106"/>
      <c r="O307" s="106"/>
      <c r="P307" s="52" t="s">
        <v>196</v>
      </c>
      <c r="Q307" s="106"/>
      <c r="R307" s="106"/>
      <c r="S307" s="106"/>
      <c r="T307" s="106"/>
      <c r="U307" s="106"/>
    </row>
    <row r="308" spans="1:21" s="148" customFormat="1" x14ac:dyDescent="0.3">
      <c r="A308" s="111"/>
      <c r="B308" s="131"/>
      <c r="C308" s="131"/>
      <c r="D308" s="131"/>
      <c r="E308" s="131"/>
      <c r="F308" s="131"/>
      <c r="G308" s="131"/>
      <c r="H308" s="106"/>
      <c r="I308" s="131"/>
      <c r="J308" s="131"/>
      <c r="K308" s="131"/>
      <c r="L308" s="131"/>
      <c r="M308" s="131"/>
      <c r="N308" s="131"/>
      <c r="O308" s="106"/>
      <c r="P308" s="131"/>
      <c r="Q308" s="131"/>
      <c r="R308" s="131"/>
      <c r="S308" s="131"/>
      <c r="T308" s="131"/>
      <c r="U308" s="131"/>
    </row>
    <row r="309" spans="1:21" s="148" customFormat="1" x14ac:dyDescent="0.3">
      <c r="A309" s="111"/>
      <c r="B309" s="132"/>
      <c r="C309" s="133"/>
      <c r="D309" s="133"/>
      <c r="E309" s="134"/>
      <c r="F309" s="133"/>
      <c r="G309" s="133"/>
      <c r="H309" s="106"/>
      <c r="I309" s="132"/>
      <c r="J309" s="133"/>
      <c r="K309" s="133"/>
      <c r="L309" s="134"/>
      <c r="M309" s="133"/>
      <c r="N309" s="133"/>
      <c r="O309" s="106"/>
      <c r="P309" s="132"/>
      <c r="Q309" s="133"/>
      <c r="R309" s="133"/>
      <c r="S309" s="134"/>
      <c r="T309" s="133"/>
      <c r="U309" s="133"/>
    </row>
    <row r="310" spans="1:21" s="148" customFormat="1" x14ac:dyDescent="0.3">
      <c r="A310" s="111"/>
      <c r="B310" s="133"/>
      <c r="C310" s="132"/>
      <c r="D310" s="134"/>
      <c r="E310" s="133"/>
      <c r="F310" s="135"/>
      <c r="G310" s="136"/>
      <c r="H310" s="106"/>
      <c r="I310" s="133"/>
      <c r="J310" s="132"/>
      <c r="K310" s="134"/>
      <c r="L310" s="133"/>
      <c r="M310" s="135"/>
      <c r="N310" s="136"/>
      <c r="O310" s="106"/>
      <c r="P310" s="133"/>
      <c r="Q310" s="132"/>
      <c r="R310" s="134"/>
      <c r="S310" s="133"/>
      <c r="T310" s="135"/>
      <c r="U310" s="136"/>
    </row>
    <row r="311" spans="1:21" s="148" customFormat="1" x14ac:dyDescent="0.3">
      <c r="A311" s="111"/>
      <c r="B311" s="135"/>
      <c r="C311" s="134"/>
      <c r="D311" s="132"/>
      <c r="E311" s="135"/>
      <c r="F311" s="135"/>
      <c r="G311" s="137"/>
      <c r="H311" s="106"/>
      <c r="I311" s="135"/>
      <c r="J311" s="134"/>
      <c r="K311" s="132"/>
      <c r="L311" s="135"/>
      <c r="M311" s="135"/>
      <c r="N311" s="137"/>
      <c r="O311" s="106"/>
      <c r="P311" s="135"/>
      <c r="Q311" s="134"/>
      <c r="R311" s="132"/>
      <c r="S311" s="135"/>
      <c r="T311" s="135"/>
      <c r="U311" s="137"/>
    </row>
    <row r="312" spans="1:21" s="148" customFormat="1" x14ac:dyDescent="0.3">
      <c r="A312" s="111"/>
      <c r="B312" s="134"/>
      <c r="C312" s="135"/>
      <c r="D312" s="136"/>
      <c r="E312" s="132"/>
      <c r="F312" s="137"/>
      <c r="G312" s="135"/>
      <c r="H312" s="106"/>
      <c r="I312" s="134"/>
      <c r="J312" s="135"/>
      <c r="K312" s="136"/>
      <c r="L312" s="132"/>
      <c r="M312" s="137"/>
      <c r="N312" s="135"/>
      <c r="O312" s="106"/>
      <c r="P312" s="134"/>
      <c r="Q312" s="135"/>
      <c r="R312" s="136"/>
      <c r="S312" s="132"/>
      <c r="T312" s="137"/>
      <c r="U312" s="135"/>
    </row>
    <row r="313" spans="1:21" s="148" customFormat="1" x14ac:dyDescent="0.3">
      <c r="A313" s="111"/>
      <c r="B313" s="137"/>
      <c r="C313" s="136"/>
      <c r="D313" s="135"/>
      <c r="E313" s="137"/>
      <c r="F313" s="132"/>
      <c r="G313" s="134"/>
      <c r="H313" s="106"/>
      <c r="I313" s="137"/>
      <c r="J313" s="136"/>
      <c r="K313" s="135"/>
      <c r="L313" s="137"/>
      <c r="M313" s="132"/>
      <c r="N313" s="134"/>
      <c r="O313" s="106"/>
      <c r="P313" s="137"/>
      <c r="Q313" s="136"/>
      <c r="R313" s="135"/>
      <c r="S313" s="137"/>
      <c r="T313" s="132"/>
      <c r="U313" s="134"/>
    </row>
    <row r="314" spans="1:21" s="148" customFormat="1" x14ac:dyDescent="0.3">
      <c r="A314" s="111"/>
      <c r="B314" s="135"/>
      <c r="C314" s="137"/>
      <c r="D314" s="137"/>
      <c r="E314" s="135"/>
      <c r="F314" s="134"/>
      <c r="G314" s="132"/>
      <c r="H314" s="106"/>
      <c r="I314" s="135"/>
      <c r="J314" s="137"/>
      <c r="K314" s="137"/>
      <c r="L314" s="135"/>
      <c r="M314" s="134"/>
      <c r="N314" s="132"/>
      <c r="O314" s="106"/>
      <c r="P314" s="135"/>
      <c r="Q314" s="137"/>
      <c r="R314" s="137"/>
      <c r="S314" s="135"/>
      <c r="T314" s="134"/>
      <c r="U314" s="132"/>
    </row>
    <row r="315" spans="1:21" s="148" customFormat="1" x14ac:dyDescent="0.3">
      <c r="A315" s="111"/>
      <c r="B315" s="136"/>
      <c r="C315" s="138"/>
      <c r="D315" s="135"/>
      <c r="E315" s="138"/>
      <c r="F315" s="136"/>
      <c r="G315" s="138"/>
      <c r="H315" s="106"/>
      <c r="I315" s="136"/>
      <c r="J315" s="138"/>
      <c r="K315" s="135"/>
      <c r="L315" s="138"/>
      <c r="M315" s="136"/>
      <c r="N315" s="138"/>
      <c r="O315" s="106"/>
      <c r="P315" s="136"/>
      <c r="Q315" s="138"/>
      <c r="R315" s="135"/>
      <c r="S315" s="138"/>
      <c r="T315" s="136"/>
      <c r="U315" s="138"/>
    </row>
    <row r="316" spans="1:21" s="148" customFormat="1" x14ac:dyDescent="0.3">
      <c r="A316" s="111"/>
      <c r="B316" s="145"/>
      <c r="C316" s="146"/>
      <c r="D316" s="145"/>
      <c r="E316" s="147"/>
      <c r="F316" s="145"/>
      <c r="G316" s="146"/>
      <c r="H316" s="106"/>
      <c r="I316" s="145"/>
      <c r="J316" s="146"/>
      <c r="K316" s="145"/>
      <c r="L316" s="147"/>
      <c r="M316" s="145"/>
      <c r="N316" s="146"/>
      <c r="O316" s="106"/>
      <c r="P316" s="145"/>
      <c r="Q316" s="146"/>
      <c r="R316" s="145"/>
      <c r="S316" s="147"/>
      <c r="T316" s="145"/>
      <c r="U316" s="146"/>
    </row>
    <row r="317" spans="1:21" s="148" customFormat="1" x14ac:dyDescent="0.3">
      <c r="A317" s="111"/>
      <c r="C317" s="111" t="s">
        <v>197</v>
      </c>
      <c r="D317" s="111" t="s">
        <v>3</v>
      </c>
      <c r="E317" s="111" t="s">
        <v>203</v>
      </c>
      <c r="J317" s="111" t="s">
        <v>197</v>
      </c>
      <c r="K317" s="111" t="s">
        <v>3</v>
      </c>
      <c r="L317" s="111" t="s">
        <v>203</v>
      </c>
      <c r="Q317" s="111" t="s">
        <v>197</v>
      </c>
      <c r="R317" s="111" t="s">
        <v>3</v>
      </c>
      <c r="S317" s="111" t="s">
        <v>203</v>
      </c>
    </row>
    <row r="318" spans="1:21" s="148" customFormat="1" x14ac:dyDescent="0.3">
      <c r="A318" s="111"/>
      <c r="B318" s="111" t="s">
        <v>199</v>
      </c>
      <c r="C318" s="148" t="e">
        <f>AVERAGE(B309,C310,D311,E312,F313,G314)</f>
        <v>#DIV/0!</v>
      </c>
      <c r="D318" s="148" t="e">
        <f>STDEV(B309,C310,D311,E312,F313,G314)</f>
        <v>#DIV/0!</v>
      </c>
      <c r="E318" s="148" t="e">
        <f>ROUND((D318/C318)*100,2)&amp;"%"</f>
        <v>#DIV/0!</v>
      </c>
      <c r="I318" s="111" t="s">
        <v>199</v>
      </c>
      <c r="J318" s="148" t="e">
        <f>AVERAGE(I309,J310,K311,L312,M313,N314)</f>
        <v>#DIV/0!</v>
      </c>
      <c r="K318" s="148" t="e">
        <f>STDEV(I309,J310,K311,L312,M313,N314)</f>
        <v>#DIV/0!</v>
      </c>
      <c r="L318" s="148" t="e">
        <f>ROUND((K318/J318)*100,2)&amp;"%"</f>
        <v>#DIV/0!</v>
      </c>
      <c r="P318" s="111" t="s">
        <v>199</v>
      </c>
      <c r="Q318" s="148" t="e">
        <f>AVERAGE(P309,Q310,R311,S312,T313,U314)</f>
        <v>#DIV/0!</v>
      </c>
      <c r="R318" s="148" t="e">
        <f>STDEV(P309,Q310,R311,S312,T313,U314)</f>
        <v>#DIV/0!</v>
      </c>
      <c r="S318" s="148" t="e">
        <f>ROUND((R318/Q318)*100,2)&amp;"%"</f>
        <v>#DIV/0!</v>
      </c>
    </row>
    <row r="319" spans="1:21" s="148" customFormat="1" x14ac:dyDescent="0.3">
      <c r="A319" s="111"/>
      <c r="B319" s="111" t="s">
        <v>198</v>
      </c>
      <c r="C319" s="148" t="e">
        <f>AVERAGE(B310,C309,D309,F309,G309,E310)</f>
        <v>#DIV/0!</v>
      </c>
      <c r="D319" s="148" t="e">
        <f>STDEV(B310,C309,D309,E310,F309,G309)</f>
        <v>#DIV/0!</v>
      </c>
      <c r="E319" s="148" t="e">
        <f t="shared" ref="E319:E323" si="51">ROUND((D319/C319)*100,2)&amp;"%"</f>
        <v>#DIV/0!</v>
      </c>
      <c r="F319" s="111"/>
      <c r="G319" s="111"/>
      <c r="I319" s="111" t="s">
        <v>198</v>
      </c>
      <c r="J319" s="148" t="e">
        <f>AVERAGE(I310,J309,K309,M309,N309,L310)</f>
        <v>#DIV/0!</v>
      </c>
      <c r="K319" s="148" t="e">
        <f>STDEV(I310,J309,K309,L310,M309,N309)</f>
        <v>#DIV/0!</v>
      </c>
      <c r="L319" s="148" t="e">
        <f t="shared" ref="L319:L323" si="52">ROUND((K319/J319)*100,2)&amp;"%"</f>
        <v>#DIV/0!</v>
      </c>
      <c r="M319" s="111"/>
      <c r="N319" s="111"/>
      <c r="P319" s="111" t="s">
        <v>198</v>
      </c>
      <c r="Q319" s="148" t="e">
        <f>AVERAGE(P310,Q309,R309,T309,U309,S310)</f>
        <v>#DIV/0!</v>
      </c>
      <c r="R319" s="148" t="e">
        <f>STDEV(P310,Q309,R309,S310,T309,U309)</f>
        <v>#DIV/0!</v>
      </c>
      <c r="S319" s="148" t="e">
        <f t="shared" ref="S319:S323" si="53">ROUND((R319/Q319)*100,2)&amp;"%"</f>
        <v>#DIV/0!</v>
      </c>
      <c r="T319" s="111"/>
      <c r="U319" s="111"/>
    </row>
    <row r="320" spans="1:21" s="148" customFormat="1" x14ac:dyDescent="0.3">
      <c r="A320" s="111"/>
      <c r="B320" s="111" t="s">
        <v>200</v>
      </c>
      <c r="C320" s="148" t="e">
        <f>AVERAGE(B312,C311,D310,E309,F314,G313)</f>
        <v>#DIV/0!</v>
      </c>
      <c r="D320" s="148" t="e">
        <f>STDEV(B312,C311,D310,E309,F314,G313)</f>
        <v>#DIV/0!</v>
      </c>
      <c r="E320" s="148" t="e">
        <f t="shared" si="51"/>
        <v>#DIV/0!</v>
      </c>
      <c r="F320" s="111"/>
      <c r="G320" s="111"/>
      <c r="I320" s="111" t="s">
        <v>200</v>
      </c>
      <c r="J320" s="148" t="e">
        <f>AVERAGE(I312,J311,K310,L309,M314,N313)</f>
        <v>#DIV/0!</v>
      </c>
      <c r="K320" s="148" t="e">
        <f>STDEV(I312,J311,K310,L309,M314,N313)</f>
        <v>#DIV/0!</v>
      </c>
      <c r="L320" s="148" t="e">
        <f t="shared" si="52"/>
        <v>#DIV/0!</v>
      </c>
      <c r="M320" s="111"/>
      <c r="N320" s="111"/>
      <c r="P320" s="111" t="s">
        <v>200</v>
      </c>
      <c r="Q320" s="148" t="e">
        <f>AVERAGE(P312,Q311,R310,S309,T314,U313)</f>
        <v>#DIV/0!</v>
      </c>
      <c r="R320" s="148" t="e">
        <f>STDEV(P312,Q311,R310,S309,T314,U313)</f>
        <v>#DIV/0!</v>
      </c>
      <c r="S320" s="148" t="e">
        <f t="shared" si="53"/>
        <v>#DIV/0!</v>
      </c>
      <c r="T320" s="111"/>
      <c r="U320" s="111"/>
    </row>
    <row r="321" spans="1:21" s="148" customFormat="1" x14ac:dyDescent="0.3">
      <c r="A321" s="111"/>
      <c r="B321" s="111" t="s">
        <v>201</v>
      </c>
      <c r="C321" s="148" t="e">
        <f>AVERAGE(B313,C314,D314,E313,F312,G311)</f>
        <v>#DIV/0!</v>
      </c>
      <c r="D321" s="148" t="e">
        <f>STDEV(B313,C314,D314,E313,F312,G311)</f>
        <v>#DIV/0!</v>
      </c>
      <c r="E321" s="148" t="e">
        <f t="shared" si="51"/>
        <v>#DIV/0!</v>
      </c>
      <c r="F321" s="111"/>
      <c r="G321" s="111"/>
      <c r="I321" s="111" t="s">
        <v>201</v>
      </c>
      <c r="J321" s="148" t="e">
        <f>AVERAGE(I313,J314,K314,L313,M312,N311)</f>
        <v>#DIV/0!</v>
      </c>
      <c r="K321" s="148" t="e">
        <f>STDEV(I313,J314,K314,L313,M312,N311)</f>
        <v>#DIV/0!</v>
      </c>
      <c r="L321" s="148" t="e">
        <f t="shared" si="52"/>
        <v>#DIV/0!</v>
      </c>
      <c r="M321" s="111"/>
      <c r="N321" s="111"/>
      <c r="P321" s="111" t="s">
        <v>201</v>
      </c>
      <c r="Q321" s="148" t="e">
        <f>AVERAGE(P313,Q314,R314,S313,T312,U311)</f>
        <v>#DIV/0!</v>
      </c>
      <c r="R321" s="148" t="e">
        <f>STDEV(P313,Q314,R314,S313,T312,U311)</f>
        <v>#DIV/0!</v>
      </c>
      <c r="S321" s="148" t="e">
        <f t="shared" si="53"/>
        <v>#DIV/0!</v>
      </c>
      <c r="T321" s="111"/>
      <c r="U321" s="111"/>
    </row>
    <row r="322" spans="1:21" s="148" customFormat="1" x14ac:dyDescent="0.3">
      <c r="A322" s="111"/>
      <c r="B322" s="111" t="s">
        <v>202</v>
      </c>
      <c r="C322" s="148" t="e">
        <f>AVERAGE(B315,C313,D312,G310,F315,E316)</f>
        <v>#DIV/0!</v>
      </c>
      <c r="D322" s="148" t="e">
        <f>STDEV(B315,C313,D312,G310,F315,E316)</f>
        <v>#DIV/0!</v>
      </c>
      <c r="E322" s="148" t="e">
        <f t="shared" si="51"/>
        <v>#DIV/0!</v>
      </c>
      <c r="F322" s="111"/>
      <c r="G322" s="111"/>
      <c r="I322" s="111" t="s">
        <v>202</v>
      </c>
      <c r="J322" s="148" t="e">
        <f>AVERAGE(I315,J313,K312,N310,M315,L316)</f>
        <v>#DIV/0!</v>
      </c>
      <c r="K322" s="148" t="e">
        <f>STDEV(I315,J313,K312,N310,M315,L316)</f>
        <v>#DIV/0!</v>
      </c>
      <c r="L322" s="148" t="e">
        <f t="shared" si="52"/>
        <v>#DIV/0!</v>
      </c>
      <c r="M322" s="111"/>
      <c r="N322" s="111"/>
      <c r="P322" s="111" t="s">
        <v>202</v>
      </c>
      <c r="Q322" s="148" t="e">
        <f>AVERAGE(P315,Q313,R312,U310,T315,S316)</f>
        <v>#DIV/0!</v>
      </c>
      <c r="R322" s="148" t="e">
        <f>STDEV(P315,Q313,R312,U310,T315,S316)</f>
        <v>#DIV/0!</v>
      </c>
      <c r="S322" s="148" t="e">
        <f t="shared" si="53"/>
        <v>#DIV/0!</v>
      </c>
      <c r="T322" s="111"/>
      <c r="U322" s="111"/>
    </row>
    <row r="323" spans="1:21" s="148" customFormat="1" x14ac:dyDescent="0.3">
      <c r="A323" s="111"/>
      <c r="B323" s="111" t="s">
        <v>204</v>
      </c>
      <c r="C323" s="148" t="e">
        <f>AVERAGE(B316,C315,D316,E315,F316,G315)</f>
        <v>#DIV/0!</v>
      </c>
      <c r="D323" s="148" t="e">
        <f>STDEV(B316,C315,D316,E315,F316,G315)</f>
        <v>#DIV/0!</v>
      </c>
      <c r="E323" s="148" t="e">
        <f t="shared" si="51"/>
        <v>#DIV/0!</v>
      </c>
      <c r="F323" s="111"/>
      <c r="G323" s="111"/>
      <c r="I323" s="111" t="s">
        <v>204</v>
      </c>
      <c r="J323" s="148" t="e">
        <f>AVERAGE(I316,J315,K316,L315,M316,N315)</f>
        <v>#DIV/0!</v>
      </c>
      <c r="K323" s="148" t="e">
        <f>STDEV(I316,J315,K316,L315,M316,N315)</f>
        <v>#DIV/0!</v>
      </c>
      <c r="L323" s="148" t="e">
        <f t="shared" si="52"/>
        <v>#DIV/0!</v>
      </c>
      <c r="M323" s="111"/>
      <c r="N323" s="111"/>
      <c r="P323" s="111" t="s">
        <v>204</v>
      </c>
      <c r="Q323" s="148" t="e">
        <f>AVERAGE(P316,Q315,R316,S315,T316,U315)</f>
        <v>#DIV/0!</v>
      </c>
      <c r="R323" s="148" t="e">
        <f>STDEV(P316,Q315,R316,S315,T316,U315)</f>
        <v>#DIV/0!</v>
      </c>
      <c r="S323" s="148" t="e">
        <f t="shared" si="53"/>
        <v>#DIV/0!</v>
      </c>
      <c r="T323" s="111"/>
      <c r="U323" s="111"/>
    </row>
    <row r="324" spans="1:21" s="148" customFormat="1" x14ac:dyDescent="0.3">
      <c r="A324" s="111"/>
      <c r="B324" s="111"/>
      <c r="C324" s="111"/>
      <c r="D324" s="111"/>
      <c r="E324" s="111"/>
      <c r="F324" s="111"/>
      <c r="G324" s="111"/>
      <c r="I324" s="111"/>
      <c r="J324" s="111"/>
      <c r="K324" s="111"/>
      <c r="L324" s="111"/>
      <c r="M324" s="111"/>
      <c r="N324" s="111"/>
      <c r="P324" s="111"/>
      <c r="Q324" s="111"/>
      <c r="R324" s="111"/>
      <c r="S324" s="111"/>
      <c r="T324" s="111"/>
      <c r="U324" s="111"/>
    </row>
    <row r="325" spans="1:21" s="148" customFormat="1" x14ac:dyDescent="0.3">
      <c r="A325" s="111"/>
      <c r="B325" s="52" t="s">
        <v>194</v>
      </c>
      <c r="C325" s="106"/>
      <c r="D325" s="106"/>
      <c r="E325" s="106"/>
      <c r="F325" s="106"/>
      <c r="G325" s="106"/>
      <c r="H325" s="106"/>
      <c r="I325" s="52" t="s">
        <v>195</v>
      </c>
      <c r="J325" s="106"/>
      <c r="K325" s="106"/>
      <c r="L325" s="106"/>
      <c r="M325" s="106"/>
      <c r="N325" s="106"/>
      <c r="O325" s="106"/>
      <c r="P325" s="52" t="s">
        <v>196</v>
      </c>
      <c r="Q325" s="106"/>
      <c r="R325" s="106"/>
      <c r="S325" s="106"/>
      <c r="T325" s="106"/>
      <c r="U325" s="106"/>
    </row>
    <row r="326" spans="1:21" s="148" customFormat="1" x14ac:dyDescent="0.3">
      <c r="A326" s="111"/>
      <c r="B326" s="131"/>
      <c r="C326" s="131"/>
      <c r="D326" s="131"/>
      <c r="E326" s="131"/>
      <c r="F326" s="131"/>
      <c r="G326" s="131"/>
      <c r="H326" s="106"/>
      <c r="I326" s="131"/>
      <c r="J326" s="131"/>
      <c r="K326" s="131"/>
      <c r="L326" s="131"/>
      <c r="M326" s="131"/>
      <c r="N326" s="131"/>
      <c r="O326" s="106"/>
      <c r="P326" s="131"/>
      <c r="Q326" s="131"/>
      <c r="R326" s="131"/>
      <c r="S326" s="131"/>
      <c r="T326" s="131"/>
      <c r="U326" s="131"/>
    </row>
    <row r="327" spans="1:21" s="148" customFormat="1" x14ac:dyDescent="0.3">
      <c r="A327" s="111"/>
      <c r="B327" s="132"/>
      <c r="C327" s="133"/>
      <c r="D327" s="133"/>
      <c r="E327" s="134"/>
      <c r="F327" s="133"/>
      <c r="G327" s="133"/>
      <c r="H327" s="106"/>
      <c r="I327" s="132"/>
      <c r="J327" s="133"/>
      <c r="K327" s="133"/>
      <c r="L327" s="134"/>
      <c r="M327" s="133"/>
      <c r="N327" s="133"/>
      <c r="O327" s="106"/>
      <c r="P327" s="132"/>
      <c r="Q327" s="133"/>
      <c r="R327" s="133"/>
      <c r="S327" s="134"/>
      <c r="T327" s="133"/>
      <c r="U327" s="133"/>
    </row>
    <row r="328" spans="1:21" s="148" customFormat="1" x14ac:dyDescent="0.3">
      <c r="A328" s="111"/>
      <c r="B328" s="133"/>
      <c r="C328" s="132"/>
      <c r="D328" s="134"/>
      <c r="E328" s="133"/>
      <c r="F328" s="135"/>
      <c r="G328" s="136"/>
      <c r="H328" s="106"/>
      <c r="I328" s="133"/>
      <c r="J328" s="132"/>
      <c r="K328" s="134"/>
      <c r="L328" s="133"/>
      <c r="M328" s="135"/>
      <c r="N328" s="136"/>
      <c r="O328" s="106"/>
      <c r="P328" s="133"/>
      <c r="Q328" s="132"/>
      <c r="R328" s="134"/>
      <c r="S328" s="133"/>
      <c r="T328" s="135"/>
      <c r="U328" s="136"/>
    </row>
    <row r="329" spans="1:21" s="148" customFormat="1" x14ac:dyDescent="0.3">
      <c r="A329" s="111"/>
      <c r="B329" s="135"/>
      <c r="C329" s="134"/>
      <c r="D329" s="132"/>
      <c r="E329" s="135"/>
      <c r="F329" s="135"/>
      <c r="G329" s="137"/>
      <c r="H329" s="106"/>
      <c r="I329" s="135"/>
      <c r="J329" s="134"/>
      <c r="K329" s="132"/>
      <c r="L329" s="135"/>
      <c r="M329" s="135"/>
      <c r="N329" s="137"/>
      <c r="O329" s="106"/>
      <c r="P329" s="135"/>
      <c r="Q329" s="134"/>
      <c r="R329" s="132"/>
      <c r="S329" s="135"/>
      <c r="T329" s="135"/>
      <c r="U329" s="137"/>
    </row>
    <row r="330" spans="1:21" s="148" customFormat="1" x14ac:dyDescent="0.3">
      <c r="A330" s="111"/>
      <c r="B330" s="134"/>
      <c r="C330" s="135"/>
      <c r="D330" s="136"/>
      <c r="E330" s="132"/>
      <c r="F330" s="137"/>
      <c r="G330" s="135"/>
      <c r="H330" s="106"/>
      <c r="I330" s="134"/>
      <c r="J330" s="135"/>
      <c r="K330" s="136"/>
      <c r="L330" s="132"/>
      <c r="M330" s="137"/>
      <c r="N330" s="135"/>
      <c r="O330" s="106"/>
      <c r="P330" s="134"/>
      <c r="Q330" s="135"/>
      <c r="R330" s="136"/>
      <c r="S330" s="132"/>
      <c r="T330" s="137"/>
      <c r="U330" s="135"/>
    </row>
    <row r="331" spans="1:21" s="148" customFormat="1" x14ac:dyDescent="0.3">
      <c r="A331" s="111"/>
      <c r="B331" s="137"/>
      <c r="C331" s="136"/>
      <c r="D331" s="135"/>
      <c r="E331" s="137"/>
      <c r="F331" s="132"/>
      <c r="G331" s="134"/>
      <c r="H331" s="106"/>
      <c r="I331" s="137"/>
      <c r="J331" s="136"/>
      <c r="K331" s="135"/>
      <c r="L331" s="137"/>
      <c r="M331" s="132"/>
      <c r="N331" s="134"/>
      <c r="O331" s="106"/>
      <c r="P331" s="137"/>
      <c r="Q331" s="136"/>
      <c r="R331" s="135"/>
      <c r="S331" s="137"/>
      <c r="T331" s="132"/>
      <c r="U331" s="134"/>
    </row>
    <row r="332" spans="1:21" s="148" customFormat="1" x14ac:dyDescent="0.3">
      <c r="A332" s="111"/>
      <c r="B332" s="135"/>
      <c r="C332" s="137"/>
      <c r="D332" s="137"/>
      <c r="E332" s="135"/>
      <c r="F332" s="134"/>
      <c r="G332" s="132"/>
      <c r="H332" s="106"/>
      <c r="I332" s="135"/>
      <c r="J332" s="137"/>
      <c r="K332" s="137"/>
      <c r="L332" s="135"/>
      <c r="M332" s="134"/>
      <c r="N332" s="132"/>
      <c r="O332" s="106"/>
      <c r="P332" s="135"/>
      <c r="Q332" s="137"/>
      <c r="R332" s="137"/>
      <c r="S332" s="135"/>
      <c r="T332" s="134"/>
      <c r="U332" s="132"/>
    </row>
    <row r="333" spans="1:21" s="148" customFormat="1" x14ac:dyDescent="0.3">
      <c r="A333" s="111"/>
      <c r="B333" s="136"/>
      <c r="C333" s="138"/>
      <c r="D333" s="135"/>
      <c r="E333" s="138"/>
      <c r="F333" s="136"/>
      <c r="G333" s="138"/>
      <c r="H333" s="106"/>
      <c r="I333" s="136"/>
      <c r="J333" s="138"/>
      <c r="K333" s="135"/>
      <c r="L333" s="138"/>
      <c r="M333" s="136"/>
      <c r="N333" s="138"/>
      <c r="O333" s="106"/>
      <c r="P333" s="136"/>
      <c r="Q333" s="138"/>
      <c r="R333" s="135"/>
      <c r="S333" s="138"/>
      <c r="T333" s="136"/>
      <c r="U333" s="138"/>
    </row>
    <row r="334" spans="1:21" s="148" customFormat="1" x14ac:dyDescent="0.3">
      <c r="A334" s="111"/>
      <c r="B334" s="145"/>
      <c r="C334" s="146"/>
      <c r="D334" s="145"/>
      <c r="E334" s="147"/>
      <c r="F334" s="145"/>
      <c r="G334" s="146"/>
      <c r="H334" s="106"/>
      <c r="I334" s="145"/>
      <c r="J334" s="146"/>
      <c r="K334" s="145"/>
      <c r="L334" s="147"/>
      <c r="M334" s="145"/>
      <c r="N334" s="146"/>
      <c r="O334" s="106"/>
      <c r="P334" s="145"/>
      <c r="Q334" s="146"/>
      <c r="R334" s="145"/>
      <c r="S334" s="147"/>
      <c r="T334" s="145"/>
      <c r="U334" s="146"/>
    </row>
    <row r="335" spans="1:21" s="148" customFormat="1" x14ac:dyDescent="0.3">
      <c r="A335" s="111"/>
      <c r="C335" s="111" t="s">
        <v>197</v>
      </c>
      <c r="D335" s="111" t="s">
        <v>3</v>
      </c>
      <c r="E335" s="111" t="s">
        <v>203</v>
      </c>
      <c r="J335" s="111" t="s">
        <v>197</v>
      </c>
      <c r="K335" s="111" t="s">
        <v>3</v>
      </c>
      <c r="L335" s="111" t="s">
        <v>203</v>
      </c>
      <c r="Q335" s="111" t="s">
        <v>197</v>
      </c>
      <c r="R335" s="111" t="s">
        <v>3</v>
      </c>
      <c r="S335" s="111" t="s">
        <v>203</v>
      </c>
    </row>
    <row r="336" spans="1:21" s="148" customFormat="1" x14ac:dyDescent="0.3">
      <c r="A336" s="111"/>
      <c r="B336" s="111" t="s">
        <v>199</v>
      </c>
      <c r="C336" s="148" t="e">
        <f>AVERAGE(B327,C328,D329,E330,F331,G332)</f>
        <v>#DIV/0!</v>
      </c>
      <c r="D336" s="148" t="e">
        <f>STDEV(B327,C328,D329,E330,F331,G332)</f>
        <v>#DIV/0!</v>
      </c>
      <c r="E336" s="148" t="e">
        <f>ROUND((D336/C336)*100,2)&amp;"%"</f>
        <v>#DIV/0!</v>
      </c>
      <c r="I336" s="111" t="s">
        <v>199</v>
      </c>
      <c r="J336" s="148" t="e">
        <f>AVERAGE(I327,J328,K329,L330,M331,N332)</f>
        <v>#DIV/0!</v>
      </c>
      <c r="K336" s="148" t="e">
        <f>STDEV(I327,J328,K329,L330,M331,N332)</f>
        <v>#DIV/0!</v>
      </c>
      <c r="L336" s="148" t="e">
        <f>ROUND((K336/J336)*100,2)&amp;"%"</f>
        <v>#DIV/0!</v>
      </c>
      <c r="P336" s="111" t="s">
        <v>199</v>
      </c>
      <c r="Q336" s="148" t="e">
        <f>AVERAGE(P327,Q328,R329,S330,T331,U332)</f>
        <v>#DIV/0!</v>
      </c>
      <c r="R336" s="148" t="e">
        <f>STDEV(P327,Q328,R329,S330,T331,U332)</f>
        <v>#DIV/0!</v>
      </c>
      <c r="S336" s="148" t="e">
        <f>ROUND((R336/Q336)*100,2)&amp;"%"</f>
        <v>#DIV/0!</v>
      </c>
    </row>
    <row r="337" spans="1:21" s="148" customFormat="1" x14ac:dyDescent="0.3">
      <c r="A337" s="111"/>
      <c r="B337" s="111" t="s">
        <v>198</v>
      </c>
      <c r="C337" s="148" t="e">
        <f>AVERAGE(B328,C327,D327,F327,G327,E328)</f>
        <v>#DIV/0!</v>
      </c>
      <c r="D337" s="148" t="e">
        <f>STDEV(B328,C327,D327,E328,F327,G327)</f>
        <v>#DIV/0!</v>
      </c>
      <c r="E337" s="148" t="e">
        <f t="shared" ref="E337:E341" si="54">ROUND((D337/C337)*100,2)&amp;"%"</f>
        <v>#DIV/0!</v>
      </c>
      <c r="F337" s="111"/>
      <c r="G337" s="111"/>
      <c r="I337" s="111" t="s">
        <v>198</v>
      </c>
      <c r="J337" s="148" t="e">
        <f>AVERAGE(I328,J327,K327,M327,N327,L328)</f>
        <v>#DIV/0!</v>
      </c>
      <c r="K337" s="148" t="e">
        <f>STDEV(I328,J327,K327,L328,M327,N327)</f>
        <v>#DIV/0!</v>
      </c>
      <c r="L337" s="148" t="e">
        <f t="shared" ref="L337:L341" si="55">ROUND((K337/J337)*100,2)&amp;"%"</f>
        <v>#DIV/0!</v>
      </c>
      <c r="M337" s="111"/>
      <c r="N337" s="111"/>
      <c r="P337" s="111" t="s">
        <v>198</v>
      </c>
      <c r="Q337" s="148" t="e">
        <f>AVERAGE(P328,Q327,R327,T327,U327,S328)</f>
        <v>#DIV/0!</v>
      </c>
      <c r="R337" s="148" t="e">
        <f>STDEV(P328,Q327,R327,S328,T327,U327)</f>
        <v>#DIV/0!</v>
      </c>
      <c r="S337" s="148" t="e">
        <f t="shared" ref="S337:S341" si="56">ROUND((R337/Q337)*100,2)&amp;"%"</f>
        <v>#DIV/0!</v>
      </c>
      <c r="T337" s="111"/>
      <c r="U337" s="111"/>
    </row>
    <row r="338" spans="1:21" s="148" customFormat="1" x14ac:dyDescent="0.3">
      <c r="A338" s="111"/>
      <c r="B338" s="111" t="s">
        <v>200</v>
      </c>
      <c r="C338" s="148" t="e">
        <f>AVERAGE(B330,C329,D328,E327,F332,G331)</f>
        <v>#DIV/0!</v>
      </c>
      <c r="D338" s="148" t="e">
        <f>STDEV(B330,C329,D328,E327,F332,G331)</f>
        <v>#DIV/0!</v>
      </c>
      <c r="E338" s="148" t="e">
        <f t="shared" si="54"/>
        <v>#DIV/0!</v>
      </c>
      <c r="F338" s="111"/>
      <c r="G338" s="111"/>
      <c r="I338" s="111" t="s">
        <v>200</v>
      </c>
      <c r="J338" s="148" t="e">
        <f>AVERAGE(I330,J329,K328,L327,M332,N331)</f>
        <v>#DIV/0!</v>
      </c>
      <c r="K338" s="148" t="e">
        <f>STDEV(I330,J329,K328,L327,M332,N331)</f>
        <v>#DIV/0!</v>
      </c>
      <c r="L338" s="148" t="e">
        <f t="shared" si="55"/>
        <v>#DIV/0!</v>
      </c>
      <c r="M338" s="111"/>
      <c r="N338" s="111"/>
      <c r="P338" s="111" t="s">
        <v>200</v>
      </c>
      <c r="Q338" s="148" t="e">
        <f>AVERAGE(P330,Q329,R328,S327,T332,U331)</f>
        <v>#DIV/0!</v>
      </c>
      <c r="R338" s="148" t="e">
        <f>STDEV(P330,Q329,R328,S327,T332,U331)</f>
        <v>#DIV/0!</v>
      </c>
      <c r="S338" s="148" t="e">
        <f t="shared" si="56"/>
        <v>#DIV/0!</v>
      </c>
      <c r="T338" s="111"/>
      <c r="U338" s="111"/>
    </row>
    <row r="339" spans="1:21" s="148" customFormat="1" x14ac:dyDescent="0.3">
      <c r="A339" s="111"/>
      <c r="B339" s="111" t="s">
        <v>201</v>
      </c>
      <c r="C339" s="148" t="e">
        <f>AVERAGE(B331,C332,D332,E331,F330,G329)</f>
        <v>#DIV/0!</v>
      </c>
      <c r="D339" s="148" t="e">
        <f>STDEV(B331,C332,D332,E331,F330,G329)</f>
        <v>#DIV/0!</v>
      </c>
      <c r="E339" s="148" t="e">
        <f t="shared" si="54"/>
        <v>#DIV/0!</v>
      </c>
      <c r="F339" s="111"/>
      <c r="G339" s="111"/>
      <c r="I339" s="111" t="s">
        <v>201</v>
      </c>
      <c r="J339" s="148" t="e">
        <f>AVERAGE(I331,J332,K332,L331,M330,N329)</f>
        <v>#DIV/0!</v>
      </c>
      <c r="K339" s="148" t="e">
        <f>STDEV(I331,J332,K332,L331,M330,N329)</f>
        <v>#DIV/0!</v>
      </c>
      <c r="L339" s="148" t="e">
        <f t="shared" si="55"/>
        <v>#DIV/0!</v>
      </c>
      <c r="M339" s="111"/>
      <c r="N339" s="111"/>
      <c r="P339" s="111" t="s">
        <v>201</v>
      </c>
      <c r="Q339" s="148" t="e">
        <f>AVERAGE(P331,Q332,R332,S331,T330,U329)</f>
        <v>#DIV/0!</v>
      </c>
      <c r="R339" s="148" t="e">
        <f>STDEV(P331,Q332,R332,S331,T330,U329)</f>
        <v>#DIV/0!</v>
      </c>
      <c r="S339" s="148" t="e">
        <f t="shared" si="56"/>
        <v>#DIV/0!</v>
      </c>
      <c r="T339" s="111"/>
      <c r="U339" s="111"/>
    </row>
    <row r="340" spans="1:21" s="148" customFormat="1" x14ac:dyDescent="0.3">
      <c r="A340" s="111"/>
      <c r="B340" s="111" t="s">
        <v>202</v>
      </c>
      <c r="C340" s="148" t="e">
        <f>AVERAGE(B333,C331,D330,G328,F333,E334)</f>
        <v>#DIV/0!</v>
      </c>
      <c r="D340" s="148" t="e">
        <f>STDEV(B333,C331,D330,G328,F333,E334)</f>
        <v>#DIV/0!</v>
      </c>
      <c r="E340" s="148" t="e">
        <f t="shared" si="54"/>
        <v>#DIV/0!</v>
      </c>
      <c r="F340" s="111"/>
      <c r="G340" s="111"/>
      <c r="I340" s="111" t="s">
        <v>202</v>
      </c>
      <c r="J340" s="148" t="e">
        <f>AVERAGE(I333,J331,K330,N328,M333,L334)</f>
        <v>#DIV/0!</v>
      </c>
      <c r="K340" s="148" t="e">
        <f>STDEV(I333,J331,K330,N328,M333,L334)</f>
        <v>#DIV/0!</v>
      </c>
      <c r="L340" s="148" t="e">
        <f t="shared" si="55"/>
        <v>#DIV/0!</v>
      </c>
      <c r="M340" s="111"/>
      <c r="N340" s="111"/>
      <c r="P340" s="111" t="s">
        <v>202</v>
      </c>
      <c r="Q340" s="148" t="e">
        <f>AVERAGE(P333,Q331,R330,U328,T333,S334)</f>
        <v>#DIV/0!</v>
      </c>
      <c r="R340" s="148" t="e">
        <f>STDEV(P333,Q331,R330,U328,T333,S334)</f>
        <v>#DIV/0!</v>
      </c>
      <c r="S340" s="148" t="e">
        <f t="shared" si="56"/>
        <v>#DIV/0!</v>
      </c>
      <c r="T340" s="111"/>
      <c r="U340" s="111"/>
    </row>
    <row r="341" spans="1:21" s="148" customFormat="1" x14ac:dyDescent="0.3">
      <c r="A341" s="111"/>
      <c r="B341" s="111" t="s">
        <v>204</v>
      </c>
      <c r="C341" s="148" t="e">
        <f>AVERAGE(B334,C333,D334,E333,F334,G333)</f>
        <v>#DIV/0!</v>
      </c>
      <c r="D341" s="148" t="e">
        <f>STDEV(B334,C333,D334,E333,F334,G333)</f>
        <v>#DIV/0!</v>
      </c>
      <c r="E341" s="148" t="e">
        <f t="shared" si="54"/>
        <v>#DIV/0!</v>
      </c>
      <c r="F341" s="111"/>
      <c r="G341" s="111"/>
      <c r="I341" s="111" t="s">
        <v>204</v>
      </c>
      <c r="J341" s="148" t="e">
        <f>AVERAGE(I334,J333,K334,L333,M334,N333)</f>
        <v>#DIV/0!</v>
      </c>
      <c r="K341" s="148" t="e">
        <f>STDEV(I334,J333,K334,L333,M334,N333)</f>
        <v>#DIV/0!</v>
      </c>
      <c r="L341" s="148" t="e">
        <f t="shared" si="55"/>
        <v>#DIV/0!</v>
      </c>
      <c r="M341" s="111"/>
      <c r="N341" s="111"/>
      <c r="P341" s="111" t="s">
        <v>204</v>
      </c>
      <c r="Q341" s="148" t="e">
        <f>AVERAGE(P334,Q333,R334,S333,T334,U333)</f>
        <v>#DIV/0!</v>
      </c>
      <c r="R341" s="148" t="e">
        <f>STDEV(P334,Q333,R334,S333,T334,U333)</f>
        <v>#DIV/0!</v>
      </c>
      <c r="S341" s="148" t="e">
        <f t="shared" si="56"/>
        <v>#DIV/0!</v>
      </c>
      <c r="T341" s="111"/>
      <c r="U341" s="111"/>
    </row>
    <row r="342" spans="1:21" s="148" customFormat="1" x14ac:dyDescent="0.3">
      <c r="A342" s="111"/>
      <c r="B342" s="111"/>
      <c r="C342" s="111"/>
      <c r="D342" s="111"/>
      <c r="E342" s="111"/>
      <c r="F342" s="111"/>
      <c r="G342" s="111"/>
      <c r="I342" s="111"/>
      <c r="J342" s="111"/>
      <c r="K342" s="111"/>
      <c r="L342" s="111"/>
      <c r="M342" s="111"/>
      <c r="N342" s="111"/>
      <c r="P342" s="111"/>
      <c r="Q342" s="111"/>
      <c r="R342" s="111"/>
      <c r="S342" s="111"/>
      <c r="T342" s="111"/>
      <c r="U342" s="111"/>
    </row>
    <row r="343" spans="1:21" s="148" customFormat="1" x14ac:dyDescent="0.3">
      <c r="A343" s="111"/>
      <c r="B343" s="52" t="s">
        <v>194</v>
      </c>
      <c r="C343" s="106"/>
      <c r="D343" s="106"/>
      <c r="E343" s="106"/>
      <c r="F343" s="106"/>
      <c r="G343" s="106"/>
      <c r="H343" s="106"/>
      <c r="I343" s="52" t="s">
        <v>195</v>
      </c>
      <c r="J343" s="106"/>
      <c r="K343" s="106"/>
      <c r="L343" s="106"/>
      <c r="M343" s="106"/>
      <c r="N343" s="106"/>
      <c r="O343" s="106"/>
      <c r="P343" s="52" t="s">
        <v>196</v>
      </c>
      <c r="Q343" s="106"/>
      <c r="R343" s="106"/>
      <c r="S343" s="106"/>
      <c r="T343" s="106"/>
      <c r="U343" s="106"/>
    </row>
    <row r="344" spans="1:21" s="148" customFormat="1" x14ac:dyDescent="0.3">
      <c r="A344" s="111"/>
      <c r="B344" s="131"/>
      <c r="C344" s="131"/>
      <c r="D344" s="131"/>
      <c r="E344" s="131"/>
      <c r="F344" s="131"/>
      <c r="G344" s="131"/>
      <c r="H344" s="106"/>
      <c r="I344" s="131"/>
      <c r="J344" s="131"/>
      <c r="K344" s="131"/>
      <c r="L344" s="131"/>
      <c r="M344" s="131"/>
      <c r="N344" s="131"/>
      <c r="O344" s="106"/>
      <c r="P344" s="131"/>
      <c r="Q344" s="131"/>
      <c r="R344" s="131"/>
      <c r="S344" s="131"/>
      <c r="T344" s="131"/>
      <c r="U344" s="131"/>
    </row>
    <row r="345" spans="1:21" s="148" customFormat="1" x14ac:dyDescent="0.3">
      <c r="A345" s="111"/>
      <c r="B345" s="132"/>
      <c r="C345" s="133"/>
      <c r="D345" s="133"/>
      <c r="E345" s="134"/>
      <c r="F345" s="133"/>
      <c r="G345" s="133"/>
      <c r="H345" s="106"/>
      <c r="I345" s="132"/>
      <c r="J345" s="133"/>
      <c r="K345" s="133"/>
      <c r="L345" s="134"/>
      <c r="M345" s="133"/>
      <c r="N345" s="133"/>
      <c r="O345" s="106"/>
      <c r="P345" s="132"/>
      <c r="Q345" s="133"/>
      <c r="R345" s="133"/>
      <c r="S345" s="134"/>
      <c r="T345" s="133"/>
      <c r="U345" s="133"/>
    </row>
    <row r="346" spans="1:21" s="148" customFormat="1" x14ac:dyDescent="0.3">
      <c r="A346" s="111"/>
      <c r="B346" s="133"/>
      <c r="C346" s="132"/>
      <c r="D346" s="134"/>
      <c r="E346" s="133"/>
      <c r="F346" s="135"/>
      <c r="G346" s="136"/>
      <c r="H346" s="106"/>
      <c r="I346" s="133"/>
      <c r="J346" s="132"/>
      <c r="K346" s="134"/>
      <c r="L346" s="133"/>
      <c r="M346" s="135"/>
      <c r="N346" s="136"/>
      <c r="O346" s="106"/>
      <c r="P346" s="133"/>
      <c r="Q346" s="132"/>
      <c r="R346" s="134"/>
      <c r="S346" s="133"/>
      <c r="T346" s="135"/>
      <c r="U346" s="136"/>
    </row>
    <row r="347" spans="1:21" s="148" customFormat="1" x14ac:dyDescent="0.3">
      <c r="A347" s="111"/>
      <c r="B347" s="135"/>
      <c r="C347" s="134"/>
      <c r="D347" s="132"/>
      <c r="E347" s="135"/>
      <c r="F347" s="135"/>
      <c r="G347" s="137"/>
      <c r="H347" s="106"/>
      <c r="I347" s="135"/>
      <c r="J347" s="134"/>
      <c r="K347" s="132"/>
      <c r="L347" s="135"/>
      <c r="M347" s="135"/>
      <c r="N347" s="137"/>
      <c r="O347" s="106"/>
      <c r="P347" s="135"/>
      <c r="Q347" s="134"/>
      <c r="R347" s="132"/>
      <c r="S347" s="135"/>
      <c r="T347" s="135"/>
      <c r="U347" s="137"/>
    </row>
    <row r="348" spans="1:21" s="148" customFormat="1" x14ac:dyDescent="0.3">
      <c r="A348" s="111"/>
      <c r="B348" s="134"/>
      <c r="C348" s="135"/>
      <c r="D348" s="136"/>
      <c r="E348" s="132"/>
      <c r="F348" s="137"/>
      <c r="G348" s="135"/>
      <c r="H348" s="106"/>
      <c r="I348" s="134"/>
      <c r="J348" s="135"/>
      <c r="K348" s="136"/>
      <c r="L348" s="132"/>
      <c r="M348" s="137"/>
      <c r="N348" s="135"/>
      <c r="O348" s="106"/>
      <c r="P348" s="134"/>
      <c r="Q348" s="135"/>
      <c r="R348" s="136"/>
      <c r="S348" s="132"/>
      <c r="T348" s="137"/>
      <c r="U348" s="135"/>
    </row>
    <row r="349" spans="1:21" s="148" customFormat="1" x14ac:dyDescent="0.3">
      <c r="A349" s="111"/>
      <c r="B349" s="137"/>
      <c r="C349" s="136"/>
      <c r="D349" s="135"/>
      <c r="E349" s="137"/>
      <c r="F349" s="132"/>
      <c r="G349" s="134"/>
      <c r="H349" s="106"/>
      <c r="I349" s="137"/>
      <c r="J349" s="136"/>
      <c r="K349" s="135"/>
      <c r="L349" s="137"/>
      <c r="M349" s="132"/>
      <c r="N349" s="134"/>
      <c r="O349" s="106"/>
      <c r="P349" s="137"/>
      <c r="Q349" s="136"/>
      <c r="R349" s="135"/>
      <c r="S349" s="137"/>
      <c r="T349" s="132"/>
      <c r="U349" s="134"/>
    </row>
    <row r="350" spans="1:21" s="148" customFormat="1" x14ac:dyDescent="0.3">
      <c r="A350" s="111"/>
      <c r="B350" s="135"/>
      <c r="C350" s="137"/>
      <c r="D350" s="137"/>
      <c r="E350" s="135"/>
      <c r="F350" s="134"/>
      <c r="G350" s="132"/>
      <c r="H350" s="106"/>
      <c r="I350" s="135"/>
      <c r="J350" s="137"/>
      <c r="K350" s="137"/>
      <c r="L350" s="135"/>
      <c r="M350" s="134"/>
      <c r="N350" s="132"/>
      <c r="O350" s="106"/>
      <c r="P350" s="135"/>
      <c r="Q350" s="137"/>
      <c r="R350" s="137"/>
      <c r="S350" s="135"/>
      <c r="T350" s="134"/>
      <c r="U350" s="132"/>
    </row>
    <row r="351" spans="1:21" s="148" customFormat="1" x14ac:dyDescent="0.3">
      <c r="A351" s="111"/>
      <c r="B351" s="136"/>
      <c r="C351" s="138"/>
      <c r="D351" s="135"/>
      <c r="E351" s="138"/>
      <c r="F351" s="136"/>
      <c r="G351" s="138"/>
      <c r="H351" s="106"/>
      <c r="I351" s="136"/>
      <c r="J351" s="138"/>
      <c r="K351" s="135"/>
      <c r="L351" s="138"/>
      <c r="M351" s="136"/>
      <c r="N351" s="138"/>
      <c r="O351" s="106"/>
      <c r="P351" s="136"/>
      <c r="Q351" s="138"/>
      <c r="R351" s="135"/>
      <c r="S351" s="138"/>
      <c r="T351" s="136"/>
      <c r="U351" s="138"/>
    </row>
    <row r="352" spans="1:21" s="148" customFormat="1" x14ac:dyDescent="0.3">
      <c r="A352" s="111"/>
      <c r="B352" s="145"/>
      <c r="C352" s="146"/>
      <c r="D352" s="145"/>
      <c r="E352" s="147"/>
      <c r="F352" s="145"/>
      <c r="G352" s="146"/>
      <c r="H352" s="106"/>
      <c r="I352" s="145"/>
      <c r="J352" s="146"/>
      <c r="K352" s="145"/>
      <c r="L352" s="147"/>
      <c r="M352" s="145"/>
      <c r="N352" s="146"/>
      <c r="O352" s="106"/>
      <c r="P352" s="145"/>
      <c r="Q352" s="146"/>
      <c r="R352" s="145"/>
      <c r="S352" s="147"/>
      <c r="T352" s="145"/>
      <c r="U352" s="146"/>
    </row>
    <row r="353" spans="1:21" s="148" customFormat="1" x14ac:dyDescent="0.3">
      <c r="A353" s="111"/>
      <c r="C353" s="111" t="s">
        <v>197</v>
      </c>
      <c r="D353" s="111" t="s">
        <v>3</v>
      </c>
      <c r="E353" s="111" t="s">
        <v>203</v>
      </c>
      <c r="J353" s="111" t="s">
        <v>197</v>
      </c>
      <c r="K353" s="111" t="s">
        <v>3</v>
      </c>
      <c r="L353" s="111" t="s">
        <v>203</v>
      </c>
      <c r="Q353" s="111" t="s">
        <v>197</v>
      </c>
      <c r="R353" s="111" t="s">
        <v>3</v>
      </c>
      <c r="S353" s="111" t="s">
        <v>203</v>
      </c>
    </row>
    <row r="354" spans="1:21" s="148" customFormat="1" x14ac:dyDescent="0.3">
      <c r="A354" s="111"/>
      <c r="B354" s="111" t="s">
        <v>199</v>
      </c>
      <c r="C354" s="148" t="e">
        <f>AVERAGE(B345,C346,D347,E348,F349,G350)</f>
        <v>#DIV/0!</v>
      </c>
      <c r="D354" s="148" t="e">
        <f>STDEV(B345,C346,D347,E348,F349,G350)</f>
        <v>#DIV/0!</v>
      </c>
      <c r="E354" s="148" t="e">
        <f>ROUND((D354/C354)*100,2)&amp;"%"</f>
        <v>#DIV/0!</v>
      </c>
      <c r="I354" s="111" t="s">
        <v>199</v>
      </c>
      <c r="J354" s="148" t="e">
        <f>AVERAGE(I345,J346,K347,L348,M349,N350)</f>
        <v>#DIV/0!</v>
      </c>
      <c r="K354" s="148" t="e">
        <f>STDEV(I345,J346,K347,L348,M349,N350)</f>
        <v>#DIV/0!</v>
      </c>
      <c r="L354" s="148" t="e">
        <f>ROUND((K354/J354)*100,2)&amp;"%"</f>
        <v>#DIV/0!</v>
      </c>
      <c r="P354" s="111" t="s">
        <v>199</v>
      </c>
      <c r="Q354" s="148" t="e">
        <f>AVERAGE(P345,Q346,R347,S348,T349,U350)</f>
        <v>#DIV/0!</v>
      </c>
      <c r="R354" s="148" t="e">
        <f>STDEV(P345,Q346,R347,S348,T349,U350)</f>
        <v>#DIV/0!</v>
      </c>
      <c r="S354" s="148" t="e">
        <f>ROUND((R354/Q354)*100,2)&amp;"%"</f>
        <v>#DIV/0!</v>
      </c>
    </row>
    <row r="355" spans="1:21" s="148" customFormat="1" x14ac:dyDescent="0.3">
      <c r="A355" s="111"/>
      <c r="B355" s="111" t="s">
        <v>198</v>
      </c>
      <c r="C355" s="148" t="e">
        <f>AVERAGE(B346,C345,D345,F345,G345,E346)</f>
        <v>#DIV/0!</v>
      </c>
      <c r="D355" s="148" t="e">
        <f>STDEV(B346,C345,D345,E346,F345,G345)</f>
        <v>#DIV/0!</v>
      </c>
      <c r="E355" s="148" t="e">
        <f t="shared" ref="E355:E359" si="57">ROUND((D355/C355)*100,2)&amp;"%"</f>
        <v>#DIV/0!</v>
      </c>
      <c r="F355" s="111"/>
      <c r="G355" s="111"/>
      <c r="I355" s="111" t="s">
        <v>198</v>
      </c>
      <c r="J355" s="148" t="e">
        <f>AVERAGE(I346,J345,K345,M345,N345,L346)</f>
        <v>#DIV/0!</v>
      </c>
      <c r="K355" s="148" t="e">
        <f>STDEV(I346,J345,K345,L346,M345,N345)</f>
        <v>#DIV/0!</v>
      </c>
      <c r="L355" s="148" t="e">
        <f t="shared" ref="L355:L359" si="58">ROUND((K355/J355)*100,2)&amp;"%"</f>
        <v>#DIV/0!</v>
      </c>
      <c r="M355" s="111"/>
      <c r="N355" s="111"/>
      <c r="P355" s="111" t="s">
        <v>198</v>
      </c>
      <c r="Q355" s="148" t="e">
        <f>AVERAGE(P346,Q345,R345,T345,U345,S346)</f>
        <v>#DIV/0!</v>
      </c>
      <c r="R355" s="148" t="e">
        <f>STDEV(P346,Q345,R345,S346,T345,U345)</f>
        <v>#DIV/0!</v>
      </c>
      <c r="S355" s="148" t="e">
        <f t="shared" ref="S355:S359" si="59">ROUND((R355/Q355)*100,2)&amp;"%"</f>
        <v>#DIV/0!</v>
      </c>
      <c r="T355" s="111"/>
      <c r="U355" s="111"/>
    </row>
    <row r="356" spans="1:21" s="148" customFormat="1" x14ac:dyDescent="0.3">
      <c r="A356" s="111"/>
      <c r="B356" s="111" t="s">
        <v>200</v>
      </c>
      <c r="C356" s="148" t="e">
        <f>AVERAGE(B348,C347,D346,E345,F350,G349)</f>
        <v>#DIV/0!</v>
      </c>
      <c r="D356" s="148" t="e">
        <f>STDEV(B348,C347,D346,E345,F350,G349)</f>
        <v>#DIV/0!</v>
      </c>
      <c r="E356" s="148" t="e">
        <f t="shared" si="57"/>
        <v>#DIV/0!</v>
      </c>
      <c r="F356" s="111"/>
      <c r="G356" s="111"/>
      <c r="I356" s="111" t="s">
        <v>200</v>
      </c>
      <c r="J356" s="148" t="e">
        <f>AVERAGE(I348,J347,K346,L345,M350,N349)</f>
        <v>#DIV/0!</v>
      </c>
      <c r="K356" s="148" t="e">
        <f>STDEV(I348,J347,K346,L345,M350,N349)</f>
        <v>#DIV/0!</v>
      </c>
      <c r="L356" s="148" t="e">
        <f t="shared" si="58"/>
        <v>#DIV/0!</v>
      </c>
      <c r="M356" s="111"/>
      <c r="N356" s="111"/>
      <c r="P356" s="111" t="s">
        <v>200</v>
      </c>
      <c r="Q356" s="148" t="e">
        <f>AVERAGE(P348,Q347,R346,S345,T350,U349)</f>
        <v>#DIV/0!</v>
      </c>
      <c r="R356" s="148" t="e">
        <f>STDEV(P348,Q347,R346,S345,T350,U349)</f>
        <v>#DIV/0!</v>
      </c>
      <c r="S356" s="148" t="e">
        <f t="shared" si="59"/>
        <v>#DIV/0!</v>
      </c>
      <c r="T356" s="111"/>
      <c r="U356" s="111"/>
    </row>
    <row r="357" spans="1:21" s="148" customFormat="1" x14ac:dyDescent="0.3">
      <c r="A357" s="111"/>
      <c r="B357" s="111" t="s">
        <v>201</v>
      </c>
      <c r="C357" s="148" t="e">
        <f>AVERAGE(B349,C350,D350,E349,F348,G347)</f>
        <v>#DIV/0!</v>
      </c>
      <c r="D357" s="148" t="e">
        <f>STDEV(B349,C350,D350,E349,F348,G347)</f>
        <v>#DIV/0!</v>
      </c>
      <c r="E357" s="148" t="e">
        <f t="shared" si="57"/>
        <v>#DIV/0!</v>
      </c>
      <c r="F357" s="111"/>
      <c r="G357" s="111"/>
      <c r="I357" s="111" t="s">
        <v>201</v>
      </c>
      <c r="J357" s="148" t="e">
        <f>AVERAGE(I349,J350,K350,L349,M348,N347)</f>
        <v>#DIV/0!</v>
      </c>
      <c r="K357" s="148" t="e">
        <f>STDEV(I349,J350,K350,L349,M348,N347)</f>
        <v>#DIV/0!</v>
      </c>
      <c r="L357" s="148" t="e">
        <f t="shared" si="58"/>
        <v>#DIV/0!</v>
      </c>
      <c r="M357" s="111"/>
      <c r="N357" s="111"/>
      <c r="P357" s="111" t="s">
        <v>201</v>
      </c>
      <c r="Q357" s="148" t="e">
        <f>AVERAGE(P349,Q350,R350,S349,T348,U347)</f>
        <v>#DIV/0!</v>
      </c>
      <c r="R357" s="148" t="e">
        <f>STDEV(P349,Q350,R350,S349,T348,U347)</f>
        <v>#DIV/0!</v>
      </c>
      <c r="S357" s="148" t="e">
        <f t="shared" si="59"/>
        <v>#DIV/0!</v>
      </c>
      <c r="T357" s="111"/>
      <c r="U357" s="111"/>
    </row>
    <row r="358" spans="1:21" s="148" customFormat="1" x14ac:dyDescent="0.3">
      <c r="A358" s="111"/>
      <c r="B358" s="111" t="s">
        <v>202</v>
      </c>
      <c r="C358" s="148" t="e">
        <f>AVERAGE(B351,C349,D348,G346,F351,E352)</f>
        <v>#DIV/0!</v>
      </c>
      <c r="D358" s="148" t="e">
        <f>STDEV(B351,C349,D348,G346,F351,E352)</f>
        <v>#DIV/0!</v>
      </c>
      <c r="E358" s="148" t="e">
        <f t="shared" si="57"/>
        <v>#DIV/0!</v>
      </c>
      <c r="F358" s="111"/>
      <c r="G358" s="111"/>
      <c r="I358" s="111" t="s">
        <v>202</v>
      </c>
      <c r="J358" s="148" t="e">
        <f>AVERAGE(I351,J349,K348,N346,M351,L352)</f>
        <v>#DIV/0!</v>
      </c>
      <c r="K358" s="148" t="e">
        <f>STDEV(I351,J349,K348,N346,M351,L352)</f>
        <v>#DIV/0!</v>
      </c>
      <c r="L358" s="148" t="e">
        <f t="shared" si="58"/>
        <v>#DIV/0!</v>
      </c>
      <c r="M358" s="111"/>
      <c r="N358" s="111"/>
      <c r="P358" s="111" t="s">
        <v>202</v>
      </c>
      <c r="Q358" s="148" t="e">
        <f>AVERAGE(P351,Q349,R348,U346,T351,S352)</f>
        <v>#DIV/0!</v>
      </c>
      <c r="R358" s="148" t="e">
        <f>STDEV(P351,Q349,R348,U346,T351,S352)</f>
        <v>#DIV/0!</v>
      </c>
      <c r="S358" s="148" t="e">
        <f t="shared" si="59"/>
        <v>#DIV/0!</v>
      </c>
      <c r="T358" s="111"/>
      <c r="U358" s="111"/>
    </row>
    <row r="359" spans="1:21" s="148" customFormat="1" x14ac:dyDescent="0.3">
      <c r="A359" s="111"/>
      <c r="B359" s="111" t="s">
        <v>204</v>
      </c>
      <c r="C359" s="148" t="e">
        <f>AVERAGE(B352,C351,D352,E351,F352,G351)</f>
        <v>#DIV/0!</v>
      </c>
      <c r="D359" s="148" t="e">
        <f>STDEV(B352,C351,D352,E351,F352,G351)</f>
        <v>#DIV/0!</v>
      </c>
      <c r="E359" s="148" t="e">
        <f t="shared" si="57"/>
        <v>#DIV/0!</v>
      </c>
      <c r="F359" s="111"/>
      <c r="G359" s="111"/>
      <c r="I359" s="111" t="s">
        <v>204</v>
      </c>
      <c r="J359" s="148" t="e">
        <f>AVERAGE(I352,J351,K352,L351,M352,N351)</f>
        <v>#DIV/0!</v>
      </c>
      <c r="K359" s="148" t="e">
        <f>STDEV(I352,J351,K352,L351,M352,N351)</f>
        <v>#DIV/0!</v>
      </c>
      <c r="L359" s="148" t="e">
        <f t="shared" si="58"/>
        <v>#DIV/0!</v>
      </c>
      <c r="M359" s="111"/>
      <c r="N359" s="111"/>
      <c r="P359" s="111" t="s">
        <v>204</v>
      </c>
      <c r="Q359" s="148" t="e">
        <f>AVERAGE(P352,Q351,R352,S351,T352,U351)</f>
        <v>#DIV/0!</v>
      </c>
      <c r="R359" s="148" t="e">
        <f>STDEV(P352,Q351,R352,S351,T352,U351)</f>
        <v>#DIV/0!</v>
      </c>
      <c r="S359" s="148" t="e">
        <f t="shared" si="59"/>
        <v>#DIV/0!</v>
      </c>
      <c r="T359" s="111"/>
      <c r="U359" s="111"/>
    </row>
    <row r="360" spans="1:21" s="148" customFormat="1" x14ac:dyDescent="0.3">
      <c r="A360" s="111"/>
      <c r="B360" s="111"/>
      <c r="C360" s="111"/>
      <c r="D360" s="111"/>
      <c r="E360" s="111"/>
      <c r="F360" s="111"/>
      <c r="G360" s="111"/>
      <c r="I360" s="111"/>
      <c r="J360" s="111"/>
      <c r="K360" s="111"/>
      <c r="L360" s="111"/>
      <c r="M360" s="111"/>
      <c r="N360" s="111"/>
      <c r="P360" s="111"/>
      <c r="Q360" s="111"/>
      <c r="R360" s="111"/>
      <c r="S360" s="111"/>
      <c r="T360" s="111"/>
      <c r="U360" s="111"/>
    </row>
    <row r="361" spans="1:21" s="148" customFormat="1" x14ac:dyDescent="0.3">
      <c r="A361" s="111"/>
      <c r="B361" s="52" t="s">
        <v>194</v>
      </c>
      <c r="C361" s="106"/>
      <c r="D361" s="106"/>
      <c r="E361" s="106"/>
      <c r="F361" s="106"/>
      <c r="G361" s="106"/>
      <c r="H361" s="106"/>
      <c r="I361" s="52" t="s">
        <v>195</v>
      </c>
      <c r="J361" s="106"/>
      <c r="K361" s="106"/>
      <c r="L361" s="106"/>
      <c r="M361" s="106"/>
      <c r="N361" s="106"/>
      <c r="O361" s="106"/>
      <c r="P361" s="52" t="s">
        <v>196</v>
      </c>
      <c r="Q361" s="106"/>
      <c r="R361" s="106"/>
      <c r="S361" s="106"/>
      <c r="T361" s="106"/>
      <c r="U361" s="106"/>
    </row>
    <row r="362" spans="1:21" s="148" customFormat="1" x14ac:dyDescent="0.3">
      <c r="A362" s="111"/>
      <c r="B362" s="131"/>
      <c r="C362" s="131"/>
      <c r="D362" s="131"/>
      <c r="E362" s="131"/>
      <c r="F362" s="131"/>
      <c r="G362" s="131"/>
      <c r="H362" s="106"/>
      <c r="I362" s="131"/>
      <c r="J362" s="131"/>
      <c r="K362" s="131"/>
      <c r="L362" s="131"/>
      <c r="M362" s="131"/>
      <c r="N362" s="131"/>
      <c r="O362" s="106"/>
      <c r="P362" s="131"/>
      <c r="Q362" s="131"/>
      <c r="R362" s="131"/>
      <c r="S362" s="131"/>
      <c r="T362" s="131"/>
      <c r="U362" s="131"/>
    </row>
    <row r="363" spans="1:21" s="148" customFormat="1" x14ac:dyDescent="0.3">
      <c r="A363" s="111"/>
      <c r="B363" s="132"/>
      <c r="C363" s="133"/>
      <c r="D363" s="133"/>
      <c r="E363" s="134"/>
      <c r="F363" s="133"/>
      <c r="G363" s="133"/>
      <c r="H363" s="106"/>
      <c r="I363" s="132"/>
      <c r="J363" s="133"/>
      <c r="K363" s="133"/>
      <c r="L363" s="134"/>
      <c r="M363" s="133"/>
      <c r="N363" s="133"/>
      <c r="O363" s="106"/>
      <c r="P363" s="132"/>
      <c r="Q363" s="133"/>
      <c r="R363" s="133"/>
      <c r="S363" s="134"/>
      <c r="T363" s="133"/>
      <c r="U363" s="133"/>
    </row>
    <row r="364" spans="1:21" s="148" customFormat="1" x14ac:dyDescent="0.3">
      <c r="A364" s="111"/>
      <c r="B364" s="133"/>
      <c r="C364" s="132"/>
      <c r="D364" s="134"/>
      <c r="E364" s="133"/>
      <c r="F364" s="135"/>
      <c r="G364" s="136"/>
      <c r="H364" s="106"/>
      <c r="I364" s="133"/>
      <c r="J364" s="132"/>
      <c r="K364" s="134"/>
      <c r="L364" s="133"/>
      <c r="M364" s="135"/>
      <c r="N364" s="136"/>
      <c r="O364" s="106"/>
      <c r="P364" s="133"/>
      <c r="Q364" s="132"/>
      <c r="R364" s="134"/>
      <c r="S364" s="133"/>
      <c r="T364" s="135"/>
      <c r="U364" s="136"/>
    </row>
    <row r="365" spans="1:21" s="148" customFormat="1" x14ac:dyDescent="0.3">
      <c r="A365" s="111"/>
      <c r="B365" s="135"/>
      <c r="C365" s="134"/>
      <c r="D365" s="132"/>
      <c r="E365" s="135"/>
      <c r="F365" s="135"/>
      <c r="G365" s="137"/>
      <c r="H365" s="106"/>
      <c r="I365" s="135"/>
      <c r="J365" s="134"/>
      <c r="K365" s="132"/>
      <c r="L365" s="135"/>
      <c r="M365" s="135"/>
      <c r="N365" s="137"/>
      <c r="O365" s="106"/>
      <c r="P365" s="135"/>
      <c r="Q365" s="134"/>
      <c r="R365" s="132"/>
      <c r="S365" s="135"/>
      <c r="T365" s="135"/>
      <c r="U365" s="137"/>
    </row>
    <row r="366" spans="1:21" s="148" customFormat="1" x14ac:dyDescent="0.3">
      <c r="A366" s="111"/>
      <c r="B366" s="134"/>
      <c r="C366" s="135"/>
      <c r="D366" s="136"/>
      <c r="E366" s="132"/>
      <c r="F366" s="137"/>
      <c r="G366" s="135"/>
      <c r="H366" s="106"/>
      <c r="I366" s="134"/>
      <c r="J366" s="135"/>
      <c r="K366" s="136"/>
      <c r="L366" s="132"/>
      <c r="M366" s="137"/>
      <c r="N366" s="135"/>
      <c r="O366" s="106"/>
      <c r="P366" s="134"/>
      <c r="Q366" s="135"/>
      <c r="R366" s="136"/>
      <c r="S366" s="132"/>
      <c r="T366" s="137"/>
      <c r="U366" s="135"/>
    </row>
    <row r="367" spans="1:21" s="148" customFormat="1" x14ac:dyDescent="0.3">
      <c r="A367" s="111"/>
      <c r="B367" s="137"/>
      <c r="C367" s="136"/>
      <c r="D367" s="135"/>
      <c r="E367" s="137"/>
      <c r="F367" s="132"/>
      <c r="G367" s="134"/>
      <c r="H367" s="106"/>
      <c r="I367" s="137"/>
      <c r="J367" s="136"/>
      <c r="K367" s="135"/>
      <c r="L367" s="137"/>
      <c r="M367" s="132"/>
      <c r="N367" s="134"/>
      <c r="O367" s="106"/>
      <c r="P367" s="137"/>
      <c r="Q367" s="136"/>
      <c r="R367" s="135"/>
      <c r="S367" s="137"/>
      <c r="T367" s="132"/>
      <c r="U367" s="134"/>
    </row>
    <row r="368" spans="1:21" s="148" customFormat="1" x14ac:dyDescent="0.3">
      <c r="A368" s="111"/>
      <c r="B368" s="135"/>
      <c r="C368" s="137"/>
      <c r="D368" s="137"/>
      <c r="E368" s="135"/>
      <c r="F368" s="134"/>
      <c r="G368" s="132"/>
      <c r="H368" s="106"/>
      <c r="I368" s="135"/>
      <c r="J368" s="137"/>
      <c r="K368" s="137"/>
      <c r="L368" s="135"/>
      <c r="M368" s="134"/>
      <c r="N368" s="132"/>
      <c r="O368" s="106"/>
      <c r="P368" s="135"/>
      <c r="Q368" s="137"/>
      <c r="R368" s="137"/>
      <c r="S368" s="135"/>
      <c r="T368" s="134"/>
      <c r="U368" s="132"/>
    </row>
    <row r="369" spans="1:21" s="148" customFormat="1" x14ac:dyDescent="0.3">
      <c r="A369" s="111"/>
      <c r="B369" s="136"/>
      <c r="C369" s="138"/>
      <c r="D369" s="135"/>
      <c r="E369" s="138"/>
      <c r="F369" s="136"/>
      <c r="G369" s="138"/>
      <c r="H369" s="106"/>
      <c r="I369" s="136"/>
      <c r="J369" s="138"/>
      <c r="K369" s="135"/>
      <c r="L369" s="138"/>
      <c r="M369" s="136"/>
      <c r="N369" s="138"/>
      <c r="O369" s="106"/>
      <c r="P369" s="136"/>
      <c r="Q369" s="138"/>
      <c r="R369" s="135"/>
      <c r="S369" s="138"/>
      <c r="T369" s="136"/>
      <c r="U369" s="138"/>
    </row>
    <row r="370" spans="1:21" s="148" customFormat="1" x14ac:dyDescent="0.3">
      <c r="A370" s="111"/>
      <c r="B370" s="145"/>
      <c r="C370" s="146"/>
      <c r="D370" s="145"/>
      <c r="E370" s="147"/>
      <c r="F370" s="145"/>
      <c r="G370" s="146"/>
      <c r="H370" s="106"/>
      <c r="I370" s="145"/>
      <c r="J370" s="146"/>
      <c r="K370" s="145"/>
      <c r="L370" s="147"/>
      <c r="M370" s="145"/>
      <c r="N370" s="146"/>
      <c r="O370" s="106"/>
      <c r="P370" s="145"/>
      <c r="Q370" s="146"/>
      <c r="R370" s="145"/>
      <c r="S370" s="147"/>
      <c r="T370" s="145"/>
      <c r="U370" s="146"/>
    </row>
    <row r="371" spans="1:21" s="148" customFormat="1" x14ac:dyDescent="0.3">
      <c r="A371" s="111"/>
      <c r="C371" s="111" t="s">
        <v>197</v>
      </c>
      <c r="D371" s="111" t="s">
        <v>3</v>
      </c>
      <c r="E371" s="111" t="s">
        <v>203</v>
      </c>
      <c r="J371" s="111" t="s">
        <v>197</v>
      </c>
      <c r="K371" s="111" t="s">
        <v>3</v>
      </c>
      <c r="L371" s="111" t="s">
        <v>203</v>
      </c>
      <c r="Q371" s="111" t="s">
        <v>197</v>
      </c>
      <c r="R371" s="111" t="s">
        <v>3</v>
      </c>
      <c r="S371" s="111" t="s">
        <v>203</v>
      </c>
    </row>
    <row r="372" spans="1:21" s="148" customFormat="1" x14ac:dyDescent="0.3">
      <c r="A372" s="111"/>
      <c r="B372" s="111" t="s">
        <v>199</v>
      </c>
      <c r="C372" s="148" t="e">
        <f>AVERAGE(B363,C364,D365,E366,F367,G368)</f>
        <v>#DIV/0!</v>
      </c>
      <c r="D372" s="148" t="e">
        <f>STDEV(B363,C364,D365,E366,F367,G368)</f>
        <v>#DIV/0!</v>
      </c>
      <c r="E372" s="148" t="e">
        <f>ROUND((D372/C372)*100,2)&amp;"%"</f>
        <v>#DIV/0!</v>
      </c>
      <c r="I372" s="111" t="s">
        <v>199</v>
      </c>
      <c r="J372" s="148" t="e">
        <f>AVERAGE(I363,J364,K365,L366,M367,N368)</f>
        <v>#DIV/0!</v>
      </c>
      <c r="K372" s="148" t="e">
        <f>STDEV(I363,J364,K365,L366,M367,N368)</f>
        <v>#DIV/0!</v>
      </c>
      <c r="L372" s="148" t="e">
        <f>ROUND((K372/J372)*100,2)&amp;"%"</f>
        <v>#DIV/0!</v>
      </c>
      <c r="P372" s="111" t="s">
        <v>199</v>
      </c>
      <c r="Q372" s="148" t="e">
        <f>AVERAGE(P363,Q364,R365,S366,T367,U368)</f>
        <v>#DIV/0!</v>
      </c>
      <c r="R372" s="148" t="e">
        <f>STDEV(P363,Q364,R365,S366,T367,U368)</f>
        <v>#DIV/0!</v>
      </c>
      <c r="S372" s="148" t="e">
        <f>ROUND((R372/Q372)*100,2)&amp;"%"</f>
        <v>#DIV/0!</v>
      </c>
    </row>
    <row r="373" spans="1:21" s="148" customFormat="1" x14ac:dyDescent="0.3">
      <c r="A373" s="111"/>
      <c r="B373" s="111" t="s">
        <v>198</v>
      </c>
      <c r="C373" s="148" t="e">
        <f>AVERAGE(B364,C363,D363,F363,G363,E364)</f>
        <v>#DIV/0!</v>
      </c>
      <c r="D373" s="148" t="e">
        <f>STDEV(B364,C363,D363,E364,F363,G363)</f>
        <v>#DIV/0!</v>
      </c>
      <c r="E373" s="148" t="e">
        <f t="shared" ref="E373:E377" si="60">ROUND((D373/C373)*100,2)&amp;"%"</f>
        <v>#DIV/0!</v>
      </c>
      <c r="F373" s="111"/>
      <c r="G373" s="111"/>
      <c r="I373" s="111" t="s">
        <v>198</v>
      </c>
      <c r="J373" s="148" t="e">
        <f>AVERAGE(I364,J363,K363,M363,N363,L364)</f>
        <v>#DIV/0!</v>
      </c>
      <c r="K373" s="148" t="e">
        <f>STDEV(I364,J363,K363,L364,M363,N363)</f>
        <v>#DIV/0!</v>
      </c>
      <c r="L373" s="148" t="e">
        <f t="shared" ref="L373:L377" si="61">ROUND((K373/J373)*100,2)&amp;"%"</f>
        <v>#DIV/0!</v>
      </c>
      <c r="M373" s="111"/>
      <c r="N373" s="111"/>
      <c r="P373" s="111" t="s">
        <v>198</v>
      </c>
      <c r="Q373" s="148" t="e">
        <f>AVERAGE(P364,Q363,R363,T363,U363,S364)</f>
        <v>#DIV/0!</v>
      </c>
      <c r="R373" s="148" t="e">
        <f>STDEV(P364,Q363,R363,S364,T363,U363)</f>
        <v>#DIV/0!</v>
      </c>
      <c r="S373" s="148" t="e">
        <f t="shared" ref="S373:S377" si="62">ROUND((R373/Q373)*100,2)&amp;"%"</f>
        <v>#DIV/0!</v>
      </c>
      <c r="T373" s="111"/>
      <c r="U373" s="111"/>
    </row>
    <row r="374" spans="1:21" s="148" customFormat="1" x14ac:dyDescent="0.3">
      <c r="A374" s="111"/>
      <c r="B374" s="111" t="s">
        <v>200</v>
      </c>
      <c r="C374" s="148" t="e">
        <f>AVERAGE(B366,C365,D364,E363,F368,G367)</f>
        <v>#DIV/0!</v>
      </c>
      <c r="D374" s="148" t="e">
        <f>STDEV(B366,C365,D364,E363,F368,G367)</f>
        <v>#DIV/0!</v>
      </c>
      <c r="E374" s="148" t="e">
        <f t="shared" si="60"/>
        <v>#DIV/0!</v>
      </c>
      <c r="F374" s="111"/>
      <c r="G374" s="111"/>
      <c r="I374" s="111" t="s">
        <v>200</v>
      </c>
      <c r="J374" s="148" t="e">
        <f>AVERAGE(I366,J365,K364,L363,M368,N367)</f>
        <v>#DIV/0!</v>
      </c>
      <c r="K374" s="148" t="e">
        <f>STDEV(I366,J365,K364,L363,M368,N367)</f>
        <v>#DIV/0!</v>
      </c>
      <c r="L374" s="148" t="e">
        <f t="shared" si="61"/>
        <v>#DIV/0!</v>
      </c>
      <c r="M374" s="111"/>
      <c r="N374" s="111"/>
      <c r="P374" s="111" t="s">
        <v>200</v>
      </c>
      <c r="Q374" s="148" t="e">
        <f>AVERAGE(P366,Q365,R364,S363,T368,U367)</f>
        <v>#DIV/0!</v>
      </c>
      <c r="R374" s="148" t="e">
        <f>STDEV(P366,Q365,R364,S363,T368,U367)</f>
        <v>#DIV/0!</v>
      </c>
      <c r="S374" s="148" t="e">
        <f t="shared" si="62"/>
        <v>#DIV/0!</v>
      </c>
      <c r="T374" s="111"/>
      <c r="U374" s="111"/>
    </row>
    <row r="375" spans="1:21" s="148" customFormat="1" x14ac:dyDescent="0.3">
      <c r="A375" s="111"/>
      <c r="B375" s="111" t="s">
        <v>201</v>
      </c>
      <c r="C375" s="148" t="e">
        <f>AVERAGE(B367,C368,D368,E367,F366,G365)</f>
        <v>#DIV/0!</v>
      </c>
      <c r="D375" s="148" t="e">
        <f>STDEV(B367,C368,D368,E367,F366,G365)</f>
        <v>#DIV/0!</v>
      </c>
      <c r="E375" s="148" t="e">
        <f t="shared" si="60"/>
        <v>#DIV/0!</v>
      </c>
      <c r="F375" s="111"/>
      <c r="G375" s="111"/>
      <c r="I375" s="111" t="s">
        <v>201</v>
      </c>
      <c r="J375" s="148" t="e">
        <f>AVERAGE(I367,J368,K368,L367,M366,N365)</f>
        <v>#DIV/0!</v>
      </c>
      <c r="K375" s="148" t="e">
        <f>STDEV(I367,J368,K368,L367,M366,N365)</f>
        <v>#DIV/0!</v>
      </c>
      <c r="L375" s="148" t="e">
        <f t="shared" si="61"/>
        <v>#DIV/0!</v>
      </c>
      <c r="M375" s="111"/>
      <c r="N375" s="111"/>
      <c r="P375" s="111" t="s">
        <v>201</v>
      </c>
      <c r="Q375" s="148" t="e">
        <f>AVERAGE(P367,Q368,R368,S367,T366,U365)</f>
        <v>#DIV/0!</v>
      </c>
      <c r="R375" s="148" t="e">
        <f>STDEV(P367,Q368,R368,S367,T366,U365)</f>
        <v>#DIV/0!</v>
      </c>
      <c r="S375" s="148" t="e">
        <f t="shared" si="62"/>
        <v>#DIV/0!</v>
      </c>
      <c r="T375" s="111"/>
      <c r="U375" s="111"/>
    </row>
    <row r="376" spans="1:21" s="148" customFormat="1" x14ac:dyDescent="0.3">
      <c r="A376" s="111"/>
      <c r="B376" s="111" t="s">
        <v>202</v>
      </c>
      <c r="C376" s="148" t="e">
        <f>AVERAGE(B369,C367,D366,G364,F369,E370)</f>
        <v>#DIV/0!</v>
      </c>
      <c r="D376" s="148" t="e">
        <f>STDEV(B369,C367,D366,G364,F369,E370)</f>
        <v>#DIV/0!</v>
      </c>
      <c r="E376" s="148" t="e">
        <f t="shared" si="60"/>
        <v>#DIV/0!</v>
      </c>
      <c r="F376" s="111"/>
      <c r="G376" s="111"/>
      <c r="I376" s="111" t="s">
        <v>202</v>
      </c>
      <c r="J376" s="148" t="e">
        <f>AVERAGE(I369,J367,K366,N364,M369,L370)</f>
        <v>#DIV/0!</v>
      </c>
      <c r="K376" s="148" t="e">
        <f>STDEV(I369,J367,K366,N364,M369,L370)</f>
        <v>#DIV/0!</v>
      </c>
      <c r="L376" s="148" t="e">
        <f t="shared" si="61"/>
        <v>#DIV/0!</v>
      </c>
      <c r="M376" s="111"/>
      <c r="N376" s="111"/>
      <c r="P376" s="111" t="s">
        <v>202</v>
      </c>
      <c r="Q376" s="148" t="e">
        <f>AVERAGE(P369,Q367,R366,U364,T369,S370)</f>
        <v>#DIV/0!</v>
      </c>
      <c r="R376" s="148" t="e">
        <f>STDEV(P369,Q367,R366,U364,T369,S370)</f>
        <v>#DIV/0!</v>
      </c>
      <c r="S376" s="148" t="e">
        <f t="shared" si="62"/>
        <v>#DIV/0!</v>
      </c>
      <c r="T376" s="111"/>
      <c r="U376" s="111"/>
    </row>
    <row r="377" spans="1:21" s="148" customFormat="1" x14ac:dyDescent="0.3">
      <c r="A377" s="111"/>
      <c r="B377" s="111" t="s">
        <v>204</v>
      </c>
      <c r="C377" s="148" t="e">
        <f>AVERAGE(B370,C369,D370,E369,F370,G369)</f>
        <v>#DIV/0!</v>
      </c>
      <c r="D377" s="148" t="e">
        <f>STDEV(B370,C369,D370,E369,F370,G369)</f>
        <v>#DIV/0!</v>
      </c>
      <c r="E377" s="148" t="e">
        <f t="shared" si="60"/>
        <v>#DIV/0!</v>
      </c>
      <c r="F377" s="111"/>
      <c r="G377" s="111"/>
      <c r="I377" s="111" t="s">
        <v>204</v>
      </c>
      <c r="J377" s="148" t="e">
        <f>AVERAGE(I370,J369,K370,L369,M370,N369)</f>
        <v>#DIV/0!</v>
      </c>
      <c r="K377" s="148" t="e">
        <f>STDEV(I370,J369,K370,L369,M370,N369)</f>
        <v>#DIV/0!</v>
      </c>
      <c r="L377" s="148" t="e">
        <f t="shared" si="61"/>
        <v>#DIV/0!</v>
      </c>
      <c r="M377" s="111"/>
      <c r="N377" s="111"/>
      <c r="P377" s="111" t="s">
        <v>204</v>
      </c>
      <c r="Q377" s="148" t="e">
        <f>AVERAGE(P370,Q369,R370,S369,T370,U369)</f>
        <v>#DIV/0!</v>
      </c>
      <c r="R377" s="148" t="e">
        <f>STDEV(P370,Q369,R370,S369,T370,U369)</f>
        <v>#DIV/0!</v>
      </c>
      <c r="S377" s="148" t="e">
        <f t="shared" si="62"/>
        <v>#DIV/0!</v>
      </c>
      <c r="T377" s="111"/>
      <c r="U377" s="111"/>
    </row>
    <row r="378" spans="1:21" s="148" customFormat="1" x14ac:dyDescent="0.3">
      <c r="A378" s="111"/>
      <c r="B378" s="111"/>
      <c r="C378" s="111"/>
      <c r="D378" s="111"/>
      <c r="E378" s="111"/>
      <c r="F378" s="111"/>
      <c r="G378" s="111"/>
      <c r="I378" s="111"/>
      <c r="J378" s="111"/>
      <c r="K378" s="111"/>
      <c r="L378" s="111"/>
      <c r="M378" s="111"/>
      <c r="N378" s="111"/>
      <c r="P378" s="111"/>
      <c r="Q378" s="111"/>
      <c r="R378" s="111"/>
      <c r="S378" s="111"/>
      <c r="T378" s="111"/>
      <c r="U378" s="111"/>
    </row>
    <row r="379" spans="1:21" s="148" customFormat="1" x14ac:dyDescent="0.3">
      <c r="A379" s="111"/>
      <c r="B379" s="52" t="s">
        <v>194</v>
      </c>
      <c r="C379" s="106"/>
      <c r="D379" s="106"/>
      <c r="E379" s="106"/>
      <c r="F379" s="106"/>
      <c r="G379" s="106"/>
      <c r="H379" s="106"/>
      <c r="I379" s="52" t="s">
        <v>195</v>
      </c>
      <c r="J379" s="106"/>
      <c r="K379" s="106"/>
      <c r="L379" s="106"/>
      <c r="M379" s="106"/>
      <c r="N379" s="106"/>
      <c r="O379" s="106"/>
      <c r="P379" s="52" t="s">
        <v>196</v>
      </c>
      <c r="Q379" s="106"/>
      <c r="R379" s="106"/>
      <c r="S379" s="106"/>
      <c r="T379" s="106"/>
      <c r="U379" s="106"/>
    </row>
    <row r="380" spans="1:21" s="148" customFormat="1" x14ac:dyDescent="0.3">
      <c r="A380" s="111"/>
      <c r="B380" s="131"/>
      <c r="C380" s="131"/>
      <c r="D380" s="131"/>
      <c r="E380" s="131"/>
      <c r="F380" s="131"/>
      <c r="G380" s="131"/>
      <c r="H380" s="106"/>
      <c r="I380" s="131"/>
      <c r="J380" s="131"/>
      <c r="K380" s="131"/>
      <c r="L380" s="131"/>
      <c r="M380" s="131"/>
      <c r="N380" s="131"/>
      <c r="O380" s="106"/>
      <c r="P380" s="131"/>
      <c r="Q380" s="131"/>
      <c r="R380" s="131"/>
      <c r="S380" s="131"/>
      <c r="T380" s="131"/>
      <c r="U380" s="131"/>
    </row>
    <row r="381" spans="1:21" s="148" customFormat="1" x14ac:dyDescent="0.3">
      <c r="A381" s="111"/>
      <c r="B381" s="132"/>
      <c r="C381" s="133"/>
      <c r="D381" s="133"/>
      <c r="E381" s="134"/>
      <c r="F381" s="133"/>
      <c r="G381" s="133"/>
      <c r="H381" s="106"/>
      <c r="I381" s="132"/>
      <c r="J381" s="133"/>
      <c r="K381" s="133"/>
      <c r="L381" s="134"/>
      <c r="M381" s="133"/>
      <c r="N381" s="133"/>
      <c r="O381" s="106"/>
      <c r="P381" s="132"/>
      <c r="Q381" s="133"/>
      <c r="R381" s="133"/>
      <c r="S381" s="134"/>
      <c r="T381" s="133"/>
      <c r="U381" s="133"/>
    </row>
    <row r="382" spans="1:21" s="148" customFormat="1" x14ac:dyDescent="0.3">
      <c r="A382" s="111"/>
      <c r="B382" s="133"/>
      <c r="C382" s="132"/>
      <c r="D382" s="134"/>
      <c r="E382" s="133"/>
      <c r="F382" s="135"/>
      <c r="G382" s="136"/>
      <c r="H382" s="106"/>
      <c r="I382" s="133"/>
      <c r="J382" s="132"/>
      <c r="K382" s="134"/>
      <c r="L382" s="133"/>
      <c r="M382" s="135"/>
      <c r="N382" s="136"/>
      <c r="O382" s="106"/>
      <c r="P382" s="133"/>
      <c r="Q382" s="132"/>
      <c r="R382" s="134"/>
      <c r="S382" s="133"/>
      <c r="T382" s="135"/>
      <c r="U382" s="136"/>
    </row>
    <row r="383" spans="1:21" s="148" customFormat="1" x14ac:dyDescent="0.3">
      <c r="A383" s="111"/>
      <c r="B383" s="135"/>
      <c r="C383" s="134"/>
      <c r="D383" s="132"/>
      <c r="E383" s="135"/>
      <c r="F383" s="135"/>
      <c r="G383" s="137"/>
      <c r="H383" s="106"/>
      <c r="I383" s="135"/>
      <c r="J383" s="134"/>
      <c r="K383" s="132"/>
      <c r="L383" s="135"/>
      <c r="M383" s="135"/>
      <c r="N383" s="137"/>
      <c r="O383" s="106"/>
      <c r="P383" s="135"/>
      <c r="Q383" s="134"/>
      <c r="R383" s="132"/>
      <c r="S383" s="135"/>
      <c r="T383" s="135"/>
      <c r="U383" s="137"/>
    </row>
    <row r="384" spans="1:21" s="148" customFormat="1" x14ac:dyDescent="0.3">
      <c r="A384" s="111"/>
      <c r="B384" s="134"/>
      <c r="C384" s="135"/>
      <c r="D384" s="136"/>
      <c r="E384" s="132"/>
      <c r="F384" s="137"/>
      <c r="G384" s="135"/>
      <c r="H384" s="106"/>
      <c r="I384" s="134"/>
      <c r="J384" s="135"/>
      <c r="K384" s="136"/>
      <c r="L384" s="132"/>
      <c r="M384" s="137"/>
      <c r="N384" s="135"/>
      <c r="O384" s="106"/>
      <c r="P384" s="134"/>
      <c r="Q384" s="135"/>
      <c r="R384" s="136"/>
      <c r="S384" s="132"/>
      <c r="T384" s="137"/>
      <c r="U384" s="135"/>
    </row>
    <row r="385" spans="1:21" s="148" customFormat="1" x14ac:dyDescent="0.3">
      <c r="A385" s="111"/>
      <c r="B385" s="137"/>
      <c r="C385" s="136"/>
      <c r="D385" s="135"/>
      <c r="E385" s="137"/>
      <c r="F385" s="132"/>
      <c r="G385" s="134"/>
      <c r="H385" s="106"/>
      <c r="I385" s="137"/>
      <c r="J385" s="136"/>
      <c r="K385" s="135"/>
      <c r="L385" s="137"/>
      <c r="M385" s="132"/>
      <c r="N385" s="134"/>
      <c r="O385" s="106"/>
      <c r="P385" s="137"/>
      <c r="Q385" s="136"/>
      <c r="R385" s="135"/>
      <c r="S385" s="137"/>
      <c r="T385" s="132"/>
      <c r="U385" s="134"/>
    </row>
    <row r="386" spans="1:21" s="148" customFormat="1" x14ac:dyDescent="0.3">
      <c r="A386" s="111"/>
      <c r="B386" s="135"/>
      <c r="C386" s="137"/>
      <c r="D386" s="137"/>
      <c r="E386" s="135"/>
      <c r="F386" s="134"/>
      <c r="G386" s="132"/>
      <c r="H386" s="106"/>
      <c r="I386" s="135"/>
      <c r="J386" s="137"/>
      <c r="K386" s="137"/>
      <c r="L386" s="135"/>
      <c r="M386" s="134"/>
      <c r="N386" s="132"/>
      <c r="O386" s="106"/>
      <c r="P386" s="135"/>
      <c r="Q386" s="137"/>
      <c r="R386" s="137"/>
      <c r="S386" s="135"/>
      <c r="T386" s="134"/>
      <c r="U386" s="132"/>
    </row>
    <row r="387" spans="1:21" s="148" customFormat="1" x14ac:dyDescent="0.3">
      <c r="A387" s="111"/>
      <c r="B387" s="136"/>
      <c r="C387" s="138"/>
      <c r="D387" s="135"/>
      <c r="E387" s="138"/>
      <c r="F387" s="136"/>
      <c r="G387" s="138"/>
      <c r="H387" s="106"/>
      <c r="I387" s="136"/>
      <c r="J387" s="138"/>
      <c r="K387" s="135"/>
      <c r="L387" s="138"/>
      <c r="M387" s="136"/>
      <c r="N387" s="138"/>
      <c r="O387" s="106"/>
      <c r="P387" s="136"/>
      <c r="Q387" s="138"/>
      <c r="R387" s="135"/>
      <c r="S387" s="138"/>
      <c r="T387" s="136"/>
      <c r="U387" s="138"/>
    </row>
    <row r="388" spans="1:21" s="148" customFormat="1" x14ac:dyDescent="0.3">
      <c r="A388" s="111"/>
      <c r="B388" s="145"/>
      <c r="C388" s="146"/>
      <c r="D388" s="145"/>
      <c r="E388" s="147"/>
      <c r="F388" s="145"/>
      <c r="G388" s="146"/>
      <c r="H388" s="106"/>
      <c r="I388" s="145"/>
      <c r="J388" s="146"/>
      <c r="K388" s="145"/>
      <c r="L388" s="147"/>
      <c r="M388" s="145"/>
      <c r="N388" s="146"/>
      <c r="O388" s="106"/>
      <c r="P388" s="145"/>
      <c r="Q388" s="146"/>
      <c r="R388" s="145"/>
      <c r="S388" s="147"/>
      <c r="T388" s="145"/>
      <c r="U388" s="146"/>
    </row>
    <row r="389" spans="1:21" s="148" customFormat="1" x14ac:dyDescent="0.3">
      <c r="A389" s="111"/>
      <c r="C389" s="111" t="s">
        <v>197</v>
      </c>
      <c r="D389" s="111" t="s">
        <v>3</v>
      </c>
      <c r="E389" s="111" t="s">
        <v>203</v>
      </c>
      <c r="J389" s="111" t="s">
        <v>197</v>
      </c>
      <c r="K389" s="111" t="s">
        <v>3</v>
      </c>
      <c r="L389" s="111" t="s">
        <v>203</v>
      </c>
      <c r="Q389" s="111" t="s">
        <v>197</v>
      </c>
      <c r="R389" s="111" t="s">
        <v>3</v>
      </c>
      <c r="S389" s="111" t="s">
        <v>203</v>
      </c>
    </row>
    <row r="390" spans="1:21" s="148" customFormat="1" x14ac:dyDescent="0.3">
      <c r="A390" s="111"/>
      <c r="B390" s="111" t="s">
        <v>199</v>
      </c>
      <c r="C390" s="148" t="e">
        <f>AVERAGE(B381,C382,D383,E384,F385,G386)</f>
        <v>#DIV/0!</v>
      </c>
      <c r="D390" s="148" t="e">
        <f>STDEV(B381,C382,D383,E384,F385,G386)</f>
        <v>#DIV/0!</v>
      </c>
      <c r="E390" s="148" t="e">
        <f>ROUND((D390/C390)*100,2)&amp;"%"</f>
        <v>#DIV/0!</v>
      </c>
      <c r="I390" s="111" t="s">
        <v>199</v>
      </c>
      <c r="J390" s="148" t="e">
        <f>AVERAGE(I381,J382,K383,L384,M385,N386)</f>
        <v>#DIV/0!</v>
      </c>
      <c r="K390" s="148" t="e">
        <f>STDEV(I381,J382,K383,L384,M385,N386)</f>
        <v>#DIV/0!</v>
      </c>
      <c r="L390" s="148" t="e">
        <f>ROUND((K390/J390)*100,2)&amp;"%"</f>
        <v>#DIV/0!</v>
      </c>
      <c r="P390" s="111" t="s">
        <v>199</v>
      </c>
      <c r="Q390" s="148" t="e">
        <f>AVERAGE(P381,Q382,R383,S384,T385,U386)</f>
        <v>#DIV/0!</v>
      </c>
      <c r="R390" s="148" t="e">
        <f>STDEV(P381,Q382,R383,S384,T385,U386)</f>
        <v>#DIV/0!</v>
      </c>
      <c r="S390" s="148" t="e">
        <f>ROUND((R390/Q390)*100,2)&amp;"%"</f>
        <v>#DIV/0!</v>
      </c>
    </row>
    <row r="391" spans="1:21" s="148" customFormat="1" x14ac:dyDescent="0.3">
      <c r="A391" s="111"/>
      <c r="B391" s="111" t="s">
        <v>198</v>
      </c>
      <c r="C391" s="148" t="e">
        <f>AVERAGE(B382,C381,D381,F381,G381,E382)</f>
        <v>#DIV/0!</v>
      </c>
      <c r="D391" s="148" t="e">
        <f>STDEV(B382,C381,D381,E382,F381,G381)</f>
        <v>#DIV/0!</v>
      </c>
      <c r="E391" s="148" t="e">
        <f t="shared" ref="E391:E395" si="63">ROUND((D391/C391)*100,2)&amp;"%"</f>
        <v>#DIV/0!</v>
      </c>
      <c r="F391" s="111"/>
      <c r="G391" s="111"/>
      <c r="I391" s="111" t="s">
        <v>198</v>
      </c>
      <c r="J391" s="148" t="e">
        <f>AVERAGE(I382,J381,K381,M381,N381,L382)</f>
        <v>#DIV/0!</v>
      </c>
      <c r="K391" s="148" t="e">
        <f>STDEV(I382,J381,K381,L382,M381,N381)</f>
        <v>#DIV/0!</v>
      </c>
      <c r="L391" s="148" t="e">
        <f t="shared" ref="L391:L395" si="64">ROUND((K391/J391)*100,2)&amp;"%"</f>
        <v>#DIV/0!</v>
      </c>
      <c r="M391" s="111"/>
      <c r="N391" s="111"/>
      <c r="P391" s="111" t="s">
        <v>198</v>
      </c>
      <c r="Q391" s="148" t="e">
        <f>AVERAGE(P382,Q381,R381,T381,U381,S382)</f>
        <v>#DIV/0!</v>
      </c>
      <c r="R391" s="148" t="e">
        <f>STDEV(P382,Q381,R381,S382,T381,U381)</f>
        <v>#DIV/0!</v>
      </c>
      <c r="S391" s="148" t="e">
        <f t="shared" ref="S391:S395" si="65">ROUND((R391/Q391)*100,2)&amp;"%"</f>
        <v>#DIV/0!</v>
      </c>
      <c r="T391" s="111"/>
      <c r="U391" s="111"/>
    </row>
    <row r="392" spans="1:21" s="148" customFormat="1" x14ac:dyDescent="0.3">
      <c r="A392" s="111"/>
      <c r="B392" s="111" t="s">
        <v>200</v>
      </c>
      <c r="C392" s="148" t="e">
        <f>AVERAGE(B384,C383,D382,E381,F386,G385)</f>
        <v>#DIV/0!</v>
      </c>
      <c r="D392" s="148" t="e">
        <f>STDEV(B384,C383,D382,E381,F386,G385)</f>
        <v>#DIV/0!</v>
      </c>
      <c r="E392" s="148" t="e">
        <f t="shared" si="63"/>
        <v>#DIV/0!</v>
      </c>
      <c r="F392" s="111"/>
      <c r="G392" s="111"/>
      <c r="I392" s="111" t="s">
        <v>200</v>
      </c>
      <c r="J392" s="148" t="e">
        <f>AVERAGE(I384,J383,K382,L381,M386,N385)</f>
        <v>#DIV/0!</v>
      </c>
      <c r="K392" s="148" t="e">
        <f>STDEV(I384,J383,K382,L381,M386,N385)</f>
        <v>#DIV/0!</v>
      </c>
      <c r="L392" s="148" t="e">
        <f t="shared" si="64"/>
        <v>#DIV/0!</v>
      </c>
      <c r="M392" s="111"/>
      <c r="N392" s="111"/>
      <c r="P392" s="111" t="s">
        <v>200</v>
      </c>
      <c r="Q392" s="148" t="e">
        <f>AVERAGE(P384,Q383,R382,S381,T386,U385)</f>
        <v>#DIV/0!</v>
      </c>
      <c r="R392" s="148" t="e">
        <f>STDEV(P384,Q383,R382,S381,T386,U385)</f>
        <v>#DIV/0!</v>
      </c>
      <c r="S392" s="148" t="e">
        <f t="shared" si="65"/>
        <v>#DIV/0!</v>
      </c>
      <c r="T392" s="111"/>
      <c r="U392" s="111"/>
    </row>
    <row r="393" spans="1:21" s="148" customFormat="1" x14ac:dyDescent="0.3">
      <c r="A393" s="111"/>
      <c r="B393" s="111" t="s">
        <v>201</v>
      </c>
      <c r="C393" s="148" t="e">
        <f>AVERAGE(B385,C386,D386,E385,F384,G383)</f>
        <v>#DIV/0!</v>
      </c>
      <c r="D393" s="148" t="e">
        <f>STDEV(B385,C386,D386,E385,F384,G383)</f>
        <v>#DIV/0!</v>
      </c>
      <c r="E393" s="148" t="e">
        <f t="shared" si="63"/>
        <v>#DIV/0!</v>
      </c>
      <c r="F393" s="111"/>
      <c r="G393" s="111"/>
      <c r="I393" s="111" t="s">
        <v>201</v>
      </c>
      <c r="J393" s="148" t="e">
        <f>AVERAGE(I385,J386,K386,L385,M384,N383)</f>
        <v>#DIV/0!</v>
      </c>
      <c r="K393" s="148" t="e">
        <f>STDEV(I385,J386,K386,L385,M384,N383)</f>
        <v>#DIV/0!</v>
      </c>
      <c r="L393" s="148" t="e">
        <f t="shared" si="64"/>
        <v>#DIV/0!</v>
      </c>
      <c r="M393" s="111"/>
      <c r="N393" s="111"/>
      <c r="P393" s="111" t="s">
        <v>201</v>
      </c>
      <c r="Q393" s="148" t="e">
        <f>AVERAGE(P385,Q386,R386,S385,T384,U383)</f>
        <v>#DIV/0!</v>
      </c>
      <c r="R393" s="148" t="e">
        <f>STDEV(P385,Q386,R386,S385,T384,U383)</f>
        <v>#DIV/0!</v>
      </c>
      <c r="S393" s="148" t="e">
        <f t="shared" si="65"/>
        <v>#DIV/0!</v>
      </c>
      <c r="T393" s="111"/>
      <c r="U393" s="111"/>
    </row>
    <row r="394" spans="1:21" s="148" customFormat="1" x14ac:dyDescent="0.3">
      <c r="A394" s="111"/>
      <c r="B394" s="111" t="s">
        <v>202</v>
      </c>
      <c r="C394" s="148" t="e">
        <f>AVERAGE(B387,C385,D384,G382,F387,E388)</f>
        <v>#DIV/0!</v>
      </c>
      <c r="D394" s="148" t="e">
        <f>STDEV(B387,C385,D384,G382,F387,E388)</f>
        <v>#DIV/0!</v>
      </c>
      <c r="E394" s="148" t="e">
        <f t="shared" si="63"/>
        <v>#DIV/0!</v>
      </c>
      <c r="F394" s="111"/>
      <c r="G394" s="111"/>
      <c r="I394" s="111" t="s">
        <v>202</v>
      </c>
      <c r="J394" s="148" t="e">
        <f>AVERAGE(I387,J385,K384,N382,M387,L388)</f>
        <v>#DIV/0!</v>
      </c>
      <c r="K394" s="148" t="e">
        <f>STDEV(I387,J385,K384,N382,M387,L388)</f>
        <v>#DIV/0!</v>
      </c>
      <c r="L394" s="148" t="e">
        <f t="shared" si="64"/>
        <v>#DIV/0!</v>
      </c>
      <c r="M394" s="111"/>
      <c r="N394" s="111"/>
      <c r="P394" s="111" t="s">
        <v>202</v>
      </c>
      <c r="Q394" s="148" t="e">
        <f>AVERAGE(P387,Q385,R384,U382,T387,S388)</f>
        <v>#DIV/0!</v>
      </c>
      <c r="R394" s="148" t="e">
        <f>STDEV(P387,Q385,R384,U382,T387,S388)</f>
        <v>#DIV/0!</v>
      </c>
      <c r="S394" s="148" t="e">
        <f t="shared" si="65"/>
        <v>#DIV/0!</v>
      </c>
      <c r="T394" s="111"/>
      <c r="U394" s="111"/>
    </row>
    <row r="395" spans="1:21" s="148" customFormat="1" x14ac:dyDescent="0.3">
      <c r="A395" s="111"/>
      <c r="B395" s="111" t="s">
        <v>204</v>
      </c>
      <c r="C395" s="148" t="e">
        <f>AVERAGE(B388,C387,D388,E387,F388,G387)</f>
        <v>#DIV/0!</v>
      </c>
      <c r="D395" s="148" t="e">
        <f>STDEV(B388,C387,D388,E387,F388,G387)</f>
        <v>#DIV/0!</v>
      </c>
      <c r="E395" s="148" t="e">
        <f t="shared" si="63"/>
        <v>#DIV/0!</v>
      </c>
      <c r="F395" s="111"/>
      <c r="G395" s="111"/>
      <c r="I395" s="111" t="s">
        <v>204</v>
      </c>
      <c r="J395" s="148" t="e">
        <f>AVERAGE(I388,J387,K388,L387,M388,N387)</f>
        <v>#DIV/0!</v>
      </c>
      <c r="K395" s="148" t="e">
        <f>STDEV(I388,J387,K388,L387,M388,N387)</f>
        <v>#DIV/0!</v>
      </c>
      <c r="L395" s="148" t="e">
        <f t="shared" si="64"/>
        <v>#DIV/0!</v>
      </c>
      <c r="M395" s="111"/>
      <c r="N395" s="111"/>
      <c r="P395" s="111" t="s">
        <v>204</v>
      </c>
      <c r="Q395" s="148" t="e">
        <f>AVERAGE(P388,Q387,R388,S387,T388,U387)</f>
        <v>#DIV/0!</v>
      </c>
      <c r="R395" s="148" t="e">
        <f>STDEV(P388,Q387,R388,S387,T388,U387)</f>
        <v>#DIV/0!</v>
      </c>
      <c r="S395" s="148" t="e">
        <f t="shared" si="65"/>
        <v>#DIV/0!</v>
      </c>
      <c r="T395" s="111"/>
      <c r="U395" s="111"/>
    </row>
    <row r="396" spans="1:21" s="148" customFormat="1" x14ac:dyDescent="0.3">
      <c r="A396" s="111"/>
      <c r="B396" s="111"/>
      <c r="C396" s="111"/>
      <c r="D396" s="111"/>
      <c r="E396" s="111"/>
      <c r="F396" s="111"/>
      <c r="G396" s="111"/>
      <c r="I396" s="111"/>
      <c r="J396" s="111"/>
      <c r="K396" s="111"/>
      <c r="L396" s="111"/>
      <c r="M396" s="111"/>
      <c r="N396" s="111"/>
      <c r="P396" s="111"/>
      <c r="Q396" s="111"/>
      <c r="R396" s="111"/>
      <c r="S396" s="111"/>
      <c r="T396" s="111"/>
      <c r="U396" s="111"/>
    </row>
    <row r="397" spans="1:21" s="148" customFormat="1" x14ac:dyDescent="0.3">
      <c r="A397" s="111"/>
      <c r="B397" s="52" t="s">
        <v>194</v>
      </c>
      <c r="C397" s="106"/>
      <c r="D397" s="106"/>
      <c r="E397" s="106"/>
      <c r="F397" s="106"/>
      <c r="G397" s="106"/>
      <c r="H397" s="106"/>
      <c r="I397" s="52" t="s">
        <v>195</v>
      </c>
      <c r="J397" s="106"/>
      <c r="K397" s="106"/>
      <c r="L397" s="106"/>
      <c r="M397" s="106"/>
      <c r="N397" s="106"/>
      <c r="O397" s="106"/>
      <c r="P397" s="52" t="s">
        <v>196</v>
      </c>
      <c r="Q397" s="106"/>
      <c r="R397" s="106"/>
      <c r="S397" s="106"/>
      <c r="T397" s="106"/>
      <c r="U397" s="106"/>
    </row>
    <row r="398" spans="1:21" s="148" customFormat="1" x14ac:dyDescent="0.3">
      <c r="A398" s="111"/>
      <c r="B398" s="131"/>
      <c r="C398" s="131"/>
      <c r="D398" s="131"/>
      <c r="E398" s="131"/>
      <c r="F398" s="131"/>
      <c r="G398" s="131"/>
      <c r="H398" s="106"/>
      <c r="I398" s="131"/>
      <c r="J398" s="131"/>
      <c r="K398" s="131"/>
      <c r="L398" s="131"/>
      <c r="M398" s="131"/>
      <c r="N398" s="131"/>
      <c r="O398" s="106"/>
      <c r="P398" s="131"/>
      <c r="Q398" s="131"/>
      <c r="R398" s="131"/>
      <c r="S398" s="131"/>
      <c r="T398" s="131"/>
      <c r="U398" s="131"/>
    </row>
    <row r="399" spans="1:21" s="148" customFormat="1" x14ac:dyDescent="0.3">
      <c r="A399" s="111"/>
      <c r="B399" s="132"/>
      <c r="C399" s="133"/>
      <c r="D399" s="133"/>
      <c r="E399" s="134"/>
      <c r="F399" s="133"/>
      <c r="G399" s="133"/>
      <c r="H399" s="106"/>
      <c r="I399" s="132"/>
      <c r="J399" s="133"/>
      <c r="K399" s="133"/>
      <c r="L399" s="134"/>
      <c r="M399" s="133"/>
      <c r="N399" s="133"/>
      <c r="O399" s="106"/>
      <c r="P399" s="132"/>
      <c r="Q399" s="133"/>
      <c r="R399" s="133"/>
      <c r="S399" s="134"/>
      <c r="T399" s="133"/>
      <c r="U399" s="133"/>
    </row>
    <row r="400" spans="1:21" s="148" customFormat="1" x14ac:dyDescent="0.3">
      <c r="A400" s="111"/>
      <c r="B400" s="133"/>
      <c r="C400" s="132"/>
      <c r="D400" s="134"/>
      <c r="E400" s="133"/>
      <c r="F400" s="135"/>
      <c r="G400" s="136"/>
      <c r="H400" s="106"/>
      <c r="I400" s="133"/>
      <c r="J400" s="132"/>
      <c r="K400" s="134"/>
      <c r="L400" s="133"/>
      <c r="M400" s="135"/>
      <c r="N400" s="136"/>
      <c r="O400" s="106"/>
      <c r="P400" s="133"/>
      <c r="Q400" s="132"/>
      <c r="R400" s="134"/>
      <c r="S400" s="133"/>
      <c r="T400" s="135"/>
      <c r="U400" s="136"/>
    </row>
    <row r="401" spans="1:21" s="148" customFormat="1" x14ac:dyDescent="0.3">
      <c r="A401" s="111"/>
      <c r="B401" s="135"/>
      <c r="C401" s="134"/>
      <c r="D401" s="132"/>
      <c r="E401" s="135"/>
      <c r="F401" s="135"/>
      <c r="G401" s="137"/>
      <c r="H401" s="106"/>
      <c r="I401" s="135"/>
      <c r="J401" s="134"/>
      <c r="K401" s="132"/>
      <c r="L401" s="135"/>
      <c r="M401" s="135"/>
      <c r="N401" s="137"/>
      <c r="O401" s="106"/>
      <c r="P401" s="135"/>
      <c r="Q401" s="134"/>
      <c r="R401" s="132"/>
      <c r="S401" s="135"/>
      <c r="T401" s="135"/>
      <c r="U401" s="137"/>
    </row>
    <row r="402" spans="1:21" s="148" customFormat="1" x14ac:dyDescent="0.3">
      <c r="A402" s="111"/>
      <c r="B402" s="134"/>
      <c r="C402" s="135"/>
      <c r="D402" s="136"/>
      <c r="E402" s="132"/>
      <c r="F402" s="137"/>
      <c r="G402" s="135"/>
      <c r="H402" s="106"/>
      <c r="I402" s="134"/>
      <c r="J402" s="135"/>
      <c r="K402" s="136"/>
      <c r="L402" s="132"/>
      <c r="M402" s="137"/>
      <c r="N402" s="135"/>
      <c r="O402" s="106"/>
      <c r="P402" s="134"/>
      <c r="Q402" s="135"/>
      <c r="R402" s="136"/>
      <c r="S402" s="132"/>
      <c r="T402" s="137"/>
      <c r="U402" s="135"/>
    </row>
    <row r="403" spans="1:21" s="148" customFormat="1" x14ac:dyDescent="0.3">
      <c r="A403" s="111"/>
      <c r="B403" s="137"/>
      <c r="C403" s="136"/>
      <c r="D403" s="135"/>
      <c r="E403" s="137"/>
      <c r="F403" s="132"/>
      <c r="G403" s="134"/>
      <c r="H403" s="106"/>
      <c r="I403" s="137"/>
      <c r="J403" s="136"/>
      <c r="K403" s="135"/>
      <c r="L403" s="137"/>
      <c r="M403" s="132"/>
      <c r="N403" s="134"/>
      <c r="O403" s="106"/>
      <c r="P403" s="137"/>
      <c r="Q403" s="136"/>
      <c r="R403" s="135"/>
      <c r="S403" s="137"/>
      <c r="T403" s="132"/>
      <c r="U403" s="134"/>
    </row>
    <row r="404" spans="1:21" s="148" customFormat="1" x14ac:dyDescent="0.3">
      <c r="A404" s="111"/>
      <c r="B404" s="135"/>
      <c r="C404" s="137"/>
      <c r="D404" s="137"/>
      <c r="E404" s="135"/>
      <c r="F404" s="134"/>
      <c r="G404" s="132"/>
      <c r="H404" s="106"/>
      <c r="I404" s="135"/>
      <c r="J404" s="137"/>
      <c r="K404" s="137"/>
      <c r="L404" s="135"/>
      <c r="M404" s="134"/>
      <c r="N404" s="132"/>
      <c r="O404" s="106"/>
      <c r="P404" s="135"/>
      <c r="Q404" s="137"/>
      <c r="R404" s="137"/>
      <c r="S404" s="135"/>
      <c r="T404" s="134"/>
      <c r="U404" s="132"/>
    </row>
    <row r="405" spans="1:21" s="148" customFormat="1" x14ac:dyDescent="0.3">
      <c r="A405" s="111"/>
      <c r="B405" s="136"/>
      <c r="C405" s="138"/>
      <c r="D405" s="135"/>
      <c r="E405" s="138"/>
      <c r="F405" s="136"/>
      <c r="G405" s="138"/>
      <c r="H405" s="106"/>
      <c r="I405" s="136"/>
      <c r="J405" s="138"/>
      <c r="K405" s="135"/>
      <c r="L405" s="138"/>
      <c r="M405" s="136"/>
      <c r="N405" s="138"/>
      <c r="O405" s="106"/>
      <c r="P405" s="136"/>
      <c r="Q405" s="138"/>
      <c r="R405" s="135"/>
      <c r="S405" s="138"/>
      <c r="T405" s="136"/>
      <c r="U405" s="138"/>
    </row>
    <row r="406" spans="1:21" s="148" customFormat="1" x14ac:dyDescent="0.3">
      <c r="A406" s="111"/>
      <c r="B406" s="145"/>
      <c r="C406" s="146"/>
      <c r="D406" s="145"/>
      <c r="E406" s="147"/>
      <c r="F406" s="145"/>
      <c r="G406" s="146"/>
      <c r="H406" s="106"/>
      <c r="I406" s="145"/>
      <c r="J406" s="146"/>
      <c r="K406" s="145"/>
      <c r="L406" s="147"/>
      <c r="M406" s="145"/>
      <c r="N406" s="146"/>
      <c r="O406" s="106"/>
      <c r="P406" s="145"/>
      <c r="Q406" s="146"/>
      <c r="R406" s="145"/>
      <c r="S406" s="147"/>
      <c r="T406" s="145"/>
      <c r="U406" s="146"/>
    </row>
    <row r="407" spans="1:21" s="148" customFormat="1" x14ac:dyDescent="0.3">
      <c r="A407" s="111"/>
      <c r="C407" s="111" t="s">
        <v>197</v>
      </c>
      <c r="D407" s="111" t="s">
        <v>3</v>
      </c>
      <c r="E407" s="111" t="s">
        <v>203</v>
      </c>
      <c r="J407" s="111" t="s">
        <v>197</v>
      </c>
      <c r="K407" s="111" t="s">
        <v>3</v>
      </c>
      <c r="L407" s="111" t="s">
        <v>203</v>
      </c>
      <c r="Q407" s="111" t="s">
        <v>197</v>
      </c>
      <c r="R407" s="111" t="s">
        <v>3</v>
      </c>
      <c r="S407" s="111" t="s">
        <v>203</v>
      </c>
    </row>
    <row r="408" spans="1:21" s="148" customFormat="1" x14ac:dyDescent="0.3">
      <c r="A408" s="111"/>
      <c r="B408" s="111" t="s">
        <v>199</v>
      </c>
      <c r="C408" s="148" t="e">
        <f>AVERAGE(B399,C400,D401,E402,F403,G404)</f>
        <v>#DIV/0!</v>
      </c>
      <c r="D408" s="148" t="e">
        <f>STDEV(B399,C400,D401,E402,F403,G404)</f>
        <v>#DIV/0!</v>
      </c>
      <c r="E408" s="148" t="e">
        <f>ROUND((D408/C408)*100,2)&amp;"%"</f>
        <v>#DIV/0!</v>
      </c>
      <c r="I408" s="111" t="s">
        <v>199</v>
      </c>
      <c r="J408" s="148" t="e">
        <f>AVERAGE(I399,J400,K401,L402,M403,N404)</f>
        <v>#DIV/0!</v>
      </c>
      <c r="K408" s="148" t="e">
        <f>STDEV(I399,J400,K401,L402,M403,N404)</f>
        <v>#DIV/0!</v>
      </c>
      <c r="L408" s="148" t="e">
        <f>ROUND((K408/J408)*100,2)&amp;"%"</f>
        <v>#DIV/0!</v>
      </c>
      <c r="P408" s="111" t="s">
        <v>199</v>
      </c>
      <c r="Q408" s="148" t="e">
        <f>AVERAGE(P399,Q400,R401,S402,T403,U404)</f>
        <v>#DIV/0!</v>
      </c>
      <c r="R408" s="148" t="e">
        <f>STDEV(P399,Q400,R401,S402,T403,U404)</f>
        <v>#DIV/0!</v>
      </c>
      <c r="S408" s="148" t="e">
        <f>ROUND((R408/Q408)*100,2)&amp;"%"</f>
        <v>#DIV/0!</v>
      </c>
    </row>
    <row r="409" spans="1:21" s="148" customFormat="1" x14ac:dyDescent="0.3">
      <c r="A409" s="111"/>
      <c r="B409" s="111" t="s">
        <v>198</v>
      </c>
      <c r="C409" s="148" t="e">
        <f>AVERAGE(B400,C399,D399,F399,G399,E400)</f>
        <v>#DIV/0!</v>
      </c>
      <c r="D409" s="148" t="e">
        <f>STDEV(B400,C399,D399,E400,F399,G399)</f>
        <v>#DIV/0!</v>
      </c>
      <c r="E409" s="148" t="e">
        <f t="shared" ref="E409:E413" si="66">ROUND((D409/C409)*100,2)&amp;"%"</f>
        <v>#DIV/0!</v>
      </c>
      <c r="F409" s="111"/>
      <c r="G409" s="111"/>
      <c r="I409" s="111" t="s">
        <v>198</v>
      </c>
      <c r="J409" s="148" t="e">
        <f>AVERAGE(I400,J399,K399,M399,N399,L400)</f>
        <v>#DIV/0!</v>
      </c>
      <c r="K409" s="148" t="e">
        <f>STDEV(I400,J399,K399,L400,M399,N399)</f>
        <v>#DIV/0!</v>
      </c>
      <c r="L409" s="148" t="e">
        <f t="shared" ref="L409:L413" si="67">ROUND((K409/J409)*100,2)&amp;"%"</f>
        <v>#DIV/0!</v>
      </c>
      <c r="M409" s="111"/>
      <c r="N409" s="111"/>
      <c r="P409" s="111" t="s">
        <v>198</v>
      </c>
      <c r="Q409" s="148" t="e">
        <f>AVERAGE(P400,Q399,R399,T399,U399,S400)</f>
        <v>#DIV/0!</v>
      </c>
      <c r="R409" s="148" t="e">
        <f>STDEV(P400,Q399,R399,S400,T399,U399)</f>
        <v>#DIV/0!</v>
      </c>
      <c r="S409" s="148" t="e">
        <f t="shared" ref="S409:S413" si="68">ROUND((R409/Q409)*100,2)&amp;"%"</f>
        <v>#DIV/0!</v>
      </c>
      <c r="T409" s="111"/>
      <c r="U409" s="111"/>
    </row>
    <row r="410" spans="1:21" s="148" customFormat="1" x14ac:dyDescent="0.3">
      <c r="A410" s="111"/>
      <c r="B410" s="111" t="s">
        <v>200</v>
      </c>
      <c r="C410" s="148" t="e">
        <f>AVERAGE(B402,C401,D400,E399,F404,G403)</f>
        <v>#DIV/0!</v>
      </c>
      <c r="D410" s="148" t="e">
        <f>STDEV(B402,C401,D400,E399,F404,G403)</f>
        <v>#DIV/0!</v>
      </c>
      <c r="E410" s="148" t="e">
        <f t="shared" si="66"/>
        <v>#DIV/0!</v>
      </c>
      <c r="F410" s="111"/>
      <c r="G410" s="111"/>
      <c r="I410" s="111" t="s">
        <v>200</v>
      </c>
      <c r="J410" s="148" t="e">
        <f>AVERAGE(I402,J401,K400,L399,M404,N403)</f>
        <v>#DIV/0!</v>
      </c>
      <c r="K410" s="148" t="e">
        <f>STDEV(I402,J401,K400,L399,M404,N403)</f>
        <v>#DIV/0!</v>
      </c>
      <c r="L410" s="148" t="e">
        <f t="shared" si="67"/>
        <v>#DIV/0!</v>
      </c>
      <c r="M410" s="111"/>
      <c r="N410" s="111"/>
      <c r="P410" s="111" t="s">
        <v>200</v>
      </c>
      <c r="Q410" s="148" t="e">
        <f>AVERAGE(P402,Q401,R400,S399,T404,U403)</f>
        <v>#DIV/0!</v>
      </c>
      <c r="R410" s="148" t="e">
        <f>STDEV(P402,Q401,R400,S399,T404,U403)</f>
        <v>#DIV/0!</v>
      </c>
      <c r="S410" s="148" t="e">
        <f t="shared" si="68"/>
        <v>#DIV/0!</v>
      </c>
      <c r="T410" s="111"/>
      <c r="U410" s="111"/>
    </row>
    <row r="411" spans="1:21" s="148" customFormat="1" x14ac:dyDescent="0.3">
      <c r="A411" s="111"/>
      <c r="B411" s="111" t="s">
        <v>201</v>
      </c>
      <c r="C411" s="148" t="e">
        <f>AVERAGE(B403,C404,D404,E403,F402,G401)</f>
        <v>#DIV/0!</v>
      </c>
      <c r="D411" s="148" t="e">
        <f>STDEV(B403,C404,D404,E403,F402,G401)</f>
        <v>#DIV/0!</v>
      </c>
      <c r="E411" s="148" t="e">
        <f t="shared" si="66"/>
        <v>#DIV/0!</v>
      </c>
      <c r="F411" s="111"/>
      <c r="G411" s="111"/>
      <c r="I411" s="111" t="s">
        <v>201</v>
      </c>
      <c r="J411" s="148" t="e">
        <f>AVERAGE(I403,J404,K404,L403,M402,N401)</f>
        <v>#DIV/0!</v>
      </c>
      <c r="K411" s="148" t="e">
        <f>STDEV(I403,J404,K404,L403,M402,N401)</f>
        <v>#DIV/0!</v>
      </c>
      <c r="L411" s="148" t="e">
        <f t="shared" si="67"/>
        <v>#DIV/0!</v>
      </c>
      <c r="M411" s="111"/>
      <c r="N411" s="111"/>
      <c r="P411" s="111" t="s">
        <v>201</v>
      </c>
      <c r="Q411" s="148" t="e">
        <f>AVERAGE(P403,Q404,R404,S403,T402,U401)</f>
        <v>#DIV/0!</v>
      </c>
      <c r="R411" s="148" t="e">
        <f>STDEV(P403,Q404,R404,S403,T402,U401)</f>
        <v>#DIV/0!</v>
      </c>
      <c r="S411" s="148" t="e">
        <f t="shared" si="68"/>
        <v>#DIV/0!</v>
      </c>
      <c r="T411" s="111"/>
      <c r="U411" s="111"/>
    </row>
    <row r="412" spans="1:21" s="148" customFormat="1" x14ac:dyDescent="0.3">
      <c r="A412" s="111"/>
      <c r="B412" s="111" t="s">
        <v>202</v>
      </c>
      <c r="C412" s="148" t="e">
        <f>AVERAGE(B405,C403,D402,G400,F405,E406)</f>
        <v>#DIV/0!</v>
      </c>
      <c r="D412" s="148" t="e">
        <f>STDEV(B405,C403,D402,G400,F405,E406)</f>
        <v>#DIV/0!</v>
      </c>
      <c r="E412" s="148" t="e">
        <f t="shared" si="66"/>
        <v>#DIV/0!</v>
      </c>
      <c r="F412" s="111"/>
      <c r="G412" s="111"/>
      <c r="I412" s="111" t="s">
        <v>202</v>
      </c>
      <c r="J412" s="148" t="e">
        <f>AVERAGE(I405,J403,K402,N400,M405,L406)</f>
        <v>#DIV/0!</v>
      </c>
      <c r="K412" s="148" t="e">
        <f>STDEV(I405,J403,K402,N400,M405,L406)</f>
        <v>#DIV/0!</v>
      </c>
      <c r="L412" s="148" t="e">
        <f t="shared" si="67"/>
        <v>#DIV/0!</v>
      </c>
      <c r="M412" s="111"/>
      <c r="N412" s="111"/>
      <c r="P412" s="111" t="s">
        <v>202</v>
      </c>
      <c r="Q412" s="148" t="e">
        <f>AVERAGE(P405,Q403,R402,U400,T405,S406)</f>
        <v>#DIV/0!</v>
      </c>
      <c r="R412" s="148" t="e">
        <f>STDEV(P405,Q403,R402,U400,T405,S406)</f>
        <v>#DIV/0!</v>
      </c>
      <c r="S412" s="148" t="e">
        <f t="shared" si="68"/>
        <v>#DIV/0!</v>
      </c>
      <c r="T412" s="111"/>
      <c r="U412" s="111"/>
    </row>
    <row r="413" spans="1:21" s="148" customFormat="1" x14ac:dyDescent="0.3">
      <c r="A413" s="111"/>
      <c r="B413" s="111" t="s">
        <v>204</v>
      </c>
      <c r="C413" s="148" t="e">
        <f>AVERAGE(B406,C405,D406,E405,F406,G405)</f>
        <v>#DIV/0!</v>
      </c>
      <c r="D413" s="148" t="e">
        <f>STDEV(B406,C405,D406,E405,F406,G405)</f>
        <v>#DIV/0!</v>
      </c>
      <c r="E413" s="148" t="e">
        <f t="shared" si="66"/>
        <v>#DIV/0!</v>
      </c>
      <c r="F413" s="111"/>
      <c r="G413" s="111"/>
      <c r="I413" s="111" t="s">
        <v>204</v>
      </c>
      <c r="J413" s="148" t="e">
        <f>AVERAGE(I406,J405,K406,L405,M406,N405)</f>
        <v>#DIV/0!</v>
      </c>
      <c r="K413" s="148" t="e">
        <f>STDEV(I406,J405,K406,L405,M406,N405)</f>
        <v>#DIV/0!</v>
      </c>
      <c r="L413" s="148" t="e">
        <f t="shared" si="67"/>
        <v>#DIV/0!</v>
      </c>
      <c r="M413" s="111"/>
      <c r="N413" s="111"/>
      <c r="P413" s="111" t="s">
        <v>204</v>
      </c>
      <c r="Q413" s="148" t="e">
        <f>AVERAGE(P406,Q405,R406,S405,T406,U405)</f>
        <v>#DIV/0!</v>
      </c>
      <c r="R413" s="148" t="e">
        <f>STDEV(P406,Q405,R406,S405,T406,U405)</f>
        <v>#DIV/0!</v>
      </c>
      <c r="S413" s="148" t="e">
        <f t="shared" si="68"/>
        <v>#DIV/0!</v>
      </c>
      <c r="T413" s="111"/>
      <c r="U413" s="111"/>
    </row>
    <row r="414" spans="1:21" s="148" customFormat="1" x14ac:dyDescent="0.3">
      <c r="A414" s="111"/>
      <c r="B414" s="111"/>
      <c r="C414" s="111"/>
      <c r="D414" s="111"/>
      <c r="E414" s="111"/>
      <c r="F414" s="111"/>
      <c r="G414" s="111"/>
      <c r="I414" s="111"/>
      <c r="J414" s="111"/>
      <c r="K414" s="111"/>
      <c r="L414" s="111"/>
      <c r="M414" s="111"/>
      <c r="N414" s="111"/>
      <c r="P414" s="111"/>
      <c r="Q414" s="111"/>
      <c r="R414" s="111"/>
      <c r="S414" s="111"/>
      <c r="T414" s="111"/>
      <c r="U414" s="111"/>
    </row>
    <row r="415" spans="1:21" s="148" customFormat="1" x14ac:dyDescent="0.3">
      <c r="A415" s="111"/>
      <c r="B415" s="52" t="s">
        <v>194</v>
      </c>
      <c r="C415" s="106"/>
      <c r="D415" s="106"/>
      <c r="E415" s="106"/>
      <c r="F415" s="106"/>
      <c r="G415" s="106"/>
      <c r="H415" s="106"/>
      <c r="I415" s="52" t="s">
        <v>195</v>
      </c>
      <c r="J415" s="106"/>
      <c r="K415" s="106"/>
      <c r="L415" s="106"/>
      <c r="M415" s="106"/>
      <c r="N415" s="106"/>
      <c r="O415" s="106"/>
      <c r="P415" s="52" t="s">
        <v>196</v>
      </c>
      <c r="Q415" s="106"/>
      <c r="R415" s="106"/>
      <c r="S415" s="106"/>
      <c r="T415" s="106"/>
      <c r="U415" s="106"/>
    </row>
    <row r="416" spans="1:21" s="148" customFormat="1" x14ac:dyDescent="0.3">
      <c r="A416" s="111"/>
      <c r="B416" s="131"/>
      <c r="C416" s="131"/>
      <c r="D416" s="131"/>
      <c r="E416" s="131"/>
      <c r="F416" s="131"/>
      <c r="G416" s="131"/>
      <c r="H416" s="106"/>
      <c r="I416" s="131"/>
      <c r="J416" s="131"/>
      <c r="K416" s="131"/>
      <c r="L416" s="131"/>
      <c r="M416" s="131"/>
      <c r="N416" s="131"/>
      <c r="O416" s="106"/>
      <c r="P416" s="131"/>
      <c r="Q416" s="131"/>
      <c r="R416" s="131"/>
      <c r="S416" s="131"/>
      <c r="T416" s="131"/>
      <c r="U416" s="131"/>
    </row>
    <row r="417" spans="1:21" s="148" customFormat="1" x14ac:dyDescent="0.3">
      <c r="A417" s="111"/>
      <c r="B417" s="132"/>
      <c r="C417" s="133"/>
      <c r="D417" s="133"/>
      <c r="E417" s="134"/>
      <c r="F417" s="133"/>
      <c r="G417" s="133"/>
      <c r="H417" s="106"/>
      <c r="I417" s="132"/>
      <c r="J417" s="133"/>
      <c r="K417" s="133"/>
      <c r="L417" s="134"/>
      <c r="M417" s="133"/>
      <c r="N417" s="133"/>
      <c r="O417" s="106"/>
      <c r="P417" s="132"/>
      <c r="Q417" s="133"/>
      <c r="R417" s="133"/>
      <c r="S417" s="134"/>
      <c r="T417" s="133"/>
      <c r="U417" s="133"/>
    </row>
    <row r="418" spans="1:21" s="148" customFormat="1" x14ac:dyDescent="0.3">
      <c r="A418" s="111"/>
      <c r="B418" s="133"/>
      <c r="C418" s="132"/>
      <c r="D418" s="134"/>
      <c r="E418" s="133"/>
      <c r="F418" s="135"/>
      <c r="G418" s="136"/>
      <c r="H418" s="106"/>
      <c r="I418" s="133"/>
      <c r="J418" s="132"/>
      <c r="K418" s="134"/>
      <c r="L418" s="133"/>
      <c r="M418" s="135"/>
      <c r="N418" s="136"/>
      <c r="O418" s="106"/>
      <c r="P418" s="133"/>
      <c r="Q418" s="132"/>
      <c r="R418" s="134"/>
      <c r="S418" s="133"/>
      <c r="T418" s="135"/>
      <c r="U418" s="136"/>
    </row>
    <row r="419" spans="1:21" s="148" customFormat="1" x14ac:dyDescent="0.3">
      <c r="A419" s="111"/>
      <c r="B419" s="135"/>
      <c r="C419" s="134"/>
      <c r="D419" s="132"/>
      <c r="E419" s="135"/>
      <c r="F419" s="135"/>
      <c r="G419" s="137"/>
      <c r="H419" s="106"/>
      <c r="I419" s="135"/>
      <c r="J419" s="134"/>
      <c r="K419" s="132"/>
      <c r="L419" s="135"/>
      <c r="M419" s="135"/>
      <c r="N419" s="137"/>
      <c r="O419" s="106"/>
      <c r="P419" s="135"/>
      <c r="Q419" s="134"/>
      <c r="R419" s="132"/>
      <c r="S419" s="135"/>
      <c r="T419" s="135"/>
      <c r="U419" s="137"/>
    </row>
    <row r="420" spans="1:21" s="148" customFormat="1" x14ac:dyDescent="0.3">
      <c r="A420" s="111"/>
      <c r="B420" s="134"/>
      <c r="C420" s="135"/>
      <c r="D420" s="136"/>
      <c r="E420" s="132"/>
      <c r="F420" s="137"/>
      <c r="G420" s="135"/>
      <c r="H420" s="106"/>
      <c r="I420" s="134"/>
      <c r="J420" s="135"/>
      <c r="K420" s="136"/>
      <c r="L420" s="132"/>
      <c r="M420" s="137"/>
      <c r="N420" s="135"/>
      <c r="O420" s="106"/>
      <c r="P420" s="134"/>
      <c r="Q420" s="135"/>
      <c r="R420" s="136"/>
      <c r="S420" s="132"/>
      <c r="T420" s="137"/>
      <c r="U420" s="135"/>
    </row>
    <row r="421" spans="1:21" s="148" customFormat="1" x14ac:dyDescent="0.3">
      <c r="A421" s="111"/>
      <c r="B421" s="137"/>
      <c r="C421" s="136"/>
      <c r="D421" s="135"/>
      <c r="E421" s="137"/>
      <c r="F421" s="132"/>
      <c r="G421" s="134"/>
      <c r="H421" s="106"/>
      <c r="I421" s="137"/>
      <c r="J421" s="136"/>
      <c r="K421" s="135"/>
      <c r="L421" s="137"/>
      <c r="M421" s="132"/>
      <c r="N421" s="134"/>
      <c r="O421" s="106"/>
      <c r="P421" s="137"/>
      <c r="Q421" s="136"/>
      <c r="R421" s="135"/>
      <c r="S421" s="137"/>
      <c r="T421" s="132"/>
      <c r="U421" s="134"/>
    </row>
    <row r="422" spans="1:21" s="148" customFormat="1" x14ac:dyDescent="0.3">
      <c r="A422" s="111"/>
      <c r="B422" s="135"/>
      <c r="C422" s="137"/>
      <c r="D422" s="137"/>
      <c r="E422" s="135"/>
      <c r="F422" s="134"/>
      <c r="G422" s="132"/>
      <c r="H422" s="106"/>
      <c r="I422" s="135"/>
      <c r="J422" s="137"/>
      <c r="K422" s="137"/>
      <c r="L422" s="135"/>
      <c r="M422" s="134"/>
      <c r="N422" s="132"/>
      <c r="O422" s="106"/>
      <c r="P422" s="135"/>
      <c r="Q422" s="137"/>
      <c r="R422" s="137"/>
      <c r="S422" s="135"/>
      <c r="T422" s="134"/>
      <c r="U422" s="132"/>
    </row>
    <row r="423" spans="1:21" s="148" customFormat="1" x14ac:dyDescent="0.3">
      <c r="A423" s="111"/>
      <c r="B423" s="136"/>
      <c r="C423" s="138"/>
      <c r="D423" s="135"/>
      <c r="E423" s="138"/>
      <c r="F423" s="136"/>
      <c r="G423" s="138"/>
      <c r="H423" s="106"/>
      <c r="I423" s="136"/>
      <c r="J423" s="138"/>
      <c r="K423" s="135"/>
      <c r="L423" s="138"/>
      <c r="M423" s="136"/>
      <c r="N423" s="138"/>
      <c r="O423" s="106"/>
      <c r="P423" s="136"/>
      <c r="Q423" s="138"/>
      <c r="R423" s="135"/>
      <c r="S423" s="138"/>
      <c r="T423" s="136"/>
      <c r="U423" s="138"/>
    </row>
    <row r="424" spans="1:21" s="148" customFormat="1" x14ac:dyDescent="0.3">
      <c r="A424" s="111"/>
      <c r="B424" s="145"/>
      <c r="C424" s="146"/>
      <c r="D424" s="145"/>
      <c r="E424" s="147"/>
      <c r="F424" s="145"/>
      <c r="G424" s="146"/>
      <c r="H424" s="106"/>
      <c r="I424" s="145"/>
      <c r="J424" s="146"/>
      <c r="K424" s="145"/>
      <c r="L424" s="147"/>
      <c r="M424" s="145"/>
      <c r="N424" s="146"/>
      <c r="O424" s="106"/>
      <c r="P424" s="145"/>
      <c r="Q424" s="146"/>
      <c r="R424" s="145"/>
      <c r="S424" s="147"/>
      <c r="T424" s="145"/>
      <c r="U424" s="146"/>
    </row>
    <row r="425" spans="1:21" s="148" customFormat="1" x14ac:dyDescent="0.3">
      <c r="A425" s="111"/>
      <c r="C425" s="111" t="s">
        <v>197</v>
      </c>
      <c r="D425" s="111" t="s">
        <v>3</v>
      </c>
      <c r="E425" s="111" t="s">
        <v>203</v>
      </c>
      <c r="J425" s="111" t="s">
        <v>197</v>
      </c>
      <c r="K425" s="111" t="s">
        <v>3</v>
      </c>
      <c r="L425" s="111" t="s">
        <v>203</v>
      </c>
      <c r="Q425" s="111" t="s">
        <v>197</v>
      </c>
      <c r="R425" s="111" t="s">
        <v>3</v>
      </c>
      <c r="S425" s="111" t="s">
        <v>203</v>
      </c>
    </row>
    <row r="426" spans="1:21" s="148" customFormat="1" x14ac:dyDescent="0.3">
      <c r="A426" s="111"/>
      <c r="B426" s="111" t="s">
        <v>199</v>
      </c>
      <c r="C426" s="148" t="e">
        <f>AVERAGE(B417,C418,D419,E420,F421,G422)</f>
        <v>#DIV/0!</v>
      </c>
      <c r="D426" s="148" t="e">
        <f>STDEV(B417,C418,D419,E420,F421,G422)</f>
        <v>#DIV/0!</v>
      </c>
      <c r="E426" s="148" t="e">
        <f>ROUND((D426/C426)*100,2)&amp;"%"</f>
        <v>#DIV/0!</v>
      </c>
      <c r="I426" s="111" t="s">
        <v>199</v>
      </c>
      <c r="J426" s="148" t="e">
        <f>AVERAGE(I417,J418,K419,L420,M421,N422)</f>
        <v>#DIV/0!</v>
      </c>
      <c r="K426" s="148" t="e">
        <f>STDEV(I417,J418,K419,L420,M421,N422)</f>
        <v>#DIV/0!</v>
      </c>
      <c r="L426" s="148" t="e">
        <f>ROUND((K426/J426)*100,2)&amp;"%"</f>
        <v>#DIV/0!</v>
      </c>
      <c r="P426" s="111" t="s">
        <v>199</v>
      </c>
      <c r="Q426" s="148" t="e">
        <f>AVERAGE(P417,Q418,R419,S420,T421,U422)</f>
        <v>#DIV/0!</v>
      </c>
      <c r="R426" s="148" t="e">
        <f>STDEV(P417,Q418,R419,S420,T421,U422)</f>
        <v>#DIV/0!</v>
      </c>
      <c r="S426" s="148" t="e">
        <f>ROUND((R426/Q426)*100,2)&amp;"%"</f>
        <v>#DIV/0!</v>
      </c>
    </row>
    <row r="427" spans="1:21" s="148" customFormat="1" x14ac:dyDescent="0.3">
      <c r="A427" s="111"/>
      <c r="B427" s="111" t="s">
        <v>198</v>
      </c>
      <c r="C427" s="148" t="e">
        <f>AVERAGE(B418,C417,D417,F417,G417,E418)</f>
        <v>#DIV/0!</v>
      </c>
      <c r="D427" s="148" t="e">
        <f>STDEV(B418,C417,D417,E418,F417,G417)</f>
        <v>#DIV/0!</v>
      </c>
      <c r="E427" s="148" t="e">
        <f t="shared" ref="E427:E431" si="69">ROUND((D427/C427)*100,2)&amp;"%"</f>
        <v>#DIV/0!</v>
      </c>
      <c r="F427" s="111"/>
      <c r="G427" s="111"/>
      <c r="I427" s="111" t="s">
        <v>198</v>
      </c>
      <c r="J427" s="148" t="e">
        <f>AVERAGE(I418,J417,K417,M417,N417,L418)</f>
        <v>#DIV/0!</v>
      </c>
      <c r="K427" s="148" t="e">
        <f>STDEV(I418,J417,K417,L418,M417,N417)</f>
        <v>#DIV/0!</v>
      </c>
      <c r="L427" s="148" t="e">
        <f t="shared" ref="L427:L431" si="70">ROUND((K427/J427)*100,2)&amp;"%"</f>
        <v>#DIV/0!</v>
      </c>
      <c r="M427" s="111"/>
      <c r="N427" s="111"/>
      <c r="P427" s="111" t="s">
        <v>198</v>
      </c>
      <c r="Q427" s="148" t="e">
        <f>AVERAGE(P418,Q417,R417,T417,U417,S418)</f>
        <v>#DIV/0!</v>
      </c>
      <c r="R427" s="148" t="e">
        <f>STDEV(P418,Q417,R417,S418,T417,U417)</f>
        <v>#DIV/0!</v>
      </c>
      <c r="S427" s="148" t="e">
        <f t="shared" ref="S427:S431" si="71">ROUND((R427/Q427)*100,2)&amp;"%"</f>
        <v>#DIV/0!</v>
      </c>
      <c r="T427" s="111"/>
      <c r="U427" s="111"/>
    </row>
    <row r="428" spans="1:21" s="148" customFormat="1" x14ac:dyDescent="0.3">
      <c r="A428" s="111"/>
      <c r="B428" s="111" t="s">
        <v>200</v>
      </c>
      <c r="C428" s="148" t="e">
        <f>AVERAGE(B420,C419,D418,E417,F422,G421)</f>
        <v>#DIV/0!</v>
      </c>
      <c r="D428" s="148" t="e">
        <f>STDEV(B420,C419,D418,E417,F422,G421)</f>
        <v>#DIV/0!</v>
      </c>
      <c r="E428" s="148" t="e">
        <f t="shared" si="69"/>
        <v>#DIV/0!</v>
      </c>
      <c r="F428" s="111"/>
      <c r="G428" s="111"/>
      <c r="I428" s="111" t="s">
        <v>200</v>
      </c>
      <c r="J428" s="148" t="e">
        <f>AVERAGE(I420,J419,K418,L417,M422,N421)</f>
        <v>#DIV/0!</v>
      </c>
      <c r="K428" s="148" t="e">
        <f>STDEV(I420,J419,K418,L417,M422,N421)</f>
        <v>#DIV/0!</v>
      </c>
      <c r="L428" s="148" t="e">
        <f t="shared" si="70"/>
        <v>#DIV/0!</v>
      </c>
      <c r="M428" s="111"/>
      <c r="N428" s="111"/>
      <c r="P428" s="111" t="s">
        <v>200</v>
      </c>
      <c r="Q428" s="148" t="e">
        <f>AVERAGE(P420,Q419,R418,S417,T422,U421)</f>
        <v>#DIV/0!</v>
      </c>
      <c r="R428" s="148" t="e">
        <f>STDEV(P420,Q419,R418,S417,T422,U421)</f>
        <v>#DIV/0!</v>
      </c>
      <c r="S428" s="148" t="e">
        <f t="shared" si="71"/>
        <v>#DIV/0!</v>
      </c>
      <c r="T428" s="111"/>
      <c r="U428" s="111"/>
    </row>
    <row r="429" spans="1:21" s="148" customFormat="1" x14ac:dyDescent="0.3">
      <c r="A429" s="111"/>
      <c r="B429" s="111" t="s">
        <v>201</v>
      </c>
      <c r="C429" s="148" t="e">
        <f>AVERAGE(B421,C422,D422,E421,F420,G419)</f>
        <v>#DIV/0!</v>
      </c>
      <c r="D429" s="148" t="e">
        <f>STDEV(B421,C422,D422,E421,F420,G419)</f>
        <v>#DIV/0!</v>
      </c>
      <c r="E429" s="148" t="e">
        <f t="shared" si="69"/>
        <v>#DIV/0!</v>
      </c>
      <c r="F429" s="111"/>
      <c r="G429" s="111"/>
      <c r="I429" s="111" t="s">
        <v>201</v>
      </c>
      <c r="J429" s="148" t="e">
        <f>AVERAGE(I421,J422,K422,L421,M420,N419)</f>
        <v>#DIV/0!</v>
      </c>
      <c r="K429" s="148" t="e">
        <f>STDEV(I421,J422,K422,L421,M420,N419)</f>
        <v>#DIV/0!</v>
      </c>
      <c r="L429" s="148" t="e">
        <f t="shared" si="70"/>
        <v>#DIV/0!</v>
      </c>
      <c r="M429" s="111"/>
      <c r="N429" s="111"/>
      <c r="P429" s="111" t="s">
        <v>201</v>
      </c>
      <c r="Q429" s="148" t="e">
        <f>AVERAGE(P421,Q422,R422,S421,T420,U419)</f>
        <v>#DIV/0!</v>
      </c>
      <c r="R429" s="148" t="e">
        <f>STDEV(P421,Q422,R422,S421,T420,U419)</f>
        <v>#DIV/0!</v>
      </c>
      <c r="S429" s="148" t="e">
        <f t="shared" si="71"/>
        <v>#DIV/0!</v>
      </c>
      <c r="T429" s="111"/>
      <c r="U429" s="111"/>
    </row>
    <row r="430" spans="1:21" s="148" customFormat="1" x14ac:dyDescent="0.3">
      <c r="A430" s="111"/>
      <c r="B430" s="111" t="s">
        <v>202</v>
      </c>
      <c r="C430" s="148" t="e">
        <f>AVERAGE(B423,C421,D420,G418,F423,E424)</f>
        <v>#DIV/0!</v>
      </c>
      <c r="D430" s="148" t="e">
        <f>STDEV(B423,C421,D420,G418,F423,E424)</f>
        <v>#DIV/0!</v>
      </c>
      <c r="E430" s="148" t="e">
        <f t="shared" si="69"/>
        <v>#DIV/0!</v>
      </c>
      <c r="F430" s="111"/>
      <c r="G430" s="111"/>
      <c r="I430" s="111" t="s">
        <v>202</v>
      </c>
      <c r="J430" s="148" t="e">
        <f>AVERAGE(I423,J421,K420,N418,M423,L424)</f>
        <v>#DIV/0!</v>
      </c>
      <c r="K430" s="148" t="e">
        <f>STDEV(I423,J421,K420,N418,M423,L424)</f>
        <v>#DIV/0!</v>
      </c>
      <c r="L430" s="148" t="e">
        <f t="shared" si="70"/>
        <v>#DIV/0!</v>
      </c>
      <c r="M430" s="111"/>
      <c r="N430" s="111"/>
      <c r="P430" s="111" t="s">
        <v>202</v>
      </c>
      <c r="Q430" s="148" t="e">
        <f>AVERAGE(P423,Q421,R420,U418,T423,S424)</f>
        <v>#DIV/0!</v>
      </c>
      <c r="R430" s="148" t="e">
        <f>STDEV(P423,Q421,R420,U418,T423,S424)</f>
        <v>#DIV/0!</v>
      </c>
      <c r="S430" s="148" t="e">
        <f t="shared" si="71"/>
        <v>#DIV/0!</v>
      </c>
      <c r="T430" s="111"/>
      <c r="U430" s="111"/>
    </row>
    <row r="431" spans="1:21" s="148" customFormat="1" x14ac:dyDescent="0.3">
      <c r="A431" s="111"/>
      <c r="B431" s="111" t="s">
        <v>204</v>
      </c>
      <c r="C431" s="148" t="e">
        <f>AVERAGE(B424,C423,D424,E423,F424,G423)</f>
        <v>#DIV/0!</v>
      </c>
      <c r="D431" s="148" t="e">
        <f>STDEV(B424,C423,D424,E423,F424,G423)</f>
        <v>#DIV/0!</v>
      </c>
      <c r="E431" s="148" t="e">
        <f t="shared" si="69"/>
        <v>#DIV/0!</v>
      </c>
      <c r="F431" s="111"/>
      <c r="G431" s="111"/>
      <c r="I431" s="111" t="s">
        <v>204</v>
      </c>
      <c r="J431" s="148" t="e">
        <f>AVERAGE(I424,J423,K424,L423,M424,N423)</f>
        <v>#DIV/0!</v>
      </c>
      <c r="K431" s="148" t="e">
        <f>STDEV(I424,J423,K424,L423,M424,N423)</f>
        <v>#DIV/0!</v>
      </c>
      <c r="L431" s="148" t="e">
        <f t="shared" si="70"/>
        <v>#DIV/0!</v>
      </c>
      <c r="M431" s="111"/>
      <c r="N431" s="111"/>
      <c r="P431" s="111" t="s">
        <v>204</v>
      </c>
      <c r="Q431" s="148" t="e">
        <f>AVERAGE(P424,Q423,R424,S423,T424,U423)</f>
        <v>#DIV/0!</v>
      </c>
      <c r="R431" s="148" t="e">
        <f>STDEV(P424,Q423,R424,S423,T424,U423)</f>
        <v>#DIV/0!</v>
      </c>
      <c r="S431" s="148" t="e">
        <f t="shared" si="71"/>
        <v>#DIV/0!</v>
      </c>
      <c r="T431" s="111"/>
      <c r="U431" s="111"/>
    </row>
    <row r="432" spans="1:21" s="148" customFormat="1" x14ac:dyDescent="0.3">
      <c r="A432" s="111"/>
      <c r="B432" s="111"/>
      <c r="C432" s="111"/>
      <c r="D432" s="111"/>
      <c r="E432" s="111"/>
      <c r="F432" s="111"/>
      <c r="G432" s="111"/>
      <c r="I432" s="111"/>
      <c r="J432" s="111"/>
      <c r="K432" s="111"/>
      <c r="L432" s="111"/>
      <c r="M432" s="111"/>
      <c r="N432" s="111"/>
      <c r="P432" s="111"/>
      <c r="Q432" s="111"/>
      <c r="R432" s="111"/>
      <c r="S432" s="111"/>
      <c r="T432" s="111"/>
      <c r="U432" s="111"/>
    </row>
    <row r="433" spans="1:21" s="148" customFormat="1" x14ac:dyDescent="0.3">
      <c r="A433" s="111"/>
      <c r="B433" s="52" t="s">
        <v>194</v>
      </c>
      <c r="C433" s="106"/>
      <c r="D433" s="106"/>
      <c r="E433" s="106"/>
      <c r="F433" s="106"/>
      <c r="G433" s="106"/>
      <c r="H433" s="106"/>
      <c r="I433" s="52" t="s">
        <v>195</v>
      </c>
      <c r="J433" s="106"/>
      <c r="K433" s="106"/>
      <c r="L433" s="106"/>
      <c r="M433" s="106"/>
      <c r="N433" s="106"/>
      <c r="O433" s="106"/>
      <c r="P433" s="52" t="s">
        <v>196</v>
      </c>
      <c r="Q433" s="106"/>
      <c r="R433" s="106"/>
      <c r="S433" s="106"/>
      <c r="T433" s="106"/>
      <c r="U433" s="106"/>
    </row>
    <row r="434" spans="1:21" s="148" customFormat="1" x14ac:dyDescent="0.3">
      <c r="A434" s="111"/>
      <c r="B434" s="131"/>
      <c r="C434" s="131"/>
      <c r="D434" s="131"/>
      <c r="E434" s="131"/>
      <c r="F434" s="131"/>
      <c r="G434" s="131"/>
      <c r="H434" s="106"/>
      <c r="I434" s="131"/>
      <c r="J434" s="131"/>
      <c r="K434" s="131"/>
      <c r="L434" s="131"/>
      <c r="M434" s="131"/>
      <c r="N434" s="131"/>
      <c r="O434" s="106"/>
      <c r="P434" s="131"/>
      <c r="Q434" s="131"/>
      <c r="R434" s="131"/>
      <c r="S434" s="131"/>
      <c r="T434" s="131"/>
      <c r="U434" s="131"/>
    </row>
    <row r="435" spans="1:21" s="148" customFormat="1" x14ac:dyDescent="0.3">
      <c r="A435" s="111"/>
      <c r="B435" s="132"/>
      <c r="C435" s="133"/>
      <c r="D435" s="133"/>
      <c r="E435" s="134"/>
      <c r="F435" s="133"/>
      <c r="G435" s="133"/>
      <c r="H435" s="106"/>
      <c r="I435" s="132"/>
      <c r="J435" s="133"/>
      <c r="K435" s="133"/>
      <c r="L435" s="134"/>
      <c r="M435" s="133"/>
      <c r="N435" s="133"/>
      <c r="O435" s="106"/>
      <c r="P435" s="132"/>
      <c r="Q435" s="133"/>
      <c r="R435" s="133"/>
      <c r="S435" s="134"/>
      <c r="T435" s="133"/>
      <c r="U435" s="133"/>
    </row>
    <row r="436" spans="1:21" s="148" customFormat="1" x14ac:dyDescent="0.3">
      <c r="A436" s="111"/>
      <c r="B436" s="133"/>
      <c r="C436" s="132"/>
      <c r="D436" s="134"/>
      <c r="E436" s="133"/>
      <c r="F436" s="135"/>
      <c r="G436" s="136"/>
      <c r="H436" s="106"/>
      <c r="I436" s="133"/>
      <c r="J436" s="132"/>
      <c r="K436" s="134"/>
      <c r="L436" s="133"/>
      <c r="M436" s="135"/>
      <c r="N436" s="136"/>
      <c r="O436" s="106"/>
      <c r="P436" s="133"/>
      <c r="Q436" s="132"/>
      <c r="R436" s="134"/>
      <c r="S436" s="133"/>
      <c r="T436" s="135"/>
      <c r="U436" s="136"/>
    </row>
    <row r="437" spans="1:21" s="148" customFormat="1" x14ac:dyDescent="0.3">
      <c r="A437" s="111"/>
      <c r="B437" s="135"/>
      <c r="C437" s="134"/>
      <c r="D437" s="132"/>
      <c r="E437" s="135"/>
      <c r="F437" s="135"/>
      <c r="G437" s="137"/>
      <c r="H437" s="106"/>
      <c r="I437" s="135"/>
      <c r="J437" s="134"/>
      <c r="K437" s="132"/>
      <c r="L437" s="135"/>
      <c r="M437" s="135"/>
      <c r="N437" s="137"/>
      <c r="O437" s="106"/>
      <c r="P437" s="135"/>
      <c r="Q437" s="134"/>
      <c r="R437" s="132"/>
      <c r="S437" s="135"/>
      <c r="T437" s="135"/>
      <c r="U437" s="137"/>
    </row>
    <row r="438" spans="1:21" s="148" customFormat="1" x14ac:dyDescent="0.3">
      <c r="A438" s="111"/>
      <c r="B438" s="134"/>
      <c r="C438" s="135"/>
      <c r="D438" s="136"/>
      <c r="E438" s="132"/>
      <c r="F438" s="137"/>
      <c r="G438" s="135"/>
      <c r="H438" s="106"/>
      <c r="I438" s="134"/>
      <c r="J438" s="135"/>
      <c r="K438" s="136"/>
      <c r="L438" s="132"/>
      <c r="M438" s="137"/>
      <c r="N438" s="135"/>
      <c r="O438" s="106"/>
      <c r="P438" s="134"/>
      <c r="Q438" s="135"/>
      <c r="R438" s="136"/>
      <c r="S438" s="132"/>
      <c r="T438" s="137"/>
      <c r="U438" s="135"/>
    </row>
    <row r="439" spans="1:21" s="148" customFormat="1" x14ac:dyDescent="0.3">
      <c r="A439" s="111"/>
      <c r="B439" s="137"/>
      <c r="C439" s="136"/>
      <c r="D439" s="135"/>
      <c r="E439" s="137"/>
      <c r="F439" s="132"/>
      <c r="G439" s="134"/>
      <c r="H439" s="106"/>
      <c r="I439" s="137"/>
      <c r="J439" s="136"/>
      <c r="K439" s="135"/>
      <c r="L439" s="137"/>
      <c r="M439" s="132"/>
      <c r="N439" s="134"/>
      <c r="O439" s="106"/>
      <c r="P439" s="137"/>
      <c r="Q439" s="136"/>
      <c r="R439" s="135"/>
      <c r="S439" s="137"/>
      <c r="T439" s="132"/>
      <c r="U439" s="134"/>
    </row>
    <row r="440" spans="1:21" s="148" customFormat="1" x14ac:dyDescent="0.3">
      <c r="A440" s="111"/>
      <c r="B440" s="135"/>
      <c r="C440" s="137"/>
      <c r="D440" s="137"/>
      <c r="E440" s="135"/>
      <c r="F440" s="134"/>
      <c r="G440" s="132"/>
      <c r="H440" s="106"/>
      <c r="I440" s="135"/>
      <c r="J440" s="137"/>
      <c r="K440" s="137"/>
      <c r="L440" s="135"/>
      <c r="M440" s="134"/>
      <c r="N440" s="132"/>
      <c r="O440" s="106"/>
      <c r="P440" s="135"/>
      <c r="Q440" s="137"/>
      <c r="R440" s="137"/>
      <c r="S440" s="135"/>
      <c r="T440" s="134"/>
      <c r="U440" s="132"/>
    </row>
    <row r="441" spans="1:21" s="148" customFormat="1" x14ac:dyDescent="0.3">
      <c r="A441" s="111"/>
      <c r="B441" s="136"/>
      <c r="C441" s="138"/>
      <c r="D441" s="135"/>
      <c r="E441" s="138"/>
      <c r="F441" s="136"/>
      <c r="G441" s="138"/>
      <c r="H441" s="106"/>
      <c r="I441" s="136"/>
      <c r="J441" s="138"/>
      <c r="K441" s="135"/>
      <c r="L441" s="138"/>
      <c r="M441" s="136"/>
      <c r="N441" s="138"/>
      <c r="O441" s="106"/>
      <c r="P441" s="136"/>
      <c r="Q441" s="138"/>
      <c r="R441" s="135"/>
      <c r="S441" s="138"/>
      <c r="T441" s="136"/>
      <c r="U441" s="138"/>
    </row>
    <row r="442" spans="1:21" s="148" customFormat="1" x14ac:dyDescent="0.3">
      <c r="A442" s="111"/>
      <c r="B442" s="145"/>
      <c r="C442" s="146"/>
      <c r="D442" s="145"/>
      <c r="E442" s="147"/>
      <c r="F442" s="145"/>
      <c r="G442" s="146"/>
      <c r="H442" s="106"/>
      <c r="I442" s="145"/>
      <c r="J442" s="146"/>
      <c r="K442" s="145"/>
      <c r="L442" s="147"/>
      <c r="M442" s="145"/>
      <c r="N442" s="146"/>
      <c r="O442" s="106"/>
      <c r="P442" s="145"/>
      <c r="Q442" s="146"/>
      <c r="R442" s="145"/>
      <c r="S442" s="147"/>
      <c r="T442" s="145"/>
      <c r="U442" s="146"/>
    </row>
    <row r="443" spans="1:21" s="148" customFormat="1" x14ac:dyDescent="0.3">
      <c r="A443" s="111"/>
      <c r="C443" s="111" t="s">
        <v>197</v>
      </c>
      <c r="D443" s="111" t="s">
        <v>3</v>
      </c>
      <c r="E443" s="111" t="s">
        <v>203</v>
      </c>
      <c r="J443" s="111" t="s">
        <v>197</v>
      </c>
      <c r="K443" s="111" t="s">
        <v>3</v>
      </c>
      <c r="L443" s="111" t="s">
        <v>203</v>
      </c>
      <c r="Q443" s="111" t="s">
        <v>197</v>
      </c>
      <c r="R443" s="111" t="s">
        <v>3</v>
      </c>
      <c r="S443" s="111" t="s">
        <v>203</v>
      </c>
    </row>
    <row r="444" spans="1:21" s="148" customFormat="1" x14ac:dyDescent="0.3">
      <c r="A444" s="111"/>
      <c r="B444" s="111" t="s">
        <v>199</v>
      </c>
      <c r="C444" s="148" t="e">
        <f>AVERAGE(B435,C436,D437,E438,F439,G440)</f>
        <v>#DIV/0!</v>
      </c>
      <c r="D444" s="148" t="e">
        <f>STDEV(B435,C436,D437,E438,F439,G440)</f>
        <v>#DIV/0!</v>
      </c>
      <c r="E444" s="148" t="e">
        <f>ROUND((D444/C444)*100,2)&amp;"%"</f>
        <v>#DIV/0!</v>
      </c>
      <c r="I444" s="111" t="s">
        <v>199</v>
      </c>
      <c r="J444" s="148" t="e">
        <f>AVERAGE(I435,J436,K437,L438,M439,N440)</f>
        <v>#DIV/0!</v>
      </c>
      <c r="K444" s="148" t="e">
        <f>STDEV(I435,J436,K437,L438,M439,N440)</f>
        <v>#DIV/0!</v>
      </c>
      <c r="L444" s="148" t="e">
        <f>ROUND((K444/J444)*100,2)&amp;"%"</f>
        <v>#DIV/0!</v>
      </c>
      <c r="P444" s="111" t="s">
        <v>199</v>
      </c>
      <c r="Q444" s="148" t="e">
        <f>AVERAGE(P435,Q436,R437,S438,T439,U440)</f>
        <v>#DIV/0!</v>
      </c>
      <c r="R444" s="148" t="e">
        <f>STDEV(P435,Q436,R437,S438,T439,U440)</f>
        <v>#DIV/0!</v>
      </c>
      <c r="S444" s="148" t="e">
        <f>ROUND((R444/Q444)*100,2)&amp;"%"</f>
        <v>#DIV/0!</v>
      </c>
    </row>
    <row r="445" spans="1:21" s="148" customFormat="1" x14ac:dyDescent="0.3">
      <c r="A445" s="111"/>
      <c r="B445" s="111" t="s">
        <v>198</v>
      </c>
      <c r="C445" s="148" t="e">
        <f>AVERAGE(B436,C435,D435,F435,G435,E436)</f>
        <v>#DIV/0!</v>
      </c>
      <c r="D445" s="148" t="e">
        <f>STDEV(B436,C435,D435,E436,F435,G435)</f>
        <v>#DIV/0!</v>
      </c>
      <c r="E445" s="148" t="e">
        <f t="shared" ref="E445:E449" si="72">ROUND((D445/C445)*100,2)&amp;"%"</f>
        <v>#DIV/0!</v>
      </c>
      <c r="F445" s="111"/>
      <c r="G445" s="111"/>
      <c r="I445" s="111" t="s">
        <v>198</v>
      </c>
      <c r="J445" s="148" t="e">
        <f>AVERAGE(I436,J435,K435,M435,N435,L436)</f>
        <v>#DIV/0!</v>
      </c>
      <c r="K445" s="148" t="e">
        <f>STDEV(I436,J435,K435,L436,M435,N435)</f>
        <v>#DIV/0!</v>
      </c>
      <c r="L445" s="148" t="e">
        <f t="shared" ref="L445:L449" si="73">ROUND((K445/J445)*100,2)&amp;"%"</f>
        <v>#DIV/0!</v>
      </c>
      <c r="M445" s="111"/>
      <c r="N445" s="111"/>
      <c r="P445" s="111" t="s">
        <v>198</v>
      </c>
      <c r="Q445" s="148" t="e">
        <f>AVERAGE(P436,Q435,R435,T435,U435,S436)</f>
        <v>#DIV/0!</v>
      </c>
      <c r="R445" s="148" t="e">
        <f>STDEV(P436,Q435,R435,S436,T435,U435)</f>
        <v>#DIV/0!</v>
      </c>
      <c r="S445" s="148" t="e">
        <f t="shared" ref="S445:S449" si="74">ROUND((R445/Q445)*100,2)&amp;"%"</f>
        <v>#DIV/0!</v>
      </c>
      <c r="T445" s="111"/>
      <c r="U445" s="111"/>
    </row>
    <row r="446" spans="1:21" s="148" customFormat="1" x14ac:dyDescent="0.3">
      <c r="A446" s="111"/>
      <c r="B446" s="111" t="s">
        <v>200</v>
      </c>
      <c r="C446" s="148" t="e">
        <f>AVERAGE(B438,C437,D436,E435,F440,G439)</f>
        <v>#DIV/0!</v>
      </c>
      <c r="D446" s="148" t="e">
        <f>STDEV(B438,C437,D436,E435,F440,G439)</f>
        <v>#DIV/0!</v>
      </c>
      <c r="E446" s="148" t="e">
        <f t="shared" si="72"/>
        <v>#DIV/0!</v>
      </c>
      <c r="F446" s="111"/>
      <c r="G446" s="111"/>
      <c r="I446" s="111" t="s">
        <v>200</v>
      </c>
      <c r="J446" s="148" t="e">
        <f>AVERAGE(I438,J437,K436,L435,M440,N439)</f>
        <v>#DIV/0!</v>
      </c>
      <c r="K446" s="148" t="e">
        <f>STDEV(I438,J437,K436,L435,M440,N439)</f>
        <v>#DIV/0!</v>
      </c>
      <c r="L446" s="148" t="e">
        <f t="shared" si="73"/>
        <v>#DIV/0!</v>
      </c>
      <c r="M446" s="111"/>
      <c r="N446" s="111"/>
      <c r="P446" s="111" t="s">
        <v>200</v>
      </c>
      <c r="Q446" s="148" t="e">
        <f>AVERAGE(P438,Q437,R436,S435,T440,U439)</f>
        <v>#DIV/0!</v>
      </c>
      <c r="R446" s="148" t="e">
        <f>STDEV(P438,Q437,R436,S435,T440,U439)</f>
        <v>#DIV/0!</v>
      </c>
      <c r="S446" s="148" t="e">
        <f t="shared" si="74"/>
        <v>#DIV/0!</v>
      </c>
      <c r="T446" s="111"/>
      <c r="U446" s="111"/>
    </row>
    <row r="447" spans="1:21" s="148" customFormat="1" x14ac:dyDescent="0.3">
      <c r="A447" s="111"/>
      <c r="B447" s="111" t="s">
        <v>201</v>
      </c>
      <c r="C447" s="148" t="e">
        <f>AVERAGE(B439,C440,D440,E439,F438,G437)</f>
        <v>#DIV/0!</v>
      </c>
      <c r="D447" s="148" t="e">
        <f>STDEV(B439,C440,D440,E439,F438,G437)</f>
        <v>#DIV/0!</v>
      </c>
      <c r="E447" s="148" t="e">
        <f t="shared" si="72"/>
        <v>#DIV/0!</v>
      </c>
      <c r="F447" s="111"/>
      <c r="G447" s="111"/>
      <c r="I447" s="111" t="s">
        <v>201</v>
      </c>
      <c r="J447" s="148" t="e">
        <f>AVERAGE(I439,J440,K440,L439,M438,N437)</f>
        <v>#DIV/0!</v>
      </c>
      <c r="K447" s="148" t="e">
        <f>STDEV(I439,J440,K440,L439,M438,N437)</f>
        <v>#DIV/0!</v>
      </c>
      <c r="L447" s="148" t="e">
        <f t="shared" si="73"/>
        <v>#DIV/0!</v>
      </c>
      <c r="M447" s="111"/>
      <c r="N447" s="111"/>
      <c r="P447" s="111" t="s">
        <v>201</v>
      </c>
      <c r="Q447" s="148" t="e">
        <f>AVERAGE(P439,Q440,R440,S439,T438,U437)</f>
        <v>#DIV/0!</v>
      </c>
      <c r="R447" s="148" t="e">
        <f>STDEV(P439,Q440,R440,S439,T438,U437)</f>
        <v>#DIV/0!</v>
      </c>
      <c r="S447" s="148" t="e">
        <f t="shared" si="74"/>
        <v>#DIV/0!</v>
      </c>
      <c r="T447" s="111"/>
      <c r="U447" s="111"/>
    </row>
    <row r="448" spans="1:21" s="148" customFormat="1" x14ac:dyDescent="0.3">
      <c r="A448" s="111"/>
      <c r="B448" s="111" t="s">
        <v>202</v>
      </c>
      <c r="C448" s="148" t="e">
        <f>AVERAGE(B441,C439,D438,G436,F441,E442)</f>
        <v>#DIV/0!</v>
      </c>
      <c r="D448" s="148" t="e">
        <f>STDEV(B441,C439,D438,G436,F441,E442)</f>
        <v>#DIV/0!</v>
      </c>
      <c r="E448" s="148" t="e">
        <f t="shared" si="72"/>
        <v>#DIV/0!</v>
      </c>
      <c r="F448" s="111"/>
      <c r="G448" s="111"/>
      <c r="I448" s="111" t="s">
        <v>202</v>
      </c>
      <c r="J448" s="148" t="e">
        <f>AVERAGE(I441,J439,K438,N436,M441,L442)</f>
        <v>#DIV/0!</v>
      </c>
      <c r="K448" s="148" t="e">
        <f>STDEV(I441,J439,K438,N436,M441,L442)</f>
        <v>#DIV/0!</v>
      </c>
      <c r="L448" s="148" t="e">
        <f t="shared" si="73"/>
        <v>#DIV/0!</v>
      </c>
      <c r="M448" s="111"/>
      <c r="N448" s="111"/>
      <c r="P448" s="111" t="s">
        <v>202</v>
      </c>
      <c r="Q448" s="148" t="e">
        <f>AVERAGE(P441,Q439,R438,U436,T441,S442)</f>
        <v>#DIV/0!</v>
      </c>
      <c r="R448" s="148" t="e">
        <f>STDEV(P441,Q439,R438,U436,T441,S442)</f>
        <v>#DIV/0!</v>
      </c>
      <c r="S448" s="148" t="e">
        <f t="shared" si="74"/>
        <v>#DIV/0!</v>
      </c>
      <c r="T448" s="111"/>
      <c r="U448" s="111"/>
    </row>
    <row r="449" spans="1:21" s="148" customFormat="1" x14ac:dyDescent="0.3">
      <c r="A449" s="111"/>
      <c r="B449" s="111" t="s">
        <v>204</v>
      </c>
      <c r="C449" s="148" t="e">
        <f>AVERAGE(B442,C441,D442,E441,F442,G441)</f>
        <v>#DIV/0!</v>
      </c>
      <c r="D449" s="148" t="e">
        <f>STDEV(B442,C441,D442,E441,F442,G441)</f>
        <v>#DIV/0!</v>
      </c>
      <c r="E449" s="148" t="e">
        <f t="shared" si="72"/>
        <v>#DIV/0!</v>
      </c>
      <c r="F449" s="111"/>
      <c r="G449" s="111"/>
      <c r="I449" s="111" t="s">
        <v>204</v>
      </c>
      <c r="J449" s="148" t="e">
        <f>AVERAGE(I442,J441,K442,L441,M442,N441)</f>
        <v>#DIV/0!</v>
      </c>
      <c r="K449" s="148" t="e">
        <f>STDEV(I442,J441,K442,L441,M442,N441)</f>
        <v>#DIV/0!</v>
      </c>
      <c r="L449" s="148" t="e">
        <f t="shared" si="73"/>
        <v>#DIV/0!</v>
      </c>
      <c r="M449" s="111"/>
      <c r="N449" s="111"/>
      <c r="P449" s="111" t="s">
        <v>204</v>
      </c>
      <c r="Q449" s="148" t="e">
        <f>AVERAGE(P442,Q441,R442,S441,T442,U441)</f>
        <v>#DIV/0!</v>
      </c>
      <c r="R449" s="148" t="e">
        <f>STDEV(P442,Q441,R442,S441,T442,U441)</f>
        <v>#DIV/0!</v>
      </c>
      <c r="S449" s="148" t="e">
        <f t="shared" si="74"/>
        <v>#DIV/0!</v>
      </c>
      <c r="T449" s="111"/>
      <c r="U449" s="111"/>
    </row>
    <row r="450" spans="1:21" s="148" customFormat="1" x14ac:dyDescent="0.3">
      <c r="A450" s="111"/>
      <c r="B450" s="111"/>
      <c r="C450" s="111"/>
      <c r="D450" s="111"/>
      <c r="E450" s="111"/>
      <c r="F450" s="111"/>
      <c r="G450" s="111"/>
      <c r="I450" s="111"/>
      <c r="J450" s="111"/>
      <c r="K450" s="111"/>
      <c r="L450" s="111"/>
      <c r="M450" s="111"/>
      <c r="N450" s="111"/>
      <c r="P450" s="111"/>
      <c r="Q450" s="111"/>
      <c r="R450" s="111"/>
      <c r="S450" s="111"/>
      <c r="T450" s="111"/>
      <c r="U450" s="111"/>
    </row>
    <row r="451" spans="1:21" s="148" customFormat="1" x14ac:dyDescent="0.3">
      <c r="A451" s="111"/>
      <c r="B451" s="52" t="s">
        <v>194</v>
      </c>
      <c r="C451" s="106"/>
      <c r="D451" s="106"/>
      <c r="E451" s="106"/>
      <c r="F451" s="106"/>
      <c r="G451" s="106"/>
      <c r="H451" s="106"/>
      <c r="I451" s="52" t="s">
        <v>195</v>
      </c>
      <c r="J451" s="106"/>
      <c r="K451" s="106"/>
      <c r="L451" s="106"/>
      <c r="M451" s="106"/>
      <c r="N451" s="106"/>
      <c r="O451" s="106"/>
      <c r="P451" s="52" t="s">
        <v>196</v>
      </c>
      <c r="Q451" s="106"/>
      <c r="R451" s="106"/>
      <c r="S451" s="106"/>
      <c r="T451" s="106"/>
      <c r="U451" s="106"/>
    </row>
    <row r="452" spans="1:21" s="148" customFormat="1" x14ac:dyDescent="0.3">
      <c r="A452" s="111"/>
      <c r="B452" s="131"/>
      <c r="C452" s="131"/>
      <c r="D452" s="131"/>
      <c r="E452" s="131"/>
      <c r="F452" s="131"/>
      <c r="G452" s="131"/>
      <c r="H452" s="106"/>
      <c r="I452" s="131"/>
      <c r="J452" s="131"/>
      <c r="K452" s="131"/>
      <c r="L452" s="131"/>
      <c r="M452" s="131"/>
      <c r="N452" s="131"/>
      <c r="O452" s="106"/>
      <c r="P452" s="131"/>
      <c r="Q452" s="131"/>
      <c r="R452" s="131"/>
      <c r="S452" s="131"/>
      <c r="T452" s="131"/>
      <c r="U452" s="131"/>
    </row>
    <row r="453" spans="1:21" s="148" customFormat="1" x14ac:dyDescent="0.3">
      <c r="A453" s="111"/>
      <c r="B453" s="132"/>
      <c r="C453" s="133"/>
      <c r="D453" s="133"/>
      <c r="E453" s="134"/>
      <c r="F453" s="133"/>
      <c r="G453" s="133"/>
      <c r="H453" s="106"/>
      <c r="I453" s="132"/>
      <c r="J453" s="133"/>
      <c r="K453" s="133"/>
      <c r="L453" s="134"/>
      <c r="M453" s="133"/>
      <c r="N453" s="133"/>
      <c r="O453" s="106"/>
      <c r="P453" s="132"/>
      <c r="Q453" s="133"/>
      <c r="R453" s="133"/>
      <c r="S453" s="134"/>
      <c r="T453" s="133"/>
      <c r="U453" s="133"/>
    </row>
    <row r="454" spans="1:21" s="148" customFormat="1" x14ac:dyDescent="0.3">
      <c r="A454" s="111"/>
      <c r="B454" s="133"/>
      <c r="C454" s="132"/>
      <c r="D454" s="134"/>
      <c r="E454" s="133"/>
      <c r="F454" s="135"/>
      <c r="G454" s="136"/>
      <c r="H454" s="106"/>
      <c r="I454" s="133"/>
      <c r="J454" s="132"/>
      <c r="K454" s="134"/>
      <c r="L454" s="133"/>
      <c r="M454" s="135"/>
      <c r="N454" s="136"/>
      <c r="O454" s="106"/>
      <c r="P454" s="133"/>
      <c r="Q454" s="132"/>
      <c r="R454" s="134"/>
      <c r="S454" s="133"/>
      <c r="T454" s="135"/>
      <c r="U454" s="136"/>
    </row>
    <row r="455" spans="1:21" s="148" customFormat="1" x14ac:dyDescent="0.3">
      <c r="A455" s="111"/>
      <c r="B455" s="135"/>
      <c r="C455" s="134"/>
      <c r="D455" s="132"/>
      <c r="E455" s="135"/>
      <c r="F455" s="135"/>
      <c r="G455" s="137"/>
      <c r="H455" s="106"/>
      <c r="I455" s="135"/>
      <c r="J455" s="134"/>
      <c r="K455" s="132"/>
      <c r="L455" s="135"/>
      <c r="M455" s="135"/>
      <c r="N455" s="137"/>
      <c r="O455" s="106"/>
      <c r="P455" s="135"/>
      <c r="Q455" s="134"/>
      <c r="R455" s="132"/>
      <c r="S455" s="135"/>
      <c r="T455" s="135"/>
      <c r="U455" s="137"/>
    </row>
    <row r="456" spans="1:21" s="148" customFormat="1" x14ac:dyDescent="0.3">
      <c r="A456" s="111"/>
      <c r="B456" s="134"/>
      <c r="C456" s="135"/>
      <c r="D456" s="136"/>
      <c r="E456" s="132"/>
      <c r="F456" s="137"/>
      <c r="G456" s="135"/>
      <c r="H456" s="106"/>
      <c r="I456" s="134"/>
      <c r="J456" s="135"/>
      <c r="K456" s="136"/>
      <c r="L456" s="132"/>
      <c r="M456" s="137"/>
      <c r="N456" s="135"/>
      <c r="O456" s="106"/>
      <c r="P456" s="134"/>
      <c r="Q456" s="135"/>
      <c r="R456" s="136"/>
      <c r="S456" s="132"/>
      <c r="T456" s="137"/>
      <c r="U456" s="135"/>
    </row>
    <row r="457" spans="1:21" s="148" customFormat="1" x14ac:dyDescent="0.3">
      <c r="A457" s="111"/>
      <c r="B457" s="137"/>
      <c r="C457" s="136"/>
      <c r="D457" s="135"/>
      <c r="E457" s="137"/>
      <c r="F457" s="132"/>
      <c r="G457" s="134"/>
      <c r="H457" s="106"/>
      <c r="I457" s="137"/>
      <c r="J457" s="136"/>
      <c r="K457" s="135"/>
      <c r="L457" s="137"/>
      <c r="M457" s="132"/>
      <c r="N457" s="134"/>
      <c r="O457" s="106"/>
      <c r="P457" s="137"/>
      <c r="Q457" s="136"/>
      <c r="R457" s="135"/>
      <c r="S457" s="137"/>
      <c r="T457" s="132"/>
      <c r="U457" s="134"/>
    </row>
    <row r="458" spans="1:21" s="148" customFormat="1" x14ac:dyDescent="0.3">
      <c r="A458" s="111"/>
      <c r="B458" s="135"/>
      <c r="C458" s="137"/>
      <c r="D458" s="137"/>
      <c r="E458" s="135"/>
      <c r="F458" s="134"/>
      <c r="G458" s="132"/>
      <c r="H458" s="106"/>
      <c r="I458" s="135"/>
      <c r="J458" s="137"/>
      <c r="K458" s="137"/>
      <c r="L458" s="135"/>
      <c r="M458" s="134"/>
      <c r="N458" s="132"/>
      <c r="O458" s="106"/>
      <c r="P458" s="135"/>
      <c r="Q458" s="137"/>
      <c r="R458" s="137"/>
      <c r="S458" s="135"/>
      <c r="T458" s="134"/>
      <c r="U458" s="132"/>
    </row>
    <row r="459" spans="1:21" s="148" customFormat="1" x14ac:dyDescent="0.3">
      <c r="A459" s="111"/>
      <c r="B459" s="136"/>
      <c r="C459" s="138"/>
      <c r="D459" s="135"/>
      <c r="E459" s="138"/>
      <c r="F459" s="136"/>
      <c r="G459" s="138"/>
      <c r="H459" s="106"/>
      <c r="I459" s="136"/>
      <c r="J459" s="138"/>
      <c r="K459" s="135"/>
      <c r="L459" s="138"/>
      <c r="M459" s="136"/>
      <c r="N459" s="138"/>
      <c r="O459" s="106"/>
      <c r="P459" s="136"/>
      <c r="Q459" s="138"/>
      <c r="R459" s="135"/>
      <c r="S459" s="138"/>
      <c r="T459" s="136"/>
      <c r="U459" s="138"/>
    </row>
    <row r="460" spans="1:21" s="148" customFormat="1" x14ac:dyDescent="0.3">
      <c r="A460" s="111"/>
      <c r="B460" s="145"/>
      <c r="C460" s="146"/>
      <c r="D460" s="145"/>
      <c r="E460" s="147"/>
      <c r="F460" s="145"/>
      <c r="G460" s="146"/>
      <c r="H460" s="106"/>
      <c r="I460" s="145"/>
      <c r="J460" s="146"/>
      <c r="K460" s="145"/>
      <c r="L460" s="147"/>
      <c r="M460" s="145"/>
      <c r="N460" s="146"/>
      <c r="O460" s="106"/>
      <c r="P460" s="145"/>
      <c r="Q460" s="146"/>
      <c r="R460" s="145"/>
      <c r="S460" s="147"/>
      <c r="T460" s="145"/>
      <c r="U460" s="146"/>
    </row>
    <row r="461" spans="1:21" s="148" customFormat="1" x14ac:dyDescent="0.3">
      <c r="A461" s="111"/>
      <c r="C461" s="111" t="s">
        <v>197</v>
      </c>
      <c r="D461" s="111" t="s">
        <v>3</v>
      </c>
      <c r="E461" s="111" t="s">
        <v>203</v>
      </c>
      <c r="J461" s="111" t="s">
        <v>197</v>
      </c>
      <c r="K461" s="111" t="s">
        <v>3</v>
      </c>
      <c r="L461" s="111" t="s">
        <v>203</v>
      </c>
      <c r="Q461" s="111" t="s">
        <v>197</v>
      </c>
      <c r="R461" s="111" t="s">
        <v>3</v>
      </c>
      <c r="S461" s="111" t="s">
        <v>203</v>
      </c>
    </row>
    <row r="462" spans="1:21" s="148" customFormat="1" x14ac:dyDescent="0.3">
      <c r="A462" s="111"/>
      <c r="B462" s="111" t="s">
        <v>199</v>
      </c>
      <c r="C462" s="148" t="e">
        <f>AVERAGE(B453,C454,D455,E456,F457,G458)</f>
        <v>#DIV/0!</v>
      </c>
      <c r="D462" s="148" t="e">
        <f>STDEV(B453,C454,D455,E456,F457,G458)</f>
        <v>#DIV/0!</v>
      </c>
      <c r="E462" s="148" t="e">
        <f>ROUND((D462/C462)*100,2)&amp;"%"</f>
        <v>#DIV/0!</v>
      </c>
      <c r="I462" s="111" t="s">
        <v>199</v>
      </c>
      <c r="J462" s="148" t="e">
        <f>AVERAGE(I453,J454,K455,L456,M457,N458)</f>
        <v>#DIV/0!</v>
      </c>
      <c r="K462" s="148" t="e">
        <f>STDEV(I453,J454,K455,L456,M457,N458)</f>
        <v>#DIV/0!</v>
      </c>
      <c r="L462" s="148" t="e">
        <f>ROUND((K462/J462)*100,2)&amp;"%"</f>
        <v>#DIV/0!</v>
      </c>
      <c r="P462" s="111" t="s">
        <v>199</v>
      </c>
      <c r="Q462" s="148" t="e">
        <f>AVERAGE(P453,Q454,R455,S456,T457,U458)</f>
        <v>#DIV/0!</v>
      </c>
      <c r="R462" s="148" t="e">
        <f>STDEV(P453,Q454,R455,S456,T457,U458)</f>
        <v>#DIV/0!</v>
      </c>
      <c r="S462" s="148" t="e">
        <f>ROUND((R462/Q462)*100,2)&amp;"%"</f>
        <v>#DIV/0!</v>
      </c>
    </row>
    <row r="463" spans="1:21" s="148" customFormat="1" x14ac:dyDescent="0.3">
      <c r="A463" s="111"/>
      <c r="B463" s="111" t="s">
        <v>198</v>
      </c>
      <c r="C463" s="148" t="e">
        <f>AVERAGE(B454,C453,D453,F453,G453,E454)</f>
        <v>#DIV/0!</v>
      </c>
      <c r="D463" s="148" t="e">
        <f>STDEV(B454,C453,D453,E454,F453,G453)</f>
        <v>#DIV/0!</v>
      </c>
      <c r="E463" s="148" t="e">
        <f t="shared" ref="E463:E467" si="75">ROUND((D463/C463)*100,2)&amp;"%"</f>
        <v>#DIV/0!</v>
      </c>
      <c r="F463" s="111"/>
      <c r="G463" s="111"/>
      <c r="I463" s="111" t="s">
        <v>198</v>
      </c>
      <c r="J463" s="148" t="e">
        <f>AVERAGE(I454,J453,K453,M453,N453,L454)</f>
        <v>#DIV/0!</v>
      </c>
      <c r="K463" s="148" t="e">
        <f>STDEV(I454,J453,K453,L454,M453,N453)</f>
        <v>#DIV/0!</v>
      </c>
      <c r="L463" s="148" t="e">
        <f t="shared" ref="L463:L467" si="76">ROUND((K463/J463)*100,2)&amp;"%"</f>
        <v>#DIV/0!</v>
      </c>
      <c r="M463" s="111"/>
      <c r="N463" s="111"/>
      <c r="P463" s="111" t="s">
        <v>198</v>
      </c>
      <c r="Q463" s="148" t="e">
        <f>AVERAGE(P454,Q453,R453,T453,U453,S454)</f>
        <v>#DIV/0!</v>
      </c>
      <c r="R463" s="148" t="e">
        <f>STDEV(P454,Q453,R453,S454,T453,U453)</f>
        <v>#DIV/0!</v>
      </c>
      <c r="S463" s="148" t="e">
        <f t="shared" ref="S463:S467" si="77">ROUND((R463/Q463)*100,2)&amp;"%"</f>
        <v>#DIV/0!</v>
      </c>
      <c r="T463" s="111"/>
      <c r="U463" s="111"/>
    </row>
    <row r="464" spans="1:21" s="148" customFormat="1" x14ac:dyDescent="0.3">
      <c r="A464" s="111"/>
      <c r="B464" s="111" t="s">
        <v>200</v>
      </c>
      <c r="C464" s="148" t="e">
        <f>AVERAGE(B456,C455,D454,E453,F458,G457)</f>
        <v>#DIV/0!</v>
      </c>
      <c r="D464" s="148" t="e">
        <f>STDEV(B456,C455,D454,E453,F458,G457)</f>
        <v>#DIV/0!</v>
      </c>
      <c r="E464" s="148" t="e">
        <f t="shared" si="75"/>
        <v>#DIV/0!</v>
      </c>
      <c r="F464" s="111"/>
      <c r="G464" s="111"/>
      <c r="I464" s="111" t="s">
        <v>200</v>
      </c>
      <c r="J464" s="148" t="e">
        <f>AVERAGE(I456,J455,K454,L453,M458,N457)</f>
        <v>#DIV/0!</v>
      </c>
      <c r="K464" s="148" t="e">
        <f>STDEV(I456,J455,K454,L453,M458,N457)</f>
        <v>#DIV/0!</v>
      </c>
      <c r="L464" s="148" t="e">
        <f t="shared" si="76"/>
        <v>#DIV/0!</v>
      </c>
      <c r="M464" s="111"/>
      <c r="N464" s="111"/>
      <c r="P464" s="111" t="s">
        <v>200</v>
      </c>
      <c r="Q464" s="148" t="e">
        <f>AVERAGE(P456,Q455,R454,S453,T458,U457)</f>
        <v>#DIV/0!</v>
      </c>
      <c r="R464" s="148" t="e">
        <f>STDEV(P456,Q455,R454,S453,T458,U457)</f>
        <v>#DIV/0!</v>
      </c>
      <c r="S464" s="148" t="e">
        <f t="shared" si="77"/>
        <v>#DIV/0!</v>
      </c>
      <c r="T464" s="111"/>
      <c r="U464" s="111"/>
    </row>
    <row r="465" spans="1:21" s="148" customFormat="1" x14ac:dyDescent="0.3">
      <c r="A465" s="111"/>
      <c r="B465" s="111" t="s">
        <v>201</v>
      </c>
      <c r="C465" s="148" t="e">
        <f>AVERAGE(B457,C458,D458,E457,F456,G455)</f>
        <v>#DIV/0!</v>
      </c>
      <c r="D465" s="148" t="e">
        <f>STDEV(B457,C458,D458,E457,F456,G455)</f>
        <v>#DIV/0!</v>
      </c>
      <c r="E465" s="148" t="e">
        <f t="shared" si="75"/>
        <v>#DIV/0!</v>
      </c>
      <c r="F465" s="111"/>
      <c r="G465" s="111"/>
      <c r="I465" s="111" t="s">
        <v>201</v>
      </c>
      <c r="J465" s="148" t="e">
        <f>AVERAGE(I457,J458,K458,L457,M456,N455)</f>
        <v>#DIV/0!</v>
      </c>
      <c r="K465" s="148" t="e">
        <f>STDEV(I457,J458,K458,L457,M456,N455)</f>
        <v>#DIV/0!</v>
      </c>
      <c r="L465" s="148" t="e">
        <f t="shared" si="76"/>
        <v>#DIV/0!</v>
      </c>
      <c r="M465" s="111"/>
      <c r="N465" s="111"/>
      <c r="P465" s="111" t="s">
        <v>201</v>
      </c>
      <c r="Q465" s="148" t="e">
        <f>AVERAGE(P457,Q458,R458,S457,T456,U455)</f>
        <v>#DIV/0!</v>
      </c>
      <c r="R465" s="148" t="e">
        <f>STDEV(P457,Q458,R458,S457,T456,U455)</f>
        <v>#DIV/0!</v>
      </c>
      <c r="S465" s="148" t="e">
        <f t="shared" si="77"/>
        <v>#DIV/0!</v>
      </c>
      <c r="T465" s="111"/>
      <c r="U465" s="111"/>
    </row>
    <row r="466" spans="1:21" s="148" customFormat="1" x14ac:dyDescent="0.3">
      <c r="A466" s="111"/>
      <c r="B466" s="111" t="s">
        <v>202</v>
      </c>
      <c r="C466" s="148" t="e">
        <f>AVERAGE(B459,C457,D456,G454,F459,E460)</f>
        <v>#DIV/0!</v>
      </c>
      <c r="D466" s="148" t="e">
        <f>STDEV(B459,C457,D456,G454,F459,E460)</f>
        <v>#DIV/0!</v>
      </c>
      <c r="E466" s="148" t="e">
        <f t="shared" si="75"/>
        <v>#DIV/0!</v>
      </c>
      <c r="F466" s="111"/>
      <c r="G466" s="111"/>
      <c r="I466" s="111" t="s">
        <v>202</v>
      </c>
      <c r="J466" s="148" t="e">
        <f>AVERAGE(I459,J457,K456,N454,M459,L460)</f>
        <v>#DIV/0!</v>
      </c>
      <c r="K466" s="148" t="e">
        <f>STDEV(I459,J457,K456,N454,M459,L460)</f>
        <v>#DIV/0!</v>
      </c>
      <c r="L466" s="148" t="e">
        <f t="shared" si="76"/>
        <v>#DIV/0!</v>
      </c>
      <c r="M466" s="111"/>
      <c r="N466" s="111"/>
      <c r="P466" s="111" t="s">
        <v>202</v>
      </c>
      <c r="Q466" s="148" t="e">
        <f>AVERAGE(P459,Q457,R456,U454,T459,S460)</f>
        <v>#DIV/0!</v>
      </c>
      <c r="R466" s="148" t="e">
        <f>STDEV(P459,Q457,R456,U454,T459,S460)</f>
        <v>#DIV/0!</v>
      </c>
      <c r="S466" s="148" t="e">
        <f t="shared" si="77"/>
        <v>#DIV/0!</v>
      </c>
      <c r="T466" s="111"/>
      <c r="U466" s="111"/>
    </row>
    <row r="467" spans="1:21" s="148" customFormat="1" x14ac:dyDescent="0.3">
      <c r="A467" s="111"/>
      <c r="B467" s="111" t="s">
        <v>204</v>
      </c>
      <c r="C467" s="148" t="e">
        <f>AVERAGE(B460,C459,D460,E459,F460,G459)</f>
        <v>#DIV/0!</v>
      </c>
      <c r="D467" s="148" t="e">
        <f>STDEV(B460,C459,D460,E459,F460,G459)</f>
        <v>#DIV/0!</v>
      </c>
      <c r="E467" s="148" t="e">
        <f t="shared" si="75"/>
        <v>#DIV/0!</v>
      </c>
      <c r="F467" s="111"/>
      <c r="G467" s="111"/>
      <c r="I467" s="111" t="s">
        <v>204</v>
      </c>
      <c r="J467" s="148" t="e">
        <f>AVERAGE(I460,J459,K460,L459,M460,N459)</f>
        <v>#DIV/0!</v>
      </c>
      <c r="K467" s="148" t="e">
        <f>STDEV(I460,J459,K460,L459,M460,N459)</f>
        <v>#DIV/0!</v>
      </c>
      <c r="L467" s="148" t="e">
        <f t="shared" si="76"/>
        <v>#DIV/0!</v>
      </c>
      <c r="M467" s="111"/>
      <c r="N467" s="111"/>
      <c r="P467" s="111" t="s">
        <v>204</v>
      </c>
      <c r="Q467" s="148" t="e">
        <f>AVERAGE(P460,Q459,R460,S459,T460,U459)</f>
        <v>#DIV/0!</v>
      </c>
      <c r="R467" s="148" t="e">
        <f>STDEV(P460,Q459,R460,S459,T460,U459)</f>
        <v>#DIV/0!</v>
      </c>
      <c r="S467" s="148" t="e">
        <f t="shared" si="77"/>
        <v>#DIV/0!</v>
      </c>
      <c r="T467" s="111"/>
      <c r="U467" s="111"/>
    </row>
    <row r="468" spans="1:21" s="148" customFormat="1" x14ac:dyDescent="0.3">
      <c r="A468" s="111"/>
      <c r="B468" s="111"/>
      <c r="C468" s="111"/>
      <c r="D468" s="111"/>
      <c r="E468" s="111"/>
      <c r="F468" s="111"/>
      <c r="G468" s="111"/>
      <c r="I468" s="111"/>
      <c r="J468" s="111"/>
      <c r="K468" s="111"/>
      <c r="L468" s="111"/>
      <c r="M468" s="111"/>
      <c r="N468" s="111"/>
      <c r="P468" s="111"/>
      <c r="Q468" s="111"/>
      <c r="R468" s="111"/>
      <c r="S468" s="111"/>
      <c r="T468" s="111"/>
      <c r="U468" s="111"/>
    </row>
    <row r="469" spans="1:21" s="148" customFormat="1" x14ac:dyDescent="0.3">
      <c r="A469" s="111"/>
      <c r="B469" s="52" t="s">
        <v>194</v>
      </c>
      <c r="C469" s="106"/>
      <c r="D469" s="106"/>
      <c r="E469" s="106"/>
      <c r="F469" s="106"/>
      <c r="G469" s="106"/>
      <c r="H469" s="106"/>
      <c r="I469" s="52" t="s">
        <v>195</v>
      </c>
      <c r="J469" s="106"/>
      <c r="K469" s="106"/>
      <c r="L469" s="106"/>
      <c r="M469" s="106"/>
      <c r="N469" s="106"/>
      <c r="O469" s="106"/>
      <c r="P469" s="52" t="s">
        <v>196</v>
      </c>
      <c r="Q469" s="106"/>
      <c r="R469" s="106"/>
      <c r="S469" s="106"/>
      <c r="T469" s="106"/>
      <c r="U469" s="106"/>
    </row>
    <row r="470" spans="1:21" s="148" customFormat="1" x14ac:dyDescent="0.3">
      <c r="A470" s="111"/>
      <c r="B470" s="131"/>
      <c r="C470" s="131"/>
      <c r="D470" s="131"/>
      <c r="E470" s="131"/>
      <c r="F470" s="131"/>
      <c r="G470" s="131"/>
      <c r="H470" s="106"/>
      <c r="I470" s="131"/>
      <c r="J470" s="131"/>
      <c r="K470" s="131"/>
      <c r="L470" s="131"/>
      <c r="M470" s="131"/>
      <c r="N470" s="131"/>
      <c r="O470" s="106"/>
      <c r="P470" s="131"/>
      <c r="Q470" s="131"/>
      <c r="R470" s="131"/>
      <c r="S470" s="131"/>
      <c r="T470" s="131"/>
      <c r="U470" s="131"/>
    </row>
    <row r="471" spans="1:21" s="148" customFormat="1" x14ac:dyDescent="0.3">
      <c r="A471" s="111"/>
      <c r="B471" s="132"/>
      <c r="C471" s="133"/>
      <c r="D471" s="133"/>
      <c r="E471" s="134"/>
      <c r="F471" s="133"/>
      <c r="G471" s="133"/>
      <c r="H471" s="106"/>
      <c r="I471" s="132"/>
      <c r="J471" s="133"/>
      <c r="K471" s="133"/>
      <c r="L471" s="134"/>
      <c r="M471" s="133"/>
      <c r="N471" s="133"/>
      <c r="O471" s="106"/>
      <c r="P471" s="132"/>
      <c r="Q471" s="133"/>
      <c r="R471" s="133"/>
      <c r="S471" s="134"/>
      <c r="T471" s="133"/>
      <c r="U471" s="133"/>
    </row>
    <row r="472" spans="1:21" s="148" customFormat="1" x14ac:dyDescent="0.3">
      <c r="A472" s="111"/>
      <c r="B472" s="133"/>
      <c r="C472" s="132"/>
      <c r="D472" s="134"/>
      <c r="E472" s="133"/>
      <c r="F472" s="135"/>
      <c r="G472" s="136"/>
      <c r="H472" s="106"/>
      <c r="I472" s="133"/>
      <c r="J472" s="132"/>
      <c r="K472" s="134"/>
      <c r="L472" s="133"/>
      <c r="M472" s="135"/>
      <c r="N472" s="136"/>
      <c r="O472" s="106"/>
      <c r="P472" s="133"/>
      <c r="Q472" s="132"/>
      <c r="R472" s="134"/>
      <c r="S472" s="133"/>
      <c r="T472" s="135"/>
      <c r="U472" s="136"/>
    </row>
    <row r="473" spans="1:21" s="148" customFormat="1" x14ac:dyDescent="0.3">
      <c r="A473" s="111"/>
      <c r="B473" s="135"/>
      <c r="C473" s="134"/>
      <c r="D473" s="132"/>
      <c r="E473" s="135"/>
      <c r="F473" s="135"/>
      <c r="G473" s="137"/>
      <c r="H473" s="106"/>
      <c r="I473" s="135"/>
      <c r="J473" s="134"/>
      <c r="K473" s="132"/>
      <c r="L473" s="135"/>
      <c r="M473" s="135"/>
      <c r="N473" s="137"/>
      <c r="O473" s="106"/>
      <c r="P473" s="135"/>
      <c r="Q473" s="134"/>
      <c r="R473" s="132"/>
      <c r="S473" s="135"/>
      <c r="T473" s="135"/>
      <c r="U473" s="137"/>
    </row>
    <row r="474" spans="1:21" s="148" customFormat="1" x14ac:dyDescent="0.3">
      <c r="A474" s="111"/>
      <c r="B474" s="134"/>
      <c r="C474" s="135"/>
      <c r="D474" s="136"/>
      <c r="E474" s="132"/>
      <c r="F474" s="137"/>
      <c r="G474" s="135"/>
      <c r="H474" s="106"/>
      <c r="I474" s="134"/>
      <c r="J474" s="135"/>
      <c r="K474" s="136"/>
      <c r="L474" s="132"/>
      <c r="M474" s="137"/>
      <c r="N474" s="135"/>
      <c r="O474" s="106"/>
      <c r="P474" s="134"/>
      <c r="Q474" s="135"/>
      <c r="R474" s="136"/>
      <c r="S474" s="132"/>
      <c r="T474" s="137"/>
      <c r="U474" s="135"/>
    </row>
    <row r="475" spans="1:21" s="148" customFormat="1" x14ac:dyDescent="0.3">
      <c r="A475" s="111"/>
      <c r="B475" s="137"/>
      <c r="C475" s="136"/>
      <c r="D475" s="135"/>
      <c r="E475" s="137"/>
      <c r="F475" s="132"/>
      <c r="G475" s="134"/>
      <c r="H475" s="106"/>
      <c r="I475" s="137"/>
      <c r="J475" s="136"/>
      <c r="K475" s="135"/>
      <c r="L475" s="137"/>
      <c r="M475" s="132"/>
      <c r="N475" s="134"/>
      <c r="O475" s="106"/>
      <c r="P475" s="137"/>
      <c r="Q475" s="136"/>
      <c r="R475" s="135"/>
      <c r="S475" s="137"/>
      <c r="T475" s="132"/>
      <c r="U475" s="134"/>
    </row>
    <row r="476" spans="1:21" s="148" customFormat="1" x14ac:dyDescent="0.3">
      <c r="A476" s="111"/>
      <c r="B476" s="135"/>
      <c r="C476" s="137"/>
      <c r="D476" s="137"/>
      <c r="E476" s="135"/>
      <c r="F476" s="134"/>
      <c r="G476" s="132"/>
      <c r="H476" s="106"/>
      <c r="I476" s="135"/>
      <c r="J476" s="137"/>
      <c r="K476" s="137"/>
      <c r="L476" s="135"/>
      <c r="M476" s="134"/>
      <c r="N476" s="132"/>
      <c r="O476" s="106"/>
      <c r="P476" s="135"/>
      <c r="Q476" s="137"/>
      <c r="R476" s="137"/>
      <c r="S476" s="135"/>
      <c r="T476" s="134"/>
      <c r="U476" s="132"/>
    </row>
    <row r="477" spans="1:21" s="148" customFormat="1" x14ac:dyDescent="0.3">
      <c r="A477" s="111"/>
      <c r="B477" s="136"/>
      <c r="C477" s="138"/>
      <c r="D477" s="135"/>
      <c r="E477" s="138"/>
      <c r="F477" s="136"/>
      <c r="G477" s="138"/>
      <c r="H477" s="106"/>
      <c r="I477" s="136"/>
      <c r="J477" s="138"/>
      <c r="K477" s="135"/>
      <c r="L477" s="138"/>
      <c r="M477" s="136"/>
      <c r="N477" s="138"/>
      <c r="O477" s="106"/>
      <c r="P477" s="136"/>
      <c r="Q477" s="138"/>
      <c r="R477" s="135"/>
      <c r="S477" s="138"/>
      <c r="T477" s="136"/>
      <c r="U477" s="138"/>
    </row>
    <row r="478" spans="1:21" s="148" customFormat="1" x14ac:dyDescent="0.3">
      <c r="A478" s="111"/>
      <c r="B478" s="145"/>
      <c r="C478" s="146"/>
      <c r="D478" s="145"/>
      <c r="E478" s="147"/>
      <c r="F478" s="145"/>
      <c r="G478" s="146"/>
      <c r="H478" s="106"/>
      <c r="I478" s="145"/>
      <c r="J478" s="146"/>
      <c r="K478" s="145"/>
      <c r="L478" s="147"/>
      <c r="M478" s="145"/>
      <c r="N478" s="146"/>
      <c r="O478" s="106"/>
      <c r="P478" s="145"/>
      <c r="Q478" s="146"/>
      <c r="R478" s="145"/>
      <c r="S478" s="147"/>
      <c r="T478" s="145"/>
      <c r="U478" s="146"/>
    </row>
    <row r="479" spans="1:21" s="148" customFormat="1" x14ac:dyDescent="0.3">
      <c r="A479" s="111"/>
      <c r="C479" s="111" t="s">
        <v>197</v>
      </c>
      <c r="D479" s="111" t="s">
        <v>3</v>
      </c>
      <c r="E479" s="111" t="s">
        <v>203</v>
      </c>
      <c r="J479" s="111" t="s">
        <v>197</v>
      </c>
      <c r="K479" s="111" t="s">
        <v>3</v>
      </c>
      <c r="L479" s="111" t="s">
        <v>203</v>
      </c>
      <c r="Q479" s="111" t="s">
        <v>197</v>
      </c>
      <c r="R479" s="111" t="s">
        <v>3</v>
      </c>
      <c r="S479" s="111" t="s">
        <v>203</v>
      </c>
    </row>
    <row r="480" spans="1:21" s="148" customFormat="1" x14ac:dyDescent="0.3">
      <c r="A480" s="111"/>
      <c r="B480" s="111" t="s">
        <v>199</v>
      </c>
      <c r="C480" s="148" t="e">
        <f>AVERAGE(B471,C472,D473,E474,F475,G476)</f>
        <v>#DIV/0!</v>
      </c>
      <c r="D480" s="148" t="e">
        <f>STDEV(B471,C472,D473,E474,F475,G476)</f>
        <v>#DIV/0!</v>
      </c>
      <c r="E480" s="148" t="e">
        <f>ROUND((D480/C480)*100,2)&amp;"%"</f>
        <v>#DIV/0!</v>
      </c>
      <c r="I480" s="111" t="s">
        <v>199</v>
      </c>
      <c r="J480" s="148" t="e">
        <f>AVERAGE(I471,J472,K473,L474,M475,N476)</f>
        <v>#DIV/0!</v>
      </c>
      <c r="K480" s="148" t="e">
        <f>STDEV(I471,J472,K473,L474,M475,N476)</f>
        <v>#DIV/0!</v>
      </c>
      <c r="L480" s="148" t="e">
        <f>ROUND((K480/J480)*100,2)&amp;"%"</f>
        <v>#DIV/0!</v>
      </c>
      <c r="P480" s="111" t="s">
        <v>199</v>
      </c>
      <c r="Q480" s="148" t="e">
        <f>AVERAGE(P471,Q472,R473,S474,T475,U476)</f>
        <v>#DIV/0!</v>
      </c>
      <c r="R480" s="148" t="e">
        <f>STDEV(P471,Q472,R473,S474,T475,U476)</f>
        <v>#DIV/0!</v>
      </c>
      <c r="S480" s="148" t="e">
        <f>ROUND((R480/Q480)*100,2)&amp;"%"</f>
        <v>#DIV/0!</v>
      </c>
    </row>
    <row r="481" spans="1:21" s="148" customFormat="1" x14ac:dyDescent="0.3">
      <c r="A481" s="111"/>
      <c r="B481" s="111" t="s">
        <v>198</v>
      </c>
      <c r="C481" s="148" t="e">
        <f>AVERAGE(B472,C471,D471,F471,G471,E472)</f>
        <v>#DIV/0!</v>
      </c>
      <c r="D481" s="148" t="e">
        <f>STDEV(B472,C471,D471,E472,F471,G471)</f>
        <v>#DIV/0!</v>
      </c>
      <c r="E481" s="148" t="e">
        <f t="shared" ref="E481:E485" si="78">ROUND((D481/C481)*100,2)&amp;"%"</f>
        <v>#DIV/0!</v>
      </c>
      <c r="F481" s="111"/>
      <c r="G481" s="111"/>
      <c r="I481" s="111" t="s">
        <v>198</v>
      </c>
      <c r="J481" s="148" t="e">
        <f>AVERAGE(I472,J471,K471,M471,N471,L472)</f>
        <v>#DIV/0!</v>
      </c>
      <c r="K481" s="148" t="e">
        <f>STDEV(I472,J471,K471,L472,M471,N471)</f>
        <v>#DIV/0!</v>
      </c>
      <c r="L481" s="148" t="e">
        <f t="shared" ref="L481:L485" si="79">ROUND((K481/J481)*100,2)&amp;"%"</f>
        <v>#DIV/0!</v>
      </c>
      <c r="M481" s="111"/>
      <c r="N481" s="111"/>
      <c r="P481" s="111" t="s">
        <v>198</v>
      </c>
      <c r="Q481" s="148" t="e">
        <f>AVERAGE(P472,Q471,R471,T471,U471,S472)</f>
        <v>#DIV/0!</v>
      </c>
      <c r="R481" s="148" t="e">
        <f>STDEV(P472,Q471,R471,S472,T471,U471)</f>
        <v>#DIV/0!</v>
      </c>
      <c r="S481" s="148" t="e">
        <f t="shared" ref="S481:S485" si="80">ROUND((R481/Q481)*100,2)&amp;"%"</f>
        <v>#DIV/0!</v>
      </c>
      <c r="T481" s="111"/>
      <c r="U481" s="111"/>
    </row>
    <row r="482" spans="1:21" s="148" customFormat="1" x14ac:dyDescent="0.3">
      <c r="A482" s="111"/>
      <c r="B482" s="111" t="s">
        <v>200</v>
      </c>
      <c r="C482" s="148" t="e">
        <f>AVERAGE(B474,C473,D472,E471,F476,G475)</f>
        <v>#DIV/0!</v>
      </c>
      <c r="D482" s="148" t="e">
        <f>STDEV(B474,C473,D472,E471,F476,G475)</f>
        <v>#DIV/0!</v>
      </c>
      <c r="E482" s="148" t="e">
        <f t="shared" si="78"/>
        <v>#DIV/0!</v>
      </c>
      <c r="F482" s="111"/>
      <c r="G482" s="111"/>
      <c r="I482" s="111" t="s">
        <v>200</v>
      </c>
      <c r="J482" s="148" t="e">
        <f>AVERAGE(I474,J473,K472,L471,M476,N475)</f>
        <v>#DIV/0!</v>
      </c>
      <c r="K482" s="148" t="e">
        <f>STDEV(I474,J473,K472,L471,M476,N475)</f>
        <v>#DIV/0!</v>
      </c>
      <c r="L482" s="148" t="e">
        <f t="shared" si="79"/>
        <v>#DIV/0!</v>
      </c>
      <c r="M482" s="111"/>
      <c r="N482" s="111"/>
      <c r="P482" s="111" t="s">
        <v>200</v>
      </c>
      <c r="Q482" s="148" t="e">
        <f>AVERAGE(P474,Q473,R472,S471,T476,U475)</f>
        <v>#DIV/0!</v>
      </c>
      <c r="R482" s="148" t="e">
        <f>STDEV(P474,Q473,R472,S471,T476,U475)</f>
        <v>#DIV/0!</v>
      </c>
      <c r="S482" s="148" t="e">
        <f t="shared" si="80"/>
        <v>#DIV/0!</v>
      </c>
      <c r="T482" s="111"/>
      <c r="U482" s="111"/>
    </row>
    <row r="483" spans="1:21" s="148" customFormat="1" x14ac:dyDescent="0.3">
      <c r="A483" s="111"/>
      <c r="B483" s="111" t="s">
        <v>201</v>
      </c>
      <c r="C483" s="148" t="e">
        <f>AVERAGE(B475,C476,D476,E475,F474,G473)</f>
        <v>#DIV/0!</v>
      </c>
      <c r="D483" s="148" t="e">
        <f>STDEV(B475,C476,D476,E475,F474,G473)</f>
        <v>#DIV/0!</v>
      </c>
      <c r="E483" s="148" t="e">
        <f t="shared" si="78"/>
        <v>#DIV/0!</v>
      </c>
      <c r="F483" s="111"/>
      <c r="G483" s="111"/>
      <c r="I483" s="111" t="s">
        <v>201</v>
      </c>
      <c r="J483" s="148" t="e">
        <f>AVERAGE(I475,J476,K476,L475,M474,N473)</f>
        <v>#DIV/0!</v>
      </c>
      <c r="K483" s="148" t="e">
        <f>STDEV(I475,J476,K476,L475,M474,N473)</f>
        <v>#DIV/0!</v>
      </c>
      <c r="L483" s="148" t="e">
        <f t="shared" si="79"/>
        <v>#DIV/0!</v>
      </c>
      <c r="M483" s="111"/>
      <c r="N483" s="111"/>
      <c r="P483" s="111" t="s">
        <v>201</v>
      </c>
      <c r="Q483" s="148" t="e">
        <f>AVERAGE(P475,Q476,R476,S475,T474,U473)</f>
        <v>#DIV/0!</v>
      </c>
      <c r="R483" s="148" t="e">
        <f>STDEV(P475,Q476,R476,S475,T474,U473)</f>
        <v>#DIV/0!</v>
      </c>
      <c r="S483" s="148" t="e">
        <f t="shared" si="80"/>
        <v>#DIV/0!</v>
      </c>
      <c r="T483" s="111"/>
      <c r="U483" s="111"/>
    </row>
    <row r="484" spans="1:21" s="148" customFormat="1" x14ac:dyDescent="0.3">
      <c r="A484" s="111"/>
      <c r="B484" s="111" t="s">
        <v>202</v>
      </c>
      <c r="C484" s="148" t="e">
        <f>AVERAGE(B477,C475,D474,G472,F477,E478)</f>
        <v>#DIV/0!</v>
      </c>
      <c r="D484" s="148" t="e">
        <f>STDEV(B477,C475,D474,G472,F477,E478)</f>
        <v>#DIV/0!</v>
      </c>
      <c r="E484" s="148" t="e">
        <f t="shared" si="78"/>
        <v>#DIV/0!</v>
      </c>
      <c r="F484" s="111"/>
      <c r="G484" s="111"/>
      <c r="I484" s="111" t="s">
        <v>202</v>
      </c>
      <c r="J484" s="148" t="e">
        <f>AVERAGE(I477,J475,K474,N472,M477,L478)</f>
        <v>#DIV/0!</v>
      </c>
      <c r="K484" s="148" t="e">
        <f>STDEV(I477,J475,K474,N472,M477,L478)</f>
        <v>#DIV/0!</v>
      </c>
      <c r="L484" s="148" t="e">
        <f t="shared" si="79"/>
        <v>#DIV/0!</v>
      </c>
      <c r="M484" s="111"/>
      <c r="N484" s="111"/>
      <c r="P484" s="111" t="s">
        <v>202</v>
      </c>
      <c r="Q484" s="148" t="e">
        <f>AVERAGE(P477,Q475,R474,U472,T477,S478)</f>
        <v>#DIV/0!</v>
      </c>
      <c r="R484" s="148" t="e">
        <f>STDEV(P477,Q475,R474,U472,T477,S478)</f>
        <v>#DIV/0!</v>
      </c>
      <c r="S484" s="148" t="e">
        <f t="shared" si="80"/>
        <v>#DIV/0!</v>
      </c>
      <c r="T484" s="111"/>
      <c r="U484" s="111"/>
    </row>
    <row r="485" spans="1:21" s="148" customFormat="1" x14ac:dyDescent="0.3">
      <c r="A485" s="111"/>
      <c r="B485" s="111" t="s">
        <v>204</v>
      </c>
      <c r="C485" s="148" t="e">
        <f>AVERAGE(B478,C477,D478,E477,F478,G477)</f>
        <v>#DIV/0!</v>
      </c>
      <c r="D485" s="148" t="e">
        <f>STDEV(B478,C477,D478,E477,F478,G477)</f>
        <v>#DIV/0!</v>
      </c>
      <c r="E485" s="148" t="e">
        <f t="shared" si="78"/>
        <v>#DIV/0!</v>
      </c>
      <c r="F485" s="111"/>
      <c r="G485" s="111"/>
      <c r="I485" s="111" t="s">
        <v>204</v>
      </c>
      <c r="J485" s="148" t="e">
        <f>AVERAGE(I478,J477,K478,L477,M478,N477)</f>
        <v>#DIV/0!</v>
      </c>
      <c r="K485" s="148" t="e">
        <f>STDEV(I478,J477,K478,L477,M478,N477)</f>
        <v>#DIV/0!</v>
      </c>
      <c r="L485" s="148" t="e">
        <f t="shared" si="79"/>
        <v>#DIV/0!</v>
      </c>
      <c r="M485" s="111"/>
      <c r="N485" s="111"/>
      <c r="P485" s="111" t="s">
        <v>204</v>
      </c>
      <c r="Q485" s="148" t="e">
        <f>AVERAGE(P478,Q477,R478,S477,T478,U477)</f>
        <v>#DIV/0!</v>
      </c>
      <c r="R485" s="148" t="e">
        <f>STDEV(P478,Q477,R478,S477,T478,U477)</f>
        <v>#DIV/0!</v>
      </c>
      <c r="S485" s="148" t="e">
        <f t="shared" si="80"/>
        <v>#DIV/0!</v>
      </c>
      <c r="T485" s="111"/>
      <c r="U485" s="111"/>
    </row>
    <row r="486" spans="1:21" s="148" customFormat="1" x14ac:dyDescent="0.3">
      <c r="A486" s="111"/>
      <c r="B486" s="111"/>
      <c r="C486" s="111"/>
      <c r="D486" s="111"/>
      <c r="E486" s="111"/>
      <c r="F486" s="111"/>
      <c r="G486" s="111"/>
      <c r="I486" s="111"/>
      <c r="J486" s="111"/>
      <c r="K486" s="111"/>
      <c r="L486" s="111"/>
      <c r="M486" s="111"/>
      <c r="N486" s="111"/>
      <c r="P486" s="111"/>
      <c r="Q486" s="111"/>
      <c r="R486" s="111"/>
      <c r="S486" s="111"/>
      <c r="T486" s="111"/>
      <c r="U486" s="111"/>
    </row>
    <row r="487" spans="1:21" s="148" customFormat="1" x14ac:dyDescent="0.3">
      <c r="A487" s="111"/>
      <c r="B487" s="52" t="s">
        <v>194</v>
      </c>
      <c r="C487" s="106"/>
      <c r="D487" s="106"/>
      <c r="E487" s="106"/>
      <c r="F487" s="106"/>
      <c r="G487" s="106"/>
      <c r="H487" s="106"/>
      <c r="I487" s="52" t="s">
        <v>195</v>
      </c>
      <c r="J487" s="106"/>
      <c r="K487" s="106"/>
      <c r="L487" s="106"/>
      <c r="M487" s="106"/>
      <c r="N487" s="106"/>
      <c r="O487" s="106"/>
      <c r="P487" s="52" t="s">
        <v>196</v>
      </c>
      <c r="Q487" s="106"/>
      <c r="R487" s="106"/>
      <c r="S487" s="106"/>
      <c r="T487" s="106"/>
      <c r="U487" s="106"/>
    </row>
    <row r="488" spans="1:21" s="148" customFormat="1" x14ac:dyDescent="0.3">
      <c r="A488" s="111"/>
      <c r="B488" s="131"/>
      <c r="C488" s="131"/>
      <c r="D488" s="131"/>
      <c r="E488" s="131"/>
      <c r="F488" s="131"/>
      <c r="G488" s="131"/>
      <c r="H488" s="106"/>
      <c r="I488" s="131"/>
      <c r="J488" s="131"/>
      <c r="K488" s="131"/>
      <c r="L488" s="131"/>
      <c r="M488" s="131"/>
      <c r="N488" s="131"/>
      <c r="O488" s="106"/>
      <c r="P488" s="131"/>
      <c r="Q488" s="131"/>
      <c r="R488" s="131"/>
      <c r="S488" s="131"/>
      <c r="T488" s="131"/>
      <c r="U488" s="131"/>
    </row>
    <row r="489" spans="1:21" s="148" customFormat="1" x14ac:dyDescent="0.3">
      <c r="A489" s="111"/>
      <c r="B489" s="132"/>
      <c r="C489" s="133"/>
      <c r="D489" s="133"/>
      <c r="E489" s="134"/>
      <c r="F489" s="133"/>
      <c r="G489" s="133"/>
      <c r="H489" s="106"/>
      <c r="I489" s="132"/>
      <c r="J489" s="133"/>
      <c r="K489" s="133"/>
      <c r="L489" s="134"/>
      <c r="M489" s="133"/>
      <c r="N489" s="133"/>
      <c r="O489" s="106"/>
      <c r="P489" s="132"/>
      <c r="Q489" s="133"/>
      <c r="R489" s="133"/>
      <c r="S489" s="134"/>
      <c r="T489" s="133"/>
      <c r="U489" s="133"/>
    </row>
    <row r="490" spans="1:21" s="148" customFormat="1" x14ac:dyDescent="0.3">
      <c r="A490" s="111"/>
      <c r="B490" s="133"/>
      <c r="C490" s="132"/>
      <c r="D490" s="134"/>
      <c r="E490" s="133"/>
      <c r="F490" s="135"/>
      <c r="G490" s="136"/>
      <c r="H490" s="106"/>
      <c r="I490" s="133"/>
      <c r="J490" s="132"/>
      <c r="K490" s="134"/>
      <c r="L490" s="133"/>
      <c r="M490" s="135"/>
      <c r="N490" s="136"/>
      <c r="O490" s="106"/>
      <c r="P490" s="133"/>
      <c r="Q490" s="132"/>
      <c r="R490" s="134"/>
      <c r="S490" s="133"/>
      <c r="T490" s="135"/>
      <c r="U490" s="136"/>
    </row>
    <row r="491" spans="1:21" s="148" customFormat="1" x14ac:dyDescent="0.3">
      <c r="A491" s="111"/>
      <c r="B491" s="135"/>
      <c r="C491" s="134"/>
      <c r="D491" s="132"/>
      <c r="E491" s="135"/>
      <c r="F491" s="135"/>
      <c r="G491" s="137"/>
      <c r="H491" s="106"/>
      <c r="I491" s="135"/>
      <c r="J491" s="134"/>
      <c r="K491" s="132"/>
      <c r="L491" s="135"/>
      <c r="M491" s="135"/>
      <c r="N491" s="137"/>
      <c r="O491" s="106"/>
      <c r="P491" s="135"/>
      <c r="Q491" s="134"/>
      <c r="R491" s="132"/>
      <c r="S491" s="135"/>
      <c r="T491" s="135"/>
      <c r="U491" s="137"/>
    </row>
    <row r="492" spans="1:21" s="148" customFormat="1" x14ac:dyDescent="0.3">
      <c r="A492" s="111"/>
      <c r="B492" s="134"/>
      <c r="C492" s="135"/>
      <c r="D492" s="136"/>
      <c r="E492" s="132"/>
      <c r="F492" s="137"/>
      <c r="G492" s="135"/>
      <c r="H492" s="106"/>
      <c r="I492" s="134"/>
      <c r="J492" s="135"/>
      <c r="K492" s="136"/>
      <c r="L492" s="132"/>
      <c r="M492" s="137"/>
      <c r="N492" s="135"/>
      <c r="O492" s="106"/>
      <c r="P492" s="134"/>
      <c r="Q492" s="135"/>
      <c r="R492" s="136"/>
      <c r="S492" s="132"/>
      <c r="T492" s="137"/>
      <c r="U492" s="135"/>
    </row>
    <row r="493" spans="1:21" s="148" customFormat="1" x14ac:dyDescent="0.3">
      <c r="A493" s="111"/>
      <c r="B493" s="137"/>
      <c r="C493" s="136"/>
      <c r="D493" s="135"/>
      <c r="E493" s="137"/>
      <c r="F493" s="132"/>
      <c r="G493" s="134"/>
      <c r="H493" s="106"/>
      <c r="I493" s="137"/>
      <c r="J493" s="136"/>
      <c r="K493" s="135"/>
      <c r="L493" s="137"/>
      <c r="M493" s="132"/>
      <c r="N493" s="134"/>
      <c r="O493" s="106"/>
      <c r="P493" s="137"/>
      <c r="Q493" s="136"/>
      <c r="R493" s="135"/>
      <c r="S493" s="137"/>
      <c r="T493" s="132"/>
      <c r="U493" s="134"/>
    </row>
    <row r="494" spans="1:21" s="148" customFormat="1" x14ac:dyDescent="0.3">
      <c r="A494" s="111"/>
      <c r="B494" s="135"/>
      <c r="C494" s="137"/>
      <c r="D494" s="137"/>
      <c r="E494" s="135"/>
      <c r="F494" s="134"/>
      <c r="G494" s="132"/>
      <c r="H494" s="106"/>
      <c r="I494" s="135"/>
      <c r="J494" s="137"/>
      <c r="K494" s="137"/>
      <c r="L494" s="135"/>
      <c r="M494" s="134"/>
      <c r="N494" s="132"/>
      <c r="O494" s="106"/>
      <c r="P494" s="135"/>
      <c r="Q494" s="137"/>
      <c r="R494" s="137"/>
      <c r="S494" s="135"/>
      <c r="T494" s="134"/>
      <c r="U494" s="132"/>
    </row>
    <row r="495" spans="1:21" s="148" customFormat="1" x14ac:dyDescent="0.3">
      <c r="A495" s="111"/>
      <c r="B495" s="136"/>
      <c r="C495" s="138"/>
      <c r="D495" s="135"/>
      <c r="E495" s="138"/>
      <c r="F495" s="136"/>
      <c r="G495" s="138"/>
      <c r="H495" s="106"/>
      <c r="I495" s="136"/>
      <c r="J495" s="138"/>
      <c r="K495" s="135"/>
      <c r="L495" s="138"/>
      <c r="M495" s="136"/>
      <c r="N495" s="138"/>
      <c r="O495" s="106"/>
      <c r="P495" s="136"/>
      <c r="Q495" s="138"/>
      <c r="R495" s="135"/>
      <c r="S495" s="138"/>
      <c r="T495" s="136"/>
      <c r="U495" s="138"/>
    </row>
    <row r="496" spans="1:21" s="148" customFormat="1" x14ac:dyDescent="0.3">
      <c r="A496" s="111"/>
      <c r="B496" s="145"/>
      <c r="C496" s="146"/>
      <c r="D496" s="145"/>
      <c r="E496" s="147"/>
      <c r="F496" s="145"/>
      <c r="G496" s="146"/>
      <c r="H496" s="106"/>
      <c r="I496" s="145"/>
      <c r="J496" s="146"/>
      <c r="K496" s="145"/>
      <c r="L496" s="147"/>
      <c r="M496" s="145"/>
      <c r="N496" s="146"/>
      <c r="O496" s="106"/>
      <c r="P496" s="145"/>
      <c r="Q496" s="146"/>
      <c r="R496" s="145"/>
      <c r="S496" s="147"/>
      <c r="T496" s="145"/>
      <c r="U496" s="146"/>
    </row>
    <row r="497" spans="1:21" s="148" customFormat="1" x14ac:dyDescent="0.3">
      <c r="A497" s="111"/>
      <c r="C497" s="111" t="s">
        <v>197</v>
      </c>
      <c r="D497" s="111" t="s">
        <v>3</v>
      </c>
      <c r="E497" s="111" t="s">
        <v>203</v>
      </c>
      <c r="J497" s="111" t="s">
        <v>197</v>
      </c>
      <c r="K497" s="111" t="s">
        <v>3</v>
      </c>
      <c r="L497" s="111" t="s">
        <v>203</v>
      </c>
      <c r="Q497" s="111" t="s">
        <v>197</v>
      </c>
      <c r="R497" s="111" t="s">
        <v>3</v>
      </c>
      <c r="S497" s="111" t="s">
        <v>203</v>
      </c>
    </row>
    <row r="498" spans="1:21" s="148" customFormat="1" x14ac:dyDescent="0.3">
      <c r="A498" s="111"/>
      <c r="B498" s="111" t="s">
        <v>199</v>
      </c>
      <c r="C498" s="148" t="e">
        <f>AVERAGE(B489,C490,D491,E492,F493,G494)</f>
        <v>#DIV/0!</v>
      </c>
      <c r="D498" s="148" t="e">
        <f>STDEV(B489,C490,D491,E492,F493,G494)</f>
        <v>#DIV/0!</v>
      </c>
      <c r="E498" s="148" t="e">
        <f>ROUND((D498/C498)*100,2)&amp;"%"</f>
        <v>#DIV/0!</v>
      </c>
      <c r="I498" s="111" t="s">
        <v>199</v>
      </c>
      <c r="J498" s="148" t="e">
        <f>AVERAGE(I489,J490,K491,L492,M493,N494)</f>
        <v>#DIV/0!</v>
      </c>
      <c r="K498" s="148" t="e">
        <f>STDEV(I489,J490,K491,L492,M493,N494)</f>
        <v>#DIV/0!</v>
      </c>
      <c r="L498" s="148" t="e">
        <f>ROUND((K498/J498)*100,2)&amp;"%"</f>
        <v>#DIV/0!</v>
      </c>
      <c r="P498" s="111" t="s">
        <v>199</v>
      </c>
      <c r="Q498" s="148" t="e">
        <f>AVERAGE(P489,Q490,R491,S492,T493,U494)</f>
        <v>#DIV/0!</v>
      </c>
      <c r="R498" s="148" t="e">
        <f>STDEV(P489,Q490,R491,S492,T493,U494)</f>
        <v>#DIV/0!</v>
      </c>
      <c r="S498" s="148" t="e">
        <f>ROUND((R498/Q498)*100,2)&amp;"%"</f>
        <v>#DIV/0!</v>
      </c>
    </row>
    <row r="499" spans="1:21" s="148" customFormat="1" x14ac:dyDescent="0.3">
      <c r="A499" s="111"/>
      <c r="B499" s="111" t="s">
        <v>198</v>
      </c>
      <c r="C499" s="148" t="e">
        <f>AVERAGE(B490,C489,D489,F489,G489,E490)</f>
        <v>#DIV/0!</v>
      </c>
      <c r="D499" s="148" t="e">
        <f>STDEV(B490,C489,D489,E490,F489,G489)</f>
        <v>#DIV/0!</v>
      </c>
      <c r="E499" s="148" t="e">
        <f t="shared" ref="E499:E503" si="81">ROUND((D499/C499)*100,2)&amp;"%"</f>
        <v>#DIV/0!</v>
      </c>
      <c r="F499" s="111"/>
      <c r="G499" s="111"/>
      <c r="I499" s="111" t="s">
        <v>198</v>
      </c>
      <c r="J499" s="148" t="e">
        <f>AVERAGE(I490,J489,K489,M489,N489,L490)</f>
        <v>#DIV/0!</v>
      </c>
      <c r="K499" s="148" t="e">
        <f>STDEV(I490,J489,K489,L490,M489,N489)</f>
        <v>#DIV/0!</v>
      </c>
      <c r="L499" s="148" t="e">
        <f t="shared" ref="L499:L503" si="82">ROUND((K499/J499)*100,2)&amp;"%"</f>
        <v>#DIV/0!</v>
      </c>
      <c r="M499" s="111"/>
      <c r="N499" s="111"/>
      <c r="P499" s="111" t="s">
        <v>198</v>
      </c>
      <c r="Q499" s="148" t="e">
        <f>AVERAGE(P490,Q489,R489,T489,U489,S490)</f>
        <v>#DIV/0!</v>
      </c>
      <c r="R499" s="148" t="e">
        <f>STDEV(P490,Q489,R489,S490,T489,U489)</f>
        <v>#DIV/0!</v>
      </c>
      <c r="S499" s="148" t="e">
        <f t="shared" ref="S499:S503" si="83">ROUND((R499/Q499)*100,2)&amp;"%"</f>
        <v>#DIV/0!</v>
      </c>
      <c r="T499" s="111"/>
      <c r="U499" s="111"/>
    </row>
    <row r="500" spans="1:21" s="148" customFormat="1" x14ac:dyDescent="0.3">
      <c r="A500" s="111"/>
      <c r="B500" s="111" t="s">
        <v>200</v>
      </c>
      <c r="C500" s="148" t="e">
        <f>AVERAGE(B492,C491,D490,E489,F494,G493)</f>
        <v>#DIV/0!</v>
      </c>
      <c r="D500" s="148" t="e">
        <f>STDEV(B492,C491,D490,E489,F494,G493)</f>
        <v>#DIV/0!</v>
      </c>
      <c r="E500" s="148" t="e">
        <f t="shared" si="81"/>
        <v>#DIV/0!</v>
      </c>
      <c r="F500" s="111"/>
      <c r="G500" s="111"/>
      <c r="I500" s="111" t="s">
        <v>200</v>
      </c>
      <c r="J500" s="148" t="e">
        <f>AVERAGE(I492,J491,K490,L489,M494,N493)</f>
        <v>#DIV/0!</v>
      </c>
      <c r="K500" s="148" t="e">
        <f>STDEV(I492,J491,K490,L489,M494,N493)</f>
        <v>#DIV/0!</v>
      </c>
      <c r="L500" s="148" t="e">
        <f t="shared" si="82"/>
        <v>#DIV/0!</v>
      </c>
      <c r="M500" s="111"/>
      <c r="N500" s="111"/>
      <c r="P500" s="111" t="s">
        <v>200</v>
      </c>
      <c r="Q500" s="148" t="e">
        <f>AVERAGE(P492,Q491,R490,S489,T494,U493)</f>
        <v>#DIV/0!</v>
      </c>
      <c r="R500" s="148" t="e">
        <f>STDEV(P492,Q491,R490,S489,T494,U493)</f>
        <v>#DIV/0!</v>
      </c>
      <c r="S500" s="148" t="e">
        <f t="shared" si="83"/>
        <v>#DIV/0!</v>
      </c>
      <c r="T500" s="111"/>
      <c r="U500" s="111"/>
    </row>
    <row r="501" spans="1:21" s="148" customFormat="1" x14ac:dyDescent="0.3">
      <c r="A501" s="111"/>
      <c r="B501" s="111" t="s">
        <v>201</v>
      </c>
      <c r="C501" s="148" t="e">
        <f>AVERAGE(B493,C494,D494,E493,F492,G491)</f>
        <v>#DIV/0!</v>
      </c>
      <c r="D501" s="148" t="e">
        <f>STDEV(B493,C494,D494,E493,F492,G491)</f>
        <v>#DIV/0!</v>
      </c>
      <c r="E501" s="148" t="e">
        <f t="shared" si="81"/>
        <v>#DIV/0!</v>
      </c>
      <c r="F501" s="111"/>
      <c r="G501" s="111"/>
      <c r="I501" s="111" t="s">
        <v>201</v>
      </c>
      <c r="J501" s="148" t="e">
        <f>AVERAGE(I493,J494,K494,L493,M492,N491)</f>
        <v>#DIV/0!</v>
      </c>
      <c r="K501" s="148" t="e">
        <f>STDEV(I493,J494,K494,L493,M492,N491)</f>
        <v>#DIV/0!</v>
      </c>
      <c r="L501" s="148" t="e">
        <f t="shared" si="82"/>
        <v>#DIV/0!</v>
      </c>
      <c r="M501" s="111"/>
      <c r="N501" s="111"/>
      <c r="P501" s="111" t="s">
        <v>201</v>
      </c>
      <c r="Q501" s="148" t="e">
        <f>AVERAGE(P493,Q494,R494,S493,T492,U491)</f>
        <v>#DIV/0!</v>
      </c>
      <c r="R501" s="148" t="e">
        <f>STDEV(P493,Q494,R494,S493,T492,U491)</f>
        <v>#DIV/0!</v>
      </c>
      <c r="S501" s="148" t="e">
        <f t="shared" si="83"/>
        <v>#DIV/0!</v>
      </c>
      <c r="T501" s="111"/>
      <c r="U501" s="111"/>
    </row>
    <row r="502" spans="1:21" s="148" customFormat="1" x14ac:dyDescent="0.3">
      <c r="A502" s="111"/>
      <c r="B502" s="111" t="s">
        <v>202</v>
      </c>
      <c r="C502" s="148" t="e">
        <f>AVERAGE(B495,C493,D492,G490,F495,E496)</f>
        <v>#DIV/0!</v>
      </c>
      <c r="D502" s="148" t="e">
        <f>STDEV(B495,C493,D492,G490,F495,E496)</f>
        <v>#DIV/0!</v>
      </c>
      <c r="E502" s="148" t="e">
        <f t="shared" si="81"/>
        <v>#DIV/0!</v>
      </c>
      <c r="F502" s="111"/>
      <c r="G502" s="111"/>
      <c r="I502" s="111" t="s">
        <v>202</v>
      </c>
      <c r="J502" s="148" t="e">
        <f>AVERAGE(I495,J493,K492,N490,M495,L496)</f>
        <v>#DIV/0!</v>
      </c>
      <c r="K502" s="148" t="e">
        <f>STDEV(I495,J493,K492,N490,M495,L496)</f>
        <v>#DIV/0!</v>
      </c>
      <c r="L502" s="148" t="e">
        <f t="shared" si="82"/>
        <v>#DIV/0!</v>
      </c>
      <c r="M502" s="111"/>
      <c r="N502" s="111"/>
      <c r="P502" s="111" t="s">
        <v>202</v>
      </c>
      <c r="Q502" s="148" t="e">
        <f>AVERAGE(P495,Q493,R492,U490,T495,S496)</f>
        <v>#DIV/0!</v>
      </c>
      <c r="R502" s="148" t="e">
        <f>STDEV(P495,Q493,R492,U490,T495,S496)</f>
        <v>#DIV/0!</v>
      </c>
      <c r="S502" s="148" t="e">
        <f t="shared" si="83"/>
        <v>#DIV/0!</v>
      </c>
      <c r="T502" s="111"/>
      <c r="U502" s="111"/>
    </row>
    <row r="503" spans="1:21" s="148" customFormat="1" x14ac:dyDescent="0.3">
      <c r="A503" s="111"/>
      <c r="B503" s="111" t="s">
        <v>204</v>
      </c>
      <c r="C503" s="148" t="e">
        <f>AVERAGE(B496,C495,D496,E495,F496,G495)</f>
        <v>#DIV/0!</v>
      </c>
      <c r="D503" s="148" t="e">
        <f>STDEV(B496,C495,D496,E495,F496,G495)</f>
        <v>#DIV/0!</v>
      </c>
      <c r="E503" s="148" t="e">
        <f t="shared" si="81"/>
        <v>#DIV/0!</v>
      </c>
      <c r="F503" s="111"/>
      <c r="G503" s="111"/>
      <c r="I503" s="111" t="s">
        <v>204</v>
      </c>
      <c r="J503" s="148" t="e">
        <f>AVERAGE(I496,J495,K496,L495,M496,N495)</f>
        <v>#DIV/0!</v>
      </c>
      <c r="K503" s="148" t="e">
        <f>STDEV(I496,J495,K496,L495,M496,N495)</f>
        <v>#DIV/0!</v>
      </c>
      <c r="L503" s="148" t="e">
        <f t="shared" si="82"/>
        <v>#DIV/0!</v>
      </c>
      <c r="M503" s="111"/>
      <c r="N503" s="111"/>
      <c r="P503" s="111" t="s">
        <v>204</v>
      </c>
      <c r="Q503" s="148" t="e">
        <f>AVERAGE(P496,Q495,R496,S495,T496,U495)</f>
        <v>#DIV/0!</v>
      </c>
      <c r="R503" s="148" t="e">
        <f>STDEV(P496,Q495,R496,S495,T496,U495)</f>
        <v>#DIV/0!</v>
      </c>
      <c r="S503" s="148" t="e">
        <f t="shared" si="83"/>
        <v>#DIV/0!</v>
      </c>
      <c r="T503" s="111"/>
      <c r="U503" s="111"/>
    </row>
    <row r="504" spans="1:21" s="148" customFormat="1" x14ac:dyDescent="0.3">
      <c r="A504" s="111"/>
      <c r="B504" s="111"/>
      <c r="C504" s="111"/>
      <c r="D504" s="111"/>
      <c r="E504" s="111"/>
      <c r="F504" s="111"/>
      <c r="G504" s="111"/>
      <c r="I504" s="111"/>
      <c r="J504" s="111"/>
      <c r="K504" s="111"/>
      <c r="L504" s="111"/>
      <c r="M504" s="111"/>
      <c r="N504" s="111"/>
      <c r="P504" s="111"/>
      <c r="Q504" s="111"/>
      <c r="R504" s="111"/>
      <c r="S504" s="111"/>
      <c r="T504" s="111"/>
      <c r="U504" s="111"/>
    </row>
    <row r="505" spans="1:21" s="148" customFormat="1" x14ac:dyDescent="0.3">
      <c r="A505" s="111"/>
      <c r="B505" s="52" t="s">
        <v>194</v>
      </c>
      <c r="C505" s="106"/>
      <c r="D505" s="106"/>
      <c r="E505" s="106"/>
      <c r="F505" s="106"/>
      <c r="G505" s="106"/>
      <c r="H505" s="106"/>
      <c r="I505" s="52" t="s">
        <v>195</v>
      </c>
      <c r="J505" s="106"/>
      <c r="K505" s="106"/>
      <c r="L505" s="106"/>
      <c r="M505" s="106"/>
      <c r="N505" s="106"/>
      <c r="O505" s="106"/>
      <c r="P505" s="52" t="s">
        <v>196</v>
      </c>
      <c r="Q505" s="106"/>
      <c r="R505" s="106"/>
      <c r="S505" s="106"/>
      <c r="T505" s="106"/>
      <c r="U505" s="106"/>
    </row>
    <row r="506" spans="1:21" s="148" customFormat="1" x14ac:dyDescent="0.3">
      <c r="A506" s="111"/>
      <c r="B506" s="131"/>
      <c r="C506" s="131"/>
      <c r="D506" s="131"/>
      <c r="E506" s="131"/>
      <c r="F506" s="131"/>
      <c r="G506" s="131"/>
      <c r="H506" s="106"/>
      <c r="I506" s="131"/>
      <c r="J506" s="131"/>
      <c r="K506" s="131"/>
      <c r="L506" s="131"/>
      <c r="M506" s="131"/>
      <c r="N506" s="131"/>
      <c r="O506" s="106"/>
      <c r="P506" s="131"/>
      <c r="Q506" s="131"/>
      <c r="R506" s="131"/>
      <c r="S506" s="131"/>
      <c r="T506" s="131"/>
      <c r="U506" s="131"/>
    </row>
    <row r="507" spans="1:21" s="148" customFormat="1" x14ac:dyDescent="0.3">
      <c r="A507" s="111"/>
      <c r="B507" s="132"/>
      <c r="C507" s="133"/>
      <c r="D507" s="133"/>
      <c r="E507" s="134"/>
      <c r="F507" s="133"/>
      <c r="G507" s="133"/>
      <c r="H507" s="106"/>
      <c r="I507" s="132"/>
      <c r="J507" s="133"/>
      <c r="K507" s="133"/>
      <c r="L507" s="134"/>
      <c r="M507" s="133"/>
      <c r="N507" s="133"/>
      <c r="O507" s="106"/>
      <c r="P507" s="132"/>
      <c r="Q507" s="133"/>
      <c r="R507" s="133"/>
      <c r="S507" s="134"/>
      <c r="T507" s="133"/>
      <c r="U507" s="133"/>
    </row>
    <row r="508" spans="1:21" s="148" customFormat="1" x14ac:dyDescent="0.3">
      <c r="A508" s="111"/>
      <c r="B508" s="133"/>
      <c r="C508" s="132"/>
      <c r="D508" s="134"/>
      <c r="E508" s="133"/>
      <c r="F508" s="135"/>
      <c r="G508" s="136"/>
      <c r="H508" s="106"/>
      <c r="I508" s="133"/>
      <c r="J508" s="132"/>
      <c r="K508" s="134"/>
      <c r="L508" s="133"/>
      <c r="M508" s="135"/>
      <c r="N508" s="136"/>
      <c r="O508" s="106"/>
      <c r="P508" s="133"/>
      <c r="Q508" s="132"/>
      <c r="R508" s="134"/>
      <c r="S508" s="133"/>
      <c r="T508" s="135"/>
      <c r="U508" s="136"/>
    </row>
    <row r="509" spans="1:21" s="148" customFormat="1" x14ac:dyDescent="0.3">
      <c r="A509" s="111"/>
      <c r="B509" s="135"/>
      <c r="C509" s="134"/>
      <c r="D509" s="132"/>
      <c r="E509" s="135"/>
      <c r="F509" s="135"/>
      <c r="G509" s="137"/>
      <c r="H509" s="106"/>
      <c r="I509" s="135"/>
      <c r="J509" s="134"/>
      <c r="K509" s="132"/>
      <c r="L509" s="135"/>
      <c r="M509" s="135"/>
      <c r="N509" s="137"/>
      <c r="O509" s="106"/>
      <c r="P509" s="135"/>
      <c r="Q509" s="134"/>
      <c r="R509" s="132"/>
      <c r="S509" s="135"/>
      <c r="T509" s="135"/>
      <c r="U509" s="137"/>
    </row>
    <row r="510" spans="1:21" s="148" customFormat="1" x14ac:dyDescent="0.3">
      <c r="A510" s="111"/>
      <c r="B510" s="134"/>
      <c r="C510" s="135"/>
      <c r="D510" s="136"/>
      <c r="E510" s="132"/>
      <c r="F510" s="137"/>
      <c r="G510" s="135"/>
      <c r="H510" s="106"/>
      <c r="I510" s="134"/>
      <c r="J510" s="135"/>
      <c r="K510" s="136"/>
      <c r="L510" s="132"/>
      <c r="M510" s="137"/>
      <c r="N510" s="135"/>
      <c r="O510" s="106"/>
      <c r="P510" s="134"/>
      <c r="Q510" s="135"/>
      <c r="R510" s="136"/>
      <c r="S510" s="132"/>
      <c r="T510" s="137"/>
      <c r="U510" s="135"/>
    </row>
    <row r="511" spans="1:21" s="148" customFormat="1" x14ac:dyDescent="0.3">
      <c r="A511" s="111"/>
      <c r="B511" s="137"/>
      <c r="C511" s="136"/>
      <c r="D511" s="135"/>
      <c r="E511" s="137"/>
      <c r="F511" s="132"/>
      <c r="G511" s="134"/>
      <c r="H511" s="106"/>
      <c r="I511" s="137"/>
      <c r="J511" s="136"/>
      <c r="K511" s="135"/>
      <c r="L511" s="137"/>
      <c r="M511" s="132"/>
      <c r="N511" s="134"/>
      <c r="O511" s="106"/>
      <c r="P511" s="137"/>
      <c r="Q511" s="136"/>
      <c r="R511" s="135"/>
      <c r="S511" s="137"/>
      <c r="T511" s="132"/>
      <c r="U511" s="134"/>
    </row>
    <row r="512" spans="1:21" s="148" customFormat="1" x14ac:dyDescent="0.3">
      <c r="A512" s="111"/>
      <c r="B512" s="135"/>
      <c r="C512" s="137"/>
      <c r="D512" s="137"/>
      <c r="E512" s="135"/>
      <c r="F512" s="134"/>
      <c r="G512" s="132"/>
      <c r="H512" s="106"/>
      <c r="I512" s="135"/>
      <c r="J512" s="137"/>
      <c r="K512" s="137"/>
      <c r="L512" s="135"/>
      <c r="M512" s="134"/>
      <c r="N512" s="132"/>
      <c r="O512" s="106"/>
      <c r="P512" s="135"/>
      <c r="Q512" s="137"/>
      <c r="R512" s="137"/>
      <c r="S512" s="135"/>
      <c r="T512" s="134"/>
      <c r="U512" s="132"/>
    </row>
    <row r="513" spans="1:21" s="148" customFormat="1" x14ac:dyDescent="0.3">
      <c r="A513" s="111"/>
      <c r="B513" s="136"/>
      <c r="C513" s="138"/>
      <c r="D513" s="135"/>
      <c r="E513" s="138"/>
      <c r="F513" s="136"/>
      <c r="G513" s="138"/>
      <c r="H513" s="106"/>
      <c r="I513" s="136"/>
      <c r="J513" s="138"/>
      <c r="K513" s="135"/>
      <c r="L513" s="138"/>
      <c r="M513" s="136"/>
      <c r="N513" s="138"/>
      <c r="O513" s="106"/>
      <c r="P513" s="136"/>
      <c r="Q513" s="138"/>
      <c r="R513" s="135"/>
      <c r="S513" s="138"/>
      <c r="T513" s="136"/>
      <c r="U513" s="138"/>
    </row>
    <row r="514" spans="1:21" s="148" customFormat="1" x14ac:dyDescent="0.3">
      <c r="A514" s="111"/>
      <c r="B514" s="145"/>
      <c r="C514" s="146"/>
      <c r="D514" s="145"/>
      <c r="E514" s="147"/>
      <c r="F514" s="145"/>
      <c r="G514" s="146"/>
      <c r="H514" s="106"/>
      <c r="I514" s="145"/>
      <c r="J514" s="146"/>
      <c r="K514" s="145"/>
      <c r="L514" s="147"/>
      <c r="M514" s="145"/>
      <c r="N514" s="146"/>
      <c r="O514" s="106"/>
      <c r="P514" s="145"/>
      <c r="Q514" s="146"/>
      <c r="R514" s="145"/>
      <c r="S514" s="147"/>
      <c r="T514" s="145"/>
      <c r="U514" s="146"/>
    </row>
    <row r="515" spans="1:21" s="148" customFormat="1" x14ac:dyDescent="0.3">
      <c r="A515" s="111"/>
      <c r="C515" s="111" t="s">
        <v>197</v>
      </c>
      <c r="D515" s="111" t="s">
        <v>3</v>
      </c>
      <c r="E515" s="111" t="s">
        <v>203</v>
      </c>
      <c r="J515" s="111" t="s">
        <v>197</v>
      </c>
      <c r="K515" s="111" t="s">
        <v>3</v>
      </c>
      <c r="L515" s="111" t="s">
        <v>203</v>
      </c>
      <c r="Q515" s="111" t="s">
        <v>197</v>
      </c>
      <c r="R515" s="111" t="s">
        <v>3</v>
      </c>
      <c r="S515" s="111" t="s">
        <v>203</v>
      </c>
    </row>
    <row r="516" spans="1:21" s="148" customFormat="1" x14ac:dyDescent="0.3">
      <c r="A516" s="111"/>
      <c r="B516" s="111" t="s">
        <v>199</v>
      </c>
      <c r="C516" s="148" t="e">
        <f>AVERAGE(B507,C508,D509,E510,F511,G512)</f>
        <v>#DIV/0!</v>
      </c>
      <c r="D516" s="148" t="e">
        <f>STDEV(B507,C508,D509,E510,F511,G512)</f>
        <v>#DIV/0!</v>
      </c>
      <c r="E516" s="148" t="e">
        <f>ROUND((D516/C516)*100,2)&amp;"%"</f>
        <v>#DIV/0!</v>
      </c>
      <c r="I516" s="111" t="s">
        <v>199</v>
      </c>
      <c r="J516" s="148" t="e">
        <f>AVERAGE(I507,J508,K509,L510,M511,N512)</f>
        <v>#DIV/0!</v>
      </c>
      <c r="K516" s="148" t="e">
        <f>STDEV(I507,J508,K509,L510,M511,N512)</f>
        <v>#DIV/0!</v>
      </c>
      <c r="L516" s="148" t="e">
        <f>ROUND((K516/J516)*100,2)&amp;"%"</f>
        <v>#DIV/0!</v>
      </c>
      <c r="P516" s="111" t="s">
        <v>199</v>
      </c>
      <c r="Q516" s="148" t="e">
        <f>AVERAGE(P507,Q508,R509,S510,T511,U512)</f>
        <v>#DIV/0!</v>
      </c>
      <c r="R516" s="148" t="e">
        <f>STDEV(P507,Q508,R509,S510,T511,U512)</f>
        <v>#DIV/0!</v>
      </c>
      <c r="S516" s="148" t="e">
        <f>ROUND((R516/Q516)*100,2)&amp;"%"</f>
        <v>#DIV/0!</v>
      </c>
    </row>
    <row r="517" spans="1:21" s="148" customFormat="1" x14ac:dyDescent="0.3">
      <c r="A517" s="111"/>
      <c r="B517" s="111" t="s">
        <v>198</v>
      </c>
      <c r="C517" s="148" t="e">
        <f>AVERAGE(B508,C507,D507,F507,G507,E508)</f>
        <v>#DIV/0!</v>
      </c>
      <c r="D517" s="148" t="e">
        <f>STDEV(B508,C507,D507,E508,F507,G507)</f>
        <v>#DIV/0!</v>
      </c>
      <c r="E517" s="148" t="e">
        <f t="shared" ref="E517:E521" si="84">ROUND((D517/C517)*100,2)&amp;"%"</f>
        <v>#DIV/0!</v>
      </c>
      <c r="F517" s="111"/>
      <c r="G517" s="111"/>
      <c r="I517" s="111" t="s">
        <v>198</v>
      </c>
      <c r="J517" s="148" t="e">
        <f>AVERAGE(I508,J507,K507,M507,N507,L508)</f>
        <v>#DIV/0!</v>
      </c>
      <c r="K517" s="148" t="e">
        <f>STDEV(I508,J507,K507,L508,M507,N507)</f>
        <v>#DIV/0!</v>
      </c>
      <c r="L517" s="148" t="e">
        <f t="shared" ref="L517:L521" si="85">ROUND((K517/J517)*100,2)&amp;"%"</f>
        <v>#DIV/0!</v>
      </c>
      <c r="M517" s="111"/>
      <c r="N517" s="111"/>
      <c r="P517" s="111" t="s">
        <v>198</v>
      </c>
      <c r="Q517" s="148" t="e">
        <f>AVERAGE(P508,Q507,R507,T507,U507,S508)</f>
        <v>#DIV/0!</v>
      </c>
      <c r="R517" s="148" t="e">
        <f>STDEV(P508,Q507,R507,S508,T507,U507)</f>
        <v>#DIV/0!</v>
      </c>
      <c r="S517" s="148" t="e">
        <f t="shared" ref="S517:S521" si="86">ROUND((R517/Q517)*100,2)&amp;"%"</f>
        <v>#DIV/0!</v>
      </c>
      <c r="T517" s="111"/>
      <c r="U517" s="111"/>
    </row>
    <row r="518" spans="1:21" s="148" customFormat="1" x14ac:dyDescent="0.3">
      <c r="A518" s="111"/>
      <c r="B518" s="111" t="s">
        <v>200</v>
      </c>
      <c r="C518" s="148" t="e">
        <f>AVERAGE(B510,C509,D508,E507,F512,G511)</f>
        <v>#DIV/0!</v>
      </c>
      <c r="D518" s="148" t="e">
        <f>STDEV(B510,C509,D508,E507,F512,G511)</f>
        <v>#DIV/0!</v>
      </c>
      <c r="E518" s="148" t="e">
        <f t="shared" si="84"/>
        <v>#DIV/0!</v>
      </c>
      <c r="F518" s="111"/>
      <c r="G518" s="111"/>
      <c r="I518" s="111" t="s">
        <v>200</v>
      </c>
      <c r="J518" s="148" t="e">
        <f>AVERAGE(I510,J509,K508,L507,M512,N511)</f>
        <v>#DIV/0!</v>
      </c>
      <c r="K518" s="148" t="e">
        <f>STDEV(I510,J509,K508,L507,M512,N511)</f>
        <v>#DIV/0!</v>
      </c>
      <c r="L518" s="148" t="e">
        <f t="shared" si="85"/>
        <v>#DIV/0!</v>
      </c>
      <c r="M518" s="111"/>
      <c r="N518" s="111"/>
      <c r="P518" s="111" t="s">
        <v>200</v>
      </c>
      <c r="Q518" s="148" t="e">
        <f>AVERAGE(P510,Q509,R508,S507,T512,U511)</f>
        <v>#DIV/0!</v>
      </c>
      <c r="R518" s="148" t="e">
        <f>STDEV(P510,Q509,R508,S507,T512,U511)</f>
        <v>#DIV/0!</v>
      </c>
      <c r="S518" s="148" t="e">
        <f t="shared" si="86"/>
        <v>#DIV/0!</v>
      </c>
      <c r="T518" s="111"/>
      <c r="U518" s="111"/>
    </row>
    <row r="519" spans="1:21" s="148" customFormat="1" x14ac:dyDescent="0.3">
      <c r="A519" s="111"/>
      <c r="B519" s="111" t="s">
        <v>201</v>
      </c>
      <c r="C519" s="148" t="e">
        <f>AVERAGE(B511,C512,D512,E511,F510,G509)</f>
        <v>#DIV/0!</v>
      </c>
      <c r="D519" s="148" t="e">
        <f>STDEV(B511,C512,D512,E511,F510,G509)</f>
        <v>#DIV/0!</v>
      </c>
      <c r="E519" s="148" t="e">
        <f t="shared" si="84"/>
        <v>#DIV/0!</v>
      </c>
      <c r="F519" s="111"/>
      <c r="G519" s="111"/>
      <c r="I519" s="111" t="s">
        <v>201</v>
      </c>
      <c r="J519" s="148" t="e">
        <f>AVERAGE(I511,J512,K512,L511,M510,N509)</f>
        <v>#DIV/0!</v>
      </c>
      <c r="K519" s="148" t="e">
        <f>STDEV(I511,J512,K512,L511,M510,N509)</f>
        <v>#DIV/0!</v>
      </c>
      <c r="L519" s="148" t="e">
        <f t="shared" si="85"/>
        <v>#DIV/0!</v>
      </c>
      <c r="M519" s="111"/>
      <c r="N519" s="111"/>
      <c r="P519" s="111" t="s">
        <v>201</v>
      </c>
      <c r="Q519" s="148" t="e">
        <f>AVERAGE(P511,Q512,R512,S511,T510,U509)</f>
        <v>#DIV/0!</v>
      </c>
      <c r="R519" s="148" t="e">
        <f>STDEV(P511,Q512,R512,S511,T510,U509)</f>
        <v>#DIV/0!</v>
      </c>
      <c r="S519" s="148" t="e">
        <f t="shared" si="86"/>
        <v>#DIV/0!</v>
      </c>
      <c r="T519" s="111"/>
      <c r="U519" s="111"/>
    </row>
    <row r="520" spans="1:21" s="148" customFormat="1" x14ac:dyDescent="0.3">
      <c r="A520" s="111"/>
      <c r="B520" s="111" t="s">
        <v>202</v>
      </c>
      <c r="C520" s="148" t="e">
        <f>AVERAGE(B513,C511,D510,G508,F513,E514)</f>
        <v>#DIV/0!</v>
      </c>
      <c r="D520" s="148" t="e">
        <f>STDEV(B513,C511,D510,G508,F513,E514)</f>
        <v>#DIV/0!</v>
      </c>
      <c r="E520" s="148" t="e">
        <f t="shared" si="84"/>
        <v>#DIV/0!</v>
      </c>
      <c r="F520" s="111"/>
      <c r="G520" s="111"/>
      <c r="I520" s="111" t="s">
        <v>202</v>
      </c>
      <c r="J520" s="148" t="e">
        <f>AVERAGE(I513,J511,K510,N508,M513,L514)</f>
        <v>#DIV/0!</v>
      </c>
      <c r="K520" s="148" t="e">
        <f>STDEV(I513,J511,K510,N508,M513,L514)</f>
        <v>#DIV/0!</v>
      </c>
      <c r="L520" s="148" t="e">
        <f t="shared" si="85"/>
        <v>#DIV/0!</v>
      </c>
      <c r="M520" s="111"/>
      <c r="N520" s="111"/>
      <c r="P520" s="111" t="s">
        <v>202</v>
      </c>
      <c r="Q520" s="148" t="e">
        <f>AVERAGE(P513,Q511,R510,U508,T513,S514)</f>
        <v>#DIV/0!</v>
      </c>
      <c r="R520" s="148" t="e">
        <f>STDEV(P513,Q511,R510,U508,T513,S514)</f>
        <v>#DIV/0!</v>
      </c>
      <c r="S520" s="148" t="e">
        <f t="shared" si="86"/>
        <v>#DIV/0!</v>
      </c>
      <c r="T520" s="111"/>
      <c r="U520" s="111"/>
    </row>
    <row r="521" spans="1:21" s="148" customFormat="1" x14ac:dyDescent="0.3">
      <c r="A521" s="111"/>
      <c r="B521" s="111" t="s">
        <v>204</v>
      </c>
      <c r="C521" s="148" t="e">
        <f>AVERAGE(B514,C513,D514,E513,F514,G513)</f>
        <v>#DIV/0!</v>
      </c>
      <c r="D521" s="148" t="e">
        <f>STDEV(B514,C513,D514,E513,F514,G513)</f>
        <v>#DIV/0!</v>
      </c>
      <c r="E521" s="148" t="e">
        <f t="shared" si="84"/>
        <v>#DIV/0!</v>
      </c>
      <c r="F521" s="111"/>
      <c r="G521" s="111"/>
      <c r="I521" s="111" t="s">
        <v>204</v>
      </c>
      <c r="J521" s="148" t="e">
        <f>AVERAGE(I514,J513,K514,L513,M514,N513)</f>
        <v>#DIV/0!</v>
      </c>
      <c r="K521" s="148" t="e">
        <f>STDEV(I514,J513,K514,L513,M514,N513)</f>
        <v>#DIV/0!</v>
      </c>
      <c r="L521" s="148" t="e">
        <f t="shared" si="85"/>
        <v>#DIV/0!</v>
      </c>
      <c r="M521" s="111"/>
      <c r="N521" s="111"/>
      <c r="P521" s="111" t="s">
        <v>204</v>
      </c>
      <c r="Q521" s="148" t="e">
        <f>AVERAGE(P514,Q513,R514,S513,T514,U513)</f>
        <v>#DIV/0!</v>
      </c>
      <c r="R521" s="148" t="e">
        <f>STDEV(P514,Q513,R514,S513,T514,U513)</f>
        <v>#DIV/0!</v>
      </c>
      <c r="S521" s="148" t="e">
        <f t="shared" si="86"/>
        <v>#DIV/0!</v>
      </c>
      <c r="T521" s="111"/>
      <c r="U521" s="111"/>
    </row>
    <row r="522" spans="1:21" s="148" customFormat="1" x14ac:dyDescent="0.3">
      <c r="A522" s="111"/>
      <c r="B522" s="111"/>
      <c r="C522" s="111"/>
      <c r="D522" s="111"/>
      <c r="E522" s="111"/>
      <c r="F522" s="111"/>
      <c r="G522" s="111"/>
      <c r="I522" s="111"/>
      <c r="J522" s="111"/>
      <c r="K522" s="111"/>
      <c r="L522" s="111"/>
      <c r="M522" s="111"/>
      <c r="N522" s="111"/>
      <c r="P522" s="111"/>
      <c r="Q522" s="111"/>
      <c r="R522" s="111"/>
      <c r="S522" s="111"/>
      <c r="T522" s="111"/>
      <c r="U522" s="111"/>
    </row>
    <row r="523" spans="1:21" s="148" customFormat="1" x14ac:dyDescent="0.3">
      <c r="A523" s="111"/>
      <c r="B523" s="52" t="s">
        <v>194</v>
      </c>
      <c r="C523" s="106"/>
      <c r="D523" s="106"/>
      <c r="E523" s="106"/>
      <c r="F523" s="106"/>
      <c r="G523" s="106"/>
      <c r="H523" s="106"/>
      <c r="I523" s="52" t="s">
        <v>195</v>
      </c>
      <c r="J523" s="106"/>
      <c r="K523" s="106"/>
      <c r="L523" s="106"/>
      <c r="M523" s="106"/>
      <c r="N523" s="106"/>
      <c r="O523" s="106"/>
      <c r="P523" s="52" t="s">
        <v>196</v>
      </c>
      <c r="Q523" s="106"/>
      <c r="R523" s="106"/>
      <c r="S523" s="106"/>
      <c r="T523" s="106"/>
      <c r="U523" s="106"/>
    </row>
    <row r="524" spans="1:21" s="148" customFormat="1" x14ac:dyDescent="0.3">
      <c r="A524" s="111"/>
      <c r="B524" s="131"/>
      <c r="C524" s="131"/>
      <c r="D524" s="131"/>
      <c r="E524" s="131"/>
      <c r="F524" s="131"/>
      <c r="G524" s="131"/>
      <c r="H524" s="106"/>
      <c r="I524" s="131"/>
      <c r="J524" s="131"/>
      <c r="K524" s="131"/>
      <c r="L524" s="131"/>
      <c r="M524" s="131"/>
      <c r="N524" s="131"/>
      <c r="O524" s="106"/>
      <c r="P524" s="131"/>
      <c r="Q524" s="131"/>
      <c r="R524" s="131"/>
      <c r="S524" s="131"/>
      <c r="T524" s="131"/>
      <c r="U524" s="131"/>
    </row>
    <row r="525" spans="1:21" s="148" customFormat="1" x14ac:dyDescent="0.3">
      <c r="A525" s="111"/>
      <c r="B525" s="132"/>
      <c r="C525" s="133"/>
      <c r="D525" s="133"/>
      <c r="E525" s="134"/>
      <c r="F525" s="133"/>
      <c r="G525" s="133"/>
      <c r="H525" s="106"/>
      <c r="I525" s="132"/>
      <c r="J525" s="133"/>
      <c r="K525" s="133"/>
      <c r="L525" s="134"/>
      <c r="M525" s="133"/>
      <c r="N525" s="133"/>
      <c r="O525" s="106"/>
      <c r="P525" s="132"/>
      <c r="Q525" s="133"/>
      <c r="R525" s="133"/>
      <c r="S525" s="134"/>
      <c r="T525" s="133"/>
      <c r="U525" s="133"/>
    </row>
    <row r="526" spans="1:21" s="148" customFormat="1" x14ac:dyDescent="0.3">
      <c r="A526" s="111"/>
      <c r="B526" s="133"/>
      <c r="C526" s="132"/>
      <c r="D526" s="134"/>
      <c r="E526" s="133"/>
      <c r="F526" s="135"/>
      <c r="G526" s="136"/>
      <c r="H526" s="106"/>
      <c r="I526" s="133"/>
      <c r="J526" s="132"/>
      <c r="K526" s="134"/>
      <c r="L526" s="133"/>
      <c r="M526" s="135"/>
      <c r="N526" s="136"/>
      <c r="O526" s="106"/>
      <c r="P526" s="133"/>
      <c r="Q526" s="132"/>
      <c r="R526" s="134"/>
      <c r="S526" s="133"/>
      <c r="T526" s="135"/>
      <c r="U526" s="136"/>
    </row>
    <row r="527" spans="1:21" s="148" customFormat="1" x14ac:dyDescent="0.3">
      <c r="A527" s="111"/>
      <c r="B527" s="135"/>
      <c r="C527" s="134"/>
      <c r="D527" s="132"/>
      <c r="E527" s="135"/>
      <c r="F527" s="135"/>
      <c r="G527" s="137"/>
      <c r="H527" s="106"/>
      <c r="I527" s="135"/>
      <c r="J527" s="134"/>
      <c r="K527" s="132"/>
      <c r="L527" s="135"/>
      <c r="M527" s="135"/>
      <c r="N527" s="137"/>
      <c r="O527" s="106"/>
      <c r="P527" s="135"/>
      <c r="Q527" s="134"/>
      <c r="R527" s="132"/>
      <c r="S527" s="135"/>
      <c r="T527" s="135"/>
      <c r="U527" s="137"/>
    </row>
    <row r="528" spans="1:21" s="148" customFormat="1" x14ac:dyDescent="0.3">
      <c r="A528" s="111"/>
      <c r="B528" s="134"/>
      <c r="C528" s="135"/>
      <c r="D528" s="136"/>
      <c r="E528" s="132"/>
      <c r="F528" s="137"/>
      <c r="G528" s="135"/>
      <c r="H528" s="106"/>
      <c r="I528" s="134"/>
      <c r="J528" s="135"/>
      <c r="K528" s="136"/>
      <c r="L528" s="132"/>
      <c r="M528" s="137"/>
      <c r="N528" s="135"/>
      <c r="O528" s="106"/>
      <c r="P528" s="134"/>
      <c r="Q528" s="135"/>
      <c r="R528" s="136"/>
      <c r="S528" s="132"/>
      <c r="T528" s="137"/>
      <c r="U528" s="135"/>
    </row>
    <row r="529" spans="1:21" s="148" customFormat="1" x14ac:dyDescent="0.3">
      <c r="A529" s="111"/>
      <c r="B529" s="137"/>
      <c r="C529" s="136"/>
      <c r="D529" s="135"/>
      <c r="E529" s="137"/>
      <c r="F529" s="132"/>
      <c r="G529" s="134"/>
      <c r="H529" s="106"/>
      <c r="I529" s="137"/>
      <c r="J529" s="136"/>
      <c r="K529" s="135"/>
      <c r="L529" s="137"/>
      <c r="M529" s="132"/>
      <c r="N529" s="134"/>
      <c r="O529" s="106"/>
      <c r="P529" s="137"/>
      <c r="Q529" s="136"/>
      <c r="R529" s="135"/>
      <c r="S529" s="137"/>
      <c r="T529" s="132"/>
      <c r="U529" s="134"/>
    </row>
    <row r="530" spans="1:21" s="148" customFormat="1" x14ac:dyDescent="0.3">
      <c r="A530" s="111"/>
      <c r="B530" s="135"/>
      <c r="C530" s="137"/>
      <c r="D530" s="137"/>
      <c r="E530" s="135"/>
      <c r="F530" s="134"/>
      <c r="G530" s="132"/>
      <c r="H530" s="106"/>
      <c r="I530" s="135"/>
      <c r="J530" s="137"/>
      <c r="K530" s="137"/>
      <c r="L530" s="135"/>
      <c r="M530" s="134"/>
      <c r="N530" s="132"/>
      <c r="O530" s="106"/>
      <c r="P530" s="135"/>
      <c r="Q530" s="137"/>
      <c r="R530" s="137"/>
      <c r="S530" s="135"/>
      <c r="T530" s="134"/>
      <c r="U530" s="132"/>
    </row>
    <row r="531" spans="1:21" s="148" customFormat="1" x14ac:dyDescent="0.3">
      <c r="A531" s="111"/>
      <c r="B531" s="136"/>
      <c r="C531" s="138"/>
      <c r="D531" s="135"/>
      <c r="E531" s="138"/>
      <c r="F531" s="136"/>
      <c r="G531" s="138"/>
      <c r="H531" s="106"/>
      <c r="I531" s="136"/>
      <c r="J531" s="138"/>
      <c r="K531" s="135"/>
      <c r="L531" s="138"/>
      <c r="M531" s="136"/>
      <c r="N531" s="138"/>
      <c r="O531" s="106"/>
      <c r="P531" s="136"/>
      <c r="Q531" s="138"/>
      <c r="R531" s="135"/>
      <c r="S531" s="138"/>
      <c r="T531" s="136"/>
      <c r="U531" s="138"/>
    </row>
    <row r="532" spans="1:21" s="148" customFormat="1" x14ac:dyDescent="0.3">
      <c r="A532" s="111"/>
      <c r="B532" s="145"/>
      <c r="C532" s="146"/>
      <c r="D532" s="145"/>
      <c r="E532" s="147"/>
      <c r="F532" s="145"/>
      <c r="G532" s="146"/>
      <c r="H532" s="106"/>
      <c r="I532" s="145"/>
      <c r="J532" s="146"/>
      <c r="K532" s="145"/>
      <c r="L532" s="147"/>
      <c r="M532" s="145"/>
      <c r="N532" s="146"/>
      <c r="O532" s="106"/>
      <c r="P532" s="145"/>
      <c r="Q532" s="146"/>
      <c r="R532" s="145"/>
      <c r="S532" s="147"/>
      <c r="T532" s="145"/>
      <c r="U532" s="146"/>
    </row>
    <row r="533" spans="1:21" s="148" customFormat="1" x14ac:dyDescent="0.3">
      <c r="A533" s="111"/>
      <c r="C533" s="111" t="s">
        <v>197</v>
      </c>
      <c r="D533" s="111" t="s">
        <v>3</v>
      </c>
      <c r="E533" s="111" t="s">
        <v>203</v>
      </c>
      <c r="J533" s="111" t="s">
        <v>197</v>
      </c>
      <c r="K533" s="111" t="s">
        <v>3</v>
      </c>
      <c r="L533" s="111" t="s">
        <v>203</v>
      </c>
      <c r="Q533" s="111" t="s">
        <v>197</v>
      </c>
      <c r="R533" s="111" t="s">
        <v>3</v>
      </c>
      <c r="S533" s="111" t="s">
        <v>203</v>
      </c>
    </row>
    <row r="534" spans="1:21" s="148" customFormat="1" x14ac:dyDescent="0.3">
      <c r="A534" s="111"/>
      <c r="B534" s="111" t="s">
        <v>199</v>
      </c>
      <c r="C534" s="148" t="e">
        <f>AVERAGE(B525,C526,D527,E528,F529,G530)</f>
        <v>#DIV/0!</v>
      </c>
      <c r="D534" s="148" t="e">
        <f>STDEV(B525,C526,D527,E528,F529,G530)</f>
        <v>#DIV/0!</v>
      </c>
      <c r="E534" s="148" t="e">
        <f>ROUND((D534/C534)*100,2)&amp;"%"</f>
        <v>#DIV/0!</v>
      </c>
      <c r="I534" s="111" t="s">
        <v>199</v>
      </c>
      <c r="J534" s="148" t="e">
        <f>AVERAGE(I525,J526,K527,L528,M529,N530)</f>
        <v>#DIV/0!</v>
      </c>
      <c r="K534" s="148" t="e">
        <f>STDEV(I525,J526,K527,L528,M529,N530)</f>
        <v>#DIV/0!</v>
      </c>
      <c r="L534" s="148" t="e">
        <f>ROUND((K534/J534)*100,2)&amp;"%"</f>
        <v>#DIV/0!</v>
      </c>
      <c r="P534" s="111" t="s">
        <v>199</v>
      </c>
      <c r="Q534" s="148" t="e">
        <f>AVERAGE(P525,Q526,R527,S528,T529,U530)</f>
        <v>#DIV/0!</v>
      </c>
      <c r="R534" s="148" t="e">
        <f>STDEV(P525,Q526,R527,S528,T529,U530)</f>
        <v>#DIV/0!</v>
      </c>
      <c r="S534" s="148" t="e">
        <f>ROUND((R534/Q534)*100,2)&amp;"%"</f>
        <v>#DIV/0!</v>
      </c>
    </row>
    <row r="535" spans="1:21" s="148" customFormat="1" x14ac:dyDescent="0.3">
      <c r="A535" s="111"/>
      <c r="B535" s="111" t="s">
        <v>198</v>
      </c>
      <c r="C535" s="148" t="e">
        <f>AVERAGE(B526,C525,D525,F525,G525,E526)</f>
        <v>#DIV/0!</v>
      </c>
      <c r="D535" s="148" t="e">
        <f>STDEV(B526,C525,D525,E526,F525,G525)</f>
        <v>#DIV/0!</v>
      </c>
      <c r="E535" s="148" t="e">
        <f t="shared" ref="E535:E539" si="87">ROUND((D535/C535)*100,2)&amp;"%"</f>
        <v>#DIV/0!</v>
      </c>
      <c r="F535" s="111"/>
      <c r="G535" s="111"/>
      <c r="I535" s="111" t="s">
        <v>198</v>
      </c>
      <c r="J535" s="148" t="e">
        <f>AVERAGE(I526,J525,K525,M525,N525,L526)</f>
        <v>#DIV/0!</v>
      </c>
      <c r="K535" s="148" t="e">
        <f>STDEV(I526,J525,K525,L526,M525,N525)</f>
        <v>#DIV/0!</v>
      </c>
      <c r="L535" s="148" t="e">
        <f t="shared" ref="L535:L539" si="88">ROUND((K535/J535)*100,2)&amp;"%"</f>
        <v>#DIV/0!</v>
      </c>
      <c r="M535" s="111"/>
      <c r="N535" s="111"/>
      <c r="P535" s="111" t="s">
        <v>198</v>
      </c>
      <c r="Q535" s="148" t="e">
        <f>AVERAGE(P526,Q525,R525,T525,U525,S526)</f>
        <v>#DIV/0!</v>
      </c>
      <c r="R535" s="148" t="e">
        <f>STDEV(P526,Q525,R525,S526,T525,U525)</f>
        <v>#DIV/0!</v>
      </c>
      <c r="S535" s="148" t="e">
        <f t="shared" ref="S535:S539" si="89">ROUND((R535/Q535)*100,2)&amp;"%"</f>
        <v>#DIV/0!</v>
      </c>
      <c r="T535" s="111"/>
      <c r="U535" s="111"/>
    </row>
    <row r="536" spans="1:21" s="148" customFormat="1" x14ac:dyDescent="0.3">
      <c r="A536" s="111"/>
      <c r="B536" s="111" t="s">
        <v>200</v>
      </c>
      <c r="C536" s="148" t="e">
        <f>AVERAGE(B528,C527,D526,E525,F530,G529)</f>
        <v>#DIV/0!</v>
      </c>
      <c r="D536" s="148" t="e">
        <f>STDEV(B528,C527,D526,E525,F530,G529)</f>
        <v>#DIV/0!</v>
      </c>
      <c r="E536" s="148" t="e">
        <f t="shared" si="87"/>
        <v>#DIV/0!</v>
      </c>
      <c r="F536" s="111"/>
      <c r="G536" s="111"/>
      <c r="I536" s="111" t="s">
        <v>200</v>
      </c>
      <c r="J536" s="148" t="e">
        <f>AVERAGE(I528,J527,K526,L525,M530,N529)</f>
        <v>#DIV/0!</v>
      </c>
      <c r="K536" s="148" t="e">
        <f>STDEV(I528,J527,K526,L525,M530,N529)</f>
        <v>#DIV/0!</v>
      </c>
      <c r="L536" s="148" t="e">
        <f t="shared" si="88"/>
        <v>#DIV/0!</v>
      </c>
      <c r="M536" s="111"/>
      <c r="N536" s="111"/>
      <c r="P536" s="111" t="s">
        <v>200</v>
      </c>
      <c r="Q536" s="148" t="e">
        <f>AVERAGE(P528,Q527,R526,S525,T530,U529)</f>
        <v>#DIV/0!</v>
      </c>
      <c r="R536" s="148" t="e">
        <f>STDEV(P528,Q527,R526,S525,T530,U529)</f>
        <v>#DIV/0!</v>
      </c>
      <c r="S536" s="148" t="e">
        <f t="shared" si="89"/>
        <v>#DIV/0!</v>
      </c>
      <c r="T536" s="111"/>
      <c r="U536" s="111"/>
    </row>
    <row r="537" spans="1:21" s="148" customFormat="1" x14ac:dyDescent="0.3">
      <c r="A537" s="111"/>
      <c r="B537" s="111" t="s">
        <v>201</v>
      </c>
      <c r="C537" s="148" t="e">
        <f>AVERAGE(B529,C530,D530,E529,F528,G527)</f>
        <v>#DIV/0!</v>
      </c>
      <c r="D537" s="148" t="e">
        <f>STDEV(B529,C530,D530,E529,F528,G527)</f>
        <v>#DIV/0!</v>
      </c>
      <c r="E537" s="148" t="e">
        <f t="shared" si="87"/>
        <v>#DIV/0!</v>
      </c>
      <c r="F537" s="111"/>
      <c r="G537" s="111"/>
      <c r="I537" s="111" t="s">
        <v>201</v>
      </c>
      <c r="J537" s="148" t="e">
        <f>AVERAGE(I529,J530,K530,L529,M528,N527)</f>
        <v>#DIV/0!</v>
      </c>
      <c r="K537" s="148" t="e">
        <f>STDEV(I529,J530,K530,L529,M528,N527)</f>
        <v>#DIV/0!</v>
      </c>
      <c r="L537" s="148" t="e">
        <f t="shared" si="88"/>
        <v>#DIV/0!</v>
      </c>
      <c r="M537" s="111"/>
      <c r="N537" s="111"/>
      <c r="P537" s="111" t="s">
        <v>201</v>
      </c>
      <c r="Q537" s="148" t="e">
        <f>AVERAGE(P529,Q530,R530,S529,T528,U527)</f>
        <v>#DIV/0!</v>
      </c>
      <c r="R537" s="148" t="e">
        <f>STDEV(P529,Q530,R530,S529,T528,U527)</f>
        <v>#DIV/0!</v>
      </c>
      <c r="S537" s="148" t="e">
        <f t="shared" si="89"/>
        <v>#DIV/0!</v>
      </c>
      <c r="T537" s="111"/>
      <c r="U537" s="111"/>
    </row>
    <row r="538" spans="1:21" s="148" customFormat="1" x14ac:dyDescent="0.3">
      <c r="A538" s="111"/>
      <c r="B538" s="111" t="s">
        <v>202</v>
      </c>
      <c r="C538" s="148" t="e">
        <f>AVERAGE(B531,C529,D528,G526,F531,E532)</f>
        <v>#DIV/0!</v>
      </c>
      <c r="D538" s="148" t="e">
        <f>STDEV(B531,C529,D528,G526,F531,E532)</f>
        <v>#DIV/0!</v>
      </c>
      <c r="E538" s="148" t="e">
        <f t="shared" si="87"/>
        <v>#DIV/0!</v>
      </c>
      <c r="F538" s="111"/>
      <c r="G538" s="111"/>
      <c r="I538" s="111" t="s">
        <v>202</v>
      </c>
      <c r="J538" s="148" t="e">
        <f>AVERAGE(I531,J529,K528,N526,M531,L532)</f>
        <v>#DIV/0!</v>
      </c>
      <c r="K538" s="148" t="e">
        <f>STDEV(I531,J529,K528,N526,M531,L532)</f>
        <v>#DIV/0!</v>
      </c>
      <c r="L538" s="148" t="e">
        <f t="shared" si="88"/>
        <v>#DIV/0!</v>
      </c>
      <c r="M538" s="111"/>
      <c r="N538" s="111"/>
      <c r="P538" s="111" t="s">
        <v>202</v>
      </c>
      <c r="Q538" s="148" t="e">
        <f>AVERAGE(P531,Q529,R528,U526,T531,S532)</f>
        <v>#DIV/0!</v>
      </c>
      <c r="R538" s="148" t="e">
        <f>STDEV(P531,Q529,R528,U526,T531,S532)</f>
        <v>#DIV/0!</v>
      </c>
      <c r="S538" s="148" t="e">
        <f t="shared" si="89"/>
        <v>#DIV/0!</v>
      </c>
      <c r="T538" s="111"/>
      <c r="U538" s="111"/>
    </row>
    <row r="539" spans="1:21" s="148" customFormat="1" x14ac:dyDescent="0.3">
      <c r="A539" s="111"/>
      <c r="B539" s="111" t="s">
        <v>204</v>
      </c>
      <c r="C539" s="148" t="e">
        <f>AVERAGE(B532,C531,D532,E531,F532,G531)</f>
        <v>#DIV/0!</v>
      </c>
      <c r="D539" s="148" t="e">
        <f>STDEV(B532,C531,D532,E531,F532,G531)</f>
        <v>#DIV/0!</v>
      </c>
      <c r="E539" s="148" t="e">
        <f t="shared" si="87"/>
        <v>#DIV/0!</v>
      </c>
      <c r="F539" s="111"/>
      <c r="G539" s="111"/>
      <c r="I539" s="111" t="s">
        <v>204</v>
      </c>
      <c r="J539" s="148" t="e">
        <f>AVERAGE(I532,J531,K532,L531,M532,N531)</f>
        <v>#DIV/0!</v>
      </c>
      <c r="K539" s="148" t="e">
        <f>STDEV(I532,J531,K532,L531,M532,N531)</f>
        <v>#DIV/0!</v>
      </c>
      <c r="L539" s="148" t="e">
        <f t="shared" si="88"/>
        <v>#DIV/0!</v>
      </c>
      <c r="M539" s="111"/>
      <c r="N539" s="111"/>
      <c r="P539" s="111" t="s">
        <v>204</v>
      </c>
      <c r="Q539" s="148" t="e">
        <f>AVERAGE(P532,Q531,R532,S531,T532,U531)</f>
        <v>#DIV/0!</v>
      </c>
      <c r="R539" s="148" t="e">
        <f>STDEV(P532,Q531,R532,S531,T532,U531)</f>
        <v>#DIV/0!</v>
      </c>
      <c r="S539" s="148" t="e">
        <f t="shared" si="89"/>
        <v>#DIV/0!</v>
      </c>
      <c r="T539" s="111"/>
      <c r="U539" s="111"/>
    </row>
    <row r="540" spans="1:21" s="148" customFormat="1" x14ac:dyDescent="0.3">
      <c r="A540" s="111"/>
      <c r="B540" s="111"/>
      <c r="C540" s="111"/>
      <c r="D540" s="111"/>
      <c r="E540" s="111"/>
      <c r="F540" s="111"/>
      <c r="G540" s="111"/>
      <c r="I540" s="111"/>
      <c r="J540" s="111"/>
      <c r="K540" s="111"/>
      <c r="L540" s="111"/>
      <c r="M540" s="111"/>
      <c r="N540" s="111"/>
      <c r="P540" s="111"/>
      <c r="Q540" s="111"/>
      <c r="R540" s="111"/>
      <c r="S540" s="111"/>
      <c r="T540" s="111"/>
      <c r="U540" s="111"/>
    </row>
    <row r="541" spans="1:21" s="148" customFormat="1" x14ac:dyDescent="0.3">
      <c r="A541" s="111"/>
      <c r="B541" s="52" t="s">
        <v>194</v>
      </c>
      <c r="C541" s="106"/>
      <c r="D541" s="106"/>
      <c r="E541" s="106"/>
      <c r="F541" s="106"/>
      <c r="G541" s="106"/>
      <c r="H541" s="106"/>
      <c r="I541" s="52" t="s">
        <v>195</v>
      </c>
      <c r="J541" s="106"/>
      <c r="K541" s="106"/>
      <c r="L541" s="106"/>
      <c r="M541" s="106"/>
      <c r="N541" s="106"/>
      <c r="O541" s="106"/>
      <c r="P541" s="52" t="s">
        <v>196</v>
      </c>
      <c r="Q541" s="106"/>
      <c r="R541" s="106"/>
      <c r="S541" s="106"/>
      <c r="T541" s="106"/>
      <c r="U541" s="106"/>
    </row>
    <row r="542" spans="1:21" s="148" customFormat="1" x14ac:dyDescent="0.3">
      <c r="A542" s="111"/>
      <c r="B542" s="131"/>
      <c r="C542" s="131"/>
      <c r="D542" s="131"/>
      <c r="E542" s="131"/>
      <c r="F542" s="131"/>
      <c r="G542" s="131"/>
      <c r="H542" s="106"/>
      <c r="I542" s="131"/>
      <c r="J542" s="131"/>
      <c r="K542" s="131"/>
      <c r="L542" s="131"/>
      <c r="M542" s="131"/>
      <c r="N542" s="131"/>
      <c r="O542" s="106"/>
      <c r="P542" s="131"/>
      <c r="Q542" s="131"/>
      <c r="R542" s="131"/>
      <c r="S542" s="131"/>
      <c r="T542" s="131"/>
      <c r="U542" s="131"/>
    </row>
    <row r="543" spans="1:21" s="148" customFormat="1" x14ac:dyDescent="0.3">
      <c r="A543" s="111"/>
      <c r="B543" s="132"/>
      <c r="C543" s="133"/>
      <c r="D543" s="133"/>
      <c r="E543" s="134"/>
      <c r="F543" s="133"/>
      <c r="G543" s="133"/>
      <c r="H543" s="106"/>
      <c r="I543" s="132"/>
      <c r="J543" s="133"/>
      <c r="K543" s="133"/>
      <c r="L543" s="134"/>
      <c r="M543" s="133"/>
      <c r="N543" s="133"/>
      <c r="O543" s="106"/>
      <c r="P543" s="132"/>
      <c r="Q543" s="133"/>
      <c r="R543" s="133"/>
      <c r="S543" s="134"/>
      <c r="T543" s="133"/>
      <c r="U543" s="133"/>
    </row>
    <row r="544" spans="1:21" s="148" customFormat="1" x14ac:dyDescent="0.3">
      <c r="A544" s="111"/>
      <c r="B544" s="133"/>
      <c r="C544" s="132"/>
      <c r="D544" s="134"/>
      <c r="E544" s="133"/>
      <c r="F544" s="135"/>
      <c r="G544" s="136"/>
      <c r="H544" s="106"/>
      <c r="I544" s="133"/>
      <c r="J544" s="132"/>
      <c r="K544" s="134"/>
      <c r="L544" s="133"/>
      <c r="M544" s="135"/>
      <c r="N544" s="136"/>
      <c r="O544" s="106"/>
      <c r="P544" s="133"/>
      <c r="Q544" s="132"/>
      <c r="R544" s="134"/>
      <c r="S544" s="133"/>
      <c r="T544" s="135"/>
      <c r="U544" s="136"/>
    </row>
    <row r="545" spans="1:21" s="148" customFormat="1" x14ac:dyDescent="0.3">
      <c r="A545" s="111"/>
      <c r="B545" s="135"/>
      <c r="C545" s="134"/>
      <c r="D545" s="132"/>
      <c r="E545" s="135"/>
      <c r="F545" s="135"/>
      <c r="G545" s="137"/>
      <c r="H545" s="106"/>
      <c r="I545" s="135"/>
      <c r="J545" s="134"/>
      <c r="K545" s="132"/>
      <c r="L545" s="135"/>
      <c r="M545" s="135"/>
      <c r="N545" s="137"/>
      <c r="O545" s="106"/>
      <c r="P545" s="135"/>
      <c r="Q545" s="134"/>
      <c r="R545" s="132"/>
      <c r="S545" s="135"/>
      <c r="T545" s="135"/>
      <c r="U545" s="137"/>
    </row>
    <row r="546" spans="1:21" s="148" customFormat="1" x14ac:dyDescent="0.3">
      <c r="A546" s="111"/>
      <c r="B546" s="134"/>
      <c r="C546" s="135"/>
      <c r="D546" s="136"/>
      <c r="E546" s="132"/>
      <c r="F546" s="137"/>
      <c r="G546" s="135"/>
      <c r="H546" s="106"/>
      <c r="I546" s="134"/>
      <c r="J546" s="135"/>
      <c r="K546" s="136"/>
      <c r="L546" s="132"/>
      <c r="M546" s="137"/>
      <c r="N546" s="135"/>
      <c r="O546" s="106"/>
      <c r="P546" s="134"/>
      <c r="Q546" s="135"/>
      <c r="R546" s="136"/>
      <c r="S546" s="132"/>
      <c r="T546" s="137"/>
      <c r="U546" s="135"/>
    </row>
    <row r="547" spans="1:21" s="148" customFormat="1" x14ac:dyDescent="0.3">
      <c r="A547" s="111"/>
      <c r="B547" s="137"/>
      <c r="C547" s="136"/>
      <c r="D547" s="135"/>
      <c r="E547" s="137"/>
      <c r="F547" s="132"/>
      <c r="G547" s="134"/>
      <c r="H547" s="106"/>
      <c r="I547" s="137"/>
      <c r="J547" s="136"/>
      <c r="K547" s="135"/>
      <c r="L547" s="137"/>
      <c r="M547" s="132"/>
      <c r="N547" s="134"/>
      <c r="O547" s="106"/>
      <c r="P547" s="137"/>
      <c r="Q547" s="136"/>
      <c r="R547" s="135"/>
      <c r="S547" s="137"/>
      <c r="T547" s="132"/>
      <c r="U547" s="134"/>
    </row>
    <row r="548" spans="1:21" s="148" customFormat="1" x14ac:dyDescent="0.3">
      <c r="A548" s="111"/>
      <c r="B548" s="135"/>
      <c r="C548" s="137"/>
      <c r="D548" s="137"/>
      <c r="E548" s="135"/>
      <c r="F548" s="134"/>
      <c r="G548" s="132"/>
      <c r="H548" s="106"/>
      <c r="I548" s="135"/>
      <c r="J548" s="137"/>
      <c r="K548" s="137"/>
      <c r="L548" s="135"/>
      <c r="M548" s="134"/>
      <c r="N548" s="132"/>
      <c r="O548" s="106"/>
      <c r="P548" s="135"/>
      <c r="Q548" s="137"/>
      <c r="R548" s="137"/>
      <c r="S548" s="135"/>
      <c r="T548" s="134"/>
      <c r="U548" s="132"/>
    </row>
    <row r="549" spans="1:21" s="148" customFormat="1" x14ac:dyDescent="0.3">
      <c r="A549" s="111"/>
      <c r="B549" s="136"/>
      <c r="C549" s="138"/>
      <c r="D549" s="135"/>
      <c r="E549" s="138"/>
      <c r="F549" s="136"/>
      <c r="G549" s="138"/>
      <c r="H549" s="106"/>
      <c r="I549" s="136"/>
      <c r="J549" s="138"/>
      <c r="K549" s="135"/>
      <c r="L549" s="138"/>
      <c r="M549" s="136"/>
      <c r="N549" s="138"/>
      <c r="O549" s="106"/>
      <c r="P549" s="136"/>
      <c r="Q549" s="138"/>
      <c r="R549" s="135"/>
      <c r="S549" s="138"/>
      <c r="T549" s="136"/>
      <c r="U549" s="138"/>
    </row>
    <row r="550" spans="1:21" s="148" customFormat="1" x14ac:dyDescent="0.3">
      <c r="A550" s="111"/>
      <c r="B550" s="145"/>
      <c r="C550" s="146"/>
      <c r="D550" s="145"/>
      <c r="E550" s="147"/>
      <c r="F550" s="145"/>
      <c r="G550" s="146"/>
      <c r="H550" s="106"/>
      <c r="I550" s="145"/>
      <c r="J550" s="146"/>
      <c r="K550" s="145"/>
      <c r="L550" s="147"/>
      <c r="M550" s="145"/>
      <c r="N550" s="146"/>
      <c r="O550" s="106"/>
      <c r="P550" s="145"/>
      <c r="Q550" s="146"/>
      <c r="R550" s="145"/>
      <c r="S550" s="147"/>
      <c r="T550" s="145"/>
      <c r="U550" s="146"/>
    </row>
    <row r="551" spans="1:21" s="148" customFormat="1" x14ac:dyDescent="0.3">
      <c r="A551" s="111"/>
      <c r="C551" s="111" t="s">
        <v>197</v>
      </c>
      <c r="D551" s="111" t="s">
        <v>3</v>
      </c>
      <c r="E551" s="111" t="s">
        <v>203</v>
      </c>
      <c r="J551" s="111" t="s">
        <v>197</v>
      </c>
      <c r="K551" s="111" t="s">
        <v>3</v>
      </c>
      <c r="L551" s="111" t="s">
        <v>203</v>
      </c>
      <c r="Q551" s="111" t="s">
        <v>197</v>
      </c>
      <c r="R551" s="111" t="s">
        <v>3</v>
      </c>
      <c r="S551" s="111" t="s">
        <v>203</v>
      </c>
    </row>
    <row r="552" spans="1:21" s="148" customFormat="1" x14ac:dyDescent="0.3">
      <c r="A552" s="111"/>
      <c r="B552" s="111" t="s">
        <v>199</v>
      </c>
      <c r="C552" s="148" t="e">
        <f>AVERAGE(B543,C544,D545,E546,F547,G548)</f>
        <v>#DIV/0!</v>
      </c>
      <c r="D552" s="148" t="e">
        <f>STDEV(B543,C544,D545,E546,F547,G548)</f>
        <v>#DIV/0!</v>
      </c>
      <c r="E552" s="148" t="e">
        <f>ROUND((D552/C552)*100,2)&amp;"%"</f>
        <v>#DIV/0!</v>
      </c>
      <c r="I552" s="111" t="s">
        <v>199</v>
      </c>
      <c r="J552" s="148" t="e">
        <f>AVERAGE(I543,J544,K545,L546,M547,N548)</f>
        <v>#DIV/0!</v>
      </c>
      <c r="K552" s="148" t="e">
        <f>STDEV(I543,J544,K545,L546,M547,N548)</f>
        <v>#DIV/0!</v>
      </c>
      <c r="L552" s="148" t="e">
        <f>ROUND((K552/J552)*100,2)&amp;"%"</f>
        <v>#DIV/0!</v>
      </c>
      <c r="P552" s="111" t="s">
        <v>199</v>
      </c>
      <c r="Q552" s="148" t="e">
        <f>AVERAGE(P543,Q544,R545,S546,T547,U548)</f>
        <v>#DIV/0!</v>
      </c>
      <c r="R552" s="148" t="e">
        <f>STDEV(P543,Q544,R545,S546,T547,U548)</f>
        <v>#DIV/0!</v>
      </c>
      <c r="S552" s="148" t="e">
        <f>ROUND((R552/Q552)*100,2)&amp;"%"</f>
        <v>#DIV/0!</v>
      </c>
    </row>
    <row r="553" spans="1:21" s="148" customFormat="1" x14ac:dyDescent="0.3">
      <c r="A553" s="111"/>
      <c r="B553" s="111" t="s">
        <v>198</v>
      </c>
      <c r="C553" s="148" t="e">
        <f>AVERAGE(B544,C543,D543,F543,G543,E544)</f>
        <v>#DIV/0!</v>
      </c>
      <c r="D553" s="148" t="e">
        <f>STDEV(B544,C543,D543,E544,F543,G543)</f>
        <v>#DIV/0!</v>
      </c>
      <c r="E553" s="148" t="e">
        <f t="shared" ref="E553:E557" si="90">ROUND((D553/C553)*100,2)&amp;"%"</f>
        <v>#DIV/0!</v>
      </c>
      <c r="F553" s="111"/>
      <c r="G553" s="111"/>
      <c r="I553" s="111" t="s">
        <v>198</v>
      </c>
      <c r="J553" s="148" t="e">
        <f>AVERAGE(I544,J543,K543,M543,N543,L544)</f>
        <v>#DIV/0!</v>
      </c>
      <c r="K553" s="148" t="e">
        <f>STDEV(I544,J543,K543,L544,M543,N543)</f>
        <v>#DIV/0!</v>
      </c>
      <c r="L553" s="148" t="e">
        <f t="shared" ref="L553:L557" si="91">ROUND((K553/J553)*100,2)&amp;"%"</f>
        <v>#DIV/0!</v>
      </c>
      <c r="M553" s="111"/>
      <c r="N553" s="111"/>
      <c r="P553" s="111" t="s">
        <v>198</v>
      </c>
      <c r="Q553" s="148" t="e">
        <f>AVERAGE(P544,Q543,R543,T543,U543,S544)</f>
        <v>#DIV/0!</v>
      </c>
      <c r="R553" s="148" t="e">
        <f>STDEV(P544,Q543,R543,S544,T543,U543)</f>
        <v>#DIV/0!</v>
      </c>
      <c r="S553" s="148" t="e">
        <f t="shared" ref="S553:S557" si="92">ROUND((R553/Q553)*100,2)&amp;"%"</f>
        <v>#DIV/0!</v>
      </c>
      <c r="T553" s="111"/>
      <c r="U553" s="111"/>
    </row>
    <row r="554" spans="1:21" s="148" customFormat="1" x14ac:dyDescent="0.3">
      <c r="A554" s="111"/>
      <c r="B554" s="111" t="s">
        <v>200</v>
      </c>
      <c r="C554" s="148" t="e">
        <f>AVERAGE(B546,C545,D544,E543,F548,G547)</f>
        <v>#DIV/0!</v>
      </c>
      <c r="D554" s="148" t="e">
        <f>STDEV(B546,C545,D544,E543,F548,G547)</f>
        <v>#DIV/0!</v>
      </c>
      <c r="E554" s="148" t="e">
        <f t="shared" si="90"/>
        <v>#DIV/0!</v>
      </c>
      <c r="F554" s="111"/>
      <c r="G554" s="111"/>
      <c r="I554" s="111" t="s">
        <v>200</v>
      </c>
      <c r="J554" s="148" t="e">
        <f>AVERAGE(I546,J545,K544,L543,M548,N547)</f>
        <v>#DIV/0!</v>
      </c>
      <c r="K554" s="148" t="e">
        <f>STDEV(I546,J545,K544,L543,M548,N547)</f>
        <v>#DIV/0!</v>
      </c>
      <c r="L554" s="148" t="e">
        <f t="shared" si="91"/>
        <v>#DIV/0!</v>
      </c>
      <c r="M554" s="111"/>
      <c r="N554" s="111"/>
      <c r="P554" s="111" t="s">
        <v>200</v>
      </c>
      <c r="Q554" s="148" t="e">
        <f>AVERAGE(P546,Q545,R544,S543,T548,U547)</f>
        <v>#DIV/0!</v>
      </c>
      <c r="R554" s="148" t="e">
        <f>STDEV(P546,Q545,R544,S543,T548,U547)</f>
        <v>#DIV/0!</v>
      </c>
      <c r="S554" s="148" t="e">
        <f t="shared" si="92"/>
        <v>#DIV/0!</v>
      </c>
      <c r="T554" s="111"/>
      <c r="U554" s="111"/>
    </row>
    <row r="555" spans="1:21" s="148" customFormat="1" x14ac:dyDescent="0.3">
      <c r="A555" s="111"/>
      <c r="B555" s="111" t="s">
        <v>201</v>
      </c>
      <c r="C555" s="148" t="e">
        <f>AVERAGE(B547,C548,D548,E547,F546,G545)</f>
        <v>#DIV/0!</v>
      </c>
      <c r="D555" s="148" t="e">
        <f>STDEV(B547,C548,D548,E547,F546,G545)</f>
        <v>#DIV/0!</v>
      </c>
      <c r="E555" s="148" t="e">
        <f t="shared" si="90"/>
        <v>#DIV/0!</v>
      </c>
      <c r="F555" s="111"/>
      <c r="G555" s="111"/>
      <c r="I555" s="111" t="s">
        <v>201</v>
      </c>
      <c r="J555" s="148" t="e">
        <f>AVERAGE(I547,J548,K548,L547,M546,N545)</f>
        <v>#DIV/0!</v>
      </c>
      <c r="K555" s="148" t="e">
        <f>STDEV(I547,J548,K548,L547,M546,N545)</f>
        <v>#DIV/0!</v>
      </c>
      <c r="L555" s="148" t="e">
        <f t="shared" si="91"/>
        <v>#DIV/0!</v>
      </c>
      <c r="M555" s="111"/>
      <c r="N555" s="111"/>
      <c r="P555" s="111" t="s">
        <v>201</v>
      </c>
      <c r="Q555" s="148" t="e">
        <f>AVERAGE(P547,Q548,R548,S547,T546,U545)</f>
        <v>#DIV/0!</v>
      </c>
      <c r="R555" s="148" t="e">
        <f>STDEV(P547,Q548,R548,S547,T546,U545)</f>
        <v>#DIV/0!</v>
      </c>
      <c r="S555" s="148" t="e">
        <f t="shared" si="92"/>
        <v>#DIV/0!</v>
      </c>
      <c r="T555" s="111"/>
      <c r="U555" s="111"/>
    </row>
    <row r="556" spans="1:21" s="148" customFormat="1" x14ac:dyDescent="0.3">
      <c r="A556" s="111"/>
      <c r="B556" s="111" t="s">
        <v>202</v>
      </c>
      <c r="C556" s="148" t="e">
        <f>AVERAGE(B549,C547,D546,G544,F549,E550)</f>
        <v>#DIV/0!</v>
      </c>
      <c r="D556" s="148" t="e">
        <f>STDEV(B549,C547,D546,G544,F549,E550)</f>
        <v>#DIV/0!</v>
      </c>
      <c r="E556" s="148" t="e">
        <f t="shared" si="90"/>
        <v>#DIV/0!</v>
      </c>
      <c r="F556" s="111"/>
      <c r="G556" s="111"/>
      <c r="I556" s="111" t="s">
        <v>202</v>
      </c>
      <c r="J556" s="148" t="e">
        <f>AVERAGE(I549,J547,K546,N544,M549,L550)</f>
        <v>#DIV/0!</v>
      </c>
      <c r="K556" s="148" t="e">
        <f>STDEV(I549,J547,K546,N544,M549,L550)</f>
        <v>#DIV/0!</v>
      </c>
      <c r="L556" s="148" t="e">
        <f t="shared" si="91"/>
        <v>#DIV/0!</v>
      </c>
      <c r="M556" s="111"/>
      <c r="N556" s="111"/>
      <c r="P556" s="111" t="s">
        <v>202</v>
      </c>
      <c r="Q556" s="148" t="e">
        <f>AVERAGE(P549,Q547,R546,U544,T549,S550)</f>
        <v>#DIV/0!</v>
      </c>
      <c r="R556" s="148" t="e">
        <f>STDEV(P549,Q547,R546,U544,T549,S550)</f>
        <v>#DIV/0!</v>
      </c>
      <c r="S556" s="148" t="e">
        <f t="shared" si="92"/>
        <v>#DIV/0!</v>
      </c>
      <c r="T556" s="111"/>
      <c r="U556" s="111"/>
    </row>
    <row r="557" spans="1:21" s="148" customFormat="1" x14ac:dyDescent="0.3">
      <c r="A557" s="111"/>
      <c r="B557" s="111" t="s">
        <v>204</v>
      </c>
      <c r="C557" s="148" t="e">
        <f>AVERAGE(B550,C549,D550,E549,F550,G549)</f>
        <v>#DIV/0!</v>
      </c>
      <c r="D557" s="148" t="e">
        <f>STDEV(B550,C549,D550,E549,F550,G549)</f>
        <v>#DIV/0!</v>
      </c>
      <c r="E557" s="148" t="e">
        <f t="shared" si="90"/>
        <v>#DIV/0!</v>
      </c>
      <c r="F557" s="111"/>
      <c r="G557" s="111"/>
      <c r="I557" s="111" t="s">
        <v>204</v>
      </c>
      <c r="J557" s="148" t="e">
        <f>AVERAGE(I550,J549,K550,L549,M550,N549)</f>
        <v>#DIV/0!</v>
      </c>
      <c r="K557" s="148" t="e">
        <f>STDEV(I550,J549,K550,L549,M550,N549)</f>
        <v>#DIV/0!</v>
      </c>
      <c r="L557" s="148" t="e">
        <f t="shared" si="91"/>
        <v>#DIV/0!</v>
      </c>
      <c r="M557" s="111"/>
      <c r="N557" s="111"/>
      <c r="P557" s="111" t="s">
        <v>204</v>
      </c>
      <c r="Q557" s="148" t="e">
        <f>AVERAGE(P550,Q549,R550,S549,T550,U549)</f>
        <v>#DIV/0!</v>
      </c>
      <c r="R557" s="148" t="e">
        <f>STDEV(P550,Q549,R550,S549,T550,U549)</f>
        <v>#DIV/0!</v>
      </c>
      <c r="S557" s="148" t="e">
        <f t="shared" si="92"/>
        <v>#DIV/0!</v>
      </c>
      <c r="T557" s="111"/>
      <c r="U557" s="111"/>
    </row>
    <row r="558" spans="1:21" s="148" customFormat="1" x14ac:dyDescent="0.3">
      <c r="A558" s="111"/>
      <c r="B558" s="111"/>
      <c r="C558" s="111"/>
      <c r="D558" s="111"/>
      <c r="E558" s="111"/>
      <c r="F558" s="111"/>
      <c r="G558" s="111"/>
      <c r="I558" s="111"/>
      <c r="J558" s="111"/>
      <c r="K558" s="111"/>
      <c r="L558" s="111"/>
      <c r="M558" s="111"/>
      <c r="N558" s="111"/>
      <c r="P558" s="111"/>
      <c r="Q558" s="111"/>
      <c r="R558" s="111"/>
      <c r="S558" s="111"/>
      <c r="T558" s="111"/>
      <c r="U558" s="111"/>
    </row>
    <row r="559" spans="1:21" s="148" customFormat="1" x14ac:dyDescent="0.3">
      <c r="A559" s="111"/>
      <c r="B559" s="52" t="s">
        <v>194</v>
      </c>
      <c r="C559" s="106"/>
      <c r="D559" s="106"/>
      <c r="E559" s="106"/>
      <c r="F559" s="106"/>
      <c r="G559" s="106"/>
      <c r="H559" s="106"/>
      <c r="I559" s="52" t="s">
        <v>195</v>
      </c>
      <c r="J559" s="106"/>
      <c r="K559" s="106"/>
      <c r="L559" s="106"/>
      <c r="M559" s="106"/>
      <c r="N559" s="106"/>
      <c r="O559" s="106"/>
      <c r="P559" s="52" t="s">
        <v>196</v>
      </c>
      <c r="Q559" s="106"/>
      <c r="R559" s="106"/>
      <c r="S559" s="106"/>
      <c r="T559" s="106"/>
      <c r="U559" s="106"/>
    </row>
    <row r="560" spans="1:21" s="148" customFormat="1" x14ac:dyDescent="0.3">
      <c r="A560" s="111"/>
      <c r="B560" s="131"/>
      <c r="C560" s="131"/>
      <c r="D560" s="131"/>
      <c r="E560" s="131"/>
      <c r="F560" s="131"/>
      <c r="G560" s="131"/>
      <c r="H560" s="106"/>
      <c r="I560" s="131"/>
      <c r="J560" s="131"/>
      <c r="K560" s="131"/>
      <c r="L560" s="131"/>
      <c r="M560" s="131"/>
      <c r="N560" s="131"/>
      <c r="O560" s="106"/>
      <c r="P560" s="131"/>
      <c r="Q560" s="131"/>
      <c r="R560" s="131"/>
      <c r="S560" s="131"/>
      <c r="T560" s="131"/>
      <c r="U560" s="131"/>
    </row>
    <row r="561" spans="1:21" s="148" customFormat="1" x14ac:dyDescent="0.3">
      <c r="A561" s="111"/>
      <c r="B561" s="132"/>
      <c r="C561" s="133"/>
      <c r="D561" s="133"/>
      <c r="E561" s="134"/>
      <c r="F561" s="133"/>
      <c r="G561" s="133"/>
      <c r="H561" s="106"/>
      <c r="I561" s="132"/>
      <c r="J561" s="133"/>
      <c r="K561" s="133"/>
      <c r="L561" s="134"/>
      <c r="M561" s="133"/>
      <c r="N561" s="133"/>
      <c r="O561" s="106"/>
      <c r="P561" s="132"/>
      <c r="Q561" s="133"/>
      <c r="R561" s="133"/>
      <c r="S561" s="134"/>
      <c r="T561" s="133"/>
      <c r="U561" s="133"/>
    </row>
    <row r="562" spans="1:21" s="148" customFormat="1" x14ac:dyDescent="0.3">
      <c r="A562" s="111"/>
      <c r="B562" s="133"/>
      <c r="C562" s="132"/>
      <c r="D562" s="134"/>
      <c r="E562" s="133"/>
      <c r="F562" s="135"/>
      <c r="G562" s="136"/>
      <c r="H562" s="106"/>
      <c r="I562" s="133"/>
      <c r="J562" s="132"/>
      <c r="K562" s="134"/>
      <c r="L562" s="133"/>
      <c r="M562" s="135"/>
      <c r="N562" s="136"/>
      <c r="O562" s="106"/>
      <c r="P562" s="133"/>
      <c r="Q562" s="132"/>
      <c r="R562" s="134"/>
      <c r="S562" s="133"/>
      <c r="T562" s="135"/>
      <c r="U562" s="136"/>
    </row>
    <row r="563" spans="1:21" s="148" customFormat="1" x14ac:dyDescent="0.3">
      <c r="A563" s="111"/>
      <c r="B563" s="135"/>
      <c r="C563" s="134"/>
      <c r="D563" s="132"/>
      <c r="E563" s="135"/>
      <c r="F563" s="135"/>
      <c r="G563" s="137"/>
      <c r="H563" s="106"/>
      <c r="I563" s="135"/>
      <c r="J563" s="134"/>
      <c r="K563" s="132"/>
      <c r="L563" s="135"/>
      <c r="M563" s="135"/>
      <c r="N563" s="137"/>
      <c r="O563" s="106"/>
      <c r="P563" s="135"/>
      <c r="Q563" s="134"/>
      <c r="R563" s="132"/>
      <c r="S563" s="135"/>
      <c r="T563" s="135"/>
      <c r="U563" s="137"/>
    </row>
    <row r="564" spans="1:21" s="148" customFormat="1" x14ac:dyDescent="0.3">
      <c r="A564" s="111"/>
      <c r="B564" s="134"/>
      <c r="C564" s="135"/>
      <c r="D564" s="136"/>
      <c r="E564" s="132"/>
      <c r="F564" s="137"/>
      <c r="G564" s="135"/>
      <c r="H564" s="106"/>
      <c r="I564" s="134"/>
      <c r="J564" s="135"/>
      <c r="K564" s="136"/>
      <c r="L564" s="132"/>
      <c r="M564" s="137"/>
      <c r="N564" s="135"/>
      <c r="O564" s="106"/>
      <c r="P564" s="134"/>
      <c r="Q564" s="135"/>
      <c r="R564" s="136"/>
      <c r="S564" s="132"/>
      <c r="T564" s="137"/>
      <c r="U564" s="135"/>
    </row>
    <row r="565" spans="1:21" s="148" customFormat="1" x14ac:dyDescent="0.3">
      <c r="A565" s="111"/>
      <c r="B565" s="137"/>
      <c r="C565" s="136"/>
      <c r="D565" s="135"/>
      <c r="E565" s="137"/>
      <c r="F565" s="132"/>
      <c r="G565" s="134"/>
      <c r="H565" s="106"/>
      <c r="I565" s="137"/>
      <c r="J565" s="136"/>
      <c r="K565" s="135"/>
      <c r="L565" s="137"/>
      <c r="M565" s="132"/>
      <c r="N565" s="134"/>
      <c r="O565" s="106"/>
      <c r="P565" s="137"/>
      <c r="Q565" s="136"/>
      <c r="R565" s="135"/>
      <c r="S565" s="137"/>
      <c r="T565" s="132"/>
      <c r="U565" s="134"/>
    </row>
    <row r="566" spans="1:21" s="148" customFormat="1" x14ac:dyDescent="0.3">
      <c r="A566" s="111"/>
      <c r="B566" s="135"/>
      <c r="C566" s="137"/>
      <c r="D566" s="137"/>
      <c r="E566" s="135"/>
      <c r="F566" s="134"/>
      <c r="G566" s="132"/>
      <c r="H566" s="106"/>
      <c r="I566" s="135"/>
      <c r="J566" s="137"/>
      <c r="K566" s="137"/>
      <c r="L566" s="135"/>
      <c r="M566" s="134"/>
      <c r="N566" s="132"/>
      <c r="O566" s="106"/>
      <c r="P566" s="135"/>
      <c r="Q566" s="137"/>
      <c r="R566" s="137"/>
      <c r="S566" s="135"/>
      <c r="T566" s="134"/>
      <c r="U566" s="132"/>
    </row>
    <row r="567" spans="1:21" s="148" customFormat="1" x14ac:dyDescent="0.3">
      <c r="A567" s="111"/>
      <c r="B567" s="136"/>
      <c r="C567" s="138"/>
      <c r="D567" s="135"/>
      <c r="E567" s="138"/>
      <c r="F567" s="136"/>
      <c r="G567" s="138"/>
      <c r="H567" s="106"/>
      <c r="I567" s="136"/>
      <c r="J567" s="138"/>
      <c r="K567" s="135"/>
      <c r="L567" s="138"/>
      <c r="M567" s="136"/>
      <c r="N567" s="138"/>
      <c r="O567" s="106"/>
      <c r="P567" s="136"/>
      <c r="Q567" s="138"/>
      <c r="R567" s="135"/>
      <c r="S567" s="138"/>
      <c r="T567" s="136"/>
      <c r="U567" s="138"/>
    </row>
    <row r="568" spans="1:21" s="148" customFormat="1" x14ac:dyDescent="0.3">
      <c r="A568" s="111"/>
      <c r="B568" s="145"/>
      <c r="C568" s="146"/>
      <c r="D568" s="145"/>
      <c r="E568" s="147"/>
      <c r="F568" s="145"/>
      <c r="G568" s="146"/>
      <c r="H568" s="106"/>
      <c r="I568" s="145"/>
      <c r="J568" s="146"/>
      <c r="K568" s="145"/>
      <c r="L568" s="147"/>
      <c r="M568" s="145"/>
      <c r="N568" s="146"/>
      <c r="O568" s="106"/>
      <c r="P568" s="145"/>
      <c r="Q568" s="146"/>
      <c r="R568" s="145"/>
      <c r="S568" s="147"/>
      <c r="T568" s="145"/>
      <c r="U568" s="146"/>
    </row>
    <row r="569" spans="1:21" s="148" customFormat="1" x14ac:dyDescent="0.3">
      <c r="A569" s="111"/>
      <c r="C569" s="111" t="s">
        <v>197</v>
      </c>
      <c r="D569" s="111" t="s">
        <v>3</v>
      </c>
      <c r="E569" s="111" t="s">
        <v>203</v>
      </c>
      <c r="J569" s="111" t="s">
        <v>197</v>
      </c>
      <c r="K569" s="111" t="s">
        <v>3</v>
      </c>
      <c r="L569" s="111" t="s">
        <v>203</v>
      </c>
      <c r="Q569" s="111" t="s">
        <v>197</v>
      </c>
      <c r="R569" s="111" t="s">
        <v>3</v>
      </c>
      <c r="S569" s="111" t="s">
        <v>203</v>
      </c>
    </row>
    <row r="570" spans="1:21" s="148" customFormat="1" x14ac:dyDescent="0.3">
      <c r="A570" s="111"/>
      <c r="B570" s="111" t="s">
        <v>199</v>
      </c>
      <c r="C570" s="148" t="e">
        <f>AVERAGE(B561,C562,D563,E564,F565,G566)</f>
        <v>#DIV/0!</v>
      </c>
      <c r="D570" s="148" t="e">
        <f>STDEV(B561,C562,D563,E564,F565,G566)</f>
        <v>#DIV/0!</v>
      </c>
      <c r="E570" s="148" t="e">
        <f>ROUND((D570/C570)*100,2)&amp;"%"</f>
        <v>#DIV/0!</v>
      </c>
      <c r="I570" s="111" t="s">
        <v>199</v>
      </c>
      <c r="J570" s="148" t="e">
        <f>AVERAGE(I561,J562,K563,L564,M565,N566)</f>
        <v>#DIV/0!</v>
      </c>
      <c r="K570" s="148" t="e">
        <f>STDEV(I561,J562,K563,L564,M565,N566)</f>
        <v>#DIV/0!</v>
      </c>
      <c r="L570" s="148" t="e">
        <f>ROUND((K570/J570)*100,2)&amp;"%"</f>
        <v>#DIV/0!</v>
      </c>
      <c r="P570" s="111" t="s">
        <v>199</v>
      </c>
      <c r="Q570" s="148" t="e">
        <f>AVERAGE(P561,Q562,R563,S564,T565,U566)</f>
        <v>#DIV/0!</v>
      </c>
      <c r="R570" s="148" t="e">
        <f>STDEV(P561,Q562,R563,S564,T565,U566)</f>
        <v>#DIV/0!</v>
      </c>
      <c r="S570" s="148" t="e">
        <f>ROUND((R570/Q570)*100,2)&amp;"%"</f>
        <v>#DIV/0!</v>
      </c>
    </row>
    <row r="571" spans="1:21" s="148" customFormat="1" x14ac:dyDescent="0.3">
      <c r="A571" s="111"/>
      <c r="B571" s="111" t="s">
        <v>198</v>
      </c>
      <c r="C571" s="148" t="e">
        <f>AVERAGE(B562,C561,D561,F561,G561,E562)</f>
        <v>#DIV/0!</v>
      </c>
      <c r="D571" s="148" t="e">
        <f>STDEV(B562,C561,D561,E562,F561,G561)</f>
        <v>#DIV/0!</v>
      </c>
      <c r="E571" s="148" t="e">
        <f t="shared" ref="E571:E575" si="93">ROUND((D571/C571)*100,2)&amp;"%"</f>
        <v>#DIV/0!</v>
      </c>
      <c r="F571" s="111"/>
      <c r="G571" s="111"/>
      <c r="I571" s="111" t="s">
        <v>198</v>
      </c>
      <c r="J571" s="148" t="e">
        <f>AVERAGE(I562,J561,K561,M561,N561,L562)</f>
        <v>#DIV/0!</v>
      </c>
      <c r="K571" s="148" t="e">
        <f>STDEV(I562,J561,K561,L562,M561,N561)</f>
        <v>#DIV/0!</v>
      </c>
      <c r="L571" s="148" t="e">
        <f t="shared" ref="L571:L575" si="94">ROUND((K571/J571)*100,2)&amp;"%"</f>
        <v>#DIV/0!</v>
      </c>
      <c r="M571" s="111"/>
      <c r="N571" s="111"/>
      <c r="P571" s="111" t="s">
        <v>198</v>
      </c>
      <c r="Q571" s="148" t="e">
        <f>AVERAGE(P562,Q561,R561,T561,U561,S562)</f>
        <v>#DIV/0!</v>
      </c>
      <c r="R571" s="148" t="e">
        <f>STDEV(P562,Q561,R561,S562,T561,U561)</f>
        <v>#DIV/0!</v>
      </c>
      <c r="S571" s="148" t="e">
        <f t="shared" ref="S571:S575" si="95">ROUND((R571/Q571)*100,2)&amp;"%"</f>
        <v>#DIV/0!</v>
      </c>
      <c r="T571" s="111"/>
      <c r="U571" s="111"/>
    </row>
    <row r="572" spans="1:21" s="148" customFormat="1" x14ac:dyDescent="0.3">
      <c r="A572" s="111"/>
      <c r="B572" s="111" t="s">
        <v>200</v>
      </c>
      <c r="C572" s="148" t="e">
        <f>AVERAGE(B564,C563,D562,E561,F566,G565)</f>
        <v>#DIV/0!</v>
      </c>
      <c r="D572" s="148" t="e">
        <f>STDEV(B564,C563,D562,E561,F566,G565)</f>
        <v>#DIV/0!</v>
      </c>
      <c r="E572" s="148" t="e">
        <f t="shared" si="93"/>
        <v>#DIV/0!</v>
      </c>
      <c r="F572" s="111"/>
      <c r="G572" s="111"/>
      <c r="I572" s="111" t="s">
        <v>200</v>
      </c>
      <c r="J572" s="148" t="e">
        <f>AVERAGE(I564,J563,K562,L561,M566,N565)</f>
        <v>#DIV/0!</v>
      </c>
      <c r="K572" s="148" t="e">
        <f>STDEV(I564,J563,K562,L561,M566,N565)</f>
        <v>#DIV/0!</v>
      </c>
      <c r="L572" s="148" t="e">
        <f t="shared" si="94"/>
        <v>#DIV/0!</v>
      </c>
      <c r="M572" s="111"/>
      <c r="N572" s="111"/>
      <c r="P572" s="111" t="s">
        <v>200</v>
      </c>
      <c r="Q572" s="148" t="e">
        <f>AVERAGE(P564,Q563,R562,S561,T566,U565)</f>
        <v>#DIV/0!</v>
      </c>
      <c r="R572" s="148" t="e">
        <f>STDEV(P564,Q563,R562,S561,T566,U565)</f>
        <v>#DIV/0!</v>
      </c>
      <c r="S572" s="148" t="e">
        <f t="shared" si="95"/>
        <v>#DIV/0!</v>
      </c>
      <c r="T572" s="111"/>
      <c r="U572" s="111"/>
    </row>
    <row r="573" spans="1:21" s="148" customFormat="1" x14ac:dyDescent="0.3">
      <c r="A573" s="111"/>
      <c r="B573" s="111" t="s">
        <v>201</v>
      </c>
      <c r="C573" s="148" t="e">
        <f>AVERAGE(B565,C566,D566,E565,F564,G563)</f>
        <v>#DIV/0!</v>
      </c>
      <c r="D573" s="148" t="e">
        <f>STDEV(B565,C566,D566,E565,F564,G563)</f>
        <v>#DIV/0!</v>
      </c>
      <c r="E573" s="148" t="e">
        <f t="shared" si="93"/>
        <v>#DIV/0!</v>
      </c>
      <c r="F573" s="111"/>
      <c r="G573" s="111"/>
      <c r="I573" s="111" t="s">
        <v>201</v>
      </c>
      <c r="J573" s="148" t="e">
        <f>AVERAGE(I565,J566,K566,L565,M564,N563)</f>
        <v>#DIV/0!</v>
      </c>
      <c r="K573" s="148" t="e">
        <f>STDEV(I565,J566,K566,L565,M564,N563)</f>
        <v>#DIV/0!</v>
      </c>
      <c r="L573" s="148" t="e">
        <f t="shared" si="94"/>
        <v>#DIV/0!</v>
      </c>
      <c r="M573" s="111"/>
      <c r="N573" s="111"/>
      <c r="P573" s="111" t="s">
        <v>201</v>
      </c>
      <c r="Q573" s="148" t="e">
        <f>AVERAGE(P565,Q566,R566,S565,T564,U563)</f>
        <v>#DIV/0!</v>
      </c>
      <c r="R573" s="148" t="e">
        <f>STDEV(P565,Q566,R566,S565,T564,U563)</f>
        <v>#DIV/0!</v>
      </c>
      <c r="S573" s="148" t="e">
        <f t="shared" si="95"/>
        <v>#DIV/0!</v>
      </c>
      <c r="T573" s="111"/>
      <c r="U573" s="111"/>
    </row>
    <row r="574" spans="1:21" s="148" customFormat="1" x14ac:dyDescent="0.3">
      <c r="A574" s="111"/>
      <c r="B574" s="111" t="s">
        <v>202</v>
      </c>
      <c r="C574" s="148" t="e">
        <f>AVERAGE(B567,C565,D564,G562,F567,E568)</f>
        <v>#DIV/0!</v>
      </c>
      <c r="D574" s="148" t="e">
        <f>STDEV(B567,C565,D564,G562,F567,E568)</f>
        <v>#DIV/0!</v>
      </c>
      <c r="E574" s="148" t="e">
        <f t="shared" si="93"/>
        <v>#DIV/0!</v>
      </c>
      <c r="F574" s="111"/>
      <c r="G574" s="111"/>
      <c r="I574" s="111" t="s">
        <v>202</v>
      </c>
      <c r="J574" s="148" t="e">
        <f>AVERAGE(I567,J565,K564,N562,M567,L568)</f>
        <v>#DIV/0!</v>
      </c>
      <c r="K574" s="148" t="e">
        <f>STDEV(I567,J565,K564,N562,M567,L568)</f>
        <v>#DIV/0!</v>
      </c>
      <c r="L574" s="148" t="e">
        <f t="shared" si="94"/>
        <v>#DIV/0!</v>
      </c>
      <c r="M574" s="111"/>
      <c r="N574" s="111"/>
      <c r="P574" s="111" t="s">
        <v>202</v>
      </c>
      <c r="Q574" s="148" t="e">
        <f>AVERAGE(P567,Q565,R564,U562,T567,S568)</f>
        <v>#DIV/0!</v>
      </c>
      <c r="R574" s="148" t="e">
        <f>STDEV(P567,Q565,R564,U562,T567,S568)</f>
        <v>#DIV/0!</v>
      </c>
      <c r="S574" s="148" t="e">
        <f t="shared" si="95"/>
        <v>#DIV/0!</v>
      </c>
      <c r="T574" s="111"/>
      <c r="U574" s="111"/>
    </row>
    <row r="575" spans="1:21" s="148" customFormat="1" x14ac:dyDescent="0.3">
      <c r="A575" s="111"/>
      <c r="B575" s="111" t="s">
        <v>204</v>
      </c>
      <c r="C575" s="148" t="e">
        <f>AVERAGE(B568,C567,D568,E567,F568,G567)</f>
        <v>#DIV/0!</v>
      </c>
      <c r="D575" s="148" t="e">
        <f>STDEV(B568,C567,D568,E567,F568,G567)</f>
        <v>#DIV/0!</v>
      </c>
      <c r="E575" s="148" t="e">
        <f t="shared" si="93"/>
        <v>#DIV/0!</v>
      </c>
      <c r="F575" s="111"/>
      <c r="G575" s="111"/>
      <c r="I575" s="111" t="s">
        <v>204</v>
      </c>
      <c r="J575" s="148" t="e">
        <f>AVERAGE(I568,J567,K568,L567,M568,N567)</f>
        <v>#DIV/0!</v>
      </c>
      <c r="K575" s="148" t="e">
        <f>STDEV(I568,J567,K568,L567,M568,N567)</f>
        <v>#DIV/0!</v>
      </c>
      <c r="L575" s="148" t="e">
        <f t="shared" si="94"/>
        <v>#DIV/0!</v>
      </c>
      <c r="M575" s="111"/>
      <c r="N575" s="111"/>
      <c r="P575" s="111" t="s">
        <v>204</v>
      </c>
      <c r="Q575" s="148" t="e">
        <f>AVERAGE(P568,Q567,R568,S567,T568,U567)</f>
        <v>#DIV/0!</v>
      </c>
      <c r="R575" s="148" t="e">
        <f>STDEV(P568,Q567,R568,S567,T568,U567)</f>
        <v>#DIV/0!</v>
      </c>
      <c r="S575" s="148" t="e">
        <f t="shared" si="95"/>
        <v>#DIV/0!</v>
      </c>
      <c r="T575" s="111"/>
      <c r="U575" s="111"/>
    </row>
    <row r="576" spans="1:21" s="148" customFormat="1" x14ac:dyDescent="0.3">
      <c r="A576" s="111"/>
      <c r="B576" s="111"/>
      <c r="C576" s="111"/>
      <c r="D576" s="111"/>
      <c r="E576" s="111"/>
      <c r="F576" s="111"/>
      <c r="G576" s="111"/>
      <c r="I576" s="111"/>
      <c r="J576" s="111"/>
      <c r="K576" s="111"/>
      <c r="L576" s="111"/>
      <c r="M576" s="111"/>
      <c r="N576" s="111"/>
      <c r="P576" s="111"/>
      <c r="Q576" s="111"/>
      <c r="R576" s="111"/>
      <c r="S576" s="111"/>
      <c r="T576" s="111"/>
      <c r="U576" s="111"/>
    </row>
    <row r="577" spans="1:21" s="148" customFormat="1" x14ac:dyDescent="0.3">
      <c r="A577" s="111"/>
      <c r="B577" s="52" t="s">
        <v>194</v>
      </c>
      <c r="C577" s="106"/>
      <c r="D577" s="106"/>
      <c r="E577" s="106"/>
      <c r="F577" s="106"/>
      <c r="G577" s="106"/>
      <c r="H577" s="106"/>
      <c r="I577" s="52" t="s">
        <v>195</v>
      </c>
      <c r="J577" s="106"/>
      <c r="K577" s="106"/>
      <c r="L577" s="106"/>
      <c r="M577" s="106"/>
      <c r="N577" s="106"/>
      <c r="O577" s="106"/>
      <c r="P577" s="52" t="s">
        <v>196</v>
      </c>
      <c r="Q577" s="106"/>
      <c r="R577" s="106"/>
      <c r="S577" s="106"/>
      <c r="T577" s="106"/>
      <c r="U577" s="106"/>
    </row>
    <row r="578" spans="1:21" s="148" customFormat="1" x14ac:dyDescent="0.3">
      <c r="A578" s="111"/>
      <c r="B578" s="131"/>
      <c r="C578" s="131"/>
      <c r="D578" s="131"/>
      <c r="E578" s="131"/>
      <c r="F578" s="131"/>
      <c r="G578" s="131"/>
      <c r="H578" s="106"/>
      <c r="I578" s="131"/>
      <c r="J578" s="131"/>
      <c r="K578" s="131"/>
      <c r="L578" s="131"/>
      <c r="M578" s="131"/>
      <c r="N578" s="131"/>
      <c r="O578" s="106"/>
      <c r="P578" s="131"/>
      <c r="Q578" s="131"/>
      <c r="R578" s="131"/>
      <c r="S578" s="131"/>
      <c r="T578" s="131"/>
      <c r="U578" s="131"/>
    </row>
    <row r="579" spans="1:21" s="148" customFormat="1" x14ac:dyDescent="0.3">
      <c r="A579" s="111"/>
      <c r="B579" s="132"/>
      <c r="C579" s="133"/>
      <c r="D579" s="133"/>
      <c r="E579" s="134"/>
      <c r="F579" s="133"/>
      <c r="G579" s="133"/>
      <c r="H579" s="106"/>
      <c r="I579" s="132"/>
      <c r="J579" s="133"/>
      <c r="K579" s="133"/>
      <c r="L579" s="134"/>
      <c r="M579" s="133"/>
      <c r="N579" s="133"/>
      <c r="O579" s="106"/>
      <c r="P579" s="132"/>
      <c r="Q579" s="133"/>
      <c r="R579" s="133"/>
      <c r="S579" s="134"/>
      <c r="T579" s="133"/>
      <c r="U579" s="133"/>
    </row>
    <row r="580" spans="1:21" s="148" customFormat="1" x14ac:dyDescent="0.3">
      <c r="A580" s="111"/>
      <c r="B580" s="133"/>
      <c r="C580" s="132"/>
      <c r="D580" s="134"/>
      <c r="E580" s="133"/>
      <c r="F580" s="135"/>
      <c r="G580" s="136"/>
      <c r="H580" s="106"/>
      <c r="I580" s="133"/>
      <c r="J580" s="132"/>
      <c r="K580" s="134"/>
      <c r="L580" s="133"/>
      <c r="M580" s="135"/>
      <c r="N580" s="136"/>
      <c r="O580" s="106"/>
      <c r="P580" s="133"/>
      <c r="Q580" s="132"/>
      <c r="R580" s="134"/>
      <c r="S580" s="133"/>
      <c r="T580" s="135"/>
      <c r="U580" s="136"/>
    </row>
    <row r="581" spans="1:21" s="148" customFormat="1" x14ac:dyDescent="0.3">
      <c r="A581" s="111"/>
      <c r="B581" s="135"/>
      <c r="C581" s="134"/>
      <c r="D581" s="132"/>
      <c r="E581" s="135"/>
      <c r="F581" s="135"/>
      <c r="G581" s="137"/>
      <c r="H581" s="106"/>
      <c r="I581" s="135"/>
      <c r="J581" s="134"/>
      <c r="K581" s="132"/>
      <c r="L581" s="135"/>
      <c r="M581" s="135"/>
      <c r="N581" s="137"/>
      <c r="O581" s="106"/>
      <c r="P581" s="135"/>
      <c r="Q581" s="134"/>
      <c r="R581" s="132"/>
      <c r="S581" s="135"/>
      <c r="T581" s="135"/>
      <c r="U581" s="137"/>
    </row>
    <row r="582" spans="1:21" s="148" customFormat="1" x14ac:dyDescent="0.3">
      <c r="A582" s="111"/>
      <c r="B582" s="134"/>
      <c r="C582" s="135"/>
      <c r="D582" s="136"/>
      <c r="E582" s="132"/>
      <c r="F582" s="137"/>
      <c r="G582" s="135"/>
      <c r="H582" s="106"/>
      <c r="I582" s="134"/>
      <c r="J582" s="135"/>
      <c r="K582" s="136"/>
      <c r="L582" s="132"/>
      <c r="M582" s="137"/>
      <c r="N582" s="135"/>
      <c r="O582" s="106"/>
      <c r="P582" s="134"/>
      <c r="Q582" s="135"/>
      <c r="R582" s="136"/>
      <c r="S582" s="132"/>
      <c r="T582" s="137"/>
      <c r="U582" s="135"/>
    </row>
    <row r="583" spans="1:21" s="148" customFormat="1" x14ac:dyDescent="0.3">
      <c r="A583" s="111"/>
      <c r="B583" s="137"/>
      <c r="C583" s="136"/>
      <c r="D583" s="135"/>
      <c r="E583" s="137"/>
      <c r="F583" s="132"/>
      <c r="G583" s="134"/>
      <c r="H583" s="106"/>
      <c r="I583" s="137"/>
      <c r="J583" s="136"/>
      <c r="K583" s="135"/>
      <c r="L583" s="137"/>
      <c r="M583" s="132"/>
      <c r="N583" s="134"/>
      <c r="O583" s="106"/>
      <c r="P583" s="137"/>
      <c r="Q583" s="136"/>
      <c r="R583" s="135"/>
      <c r="S583" s="137"/>
      <c r="T583" s="132"/>
      <c r="U583" s="134"/>
    </row>
    <row r="584" spans="1:21" s="148" customFormat="1" x14ac:dyDescent="0.3">
      <c r="A584" s="111"/>
      <c r="B584" s="135"/>
      <c r="C584" s="137"/>
      <c r="D584" s="137"/>
      <c r="E584" s="135"/>
      <c r="F584" s="134"/>
      <c r="G584" s="132"/>
      <c r="H584" s="106"/>
      <c r="I584" s="135"/>
      <c r="J584" s="137"/>
      <c r="K584" s="137"/>
      <c r="L584" s="135"/>
      <c r="M584" s="134"/>
      <c r="N584" s="132"/>
      <c r="O584" s="106"/>
      <c r="P584" s="135"/>
      <c r="Q584" s="137"/>
      <c r="R584" s="137"/>
      <c r="S584" s="135"/>
      <c r="T584" s="134"/>
      <c r="U584" s="132"/>
    </row>
    <row r="585" spans="1:21" s="148" customFormat="1" x14ac:dyDescent="0.3">
      <c r="A585" s="111"/>
      <c r="B585" s="136"/>
      <c r="C585" s="138"/>
      <c r="D585" s="135"/>
      <c r="E585" s="138"/>
      <c r="F585" s="136"/>
      <c r="G585" s="138"/>
      <c r="H585" s="106"/>
      <c r="I585" s="136"/>
      <c r="J585" s="138"/>
      <c r="K585" s="135"/>
      <c r="L585" s="138"/>
      <c r="M585" s="136"/>
      <c r="N585" s="138"/>
      <c r="O585" s="106"/>
      <c r="P585" s="136"/>
      <c r="Q585" s="138"/>
      <c r="R585" s="135"/>
      <c r="S585" s="138"/>
      <c r="T585" s="136"/>
      <c r="U585" s="138"/>
    </row>
    <row r="586" spans="1:21" s="148" customFormat="1" x14ac:dyDescent="0.3">
      <c r="A586" s="111"/>
      <c r="B586" s="145"/>
      <c r="C586" s="146"/>
      <c r="D586" s="145"/>
      <c r="E586" s="147"/>
      <c r="F586" s="145"/>
      <c r="G586" s="146"/>
      <c r="H586" s="106"/>
      <c r="I586" s="145"/>
      <c r="J586" s="146"/>
      <c r="K586" s="145"/>
      <c r="L586" s="147"/>
      <c r="M586" s="145"/>
      <c r="N586" s="146"/>
      <c r="O586" s="106"/>
      <c r="P586" s="145"/>
      <c r="Q586" s="146"/>
      <c r="R586" s="145"/>
      <c r="S586" s="147"/>
      <c r="T586" s="145"/>
      <c r="U586" s="146"/>
    </row>
    <row r="587" spans="1:21" s="148" customFormat="1" x14ac:dyDescent="0.3">
      <c r="A587" s="111"/>
      <c r="C587" s="111" t="s">
        <v>197</v>
      </c>
      <c r="D587" s="111" t="s">
        <v>3</v>
      </c>
      <c r="E587" s="111" t="s">
        <v>203</v>
      </c>
      <c r="J587" s="111" t="s">
        <v>197</v>
      </c>
      <c r="K587" s="111" t="s">
        <v>3</v>
      </c>
      <c r="L587" s="111" t="s">
        <v>203</v>
      </c>
      <c r="Q587" s="111" t="s">
        <v>197</v>
      </c>
      <c r="R587" s="111" t="s">
        <v>3</v>
      </c>
      <c r="S587" s="111" t="s">
        <v>203</v>
      </c>
    </row>
    <row r="588" spans="1:21" s="148" customFormat="1" x14ac:dyDescent="0.3">
      <c r="A588" s="111"/>
      <c r="B588" s="111" t="s">
        <v>199</v>
      </c>
      <c r="C588" s="148" t="e">
        <f>AVERAGE(B579,C580,D581,E582,F583,G584)</f>
        <v>#DIV/0!</v>
      </c>
      <c r="D588" s="148" t="e">
        <f>STDEV(B579,C580,D581,E582,F583,G584)</f>
        <v>#DIV/0!</v>
      </c>
      <c r="E588" s="148" t="e">
        <f>ROUND((D588/C588)*100,2)&amp;"%"</f>
        <v>#DIV/0!</v>
      </c>
      <c r="I588" s="111" t="s">
        <v>199</v>
      </c>
      <c r="J588" s="148" t="e">
        <f>AVERAGE(I579,J580,K581,L582,M583,N584)</f>
        <v>#DIV/0!</v>
      </c>
      <c r="K588" s="148" t="e">
        <f>STDEV(I579,J580,K581,L582,M583,N584)</f>
        <v>#DIV/0!</v>
      </c>
      <c r="L588" s="148" t="e">
        <f>ROUND((K588/J588)*100,2)&amp;"%"</f>
        <v>#DIV/0!</v>
      </c>
      <c r="P588" s="111" t="s">
        <v>199</v>
      </c>
      <c r="Q588" s="148" t="e">
        <f>AVERAGE(P579,Q580,R581,S582,T583,U584)</f>
        <v>#DIV/0!</v>
      </c>
      <c r="R588" s="148" t="e">
        <f>STDEV(P579,Q580,R581,S582,T583,U584)</f>
        <v>#DIV/0!</v>
      </c>
      <c r="S588" s="148" t="e">
        <f>ROUND((R588/Q588)*100,2)&amp;"%"</f>
        <v>#DIV/0!</v>
      </c>
    </row>
    <row r="589" spans="1:21" s="148" customFormat="1" x14ac:dyDescent="0.3">
      <c r="A589" s="111"/>
      <c r="B589" s="111" t="s">
        <v>198</v>
      </c>
      <c r="C589" s="148" t="e">
        <f>AVERAGE(B580,C579,D579,F579,G579,E580)</f>
        <v>#DIV/0!</v>
      </c>
      <c r="D589" s="148" t="e">
        <f>STDEV(B580,C579,D579,E580,F579,G579)</f>
        <v>#DIV/0!</v>
      </c>
      <c r="E589" s="148" t="e">
        <f t="shared" ref="E589:E593" si="96">ROUND((D589/C589)*100,2)&amp;"%"</f>
        <v>#DIV/0!</v>
      </c>
      <c r="F589" s="111"/>
      <c r="G589" s="111"/>
      <c r="I589" s="111" t="s">
        <v>198</v>
      </c>
      <c r="J589" s="148" t="e">
        <f>AVERAGE(I580,J579,K579,M579,N579,L580)</f>
        <v>#DIV/0!</v>
      </c>
      <c r="K589" s="148" t="e">
        <f>STDEV(I580,J579,K579,L580,M579,N579)</f>
        <v>#DIV/0!</v>
      </c>
      <c r="L589" s="148" t="e">
        <f t="shared" ref="L589:L593" si="97">ROUND((K589/J589)*100,2)&amp;"%"</f>
        <v>#DIV/0!</v>
      </c>
      <c r="M589" s="111"/>
      <c r="N589" s="111"/>
      <c r="P589" s="111" t="s">
        <v>198</v>
      </c>
      <c r="Q589" s="148" t="e">
        <f>AVERAGE(P580,Q579,R579,T579,U579,S580)</f>
        <v>#DIV/0!</v>
      </c>
      <c r="R589" s="148" t="e">
        <f>STDEV(P580,Q579,R579,S580,T579,U579)</f>
        <v>#DIV/0!</v>
      </c>
      <c r="S589" s="148" t="e">
        <f t="shared" ref="S589:S593" si="98">ROUND((R589/Q589)*100,2)&amp;"%"</f>
        <v>#DIV/0!</v>
      </c>
      <c r="T589" s="111"/>
      <c r="U589" s="111"/>
    </row>
    <row r="590" spans="1:21" s="148" customFormat="1" x14ac:dyDescent="0.3">
      <c r="A590" s="111"/>
      <c r="B590" s="111" t="s">
        <v>200</v>
      </c>
      <c r="C590" s="148" t="e">
        <f>AVERAGE(B582,C581,D580,E579,F584,G583)</f>
        <v>#DIV/0!</v>
      </c>
      <c r="D590" s="148" t="e">
        <f>STDEV(B582,C581,D580,E579,F584,G583)</f>
        <v>#DIV/0!</v>
      </c>
      <c r="E590" s="148" t="e">
        <f t="shared" si="96"/>
        <v>#DIV/0!</v>
      </c>
      <c r="F590" s="111"/>
      <c r="G590" s="111"/>
      <c r="I590" s="111" t="s">
        <v>200</v>
      </c>
      <c r="J590" s="148" t="e">
        <f>AVERAGE(I582,J581,K580,L579,M584,N583)</f>
        <v>#DIV/0!</v>
      </c>
      <c r="K590" s="148" t="e">
        <f>STDEV(I582,J581,K580,L579,M584,N583)</f>
        <v>#DIV/0!</v>
      </c>
      <c r="L590" s="148" t="e">
        <f t="shared" si="97"/>
        <v>#DIV/0!</v>
      </c>
      <c r="M590" s="111"/>
      <c r="N590" s="111"/>
      <c r="P590" s="111" t="s">
        <v>200</v>
      </c>
      <c r="Q590" s="148" t="e">
        <f>AVERAGE(P582,Q581,R580,S579,T584,U583)</f>
        <v>#DIV/0!</v>
      </c>
      <c r="R590" s="148" t="e">
        <f>STDEV(P582,Q581,R580,S579,T584,U583)</f>
        <v>#DIV/0!</v>
      </c>
      <c r="S590" s="148" t="e">
        <f t="shared" si="98"/>
        <v>#DIV/0!</v>
      </c>
      <c r="T590" s="111"/>
      <c r="U590" s="111"/>
    </row>
    <row r="591" spans="1:21" s="148" customFormat="1" x14ac:dyDescent="0.3">
      <c r="A591" s="111"/>
      <c r="B591" s="111" t="s">
        <v>201</v>
      </c>
      <c r="C591" s="148" t="e">
        <f>AVERAGE(B583,C584,D584,E583,F582,G581)</f>
        <v>#DIV/0!</v>
      </c>
      <c r="D591" s="148" t="e">
        <f>STDEV(B583,C584,D584,E583,F582,G581)</f>
        <v>#DIV/0!</v>
      </c>
      <c r="E591" s="148" t="e">
        <f t="shared" si="96"/>
        <v>#DIV/0!</v>
      </c>
      <c r="F591" s="111"/>
      <c r="G591" s="111"/>
      <c r="I591" s="111" t="s">
        <v>201</v>
      </c>
      <c r="J591" s="148" t="e">
        <f>AVERAGE(I583,J584,K584,L583,M582,N581)</f>
        <v>#DIV/0!</v>
      </c>
      <c r="K591" s="148" t="e">
        <f>STDEV(I583,J584,K584,L583,M582,N581)</f>
        <v>#DIV/0!</v>
      </c>
      <c r="L591" s="148" t="e">
        <f t="shared" si="97"/>
        <v>#DIV/0!</v>
      </c>
      <c r="M591" s="111"/>
      <c r="N591" s="111"/>
      <c r="P591" s="111" t="s">
        <v>201</v>
      </c>
      <c r="Q591" s="148" t="e">
        <f>AVERAGE(P583,Q584,R584,S583,T582,U581)</f>
        <v>#DIV/0!</v>
      </c>
      <c r="R591" s="148" t="e">
        <f>STDEV(P583,Q584,R584,S583,T582,U581)</f>
        <v>#DIV/0!</v>
      </c>
      <c r="S591" s="148" t="e">
        <f t="shared" si="98"/>
        <v>#DIV/0!</v>
      </c>
      <c r="T591" s="111"/>
      <c r="U591" s="111"/>
    </row>
    <row r="592" spans="1:21" s="148" customFormat="1" x14ac:dyDescent="0.3">
      <c r="A592" s="111"/>
      <c r="B592" s="111" t="s">
        <v>202</v>
      </c>
      <c r="C592" s="148" t="e">
        <f>AVERAGE(B585,C583,D582,G580,F585,E586)</f>
        <v>#DIV/0!</v>
      </c>
      <c r="D592" s="148" t="e">
        <f>STDEV(B585,C583,D582,G580,F585,E586)</f>
        <v>#DIV/0!</v>
      </c>
      <c r="E592" s="148" t="e">
        <f t="shared" si="96"/>
        <v>#DIV/0!</v>
      </c>
      <c r="F592" s="111"/>
      <c r="G592" s="111"/>
      <c r="I592" s="111" t="s">
        <v>202</v>
      </c>
      <c r="J592" s="148" t="e">
        <f>AVERAGE(I585,J583,K582,N580,M585,L586)</f>
        <v>#DIV/0!</v>
      </c>
      <c r="K592" s="148" t="e">
        <f>STDEV(I585,J583,K582,N580,M585,L586)</f>
        <v>#DIV/0!</v>
      </c>
      <c r="L592" s="148" t="e">
        <f t="shared" si="97"/>
        <v>#DIV/0!</v>
      </c>
      <c r="M592" s="111"/>
      <c r="N592" s="111"/>
      <c r="P592" s="111" t="s">
        <v>202</v>
      </c>
      <c r="Q592" s="148" t="e">
        <f>AVERAGE(P585,Q583,R582,U580,T585,S586)</f>
        <v>#DIV/0!</v>
      </c>
      <c r="R592" s="148" t="e">
        <f>STDEV(P585,Q583,R582,U580,T585,S586)</f>
        <v>#DIV/0!</v>
      </c>
      <c r="S592" s="148" t="e">
        <f t="shared" si="98"/>
        <v>#DIV/0!</v>
      </c>
      <c r="T592" s="111"/>
      <c r="U592" s="111"/>
    </row>
    <row r="593" spans="1:21" s="148" customFormat="1" x14ac:dyDescent="0.3">
      <c r="A593" s="111"/>
      <c r="B593" s="111" t="s">
        <v>204</v>
      </c>
      <c r="C593" s="148" t="e">
        <f>AVERAGE(B586,C585,D586,E585,F586,G585)</f>
        <v>#DIV/0!</v>
      </c>
      <c r="D593" s="148" t="e">
        <f>STDEV(B586,C585,D586,E585,F586,G585)</f>
        <v>#DIV/0!</v>
      </c>
      <c r="E593" s="148" t="e">
        <f t="shared" si="96"/>
        <v>#DIV/0!</v>
      </c>
      <c r="F593" s="111"/>
      <c r="G593" s="111"/>
      <c r="I593" s="111" t="s">
        <v>204</v>
      </c>
      <c r="J593" s="148" t="e">
        <f>AVERAGE(I586,J585,K586,L585,M586,N585)</f>
        <v>#DIV/0!</v>
      </c>
      <c r="K593" s="148" t="e">
        <f>STDEV(I586,J585,K586,L585,M586,N585)</f>
        <v>#DIV/0!</v>
      </c>
      <c r="L593" s="148" t="e">
        <f t="shared" si="97"/>
        <v>#DIV/0!</v>
      </c>
      <c r="M593" s="111"/>
      <c r="N593" s="111"/>
      <c r="P593" s="111" t="s">
        <v>204</v>
      </c>
      <c r="Q593" s="148" t="e">
        <f>AVERAGE(P586,Q585,R586,S585,T586,U585)</f>
        <v>#DIV/0!</v>
      </c>
      <c r="R593" s="148" t="e">
        <f>STDEV(P586,Q585,R586,S585,T586,U585)</f>
        <v>#DIV/0!</v>
      </c>
      <c r="S593" s="148" t="e">
        <f t="shared" si="98"/>
        <v>#DIV/0!</v>
      </c>
      <c r="T593" s="111"/>
      <c r="U593" s="111"/>
    </row>
    <row r="594" spans="1:21" s="148" customFormat="1" x14ac:dyDescent="0.3">
      <c r="A594" s="111"/>
      <c r="B594" s="111"/>
      <c r="C594" s="111"/>
      <c r="D594" s="111"/>
      <c r="E594" s="111"/>
      <c r="F594" s="111"/>
      <c r="G594" s="111"/>
      <c r="I594" s="111"/>
      <c r="J594" s="111"/>
      <c r="K594" s="111"/>
      <c r="L594" s="111"/>
      <c r="M594" s="111"/>
      <c r="N594" s="111"/>
      <c r="P594" s="111"/>
      <c r="Q594" s="111"/>
      <c r="R594" s="111"/>
      <c r="S594" s="111"/>
      <c r="T594" s="111"/>
      <c r="U594" s="111"/>
    </row>
    <row r="595" spans="1:21" s="148" customFormat="1" x14ac:dyDescent="0.3">
      <c r="A595" s="111"/>
      <c r="B595" s="52" t="s">
        <v>194</v>
      </c>
      <c r="C595" s="106"/>
      <c r="D595" s="106"/>
      <c r="E595" s="106"/>
      <c r="F595" s="106"/>
      <c r="G595" s="106"/>
      <c r="H595" s="106"/>
      <c r="I595" s="52" t="s">
        <v>195</v>
      </c>
      <c r="J595" s="106"/>
      <c r="K595" s="106"/>
      <c r="L595" s="106"/>
      <c r="M595" s="106"/>
      <c r="N595" s="106"/>
      <c r="O595" s="106"/>
      <c r="P595" s="52" t="s">
        <v>196</v>
      </c>
      <c r="Q595" s="106"/>
      <c r="R595" s="106"/>
      <c r="S595" s="106"/>
      <c r="T595" s="106"/>
      <c r="U595" s="106"/>
    </row>
    <row r="596" spans="1:21" s="148" customFormat="1" x14ac:dyDescent="0.3">
      <c r="A596" s="111"/>
      <c r="B596" s="131"/>
      <c r="C596" s="131"/>
      <c r="D596" s="131"/>
      <c r="E596" s="131"/>
      <c r="F596" s="131"/>
      <c r="G596" s="131"/>
      <c r="H596" s="106"/>
      <c r="I596" s="131"/>
      <c r="J596" s="131"/>
      <c r="K596" s="131"/>
      <c r="L596" s="131"/>
      <c r="M596" s="131"/>
      <c r="N596" s="131"/>
      <c r="O596" s="106"/>
      <c r="P596" s="131"/>
      <c r="Q596" s="131"/>
      <c r="R596" s="131"/>
      <c r="S596" s="131"/>
      <c r="T596" s="131"/>
      <c r="U596" s="131"/>
    </row>
    <row r="597" spans="1:21" s="148" customFormat="1" x14ac:dyDescent="0.3">
      <c r="A597" s="111"/>
      <c r="B597" s="132"/>
      <c r="C597" s="133"/>
      <c r="D597" s="133"/>
      <c r="E597" s="134"/>
      <c r="F597" s="133"/>
      <c r="G597" s="133"/>
      <c r="H597" s="106"/>
      <c r="I597" s="132"/>
      <c r="J597" s="133"/>
      <c r="K597" s="133"/>
      <c r="L597" s="134"/>
      <c r="M597" s="133"/>
      <c r="N597" s="133"/>
      <c r="O597" s="106"/>
      <c r="P597" s="132"/>
      <c r="Q597" s="133"/>
      <c r="R597" s="133"/>
      <c r="S597" s="134"/>
      <c r="T597" s="133"/>
      <c r="U597" s="133"/>
    </row>
    <row r="598" spans="1:21" s="148" customFormat="1" x14ac:dyDescent="0.3">
      <c r="A598" s="111"/>
      <c r="B598" s="133"/>
      <c r="C598" s="132"/>
      <c r="D598" s="134"/>
      <c r="E598" s="133"/>
      <c r="F598" s="135"/>
      <c r="G598" s="136"/>
      <c r="H598" s="106"/>
      <c r="I598" s="133"/>
      <c r="J598" s="132"/>
      <c r="K598" s="134"/>
      <c r="L598" s="133"/>
      <c r="M598" s="135"/>
      <c r="N598" s="136"/>
      <c r="O598" s="106"/>
      <c r="P598" s="133"/>
      <c r="Q598" s="132"/>
      <c r="R598" s="134"/>
      <c r="S598" s="133"/>
      <c r="T598" s="135"/>
      <c r="U598" s="136"/>
    </row>
    <row r="599" spans="1:21" s="148" customFormat="1" x14ac:dyDescent="0.3">
      <c r="A599" s="111"/>
      <c r="B599" s="135"/>
      <c r="C599" s="134"/>
      <c r="D599" s="132"/>
      <c r="E599" s="135"/>
      <c r="F599" s="135"/>
      <c r="G599" s="137"/>
      <c r="H599" s="106"/>
      <c r="I599" s="135"/>
      <c r="J599" s="134"/>
      <c r="K599" s="132"/>
      <c r="L599" s="135"/>
      <c r="M599" s="135"/>
      <c r="N599" s="137"/>
      <c r="O599" s="106"/>
      <c r="P599" s="135"/>
      <c r="Q599" s="134"/>
      <c r="R599" s="132"/>
      <c r="S599" s="135"/>
      <c r="T599" s="135"/>
      <c r="U599" s="137"/>
    </row>
    <row r="600" spans="1:21" s="148" customFormat="1" x14ac:dyDescent="0.3">
      <c r="A600" s="111"/>
      <c r="B600" s="134"/>
      <c r="C600" s="135"/>
      <c r="D600" s="136"/>
      <c r="E600" s="132"/>
      <c r="F600" s="137"/>
      <c r="G600" s="135"/>
      <c r="H600" s="106"/>
      <c r="I600" s="134"/>
      <c r="J600" s="135"/>
      <c r="K600" s="136"/>
      <c r="L600" s="132"/>
      <c r="M600" s="137"/>
      <c r="N600" s="135"/>
      <c r="O600" s="106"/>
      <c r="P600" s="134"/>
      <c r="Q600" s="135"/>
      <c r="R600" s="136"/>
      <c r="S600" s="132"/>
      <c r="T600" s="137"/>
      <c r="U600" s="135"/>
    </row>
    <row r="601" spans="1:21" s="148" customFormat="1" x14ac:dyDescent="0.3">
      <c r="A601" s="111"/>
      <c r="B601" s="137"/>
      <c r="C601" s="136"/>
      <c r="D601" s="135"/>
      <c r="E601" s="137"/>
      <c r="F601" s="132"/>
      <c r="G601" s="134"/>
      <c r="H601" s="106"/>
      <c r="I601" s="137"/>
      <c r="J601" s="136"/>
      <c r="K601" s="135"/>
      <c r="L601" s="137"/>
      <c r="M601" s="132"/>
      <c r="N601" s="134"/>
      <c r="O601" s="106"/>
      <c r="P601" s="137"/>
      <c r="Q601" s="136"/>
      <c r="R601" s="135"/>
      <c r="S601" s="137"/>
      <c r="T601" s="132"/>
      <c r="U601" s="134"/>
    </row>
    <row r="602" spans="1:21" s="148" customFormat="1" x14ac:dyDescent="0.3">
      <c r="A602" s="111"/>
      <c r="B602" s="135"/>
      <c r="C602" s="137"/>
      <c r="D602" s="137"/>
      <c r="E602" s="135"/>
      <c r="F602" s="134"/>
      <c r="G602" s="132"/>
      <c r="H602" s="106"/>
      <c r="I602" s="135"/>
      <c r="J602" s="137"/>
      <c r="K602" s="137"/>
      <c r="L602" s="135"/>
      <c r="M602" s="134"/>
      <c r="N602" s="132"/>
      <c r="O602" s="106"/>
      <c r="P602" s="135"/>
      <c r="Q602" s="137"/>
      <c r="R602" s="137"/>
      <c r="S602" s="135"/>
      <c r="T602" s="134"/>
      <c r="U602" s="132"/>
    </row>
    <row r="603" spans="1:21" s="148" customFormat="1" x14ac:dyDescent="0.3">
      <c r="A603" s="111"/>
      <c r="B603" s="136"/>
      <c r="C603" s="138"/>
      <c r="D603" s="135"/>
      <c r="E603" s="138"/>
      <c r="F603" s="136"/>
      <c r="G603" s="138"/>
      <c r="H603" s="106"/>
      <c r="I603" s="136"/>
      <c r="J603" s="138"/>
      <c r="K603" s="135"/>
      <c r="L603" s="138"/>
      <c r="M603" s="136"/>
      <c r="N603" s="138"/>
      <c r="O603" s="106"/>
      <c r="P603" s="136"/>
      <c r="Q603" s="138"/>
      <c r="R603" s="135"/>
      <c r="S603" s="138"/>
      <c r="T603" s="136"/>
      <c r="U603" s="138"/>
    </row>
    <row r="604" spans="1:21" s="148" customFormat="1" x14ac:dyDescent="0.3">
      <c r="A604" s="111"/>
      <c r="B604" s="145"/>
      <c r="C604" s="146"/>
      <c r="D604" s="145"/>
      <c r="E604" s="147"/>
      <c r="F604" s="145"/>
      <c r="G604" s="146"/>
      <c r="H604" s="106"/>
      <c r="I604" s="145"/>
      <c r="J604" s="146"/>
      <c r="K604" s="145"/>
      <c r="L604" s="147"/>
      <c r="M604" s="145"/>
      <c r="N604" s="146"/>
      <c r="O604" s="106"/>
      <c r="P604" s="145"/>
      <c r="Q604" s="146"/>
      <c r="R604" s="145"/>
      <c r="S604" s="147"/>
      <c r="T604" s="145"/>
      <c r="U604" s="146"/>
    </row>
    <row r="605" spans="1:21" s="148" customFormat="1" x14ac:dyDescent="0.3">
      <c r="A605" s="111"/>
      <c r="C605" s="111" t="s">
        <v>197</v>
      </c>
      <c r="D605" s="111" t="s">
        <v>3</v>
      </c>
      <c r="E605" s="111" t="s">
        <v>203</v>
      </c>
      <c r="J605" s="111" t="s">
        <v>197</v>
      </c>
      <c r="K605" s="111" t="s">
        <v>3</v>
      </c>
      <c r="L605" s="111" t="s">
        <v>203</v>
      </c>
      <c r="Q605" s="111" t="s">
        <v>197</v>
      </c>
      <c r="R605" s="111" t="s">
        <v>3</v>
      </c>
      <c r="S605" s="111" t="s">
        <v>203</v>
      </c>
    </row>
    <row r="606" spans="1:21" s="148" customFormat="1" x14ac:dyDescent="0.3">
      <c r="A606" s="111"/>
      <c r="B606" s="111" t="s">
        <v>199</v>
      </c>
      <c r="C606" s="148" t="e">
        <f>AVERAGE(B597,C598,D599,E600,F601,G602)</f>
        <v>#DIV/0!</v>
      </c>
      <c r="D606" s="148" t="e">
        <f>STDEV(B597,C598,D599,E600,F601,G602)</f>
        <v>#DIV/0!</v>
      </c>
      <c r="E606" s="148" t="e">
        <f>ROUND((D606/C606)*100,2)&amp;"%"</f>
        <v>#DIV/0!</v>
      </c>
      <c r="I606" s="111" t="s">
        <v>199</v>
      </c>
      <c r="J606" s="148" t="e">
        <f>AVERAGE(I597,J598,K599,L600,M601,N602)</f>
        <v>#DIV/0!</v>
      </c>
      <c r="K606" s="148" t="e">
        <f>STDEV(I597,J598,K599,L600,M601,N602)</f>
        <v>#DIV/0!</v>
      </c>
      <c r="L606" s="148" t="e">
        <f>ROUND((K606/J606)*100,2)&amp;"%"</f>
        <v>#DIV/0!</v>
      </c>
      <c r="P606" s="111" t="s">
        <v>199</v>
      </c>
      <c r="Q606" s="148" t="e">
        <f>AVERAGE(P597,Q598,R599,S600,T601,U602)</f>
        <v>#DIV/0!</v>
      </c>
      <c r="R606" s="148" t="e">
        <f>STDEV(P597,Q598,R599,S600,T601,U602)</f>
        <v>#DIV/0!</v>
      </c>
      <c r="S606" s="148" t="e">
        <f>ROUND((R606/Q606)*100,2)&amp;"%"</f>
        <v>#DIV/0!</v>
      </c>
    </row>
    <row r="607" spans="1:21" s="148" customFormat="1" x14ac:dyDescent="0.3">
      <c r="A607" s="111"/>
      <c r="B607" s="111" t="s">
        <v>198</v>
      </c>
      <c r="C607" s="148" t="e">
        <f>AVERAGE(B598,C597,D597,F597,G597,E598)</f>
        <v>#DIV/0!</v>
      </c>
      <c r="D607" s="148" t="e">
        <f>STDEV(B598,C597,D597,E598,F597,G597)</f>
        <v>#DIV/0!</v>
      </c>
      <c r="E607" s="148" t="e">
        <f t="shared" ref="E607:E611" si="99">ROUND((D607/C607)*100,2)&amp;"%"</f>
        <v>#DIV/0!</v>
      </c>
      <c r="F607" s="111"/>
      <c r="G607" s="111"/>
      <c r="I607" s="111" t="s">
        <v>198</v>
      </c>
      <c r="J607" s="148" t="e">
        <f>AVERAGE(I598,J597,K597,M597,N597,L598)</f>
        <v>#DIV/0!</v>
      </c>
      <c r="K607" s="148" t="e">
        <f>STDEV(I598,J597,K597,L598,M597,N597)</f>
        <v>#DIV/0!</v>
      </c>
      <c r="L607" s="148" t="e">
        <f t="shared" ref="L607:L611" si="100">ROUND((K607/J607)*100,2)&amp;"%"</f>
        <v>#DIV/0!</v>
      </c>
      <c r="M607" s="111"/>
      <c r="N607" s="111"/>
      <c r="P607" s="111" t="s">
        <v>198</v>
      </c>
      <c r="Q607" s="148" t="e">
        <f>AVERAGE(P598,Q597,R597,T597,U597,S598)</f>
        <v>#DIV/0!</v>
      </c>
      <c r="R607" s="148" t="e">
        <f>STDEV(P598,Q597,R597,S598,T597,U597)</f>
        <v>#DIV/0!</v>
      </c>
      <c r="S607" s="148" t="e">
        <f t="shared" ref="S607:S611" si="101">ROUND((R607/Q607)*100,2)&amp;"%"</f>
        <v>#DIV/0!</v>
      </c>
      <c r="T607" s="111"/>
      <c r="U607" s="111"/>
    </row>
    <row r="608" spans="1:21" s="148" customFormat="1" x14ac:dyDescent="0.3">
      <c r="A608" s="111"/>
      <c r="B608" s="111" t="s">
        <v>200</v>
      </c>
      <c r="C608" s="148" t="e">
        <f>AVERAGE(B600,C599,D598,E597,F602,G601)</f>
        <v>#DIV/0!</v>
      </c>
      <c r="D608" s="148" t="e">
        <f>STDEV(B600,C599,D598,E597,F602,G601)</f>
        <v>#DIV/0!</v>
      </c>
      <c r="E608" s="148" t="e">
        <f t="shared" si="99"/>
        <v>#DIV/0!</v>
      </c>
      <c r="F608" s="111"/>
      <c r="G608" s="111"/>
      <c r="I608" s="111" t="s">
        <v>200</v>
      </c>
      <c r="J608" s="148" t="e">
        <f>AVERAGE(I600,J599,K598,L597,M602,N601)</f>
        <v>#DIV/0!</v>
      </c>
      <c r="K608" s="148" t="e">
        <f>STDEV(I600,J599,K598,L597,M602,N601)</f>
        <v>#DIV/0!</v>
      </c>
      <c r="L608" s="148" t="e">
        <f t="shared" si="100"/>
        <v>#DIV/0!</v>
      </c>
      <c r="M608" s="111"/>
      <c r="N608" s="111"/>
      <c r="P608" s="111" t="s">
        <v>200</v>
      </c>
      <c r="Q608" s="148" t="e">
        <f>AVERAGE(P600,Q599,R598,S597,T602,U601)</f>
        <v>#DIV/0!</v>
      </c>
      <c r="R608" s="148" t="e">
        <f>STDEV(P600,Q599,R598,S597,T602,U601)</f>
        <v>#DIV/0!</v>
      </c>
      <c r="S608" s="148" t="e">
        <f t="shared" si="101"/>
        <v>#DIV/0!</v>
      </c>
      <c r="T608" s="111"/>
      <c r="U608" s="111"/>
    </row>
    <row r="609" spans="1:21" s="148" customFormat="1" x14ac:dyDescent="0.3">
      <c r="A609" s="111"/>
      <c r="B609" s="111" t="s">
        <v>201</v>
      </c>
      <c r="C609" s="148" t="e">
        <f>AVERAGE(B601,C602,D602,E601,F600,G599)</f>
        <v>#DIV/0!</v>
      </c>
      <c r="D609" s="148" t="e">
        <f>STDEV(B601,C602,D602,E601,F600,G599)</f>
        <v>#DIV/0!</v>
      </c>
      <c r="E609" s="148" t="e">
        <f t="shared" si="99"/>
        <v>#DIV/0!</v>
      </c>
      <c r="F609" s="111"/>
      <c r="G609" s="111"/>
      <c r="I609" s="111" t="s">
        <v>201</v>
      </c>
      <c r="J609" s="148" t="e">
        <f>AVERAGE(I601,J602,K602,L601,M600,N599)</f>
        <v>#DIV/0!</v>
      </c>
      <c r="K609" s="148" t="e">
        <f>STDEV(I601,J602,K602,L601,M600,N599)</f>
        <v>#DIV/0!</v>
      </c>
      <c r="L609" s="148" t="e">
        <f t="shared" si="100"/>
        <v>#DIV/0!</v>
      </c>
      <c r="M609" s="111"/>
      <c r="N609" s="111"/>
      <c r="P609" s="111" t="s">
        <v>201</v>
      </c>
      <c r="Q609" s="148" t="e">
        <f>AVERAGE(P601,Q602,R602,S601,T600,U599)</f>
        <v>#DIV/0!</v>
      </c>
      <c r="R609" s="148" t="e">
        <f>STDEV(P601,Q602,R602,S601,T600,U599)</f>
        <v>#DIV/0!</v>
      </c>
      <c r="S609" s="148" t="e">
        <f t="shared" si="101"/>
        <v>#DIV/0!</v>
      </c>
      <c r="T609" s="111"/>
      <c r="U609" s="111"/>
    </row>
    <row r="610" spans="1:21" s="148" customFormat="1" x14ac:dyDescent="0.3">
      <c r="A610" s="111"/>
      <c r="B610" s="111" t="s">
        <v>202</v>
      </c>
      <c r="C610" s="148" t="e">
        <f>AVERAGE(B603,C601,D600,G598,F603,E604)</f>
        <v>#DIV/0!</v>
      </c>
      <c r="D610" s="148" t="e">
        <f>STDEV(B603,C601,D600,G598,F603,E604)</f>
        <v>#DIV/0!</v>
      </c>
      <c r="E610" s="148" t="e">
        <f t="shared" si="99"/>
        <v>#DIV/0!</v>
      </c>
      <c r="F610" s="111"/>
      <c r="G610" s="111"/>
      <c r="I610" s="111" t="s">
        <v>202</v>
      </c>
      <c r="J610" s="148" t="e">
        <f>AVERAGE(I603,J601,K600,N598,M603,L604)</f>
        <v>#DIV/0!</v>
      </c>
      <c r="K610" s="148" t="e">
        <f>STDEV(I603,J601,K600,N598,M603,L604)</f>
        <v>#DIV/0!</v>
      </c>
      <c r="L610" s="148" t="e">
        <f t="shared" si="100"/>
        <v>#DIV/0!</v>
      </c>
      <c r="M610" s="111"/>
      <c r="N610" s="111"/>
      <c r="P610" s="111" t="s">
        <v>202</v>
      </c>
      <c r="Q610" s="148" t="e">
        <f>AVERAGE(P603,Q601,R600,U598,T603,S604)</f>
        <v>#DIV/0!</v>
      </c>
      <c r="R610" s="148" t="e">
        <f>STDEV(P603,Q601,R600,U598,T603,S604)</f>
        <v>#DIV/0!</v>
      </c>
      <c r="S610" s="148" t="e">
        <f t="shared" si="101"/>
        <v>#DIV/0!</v>
      </c>
      <c r="T610" s="111"/>
      <c r="U610" s="111"/>
    </row>
    <row r="611" spans="1:21" s="148" customFormat="1" x14ac:dyDescent="0.3">
      <c r="A611" s="111"/>
      <c r="B611" s="111" t="s">
        <v>204</v>
      </c>
      <c r="C611" s="148" t="e">
        <f>AVERAGE(B604,C603,D604,E603,F604,G603)</f>
        <v>#DIV/0!</v>
      </c>
      <c r="D611" s="148" t="e">
        <f>STDEV(B604,C603,D604,E603,F604,G603)</f>
        <v>#DIV/0!</v>
      </c>
      <c r="E611" s="148" t="e">
        <f t="shared" si="99"/>
        <v>#DIV/0!</v>
      </c>
      <c r="F611" s="111"/>
      <c r="G611" s="111"/>
      <c r="I611" s="111" t="s">
        <v>204</v>
      </c>
      <c r="J611" s="148" t="e">
        <f>AVERAGE(I604,J603,K604,L603,M604,N603)</f>
        <v>#DIV/0!</v>
      </c>
      <c r="K611" s="148" t="e">
        <f>STDEV(I604,J603,K604,L603,M604,N603)</f>
        <v>#DIV/0!</v>
      </c>
      <c r="L611" s="148" t="e">
        <f t="shared" si="100"/>
        <v>#DIV/0!</v>
      </c>
      <c r="M611" s="111"/>
      <c r="N611" s="111"/>
      <c r="P611" s="111" t="s">
        <v>204</v>
      </c>
      <c r="Q611" s="148" t="e">
        <f>AVERAGE(P604,Q603,R604,S603,T604,U603)</f>
        <v>#DIV/0!</v>
      </c>
      <c r="R611" s="148" t="e">
        <f>STDEV(P604,Q603,R604,S603,T604,U603)</f>
        <v>#DIV/0!</v>
      </c>
      <c r="S611" s="148" t="e">
        <f t="shared" si="101"/>
        <v>#DIV/0!</v>
      </c>
      <c r="T611" s="111"/>
      <c r="U611" s="111"/>
    </row>
    <row r="612" spans="1:21" s="148" customFormat="1" x14ac:dyDescent="0.3">
      <c r="A612" s="111"/>
      <c r="B612" s="111"/>
      <c r="C612" s="111"/>
      <c r="D612" s="111"/>
      <c r="E612" s="111"/>
      <c r="F612" s="111"/>
      <c r="G612" s="111"/>
      <c r="I612" s="111"/>
      <c r="J612" s="111"/>
      <c r="K612" s="111"/>
      <c r="L612" s="111"/>
      <c r="M612" s="111"/>
      <c r="N612" s="111"/>
      <c r="P612" s="111"/>
      <c r="Q612" s="111"/>
      <c r="R612" s="111"/>
      <c r="S612" s="111"/>
      <c r="T612" s="111"/>
      <c r="U612" s="111"/>
    </row>
    <row r="613" spans="1:21" s="148" customFormat="1" x14ac:dyDescent="0.3">
      <c r="A613" s="111"/>
      <c r="B613" s="52" t="s">
        <v>194</v>
      </c>
      <c r="C613" s="106"/>
      <c r="D613" s="106"/>
      <c r="E613" s="106"/>
      <c r="F613" s="106"/>
      <c r="G613" s="106"/>
      <c r="H613" s="106"/>
      <c r="I613" s="52" t="s">
        <v>195</v>
      </c>
      <c r="J613" s="106"/>
      <c r="K613" s="106"/>
      <c r="L613" s="106"/>
      <c r="M613" s="106"/>
      <c r="N613" s="106"/>
      <c r="O613" s="106"/>
      <c r="P613" s="52" t="s">
        <v>196</v>
      </c>
      <c r="Q613" s="106"/>
      <c r="R613" s="106"/>
      <c r="S613" s="106"/>
      <c r="T613" s="106"/>
      <c r="U613" s="106"/>
    </row>
    <row r="614" spans="1:21" s="148" customFormat="1" x14ac:dyDescent="0.3">
      <c r="A614" s="111"/>
      <c r="B614" s="131"/>
      <c r="C614" s="131"/>
      <c r="D614" s="131"/>
      <c r="E614" s="131"/>
      <c r="F614" s="131"/>
      <c r="G614" s="131"/>
      <c r="H614" s="106"/>
      <c r="I614" s="131"/>
      <c r="J614" s="131"/>
      <c r="K614" s="131"/>
      <c r="L614" s="131"/>
      <c r="M614" s="131"/>
      <c r="N614" s="131"/>
      <c r="O614" s="106"/>
      <c r="P614" s="131"/>
      <c r="Q614" s="131"/>
      <c r="R614" s="131"/>
      <c r="S614" s="131"/>
      <c r="T614" s="131"/>
      <c r="U614" s="131"/>
    </row>
    <row r="615" spans="1:21" s="148" customFormat="1" x14ac:dyDescent="0.3">
      <c r="A615" s="111"/>
      <c r="B615" s="132"/>
      <c r="C615" s="133"/>
      <c r="D615" s="133"/>
      <c r="E615" s="134"/>
      <c r="F615" s="133"/>
      <c r="G615" s="133"/>
      <c r="H615" s="106"/>
      <c r="I615" s="132"/>
      <c r="J615" s="133"/>
      <c r="K615" s="133"/>
      <c r="L615" s="134"/>
      <c r="M615" s="133"/>
      <c r="N615" s="133"/>
      <c r="O615" s="106"/>
      <c r="P615" s="132"/>
      <c r="Q615" s="133"/>
      <c r="R615" s="133"/>
      <c r="S615" s="134"/>
      <c r="T615" s="133"/>
      <c r="U615" s="133"/>
    </row>
    <row r="616" spans="1:21" s="148" customFormat="1" x14ac:dyDescent="0.3">
      <c r="A616" s="111"/>
      <c r="B616" s="133"/>
      <c r="C616" s="132"/>
      <c r="D616" s="134"/>
      <c r="E616" s="133"/>
      <c r="F616" s="135"/>
      <c r="G616" s="136"/>
      <c r="H616" s="106"/>
      <c r="I616" s="133"/>
      <c r="J616" s="132"/>
      <c r="K616" s="134"/>
      <c r="L616" s="133"/>
      <c r="M616" s="135"/>
      <c r="N616" s="136"/>
      <c r="O616" s="106"/>
      <c r="P616" s="133"/>
      <c r="Q616" s="132"/>
      <c r="R616" s="134"/>
      <c r="S616" s="133"/>
      <c r="T616" s="135"/>
      <c r="U616" s="136"/>
    </row>
    <row r="617" spans="1:21" s="148" customFormat="1" x14ac:dyDescent="0.3">
      <c r="A617" s="111"/>
      <c r="B617" s="135"/>
      <c r="C617" s="134"/>
      <c r="D617" s="132"/>
      <c r="E617" s="135"/>
      <c r="F617" s="135"/>
      <c r="G617" s="137"/>
      <c r="H617" s="106"/>
      <c r="I617" s="135"/>
      <c r="J617" s="134"/>
      <c r="K617" s="132"/>
      <c r="L617" s="135"/>
      <c r="M617" s="135"/>
      <c r="N617" s="137"/>
      <c r="O617" s="106"/>
      <c r="P617" s="135"/>
      <c r="Q617" s="134"/>
      <c r="R617" s="132"/>
      <c r="S617" s="135"/>
      <c r="T617" s="135"/>
      <c r="U617" s="137"/>
    </row>
    <row r="618" spans="1:21" s="148" customFormat="1" x14ac:dyDescent="0.3">
      <c r="A618" s="111"/>
      <c r="B618" s="134"/>
      <c r="C618" s="135"/>
      <c r="D618" s="136"/>
      <c r="E618" s="132"/>
      <c r="F618" s="137"/>
      <c r="G618" s="135"/>
      <c r="H618" s="106"/>
      <c r="I618" s="134"/>
      <c r="J618" s="135"/>
      <c r="K618" s="136"/>
      <c r="L618" s="132"/>
      <c r="M618" s="137"/>
      <c r="N618" s="135"/>
      <c r="O618" s="106"/>
      <c r="P618" s="134"/>
      <c r="Q618" s="135"/>
      <c r="R618" s="136"/>
      <c r="S618" s="132"/>
      <c r="T618" s="137"/>
      <c r="U618" s="135"/>
    </row>
    <row r="619" spans="1:21" s="148" customFormat="1" x14ac:dyDescent="0.3">
      <c r="A619" s="111"/>
      <c r="B619" s="137"/>
      <c r="C619" s="136"/>
      <c r="D619" s="135"/>
      <c r="E619" s="137"/>
      <c r="F619" s="132"/>
      <c r="G619" s="134"/>
      <c r="H619" s="106"/>
      <c r="I619" s="137"/>
      <c r="J619" s="136"/>
      <c r="K619" s="135"/>
      <c r="L619" s="137"/>
      <c r="M619" s="132"/>
      <c r="N619" s="134"/>
      <c r="O619" s="106"/>
      <c r="P619" s="137"/>
      <c r="Q619" s="136"/>
      <c r="R619" s="135"/>
      <c r="S619" s="137"/>
      <c r="T619" s="132"/>
      <c r="U619" s="134"/>
    </row>
    <row r="620" spans="1:21" s="148" customFormat="1" x14ac:dyDescent="0.3">
      <c r="A620" s="111"/>
      <c r="B620" s="135"/>
      <c r="C620" s="137"/>
      <c r="D620" s="137"/>
      <c r="E620" s="135"/>
      <c r="F620" s="134"/>
      <c r="G620" s="132"/>
      <c r="H620" s="106"/>
      <c r="I620" s="135"/>
      <c r="J620" s="137"/>
      <c r="K620" s="137"/>
      <c r="L620" s="135"/>
      <c r="M620" s="134"/>
      <c r="N620" s="132"/>
      <c r="O620" s="106"/>
      <c r="P620" s="135"/>
      <c r="Q620" s="137"/>
      <c r="R620" s="137"/>
      <c r="S620" s="135"/>
      <c r="T620" s="134"/>
      <c r="U620" s="132"/>
    </row>
    <row r="621" spans="1:21" s="148" customFormat="1" x14ac:dyDescent="0.3">
      <c r="A621" s="111"/>
      <c r="B621" s="136"/>
      <c r="C621" s="138"/>
      <c r="D621" s="135"/>
      <c r="E621" s="138"/>
      <c r="F621" s="136"/>
      <c r="G621" s="138"/>
      <c r="H621" s="106"/>
      <c r="I621" s="136"/>
      <c r="J621" s="138"/>
      <c r="K621" s="135"/>
      <c r="L621" s="138"/>
      <c r="M621" s="136"/>
      <c r="N621" s="138"/>
      <c r="O621" s="106"/>
      <c r="P621" s="136"/>
      <c r="Q621" s="138"/>
      <c r="R621" s="135"/>
      <c r="S621" s="138"/>
      <c r="T621" s="136"/>
      <c r="U621" s="138"/>
    </row>
    <row r="622" spans="1:21" s="148" customFormat="1" x14ac:dyDescent="0.3">
      <c r="A622" s="111"/>
      <c r="B622" s="145"/>
      <c r="C622" s="146"/>
      <c r="D622" s="145"/>
      <c r="E622" s="147"/>
      <c r="F622" s="145"/>
      <c r="G622" s="146"/>
      <c r="H622" s="106"/>
      <c r="I622" s="145"/>
      <c r="J622" s="146"/>
      <c r="K622" s="145"/>
      <c r="L622" s="147"/>
      <c r="M622" s="145"/>
      <c r="N622" s="146"/>
      <c r="O622" s="106"/>
      <c r="P622" s="145"/>
      <c r="Q622" s="146"/>
      <c r="R622" s="145"/>
      <c r="S622" s="147"/>
      <c r="T622" s="145"/>
      <c r="U622" s="146"/>
    </row>
    <row r="623" spans="1:21" s="148" customFormat="1" x14ac:dyDescent="0.3">
      <c r="A623" s="111"/>
      <c r="C623" s="111" t="s">
        <v>197</v>
      </c>
      <c r="D623" s="111" t="s">
        <v>3</v>
      </c>
      <c r="E623" s="111" t="s">
        <v>203</v>
      </c>
      <c r="J623" s="111" t="s">
        <v>197</v>
      </c>
      <c r="K623" s="111" t="s">
        <v>3</v>
      </c>
      <c r="L623" s="111" t="s">
        <v>203</v>
      </c>
      <c r="Q623" s="111" t="s">
        <v>197</v>
      </c>
      <c r="R623" s="111" t="s">
        <v>3</v>
      </c>
      <c r="S623" s="111" t="s">
        <v>203</v>
      </c>
    </row>
    <row r="624" spans="1:21" s="148" customFormat="1" x14ac:dyDescent="0.3">
      <c r="A624" s="111"/>
      <c r="B624" s="111" t="s">
        <v>199</v>
      </c>
      <c r="C624" s="148" t="e">
        <f>AVERAGE(B615,C616,D617,E618,F619,G620)</f>
        <v>#DIV/0!</v>
      </c>
      <c r="D624" s="148" t="e">
        <f>STDEV(B615,C616,D617,E618,F619,G620)</f>
        <v>#DIV/0!</v>
      </c>
      <c r="E624" s="148" t="e">
        <f>ROUND((D624/C624)*100,2)&amp;"%"</f>
        <v>#DIV/0!</v>
      </c>
      <c r="I624" s="111" t="s">
        <v>199</v>
      </c>
      <c r="J624" s="148" t="e">
        <f>AVERAGE(I615,J616,K617,L618,M619,N620)</f>
        <v>#DIV/0!</v>
      </c>
      <c r="K624" s="148" t="e">
        <f>STDEV(I615,J616,K617,L618,M619,N620)</f>
        <v>#DIV/0!</v>
      </c>
      <c r="L624" s="148" t="e">
        <f>ROUND((K624/J624)*100,2)&amp;"%"</f>
        <v>#DIV/0!</v>
      </c>
      <c r="P624" s="111" t="s">
        <v>199</v>
      </c>
      <c r="Q624" s="148" t="e">
        <f>AVERAGE(P615,Q616,R617,S618,T619,U620)</f>
        <v>#DIV/0!</v>
      </c>
      <c r="R624" s="148" t="e">
        <f>STDEV(P615,Q616,R617,S618,T619,U620)</f>
        <v>#DIV/0!</v>
      </c>
      <c r="S624" s="148" t="e">
        <f>ROUND((R624/Q624)*100,2)&amp;"%"</f>
        <v>#DIV/0!</v>
      </c>
    </row>
    <row r="625" spans="1:21" s="148" customFormat="1" x14ac:dyDescent="0.3">
      <c r="A625" s="111"/>
      <c r="B625" s="111" t="s">
        <v>198</v>
      </c>
      <c r="C625" s="148" t="e">
        <f>AVERAGE(B616,C615,D615,F615,G615,E616)</f>
        <v>#DIV/0!</v>
      </c>
      <c r="D625" s="148" t="e">
        <f>STDEV(B616,C615,D615,E616,F615,G615)</f>
        <v>#DIV/0!</v>
      </c>
      <c r="E625" s="148" t="e">
        <f t="shared" ref="E625:E629" si="102">ROUND((D625/C625)*100,2)&amp;"%"</f>
        <v>#DIV/0!</v>
      </c>
      <c r="F625" s="111"/>
      <c r="G625" s="111"/>
      <c r="I625" s="111" t="s">
        <v>198</v>
      </c>
      <c r="J625" s="148" t="e">
        <f>AVERAGE(I616,J615,K615,M615,N615,L616)</f>
        <v>#DIV/0!</v>
      </c>
      <c r="K625" s="148" t="e">
        <f>STDEV(I616,J615,K615,L616,M615,N615)</f>
        <v>#DIV/0!</v>
      </c>
      <c r="L625" s="148" t="e">
        <f t="shared" ref="L625:L629" si="103">ROUND((K625/J625)*100,2)&amp;"%"</f>
        <v>#DIV/0!</v>
      </c>
      <c r="M625" s="111"/>
      <c r="N625" s="111"/>
      <c r="P625" s="111" t="s">
        <v>198</v>
      </c>
      <c r="Q625" s="148" t="e">
        <f>AVERAGE(P616,Q615,R615,T615,U615,S616)</f>
        <v>#DIV/0!</v>
      </c>
      <c r="R625" s="148" t="e">
        <f>STDEV(P616,Q615,R615,S616,T615,U615)</f>
        <v>#DIV/0!</v>
      </c>
      <c r="S625" s="148" t="e">
        <f t="shared" ref="S625:S629" si="104">ROUND((R625/Q625)*100,2)&amp;"%"</f>
        <v>#DIV/0!</v>
      </c>
      <c r="T625" s="111"/>
      <c r="U625" s="111"/>
    </row>
    <row r="626" spans="1:21" s="148" customFormat="1" x14ac:dyDescent="0.3">
      <c r="A626" s="111"/>
      <c r="B626" s="111" t="s">
        <v>200</v>
      </c>
      <c r="C626" s="148" t="e">
        <f>AVERAGE(B618,C617,D616,E615,F620,G619)</f>
        <v>#DIV/0!</v>
      </c>
      <c r="D626" s="148" t="e">
        <f>STDEV(B618,C617,D616,E615,F620,G619)</f>
        <v>#DIV/0!</v>
      </c>
      <c r="E626" s="148" t="e">
        <f t="shared" si="102"/>
        <v>#DIV/0!</v>
      </c>
      <c r="F626" s="111"/>
      <c r="G626" s="111"/>
      <c r="I626" s="111" t="s">
        <v>200</v>
      </c>
      <c r="J626" s="148" t="e">
        <f>AVERAGE(I618,J617,K616,L615,M620,N619)</f>
        <v>#DIV/0!</v>
      </c>
      <c r="K626" s="148" t="e">
        <f>STDEV(I618,J617,K616,L615,M620,N619)</f>
        <v>#DIV/0!</v>
      </c>
      <c r="L626" s="148" t="e">
        <f t="shared" si="103"/>
        <v>#DIV/0!</v>
      </c>
      <c r="M626" s="111"/>
      <c r="N626" s="111"/>
      <c r="P626" s="111" t="s">
        <v>200</v>
      </c>
      <c r="Q626" s="148" t="e">
        <f>AVERAGE(P618,Q617,R616,S615,T620,U619)</f>
        <v>#DIV/0!</v>
      </c>
      <c r="R626" s="148" t="e">
        <f>STDEV(P618,Q617,R616,S615,T620,U619)</f>
        <v>#DIV/0!</v>
      </c>
      <c r="S626" s="148" t="e">
        <f t="shared" si="104"/>
        <v>#DIV/0!</v>
      </c>
      <c r="T626" s="111"/>
      <c r="U626" s="111"/>
    </row>
    <row r="627" spans="1:21" s="148" customFormat="1" x14ac:dyDescent="0.3">
      <c r="A627" s="111"/>
      <c r="B627" s="111" t="s">
        <v>201</v>
      </c>
      <c r="C627" s="148" t="e">
        <f>AVERAGE(B619,C620,D620,E619,F618,G617)</f>
        <v>#DIV/0!</v>
      </c>
      <c r="D627" s="148" t="e">
        <f>STDEV(B619,C620,D620,E619,F618,G617)</f>
        <v>#DIV/0!</v>
      </c>
      <c r="E627" s="148" t="e">
        <f t="shared" si="102"/>
        <v>#DIV/0!</v>
      </c>
      <c r="F627" s="111"/>
      <c r="G627" s="111"/>
      <c r="I627" s="111" t="s">
        <v>201</v>
      </c>
      <c r="J627" s="148" t="e">
        <f>AVERAGE(I619,J620,K620,L619,M618,N617)</f>
        <v>#DIV/0!</v>
      </c>
      <c r="K627" s="148" t="e">
        <f>STDEV(I619,J620,K620,L619,M618,N617)</f>
        <v>#DIV/0!</v>
      </c>
      <c r="L627" s="148" t="e">
        <f t="shared" si="103"/>
        <v>#DIV/0!</v>
      </c>
      <c r="M627" s="111"/>
      <c r="N627" s="111"/>
      <c r="P627" s="111" t="s">
        <v>201</v>
      </c>
      <c r="Q627" s="148" t="e">
        <f>AVERAGE(P619,Q620,R620,S619,T618,U617)</f>
        <v>#DIV/0!</v>
      </c>
      <c r="R627" s="148" t="e">
        <f>STDEV(P619,Q620,R620,S619,T618,U617)</f>
        <v>#DIV/0!</v>
      </c>
      <c r="S627" s="148" t="e">
        <f t="shared" si="104"/>
        <v>#DIV/0!</v>
      </c>
      <c r="T627" s="111"/>
      <c r="U627" s="111"/>
    </row>
    <row r="628" spans="1:21" s="148" customFormat="1" x14ac:dyDescent="0.3">
      <c r="A628" s="111"/>
      <c r="B628" s="111" t="s">
        <v>202</v>
      </c>
      <c r="C628" s="148" t="e">
        <f>AVERAGE(B621,C619,D618,G616,F621,E622)</f>
        <v>#DIV/0!</v>
      </c>
      <c r="D628" s="148" t="e">
        <f>STDEV(B621,C619,D618,G616,F621,E622)</f>
        <v>#DIV/0!</v>
      </c>
      <c r="E628" s="148" t="e">
        <f t="shared" si="102"/>
        <v>#DIV/0!</v>
      </c>
      <c r="F628" s="111"/>
      <c r="G628" s="111"/>
      <c r="I628" s="111" t="s">
        <v>202</v>
      </c>
      <c r="J628" s="148" t="e">
        <f>AVERAGE(I621,J619,K618,N616,M621,L622)</f>
        <v>#DIV/0!</v>
      </c>
      <c r="K628" s="148" t="e">
        <f>STDEV(I621,J619,K618,N616,M621,L622)</f>
        <v>#DIV/0!</v>
      </c>
      <c r="L628" s="148" t="e">
        <f t="shared" si="103"/>
        <v>#DIV/0!</v>
      </c>
      <c r="M628" s="111"/>
      <c r="N628" s="111"/>
      <c r="P628" s="111" t="s">
        <v>202</v>
      </c>
      <c r="Q628" s="148" t="e">
        <f>AVERAGE(P621,Q619,R618,U616,T621,S622)</f>
        <v>#DIV/0!</v>
      </c>
      <c r="R628" s="148" t="e">
        <f>STDEV(P621,Q619,R618,U616,T621,S622)</f>
        <v>#DIV/0!</v>
      </c>
      <c r="S628" s="148" t="e">
        <f t="shared" si="104"/>
        <v>#DIV/0!</v>
      </c>
      <c r="T628" s="111"/>
      <c r="U628" s="111"/>
    </row>
    <row r="629" spans="1:21" s="148" customFormat="1" x14ac:dyDescent="0.3">
      <c r="A629" s="111"/>
      <c r="B629" s="111" t="s">
        <v>204</v>
      </c>
      <c r="C629" s="148" t="e">
        <f>AVERAGE(B622,C621,D622,E621,F622,G621)</f>
        <v>#DIV/0!</v>
      </c>
      <c r="D629" s="148" t="e">
        <f>STDEV(B622,C621,D622,E621,F622,G621)</f>
        <v>#DIV/0!</v>
      </c>
      <c r="E629" s="148" t="e">
        <f t="shared" si="102"/>
        <v>#DIV/0!</v>
      </c>
      <c r="F629" s="111"/>
      <c r="G629" s="111"/>
      <c r="I629" s="111" t="s">
        <v>204</v>
      </c>
      <c r="J629" s="148" t="e">
        <f>AVERAGE(I622,J621,K622,L621,M622,N621)</f>
        <v>#DIV/0!</v>
      </c>
      <c r="K629" s="148" t="e">
        <f>STDEV(I622,J621,K622,L621,M622,N621)</f>
        <v>#DIV/0!</v>
      </c>
      <c r="L629" s="148" t="e">
        <f t="shared" si="103"/>
        <v>#DIV/0!</v>
      </c>
      <c r="M629" s="111"/>
      <c r="N629" s="111"/>
      <c r="P629" s="111" t="s">
        <v>204</v>
      </c>
      <c r="Q629" s="148" t="e">
        <f>AVERAGE(P622,Q621,R622,S621,T622,U621)</f>
        <v>#DIV/0!</v>
      </c>
      <c r="R629" s="148" t="e">
        <f>STDEV(P622,Q621,R622,S621,T622,U621)</f>
        <v>#DIV/0!</v>
      </c>
      <c r="S629" s="148" t="e">
        <f t="shared" si="104"/>
        <v>#DIV/0!</v>
      </c>
      <c r="T629" s="111"/>
      <c r="U629" s="111"/>
    </row>
    <row r="630" spans="1:21" s="148" customFormat="1" x14ac:dyDescent="0.3">
      <c r="A630" s="111"/>
      <c r="B630" s="111"/>
      <c r="C630" s="111"/>
      <c r="D630" s="111"/>
      <c r="E630" s="111"/>
      <c r="F630" s="111"/>
      <c r="G630" s="111"/>
      <c r="I630" s="111"/>
      <c r="J630" s="111"/>
      <c r="K630" s="111"/>
      <c r="L630" s="111"/>
      <c r="M630" s="111"/>
      <c r="N630" s="111"/>
      <c r="P630" s="111"/>
      <c r="Q630" s="111"/>
      <c r="R630" s="111"/>
      <c r="S630" s="111"/>
      <c r="T630" s="111"/>
      <c r="U630" s="111"/>
    </row>
    <row r="631" spans="1:21" s="148" customFormat="1" x14ac:dyDescent="0.3">
      <c r="A631" s="111"/>
      <c r="B631" s="52" t="s">
        <v>194</v>
      </c>
      <c r="C631" s="106"/>
      <c r="D631" s="106"/>
      <c r="E631" s="106"/>
      <c r="F631" s="106"/>
      <c r="G631" s="106"/>
      <c r="H631" s="106"/>
      <c r="I631" s="52" t="s">
        <v>195</v>
      </c>
      <c r="J631" s="106"/>
      <c r="K631" s="106"/>
      <c r="L631" s="106"/>
      <c r="M631" s="106"/>
      <c r="N631" s="106"/>
      <c r="O631" s="106"/>
      <c r="P631" s="52" t="s">
        <v>196</v>
      </c>
      <c r="Q631" s="106"/>
      <c r="R631" s="106"/>
      <c r="S631" s="106"/>
      <c r="T631" s="106"/>
      <c r="U631" s="106"/>
    </row>
    <row r="632" spans="1:21" s="148" customFormat="1" x14ac:dyDescent="0.3">
      <c r="A632" s="111"/>
      <c r="B632" s="131"/>
      <c r="C632" s="131"/>
      <c r="D632" s="131"/>
      <c r="E632" s="131"/>
      <c r="F632" s="131"/>
      <c r="G632" s="131"/>
      <c r="H632" s="106"/>
      <c r="I632" s="131"/>
      <c r="J632" s="131"/>
      <c r="K632" s="131"/>
      <c r="L632" s="131"/>
      <c r="M632" s="131"/>
      <c r="N632" s="131"/>
      <c r="O632" s="106"/>
      <c r="P632" s="131"/>
      <c r="Q632" s="131"/>
      <c r="R632" s="131"/>
      <c r="S632" s="131"/>
      <c r="T632" s="131"/>
      <c r="U632" s="131"/>
    </row>
    <row r="633" spans="1:21" s="148" customFormat="1" x14ac:dyDescent="0.3">
      <c r="A633" s="111"/>
      <c r="B633" s="132"/>
      <c r="C633" s="133"/>
      <c r="D633" s="133"/>
      <c r="E633" s="134"/>
      <c r="F633" s="133"/>
      <c r="G633" s="133"/>
      <c r="H633" s="106"/>
      <c r="I633" s="132"/>
      <c r="J633" s="133"/>
      <c r="K633" s="133"/>
      <c r="L633" s="134"/>
      <c r="M633" s="133"/>
      <c r="N633" s="133"/>
      <c r="O633" s="106"/>
      <c r="P633" s="132"/>
      <c r="Q633" s="133"/>
      <c r="R633" s="133"/>
      <c r="S633" s="134"/>
      <c r="T633" s="133"/>
      <c r="U633" s="133"/>
    </row>
    <row r="634" spans="1:21" s="148" customFormat="1" x14ac:dyDescent="0.3">
      <c r="A634" s="111"/>
      <c r="B634" s="133"/>
      <c r="C634" s="132"/>
      <c r="D634" s="134"/>
      <c r="E634" s="133"/>
      <c r="F634" s="135"/>
      <c r="G634" s="136"/>
      <c r="H634" s="106"/>
      <c r="I634" s="133"/>
      <c r="J634" s="132"/>
      <c r="K634" s="134"/>
      <c r="L634" s="133"/>
      <c r="M634" s="135"/>
      <c r="N634" s="136"/>
      <c r="O634" s="106"/>
      <c r="P634" s="133"/>
      <c r="Q634" s="132"/>
      <c r="R634" s="134"/>
      <c r="S634" s="133"/>
      <c r="T634" s="135"/>
      <c r="U634" s="136"/>
    </row>
    <row r="635" spans="1:21" s="148" customFormat="1" x14ac:dyDescent="0.3">
      <c r="A635" s="111"/>
      <c r="B635" s="135"/>
      <c r="C635" s="134"/>
      <c r="D635" s="132"/>
      <c r="E635" s="135"/>
      <c r="F635" s="135"/>
      <c r="G635" s="137"/>
      <c r="H635" s="106"/>
      <c r="I635" s="135"/>
      <c r="J635" s="134"/>
      <c r="K635" s="132"/>
      <c r="L635" s="135"/>
      <c r="M635" s="135"/>
      <c r="N635" s="137"/>
      <c r="O635" s="106"/>
      <c r="P635" s="135"/>
      <c r="Q635" s="134"/>
      <c r="R635" s="132"/>
      <c r="S635" s="135"/>
      <c r="T635" s="135"/>
      <c r="U635" s="137"/>
    </row>
    <row r="636" spans="1:21" s="148" customFormat="1" x14ac:dyDescent="0.3">
      <c r="A636" s="111"/>
      <c r="B636" s="134"/>
      <c r="C636" s="135"/>
      <c r="D636" s="136"/>
      <c r="E636" s="132"/>
      <c r="F636" s="137"/>
      <c r="G636" s="135"/>
      <c r="H636" s="106"/>
      <c r="I636" s="134"/>
      <c r="J636" s="135"/>
      <c r="K636" s="136"/>
      <c r="L636" s="132"/>
      <c r="M636" s="137"/>
      <c r="N636" s="135"/>
      <c r="O636" s="106"/>
      <c r="P636" s="134"/>
      <c r="Q636" s="135"/>
      <c r="R636" s="136"/>
      <c r="S636" s="132"/>
      <c r="T636" s="137"/>
      <c r="U636" s="135"/>
    </row>
    <row r="637" spans="1:21" s="148" customFormat="1" x14ac:dyDescent="0.3">
      <c r="A637" s="111"/>
      <c r="B637" s="137"/>
      <c r="C637" s="136"/>
      <c r="D637" s="135"/>
      <c r="E637" s="137"/>
      <c r="F637" s="132"/>
      <c r="G637" s="134"/>
      <c r="H637" s="106"/>
      <c r="I637" s="137"/>
      <c r="J637" s="136"/>
      <c r="K637" s="135"/>
      <c r="L637" s="137"/>
      <c r="M637" s="132"/>
      <c r="N637" s="134"/>
      <c r="O637" s="106"/>
      <c r="P637" s="137"/>
      <c r="Q637" s="136"/>
      <c r="R637" s="135"/>
      <c r="S637" s="137"/>
      <c r="T637" s="132"/>
      <c r="U637" s="134"/>
    </row>
    <row r="638" spans="1:21" s="148" customFormat="1" x14ac:dyDescent="0.3">
      <c r="A638" s="111"/>
      <c r="B638" s="135"/>
      <c r="C638" s="137"/>
      <c r="D638" s="137"/>
      <c r="E638" s="135"/>
      <c r="F638" s="134"/>
      <c r="G638" s="132"/>
      <c r="H638" s="106"/>
      <c r="I638" s="135"/>
      <c r="J638" s="137"/>
      <c r="K638" s="137"/>
      <c r="L638" s="135"/>
      <c r="M638" s="134"/>
      <c r="N638" s="132"/>
      <c r="O638" s="106"/>
      <c r="P638" s="135"/>
      <c r="Q638" s="137"/>
      <c r="R638" s="137"/>
      <c r="S638" s="135"/>
      <c r="T638" s="134"/>
      <c r="U638" s="132"/>
    </row>
    <row r="639" spans="1:21" s="148" customFormat="1" x14ac:dyDescent="0.3">
      <c r="A639" s="111"/>
      <c r="B639" s="136"/>
      <c r="C639" s="138"/>
      <c r="D639" s="135"/>
      <c r="E639" s="138"/>
      <c r="F639" s="136"/>
      <c r="G639" s="138"/>
      <c r="H639" s="106"/>
      <c r="I639" s="136"/>
      <c r="J639" s="138"/>
      <c r="K639" s="135"/>
      <c r="L639" s="138"/>
      <c r="M639" s="136"/>
      <c r="N639" s="138"/>
      <c r="O639" s="106"/>
      <c r="P639" s="136"/>
      <c r="Q639" s="138"/>
      <c r="R639" s="135"/>
      <c r="S639" s="138"/>
      <c r="T639" s="136"/>
      <c r="U639" s="138"/>
    </row>
    <row r="640" spans="1:21" s="148" customFormat="1" x14ac:dyDescent="0.3">
      <c r="A640" s="111"/>
      <c r="B640" s="145"/>
      <c r="C640" s="146"/>
      <c r="D640" s="145"/>
      <c r="E640" s="147"/>
      <c r="F640" s="145"/>
      <c r="G640" s="146"/>
      <c r="H640" s="106"/>
      <c r="I640" s="145"/>
      <c r="J640" s="146"/>
      <c r="K640" s="145"/>
      <c r="L640" s="147"/>
      <c r="M640" s="145"/>
      <c r="N640" s="146"/>
      <c r="O640" s="106"/>
      <c r="P640" s="145"/>
      <c r="Q640" s="146"/>
      <c r="R640" s="145"/>
      <c r="S640" s="147"/>
      <c r="T640" s="145"/>
      <c r="U640" s="146"/>
    </row>
    <row r="641" spans="1:21" s="148" customFormat="1" x14ac:dyDescent="0.3">
      <c r="A641" s="111"/>
      <c r="C641" s="111" t="s">
        <v>197</v>
      </c>
      <c r="D641" s="111" t="s">
        <v>3</v>
      </c>
      <c r="E641" s="111" t="s">
        <v>203</v>
      </c>
      <c r="J641" s="111" t="s">
        <v>197</v>
      </c>
      <c r="K641" s="111" t="s">
        <v>3</v>
      </c>
      <c r="L641" s="111" t="s">
        <v>203</v>
      </c>
      <c r="Q641" s="111" t="s">
        <v>197</v>
      </c>
      <c r="R641" s="111" t="s">
        <v>3</v>
      </c>
      <c r="S641" s="111" t="s">
        <v>203</v>
      </c>
    </row>
    <row r="642" spans="1:21" s="148" customFormat="1" x14ac:dyDescent="0.3">
      <c r="A642" s="111"/>
      <c r="B642" s="111" t="s">
        <v>199</v>
      </c>
      <c r="C642" s="148" t="e">
        <f>AVERAGE(B633,C634,D635,E636,F637,G638)</f>
        <v>#DIV/0!</v>
      </c>
      <c r="D642" s="148" t="e">
        <f>STDEV(B633,C634,D635,E636,F637,G638)</f>
        <v>#DIV/0!</v>
      </c>
      <c r="E642" s="148" t="e">
        <f>ROUND((D642/C642)*100,2)&amp;"%"</f>
        <v>#DIV/0!</v>
      </c>
      <c r="I642" s="111" t="s">
        <v>199</v>
      </c>
      <c r="J642" s="148" t="e">
        <f>AVERAGE(I633,J634,K635,L636,M637,N638)</f>
        <v>#DIV/0!</v>
      </c>
      <c r="K642" s="148" t="e">
        <f>STDEV(I633,J634,K635,L636,M637,N638)</f>
        <v>#DIV/0!</v>
      </c>
      <c r="L642" s="148" t="e">
        <f>ROUND((K642/J642)*100,2)&amp;"%"</f>
        <v>#DIV/0!</v>
      </c>
      <c r="P642" s="111" t="s">
        <v>199</v>
      </c>
      <c r="Q642" s="148" t="e">
        <f>AVERAGE(P633,Q634,R635,S636,T637,U638)</f>
        <v>#DIV/0!</v>
      </c>
      <c r="R642" s="148" t="e">
        <f>STDEV(P633,Q634,R635,S636,T637,U638)</f>
        <v>#DIV/0!</v>
      </c>
      <c r="S642" s="148" t="e">
        <f>ROUND((R642/Q642)*100,2)&amp;"%"</f>
        <v>#DIV/0!</v>
      </c>
    </row>
    <row r="643" spans="1:21" s="148" customFormat="1" x14ac:dyDescent="0.3">
      <c r="A643" s="111"/>
      <c r="B643" s="111" t="s">
        <v>198</v>
      </c>
      <c r="C643" s="148" t="e">
        <f>AVERAGE(B634,C633,D633,F633,G633,E634)</f>
        <v>#DIV/0!</v>
      </c>
      <c r="D643" s="148" t="e">
        <f>STDEV(B634,C633,D633,E634,F633,G633)</f>
        <v>#DIV/0!</v>
      </c>
      <c r="E643" s="148" t="e">
        <f t="shared" ref="E643:E647" si="105">ROUND((D643/C643)*100,2)&amp;"%"</f>
        <v>#DIV/0!</v>
      </c>
      <c r="F643" s="111"/>
      <c r="G643" s="111"/>
      <c r="I643" s="111" t="s">
        <v>198</v>
      </c>
      <c r="J643" s="148" t="e">
        <f>AVERAGE(I634,J633,K633,M633,N633,L634)</f>
        <v>#DIV/0!</v>
      </c>
      <c r="K643" s="148" t="e">
        <f>STDEV(I634,J633,K633,L634,M633,N633)</f>
        <v>#DIV/0!</v>
      </c>
      <c r="L643" s="148" t="e">
        <f t="shared" ref="L643:L647" si="106">ROUND((K643/J643)*100,2)&amp;"%"</f>
        <v>#DIV/0!</v>
      </c>
      <c r="M643" s="111"/>
      <c r="N643" s="111"/>
      <c r="P643" s="111" t="s">
        <v>198</v>
      </c>
      <c r="Q643" s="148" t="e">
        <f>AVERAGE(P634,Q633,R633,T633,U633,S634)</f>
        <v>#DIV/0!</v>
      </c>
      <c r="R643" s="148" t="e">
        <f>STDEV(P634,Q633,R633,S634,T633,U633)</f>
        <v>#DIV/0!</v>
      </c>
      <c r="S643" s="148" t="e">
        <f t="shared" ref="S643:S647" si="107">ROUND((R643/Q643)*100,2)&amp;"%"</f>
        <v>#DIV/0!</v>
      </c>
      <c r="T643" s="111"/>
      <c r="U643" s="111"/>
    </row>
    <row r="644" spans="1:21" s="148" customFormat="1" x14ac:dyDescent="0.3">
      <c r="A644" s="111"/>
      <c r="B644" s="111" t="s">
        <v>200</v>
      </c>
      <c r="C644" s="148" t="e">
        <f>AVERAGE(B636,C635,D634,E633,F638,G637)</f>
        <v>#DIV/0!</v>
      </c>
      <c r="D644" s="148" t="e">
        <f>STDEV(B636,C635,D634,E633,F638,G637)</f>
        <v>#DIV/0!</v>
      </c>
      <c r="E644" s="148" t="e">
        <f t="shared" si="105"/>
        <v>#DIV/0!</v>
      </c>
      <c r="F644" s="111"/>
      <c r="G644" s="111"/>
      <c r="I644" s="111" t="s">
        <v>200</v>
      </c>
      <c r="J644" s="148" t="e">
        <f>AVERAGE(I636,J635,K634,L633,M638,N637)</f>
        <v>#DIV/0!</v>
      </c>
      <c r="K644" s="148" t="e">
        <f>STDEV(I636,J635,K634,L633,M638,N637)</f>
        <v>#DIV/0!</v>
      </c>
      <c r="L644" s="148" t="e">
        <f t="shared" si="106"/>
        <v>#DIV/0!</v>
      </c>
      <c r="M644" s="111"/>
      <c r="N644" s="111"/>
      <c r="P644" s="111" t="s">
        <v>200</v>
      </c>
      <c r="Q644" s="148" t="e">
        <f>AVERAGE(P636,Q635,R634,S633,T638,U637)</f>
        <v>#DIV/0!</v>
      </c>
      <c r="R644" s="148" t="e">
        <f>STDEV(P636,Q635,R634,S633,T638,U637)</f>
        <v>#DIV/0!</v>
      </c>
      <c r="S644" s="148" t="e">
        <f t="shared" si="107"/>
        <v>#DIV/0!</v>
      </c>
      <c r="T644" s="111"/>
      <c r="U644" s="111"/>
    </row>
    <row r="645" spans="1:21" s="148" customFormat="1" x14ac:dyDescent="0.3">
      <c r="A645" s="111"/>
      <c r="B645" s="111" t="s">
        <v>201</v>
      </c>
      <c r="C645" s="148" t="e">
        <f>AVERAGE(B637,C638,D638,E637,F636,G635)</f>
        <v>#DIV/0!</v>
      </c>
      <c r="D645" s="148" t="e">
        <f>STDEV(B637,C638,D638,E637,F636,G635)</f>
        <v>#DIV/0!</v>
      </c>
      <c r="E645" s="148" t="e">
        <f t="shared" si="105"/>
        <v>#DIV/0!</v>
      </c>
      <c r="F645" s="111"/>
      <c r="G645" s="111"/>
      <c r="I645" s="111" t="s">
        <v>201</v>
      </c>
      <c r="J645" s="148" t="e">
        <f>AVERAGE(I637,J638,K638,L637,M636,N635)</f>
        <v>#DIV/0!</v>
      </c>
      <c r="K645" s="148" t="e">
        <f>STDEV(I637,J638,K638,L637,M636,N635)</f>
        <v>#DIV/0!</v>
      </c>
      <c r="L645" s="148" t="e">
        <f t="shared" si="106"/>
        <v>#DIV/0!</v>
      </c>
      <c r="M645" s="111"/>
      <c r="N645" s="111"/>
      <c r="P645" s="111" t="s">
        <v>201</v>
      </c>
      <c r="Q645" s="148" t="e">
        <f>AVERAGE(P637,Q638,R638,S637,T636,U635)</f>
        <v>#DIV/0!</v>
      </c>
      <c r="R645" s="148" t="e">
        <f>STDEV(P637,Q638,R638,S637,T636,U635)</f>
        <v>#DIV/0!</v>
      </c>
      <c r="S645" s="148" t="e">
        <f t="shared" si="107"/>
        <v>#DIV/0!</v>
      </c>
      <c r="T645" s="111"/>
      <c r="U645" s="111"/>
    </row>
    <row r="646" spans="1:21" s="148" customFormat="1" x14ac:dyDescent="0.3">
      <c r="A646" s="111"/>
      <c r="B646" s="111" t="s">
        <v>202</v>
      </c>
      <c r="C646" s="148" t="e">
        <f>AVERAGE(B639,C637,D636,G634,F639,E640)</f>
        <v>#DIV/0!</v>
      </c>
      <c r="D646" s="148" t="e">
        <f>STDEV(B639,C637,D636,G634,F639,E640)</f>
        <v>#DIV/0!</v>
      </c>
      <c r="E646" s="148" t="e">
        <f t="shared" si="105"/>
        <v>#DIV/0!</v>
      </c>
      <c r="F646" s="111"/>
      <c r="G646" s="111"/>
      <c r="I646" s="111" t="s">
        <v>202</v>
      </c>
      <c r="J646" s="148" t="e">
        <f>AVERAGE(I639,J637,K636,N634,M639,L640)</f>
        <v>#DIV/0!</v>
      </c>
      <c r="K646" s="148" t="e">
        <f>STDEV(I639,J637,K636,N634,M639,L640)</f>
        <v>#DIV/0!</v>
      </c>
      <c r="L646" s="148" t="e">
        <f t="shared" si="106"/>
        <v>#DIV/0!</v>
      </c>
      <c r="M646" s="111"/>
      <c r="N646" s="111"/>
      <c r="P646" s="111" t="s">
        <v>202</v>
      </c>
      <c r="Q646" s="148" t="e">
        <f>AVERAGE(P639,Q637,R636,U634,T639,S640)</f>
        <v>#DIV/0!</v>
      </c>
      <c r="R646" s="148" t="e">
        <f>STDEV(P639,Q637,R636,U634,T639,S640)</f>
        <v>#DIV/0!</v>
      </c>
      <c r="S646" s="148" t="e">
        <f t="shared" si="107"/>
        <v>#DIV/0!</v>
      </c>
      <c r="T646" s="111"/>
      <c r="U646" s="111"/>
    </row>
    <row r="647" spans="1:21" s="148" customFormat="1" x14ac:dyDescent="0.3">
      <c r="A647" s="111"/>
      <c r="B647" s="111" t="s">
        <v>204</v>
      </c>
      <c r="C647" s="148" t="e">
        <f>AVERAGE(B640,C639,D640,E639,F640,G639)</f>
        <v>#DIV/0!</v>
      </c>
      <c r="D647" s="148" t="e">
        <f>STDEV(B640,C639,D640,E639,F640,G639)</f>
        <v>#DIV/0!</v>
      </c>
      <c r="E647" s="148" t="e">
        <f t="shared" si="105"/>
        <v>#DIV/0!</v>
      </c>
      <c r="F647" s="111"/>
      <c r="G647" s="111"/>
      <c r="I647" s="111" t="s">
        <v>204</v>
      </c>
      <c r="J647" s="148" t="e">
        <f>AVERAGE(I640,J639,K640,L639,M640,N639)</f>
        <v>#DIV/0!</v>
      </c>
      <c r="K647" s="148" t="e">
        <f>STDEV(I640,J639,K640,L639,M640,N639)</f>
        <v>#DIV/0!</v>
      </c>
      <c r="L647" s="148" t="e">
        <f t="shared" si="106"/>
        <v>#DIV/0!</v>
      </c>
      <c r="M647" s="111"/>
      <c r="N647" s="111"/>
      <c r="P647" s="111" t="s">
        <v>204</v>
      </c>
      <c r="Q647" s="148" t="e">
        <f>AVERAGE(P640,Q639,R640,S639,T640,U639)</f>
        <v>#DIV/0!</v>
      </c>
      <c r="R647" s="148" t="e">
        <f>STDEV(P640,Q639,R640,S639,T640,U639)</f>
        <v>#DIV/0!</v>
      </c>
      <c r="S647" s="148" t="e">
        <f t="shared" si="107"/>
        <v>#DIV/0!</v>
      </c>
      <c r="T647" s="111"/>
      <c r="U647" s="111"/>
    </row>
    <row r="648" spans="1:21" s="148" customFormat="1" x14ac:dyDescent="0.3">
      <c r="A648" s="111"/>
      <c r="B648" s="111"/>
      <c r="C648" s="111"/>
      <c r="D648" s="111"/>
      <c r="E648" s="111"/>
      <c r="F648" s="111"/>
      <c r="G648" s="111"/>
      <c r="I648" s="111"/>
      <c r="J648" s="111"/>
      <c r="K648" s="111"/>
      <c r="L648" s="111"/>
      <c r="M648" s="111"/>
      <c r="N648" s="111"/>
      <c r="P648" s="111"/>
      <c r="Q648" s="111"/>
      <c r="R648" s="111"/>
      <c r="S648" s="111"/>
      <c r="T648" s="111"/>
      <c r="U648" s="111"/>
    </row>
    <row r="649" spans="1:21" s="148" customFormat="1" x14ac:dyDescent="0.3">
      <c r="A649" s="111"/>
      <c r="B649" s="52" t="s">
        <v>194</v>
      </c>
      <c r="C649" s="106"/>
      <c r="D649" s="106"/>
      <c r="E649" s="106"/>
      <c r="F649" s="106"/>
      <c r="G649" s="106"/>
      <c r="H649" s="106"/>
      <c r="I649" s="52" t="s">
        <v>195</v>
      </c>
      <c r="J649" s="106"/>
      <c r="K649" s="106"/>
      <c r="L649" s="106"/>
      <c r="M649" s="106"/>
      <c r="N649" s="106"/>
      <c r="O649" s="106"/>
      <c r="P649" s="52" t="s">
        <v>196</v>
      </c>
      <c r="Q649" s="106"/>
      <c r="R649" s="106"/>
      <c r="S649" s="106"/>
      <c r="T649" s="106"/>
      <c r="U649" s="106"/>
    </row>
    <row r="650" spans="1:21" s="148" customFormat="1" x14ac:dyDescent="0.3">
      <c r="A650" s="111"/>
      <c r="B650" s="131"/>
      <c r="C650" s="131"/>
      <c r="D650" s="131"/>
      <c r="E650" s="131"/>
      <c r="F650" s="131"/>
      <c r="G650" s="131"/>
      <c r="H650" s="106"/>
      <c r="I650" s="131"/>
      <c r="J650" s="131"/>
      <c r="K650" s="131"/>
      <c r="L650" s="131"/>
      <c r="M650" s="131"/>
      <c r="N650" s="131"/>
      <c r="O650" s="106"/>
      <c r="P650" s="131"/>
      <c r="Q650" s="131"/>
      <c r="R650" s="131"/>
      <c r="S650" s="131"/>
      <c r="T650" s="131"/>
      <c r="U650" s="131"/>
    </row>
    <row r="651" spans="1:21" s="148" customFormat="1" x14ac:dyDescent="0.3">
      <c r="A651" s="111"/>
      <c r="B651" s="132"/>
      <c r="C651" s="133"/>
      <c r="D651" s="133"/>
      <c r="E651" s="134"/>
      <c r="F651" s="133"/>
      <c r="G651" s="133"/>
      <c r="H651" s="106"/>
      <c r="I651" s="132"/>
      <c r="J651" s="133"/>
      <c r="K651" s="133"/>
      <c r="L651" s="134"/>
      <c r="M651" s="133"/>
      <c r="N651" s="133"/>
      <c r="O651" s="106"/>
      <c r="P651" s="132"/>
      <c r="Q651" s="133"/>
      <c r="R651" s="133"/>
      <c r="S651" s="134"/>
      <c r="T651" s="133"/>
      <c r="U651" s="133"/>
    </row>
    <row r="652" spans="1:21" s="148" customFormat="1" x14ac:dyDescent="0.3">
      <c r="A652" s="111"/>
      <c r="B652" s="133"/>
      <c r="C652" s="132"/>
      <c r="D652" s="134"/>
      <c r="E652" s="133"/>
      <c r="F652" s="135"/>
      <c r="G652" s="136"/>
      <c r="H652" s="106"/>
      <c r="I652" s="133"/>
      <c r="J652" s="132"/>
      <c r="K652" s="134"/>
      <c r="L652" s="133"/>
      <c r="M652" s="135"/>
      <c r="N652" s="136"/>
      <c r="O652" s="106"/>
      <c r="P652" s="133"/>
      <c r="Q652" s="132"/>
      <c r="R652" s="134"/>
      <c r="S652" s="133"/>
      <c r="T652" s="135"/>
      <c r="U652" s="136"/>
    </row>
    <row r="653" spans="1:21" s="148" customFormat="1" x14ac:dyDescent="0.3">
      <c r="A653" s="111"/>
      <c r="B653" s="135"/>
      <c r="C653" s="134"/>
      <c r="D653" s="132"/>
      <c r="E653" s="135"/>
      <c r="F653" s="135"/>
      <c r="G653" s="137"/>
      <c r="H653" s="106"/>
      <c r="I653" s="135"/>
      <c r="J653" s="134"/>
      <c r="K653" s="132"/>
      <c r="L653" s="135"/>
      <c r="M653" s="135"/>
      <c r="N653" s="137"/>
      <c r="O653" s="106"/>
      <c r="P653" s="135"/>
      <c r="Q653" s="134"/>
      <c r="R653" s="132"/>
      <c r="S653" s="135"/>
      <c r="T653" s="135"/>
      <c r="U653" s="137"/>
    </row>
    <row r="654" spans="1:21" s="148" customFormat="1" x14ac:dyDescent="0.3">
      <c r="A654" s="111"/>
      <c r="B654" s="134"/>
      <c r="C654" s="135"/>
      <c r="D654" s="136"/>
      <c r="E654" s="132"/>
      <c r="F654" s="137"/>
      <c r="G654" s="135"/>
      <c r="H654" s="106"/>
      <c r="I654" s="134"/>
      <c r="J654" s="135"/>
      <c r="K654" s="136"/>
      <c r="L654" s="132"/>
      <c r="M654" s="137"/>
      <c r="N654" s="135"/>
      <c r="O654" s="106"/>
      <c r="P654" s="134"/>
      <c r="Q654" s="135"/>
      <c r="R654" s="136"/>
      <c r="S654" s="132"/>
      <c r="T654" s="137"/>
      <c r="U654" s="135"/>
    </row>
    <row r="655" spans="1:21" s="148" customFormat="1" x14ac:dyDescent="0.3">
      <c r="A655" s="111"/>
      <c r="B655" s="137"/>
      <c r="C655" s="136"/>
      <c r="D655" s="135"/>
      <c r="E655" s="137"/>
      <c r="F655" s="132"/>
      <c r="G655" s="134"/>
      <c r="H655" s="106"/>
      <c r="I655" s="137"/>
      <c r="J655" s="136"/>
      <c r="K655" s="135"/>
      <c r="L655" s="137"/>
      <c r="M655" s="132"/>
      <c r="N655" s="134"/>
      <c r="O655" s="106"/>
      <c r="P655" s="137"/>
      <c r="Q655" s="136"/>
      <c r="R655" s="135"/>
      <c r="S655" s="137"/>
      <c r="T655" s="132"/>
      <c r="U655" s="134"/>
    </row>
    <row r="656" spans="1:21" s="148" customFormat="1" x14ac:dyDescent="0.3">
      <c r="A656" s="111"/>
      <c r="B656" s="135"/>
      <c r="C656" s="137"/>
      <c r="D656" s="137"/>
      <c r="E656" s="135"/>
      <c r="F656" s="134"/>
      <c r="G656" s="132"/>
      <c r="H656" s="106"/>
      <c r="I656" s="135"/>
      <c r="J656" s="137"/>
      <c r="K656" s="137"/>
      <c r="L656" s="135"/>
      <c r="M656" s="134"/>
      <c r="N656" s="132"/>
      <c r="O656" s="106"/>
      <c r="P656" s="135"/>
      <c r="Q656" s="137"/>
      <c r="R656" s="137"/>
      <c r="S656" s="135"/>
      <c r="T656" s="134"/>
      <c r="U656" s="132"/>
    </row>
    <row r="657" spans="1:21" s="148" customFormat="1" x14ac:dyDescent="0.3">
      <c r="A657" s="111"/>
      <c r="B657" s="136"/>
      <c r="C657" s="138"/>
      <c r="D657" s="135"/>
      <c r="E657" s="138"/>
      <c r="F657" s="136"/>
      <c r="G657" s="138"/>
      <c r="H657" s="106"/>
      <c r="I657" s="136"/>
      <c r="J657" s="138"/>
      <c r="K657" s="135"/>
      <c r="L657" s="138"/>
      <c r="M657" s="136"/>
      <c r="N657" s="138"/>
      <c r="O657" s="106"/>
      <c r="P657" s="136"/>
      <c r="Q657" s="138"/>
      <c r="R657" s="135"/>
      <c r="S657" s="138"/>
      <c r="T657" s="136"/>
      <c r="U657" s="138"/>
    </row>
    <row r="658" spans="1:21" s="148" customFormat="1" x14ac:dyDescent="0.3">
      <c r="A658" s="111"/>
      <c r="B658" s="145"/>
      <c r="C658" s="146"/>
      <c r="D658" s="145"/>
      <c r="E658" s="147"/>
      <c r="F658" s="145"/>
      <c r="G658" s="146"/>
      <c r="H658" s="106"/>
      <c r="I658" s="145"/>
      <c r="J658" s="146"/>
      <c r="K658" s="145"/>
      <c r="L658" s="147"/>
      <c r="M658" s="145"/>
      <c r="N658" s="146"/>
      <c r="O658" s="106"/>
      <c r="P658" s="145"/>
      <c r="Q658" s="146"/>
      <c r="R658" s="145"/>
      <c r="S658" s="147"/>
      <c r="T658" s="145"/>
      <c r="U658" s="146"/>
    </row>
    <row r="659" spans="1:21" s="148" customFormat="1" x14ac:dyDescent="0.3">
      <c r="A659" s="111"/>
      <c r="C659" s="111" t="s">
        <v>197</v>
      </c>
      <c r="D659" s="111" t="s">
        <v>3</v>
      </c>
      <c r="E659" s="111" t="s">
        <v>203</v>
      </c>
      <c r="J659" s="111" t="s">
        <v>197</v>
      </c>
      <c r="K659" s="111" t="s">
        <v>3</v>
      </c>
      <c r="L659" s="111" t="s">
        <v>203</v>
      </c>
      <c r="Q659" s="111" t="s">
        <v>197</v>
      </c>
      <c r="R659" s="111" t="s">
        <v>3</v>
      </c>
      <c r="S659" s="111" t="s">
        <v>203</v>
      </c>
    </row>
    <row r="660" spans="1:21" s="148" customFormat="1" x14ac:dyDescent="0.3">
      <c r="A660" s="111"/>
      <c r="B660" s="111" t="s">
        <v>199</v>
      </c>
      <c r="C660" s="148" t="e">
        <f>AVERAGE(B651,C652,D653,E654,F655,G656)</f>
        <v>#DIV/0!</v>
      </c>
      <c r="D660" s="148" t="e">
        <f>STDEV(B651,C652,D653,E654,F655,G656)</f>
        <v>#DIV/0!</v>
      </c>
      <c r="E660" s="148" t="e">
        <f>ROUND((D660/C660)*100,2)&amp;"%"</f>
        <v>#DIV/0!</v>
      </c>
      <c r="I660" s="111" t="s">
        <v>199</v>
      </c>
      <c r="J660" s="148" t="e">
        <f>AVERAGE(I651,J652,K653,L654,M655,N656)</f>
        <v>#DIV/0!</v>
      </c>
      <c r="K660" s="148" t="e">
        <f>STDEV(I651,J652,K653,L654,M655,N656)</f>
        <v>#DIV/0!</v>
      </c>
      <c r="L660" s="148" t="e">
        <f>ROUND((K660/J660)*100,2)&amp;"%"</f>
        <v>#DIV/0!</v>
      </c>
      <c r="P660" s="111" t="s">
        <v>199</v>
      </c>
      <c r="Q660" s="148" t="e">
        <f>AVERAGE(P651,Q652,R653,S654,T655,U656)</f>
        <v>#DIV/0!</v>
      </c>
      <c r="R660" s="148" t="e">
        <f>STDEV(P651,Q652,R653,S654,T655,U656)</f>
        <v>#DIV/0!</v>
      </c>
      <c r="S660" s="148" t="e">
        <f>ROUND((R660/Q660)*100,2)&amp;"%"</f>
        <v>#DIV/0!</v>
      </c>
    </row>
    <row r="661" spans="1:21" s="148" customFormat="1" x14ac:dyDescent="0.3">
      <c r="A661" s="111"/>
      <c r="B661" s="111" t="s">
        <v>198</v>
      </c>
      <c r="C661" s="148" t="e">
        <f>AVERAGE(B652,C651,D651,F651,G651,E652)</f>
        <v>#DIV/0!</v>
      </c>
      <c r="D661" s="148" t="e">
        <f>STDEV(B652,C651,D651,E652,F651,G651)</f>
        <v>#DIV/0!</v>
      </c>
      <c r="E661" s="148" t="e">
        <f t="shared" ref="E661:E665" si="108">ROUND((D661/C661)*100,2)&amp;"%"</f>
        <v>#DIV/0!</v>
      </c>
      <c r="F661" s="111"/>
      <c r="G661" s="111"/>
      <c r="I661" s="111" t="s">
        <v>198</v>
      </c>
      <c r="J661" s="148" t="e">
        <f>AVERAGE(I652,J651,K651,M651,N651,L652)</f>
        <v>#DIV/0!</v>
      </c>
      <c r="K661" s="148" t="e">
        <f>STDEV(I652,J651,K651,L652,M651,N651)</f>
        <v>#DIV/0!</v>
      </c>
      <c r="L661" s="148" t="e">
        <f t="shared" ref="L661:L665" si="109">ROUND((K661/J661)*100,2)&amp;"%"</f>
        <v>#DIV/0!</v>
      </c>
      <c r="M661" s="111"/>
      <c r="N661" s="111"/>
      <c r="P661" s="111" t="s">
        <v>198</v>
      </c>
      <c r="Q661" s="148" t="e">
        <f>AVERAGE(P652,Q651,R651,T651,U651,S652)</f>
        <v>#DIV/0!</v>
      </c>
      <c r="R661" s="148" t="e">
        <f>STDEV(P652,Q651,R651,S652,T651,U651)</f>
        <v>#DIV/0!</v>
      </c>
      <c r="S661" s="148" t="e">
        <f t="shared" ref="S661:S665" si="110">ROUND((R661/Q661)*100,2)&amp;"%"</f>
        <v>#DIV/0!</v>
      </c>
      <c r="T661" s="111"/>
      <c r="U661" s="111"/>
    </row>
    <row r="662" spans="1:21" s="148" customFormat="1" x14ac:dyDescent="0.3">
      <c r="A662" s="111"/>
      <c r="B662" s="111" t="s">
        <v>200</v>
      </c>
      <c r="C662" s="148" t="e">
        <f>AVERAGE(B654,C653,D652,E651,F656,G655)</f>
        <v>#DIV/0!</v>
      </c>
      <c r="D662" s="148" t="e">
        <f>STDEV(B654,C653,D652,E651,F656,G655)</f>
        <v>#DIV/0!</v>
      </c>
      <c r="E662" s="148" t="e">
        <f t="shared" si="108"/>
        <v>#DIV/0!</v>
      </c>
      <c r="F662" s="111"/>
      <c r="G662" s="111"/>
      <c r="I662" s="111" t="s">
        <v>200</v>
      </c>
      <c r="J662" s="148" t="e">
        <f>AVERAGE(I654,J653,K652,L651,M656,N655)</f>
        <v>#DIV/0!</v>
      </c>
      <c r="K662" s="148" t="e">
        <f>STDEV(I654,J653,K652,L651,M656,N655)</f>
        <v>#DIV/0!</v>
      </c>
      <c r="L662" s="148" t="e">
        <f t="shared" si="109"/>
        <v>#DIV/0!</v>
      </c>
      <c r="M662" s="111"/>
      <c r="N662" s="111"/>
      <c r="P662" s="111" t="s">
        <v>200</v>
      </c>
      <c r="Q662" s="148" t="e">
        <f>AVERAGE(P654,Q653,R652,S651,T656,U655)</f>
        <v>#DIV/0!</v>
      </c>
      <c r="R662" s="148" t="e">
        <f>STDEV(P654,Q653,R652,S651,T656,U655)</f>
        <v>#DIV/0!</v>
      </c>
      <c r="S662" s="148" t="e">
        <f t="shared" si="110"/>
        <v>#DIV/0!</v>
      </c>
      <c r="T662" s="111"/>
      <c r="U662" s="111"/>
    </row>
    <row r="663" spans="1:21" s="148" customFormat="1" x14ac:dyDescent="0.3">
      <c r="A663" s="111"/>
      <c r="B663" s="111" t="s">
        <v>201</v>
      </c>
      <c r="C663" s="148" t="e">
        <f>AVERAGE(B655,C656,D656,E655,F654,G653)</f>
        <v>#DIV/0!</v>
      </c>
      <c r="D663" s="148" t="e">
        <f>STDEV(B655,C656,D656,E655,F654,G653)</f>
        <v>#DIV/0!</v>
      </c>
      <c r="E663" s="148" t="e">
        <f t="shared" si="108"/>
        <v>#DIV/0!</v>
      </c>
      <c r="F663" s="111"/>
      <c r="G663" s="111"/>
      <c r="I663" s="111" t="s">
        <v>201</v>
      </c>
      <c r="J663" s="148" t="e">
        <f>AVERAGE(I655,J656,K656,L655,M654,N653)</f>
        <v>#DIV/0!</v>
      </c>
      <c r="K663" s="148" t="e">
        <f>STDEV(I655,J656,K656,L655,M654,N653)</f>
        <v>#DIV/0!</v>
      </c>
      <c r="L663" s="148" t="e">
        <f t="shared" si="109"/>
        <v>#DIV/0!</v>
      </c>
      <c r="M663" s="111"/>
      <c r="N663" s="111"/>
      <c r="P663" s="111" t="s">
        <v>201</v>
      </c>
      <c r="Q663" s="148" t="e">
        <f>AVERAGE(P655,Q656,R656,S655,T654,U653)</f>
        <v>#DIV/0!</v>
      </c>
      <c r="R663" s="148" t="e">
        <f>STDEV(P655,Q656,R656,S655,T654,U653)</f>
        <v>#DIV/0!</v>
      </c>
      <c r="S663" s="148" t="e">
        <f t="shared" si="110"/>
        <v>#DIV/0!</v>
      </c>
      <c r="T663" s="111"/>
      <c r="U663" s="111"/>
    </row>
    <row r="664" spans="1:21" s="148" customFormat="1" x14ac:dyDescent="0.3">
      <c r="A664" s="111"/>
      <c r="B664" s="111" t="s">
        <v>202</v>
      </c>
      <c r="C664" s="148" t="e">
        <f>AVERAGE(B657,C655,D654,G652,F657,E658)</f>
        <v>#DIV/0!</v>
      </c>
      <c r="D664" s="148" t="e">
        <f>STDEV(B657,C655,D654,G652,F657,E658)</f>
        <v>#DIV/0!</v>
      </c>
      <c r="E664" s="148" t="e">
        <f t="shared" si="108"/>
        <v>#DIV/0!</v>
      </c>
      <c r="F664" s="111"/>
      <c r="G664" s="111"/>
      <c r="I664" s="111" t="s">
        <v>202</v>
      </c>
      <c r="J664" s="148" t="e">
        <f>AVERAGE(I657,J655,K654,N652,M657,L658)</f>
        <v>#DIV/0!</v>
      </c>
      <c r="K664" s="148" t="e">
        <f>STDEV(I657,J655,K654,N652,M657,L658)</f>
        <v>#DIV/0!</v>
      </c>
      <c r="L664" s="148" t="e">
        <f t="shared" si="109"/>
        <v>#DIV/0!</v>
      </c>
      <c r="M664" s="111"/>
      <c r="N664" s="111"/>
      <c r="P664" s="111" t="s">
        <v>202</v>
      </c>
      <c r="Q664" s="148" t="e">
        <f>AVERAGE(P657,Q655,R654,U652,T657,S658)</f>
        <v>#DIV/0!</v>
      </c>
      <c r="R664" s="148" t="e">
        <f>STDEV(P657,Q655,R654,U652,T657,S658)</f>
        <v>#DIV/0!</v>
      </c>
      <c r="S664" s="148" t="e">
        <f t="shared" si="110"/>
        <v>#DIV/0!</v>
      </c>
      <c r="T664" s="111"/>
      <c r="U664" s="111"/>
    </row>
    <row r="665" spans="1:21" s="148" customFormat="1" x14ac:dyDescent="0.3">
      <c r="A665" s="111"/>
      <c r="B665" s="111" t="s">
        <v>204</v>
      </c>
      <c r="C665" s="148" t="e">
        <f>AVERAGE(B658,C657,D658,E657,F658,G657)</f>
        <v>#DIV/0!</v>
      </c>
      <c r="D665" s="148" t="e">
        <f>STDEV(B658,C657,D658,E657,F658,G657)</f>
        <v>#DIV/0!</v>
      </c>
      <c r="E665" s="148" t="e">
        <f t="shared" si="108"/>
        <v>#DIV/0!</v>
      </c>
      <c r="F665" s="111"/>
      <c r="G665" s="111"/>
      <c r="I665" s="111" t="s">
        <v>204</v>
      </c>
      <c r="J665" s="148" t="e">
        <f>AVERAGE(I658,J657,K658,L657,M658,N657)</f>
        <v>#DIV/0!</v>
      </c>
      <c r="K665" s="148" t="e">
        <f>STDEV(I658,J657,K658,L657,M658,N657)</f>
        <v>#DIV/0!</v>
      </c>
      <c r="L665" s="148" t="e">
        <f t="shared" si="109"/>
        <v>#DIV/0!</v>
      </c>
      <c r="M665" s="111"/>
      <c r="N665" s="111"/>
      <c r="P665" s="111" t="s">
        <v>204</v>
      </c>
      <c r="Q665" s="148" t="e">
        <f>AVERAGE(P658,Q657,R658,S657,T658,U657)</f>
        <v>#DIV/0!</v>
      </c>
      <c r="R665" s="148" t="e">
        <f>STDEV(P658,Q657,R658,S657,T658,U657)</f>
        <v>#DIV/0!</v>
      </c>
      <c r="S665" s="148" t="e">
        <f t="shared" si="110"/>
        <v>#DIV/0!</v>
      </c>
      <c r="T665" s="111"/>
      <c r="U665" s="111"/>
    </row>
    <row r="666" spans="1:21" s="148" customFormat="1" x14ac:dyDescent="0.3">
      <c r="A666" s="111"/>
      <c r="B666" s="111"/>
      <c r="C666" s="111"/>
      <c r="D666" s="111"/>
      <c r="E666" s="111"/>
      <c r="F666" s="111"/>
      <c r="G666" s="111"/>
      <c r="I666" s="111"/>
      <c r="J666" s="111"/>
      <c r="K666" s="111"/>
      <c r="L666" s="111"/>
      <c r="M666" s="111"/>
      <c r="N666" s="111"/>
      <c r="P666" s="111"/>
      <c r="Q666" s="111"/>
      <c r="R666" s="111"/>
      <c r="S666" s="111"/>
      <c r="T666" s="111"/>
      <c r="U666" s="111"/>
    </row>
    <row r="667" spans="1:21" s="148" customFormat="1" x14ac:dyDescent="0.3">
      <c r="A667" s="111"/>
      <c r="B667" s="52" t="s">
        <v>194</v>
      </c>
      <c r="C667" s="106"/>
      <c r="D667" s="106"/>
      <c r="E667" s="106"/>
      <c r="F667" s="106"/>
      <c r="G667" s="106"/>
      <c r="H667" s="106"/>
      <c r="I667" s="52" t="s">
        <v>195</v>
      </c>
      <c r="J667" s="106"/>
      <c r="K667" s="106"/>
      <c r="L667" s="106"/>
      <c r="M667" s="106"/>
      <c r="N667" s="106"/>
      <c r="O667" s="106"/>
      <c r="P667" s="52" t="s">
        <v>196</v>
      </c>
      <c r="Q667" s="106"/>
      <c r="R667" s="106"/>
      <c r="S667" s="106"/>
      <c r="T667" s="106"/>
      <c r="U667" s="106"/>
    </row>
    <row r="668" spans="1:21" s="148" customFormat="1" x14ac:dyDescent="0.3">
      <c r="A668" s="111"/>
      <c r="B668" s="131"/>
      <c r="C668" s="131"/>
      <c r="D668" s="131"/>
      <c r="E668" s="131"/>
      <c r="F668" s="131"/>
      <c r="G668" s="131"/>
      <c r="H668" s="106"/>
      <c r="I668" s="131"/>
      <c r="J668" s="131"/>
      <c r="K668" s="131"/>
      <c r="L668" s="131"/>
      <c r="M668" s="131"/>
      <c r="N668" s="131"/>
      <c r="O668" s="106"/>
      <c r="P668" s="131"/>
      <c r="Q668" s="131"/>
      <c r="R668" s="131"/>
      <c r="S668" s="131"/>
      <c r="T668" s="131"/>
      <c r="U668" s="131"/>
    </row>
    <row r="669" spans="1:21" s="148" customFormat="1" x14ac:dyDescent="0.3">
      <c r="A669" s="111"/>
      <c r="B669" s="132"/>
      <c r="C669" s="133"/>
      <c r="D669" s="133"/>
      <c r="E669" s="134"/>
      <c r="F669" s="133"/>
      <c r="G669" s="133"/>
      <c r="H669" s="106"/>
      <c r="I669" s="132"/>
      <c r="J669" s="133"/>
      <c r="K669" s="133"/>
      <c r="L669" s="134"/>
      <c r="M669" s="133"/>
      <c r="N669" s="133"/>
      <c r="O669" s="106"/>
      <c r="P669" s="132"/>
      <c r="Q669" s="133"/>
      <c r="R669" s="133"/>
      <c r="S669" s="134"/>
      <c r="T669" s="133"/>
      <c r="U669" s="133"/>
    </row>
    <row r="670" spans="1:21" s="148" customFormat="1" x14ac:dyDescent="0.3">
      <c r="A670" s="111"/>
      <c r="B670" s="133"/>
      <c r="C670" s="132"/>
      <c r="D670" s="134"/>
      <c r="E670" s="133"/>
      <c r="F670" s="135"/>
      <c r="G670" s="136"/>
      <c r="H670" s="106"/>
      <c r="I670" s="133"/>
      <c r="J670" s="132"/>
      <c r="K670" s="134"/>
      <c r="L670" s="133"/>
      <c r="M670" s="135"/>
      <c r="N670" s="136"/>
      <c r="O670" s="106"/>
      <c r="P670" s="133"/>
      <c r="Q670" s="132"/>
      <c r="R670" s="134"/>
      <c r="S670" s="133"/>
      <c r="T670" s="135"/>
      <c r="U670" s="136"/>
    </row>
    <row r="671" spans="1:21" s="148" customFormat="1" x14ac:dyDescent="0.3">
      <c r="A671" s="111"/>
      <c r="B671" s="135"/>
      <c r="C671" s="134"/>
      <c r="D671" s="132"/>
      <c r="E671" s="135"/>
      <c r="F671" s="135"/>
      <c r="G671" s="137"/>
      <c r="H671" s="106"/>
      <c r="I671" s="135"/>
      <c r="J671" s="134"/>
      <c r="K671" s="132"/>
      <c r="L671" s="135"/>
      <c r="M671" s="135"/>
      <c r="N671" s="137"/>
      <c r="O671" s="106"/>
      <c r="P671" s="135"/>
      <c r="Q671" s="134"/>
      <c r="R671" s="132"/>
      <c r="S671" s="135"/>
      <c r="T671" s="135"/>
      <c r="U671" s="137"/>
    </row>
    <row r="672" spans="1:21" s="148" customFormat="1" x14ac:dyDescent="0.3">
      <c r="A672" s="111"/>
      <c r="B672" s="134"/>
      <c r="C672" s="135"/>
      <c r="D672" s="136"/>
      <c r="E672" s="132"/>
      <c r="F672" s="137"/>
      <c r="G672" s="135"/>
      <c r="H672" s="106"/>
      <c r="I672" s="134"/>
      <c r="J672" s="135"/>
      <c r="K672" s="136"/>
      <c r="L672" s="132"/>
      <c r="M672" s="137"/>
      <c r="N672" s="135"/>
      <c r="O672" s="106"/>
      <c r="P672" s="134"/>
      <c r="Q672" s="135"/>
      <c r="R672" s="136"/>
      <c r="S672" s="132"/>
      <c r="T672" s="137"/>
      <c r="U672" s="135"/>
    </row>
    <row r="673" spans="1:21" s="148" customFormat="1" x14ac:dyDescent="0.3">
      <c r="A673" s="111"/>
      <c r="B673" s="137"/>
      <c r="C673" s="136"/>
      <c r="D673" s="135"/>
      <c r="E673" s="137"/>
      <c r="F673" s="132"/>
      <c r="G673" s="134"/>
      <c r="H673" s="106"/>
      <c r="I673" s="137"/>
      <c r="J673" s="136"/>
      <c r="K673" s="135"/>
      <c r="L673" s="137"/>
      <c r="M673" s="132"/>
      <c r="N673" s="134"/>
      <c r="O673" s="106"/>
      <c r="P673" s="137"/>
      <c r="Q673" s="136"/>
      <c r="R673" s="135"/>
      <c r="S673" s="137"/>
      <c r="T673" s="132"/>
      <c r="U673" s="134"/>
    </row>
    <row r="674" spans="1:21" s="148" customFormat="1" x14ac:dyDescent="0.3">
      <c r="A674" s="111"/>
      <c r="B674" s="135"/>
      <c r="C674" s="137"/>
      <c r="D674" s="137"/>
      <c r="E674" s="135"/>
      <c r="F674" s="134"/>
      <c r="G674" s="132"/>
      <c r="H674" s="106"/>
      <c r="I674" s="135"/>
      <c r="J674" s="137"/>
      <c r="K674" s="137"/>
      <c r="L674" s="135"/>
      <c r="M674" s="134"/>
      <c r="N674" s="132"/>
      <c r="O674" s="106"/>
      <c r="P674" s="135"/>
      <c r="Q674" s="137"/>
      <c r="R674" s="137"/>
      <c r="S674" s="135"/>
      <c r="T674" s="134"/>
      <c r="U674" s="132"/>
    </row>
    <row r="675" spans="1:21" s="148" customFormat="1" x14ac:dyDescent="0.3">
      <c r="A675" s="111"/>
      <c r="B675" s="136"/>
      <c r="C675" s="138"/>
      <c r="D675" s="135"/>
      <c r="E675" s="138"/>
      <c r="F675" s="136"/>
      <c r="G675" s="138"/>
      <c r="H675" s="106"/>
      <c r="I675" s="136"/>
      <c r="J675" s="138"/>
      <c r="K675" s="135"/>
      <c r="L675" s="138"/>
      <c r="M675" s="136"/>
      <c r="N675" s="138"/>
      <c r="O675" s="106"/>
      <c r="P675" s="136"/>
      <c r="Q675" s="138"/>
      <c r="R675" s="135"/>
      <c r="S675" s="138"/>
      <c r="T675" s="136"/>
      <c r="U675" s="138"/>
    </row>
    <row r="676" spans="1:21" s="148" customFormat="1" x14ac:dyDescent="0.3">
      <c r="A676" s="111"/>
      <c r="B676" s="145"/>
      <c r="C676" s="146"/>
      <c r="D676" s="145"/>
      <c r="E676" s="147"/>
      <c r="F676" s="145"/>
      <c r="G676" s="146"/>
      <c r="H676" s="106"/>
      <c r="I676" s="145"/>
      <c r="J676" s="146"/>
      <c r="K676" s="145"/>
      <c r="L676" s="147"/>
      <c r="M676" s="145"/>
      <c r="N676" s="146"/>
      <c r="O676" s="106"/>
      <c r="P676" s="145"/>
      <c r="Q676" s="146"/>
      <c r="R676" s="145"/>
      <c r="S676" s="147"/>
      <c r="T676" s="145"/>
      <c r="U676" s="146"/>
    </row>
    <row r="677" spans="1:21" s="148" customFormat="1" x14ac:dyDescent="0.3">
      <c r="A677" s="111"/>
      <c r="C677" s="111" t="s">
        <v>197</v>
      </c>
      <c r="D677" s="111" t="s">
        <v>3</v>
      </c>
      <c r="E677" s="111" t="s">
        <v>203</v>
      </c>
      <c r="J677" s="111" t="s">
        <v>197</v>
      </c>
      <c r="K677" s="111" t="s">
        <v>3</v>
      </c>
      <c r="L677" s="111" t="s">
        <v>203</v>
      </c>
      <c r="Q677" s="111" t="s">
        <v>197</v>
      </c>
      <c r="R677" s="111" t="s">
        <v>3</v>
      </c>
      <c r="S677" s="111" t="s">
        <v>203</v>
      </c>
    </row>
    <row r="678" spans="1:21" s="148" customFormat="1" x14ac:dyDescent="0.3">
      <c r="A678" s="111"/>
      <c r="B678" s="111" t="s">
        <v>199</v>
      </c>
      <c r="C678" s="148" t="e">
        <f>AVERAGE(B669,C670,D671,E672,F673,G674)</f>
        <v>#DIV/0!</v>
      </c>
      <c r="D678" s="148" t="e">
        <f>STDEV(B669,C670,D671,E672,F673,G674)</f>
        <v>#DIV/0!</v>
      </c>
      <c r="E678" s="148" t="e">
        <f>ROUND((D678/C678)*100,2)&amp;"%"</f>
        <v>#DIV/0!</v>
      </c>
      <c r="I678" s="111" t="s">
        <v>199</v>
      </c>
      <c r="J678" s="148" t="e">
        <f>AVERAGE(I669,J670,K671,L672,M673,N674)</f>
        <v>#DIV/0!</v>
      </c>
      <c r="K678" s="148" t="e">
        <f>STDEV(I669,J670,K671,L672,M673,N674)</f>
        <v>#DIV/0!</v>
      </c>
      <c r="L678" s="148" t="e">
        <f>ROUND((K678/J678)*100,2)&amp;"%"</f>
        <v>#DIV/0!</v>
      </c>
      <c r="P678" s="111" t="s">
        <v>199</v>
      </c>
      <c r="Q678" s="148" t="e">
        <f>AVERAGE(P669,Q670,R671,S672,T673,U674)</f>
        <v>#DIV/0!</v>
      </c>
      <c r="R678" s="148" t="e">
        <f>STDEV(P669,Q670,R671,S672,T673,U674)</f>
        <v>#DIV/0!</v>
      </c>
      <c r="S678" s="148" t="e">
        <f>ROUND((R678/Q678)*100,2)&amp;"%"</f>
        <v>#DIV/0!</v>
      </c>
    </row>
    <row r="679" spans="1:21" s="148" customFormat="1" x14ac:dyDescent="0.3">
      <c r="A679" s="111"/>
      <c r="B679" s="111" t="s">
        <v>198</v>
      </c>
      <c r="C679" s="148" t="e">
        <f>AVERAGE(B670,C669,D669,F669,G669,E670)</f>
        <v>#DIV/0!</v>
      </c>
      <c r="D679" s="148" t="e">
        <f>STDEV(B670,C669,D669,E670,F669,G669)</f>
        <v>#DIV/0!</v>
      </c>
      <c r="E679" s="148" t="e">
        <f t="shared" ref="E679:E683" si="111">ROUND((D679/C679)*100,2)&amp;"%"</f>
        <v>#DIV/0!</v>
      </c>
      <c r="F679" s="111"/>
      <c r="G679" s="111"/>
      <c r="I679" s="111" t="s">
        <v>198</v>
      </c>
      <c r="J679" s="148" t="e">
        <f>AVERAGE(I670,J669,K669,M669,N669,L670)</f>
        <v>#DIV/0!</v>
      </c>
      <c r="K679" s="148" t="e">
        <f>STDEV(I670,J669,K669,L670,M669,N669)</f>
        <v>#DIV/0!</v>
      </c>
      <c r="L679" s="148" t="e">
        <f t="shared" ref="L679:L683" si="112">ROUND((K679/J679)*100,2)&amp;"%"</f>
        <v>#DIV/0!</v>
      </c>
      <c r="M679" s="111"/>
      <c r="N679" s="111"/>
      <c r="P679" s="111" t="s">
        <v>198</v>
      </c>
      <c r="Q679" s="148" t="e">
        <f>AVERAGE(P670,Q669,R669,T669,U669,S670)</f>
        <v>#DIV/0!</v>
      </c>
      <c r="R679" s="148" t="e">
        <f>STDEV(P670,Q669,R669,S670,T669,U669)</f>
        <v>#DIV/0!</v>
      </c>
      <c r="S679" s="148" t="e">
        <f t="shared" ref="S679:S683" si="113">ROUND((R679/Q679)*100,2)&amp;"%"</f>
        <v>#DIV/0!</v>
      </c>
      <c r="T679" s="111"/>
      <c r="U679" s="111"/>
    </row>
    <row r="680" spans="1:21" s="148" customFormat="1" x14ac:dyDescent="0.3">
      <c r="A680" s="111"/>
      <c r="B680" s="111" t="s">
        <v>200</v>
      </c>
      <c r="C680" s="148" t="e">
        <f>AVERAGE(B672,C671,D670,E669,F674,G673)</f>
        <v>#DIV/0!</v>
      </c>
      <c r="D680" s="148" t="e">
        <f>STDEV(B672,C671,D670,E669,F674,G673)</f>
        <v>#DIV/0!</v>
      </c>
      <c r="E680" s="148" t="e">
        <f t="shared" si="111"/>
        <v>#DIV/0!</v>
      </c>
      <c r="F680" s="111"/>
      <c r="G680" s="111"/>
      <c r="I680" s="111" t="s">
        <v>200</v>
      </c>
      <c r="J680" s="148" t="e">
        <f>AVERAGE(I672,J671,K670,L669,M674,N673)</f>
        <v>#DIV/0!</v>
      </c>
      <c r="K680" s="148" t="e">
        <f>STDEV(I672,J671,K670,L669,M674,N673)</f>
        <v>#DIV/0!</v>
      </c>
      <c r="L680" s="148" t="e">
        <f t="shared" si="112"/>
        <v>#DIV/0!</v>
      </c>
      <c r="M680" s="111"/>
      <c r="N680" s="111"/>
      <c r="P680" s="111" t="s">
        <v>200</v>
      </c>
      <c r="Q680" s="148" t="e">
        <f>AVERAGE(P672,Q671,R670,S669,T674,U673)</f>
        <v>#DIV/0!</v>
      </c>
      <c r="R680" s="148" t="e">
        <f>STDEV(P672,Q671,R670,S669,T674,U673)</f>
        <v>#DIV/0!</v>
      </c>
      <c r="S680" s="148" t="e">
        <f t="shared" si="113"/>
        <v>#DIV/0!</v>
      </c>
      <c r="T680" s="111"/>
      <c r="U680" s="111"/>
    </row>
    <row r="681" spans="1:21" s="148" customFormat="1" x14ac:dyDescent="0.3">
      <c r="A681" s="111"/>
      <c r="B681" s="111" t="s">
        <v>201</v>
      </c>
      <c r="C681" s="148" t="e">
        <f>AVERAGE(B673,C674,D674,E673,F672,G671)</f>
        <v>#DIV/0!</v>
      </c>
      <c r="D681" s="148" t="e">
        <f>STDEV(B673,C674,D674,E673,F672,G671)</f>
        <v>#DIV/0!</v>
      </c>
      <c r="E681" s="148" t="e">
        <f t="shared" si="111"/>
        <v>#DIV/0!</v>
      </c>
      <c r="F681" s="111"/>
      <c r="G681" s="111"/>
      <c r="I681" s="111" t="s">
        <v>201</v>
      </c>
      <c r="J681" s="148" t="e">
        <f>AVERAGE(I673,J674,K674,L673,M672,N671)</f>
        <v>#DIV/0!</v>
      </c>
      <c r="K681" s="148" t="e">
        <f>STDEV(I673,J674,K674,L673,M672,N671)</f>
        <v>#DIV/0!</v>
      </c>
      <c r="L681" s="148" t="e">
        <f t="shared" si="112"/>
        <v>#DIV/0!</v>
      </c>
      <c r="M681" s="111"/>
      <c r="N681" s="111"/>
      <c r="P681" s="111" t="s">
        <v>201</v>
      </c>
      <c r="Q681" s="148" t="e">
        <f>AVERAGE(P673,Q674,R674,S673,T672,U671)</f>
        <v>#DIV/0!</v>
      </c>
      <c r="R681" s="148" t="e">
        <f>STDEV(P673,Q674,R674,S673,T672,U671)</f>
        <v>#DIV/0!</v>
      </c>
      <c r="S681" s="148" t="e">
        <f t="shared" si="113"/>
        <v>#DIV/0!</v>
      </c>
      <c r="T681" s="111"/>
      <c r="U681" s="111"/>
    </row>
    <row r="682" spans="1:21" s="148" customFormat="1" x14ac:dyDescent="0.3">
      <c r="A682" s="111"/>
      <c r="B682" s="111" t="s">
        <v>202</v>
      </c>
      <c r="C682" s="148" t="e">
        <f>AVERAGE(B675,C673,D672,G670,F675,E676)</f>
        <v>#DIV/0!</v>
      </c>
      <c r="D682" s="148" t="e">
        <f>STDEV(B675,C673,D672,G670,F675,E676)</f>
        <v>#DIV/0!</v>
      </c>
      <c r="E682" s="148" t="e">
        <f t="shared" si="111"/>
        <v>#DIV/0!</v>
      </c>
      <c r="F682" s="111"/>
      <c r="G682" s="111"/>
      <c r="I682" s="111" t="s">
        <v>202</v>
      </c>
      <c r="J682" s="148" t="e">
        <f>AVERAGE(I675,J673,K672,N670,M675,L676)</f>
        <v>#DIV/0!</v>
      </c>
      <c r="K682" s="148" t="e">
        <f>STDEV(I675,J673,K672,N670,M675,L676)</f>
        <v>#DIV/0!</v>
      </c>
      <c r="L682" s="148" t="e">
        <f t="shared" si="112"/>
        <v>#DIV/0!</v>
      </c>
      <c r="M682" s="111"/>
      <c r="N682" s="111"/>
      <c r="P682" s="111" t="s">
        <v>202</v>
      </c>
      <c r="Q682" s="148" t="e">
        <f>AVERAGE(P675,Q673,R672,U670,T675,S676)</f>
        <v>#DIV/0!</v>
      </c>
      <c r="R682" s="148" t="e">
        <f>STDEV(P675,Q673,R672,U670,T675,S676)</f>
        <v>#DIV/0!</v>
      </c>
      <c r="S682" s="148" t="e">
        <f t="shared" si="113"/>
        <v>#DIV/0!</v>
      </c>
      <c r="T682" s="111"/>
      <c r="U682" s="111"/>
    </row>
    <row r="683" spans="1:21" s="148" customFormat="1" x14ac:dyDescent="0.3">
      <c r="A683" s="111"/>
      <c r="B683" s="111" t="s">
        <v>204</v>
      </c>
      <c r="C683" s="148" t="e">
        <f>AVERAGE(B676,C675,D676,E675,F676,G675)</f>
        <v>#DIV/0!</v>
      </c>
      <c r="D683" s="148" t="e">
        <f>STDEV(B676,C675,D676,E675,F676,G675)</f>
        <v>#DIV/0!</v>
      </c>
      <c r="E683" s="148" t="e">
        <f t="shared" si="111"/>
        <v>#DIV/0!</v>
      </c>
      <c r="F683" s="111"/>
      <c r="G683" s="111"/>
      <c r="I683" s="111" t="s">
        <v>204</v>
      </c>
      <c r="J683" s="148" t="e">
        <f>AVERAGE(I676,J675,K676,L675,M676,N675)</f>
        <v>#DIV/0!</v>
      </c>
      <c r="K683" s="148" t="e">
        <f>STDEV(I676,J675,K676,L675,M676,N675)</f>
        <v>#DIV/0!</v>
      </c>
      <c r="L683" s="148" t="e">
        <f t="shared" si="112"/>
        <v>#DIV/0!</v>
      </c>
      <c r="M683" s="111"/>
      <c r="N683" s="111"/>
      <c r="P683" s="111" t="s">
        <v>204</v>
      </c>
      <c r="Q683" s="148" t="e">
        <f>AVERAGE(P676,Q675,R676,S675,T676,U675)</f>
        <v>#DIV/0!</v>
      </c>
      <c r="R683" s="148" t="e">
        <f>STDEV(P676,Q675,R676,S675,T676,U675)</f>
        <v>#DIV/0!</v>
      </c>
      <c r="S683" s="148" t="e">
        <f t="shared" si="113"/>
        <v>#DIV/0!</v>
      </c>
      <c r="T683" s="111"/>
      <c r="U683" s="111"/>
    </row>
    <row r="684" spans="1:21" s="148" customFormat="1" x14ac:dyDescent="0.3">
      <c r="A684" s="111"/>
      <c r="B684" s="111"/>
      <c r="C684" s="111"/>
      <c r="D684" s="111"/>
      <c r="E684" s="111"/>
      <c r="F684" s="111"/>
      <c r="G684" s="111"/>
      <c r="I684" s="111"/>
      <c r="J684" s="111"/>
      <c r="K684" s="111"/>
      <c r="L684" s="111"/>
      <c r="M684" s="111"/>
      <c r="N684" s="111"/>
      <c r="P684" s="111"/>
      <c r="Q684" s="111"/>
      <c r="R684" s="111"/>
      <c r="S684" s="111"/>
      <c r="T684" s="111"/>
      <c r="U684" s="111"/>
    </row>
    <row r="685" spans="1:21" s="148" customFormat="1" x14ac:dyDescent="0.3">
      <c r="A685" s="111"/>
      <c r="B685" s="52" t="s">
        <v>194</v>
      </c>
      <c r="C685" s="106"/>
      <c r="D685" s="106"/>
      <c r="E685" s="106"/>
      <c r="F685" s="106"/>
      <c r="G685" s="106"/>
      <c r="H685" s="106"/>
      <c r="I685" s="52" t="s">
        <v>195</v>
      </c>
      <c r="J685" s="106"/>
      <c r="K685" s="106"/>
      <c r="L685" s="106"/>
      <c r="M685" s="106"/>
      <c r="N685" s="106"/>
      <c r="O685" s="106"/>
      <c r="P685" s="52" t="s">
        <v>196</v>
      </c>
      <c r="Q685" s="106"/>
      <c r="R685" s="106"/>
      <c r="S685" s="106"/>
      <c r="T685" s="106"/>
      <c r="U685" s="106"/>
    </row>
    <row r="686" spans="1:21" s="148" customFormat="1" x14ac:dyDescent="0.3">
      <c r="A686" s="111"/>
      <c r="B686" s="131"/>
      <c r="C686" s="131"/>
      <c r="D686" s="131"/>
      <c r="E686" s="131"/>
      <c r="F686" s="131"/>
      <c r="G686" s="131"/>
      <c r="H686" s="106"/>
      <c r="I686" s="131"/>
      <c r="J686" s="131"/>
      <c r="K686" s="131"/>
      <c r="L686" s="131"/>
      <c r="M686" s="131"/>
      <c r="N686" s="131"/>
      <c r="O686" s="106"/>
      <c r="P686" s="131"/>
      <c r="Q686" s="131"/>
      <c r="R686" s="131"/>
      <c r="S686" s="131"/>
      <c r="T686" s="131"/>
      <c r="U686" s="131"/>
    </row>
    <row r="687" spans="1:21" s="148" customFormat="1" x14ac:dyDescent="0.3">
      <c r="A687" s="111"/>
      <c r="B687" s="132"/>
      <c r="C687" s="133"/>
      <c r="D687" s="133"/>
      <c r="E687" s="134"/>
      <c r="F687" s="133"/>
      <c r="G687" s="133"/>
      <c r="H687" s="106"/>
      <c r="I687" s="132"/>
      <c r="J687" s="133"/>
      <c r="K687" s="133"/>
      <c r="L687" s="134"/>
      <c r="M687" s="133"/>
      <c r="N687" s="133"/>
      <c r="O687" s="106"/>
      <c r="P687" s="132"/>
      <c r="Q687" s="133"/>
      <c r="R687" s="133"/>
      <c r="S687" s="134"/>
      <c r="T687" s="133"/>
      <c r="U687" s="133"/>
    </row>
    <row r="688" spans="1:21" s="148" customFormat="1" x14ac:dyDescent="0.3">
      <c r="A688" s="111"/>
      <c r="B688" s="133"/>
      <c r="C688" s="132"/>
      <c r="D688" s="134"/>
      <c r="E688" s="133"/>
      <c r="F688" s="135"/>
      <c r="G688" s="136"/>
      <c r="H688" s="106"/>
      <c r="I688" s="133"/>
      <c r="J688" s="132"/>
      <c r="K688" s="134"/>
      <c r="L688" s="133"/>
      <c r="M688" s="135"/>
      <c r="N688" s="136"/>
      <c r="O688" s="106"/>
      <c r="P688" s="133"/>
      <c r="Q688" s="132"/>
      <c r="R688" s="134"/>
      <c r="S688" s="133"/>
      <c r="T688" s="135"/>
      <c r="U688" s="136"/>
    </row>
    <row r="689" spans="1:21" s="148" customFormat="1" x14ac:dyDescent="0.3">
      <c r="A689" s="111"/>
      <c r="B689" s="135"/>
      <c r="C689" s="134"/>
      <c r="D689" s="132"/>
      <c r="E689" s="135"/>
      <c r="F689" s="135"/>
      <c r="G689" s="137"/>
      <c r="H689" s="106"/>
      <c r="I689" s="135"/>
      <c r="J689" s="134"/>
      <c r="K689" s="132"/>
      <c r="L689" s="135"/>
      <c r="M689" s="135"/>
      <c r="N689" s="137"/>
      <c r="O689" s="106"/>
      <c r="P689" s="135"/>
      <c r="Q689" s="134"/>
      <c r="R689" s="132"/>
      <c r="S689" s="135"/>
      <c r="T689" s="135"/>
      <c r="U689" s="137"/>
    </row>
    <row r="690" spans="1:21" s="148" customFormat="1" x14ac:dyDescent="0.3">
      <c r="A690" s="111"/>
      <c r="B690" s="134"/>
      <c r="C690" s="135"/>
      <c r="D690" s="136"/>
      <c r="E690" s="132"/>
      <c r="F690" s="137"/>
      <c r="G690" s="135"/>
      <c r="H690" s="106"/>
      <c r="I690" s="134"/>
      <c r="J690" s="135"/>
      <c r="K690" s="136"/>
      <c r="L690" s="132"/>
      <c r="M690" s="137"/>
      <c r="N690" s="135"/>
      <c r="O690" s="106"/>
      <c r="P690" s="134"/>
      <c r="Q690" s="135"/>
      <c r="R690" s="136"/>
      <c r="S690" s="132"/>
      <c r="T690" s="137"/>
      <c r="U690" s="135"/>
    </row>
    <row r="691" spans="1:21" s="148" customFormat="1" x14ac:dyDescent="0.3">
      <c r="A691" s="111"/>
      <c r="B691" s="137"/>
      <c r="C691" s="136"/>
      <c r="D691" s="135"/>
      <c r="E691" s="137"/>
      <c r="F691" s="132"/>
      <c r="G691" s="134"/>
      <c r="H691" s="106"/>
      <c r="I691" s="137"/>
      <c r="J691" s="136"/>
      <c r="K691" s="135"/>
      <c r="L691" s="137"/>
      <c r="M691" s="132"/>
      <c r="N691" s="134"/>
      <c r="O691" s="106"/>
      <c r="P691" s="137"/>
      <c r="Q691" s="136"/>
      <c r="R691" s="135"/>
      <c r="S691" s="137"/>
      <c r="T691" s="132"/>
      <c r="U691" s="134"/>
    </row>
    <row r="692" spans="1:21" s="148" customFormat="1" x14ac:dyDescent="0.3">
      <c r="A692" s="111"/>
      <c r="B692" s="135"/>
      <c r="C692" s="137"/>
      <c r="D692" s="137"/>
      <c r="E692" s="135"/>
      <c r="F692" s="134"/>
      <c r="G692" s="132"/>
      <c r="H692" s="106"/>
      <c r="I692" s="135"/>
      <c r="J692" s="137"/>
      <c r="K692" s="137"/>
      <c r="L692" s="135"/>
      <c r="M692" s="134"/>
      <c r="N692" s="132"/>
      <c r="O692" s="106"/>
      <c r="P692" s="135"/>
      <c r="Q692" s="137"/>
      <c r="R692" s="137"/>
      <c r="S692" s="135"/>
      <c r="T692" s="134"/>
      <c r="U692" s="132"/>
    </row>
    <row r="693" spans="1:21" s="148" customFormat="1" x14ac:dyDescent="0.3">
      <c r="A693" s="111"/>
      <c r="B693" s="136"/>
      <c r="C693" s="138"/>
      <c r="D693" s="135"/>
      <c r="E693" s="138"/>
      <c r="F693" s="136"/>
      <c r="G693" s="138"/>
      <c r="H693" s="106"/>
      <c r="I693" s="136"/>
      <c r="J693" s="138"/>
      <c r="K693" s="135"/>
      <c r="L693" s="138"/>
      <c r="M693" s="136"/>
      <c r="N693" s="138"/>
      <c r="O693" s="106"/>
      <c r="P693" s="136"/>
      <c r="Q693" s="138"/>
      <c r="R693" s="135"/>
      <c r="S693" s="138"/>
      <c r="T693" s="136"/>
      <c r="U693" s="138"/>
    </row>
    <row r="694" spans="1:21" s="148" customFormat="1" x14ac:dyDescent="0.3">
      <c r="A694" s="111"/>
      <c r="B694" s="145"/>
      <c r="C694" s="146"/>
      <c r="D694" s="145"/>
      <c r="E694" s="147"/>
      <c r="F694" s="145"/>
      <c r="G694" s="146"/>
      <c r="H694" s="106"/>
      <c r="I694" s="145"/>
      <c r="J694" s="146"/>
      <c r="K694" s="145"/>
      <c r="L694" s="147"/>
      <c r="M694" s="145"/>
      <c r="N694" s="146"/>
      <c r="O694" s="106"/>
      <c r="P694" s="145"/>
      <c r="Q694" s="146"/>
      <c r="R694" s="145"/>
      <c r="S694" s="147"/>
      <c r="T694" s="145"/>
      <c r="U694" s="146"/>
    </row>
    <row r="695" spans="1:21" s="148" customFormat="1" x14ac:dyDescent="0.3">
      <c r="A695" s="111"/>
      <c r="C695" s="111" t="s">
        <v>197</v>
      </c>
      <c r="D695" s="111" t="s">
        <v>3</v>
      </c>
      <c r="E695" s="111" t="s">
        <v>203</v>
      </c>
      <c r="J695" s="111" t="s">
        <v>197</v>
      </c>
      <c r="K695" s="111" t="s">
        <v>3</v>
      </c>
      <c r="L695" s="111" t="s">
        <v>203</v>
      </c>
      <c r="Q695" s="111" t="s">
        <v>197</v>
      </c>
      <c r="R695" s="111" t="s">
        <v>3</v>
      </c>
      <c r="S695" s="111" t="s">
        <v>203</v>
      </c>
    </row>
    <row r="696" spans="1:21" s="148" customFormat="1" x14ac:dyDescent="0.3">
      <c r="A696" s="111"/>
      <c r="B696" s="111" t="s">
        <v>199</v>
      </c>
      <c r="C696" s="148" t="e">
        <f>AVERAGE(B687,C688,D689,E690,F691,G692)</f>
        <v>#DIV/0!</v>
      </c>
      <c r="D696" s="148" t="e">
        <f>STDEV(B687,C688,D689,E690,F691,G692)</f>
        <v>#DIV/0!</v>
      </c>
      <c r="E696" s="148" t="e">
        <f>ROUND((D696/C696)*100,2)&amp;"%"</f>
        <v>#DIV/0!</v>
      </c>
      <c r="I696" s="111" t="s">
        <v>199</v>
      </c>
      <c r="J696" s="148" t="e">
        <f>AVERAGE(I687,J688,K689,L690,M691,N692)</f>
        <v>#DIV/0!</v>
      </c>
      <c r="K696" s="148" t="e">
        <f>STDEV(I687,J688,K689,L690,M691,N692)</f>
        <v>#DIV/0!</v>
      </c>
      <c r="L696" s="148" t="e">
        <f>ROUND((K696/J696)*100,2)&amp;"%"</f>
        <v>#DIV/0!</v>
      </c>
      <c r="P696" s="111" t="s">
        <v>199</v>
      </c>
      <c r="Q696" s="148" t="e">
        <f>AVERAGE(P687,Q688,R689,S690,T691,U692)</f>
        <v>#DIV/0!</v>
      </c>
      <c r="R696" s="148" t="e">
        <f>STDEV(P687,Q688,R689,S690,T691,U692)</f>
        <v>#DIV/0!</v>
      </c>
      <c r="S696" s="148" t="e">
        <f>ROUND((R696/Q696)*100,2)&amp;"%"</f>
        <v>#DIV/0!</v>
      </c>
    </row>
    <row r="697" spans="1:21" s="148" customFormat="1" x14ac:dyDescent="0.3">
      <c r="A697" s="111"/>
      <c r="B697" s="111" t="s">
        <v>198</v>
      </c>
      <c r="C697" s="148" t="e">
        <f>AVERAGE(B688,C687,D687,F687,G687,E688)</f>
        <v>#DIV/0!</v>
      </c>
      <c r="D697" s="148" t="e">
        <f>STDEV(B688,C687,D687,E688,F687,G687)</f>
        <v>#DIV/0!</v>
      </c>
      <c r="E697" s="148" t="e">
        <f t="shared" ref="E697:E701" si="114">ROUND((D697/C697)*100,2)&amp;"%"</f>
        <v>#DIV/0!</v>
      </c>
      <c r="F697" s="111"/>
      <c r="G697" s="111"/>
      <c r="I697" s="111" t="s">
        <v>198</v>
      </c>
      <c r="J697" s="148" t="e">
        <f>AVERAGE(I688,J687,K687,M687,N687,L688)</f>
        <v>#DIV/0!</v>
      </c>
      <c r="K697" s="148" t="e">
        <f>STDEV(I688,J687,K687,L688,M687,N687)</f>
        <v>#DIV/0!</v>
      </c>
      <c r="L697" s="148" t="e">
        <f t="shared" ref="L697:L701" si="115">ROUND((K697/J697)*100,2)&amp;"%"</f>
        <v>#DIV/0!</v>
      </c>
      <c r="M697" s="111"/>
      <c r="N697" s="111"/>
      <c r="P697" s="111" t="s">
        <v>198</v>
      </c>
      <c r="Q697" s="148" t="e">
        <f>AVERAGE(P688,Q687,R687,T687,U687,S688)</f>
        <v>#DIV/0!</v>
      </c>
      <c r="R697" s="148" t="e">
        <f>STDEV(P688,Q687,R687,S688,T687,U687)</f>
        <v>#DIV/0!</v>
      </c>
      <c r="S697" s="148" t="e">
        <f t="shared" ref="S697:S701" si="116">ROUND((R697/Q697)*100,2)&amp;"%"</f>
        <v>#DIV/0!</v>
      </c>
      <c r="T697" s="111"/>
      <c r="U697" s="111"/>
    </row>
    <row r="698" spans="1:21" s="148" customFormat="1" x14ac:dyDescent="0.3">
      <c r="A698" s="111"/>
      <c r="B698" s="111" t="s">
        <v>200</v>
      </c>
      <c r="C698" s="148" t="e">
        <f>AVERAGE(B690,C689,D688,E687,F692,G691)</f>
        <v>#DIV/0!</v>
      </c>
      <c r="D698" s="148" t="e">
        <f>STDEV(B690,C689,D688,E687,F692,G691)</f>
        <v>#DIV/0!</v>
      </c>
      <c r="E698" s="148" t="e">
        <f t="shared" si="114"/>
        <v>#DIV/0!</v>
      </c>
      <c r="F698" s="111"/>
      <c r="G698" s="111"/>
      <c r="I698" s="111" t="s">
        <v>200</v>
      </c>
      <c r="J698" s="148" t="e">
        <f>AVERAGE(I690,J689,K688,L687,M692,N691)</f>
        <v>#DIV/0!</v>
      </c>
      <c r="K698" s="148" t="e">
        <f>STDEV(I690,J689,K688,L687,M692,N691)</f>
        <v>#DIV/0!</v>
      </c>
      <c r="L698" s="148" t="e">
        <f t="shared" si="115"/>
        <v>#DIV/0!</v>
      </c>
      <c r="M698" s="111"/>
      <c r="N698" s="111"/>
      <c r="P698" s="111" t="s">
        <v>200</v>
      </c>
      <c r="Q698" s="148" t="e">
        <f>AVERAGE(P690,Q689,R688,S687,T692,U691)</f>
        <v>#DIV/0!</v>
      </c>
      <c r="R698" s="148" t="e">
        <f>STDEV(P690,Q689,R688,S687,T692,U691)</f>
        <v>#DIV/0!</v>
      </c>
      <c r="S698" s="148" t="e">
        <f t="shared" si="116"/>
        <v>#DIV/0!</v>
      </c>
      <c r="T698" s="111"/>
      <c r="U698" s="111"/>
    </row>
    <row r="699" spans="1:21" s="148" customFormat="1" x14ac:dyDescent="0.3">
      <c r="A699" s="111"/>
      <c r="B699" s="111" t="s">
        <v>201</v>
      </c>
      <c r="C699" s="148" t="e">
        <f>AVERAGE(B691,C692,D692,E691,F690,G689)</f>
        <v>#DIV/0!</v>
      </c>
      <c r="D699" s="148" t="e">
        <f>STDEV(B691,C692,D692,E691,F690,G689)</f>
        <v>#DIV/0!</v>
      </c>
      <c r="E699" s="148" t="e">
        <f t="shared" si="114"/>
        <v>#DIV/0!</v>
      </c>
      <c r="F699" s="111"/>
      <c r="G699" s="111"/>
      <c r="I699" s="111" t="s">
        <v>201</v>
      </c>
      <c r="J699" s="148" t="e">
        <f>AVERAGE(I691,J692,K692,L691,M690,N689)</f>
        <v>#DIV/0!</v>
      </c>
      <c r="K699" s="148" t="e">
        <f>STDEV(I691,J692,K692,L691,M690,N689)</f>
        <v>#DIV/0!</v>
      </c>
      <c r="L699" s="148" t="e">
        <f t="shared" si="115"/>
        <v>#DIV/0!</v>
      </c>
      <c r="M699" s="111"/>
      <c r="N699" s="111"/>
      <c r="P699" s="111" t="s">
        <v>201</v>
      </c>
      <c r="Q699" s="148" t="e">
        <f>AVERAGE(P691,Q692,R692,S691,T690,U689)</f>
        <v>#DIV/0!</v>
      </c>
      <c r="R699" s="148" t="e">
        <f>STDEV(P691,Q692,R692,S691,T690,U689)</f>
        <v>#DIV/0!</v>
      </c>
      <c r="S699" s="148" t="e">
        <f t="shared" si="116"/>
        <v>#DIV/0!</v>
      </c>
      <c r="T699" s="111"/>
      <c r="U699" s="111"/>
    </row>
    <row r="700" spans="1:21" s="148" customFormat="1" x14ac:dyDescent="0.3">
      <c r="A700" s="111"/>
      <c r="B700" s="111" t="s">
        <v>202</v>
      </c>
      <c r="C700" s="148" t="e">
        <f>AVERAGE(B693,C691,D690,G688,F693,E694)</f>
        <v>#DIV/0!</v>
      </c>
      <c r="D700" s="148" t="e">
        <f>STDEV(B693,C691,D690,G688,F693,E694)</f>
        <v>#DIV/0!</v>
      </c>
      <c r="E700" s="148" t="e">
        <f t="shared" si="114"/>
        <v>#DIV/0!</v>
      </c>
      <c r="F700" s="111"/>
      <c r="G700" s="111"/>
      <c r="I700" s="111" t="s">
        <v>202</v>
      </c>
      <c r="J700" s="148" t="e">
        <f>AVERAGE(I693,J691,K690,N688,M693,L694)</f>
        <v>#DIV/0!</v>
      </c>
      <c r="K700" s="148" t="e">
        <f>STDEV(I693,J691,K690,N688,M693,L694)</f>
        <v>#DIV/0!</v>
      </c>
      <c r="L700" s="148" t="e">
        <f t="shared" si="115"/>
        <v>#DIV/0!</v>
      </c>
      <c r="M700" s="111"/>
      <c r="N700" s="111"/>
      <c r="P700" s="111" t="s">
        <v>202</v>
      </c>
      <c r="Q700" s="148" t="e">
        <f>AVERAGE(P693,Q691,R690,U688,T693,S694)</f>
        <v>#DIV/0!</v>
      </c>
      <c r="R700" s="148" t="e">
        <f>STDEV(P693,Q691,R690,U688,T693,S694)</f>
        <v>#DIV/0!</v>
      </c>
      <c r="S700" s="148" t="e">
        <f t="shared" si="116"/>
        <v>#DIV/0!</v>
      </c>
      <c r="T700" s="111"/>
      <c r="U700" s="111"/>
    </row>
    <row r="701" spans="1:21" s="148" customFormat="1" x14ac:dyDescent="0.3">
      <c r="A701" s="111"/>
      <c r="B701" s="111" t="s">
        <v>204</v>
      </c>
      <c r="C701" s="148" t="e">
        <f>AVERAGE(B694,C693,D694,E693,F694,G693)</f>
        <v>#DIV/0!</v>
      </c>
      <c r="D701" s="148" t="e">
        <f>STDEV(B694,C693,D694,E693,F694,G693)</f>
        <v>#DIV/0!</v>
      </c>
      <c r="E701" s="148" t="e">
        <f t="shared" si="114"/>
        <v>#DIV/0!</v>
      </c>
      <c r="F701" s="111"/>
      <c r="G701" s="111"/>
      <c r="I701" s="111" t="s">
        <v>204</v>
      </c>
      <c r="J701" s="148" t="e">
        <f>AVERAGE(I694,J693,K694,L693,M694,N693)</f>
        <v>#DIV/0!</v>
      </c>
      <c r="K701" s="148" t="e">
        <f>STDEV(I694,J693,K694,L693,M694,N693)</f>
        <v>#DIV/0!</v>
      </c>
      <c r="L701" s="148" t="e">
        <f t="shared" si="115"/>
        <v>#DIV/0!</v>
      </c>
      <c r="M701" s="111"/>
      <c r="N701" s="111"/>
      <c r="P701" s="111" t="s">
        <v>204</v>
      </c>
      <c r="Q701" s="148" t="e">
        <f>AVERAGE(P694,Q693,R694,S693,T694,U693)</f>
        <v>#DIV/0!</v>
      </c>
      <c r="R701" s="148" t="e">
        <f>STDEV(P694,Q693,R694,S693,T694,U693)</f>
        <v>#DIV/0!</v>
      </c>
      <c r="S701" s="148" t="e">
        <f t="shared" si="116"/>
        <v>#DIV/0!</v>
      </c>
      <c r="T701" s="111"/>
      <c r="U701" s="111"/>
    </row>
    <row r="702" spans="1:21" s="148" customFormat="1" x14ac:dyDescent="0.3">
      <c r="A702" s="111"/>
      <c r="B702" s="111"/>
      <c r="C702" s="111"/>
      <c r="D702" s="111"/>
      <c r="E702" s="111"/>
      <c r="F702" s="111"/>
      <c r="G702" s="111"/>
      <c r="I702" s="111"/>
      <c r="J702" s="111"/>
      <c r="K702" s="111"/>
      <c r="L702" s="111"/>
      <c r="M702" s="111"/>
      <c r="N702" s="111"/>
      <c r="P702" s="111"/>
      <c r="Q702" s="111"/>
      <c r="R702" s="111"/>
      <c r="S702" s="111"/>
      <c r="T702" s="111"/>
      <c r="U702" s="111"/>
    </row>
    <row r="703" spans="1:21" s="148" customFormat="1" x14ac:dyDescent="0.3">
      <c r="A703" s="111"/>
      <c r="B703" s="52" t="s">
        <v>194</v>
      </c>
      <c r="C703" s="106"/>
      <c r="D703" s="106"/>
      <c r="E703" s="106"/>
      <c r="F703" s="106"/>
      <c r="G703" s="106"/>
      <c r="H703" s="106"/>
      <c r="I703" s="52" t="s">
        <v>195</v>
      </c>
      <c r="J703" s="106"/>
      <c r="K703" s="106"/>
      <c r="L703" s="106"/>
      <c r="M703" s="106"/>
      <c r="N703" s="106"/>
      <c r="O703" s="106"/>
      <c r="P703" s="52" t="s">
        <v>196</v>
      </c>
      <c r="Q703" s="106"/>
      <c r="R703" s="106"/>
      <c r="S703" s="106"/>
      <c r="T703" s="106"/>
      <c r="U703" s="106"/>
    </row>
    <row r="704" spans="1:21" s="148" customFormat="1" x14ac:dyDescent="0.3">
      <c r="A704" s="111"/>
      <c r="B704" s="131"/>
      <c r="C704" s="131"/>
      <c r="D704" s="131"/>
      <c r="E704" s="131"/>
      <c r="F704" s="131"/>
      <c r="G704" s="131"/>
      <c r="H704" s="106"/>
      <c r="I704" s="131"/>
      <c r="J704" s="131"/>
      <c r="K704" s="131"/>
      <c r="L704" s="131"/>
      <c r="M704" s="131"/>
      <c r="N704" s="131"/>
      <c r="O704" s="106"/>
      <c r="P704" s="131"/>
      <c r="Q704" s="131"/>
      <c r="R704" s="131"/>
      <c r="S704" s="131"/>
      <c r="T704" s="131"/>
      <c r="U704" s="131"/>
    </row>
    <row r="705" spans="1:21" s="148" customFormat="1" x14ac:dyDescent="0.3">
      <c r="A705" s="111"/>
      <c r="B705" s="132"/>
      <c r="C705" s="133"/>
      <c r="D705" s="133"/>
      <c r="E705" s="134"/>
      <c r="F705" s="133"/>
      <c r="G705" s="133"/>
      <c r="H705" s="106"/>
      <c r="I705" s="132"/>
      <c r="J705" s="133"/>
      <c r="K705" s="133"/>
      <c r="L705" s="134"/>
      <c r="M705" s="133"/>
      <c r="N705" s="133"/>
      <c r="O705" s="106"/>
      <c r="P705" s="132"/>
      <c r="Q705" s="133"/>
      <c r="R705" s="133"/>
      <c r="S705" s="134"/>
      <c r="T705" s="133"/>
      <c r="U705" s="133"/>
    </row>
    <row r="706" spans="1:21" s="148" customFormat="1" x14ac:dyDescent="0.3">
      <c r="A706" s="111"/>
      <c r="B706" s="133"/>
      <c r="C706" s="132"/>
      <c r="D706" s="134"/>
      <c r="E706" s="133"/>
      <c r="F706" s="135"/>
      <c r="G706" s="136"/>
      <c r="H706" s="106"/>
      <c r="I706" s="133"/>
      <c r="J706" s="132"/>
      <c r="K706" s="134"/>
      <c r="L706" s="133"/>
      <c r="M706" s="135"/>
      <c r="N706" s="136"/>
      <c r="O706" s="106"/>
      <c r="P706" s="133"/>
      <c r="Q706" s="132"/>
      <c r="R706" s="134"/>
      <c r="S706" s="133"/>
      <c r="T706" s="135"/>
      <c r="U706" s="136"/>
    </row>
    <row r="707" spans="1:21" s="148" customFormat="1" x14ac:dyDescent="0.3">
      <c r="A707" s="111"/>
      <c r="B707" s="135"/>
      <c r="C707" s="134"/>
      <c r="D707" s="132"/>
      <c r="E707" s="135"/>
      <c r="F707" s="135"/>
      <c r="G707" s="137"/>
      <c r="H707" s="106"/>
      <c r="I707" s="135"/>
      <c r="J707" s="134"/>
      <c r="K707" s="132"/>
      <c r="L707" s="135"/>
      <c r="M707" s="135"/>
      <c r="N707" s="137"/>
      <c r="O707" s="106"/>
      <c r="P707" s="135"/>
      <c r="Q707" s="134"/>
      <c r="R707" s="132"/>
      <c r="S707" s="135"/>
      <c r="T707" s="135"/>
      <c r="U707" s="137"/>
    </row>
    <row r="708" spans="1:21" s="148" customFormat="1" x14ac:dyDescent="0.3">
      <c r="A708" s="111"/>
      <c r="B708" s="134"/>
      <c r="C708" s="135"/>
      <c r="D708" s="136"/>
      <c r="E708" s="132"/>
      <c r="F708" s="137"/>
      <c r="G708" s="135"/>
      <c r="H708" s="106"/>
      <c r="I708" s="134"/>
      <c r="J708" s="135"/>
      <c r="K708" s="136"/>
      <c r="L708" s="132"/>
      <c r="M708" s="137"/>
      <c r="N708" s="135"/>
      <c r="O708" s="106"/>
      <c r="P708" s="134"/>
      <c r="Q708" s="135"/>
      <c r="R708" s="136"/>
      <c r="S708" s="132"/>
      <c r="T708" s="137"/>
      <c r="U708" s="135"/>
    </row>
    <row r="709" spans="1:21" s="148" customFormat="1" x14ac:dyDescent="0.3">
      <c r="A709" s="111"/>
      <c r="B709" s="137"/>
      <c r="C709" s="136"/>
      <c r="D709" s="135"/>
      <c r="E709" s="137"/>
      <c r="F709" s="132"/>
      <c r="G709" s="134"/>
      <c r="H709" s="106"/>
      <c r="I709" s="137"/>
      <c r="J709" s="136"/>
      <c r="K709" s="135"/>
      <c r="L709" s="137"/>
      <c r="M709" s="132"/>
      <c r="N709" s="134"/>
      <c r="O709" s="106"/>
      <c r="P709" s="137"/>
      <c r="Q709" s="136"/>
      <c r="R709" s="135"/>
      <c r="S709" s="137"/>
      <c r="T709" s="132"/>
      <c r="U709" s="134"/>
    </row>
    <row r="710" spans="1:21" s="148" customFormat="1" x14ac:dyDescent="0.3">
      <c r="A710" s="111"/>
      <c r="B710" s="135"/>
      <c r="C710" s="137"/>
      <c r="D710" s="137"/>
      <c r="E710" s="135"/>
      <c r="F710" s="134"/>
      <c r="G710" s="132"/>
      <c r="H710" s="106"/>
      <c r="I710" s="135"/>
      <c r="J710" s="137"/>
      <c r="K710" s="137"/>
      <c r="L710" s="135"/>
      <c r="M710" s="134"/>
      <c r="N710" s="132"/>
      <c r="O710" s="106"/>
      <c r="P710" s="135"/>
      <c r="Q710" s="137"/>
      <c r="R710" s="137"/>
      <c r="S710" s="135"/>
      <c r="T710" s="134"/>
      <c r="U710" s="132"/>
    </row>
    <row r="711" spans="1:21" s="148" customFormat="1" x14ac:dyDescent="0.3">
      <c r="A711" s="111"/>
      <c r="B711" s="136"/>
      <c r="C711" s="138"/>
      <c r="D711" s="135"/>
      <c r="E711" s="138"/>
      <c r="F711" s="136"/>
      <c r="G711" s="138"/>
      <c r="H711" s="106"/>
      <c r="I711" s="136"/>
      <c r="J711" s="138"/>
      <c r="K711" s="135"/>
      <c r="L711" s="138"/>
      <c r="M711" s="136"/>
      <c r="N711" s="138"/>
      <c r="O711" s="106"/>
      <c r="P711" s="136"/>
      <c r="Q711" s="138"/>
      <c r="R711" s="135"/>
      <c r="S711" s="138"/>
      <c r="T711" s="136"/>
      <c r="U711" s="138"/>
    </row>
    <row r="712" spans="1:21" s="148" customFormat="1" x14ac:dyDescent="0.3">
      <c r="A712" s="111"/>
      <c r="B712" s="145"/>
      <c r="C712" s="146"/>
      <c r="D712" s="145"/>
      <c r="E712" s="147"/>
      <c r="F712" s="145"/>
      <c r="G712" s="146"/>
      <c r="H712" s="106"/>
      <c r="I712" s="145"/>
      <c r="J712" s="146"/>
      <c r="K712" s="145"/>
      <c r="L712" s="147"/>
      <c r="M712" s="145"/>
      <c r="N712" s="146"/>
      <c r="O712" s="106"/>
      <c r="P712" s="145"/>
      <c r="Q712" s="146"/>
      <c r="R712" s="145"/>
      <c r="S712" s="147"/>
      <c r="T712" s="145"/>
      <c r="U712" s="146"/>
    </row>
    <row r="713" spans="1:21" s="148" customFormat="1" x14ac:dyDescent="0.3">
      <c r="A713" s="111"/>
      <c r="C713" s="111" t="s">
        <v>197</v>
      </c>
      <c r="D713" s="111" t="s">
        <v>3</v>
      </c>
      <c r="E713" s="111" t="s">
        <v>203</v>
      </c>
      <c r="J713" s="111" t="s">
        <v>197</v>
      </c>
      <c r="K713" s="111" t="s">
        <v>3</v>
      </c>
      <c r="L713" s="111" t="s">
        <v>203</v>
      </c>
      <c r="Q713" s="111" t="s">
        <v>197</v>
      </c>
      <c r="R713" s="111" t="s">
        <v>3</v>
      </c>
      <c r="S713" s="111" t="s">
        <v>203</v>
      </c>
    </row>
    <row r="714" spans="1:21" s="148" customFormat="1" x14ac:dyDescent="0.3">
      <c r="A714" s="111"/>
      <c r="B714" s="111" t="s">
        <v>199</v>
      </c>
      <c r="C714" s="148" t="e">
        <f>AVERAGE(B705,C706,D707,E708,F709,G710)</f>
        <v>#DIV/0!</v>
      </c>
      <c r="D714" s="148" t="e">
        <f>STDEV(B705,C706,D707,E708,F709,G710)</f>
        <v>#DIV/0!</v>
      </c>
      <c r="E714" s="148" t="e">
        <f>ROUND((D714/C714)*100,2)&amp;"%"</f>
        <v>#DIV/0!</v>
      </c>
      <c r="I714" s="111" t="s">
        <v>199</v>
      </c>
      <c r="J714" s="148" t="e">
        <f>AVERAGE(I705,J706,K707,L708,M709,N710)</f>
        <v>#DIV/0!</v>
      </c>
      <c r="K714" s="148" t="e">
        <f>STDEV(I705,J706,K707,L708,M709,N710)</f>
        <v>#DIV/0!</v>
      </c>
      <c r="L714" s="148" t="e">
        <f>ROUND((K714/J714)*100,2)&amp;"%"</f>
        <v>#DIV/0!</v>
      </c>
      <c r="P714" s="111" t="s">
        <v>199</v>
      </c>
      <c r="Q714" s="148" t="e">
        <f>AVERAGE(P705,Q706,R707,S708,T709,U710)</f>
        <v>#DIV/0!</v>
      </c>
      <c r="R714" s="148" t="e">
        <f>STDEV(P705,Q706,R707,S708,T709,U710)</f>
        <v>#DIV/0!</v>
      </c>
      <c r="S714" s="148" t="e">
        <f>ROUND((R714/Q714)*100,2)&amp;"%"</f>
        <v>#DIV/0!</v>
      </c>
    </row>
    <row r="715" spans="1:21" s="148" customFormat="1" x14ac:dyDescent="0.3">
      <c r="A715" s="111"/>
      <c r="B715" s="111" t="s">
        <v>198</v>
      </c>
      <c r="C715" s="148" t="e">
        <f>AVERAGE(B706,C705,D705,F705,G705,E706)</f>
        <v>#DIV/0!</v>
      </c>
      <c r="D715" s="148" t="e">
        <f>STDEV(B706,C705,D705,E706,F705,G705)</f>
        <v>#DIV/0!</v>
      </c>
      <c r="E715" s="148" t="e">
        <f t="shared" ref="E715:E719" si="117">ROUND((D715/C715)*100,2)&amp;"%"</f>
        <v>#DIV/0!</v>
      </c>
      <c r="F715" s="111"/>
      <c r="G715" s="111"/>
      <c r="I715" s="111" t="s">
        <v>198</v>
      </c>
      <c r="J715" s="148" t="e">
        <f>AVERAGE(I706,J705,K705,M705,N705,L706)</f>
        <v>#DIV/0!</v>
      </c>
      <c r="K715" s="148" t="e">
        <f>STDEV(I706,J705,K705,L706,M705,N705)</f>
        <v>#DIV/0!</v>
      </c>
      <c r="L715" s="148" t="e">
        <f t="shared" ref="L715:L719" si="118">ROUND((K715/J715)*100,2)&amp;"%"</f>
        <v>#DIV/0!</v>
      </c>
      <c r="M715" s="111"/>
      <c r="N715" s="111"/>
      <c r="P715" s="111" t="s">
        <v>198</v>
      </c>
      <c r="Q715" s="148" t="e">
        <f>AVERAGE(P706,Q705,R705,T705,U705,S706)</f>
        <v>#DIV/0!</v>
      </c>
      <c r="R715" s="148" t="e">
        <f>STDEV(P706,Q705,R705,S706,T705,U705)</f>
        <v>#DIV/0!</v>
      </c>
      <c r="S715" s="148" t="e">
        <f t="shared" ref="S715:S719" si="119">ROUND((R715/Q715)*100,2)&amp;"%"</f>
        <v>#DIV/0!</v>
      </c>
      <c r="T715" s="111"/>
      <c r="U715" s="111"/>
    </row>
    <row r="716" spans="1:21" s="148" customFormat="1" x14ac:dyDescent="0.3">
      <c r="A716" s="111"/>
      <c r="B716" s="111" t="s">
        <v>200</v>
      </c>
      <c r="C716" s="148" t="e">
        <f>AVERAGE(B708,C707,D706,E705,F710,G709)</f>
        <v>#DIV/0!</v>
      </c>
      <c r="D716" s="148" t="e">
        <f>STDEV(B708,C707,D706,E705,F710,G709)</f>
        <v>#DIV/0!</v>
      </c>
      <c r="E716" s="148" t="e">
        <f t="shared" si="117"/>
        <v>#DIV/0!</v>
      </c>
      <c r="F716" s="111"/>
      <c r="G716" s="111"/>
      <c r="I716" s="111" t="s">
        <v>200</v>
      </c>
      <c r="J716" s="148" t="e">
        <f>AVERAGE(I708,J707,K706,L705,M710,N709)</f>
        <v>#DIV/0!</v>
      </c>
      <c r="K716" s="148" t="e">
        <f>STDEV(I708,J707,K706,L705,M710,N709)</f>
        <v>#DIV/0!</v>
      </c>
      <c r="L716" s="148" t="e">
        <f t="shared" si="118"/>
        <v>#DIV/0!</v>
      </c>
      <c r="M716" s="111"/>
      <c r="N716" s="111"/>
      <c r="P716" s="111" t="s">
        <v>200</v>
      </c>
      <c r="Q716" s="148" t="e">
        <f>AVERAGE(P708,Q707,R706,S705,T710,U709)</f>
        <v>#DIV/0!</v>
      </c>
      <c r="R716" s="148" t="e">
        <f>STDEV(P708,Q707,R706,S705,T710,U709)</f>
        <v>#DIV/0!</v>
      </c>
      <c r="S716" s="148" t="e">
        <f t="shared" si="119"/>
        <v>#DIV/0!</v>
      </c>
      <c r="T716" s="111"/>
      <c r="U716" s="111"/>
    </row>
    <row r="717" spans="1:21" s="148" customFormat="1" x14ac:dyDescent="0.3">
      <c r="A717" s="111"/>
      <c r="B717" s="111" t="s">
        <v>201</v>
      </c>
      <c r="C717" s="148" t="e">
        <f>AVERAGE(B709,C710,D710,E709,F708,G707)</f>
        <v>#DIV/0!</v>
      </c>
      <c r="D717" s="148" t="e">
        <f>STDEV(B709,C710,D710,E709,F708,G707)</f>
        <v>#DIV/0!</v>
      </c>
      <c r="E717" s="148" t="e">
        <f t="shared" si="117"/>
        <v>#DIV/0!</v>
      </c>
      <c r="F717" s="111"/>
      <c r="G717" s="111"/>
      <c r="I717" s="111" t="s">
        <v>201</v>
      </c>
      <c r="J717" s="148" t="e">
        <f>AVERAGE(I709,J710,K710,L709,M708,N707)</f>
        <v>#DIV/0!</v>
      </c>
      <c r="K717" s="148" t="e">
        <f>STDEV(I709,J710,K710,L709,M708,N707)</f>
        <v>#DIV/0!</v>
      </c>
      <c r="L717" s="148" t="e">
        <f t="shared" si="118"/>
        <v>#DIV/0!</v>
      </c>
      <c r="M717" s="111"/>
      <c r="N717" s="111"/>
      <c r="P717" s="111" t="s">
        <v>201</v>
      </c>
      <c r="Q717" s="148" t="e">
        <f>AVERAGE(P709,Q710,R710,S709,T708,U707)</f>
        <v>#DIV/0!</v>
      </c>
      <c r="R717" s="148" t="e">
        <f>STDEV(P709,Q710,R710,S709,T708,U707)</f>
        <v>#DIV/0!</v>
      </c>
      <c r="S717" s="148" t="e">
        <f t="shared" si="119"/>
        <v>#DIV/0!</v>
      </c>
      <c r="T717" s="111"/>
      <c r="U717" s="111"/>
    </row>
    <row r="718" spans="1:21" s="148" customFormat="1" x14ac:dyDescent="0.3">
      <c r="A718" s="111"/>
      <c r="B718" s="111" t="s">
        <v>202</v>
      </c>
      <c r="C718" s="148" t="e">
        <f>AVERAGE(B711,C709,D708,G706,F711,E712)</f>
        <v>#DIV/0!</v>
      </c>
      <c r="D718" s="148" t="e">
        <f>STDEV(B711,C709,D708,G706,F711,E712)</f>
        <v>#DIV/0!</v>
      </c>
      <c r="E718" s="148" t="e">
        <f t="shared" si="117"/>
        <v>#DIV/0!</v>
      </c>
      <c r="F718" s="111"/>
      <c r="G718" s="111"/>
      <c r="I718" s="111" t="s">
        <v>202</v>
      </c>
      <c r="J718" s="148" t="e">
        <f>AVERAGE(I711,J709,K708,N706,M711,L712)</f>
        <v>#DIV/0!</v>
      </c>
      <c r="K718" s="148" t="e">
        <f>STDEV(I711,J709,K708,N706,M711,L712)</f>
        <v>#DIV/0!</v>
      </c>
      <c r="L718" s="148" t="e">
        <f t="shared" si="118"/>
        <v>#DIV/0!</v>
      </c>
      <c r="M718" s="111"/>
      <c r="N718" s="111"/>
      <c r="P718" s="111" t="s">
        <v>202</v>
      </c>
      <c r="Q718" s="148" t="e">
        <f>AVERAGE(P711,Q709,R708,U706,T711,S712)</f>
        <v>#DIV/0!</v>
      </c>
      <c r="R718" s="148" t="e">
        <f>STDEV(P711,Q709,R708,U706,T711,S712)</f>
        <v>#DIV/0!</v>
      </c>
      <c r="S718" s="148" t="e">
        <f t="shared" si="119"/>
        <v>#DIV/0!</v>
      </c>
      <c r="T718" s="111"/>
      <c r="U718" s="111"/>
    </row>
    <row r="719" spans="1:21" s="148" customFormat="1" x14ac:dyDescent="0.3">
      <c r="A719" s="111"/>
      <c r="B719" s="111" t="s">
        <v>204</v>
      </c>
      <c r="C719" s="148" t="e">
        <f>AVERAGE(B712,C711,D712,E711,F712,G711)</f>
        <v>#DIV/0!</v>
      </c>
      <c r="D719" s="148" t="e">
        <f>STDEV(B712,C711,D712,E711,F712,G711)</f>
        <v>#DIV/0!</v>
      </c>
      <c r="E719" s="148" t="e">
        <f t="shared" si="117"/>
        <v>#DIV/0!</v>
      </c>
      <c r="F719" s="111"/>
      <c r="G719" s="111"/>
      <c r="I719" s="111" t="s">
        <v>204</v>
      </c>
      <c r="J719" s="148" t="e">
        <f>AVERAGE(I712,J711,K712,L711,M712,N711)</f>
        <v>#DIV/0!</v>
      </c>
      <c r="K719" s="148" t="e">
        <f>STDEV(I712,J711,K712,L711,M712,N711)</f>
        <v>#DIV/0!</v>
      </c>
      <c r="L719" s="148" t="e">
        <f t="shared" si="118"/>
        <v>#DIV/0!</v>
      </c>
      <c r="M719" s="111"/>
      <c r="N719" s="111"/>
      <c r="P719" s="111" t="s">
        <v>204</v>
      </c>
      <c r="Q719" s="148" t="e">
        <f>AVERAGE(P712,Q711,R712,S711,T712,U711)</f>
        <v>#DIV/0!</v>
      </c>
      <c r="R719" s="148" t="e">
        <f>STDEV(P712,Q711,R712,S711,T712,U711)</f>
        <v>#DIV/0!</v>
      </c>
      <c r="S719" s="148" t="e">
        <f t="shared" si="119"/>
        <v>#DIV/0!</v>
      </c>
      <c r="T719" s="111"/>
      <c r="U719" s="111"/>
    </row>
    <row r="720" spans="1:21" s="148" customFormat="1" x14ac:dyDescent="0.3">
      <c r="A720" s="111"/>
      <c r="B720" s="111"/>
      <c r="C720" s="111"/>
      <c r="D720" s="111"/>
      <c r="E720" s="111"/>
      <c r="F720" s="111"/>
      <c r="G720" s="111"/>
      <c r="I720" s="111"/>
      <c r="J720" s="111"/>
      <c r="K720" s="111"/>
      <c r="L720" s="111"/>
      <c r="M720" s="111"/>
      <c r="N720" s="111"/>
      <c r="P720" s="111"/>
      <c r="Q720" s="111"/>
      <c r="R720" s="111"/>
      <c r="S720" s="111"/>
      <c r="T720" s="111"/>
      <c r="U720" s="111"/>
    </row>
    <row r="721" spans="1:21" s="148" customFormat="1" x14ac:dyDescent="0.3">
      <c r="A721" s="111"/>
      <c r="B721" s="52" t="s">
        <v>194</v>
      </c>
      <c r="C721" s="106"/>
      <c r="D721" s="106"/>
      <c r="E721" s="106"/>
      <c r="F721" s="106"/>
      <c r="G721" s="106"/>
      <c r="H721" s="106"/>
      <c r="I721" s="52" t="s">
        <v>195</v>
      </c>
      <c r="J721" s="106"/>
      <c r="K721" s="106"/>
      <c r="L721" s="106"/>
      <c r="M721" s="106"/>
      <c r="N721" s="106"/>
      <c r="O721" s="106"/>
      <c r="P721" s="52" t="s">
        <v>196</v>
      </c>
      <c r="Q721" s="106"/>
      <c r="R721" s="106"/>
      <c r="S721" s="106"/>
      <c r="T721" s="106"/>
      <c r="U721" s="106"/>
    </row>
    <row r="722" spans="1:21" s="148" customFormat="1" x14ac:dyDescent="0.3">
      <c r="A722" s="111"/>
      <c r="B722" s="131"/>
      <c r="C722" s="131"/>
      <c r="D722" s="131"/>
      <c r="E722" s="131"/>
      <c r="F722" s="131"/>
      <c r="G722" s="131"/>
      <c r="H722" s="106"/>
      <c r="I722" s="131"/>
      <c r="J722" s="131"/>
      <c r="K722" s="131"/>
      <c r="L722" s="131"/>
      <c r="M722" s="131"/>
      <c r="N722" s="131"/>
      <c r="O722" s="106"/>
      <c r="P722" s="131"/>
      <c r="Q722" s="131"/>
      <c r="R722" s="131"/>
      <c r="S722" s="131"/>
      <c r="T722" s="131"/>
      <c r="U722" s="131"/>
    </row>
    <row r="723" spans="1:21" s="148" customFormat="1" x14ac:dyDescent="0.3">
      <c r="A723" s="111"/>
      <c r="B723" s="132"/>
      <c r="C723" s="133"/>
      <c r="D723" s="133"/>
      <c r="E723" s="134"/>
      <c r="F723" s="133"/>
      <c r="G723" s="133"/>
      <c r="H723" s="106"/>
      <c r="I723" s="132"/>
      <c r="J723" s="133"/>
      <c r="K723" s="133"/>
      <c r="L723" s="134"/>
      <c r="M723" s="133"/>
      <c r="N723" s="133"/>
      <c r="O723" s="106"/>
      <c r="P723" s="132"/>
      <c r="Q723" s="133"/>
      <c r="R723" s="133"/>
      <c r="S723" s="134"/>
      <c r="T723" s="133"/>
      <c r="U723" s="133"/>
    </row>
    <row r="724" spans="1:21" s="148" customFormat="1" x14ac:dyDescent="0.3">
      <c r="A724" s="111"/>
      <c r="B724" s="133"/>
      <c r="C724" s="132"/>
      <c r="D724" s="134"/>
      <c r="E724" s="133"/>
      <c r="F724" s="135"/>
      <c r="G724" s="136"/>
      <c r="H724" s="106"/>
      <c r="I724" s="133"/>
      <c r="J724" s="132"/>
      <c r="K724" s="134"/>
      <c r="L724" s="133"/>
      <c r="M724" s="135"/>
      <c r="N724" s="136"/>
      <c r="O724" s="106"/>
      <c r="P724" s="133"/>
      <c r="Q724" s="132"/>
      <c r="R724" s="134"/>
      <c r="S724" s="133"/>
      <c r="T724" s="135"/>
      <c r="U724" s="136"/>
    </row>
    <row r="725" spans="1:21" s="148" customFormat="1" x14ac:dyDescent="0.3">
      <c r="A725" s="111"/>
      <c r="B725" s="135"/>
      <c r="C725" s="134"/>
      <c r="D725" s="132"/>
      <c r="E725" s="135"/>
      <c r="F725" s="135"/>
      <c r="G725" s="137"/>
      <c r="H725" s="106"/>
      <c r="I725" s="135"/>
      <c r="J725" s="134"/>
      <c r="K725" s="132"/>
      <c r="L725" s="135"/>
      <c r="M725" s="135"/>
      <c r="N725" s="137"/>
      <c r="O725" s="106"/>
      <c r="P725" s="135"/>
      <c r="Q725" s="134"/>
      <c r="R725" s="132"/>
      <c r="S725" s="135"/>
      <c r="T725" s="135"/>
      <c r="U725" s="137"/>
    </row>
    <row r="726" spans="1:21" s="148" customFormat="1" x14ac:dyDescent="0.3">
      <c r="A726" s="111"/>
      <c r="B726" s="134"/>
      <c r="C726" s="135"/>
      <c r="D726" s="136"/>
      <c r="E726" s="132"/>
      <c r="F726" s="137"/>
      <c r="G726" s="135"/>
      <c r="H726" s="106"/>
      <c r="I726" s="134"/>
      <c r="J726" s="135"/>
      <c r="K726" s="136"/>
      <c r="L726" s="132"/>
      <c r="M726" s="137"/>
      <c r="N726" s="135"/>
      <c r="O726" s="106"/>
      <c r="P726" s="134"/>
      <c r="Q726" s="135"/>
      <c r="R726" s="136"/>
      <c r="S726" s="132"/>
      <c r="T726" s="137"/>
      <c r="U726" s="135"/>
    </row>
    <row r="727" spans="1:21" s="148" customFormat="1" x14ac:dyDescent="0.3">
      <c r="A727" s="111"/>
      <c r="B727" s="137"/>
      <c r="C727" s="136"/>
      <c r="D727" s="135"/>
      <c r="E727" s="137"/>
      <c r="F727" s="132"/>
      <c r="G727" s="134"/>
      <c r="H727" s="106"/>
      <c r="I727" s="137"/>
      <c r="J727" s="136"/>
      <c r="K727" s="135"/>
      <c r="L727" s="137"/>
      <c r="M727" s="132"/>
      <c r="N727" s="134"/>
      <c r="O727" s="106"/>
      <c r="P727" s="137"/>
      <c r="Q727" s="136"/>
      <c r="R727" s="135"/>
      <c r="S727" s="137"/>
      <c r="T727" s="132"/>
      <c r="U727" s="134"/>
    </row>
    <row r="728" spans="1:21" s="148" customFormat="1" x14ac:dyDescent="0.3">
      <c r="A728" s="111"/>
      <c r="B728" s="135"/>
      <c r="C728" s="137"/>
      <c r="D728" s="137"/>
      <c r="E728" s="135"/>
      <c r="F728" s="134"/>
      <c r="G728" s="132"/>
      <c r="H728" s="106"/>
      <c r="I728" s="135"/>
      <c r="J728" s="137"/>
      <c r="K728" s="137"/>
      <c r="L728" s="135"/>
      <c r="M728" s="134"/>
      <c r="N728" s="132"/>
      <c r="O728" s="106"/>
      <c r="P728" s="135"/>
      <c r="Q728" s="137"/>
      <c r="R728" s="137"/>
      <c r="S728" s="135"/>
      <c r="T728" s="134"/>
      <c r="U728" s="132"/>
    </row>
    <row r="729" spans="1:21" s="148" customFormat="1" x14ac:dyDescent="0.3">
      <c r="A729" s="111"/>
      <c r="B729" s="136"/>
      <c r="C729" s="138"/>
      <c r="D729" s="135"/>
      <c r="E729" s="138"/>
      <c r="F729" s="136"/>
      <c r="G729" s="138"/>
      <c r="H729" s="106"/>
      <c r="I729" s="136"/>
      <c r="J729" s="138"/>
      <c r="K729" s="135"/>
      <c r="L729" s="138"/>
      <c r="M729" s="136"/>
      <c r="N729" s="138"/>
      <c r="O729" s="106"/>
      <c r="P729" s="136"/>
      <c r="Q729" s="138"/>
      <c r="R729" s="135"/>
      <c r="S729" s="138"/>
      <c r="T729" s="136"/>
      <c r="U729" s="138"/>
    </row>
    <row r="730" spans="1:21" s="148" customFormat="1" x14ac:dyDescent="0.3">
      <c r="A730" s="111"/>
      <c r="B730" s="145"/>
      <c r="C730" s="146"/>
      <c r="D730" s="145"/>
      <c r="E730" s="147"/>
      <c r="F730" s="145"/>
      <c r="G730" s="146"/>
      <c r="H730" s="106"/>
      <c r="I730" s="145"/>
      <c r="J730" s="146"/>
      <c r="K730" s="145"/>
      <c r="L730" s="147"/>
      <c r="M730" s="145"/>
      <c r="N730" s="146"/>
      <c r="O730" s="106"/>
      <c r="P730" s="145"/>
      <c r="Q730" s="146"/>
      <c r="R730" s="145"/>
      <c r="S730" s="147"/>
      <c r="T730" s="145"/>
      <c r="U730" s="146"/>
    </row>
    <row r="731" spans="1:21" s="148" customFormat="1" x14ac:dyDescent="0.3">
      <c r="A731" s="111"/>
      <c r="C731" s="111" t="s">
        <v>197</v>
      </c>
      <c r="D731" s="111" t="s">
        <v>3</v>
      </c>
      <c r="E731" s="111" t="s">
        <v>203</v>
      </c>
      <c r="J731" s="111" t="s">
        <v>197</v>
      </c>
      <c r="K731" s="111" t="s">
        <v>3</v>
      </c>
      <c r="L731" s="111" t="s">
        <v>203</v>
      </c>
      <c r="Q731" s="111" t="s">
        <v>197</v>
      </c>
      <c r="R731" s="111" t="s">
        <v>3</v>
      </c>
      <c r="S731" s="111" t="s">
        <v>203</v>
      </c>
    </row>
    <row r="732" spans="1:21" s="148" customFormat="1" x14ac:dyDescent="0.3">
      <c r="A732" s="111"/>
      <c r="B732" s="111" t="s">
        <v>199</v>
      </c>
      <c r="C732" s="148" t="e">
        <f>AVERAGE(B723,C724,D725,E726,F727,G728)</f>
        <v>#DIV/0!</v>
      </c>
      <c r="D732" s="148" t="e">
        <f>STDEV(B723,C724,D725,E726,F727,G728)</f>
        <v>#DIV/0!</v>
      </c>
      <c r="E732" s="148" t="e">
        <f>ROUND((D732/C732)*100,2)&amp;"%"</f>
        <v>#DIV/0!</v>
      </c>
      <c r="I732" s="111" t="s">
        <v>199</v>
      </c>
      <c r="J732" s="148" t="e">
        <f>AVERAGE(I723,J724,K725,L726,M727,N728)</f>
        <v>#DIV/0!</v>
      </c>
      <c r="K732" s="148" t="e">
        <f>STDEV(I723,J724,K725,L726,M727,N728)</f>
        <v>#DIV/0!</v>
      </c>
      <c r="L732" s="148" t="e">
        <f>ROUND((K732/J732)*100,2)&amp;"%"</f>
        <v>#DIV/0!</v>
      </c>
      <c r="P732" s="111" t="s">
        <v>199</v>
      </c>
      <c r="Q732" s="148" t="e">
        <f>AVERAGE(P723,Q724,R725,S726,T727,U728)</f>
        <v>#DIV/0!</v>
      </c>
      <c r="R732" s="148" t="e">
        <f>STDEV(P723,Q724,R725,S726,T727,U728)</f>
        <v>#DIV/0!</v>
      </c>
      <c r="S732" s="148" t="e">
        <f>ROUND((R732/Q732)*100,2)&amp;"%"</f>
        <v>#DIV/0!</v>
      </c>
    </row>
    <row r="733" spans="1:21" s="148" customFormat="1" x14ac:dyDescent="0.3">
      <c r="A733" s="111"/>
      <c r="B733" s="111" t="s">
        <v>198</v>
      </c>
      <c r="C733" s="148" t="e">
        <f>AVERAGE(B724,C723,D723,F723,G723,E724)</f>
        <v>#DIV/0!</v>
      </c>
      <c r="D733" s="148" t="e">
        <f>STDEV(B724,C723,D723,E724,F723,G723)</f>
        <v>#DIV/0!</v>
      </c>
      <c r="E733" s="148" t="e">
        <f t="shared" ref="E733:E737" si="120">ROUND((D733/C733)*100,2)&amp;"%"</f>
        <v>#DIV/0!</v>
      </c>
      <c r="F733" s="111"/>
      <c r="G733" s="111"/>
      <c r="I733" s="111" t="s">
        <v>198</v>
      </c>
      <c r="J733" s="148" t="e">
        <f>AVERAGE(I724,J723,K723,M723,N723,L724)</f>
        <v>#DIV/0!</v>
      </c>
      <c r="K733" s="148" t="e">
        <f>STDEV(I724,J723,K723,L724,M723,N723)</f>
        <v>#DIV/0!</v>
      </c>
      <c r="L733" s="148" t="e">
        <f t="shared" ref="L733:L737" si="121">ROUND((K733/J733)*100,2)&amp;"%"</f>
        <v>#DIV/0!</v>
      </c>
      <c r="M733" s="111"/>
      <c r="N733" s="111"/>
      <c r="P733" s="111" t="s">
        <v>198</v>
      </c>
      <c r="Q733" s="148" t="e">
        <f>AVERAGE(P724,Q723,R723,T723,U723,S724)</f>
        <v>#DIV/0!</v>
      </c>
      <c r="R733" s="148" t="e">
        <f>STDEV(P724,Q723,R723,S724,T723,U723)</f>
        <v>#DIV/0!</v>
      </c>
      <c r="S733" s="148" t="e">
        <f t="shared" ref="S733:S737" si="122">ROUND((R733/Q733)*100,2)&amp;"%"</f>
        <v>#DIV/0!</v>
      </c>
      <c r="T733" s="111"/>
      <c r="U733" s="111"/>
    </row>
    <row r="734" spans="1:21" s="148" customFormat="1" x14ac:dyDescent="0.3">
      <c r="A734" s="111"/>
      <c r="B734" s="111" t="s">
        <v>200</v>
      </c>
      <c r="C734" s="148" t="e">
        <f>AVERAGE(B726,C725,D724,E723,F728,G727)</f>
        <v>#DIV/0!</v>
      </c>
      <c r="D734" s="148" t="e">
        <f>STDEV(B726,C725,D724,E723,F728,G727)</f>
        <v>#DIV/0!</v>
      </c>
      <c r="E734" s="148" t="e">
        <f t="shared" si="120"/>
        <v>#DIV/0!</v>
      </c>
      <c r="F734" s="111"/>
      <c r="G734" s="111"/>
      <c r="I734" s="111" t="s">
        <v>200</v>
      </c>
      <c r="J734" s="148" t="e">
        <f>AVERAGE(I726,J725,K724,L723,M728,N727)</f>
        <v>#DIV/0!</v>
      </c>
      <c r="K734" s="148" t="e">
        <f>STDEV(I726,J725,K724,L723,M728,N727)</f>
        <v>#DIV/0!</v>
      </c>
      <c r="L734" s="148" t="e">
        <f t="shared" si="121"/>
        <v>#DIV/0!</v>
      </c>
      <c r="M734" s="111"/>
      <c r="N734" s="111"/>
      <c r="P734" s="111" t="s">
        <v>200</v>
      </c>
      <c r="Q734" s="148" t="e">
        <f>AVERAGE(P726,Q725,R724,S723,T728,U727)</f>
        <v>#DIV/0!</v>
      </c>
      <c r="R734" s="148" t="e">
        <f>STDEV(P726,Q725,R724,S723,T728,U727)</f>
        <v>#DIV/0!</v>
      </c>
      <c r="S734" s="148" t="e">
        <f t="shared" si="122"/>
        <v>#DIV/0!</v>
      </c>
      <c r="T734" s="111"/>
      <c r="U734" s="111"/>
    </row>
    <row r="735" spans="1:21" s="148" customFormat="1" x14ac:dyDescent="0.3">
      <c r="A735" s="111"/>
      <c r="B735" s="111" t="s">
        <v>201</v>
      </c>
      <c r="C735" s="148" t="e">
        <f>AVERAGE(B727,C728,D728,E727,F726,G725)</f>
        <v>#DIV/0!</v>
      </c>
      <c r="D735" s="148" t="e">
        <f>STDEV(B727,C728,D728,E727,F726,G725)</f>
        <v>#DIV/0!</v>
      </c>
      <c r="E735" s="148" t="e">
        <f t="shared" si="120"/>
        <v>#DIV/0!</v>
      </c>
      <c r="F735" s="111"/>
      <c r="G735" s="111"/>
      <c r="I735" s="111" t="s">
        <v>201</v>
      </c>
      <c r="J735" s="148" t="e">
        <f>AVERAGE(I727,J728,K728,L727,M726,N725)</f>
        <v>#DIV/0!</v>
      </c>
      <c r="K735" s="148" t="e">
        <f>STDEV(I727,J728,K728,L727,M726,N725)</f>
        <v>#DIV/0!</v>
      </c>
      <c r="L735" s="148" t="e">
        <f t="shared" si="121"/>
        <v>#DIV/0!</v>
      </c>
      <c r="M735" s="111"/>
      <c r="N735" s="111"/>
      <c r="P735" s="111" t="s">
        <v>201</v>
      </c>
      <c r="Q735" s="148" t="e">
        <f>AVERAGE(P727,Q728,R728,S727,T726,U725)</f>
        <v>#DIV/0!</v>
      </c>
      <c r="R735" s="148" t="e">
        <f>STDEV(P727,Q728,R728,S727,T726,U725)</f>
        <v>#DIV/0!</v>
      </c>
      <c r="S735" s="148" t="e">
        <f t="shared" si="122"/>
        <v>#DIV/0!</v>
      </c>
      <c r="T735" s="111"/>
      <c r="U735" s="111"/>
    </row>
    <row r="736" spans="1:21" s="148" customFormat="1" x14ac:dyDescent="0.3">
      <c r="A736" s="111"/>
      <c r="B736" s="111" t="s">
        <v>202</v>
      </c>
      <c r="C736" s="148" t="e">
        <f>AVERAGE(B729,C727,D726,G724,F729,E730)</f>
        <v>#DIV/0!</v>
      </c>
      <c r="D736" s="148" t="e">
        <f>STDEV(B729,C727,D726,G724,F729,E730)</f>
        <v>#DIV/0!</v>
      </c>
      <c r="E736" s="148" t="e">
        <f t="shared" si="120"/>
        <v>#DIV/0!</v>
      </c>
      <c r="F736" s="111"/>
      <c r="G736" s="111"/>
      <c r="I736" s="111" t="s">
        <v>202</v>
      </c>
      <c r="J736" s="148" t="e">
        <f>AVERAGE(I729,J727,K726,N724,M729,L730)</f>
        <v>#DIV/0!</v>
      </c>
      <c r="K736" s="148" t="e">
        <f>STDEV(I729,J727,K726,N724,M729,L730)</f>
        <v>#DIV/0!</v>
      </c>
      <c r="L736" s="148" t="e">
        <f t="shared" si="121"/>
        <v>#DIV/0!</v>
      </c>
      <c r="M736" s="111"/>
      <c r="N736" s="111"/>
      <c r="P736" s="111" t="s">
        <v>202</v>
      </c>
      <c r="Q736" s="148" t="e">
        <f>AVERAGE(P729,Q727,R726,U724,T729,S730)</f>
        <v>#DIV/0!</v>
      </c>
      <c r="R736" s="148" t="e">
        <f>STDEV(P729,Q727,R726,U724,T729,S730)</f>
        <v>#DIV/0!</v>
      </c>
      <c r="S736" s="148" t="e">
        <f t="shared" si="122"/>
        <v>#DIV/0!</v>
      </c>
      <c r="T736" s="111"/>
      <c r="U736" s="111"/>
    </row>
    <row r="737" spans="1:21" s="148" customFormat="1" x14ac:dyDescent="0.3">
      <c r="A737" s="111"/>
      <c r="B737" s="111" t="s">
        <v>204</v>
      </c>
      <c r="C737" s="148" t="e">
        <f>AVERAGE(B730,C729,D730,E729,F730,G729)</f>
        <v>#DIV/0!</v>
      </c>
      <c r="D737" s="148" t="e">
        <f>STDEV(B730,C729,D730,E729,F730,G729)</f>
        <v>#DIV/0!</v>
      </c>
      <c r="E737" s="148" t="e">
        <f t="shared" si="120"/>
        <v>#DIV/0!</v>
      </c>
      <c r="F737" s="111"/>
      <c r="G737" s="111"/>
      <c r="I737" s="111" t="s">
        <v>204</v>
      </c>
      <c r="J737" s="148" t="e">
        <f>AVERAGE(I730,J729,K730,L729,M730,N729)</f>
        <v>#DIV/0!</v>
      </c>
      <c r="K737" s="148" t="e">
        <f>STDEV(I730,J729,K730,L729,M730,N729)</f>
        <v>#DIV/0!</v>
      </c>
      <c r="L737" s="148" t="e">
        <f t="shared" si="121"/>
        <v>#DIV/0!</v>
      </c>
      <c r="M737" s="111"/>
      <c r="N737" s="111"/>
      <c r="P737" s="111" t="s">
        <v>204</v>
      </c>
      <c r="Q737" s="148" t="e">
        <f>AVERAGE(P730,Q729,R730,S729,T730,U729)</f>
        <v>#DIV/0!</v>
      </c>
      <c r="R737" s="148" t="e">
        <f>STDEV(P730,Q729,R730,S729,T730,U729)</f>
        <v>#DIV/0!</v>
      </c>
      <c r="S737" s="148" t="e">
        <f t="shared" si="122"/>
        <v>#DIV/0!</v>
      </c>
      <c r="T737" s="111"/>
      <c r="U737" s="111"/>
    </row>
    <row r="738" spans="1:21" s="148" customFormat="1" x14ac:dyDescent="0.3">
      <c r="A738" s="111"/>
      <c r="B738" s="111"/>
      <c r="C738" s="111"/>
      <c r="D738" s="111"/>
      <c r="E738" s="111"/>
      <c r="F738" s="111"/>
      <c r="G738" s="111"/>
      <c r="I738" s="111"/>
      <c r="J738" s="111"/>
      <c r="K738" s="111"/>
      <c r="L738" s="111"/>
      <c r="M738" s="111"/>
      <c r="N738" s="111"/>
      <c r="P738" s="111"/>
      <c r="Q738" s="111"/>
      <c r="R738" s="111"/>
      <c r="S738" s="111"/>
      <c r="T738" s="111"/>
      <c r="U738" s="111"/>
    </row>
    <row r="739" spans="1:21" s="148" customFormat="1" x14ac:dyDescent="0.3">
      <c r="A739" s="111"/>
      <c r="B739" s="52" t="s">
        <v>194</v>
      </c>
      <c r="C739" s="106"/>
      <c r="D739" s="106"/>
      <c r="E739" s="106"/>
      <c r="F739" s="106"/>
      <c r="G739" s="106"/>
      <c r="H739" s="106"/>
      <c r="I739" s="52" t="s">
        <v>195</v>
      </c>
      <c r="J739" s="106"/>
      <c r="K739" s="106"/>
      <c r="L739" s="106"/>
      <c r="M739" s="106"/>
      <c r="N739" s="106"/>
      <c r="O739" s="106"/>
      <c r="P739" s="52" t="s">
        <v>196</v>
      </c>
      <c r="Q739" s="106"/>
      <c r="R739" s="106"/>
      <c r="S739" s="106"/>
      <c r="T739" s="106"/>
      <c r="U739" s="106"/>
    </row>
    <row r="740" spans="1:21" s="148" customFormat="1" x14ac:dyDescent="0.3">
      <c r="A740" s="111"/>
      <c r="B740" s="131"/>
      <c r="C740" s="131"/>
      <c r="D740" s="131"/>
      <c r="E740" s="131"/>
      <c r="F740" s="131"/>
      <c r="G740" s="131"/>
      <c r="H740" s="106"/>
      <c r="I740" s="131"/>
      <c r="J740" s="131"/>
      <c r="K740" s="131"/>
      <c r="L740" s="131"/>
      <c r="M740" s="131"/>
      <c r="N740" s="131"/>
      <c r="O740" s="106"/>
      <c r="P740" s="131"/>
      <c r="Q740" s="131"/>
      <c r="R740" s="131"/>
      <c r="S740" s="131"/>
      <c r="T740" s="131"/>
      <c r="U740" s="131"/>
    </row>
    <row r="741" spans="1:21" s="148" customFormat="1" x14ac:dyDescent="0.3">
      <c r="A741" s="111"/>
      <c r="B741" s="132"/>
      <c r="C741" s="133"/>
      <c r="D741" s="133"/>
      <c r="E741" s="134"/>
      <c r="F741" s="133"/>
      <c r="G741" s="133"/>
      <c r="H741" s="106"/>
      <c r="I741" s="132"/>
      <c r="J741" s="133"/>
      <c r="K741" s="133"/>
      <c r="L741" s="134"/>
      <c r="M741" s="133"/>
      <c r="N741" s="133"/>
      <c r="O741" s="106"/>
      <c r="P741" s="132"/>
      <c r="Q741" s="133"/>
      <c r="R741" s="133"/>
      <c r="S741" s="134"/>
      <c r="T741" s="133"/>
      <c r="U741" s="133"/>
    </row>
    <row r="742" spans="1:21" s="148" customFormat="1" x14ac:dyDescent="0.3">
      <c r="A742" s="111"/>
      <c r="B742" s="133"/>
      <c r="C742" s="132"/>
      <c r="D742" s="134"/>
      <c r="E742" s="133"/>
      <c r="F742" s="135"/>
      <c r="G742" s="136"/>
      <c r="H742" s="106"/>
      <c r="I742" s="133"/>
      <c r="J742" s="132"/>
      <c r="K742" s="134"/>
      <c r="L742" s="133"/>
      <c r="M742" s="135"/>
      <c r="N742" s="136"/>
      <c r="O742" s="106"/>
      <c r="P742" s="133"/>
      <c r="Q742" s="132"/>
      <c r="R742" s="134"/>
      <c r="S742" s="133"/>
      <c r="T742" s="135"/>
      <c r="U742" s="136"/>
    </row>
    <row r="743" spans="1:21" s="148" customFormat="1" x14ac:dyDescent="0.3">
      <c r="A743" s="111"/>
      <c r="B743" s="135"/>
      <c r="C743" s="134"/>
      <c r="D743" s="132"/>
      <c r="E743" s="135"/>
      <c r="F743" s="135"/>
      <c r="G743" s="137"/>
      <c r="H743" s="106"/>
      <c r="I743" s="135"/>
      <c r="J743" s="134"/>
      <c r="K743" s="132"/>
      <c r="L743" s="135"/>
      <c r="M743" s="135"/>
      <c r="N743" s="137"/>
      <c r="O743" s="106"/>
      <c r="P743" s="135"/>
      <c r="Q743" s="134"/>
      <c r="R743" s="132"/>
      <c r="S743" s="135"/>
      <c r="T743" s="135"/>
      <c r="U743" s="137"/>
    </row>
    <row r="744" spans="1:21" s="148" customFormat="1" x14ac:dyDescent="0.3">
      <c r="A744" s="111"/>
      <c r="B744" s="134"/>
      <c r="C744" s="135"/>
      <c r="D744" s="136"/>
      <c r="E744" s="132"/>
      <c r="F744" s="137"/>
      <c r="G744" s="135"/>
      <c r="H744" s="106"/>
      <c r="I744" s="134"/>
      <c r="J744" s="135"/>
      <c r="K744" s="136"/>
      <c r="L744" s="132"/>
      <c r="M744" s="137"/>
      <c r="N744" s="135"/>
      <c r="O744" s="106"/>
      <c r="P744" s="134"/>
      <c r="Q744" s="135"/>
      <c r="R744" s="136"/>
      <c r="S744" s="132"/>
      <c r="T744" s="137"/>
      <c r="U744" s="135"/>
    </row>
    <row r="745" spans="1:21" s="148" customFormat="1" x14ac:dyDescent="0.3">
      <c r="A745" s="111"/>
      <c r="B745" s="137"/>
      <c r="C745" s="136"/>
      <c r="D745" s="135"/>
      <c r="E745" s="137"/>
      <c r="F745" s="132"/>
      <c r="G745" s="134"/>
      <c r="H745" s="106"/>
      <c r="I745" s="137"/>
      <c r="J745" s="136"/>
      <c r="K745" s="135"/>
      <c r="L745" s="137"/>
      <c r="M745" s="132"/>
      <c r="N745" s="134"/>
      <c r="O745" s="106"/>
      <c r="P745" s="137"/>
      <c r="Q745" s="136"/>
      <c r="R745" s="135"/>
      <c r="S745" s="137"/>
      <c r="T745" s="132"/>
      <c r="U745" s="134"/>
    </row>
    <row r="746" spans="1:21" s="148" customFormat="1" x14ac:dyDescent="0.3">
      <c r="A746" s="111"/>
      <c r="B746" s="135"/>
      <c r="C746" s="137"/>
      <c r="D746" s="137"/>
      <c r="E746" s="135"/>
      <c r="F746" s="134"/>
      <c r="G746" s="132"/>
      <c r="H746" s="106"/>
      <c r="I746" s="135"/>
      <c r="J746" s="137"/>
      <c r="K746" s="137"/>
      <c r="L746" s="135"/>
      <c r="M746" s="134"/>
      <c r="N746" s="132"/>
      <c r="O746" s="106"/>
      <c r="P746" s="135"/>
      <c r="Q746" s="137"/>
      <c r="R746" s="137"/>
      <c r="S746" s="135"/>
      <c r="T746" s="134"/>
      <c r="U746" s="132"/>
    </row>
    <row r="747" spans="1:21" s="148" customFormat="1" x14ac:dyDescent="0.3">
      <c r="A747" s="111"/>
      <c r="B747" s="136"/>
      <c r="C747" s="138"/>
      <c r="D747" s="135"/>
      <c r="E747" s="138"/>
      <c r="F747" s="136"/>
      <c r="G747" s="138"/>
      <c r="H747" s="106"/>
      <c r="I747" s="136"/>
      <c r="J747" s="138"/>
      <c r="K747" s="135"/>
      <c r="L747" s="138"/>
      <c r="M747" s="136"/>
      <c r="N747" s="138"/>
      <c r="O747" s="106"/>
      <c r="P747" s="136"/>
      <c r="Q747" s="138"/>
      <c r="R747" s="135"/>
      <c r="S747" s="138"/>
      <c r="T747" s="136"/>
      <c r="U747" s="138"/>
    </row>
    <row r="748" spans="1:21" s="148" customFormat="1" x14ac:dyDescent="0.3">
      <c r="A748" s="111"/>
      <c r="B748" s="145"/>
      <c r="C748" s="146"/>
      <c r="D748" s="145"/>
      <c r="E748" s="147"/>
      <c r="F748" s="145"/>
      <c r="G748" s="146"/>
      <c r="H748" s="106"/>
      <c r="I748" s="145"/>
      <c r="J748" s="146"/>
      <c r="K748" s="145"/>
      <c r="L748" s="147"/>
      <c r="M748" s="145"/>
      <c r="N748" s="146"/>
      <c r="O748" s="106"/>
      <c r="P748" s="145"/>
      <c r="Q748" s="146"/>
      <c r="R748" s="145"/>
      <c r="S748" s="147"/>
      <c r="T748" s="145"/>
      <c r="U748" s="146"/>
    </row>
    <row r="749" spans="1:21" s="148" customFormat="1" x14ac:dyDescent="0.3">
      <c r="A749" s="111"/>
      <c r="C749" s="111" t="s">
        <v>197</v>
      </c>
      <c r="D749" s="111" t="s">
        <v>3</v>
      </c>
      <c r="E749" s="111" t="s">
        <v>203</v>
      </c>
      <c r="J749" s="111" t="s">
        <v>197</v>
      </c>
      <c r="K749" s="111" t="s">
        <v>3</v>
      </c>
      <c r="L749" s="111" t="s">
        <v>203</v>
      </c>
      <c r="Q749" s="111" t="s">
        <v>197</v>
      </c>
      <c r="R749" s="111" t="s">
        <v>3</v>
      </c>
      <c r="S749" s="111" t="s">
        <v>203</v>
      </c>
    </row>
    <row r="750" spans="1:21" s="148" customFormat="1" x14ac:dyDescent="0.3">
      <c r="A750" s="111"/>
      <c r="B750" s="111" t="s">
        <v>199</v>
      </c>
      <c r="C750" s="148" t="e">
        <f>AVERAGE(B741,C742,D743,E744,F745,G746)</f>
        <v>#DIV/0!</v>
      </c>
      <c r="D750" s="148" t="e">
        <f>STDEV(B741,C742,D743,E744,F745,G746)</f>
        <v>#DIV/0!</v>
      </c>
      <c r="E750" s="148" t="e">
        <f>ROUND((D750/C750)*100,2)&amp;"%"</f>
        <v>#DIV/0!</v>
      </c>
      <c r="I750" s="111" t="s">
        <v>199</v>
      </c>
      <c r="J750" s="148" t="e">
        <f>AVERAGE(I741,J742,K743,L744,M745,N746)</f>
        <v>#DIV/0!</v>
      </c>
      <c r="K750" s="148" t="e">
        <f>STDEV(I741,J742,K743,L744,M745,N746)</f>
        <v>#DIV/0!</v>
      </c>
      <c r="L750" s="148" t="e">
        <f>ROUND((K750/J750)*100,2)&amp;"%"</f>
        <v>#DIV/0!</v>
      </c>
      <c r="P750" s="111" t="s">
        <v>199</v>
      </c>
      <c r="Q750" s="148" t="e">
        <f>AVERAGE(P741,Q742,R743,S744,T745,U746)</f>
        <v>#DIV/0!</v>
      </c>
      <c r="R750" s="148" t="e">
        <f>STDEV(P741,Q742,R743,S744,T745,U746)</f>
        <v>#DIV/0!</v>
      </c>
      <c r="S750" s="148" t="e">
        <f>ROUND((R750/Q750)*100,2)&amp;"%"</f>
        <v>#DIV/0!</v>
      </c>
    </row>
    <row r="751" spans="1:21" s="148" customFormat="1" x14ac:dyDescent="0.3">
      <c r="A751" s="111"/>
      <c r="B751" s="111" t="s">
        <v>198</v>
      </c>
      <c r="C751" s="148" t="e">
        <f>AVERAGE(B742,C741,D741,F741,G741,E742)</f>
        <v>#DIV/0!</v>
      </c>
      <c r="D751" s="148" t="e">
        <f>STDEV(B742,C741,D741,E742,F741,G741)</f>
        <v>#DIV/0!</v>
      </c>
      <c r="E751" s="148" t="e">
        <f t="shared" ref="E751:E755" si="123">ROUND((D751/C751)*100,2)&amp;"%"</f>
        <v>#DIV/0!</v>
      </c>
      <c r="F751" s="111"/>
      <c r="G751" s="111"/>
      <c r="I751" s="111" t="s">
        <v>198</v>
      </c>
      <c r="J751" s="148" t="e">
        <f>AVERAGE(I742,J741,K741,M741,N741,L742)</f>
        <v>#DIV/0!</v>
      </c>
      <c r="K751" s="148" t="e">
        <f>STDEV(I742,J741,K741,L742,M741,N741)</f>
        <v>#DIV/0!</v>
      </c>
      <c r="L751" s="148" t="e">
        <f t="shared" ref="L751:L755" si="124">ROUND((K751/J751)*100,2)&amp;"%"</f>
        <v>#DIV/0!</v>
      </c>
      <c r="M751" s="111"/>
      <c r="N751" s="111"/>
      <c r="P751" s="111" t="s">
        <v>198</v>
      </c>
      <c r="Q751" s="148" t="e">
        <f>AVERAGE(P742,Q741,R741,T741,U741,S742)</f>
        <v>#DIV/0!</v>
      </c>
      <c r="R751" s="148" t="e">
        <f>STDEV(P742,Q741,R741,S742,T741,U741)</f>
        <v>#DIV/0!</v>
      </c>
      <c r="S751" s="148" t="e">
        <f t="shared" ref="S751:S755" si="125">ROUND((R751/Q751)*100,2)&amp;"%"</f>
        <v>#DIV/0!</v>
      </c>
      <c r="T751" s="111"/>
      <c r="U751" s="111"/>
    </row>
    <row r="752" spans="1:21" s="148" customFormat="1" x14ac:dyDescent="0.3">
      <c r="A752" s="111"/>
      <c r="B752" s="111" t="s">
        <v>200</v>
      </c>
      <c r="C752" s="148" t="e">
        <f>AVERAGE(B744,C743,D742,E741,F746,G745)</f>
        <v>#DIV/0!</v>
      </c>
      <c r="D752" s="148" t="e">
        <f>STDEV(B744,C743,D742,E741,F746,G745)</f>
        <v>#DIV/0!</v>
      </c>
      <c r="E752" s="148" t="e">
        <f t="shared" si="123"/>
        <v>#DIV/0!</v>
      </c>
      <c r="F752" s="111"/>
      <c r="G752" s="111"/>
      <c r="I752" s="111" t="s">
        <v>200</v>
      </c>
      <c r="J752" s="148" t="e">
        <f>AVERAGE(I744,J743,K742,L741,M746,N745)</f>
        <v>#DIV/0!</v>
      </c>
      <c r="K752" s="148" t="e">
        <f>STDEV(I744,J743,K742,L741,M746,N745)</f>
        <v>#DIV/0!</v>
      </c>
      <c r="L752" s="148" t="e">
        <f t="shared" si="124"/>
        <v>#DIV/0!</v>
      </c>
      <c r="M752" s="111"/>
      <c r="N752" s="111"/>
      <c r="P752" s="111" t="s">
        <v>200</v>
      </c>
      <c r="Q752" s="148" t="e">
        <f>AVERAGE(P744,Q743,R742,S741,T746,U745)</f>
        <v>#DIV/0!</v>
      </c>
      <c r="R752" s="148" t="e">
        <f>STDEV(P744,Q743,R742,S741,T746,U745)</f>
        <v>#DIV/0!</v>
      </c>
      <c r="S752" s="148" t="e">
        <f t="shared" si="125"/>
        <v>#DIV/0!</v>
      </c>
      <c r="T752" s="111"/>
      <c r="U752" s="111"/>
    </row>
    <row r="753" spans="1:21" s="148" customFormat="1" x14ac:dyDescent="0.3">
      <c r="A753" s="111"/>
      <c r="B753" s="111" t="s">
        <v>201</v>
      </c>
      <c r="C753" s="148" t="e">
        <f>AVERAGE(B745,C746,D746,E745,F744,G743)</f>
        <v>#DIV/0!</v>
      </c>
      <c r="D753" s="148" t="e">
        <f>STDEV(B745,C746,D746,E745,F744,G743)</f>
        <v>#DIV/0!</v>
      </c>
      <c r="E753" s="148" t="e">
        <f t="shared" si="123"/>
        <v>#DIV/0!</v>
      </c>
      <c r="F753" s="111"/>
      <c r="G753" s="111"/>
      <c r="I753" s="111" t="s">
        <v>201</v>
      </c>
      <c r="J753" s="148" t="e">
        <f>AVERAGE(I745,J746,K746,L745,M744,N743)</f>
        <v>#DIV/0!</v>
      </c>
      <c r="K753" s="148" t="e">
        <f>STDEV(I745,J746,K746,L745,M744,N743)</f>
        <v>#DIV/0!</v>
      </c>
      <c r="L753" s="148" t="e">
        <f t="shared" si="124"/>
        <v>#DIV/0!</v>
      </c>
      <c r="M753" s="111"/>
      <c r="N753" s="111"/>
      <c r="P753" s="111" t="s">
        <v>201</v>
      </c>
      <c r="Q753" s="148" t="e">
        <f>AVERAGE(P745,Q746,R746,S745,T744,U743)</f>
        <v>#DIV/0!</v>
      </c>
      <c r="R753" s="148" t="e">
        <f>STDEV(P745,Q746,R746,S745,T744,U743)</f>
        <v>#DIV/0!</v>
      </c>
      <c r="S753" s="148" t="e">
        <f t="shared" si="125"/>
        <v>#DIV/0!</v>
      </c>
      <c r="T753" s="111"/>
      <c r="U753" s="111"/>
    </row>
    <row r="754" spans="1:21" s="148" customFormat="1" x14ac:dyDescent="0.3">
      <c r="A754" s="111"/>
      <c r="B754" s="111" t="s">
        <v>202</v>
      </c>
      <c r="C754" s="148" t="e">
        <f>AVERAGE(B747,C745,D744,G742,F747,E748)</f>
        <v>#DIV/0!</v>
      </c>
      <c r="D754" s="148" t="e">
        <f>STDEV(B747,C745,D744,G742,F747,E748)</f>
        <v>#DIV/0!</v>
      </c>
      <c r="E754" s="148" t="e">
        <f t="shared" si="123"/>
        <v>#DIV/0!</v>
      </c>
      <c r="F754" s="111"/>
      <c r="G754" s="111"/>
      <c r="I754" s="111" t="s">
        <v>202</v>
      </c>
      <c r="J754" s="148" t="e">
        <f>AVERAGE(I747,J745,K744,N742,M747,L748)</f>
        <v>#DIV/0!</v>
      </c>
      <c r="K754" s="148" t="e">
        <f>STDEV(I747,J745,K744,N742,M747,L748)</f>
        <v>#DIV/0!</v>
      </c>
      <c r="L754" s="148" t="e">
        <f t="shared" si="124"/>
        <v>#DIV/0!</v>
      </c>
      <c r="M754" s="111"/>
      <c r="N754" s="111"/>
      <c r="P754" s="111" t="s">
        <v>202</v>
      </c>
      <c r="Q754" s="148" t="e">
        <f>AVERAGE(P747,Q745,R744,U742,T747,S748)</f>
        <v>#DIV/0!</v>
      </c>
      <c r="R754" s="148" t="e">
        <f>STDEV(P747,Q745,R744,U742,T747,S748)</f>
        <v>#DIV/0!</v>
      </c>
      <c r="S754" s="148" t="e">
        <f t="shared" si="125"/>
        <v>#DIV/0!</v>
      </c>
      <c r="T754" s="111"/>
      <c r="U754" s="111"/>
    </row>
    <row r="755" spans="1:21" s="148" customFormat="1" x14ac:dyDescent="0.3">
      <c r="A755" s="111"/>
      <c r="B755" s="111" t="s">
        <v>204</v>
      </c>
      <c r="C755" s="148" t="e">
        <f>AVERAGE(B748,C747,D748,E747,F748,G747)</f>
        <v>#DIV/0!</v>
      </c>
      <c r="D755" s="148" t="e">
        <f>STDEV(B748,C747,D748,E747,F748,G747)</f>
        <v>#DIV/0!</v>
      </c>
      <c r="E755" s="148" t="e">
        <f t="shared" si="123"/>
        <v>#DIV/0!</v>
      </c>
      <c r="F755" s="111"/>
      <c r="G755" s="111"/>
      <c r="I755" s="111" t="s">
        <v>204</v>
      </c>
      <c r="J755" s="148" t="e">
        <f>AVERAGE(I748,J747,K748,L747,M748,N747)</f>
        <v>#DIV/0!</v>
      </c>
      <c r="K755" s="148" t="e">
        <f>STDEV(I748,J747,K748,L747,M748,N747)</f>
        <v>#DIV/0!</v>
      </c>
      <c r="L755" s="148" t="e">
        <f t="shared" si="124"/>
        <v>#DIV/0!</v>
      </c>
      <c r="M755" s="111"/>
      <c r="N755" s="111"/>
      <c r="P755" s="111" t="s">
        <v>204</v>
      </c>
      <c r="Q755" s="148" t="e">
        <f>AVERAGE(P748,Q747,R748,S747,T748,U747)</f>
        <v>#DIV/0!</v>
      </c>
      <c r="R755" s="148" t="e">
        <f>STDEV(P748,Q747,R748,S747,T748,U747)</f>
        <v>#DIV/0!</v>
      </c>
      <c r="S755" s="148" t="e">
        <f t="shared" si="125"/>
        <v>#DIV/0!</v>
      </c>
      <c r="T755" s="111"/>
      <c r="U755" s="111"/>
    </row>
    <row r="756" spans="1:21" s="148" customFormat="1" x14ac:dyDescent="0.3">
      <c r="A756" s="111"/>
      <c r="B756" s="111"/>
      <c r="C756" s="111"/>
      <c r="D756" s="111"/>
      <c r="E756" s="111"/>
      <c r="F756" s="111"/>
      <c r="G756" s="111"/>
      <c r="I756" s="111"/>
      <c r="J756" s="111"/>
      <c r="K756" s="111"/>
      <c r="L756" s="111"/>
      <c r="M756" s="111"/>
      <c r="N756" s="111"/>
      <c r="P756" s="111"/>
      <c r="Q756" s="111"/>
      <c r="R756" s="111"/>
      <c r="S756" s="111"/>
      <c r="T756" s="111"/>
      <c r="U756" s="111"/>
    </row>
    <row r="757" spans="1:21" s="148" customFormat="1" x14ac:dyDescent="0.3">
      <c r="A757" s="111"/>
      <c r="B757" s="52" t="s">
        <v>194</v>
      </c>
      <c r="C757" s="106"/>
      <c r="D757" s="106"/>
      <c r="E757" s="106"/>
      <c r="F757" s="106"/>
      <c r="G757" s="106"/>
      <c r="H757" s="106"/>
      <c r="I757" s="52" t="s">
        <v>195</v>
      </c>
      <c r="J757" s="106"/>
      <c r="K757" s="106"/>
      <c r="L757" s="106"/>
      <c r="M757" s="106"/>
      <c r="N757" s="106"/>
      <c r="O757" s="106"/>
      <c r="P757" s="52" t="s">
        <v>196</v>
      </c>
      <c r="Q757" s="106"/>
      <c r="R757" s="106"/>
      <c r="S757" s="106"/>
      <c r="T757" s="106"/>
      <c r="U757" s="106"/>
    </row>
    <row r="758" spans="1:21" s="148" customFormat="1" x14ac:dyDescent="0.3">
      <c r="A758" s="111"/>
      <c r="B758" s="131"/>
      <c r="C758" s="131"/>
      <c r="D758" s="131"/>
      <c r="E758" s="131"/>
      <c r="F758" s="131"/>
      <c r="G758" s="131"/>
      <c r="H758" s="106"/>
      <c r="I758" s="131"/>
      <c r="J758" s="131"/>
      <c r="K758" s="131"/>
      <c r="L758" s="131"/>
      <c r="M758" s="131"/>
      <c r="N758" s="131"/>
      <c r="O758" s="106"/>
      <c r="P758" s="131"/>
      <c r="Q758" s="131"/>
      <c r="R758" s="131"/>
      <c r="S758" s="131"/>
      <c r="T758" s="131"/>
      <c r="U758" s="131"/>
    </row>
    <row r="759" spans="1:21" s="148" customFormat="1" x14ac:dyDescent="0.3">
      <c r="A759" s="111"/>
      <c r="B759" s="132"/>
      <c r="C759" s="133"/>
      <c r="D759" s="133"/>
      <c r="E759" s="134"/>
      <c r="F759" s="133"/>
      <c r="G759" s="133"/>
      <c r="H759" s="106"/>
      <c r="I759" s="132"/>
      <c r="J759" s="133"/>
      <c r="K759" s="133"/>
      <c r="L759" s="134"/>
      <c r="M759" s="133"/>
      <c r="N759" s="133"/>
      <c r="O759" s="106"/>
      <c r="P759" s="132"/>
      <c r="Q759" s="133"/>
      <c r="R759" s="133"/>
      <c r="S759" s="134"/>
      <c r="T759" s="133"/>
      <c r="U759" s="133"/>
    </row>
    <row r="760" spans="1:21" s="148" customFormat="1" x14ac:dyDescent="0.3">
      <c r="A760" s="111"/>
      <c r="B760" s="133"/>
      <c r="C760" s="132"/>
      <c r="D760" s="134"/>
      <c r="E760" s="133"/>
      <c r="F760" s="135"/>
      <c r="G760" s="136"/>
      <c r="H760" s="106"/>
      <c r="I760" s="133"/>
      <c r="J760" s="132"/>
      <c r="K760" s="134"/>
      <c r="L760" s="133"/>
      <c r="M760" s="135"/>
      <c r="N760" s="136"/>
      <c r="O760" s="106"/>
      <c r="P760" s="133"/>
      <c r="Q760" s="132"/>
      <c r="R760" s="134"/>
      <c r="S760" s="133"/>
      <c r="T760" s="135"/>
      <c r="U760" s="136"/>
    </row>
    <row r="761" spans="1:21" s="148" customFormat="1" x14ac:dyDescent="0.3">
      <c r="A761" s="111"/>
      <c r="B761" s="135"/>
      <c r="C761" s="134"/>
      <c r="D761" s="132"/>
      <c r="E761" s="135"/>
      <c r="F761" s="135"/>
      <c r="G761" s="137"/>
      <c r="H761" s="106"/>
      <c r="I761" s="135"/>
      <c r="J761" s="134"/>
      <c r="K761" s="132"/>
      <c r="L761" s="135"/>
      <c r="M761" s="135"/>
      <c r="N761" s="137"/>
      <c r="O761" s="106"/>
      <c r="P761" s="135"/>
      <c r="Q761" s="134"/>
      <c r="R761" s="132"/>
      <c r="S761" s="135"/>
      <c r="T761" s="135"/>
      <c r="U761" s="137"/>
    </row>
    <row r="762" spans="1:21" s="148" customFormat="1" x14ac:dyDescent="0.3">
      <c r="A762" s="111"/>
      <c r="B762" s="134"/>
      <c r="C762" s="135"/>
      <c r="D762" s="136"/>
      <c r="E762" s="132"/>
      <c r="F762" s="137"/>
      <c r="G762" s="135"/>
      <c r="H762" s="106"/>
      <c r="I762" s="134"/>
      <c r="J762" s="135"/>
      <c r="K762" s="136"/>
      <c r="L762" s="132"/>
      <c r="M762" s="137"/>
      <c r="N762" s="135"/>
      <c r="O762" s="106"/>
      <c r="P762" s="134"/>
      <c r="Q762" s="135"/>
      <c r="R762" s="136"/>
      <c r="S762" s="132"/>
      <c r="T762" s="137"/>
      <c r="U762" s="135"/>
    </row>
    <row r="763" spans="1:21" s="148" customFormat="1" x14ac:dyDescent="0.3">
      <c r="A763" s="111"/>
      <c r="B763" s="137"/>
      <c r="C763" s="136"/>
      <c r="D763" s="135"/>
      <c r="E763" s="137"/>
      <c r="F763" s="132"/>
      <c r="G763" s="134"/>
      <c r="H763" s="106"/>
      <c r="I763" s="137"/>
      <c r="J763" s="136"/>
      <c r="K763" s="135"/>
      <c r="L763" s="137"/>
      <c r="M763" s="132"/>
      <c r="N763" s="134"/>
      <c r="O763" s="106"/>
      <c r="P763" s="137"/>
      <c r="Q763" s="136"/>
      <c r="R763" s="135"/>
      <c r="S763" s="137"/>
      <c r="T763" s="132"/>
      <c r="U763" s="134"/>
    </row>
    <row r="764" spans="1:21" s="148" customFormat="1" x14ac:dyDescent="0.3">
      <c r="A764" s="111"/>
      <c r="B764" s="135"/>
      <c r="C764" s="137"/>
      <c r="D764" s="137"/>
      <c r="E764" s="135"/>
      <c r="F764" s="134"/>
      <c r="G764" s="132"/>
      <c r="H764" s="106"/>
      <c r="I764" s="135"/>
      <c r="J764" s="137"/>
      <c r="K764" s="137"/>
      <c r="L764" s="135"/>
      <c r="M764" s="134"/>
      <c r="N764" s="132"/>
      <c r="O764" s="106"/>
      <c r="P764" s="135"/>
      <c r="Q764" s="137"/>
      <c r="R764" s="137"/>
      <c r="S764" s="135"/>
      <c r="T764" s="134"/>
      <c r="U764" s="132"/>
    </row>
    <row r="765" spans="1:21" s="148" customFormat="1" x14ac:dyDescent="0.3">
      <c r="A765" s="111"/>
      <c r="B765" s="136"/>
      <c r="C765" s="138"/>
      <c r="D765" s="135"/>
      <c r="E765" s="138"/>
      <c r="F765" s="136"/>
      <c r="G765" s="138"/>
      <c r="H765" s="106"/>
      <c r="I765" s="136"/>
      <c r="J765" s="138"/>
      <c r="K765" s="135"/>
      <c r="L765" s="138"/>
      <c r="M765" s="136"/>
      <c r="N765" s="138"/>
      <c r="O765" s="106"/>
      <c r="P765" s="136"/>
      <c r="Q765" s="138"/>
      <c r="R765" s="135"/>
      <c r="S765" s="138"/>
      <c r="T765" s="136"/>
      <c r="U765" s="138"/>
    </row>
    <row r="766" spans="1:21" s="148" customFormat="1" x14ac:dyDescent="0.3">
      <c r="A766" s="111"/>
      <c r="B766" s="145"/>
      <c r="C766" s="146"/>
      <c r="D766" s="145"/>
      <c r="E766" s="147"/>
      <c r="F766" s="145"/>
      <c r="G766" s="146"/>
      <c r="H766" s="106"/>
      <c r="I766" s="145"/>
      <c r="J766" s="146"/>
      <c r="K766" s="145"/>
      <c r="L766" s="147"/>
      <c r="M766" s="145"/>
      <c r="N766" s="146"/>
      <c r="O766" s="106"/>
      <c r="P766" s="145"/>
      <c r="Q766" s="146"/>
      <c r="R766" s="145"/>
      <c r="S766" s="147"/>
      <c r="T766" s="145"/>
      <c r="U766" s="146"/>
    </row>
    <row r="767" spans="1:21" s="148" customFormat="1" x14ac:dyDescent="0.3">
      <c r="A767" s="111"/>
      <c r="C767" s="111" t="s">
        <v>197</v>
      </c>
      <c r="D767" s="111" t="s">
        <v>3</v>
      </c>
      <c r="E767" s="111" t="s">
        <v>203</v>
      </c>
      <c r="J767" s="111" t="s">
        <v>197</v>
      </c>
      <c r="K767" s="111" t="s">
        <v>3</v>
      </c>
      <c r="L767" s="111" t="s">
        <v>203</v>
      </c>
      <c r="Q767" s="111" t="s">
        <v>197</v>
      </c>
      <c r="R767" s="111" t="s">
        <v>3</v>
      </c>
      <c r="S767" s="111" t="s">
        <v>203</v>
      </c>
    </row>
    <row r="768" spans="1:21" s="148" customFormat="1" x14ac:dyDescent="0.3">
      <c r="A768" s="111"/>
      <c r="B768" s="111" t="s">
        <v>199</v>
      </c>
      <c r="C768" s="148" t="e">
        <f>AVERAGE(B759,C760,D761,E762,F763,G764)</f>
        <v>#DIV/0!</v>
      </c>
      <c r="D768" s="148" t="e">
        <f>STDEV(B759,C760,D761,E762,F763,G764)</f>
        <v>#DIV/0!</v>
      </c>
      <c r="E768" s="148" t="e">
        <f>ROUND((D768/C768)*100,2)&amp;"%"</f>
        <v>#DIV/0!</v>
      </c>
      <c r="I768" s="111" t="s">
        <v>199</v>
      </c>
      <c r="J768" s="148" t="e">
        <f>AVERAGE(I759,J760,K761,L762,M763,N764)</f>
        <v>#DIV/0!</v>
      </c>
      <c r="K768" s="148" t="e">
        <f>STDEV(I759,J760,K761,L762,M763,N764)</f>
        <v>#DIV/0!</v>
      </c>
      <c r="L768" s="148" t="e">
        <f>ROUND((K768/J768)*100,2)&amp;"%"</f>
        <v>#DIV/0!</v>
      </c>
      <c r="P768" s="111" t="s">
        <v>199</v>
      </c>
      <c r="Q768" s="148" t="e">
        <f>AVERAGE(P759,Q760,R761,S762,T763,U764)</f>
        <v>#DIV/0!</v>
      </c>
      <c r="R768" s="148" t="e">
        <f>STDEV(P759,Q760,R761,S762,T763,U764)</f>
        <v>#DIV/0!</v>
      </c>
      <c r="S768" s="148" t="e">
        <f>ROUND((R768/Q768)*100,2)&amp;"%"</f>
        <v>#DIV/0!</v>
      </c>
    </row>
    <row r="769" spans="1:21" s="148" customFormat="1" x14ac:dyDescent="0.3">
      <c r="A769" s="111"/>
      <c r="B769" s="111" t="s">
        <v>198</v>
      </c>
      <c r="C769" s="148" t="e">
        <f>AVERAGE(B760,C759,D759,F759,G759,E760)</f>
        <v>#DIV/0!</v>
      </c>
      <c r="D769" s="148" t="e">
        <f>STDEV(B760,C759,D759,E760,F759,G759)</f>
        <v>#DIV/0!</v>
      </c>
      <c r="E769" s="148" t="e">
        <f t="shared" ref="E769:E773" si="126">ROUND((D769/C769)*100,2)&amp;"%"</f>
        <v>#DIV/0!</v>
      </c>
      <c r="F769" s="111"/>
      <c r="G769" s="111"/>
      <c r="I769" s="111" t="s">
        <v>198</v>
      </c>
      <c r="J769" s="148" t="e">
        <f>AVERAGE(I760,J759,K759,M759,N759,L760)</f>
        <v>#DIV/0!</v>
      </c>
      <c r="K769" s="148" t="e">
        <f>STDEV(I760,J759,K759,L760,M759,N759)</f>
        <v>#DIV/0!</v>
      </c>
      <c r="L769" s="148" t="e">
        <f t="shared" ref="L769:L773" si="127">ROUND((K769/J769)*100,2)&amp;"%"</f>
        <v>#DIV/0!</v>
      </c>
      <c r="M769" s="111"/>
      <c r="N769" s="111"/>
      <c r="P769" s="111" t="s">
        <v>198</v>
      </c>
      <c r="Q769" s="148" t="e">
        <f>AVERAGE(P760,Q759,R759,T759,U759,S760)</f>
        <v>#DIV/0!</v>
      </c>
      <c r="R769" s="148" t="e">
        <f>STDEV(P760,Q759,R759,S760,T759,U759)</f>
        <v>#DIV/0!</v>
      </c>
      <c r="S769" s="148" t="e">
        <f t="shared" ref="S769:S773" si="128">ROUND((R769/Q769)*100,2)&amp;"%"</f>
        <v>#DIV/0!</v>
      </c>
      <c r="T769" s="111"/>
      <c r="U769" s="111"/>
    </row>
    <row r="770" spans="1:21" s="148" customFormat="1" x14ac:dyDescent="0.3">
      <c r="A770" s="111"/>
      <c r="B770" s="111" t="s">
        <v>200</v>
      </c>
      <c r="C770" s="148" t="e">
        <f>AVERAGE(B762,C761,D760,E759,F764,G763)</f>
        <v>#DIV/0!</v>
      </c>
      <c r="D770" s="148" t="e">
        <f>STDEV(B762,C761,D760,E759,F764,G763)</f>
        <v>#DIV/0!</v>
      </c>
      <c r="E770" s="148" t="e">
        <f t="shared" si="126"/>
        <v>#DIV/0!</v>
      </c>
      <c r="F770" s="111"/>
      <c r="G770" s="111"/>
      <c r="I770" s="111" t="s">
        <v>200</v>
      </c>
      <c r="J770" s="148" t="e">
        <f>AVERAGE(I762,J761,K760,L759,M764,N763)</f>
        <v>#DIV/0!</v>
      </c>
      <c r="K770" s="148" t="e">
        <f>STDEV(I762,J761,K760,L759,M764,N763)</f>
        <v>#DIV/0!</v>
      </c>
      <c r="L770" s="148" t="e">
        <f t="shared" si="127"/>
        <v>#DIV/0!</v>
      </c>
      <c r="M770" s="111"/>
      <c r="N770" s="111"/>
      <c r="P770" s="111" t="s">
        <v>200</v>
      </c>
      <c r="Q770" s="148" t="e">
        <f>AVERAGE(P762,Q761,R760,S759,T764,U763)</f>
        <v>#DIV/0!</v>
      </c>
      <c r="R770" s="148" t="e">
        <f>STDEV(P762,Q761,R760,S759,T764,U763)</f>
        <v>#DIV/0!</v>
      </c>
      <c r="S770" s="148" t="e">
        <f t="shared" si="128"/>
        <v>#DIV/0!</v>
      </c>
      <c r="T770" s="111"/>
      <c r="U770" s="111"/>
    </row>
    <row r="771" spans="1:21" s="148" customFormat="1" x14ac:dyDescent="0.3">
      <c r="A771" s="111"/>
      <c r="B771" s="111" t="s">
        <v>201</v>
      </c>
      <c r="C771" s="148" t="e">
        <f>AVERAGE(B763,C764,D764,E763,F762,G761)</f>
        <v>#DIV/0!</v>
      </c>
      <c r="D771" s="148" t="e">
        <f>STDEV(B763,C764,D764,E763,F762,G761)</f>
        <v>#DIV/0!</v>
      </c>
      <c r="E771" s="148" t="e">
        <f t="shared" si="126"/>
        <v>#DIV/0!</v>
      </c>
      <c r="F771" s="111"/>
      <c r="G771" s="111"/>
      <c r="I771" s="111" t="s">
        <v>201</v>
      </c>
      <c r="J771" s="148" t="e">
        <f>AVERAGE(I763,J764,K764,L763,M762,N761)</f>
        <v>#DIV/0!</v>
      </c>
      <c r="K771" s="148" t="e">
        <f>STDEV(I763,J764,K764,L763,M762,N761)</f>
        <v>#DIV/0!</v>
      </c>
      <c r="L771" s="148" t="e">
        <f t="shared" si="127"/>
        <v>#DIV/0!</v>
      </c>
      <c r="M771" s="111"/>
      <c r="N771" s="111"/>
      <c r="P771" s="111" t="s">
        <v>201</v>
      </c>
      <c r="Q771" s="148" t="e">
        <f>AVERAGE(P763,Q764,R764,S763,T762,U761)</f>
        <v>#DIV/0!</v>
      </c>
      <c r="R771" s="148" t="e">
        <f>STDEV(P763,Q764,R764,S763,T762,U761)</f>
        <v>#DIV/0!</v>
      </c>
      <c r="S771" s="148" t="e">
        <f t="shared" si="128"/>
        <v>#DIV/0!</v>
      </c>
      <c r="T771" s="111"/>
      <c r="U771" s="111"/>
    </row>
    <row r="772" spans="1:21" s="148" customFormat="1" x14ac:dyDescent="0.3">
      <c r="A772" s="111"/>
      <c r="B772" s="111" t="s">
        <v>202</v>
      </c>
      <c r="C772" s="148" t="e">
        <f>AVERAGE(B765,C763,D762,G760,F765,E766)</f>
        <v>#DIV/0!</v>
      </c>
      <c r="D772" s="148" t="e">
        <f>STDEV(B765,C763,D762,G760,F765,E766)</f>
        <v>#DIV/0!</v>
      </c>
      <c r="E772" s="148" t="e">
        <f t="shared" si="126"/>
        <v>#DIV/0!</v>
      </c>
      <c r="F772" s="111"/>
      <c r="G772" s="111"/>
      <c r="I772" s="111" t="s">
        <v>202</v>
      </c>
      <c r="J772" s="148" t="e">
        <f>AVERAGE(I765,J763,K762,N760,M765,L766)</f>
        <v>#DIV/0!</v>
      </c>
      <c r="K772" s="148" t="e">
        <f>STDEV(I765,J763,K762,N760,M765,L766)</f>
        <v>#DIV/0!</v>
      </c>
      <c r="L772" s="148" t="e">
        <f t="shared" si="127"/>
        <v>#DIV/0!</v>
      </c>
      <c r="M772" s="111"/>
      <c r="N772" s="111"/>
      <c r="P772" s="111" t="s">
        <v>202</v>
      </c>
      <c r="Q772" s="148" t="e">
        <f>AVERAGE(P765,Q763,R762,U760,T765,S766)</f>
        <v>#DIV/0!</v>
      </c>
      <c r="R772" s="148" t="e">
        <f>STDEV(P765,Q763,R762,U760,T765,S766)</f>
        <v>#DIV/0!</v>
      </c>
      <c r="S772" s="148" t="e">
        <f t="shared" si="128"/>
        <v>#DIV/0!</v>
      </c>
      <c r="T772" s="111"/>
      <c r="U772" s="111"/>
    </row>
    <row r="773" spans="1:21" s="148" customFormat="1" x14ac:dyDescent="0.3">
      <c r="A773" s="111"/>
      <c r="B773" s="111" t="s">
        <v>204</v>
      </c>
      <c r="C773" s="148" t="e">
        <f>AVERAGE(B766,C765,D766,E765,F766,G765)</f>
        <v>#DIV/0!</v>
      </c>
      <c r="D773" s="148" t="e">
        <f>STDEV(B766,C765,D766,E765,F766,G765)</f>
        <v>#DIV/0!</v>
      </c>
      <c r="E773" s="148" t="e">
        <f t="shared" si="126"/>
        <v>#DIV/0!</v>
      </c>
      <c r="F773" s="111"/>
      <c r="G773" s="111"/>
      <c r="I773" s="111" t="s">
        <v>204</v>
      </c>
      <c r="J773" s="148" t="e">
        <f>AVERAGE(I766,J765,K766,L765,M766,N765)</f>
        <v>#DIV/0!</v>
      </c>
      <c r="K773" s="148" t="e">
        <f>STDEV(I766,J765,K766,L765,M766,N765)</f>
        <v>#DIV/0!</v>
      </c>
      <c r="L773" s="148" t="e">
        <f t="shared" si="127"/>
        <v>#DIV/0!</v>
      </c>
      <c r="M773" s="111"/>
      <c r="N773" s="111"/>
      <c r="P773" s="111" t="s">
        <v>204</v>
      </c>
      <c r="Q773" s="148" t="e">
        <f>AVERAGE(P766,Q765,R766,S765,T766,U765)</f>
        <v>#DIV/0!</v>
      </c>
      <c r="R773" s="148" t="e">
        <f>STDEV(P766,Q765,R766,S765,T766,U765)</f>
        <v>#DIV/0!</v>
      </c>
      <c r="S773" s="148" t="e">
        <f t="shared" si="128"/>
        <v>#DIV/0!</v>
      </c>
      <c r="T773" s="111"/>
      <c r="U773" s="111"/>
    </row>
    <row r="774" spans="1:21" s="148" customFormat="1" x14ac:dyDescent="0.3">
      <c r="A774" s="111"/>
      <c r="B774" s="111"/>
      <c r="C774" s="111"/>
      <c r="D774" s="111"/>
      <c r="E774" s="111"/>
      <c r="F774" s="111"/>
      <c r="G774" s="111"/>
      <c r="I774" s="111"/>
      <c r="J774" s="111"/>
      <c r="K774" s="111"/>
      <c r="L774" s="111"/>
      <c r="M774" s="111"/>
      <c r="N774" s="111"/>
      <c r="P774" s="111"/>
      <c r="Q774" s="111"/>
      <c r="R774" s="111"/>
      <c r="S774" s="111"/>
      <c r="T774" s="111"/>
      <c r="U774" s="111"/>
    </row>
    <row r="775" spans="1:21" s="148" customFormat="1" x14ac:dyDescent="0.3">
      <c r="A775" s="111"/>
      <c r="B775" s="52" t="s">
        <v>194</v>
      </c>
      <c r="C775" s="106"/>
      <c r="D775" s="106"/>
      <c r="E775" s="106"/>
      <c r="F775" s="106"/>
      <c r="G775" s="106"/>
      <c r="H775" s="106"/>
      <c r="I775" s="52" t="s">
        <v>195</v>
      </c>
      <c r="J775" s="106"/>
      <c r="K775" s="106"/>
      <c r="L775" s="106"/>
      <c r="M775" s="106"/>
      <c r="N775" s="106"/>
      <c r="O775" s="106"/>
      <c r="P775" s="52" t="s">
        <v>196</v>
      </c>
      <c r="Q775" s="106"/>
      <c r="R775" s="106"/>
      <c r="S775" s="106"/>
      <c r="T775" s="106"/>
      <c r="U775" s="106"/>
    </row>
    <row r="776" spans="1:21" s="148" customFormat="1" x14ac:dyDescent="0.3">
      <c r="A776" s="111"/>
      <c r="B776" s="131"/>
      <c r="C776" s="131"/>
      <c r="D776" s="131"/>
      <c r="E776" s="131"/>
      <c r="F776" s="131"/>
      <c r="G776" s="131"/>
      <c r="H776" s="106"/>
      <c r="I776" s="131"/>
      <c r="J776" s="131"/>
      <c r="K776" s="131"/>
      <c r="L776" s="131"/>
      <c r="M776" s="131"/>
      <c r="N776" s="131"/>
      <c r="O776" s="106"/>
      <c r="P776" s="131"/>
      <c r="Q776" s="131"/>
      <c r="R776" s="131"/>
      <c r="S776" s="131"/>
      <c r="T776" s="131"/>
      <c r="U776" s="131"/>
    </row>
    <row r="777" spans="1:21" s="148" customFormat="1" x14ac:dyDescent="0.3">
      <c r="A777" s="111"/>
      <c r="B777" s="132"/>
      <c r="C777" s="133"/>
      <c r="D777" s="133"/>
      <c r="E777" s="134"/>
      <c r="F777" s="133"/>
      <c r="G777" s="133"/>
      <c r="H777" s="106"/>
      <c r="I777" s="132"/>
      <c r="J777" s="133"/>
      <c r="K777" s="133"/>
      <c r="L777" s="134"/>
      <c r="M777" s="133"/>
      <c r="N777" s="133"/>
      <c r="O777" s="106"/>
      <c r="P777" s="132"/>
      <c r="Q777" s="133"/>
      <c r="R777" s="133"/>
      <c r="S777" s="134"/>
      <c r="T777" s="133"/>
      <c r="U777" s="133"/>
    </row>
    <row r="778" spans="1:21" s="148" customFormat="1" x14ac:dyDescent="0.3">
      <c r="A778" s="111"/>
      <c r="B778" s="133"/>
      <c r="C778" s="132"/>
      <c r="D778" s="134"/>
      <c r="E778" s="133"/>
      <c r="F778" s="135"/>
      <c r="G778" s="136"/>
      <c r="H778" s="106"/>
      <c r="I778" s="133"/>
      <c r="J778" s="132"/>
      <c r="K778" s="134"/>
      <c r="L778" s="133"/>
      <c r="M778" s="135"/>
      <c r="N778" s="136"/>
      <c r="O778" s="106"/>
      <c r="P778" s="133"/>
      <c r="Q778" s="132"/>
      <c r="R778" s="134"/>
      <c r="S778" s="133"/>
      <c r="T778" s="135"/>
      <c r="U778" s="136"/>
    </row>
    <row r="779" spans="1:21" s="148" customFormat="1" x14ac:dyDescent="0.3">
      <c r="A779" s="111"/>
      <c r="B779" s="135"/>
      <c r="C779" s="134"/>
      <c r="D779" s="132"/>
      <c r="E779" s="135"/>
      <c r="F779" s="135"/>
      <c r="G779" s="137"/>
      <c r="H779" s="106"/>
      <c r="I779" s="135"/>
      <c r="J779" s="134"/>
      <c r="K779" s="132"/>
      <c r="L779" s="135"/>
      <c r="M779" s="135"/>
      <c r="N779" s="137"/>
      <c r="O779" s="106"/>
      <c r="P779" s="135"/>
      <c r="Q779" s="134"/>
      <c r="R779" s="132"/>
      <c r="S779" s="135"/>
      <c r="T779" s="135"/>
      <c r="U779" s="137"/>
    </row>
    <row r="780" spans="1:21" s="148" customFormat="1" x14ac:dyDescent="0.3">
      <c r="A780" s="111"/>
      <c r="B780" s="134"/>
      <c r="C780" s="135"/>
      <c r="D780" s="136"/>
      <c r="E780" s="132"/>
      <c r="F780" s="137"/>
      <c r="G780" s="135"/>
      <c r="H780" s="106"/>
      <c r="I780" s="134"/>
      <c r="J780" s="135"/>
      <c r="K780" s="136"/>
      <c r="L780" s="132"/>
      <c r="M780" s="137"/>
      <c r="N780" s="135"/>
      <c r="O780" s="106"/>
      <c r="P780" s="134"/>
      <c r="Q780" s="135"/>
      <c r="R780" s="136"/>
      <c r="S780" s="132"/>
      <c r="T780" s="137"/>
      <c r="U780" s="135"/>
    </row>
    <row r="781" spans="1:21" s="148" customFormat="1" x14ac:dyDescent="0.3">
      <c r="A781" s="111"/>
      <c r="B781" s="137"/>
      <c r="C781" s="136"/>
      <c r="D781" s="135"/>
      <c r="E781" s="137"/>
      <c r="F781" s="132"/>
      <c r="G781" s="134"/>
      <c r="H781" s="106"/>
      <c r="I781" s="137"/>
      <c r="J781" s="136"/>
      <c r="K781" s="135"/>
      <c r="L781" s="137"/>
      <c r="M781" s="132"/>
      <c r="N781" s="134"/>
      <c r="O781" s="106"/>
      <c r="P781" s="137"/>
      <c r="Q781" s="136"/>
      <c r="R781" s="135"/>
      <c r="S781" s="137"/>
      <c r="T781" s="132"/>
      <c r="U781" s="134"/>
    </row>
    <row r="782" spans="1:21" s="148" customFormat="1" x14ac:dyDescent="0.3">
      <c r="A782" s="111"/>
      <c r="B782" s="135"/>
      <c r="C782" s="137"/>
      <c r="D782" s="137"/>
      <c r="E782" s="135"/>
      <c r="F782" s="134"/>
      <c r="G782" s="132"/>
      <c r="H782" s="106"/>
      <c r="I782" s="135"/>
      <c r="J782" s="137"/>
      <c r="K782" s="137"/>
      <c r="L782" s="135"/>
      <c r="M782" s="134"/>
      <c r="N782" s="132"/>
      <c r="O782" s="106"/>
      <c r="P782" s="135"/>
      <c r="Q782" s="137"/>
      <c r="R782" s="137"/>
      <c r="S782" s="135"/>
      <c r="T782" s="134"/>
      <c r="U782" s="132"/>
    </row>
    <row r="783" spans="1:21" s="148" customFormat="1" x14ac:dyDescent="0.3">
      <c r="A783" s="111"/>
      <c r="B783" s="136"/>
      <c r="C783" s="138"/>
      <c r="D783" s="135"/>
      <c r="E783" s="138"/>
      <c r="F783" s="136"/>
      <c r="G783" s="138"/>
      <c r="H783" s="106"/>
      <c r="I783" s="136"/>
      <c r="J783" s="138"/>
      <c r="K783" s="135"/>
      <c r="L783" s="138"/>
      <c r="M783" s="136"/>
      <c r="N783" s="138"/>
      <c r="O783" s="106"/>
      <c r="P783" s="136"/>
      <c r="Q783" s="138"/>
      <c r="R783" s="135"/>
      <c r="S783" s="138"/>
      <c r="T783" s="136"/>
      <c r="U783" s="138"/>
    </row>
    <row r="784" spans="1:21" s="148" customFormat="1" x14ac:dyDescent="0.3">
      <c r="A784" s="111"/>
      <c r="B784" s="145"/>
      <c r="C784" s="146"/>
      <c r="D784" s="145"/>
      <c r="E784" s="147"/>
      <c r="F784" s="145"/>
      <c r="G784" s="146"/>
      <c r="H784" s="106"/>
      <c r="I784" s="145"/>
      <c r="J784" s="146"/>
      <c r="K784" s="145"/>
      <c r="L784" s="147"/>
      <c r="M784" s="145"/>
      <c r="N784" s="146"/>
      <c r="O784" s="106"/>
      <c r="P784" s="145"/>
      <c r="Q784" s="146"/>
      <c r="R784" s="145"/>
      <c r="S784" s="147"/>
      <c r="T784" s="145"/>
      <c r="U784" s="146"/>
    </row>
    <row r="785" spans="1:21" s="148" customFormat="1" x14ac:dyDescent="0.3">
      <c r="A785" s="111"/>
      <c r="C785" s="111" t="s">
        <v>197</v>
      </c>
      <c r="D785" s="111" t="s">
        <v>3</v>
      </c>
      <c r="E785" s="111" t="s">
        <v>203</v>
      </c>
      <c r="J785" s="111" t="s">
        <v>197</v>
      </c>
      <c r="K785" s="111" t="s">
        <v>3</v>
      </c>
      <c r="L785" s="111" t="s">
        <v>203</v>
      </c>
      <c r="Q785" s="111" t="s">
        <v>197</v>
      </c>
      <c r="R785" s="111" t="s">
        <v>3</v>
      </c>
      <c r="S785" s="111" t="s">
        <v>203</v>
      </c>
    </row>
    <row r="786" spans="1:21" s="148" customFormat="1" x14ac:dyDescent="0.3">
      <c r="A786" s="111"/>
      <c r="B786" s="111" t="s">
        <v>199</v>
      </c>
      <c r="C786" s="148" t="e">
        <f>AVERAGE(B777,C778,D779,E780,F781,G782)</f>
        <v>#DIV/0!</v>
      </c>
      <c r="D786" s="148" t="e">
        <f>STDEV(B777,C778,D779,E780,F781,G782)</f>
        <v>#DIV/0!</v>
      </c>
      <c r="E786" s="148" t="e">
        <f>ROUND((D786/C786)*100,2)&amp;"%"</f>
        <v>#DIV/0!</v>
      </c>
      <c r="I786" s="111" t="s">
        <v>199</v>
      </c>
      <c r="J786" s="148" t="e">
        <f>AVERAGE(I777,J778,K779,L780,M781,N782)</f>
        <v>#DIV/0!</v>
      </c>
      <c r="K786" s="148" t="e">
        <f>STDEV(I777,J778,K779,L780,M781,N782)</f>
        <v>#DIV/0!</v>
      </c>
      <c r="L786" s="148" t="e">
        <f>ROUND((K786/J786)*100,2)&amp;"%"</f>
        <v>#DIV/0!</v>
      </c>
      <c r="P786" s="111" t="s">
        <v>199</v>
      </c>
      <c r="Q786" s="148" t="e">
        <f>AVERAGE(P777,Q778,R779,S780,T781,U782)</f>
        <v>#DIV/0!</v>
      </c>
      <c r="R786" s="148" t="e">
        <f>STDEV(P777,Q778,R779,S780,T781,U782)</f>
        <v>#DIV/0!</v>
      </c>
      <c r="S786" s="148" t="e">
        <f>ROUND((R786/Q786)*100,2)&amp;"%"</f>
        <v>#DIV/0!</v>
      </c>
    </row>
    <row r="787" spans="1:21" s="148" customFormat="1" x14ac:dyDescent="0.3">
      <c r="A787" s="111"/>
      <c r="B787" s="111" t="s">
        <v>198</v>
      </c>
      <c r="C787" s="148" t="e">
        <f>AVERAGE(B778,C777,D777,F777,G777,E778)</f>
        <v>#DIV/0!</v>
      </c>
      <c r="D787" s="148" t="e">
        <f>STDEV(B778,C777,D777,E778,F777,G777)</f>
        <v>#DIV/0!</v>
      </c>
      <c r="E787" s="148" t="e">
        <f t="shared" ref="E787:E791" si="129">ROUND((D787/C787)*100,2)&amp;"%"</f>
        <v>#DIV/0!</v>
      </c>
      <c r="F787" s="111"/>
      <c r="G787" s="111"/>
      <c r="I787" s="111" t="s">
        <v>198</v>
      </c>
      <c r="J787" s="148" t="e">
        <f>AVERAGE(I778,J777,K777,M777,N777,L778)</f>
        <v>#DIV/0!</v>
      </c>
      <c r="K787" s="148" t="e">
        <f>STDEV(I778,J777,K777,L778,M777,N777)</f>
        <v>#DIV/0!</v>
      </c>
      <c r="L787" s="148" t="e">
        <f t="shared" ref="L787:L791" si="130">ROUND((K787/J787)*100,2)&amp;"%"</f>
        <v>#DIV/0!</v>
      </c>
      <c r="M787" s="111"/>
      <c r="N787" s="111"/>
      <c r="P787" s="111" t="s">
        <v>198</v>
      </c>
      <c r="Q787" s="148" t="e">
        <f>AVERAGE(P778,Q777,R777,T777,U777,S778)</f>
        <v>#DIV/0!</v>
      </c>
      <c r="R787" s="148" t="e">
        <f>STDEV(P778,Q777,R777,S778,T777,U777)</f>
        <v>#DIV/0!</v>
      </c>
      <c r="S787" s="148" t="e">
        <f t="shared" ref="S787:S791" si="131">ROUND((R787/Q787)*100,2)&amp;"%"</f>
        <v>#DIV/0!</v>
      </c>
      <c r="T787" s="111"/>
      <c r="U787" s="111"/>
    </row>
    <row r="788" spans="1:21" s="148" customFormat="1" x14ac:dyDescent="0.3">
      <c r="A788" s="111"/>
      <c r="B788" s="111" t="s">
        <v>200</v>
      </c>
      <c r="C788" s="148" t="e">
        <f>AVERAGE(B780,C779,D778,E777,F782,G781)</f>
        <v>#DIV/0!</v>
      </c>
      <c r="D788" s="148" t="e">
        <f>STDEV(B780,C779,D778,E777,F782,G781)</f>
        <v>#DIV/0!</v>
      </c>
      <c r="E788" s="148" t="e">
        <f t="shared" si="129"/>
        <v>#DIV/0!</v>
      </c>
      <c r="F788" s="111"/>
      <c r="G788" s="111"/>
      <c r="I788" s="111" t="s">
        <v>200</v>
      </c>
      <c r="J788" s="148" t="e">
        <f>AVERAGE(I780,J779,K778,L777,M782,N781)</f>
        <v>#DIV/0!</v>
      </c>
      <c r="K788" s="148" t="e">
        <f>STDEV(I780,J779,K778,L777,M782,N781)</f>
        <v>#DIV/0!</v>
      </c>
      <c r="L788" s="148" t="e">
        <f t="shared" si="130"/>
        <v>#DIV/0!</v>
      </c>
      <c r="M788" s="111"/>
      <c r="N788" s="111"/>
      <c r="P788" s="111" t="s">
        <v>200</v>
      </c>
      <c r="Q788" s="148" t="e">
        <f>AVERAGE(P780,Q779,R778,S777,T782,U781)</f>
        <v>#DIV/0!</v>
      </c>
      <c r="R788" s="148" t="e">
        <f>STDEV(P780,Q779,R778,S777,T782,U781)</f>
        <v>#DIV/0!</v>
      </c>
      <c r="S788" s="148" t="e">
        <f t="shared" si="131"/>
        <v>#DIV/0!</v>
      </c>
      <c r="T788" s="111"/>
      <c r="U788" s="111"/>
    </row>
    <row r="789" spans="1:21" s="148" customFormat="1" x14ac:dyDescent="0.3">
      <c r="A789" s="111"/>
      <c r="B789" s="111" t="s">
        <v>201</v>
      </c>
      <c r="C789" s="148" t="e">
        <f>AVERAGE(B781,C782,D782,E781,F780,G779)</f>
        <v>#DIV/0!</v>
      </c>
      <c r="D789" s="148" t="e">
        <f>STDEV(B781,C782,D782,E781,F780,G779)</f>
        <v>#DIV/0!</v>
      </c>
      <c r="E789" s="148" t="e">
        <f t="shared" si="129"/>
        <v>#DIV/0!</v>
      </c>
      <c r="F789" s="111"/>
      <c r="G789" s="111"/>
      <c r="I789" s="111" t="s">
        <v>201</v>
      </c>
      <c r="J789" s="148" t="e">
        <f>AVERAGE(I781,J782,K782,L781,M780,N779)</f>
        <v>#DIV/0!</v>
      </c>
      <c r="K789" s="148" t="e">
        <f>STDEV(I781,J782,K782,L781,M780,N779)</f>
        <v>#DIV/0!</v>
      </c>
      <c r="L789" s="148" t="e">
        <f t="shared" si="130"/>
        <v>#DIV/0!</v>
      </c>
      <c r="M789" s="111"/>
      <c r="N789" s="111"/>
      <c r="P789" s="111" t="s">
        <v>201</v>
      </c>
      <c r="Q789" s="148" t="e">
        <f>AVERAGE(P781,Q782,R782,S781,T780,U779)</f>
        <v>#DIV/0!</v>
      </c>
      <c r="R789" s="148" t="e">
        <f>STDEV(P781,Q782,R782,S781,T780,U779)</f>
        <v>#DIV/0!</v>
      </c>
      <c r="S789" s="148" t="e">
        <f t="shared" si="131"/>
        <v>#DIV/0!</v>
      </c>
      <c r="T789" s="111"/>
      <c r="U789" s="111"/>
    </row>
    <row r="790" spans="1:21" s="148" customFormat="1" x14ac:dyDescent="0.3">
      <c r="A790" s="111"/>
      <c r="B790" s="111" t="s">
        <v>202</v>
      </c>
      <c r="C790" s="148" t="e">
        <f>AVERAGE(B783,C781,D780,G778,F783,E784)</f>
        <v>#DIV/0!</v>
      </c>
      <c r="D790" s="148" t="e">
        <f>STDEV(B783,C781,D780,G778,F783,E784)</f>
        <v>#DIV/0!</v>
      </c>
      <c r="E790" s="148" t="e">
        <f t="shared" si="129"/>
        <v>#DIV/0!</v>
      </c>
      <c r="F790" s="111"/>
      <c r="G790" s="111"/>
      <c r="I790" s="111" t="s">
        <v>202</v>
      </c>
      <c r="J790" s="148" t="e">
        <f>AVERAGE(I783,J781,K780,N778,M783,L784)</f>
        <v>#DIV/0!</v>
      </c>
      <c r="K790" s="148" t="e">
        <f>STDEV(I783,J781,K780,N778,M783,L784)</f>
        <v>#DIV/0!</v>
      </c>
      <c r="L790" s="148" t="e">
        <f t="shared" si="130"/>
        <v>#DIV/0!</v>
      </c>
      <c r="M790" s="111"/>
      <c r="N790" s="111"/>
      <c r="P790" s="111" t="s">
        <v>202</v>
      </c>
      <c r="Q790" s="148" t="e">
        <f>AVERAGE(P783,Q781,R780,U778,T783,S784)</f>
        <v>#DIV/0!</v>
      </c>
      <c r="R790" s="148" t="e">
        <f>STDEV(P783,Q781,R780,U778,T783,S784)</f>
        <v>#DIV/0!</v>
      </c>
      <c r="S790" s="148" t="e">
        <f t="shared" si="131"/>
        <v>#DIV/0!</v>
      </c>
      <c r="T790" s="111"/>
      <c r="U790" s="111"/>
    </row>
    <row r="791" spans="1:21" s="148" customFormat="1" x14ac:dyDescent="0.3">
      <c r="A791" s="111"/>
      <c r="B791" s="111" t="s">
        <v>204</v>
      </c>
      <c r="C791" s="148" t="e">
        <f>AVERAGE(B784,C783,D784,E783,F784,G783)</f>
        <v>#DIV/0!</v>
      </c>
      <c r="D791" s="148" t="e">
        <f>STDEV(B784,C783,D784,E783,F784,G783)</f>
        <v>#DIV/0!</v>
      </c>
      <c r="E791" s="148" t="e">
        <f t="shared" si="129"/>
        <v>#DIV/0!</v>
      </c>
      <c r="F791" s="111"/>
      <c r="G791" s="111"/>
      <c r="I791" s="111" t="s">
        <v>204</v>
      </c>
      <c r="J791" s="148" t="e">
        <f>AVERAGE(I784,J783,K784,L783,M784,N783)</f>
        <v>#DIV/0!</v>
      </c>
      <c r="K791" s="148" t="e">
        <f>STDEV(I784,J783,K784,L783,M784,N783)</f>
        <v>#DIV/0!</v>
      </c>
      <c r="L791" s="148" t="e">
        <f t="shared" si="130"/>
        <v>#DIV/0!</v>
      </c>
      <c r="M791" s="111"/>
      <c r="N791" s="111"/>
      <c r="P791" s="111" t="s">
        <v>204</v>
      </c>
      <c r="Q791" s="148" t="e">
        <f>AVERAGE(P784,Q783,R784,S783,T784,U783)</f>
        <v>#DIV/0!</v>
      </c>
      <c r="R791" s="148" t="e">
        <f>STDEV(P784,Q783,R784,S783,T784,U783)</f>
        <v>#DIV/0!</v>
      </c>
      <c r="S791" s="148" t="e">
        <f t="shared" si="131"/>
        <v>#DIV/0!</v>
      </c>
      <c r="T791" s="111"/>
      <c r="U791" s="111"/>
    </row>
    <row r="792" spans="1:21" s="148" customFormat="1" x14ac:dyDescent="0.3">
      <c r="A792" s="111"/>
      <c r="B792" s="111"/>
      <c r="C792" s="111"/>
      <c r="D792" s="111"/>
      <c r="E792" s="111"/>
      <c r="F792" s="111"/>
      <c r="G792" s="111"/>
      <c r="I792" s="111"/>
      <c r="J792" s="111"/>
      <c r="K792" s="111"/>
      <c r="L792" s="111"/>
      <c r="M792" s="111"/>
      <c r="N792" s="111"/>
      <c r="P792" s="111"/>
      <c r="Q792" s="111"/>
      <c r="R792" s="111"/>
      <c r="S792" s="111"/>
      <c r="T792" s="111"/>
      <c r="U792" s="111"/>
    </row>
    <row r="793" spans="1:21" s="148" customFormat="1" x14ac:dyDescent="0.3">
      <c r="A793" s="111"/>
      <c r="B793" s="52" t="s">
        <v>194</v>
      </c>
      <c r="C793" s="106"/>
      <c r="D793" s="106"/>
      <c r="E793" s="106"/>
      <c r="F793" s="106"/>
      <c r="G793" s="106"/>
      <c r="H793" s="106"/>
      <c r="I793" s="52" t="s">
        <v>195</v>
      </c>
      <c r="J793" s="106"/>
      <c r="K793" s="106"/>
      <c r="L793" s="106"/>
      <c r="M793" s="106"/>
      <c r="N793" s="106"/>
      <c r="O793" s="106"/>
      <c r="P793" s="52" t="s">
        <v>196</v>
      </c>
      <c r="Q793" s="106"/>
      <c r="R793" s="106"/>
      <c r="S793" s="106"/>
      <c r="T793" s="106"/>
      <c r="U793" s="106"/>
    </row>
    <row r="794" spans="1:21" s="148" customFormat="1" x14ac:dyDescent="0.3">
      <c r="A794" s="111"/>
      <c r="B794" s="131"/>
      <c r="C794" s="131"/>
      <c r="D794" s="131"/>
      <c r="E794" s="131"/>
      <c r="F794" s="131"/>
      <c r="G794" s="131"/>
      <c r="H794" s="106"/>
      <c r="I794" s="131"/>
      <c r="J794" s="131"/>
      <c r="K794" s="131"/>
      <c r="L794" s="131"/>
      <c r="M794" s="131"/>
      <c r="N794" s="131"/>
      <c r="O794" s="106"/>
      <c r="P794" s="131"/>
      <c r="Q794" s="131"/>
      <c r="R794" s="131"/>
      <c r="S794" s="131"/>
      <c r="T794" s="131"/>
      <c r="U794" s="131"/>
    </row>
    <row r="795" spans="1:21" s="148" customFormat="1" x14ac:dyDescent="0.3">
      <c r="A795" s="111"/>
      <c r="B795" s="132"/>
      <c r="C795" s="133"/>
      <c r="D795" s="133"/>
      <c r="E795" s="134"/>
      <c r="F795" s="133"/>
      <c r="G795" s="133"/>
      <c r="H795" s="106"/>
      <c r="I795" s="132"/>
      <c r="J795" s="133"/>
      <c r="K795" s="133"/>
      <c r="L795" s="134"/>
      <c r="M795" s="133"/>
      <c r="N795" s="133"/>
      <c r="O795" s="106"/>
      <c r="P795" s="132"/>
      <c r="Q795" s="133"/>
      <c r="R795" s="133"/>
      <c r="S795" s="134"/>
      <c r="T795" s="133"/>
      <c r="U795" s="133"/>
    </row>
    <row r="796" spans="1:21" s="148" customFormat="1" x14ac:dyDescent="0.3">
      <c r="A796" s="111"/>
      <c r="B796" s="133"/>
      <c r="C796" s="132"/>
      <c r="D796" s="134"/>
      <c r="E796" s="133"/>
      <c r="F796" s="135"/>
      <c r="G796" s="136"/>
      <c r="H796" s="106"/>
      <c r="I796" s="133"/>
      <c r="J796" s="132"/>
      <c r="K796" s="134"/>
      <c r="L796" s="133"/>
      <c r="M796" s="135"/>
      <c r="N796" s="136"/>
      <c r="O796" s="106"/>
      <c r="P796" s="133"/>
      <c r="Q796" s="132"/>
      <c r="R796" s="134"/>
      <c r="S796" s="133"/>
      <c r="T796" s="135"/>
      <c r="U796" s="136"/>
    </row>
    <row r="797" spans="1:21" s="148" customFormat="1" x14ac:dyDescent="0.3">
      <c r="A797" s="111"/>
      <c r="B797" s="135"/>
      <c r="C797" s="134"/>
      <c r="D797" s="132"/>
      <c r="E797" s="135"/>
      <c r="F797" s="135"/>
      <c r="G797" s="137"/>
      <c r="H797" s="106"/>
      <c r="I797" s="135"/>
      <c r="J797" s="134"/>
      <c r="K797" s="132"/>
      <c r="L797" s="135"/>
      <c r="M797" s="135"/>
      <c r="N797" s="137"/>
      <c r="O797" s="106"/>
      <c r="P797" s="135"/>
      <c r="Q797" s="134"/>
      <c r="R797" s="132"/>
      <c r="S797" s="135"/>
      <c r="T797" s="135"/>
      <c r="U797" s="137"/>
    </row>
    <row r="798" spans="1:21" s="148" customFormat="1" x14ac:dyDescent="0.3">
      <c r="A798" s="111"/>
      <c r="B798" s="134"/>
      <c r="C798" s="135"/>
      <c r="D798" s="136"/>
      <c r="E798" s="132"/>
      <c r="F798" s="137"/>
      <c r="G798" s="135"/>
      <c r="H798" s="106"/>
      <c r="I798" s="134"/>
      <c r="J798" s="135"/>
      <c r="K798" s="136"/>
      <c r="L798" s="132"/>
      <c r="M798" s="137"/>
      <c r="N798" s="135"/>
      <c r="O798" s="106"/>
      <c r="P798" s="134"/>
      <c r="Q798" s="135"/>
      <c r="R798" s="136"/>
      <c r="S798" s="132"/>
      <c r="T798" s="137"/>
      <c r="U798" s="135"/>
    </row>
    <row r="799" spans="1:21" s="148" customFormat="1" x14ac:dyDescent="0.3">
      <c r="A799" s="111"/>
      <c r="B799" s="137"/>
      <c r="C799" s="136"/>
      <c r="D799" s="135"/>
      <c r="E799" s="137"/>
      <c r="F799" s="132"/>
      <c r="G799" s="134"/>
      <c r="H799" s="106"/>
      <c r="I799" s="137"/>
      <c r="J799" s="136"/>
      <c r="K799" s="135"/>
      <c r="L799" s="137"/>
      <c r="M799" s="132"/>
      <c r="N799" s="134"/>
      <c r="O799" s="106"/>
      <c r="P799" s="137"/>
      <c r="Q799" s="136"/>
      <c r="R799" s="135"/>
      <c r="S799" s="137"/>
      <c r="T799" s="132"/>
      <c r="U799" s="134"/>
    </row>
    <row r="800" spans="1:21" s="148" customFormat="1" x14ac:dyDescent="0.3">
      <c r="A800" s="111"/>
      <c r="B800" s="135"/>
      <c r="C800" s="137"/>
      <c r="D800" s="137"/>
      <c r="E800" s="135"/>
      <c r="F800" s="134"/>
      <c r="G800" s="132"/>
      <c r="H800" s="106"/>
      <c r="I800" s="135"/>
      <c r="J800" s="137"/>
      <c r="K800" s="137"/>
      <c r="L800" s="135"/>
      <c r="M800" s="134"/>
      <c r="N800" s="132"/>
      <c r="O800" s="106"/>
      <c r="P800" s="135"/>
      <c r="Q800" s="137"/>
      <c r="R800" s="137"/>
      <c r="S800" s="135"/>
      <c r="T800" s="134"/>
      <c r="U800" s="132"/>
    </row>
    <row r="801" spans="1:21" s="148" customFormat="1" x14ac:dyDescent="0.3">
      <c r="A801" s="111"/>
      <c r="B801" s="136"/>
      <c r="C801" s="138"/>
      <c r="D801" s="135"/>
      <c r="E801" s="138"/>
      <c r="F801" s="136"/>
      <c r="G801" s="138"/>
      <c r="H801" s="106"/>
      <c r="I801" s="136"/>
      <c r="J801" s="138"/>
      <c r="K801" s="135"/>
      <c r="L801" s="138"/>
      <c r="M801" s="136"/>
      <c r="N801" s="138"/>
      <c r="O801" s="106"/>
      <c r="P801" s="136"/>
      <c r="Q801" s="138"/>
      <c r="R801" s="135"/>
      <c r="S801" s="138"/>
      <c r="T801" s="136"/>
      <c r="U801" s="138"/>
    </row>
    <row r="802" spans="1:21" s="148" customFormat="1" x14ac:dyDescent="0.3">
      <c r="A802" s="111"/>
      <c r="B802" s="145"/>
      <c r="C802" s="146"/>
      <c r="D802" s="145"/>
      <c r="E802" s="147"/>
      <c r="F802" s="145"/>
      <c r="G802" s="146"/>
      <c r="H802" s="106"/>
      <c r="I802" s="145"/>
      <c r="J802" s="146"/>
      <c r="K802" s="145"/>
      <c r="L802" s="147"/>
      <c r="M802" s="145"/>
      <c r="N802" s="146"/>
      <c r="O802" s="106"/>
      <c r="P802" s="145"/>
      <c r="Q802" s="146"/>
      <c r="R802" s="145"/>
      <c r="S802" s="147"/>
      <c r="T802" s="145"/>
      <c r="U802" s="146"/>
    </row>
    <row r="803" spans="1:21" s="148" customFormat="1" x14ac:dyDescent="0.3">
      <c r="A803" s="111"/>
      <c r="C803" s="111" t="s">
        <v>197</v>
      </c>
      <c r="D803" s="111" t="s">
        <v>3</v>
      </c>
      <c r="E803" s="111" t="s">
        <v>203</v>
      </c>
      <c r="J803" s="111" t="s">
        <v>197</v>
      </c>
      <c r="K803" s="111" t="s">
        <v>3</v>
      </c>
      <c r="L803" s="111" t="s">
        <v>203</v>
      </c>
      <c r="Q803" s="111" t="s">
        <v>197</v>
      </c>
      <c r="R803" s="111" t="s">
        <v>3</v>
      </c>
      <c r="S803" s="111" t="s">
        <v>203</v>
      </c>
    </row>
    <row r="804" spans="1:21" s="148" customFormat="1" x14ac:dyDescent="0.3">
      <c r="A804" s="111"/>
      <c r="B804" s="111" t="s">
        <v>199</v>
      </c>
      <c r="C804" s="148" t="e">
        <f>AVERAGE(B795,C796,D797,E798,F799,G800)</f>
        <v>#DIV/0!</v>
      </c>
      <c r="D804" s="148" t="e">
        <f>STDEV(B795,C796,D797,E798,F799,G800)</f>
        <v>#DIV/0!</v>
      </c>
      <c r="E804" s="148" t="e">
        <f>ROUND((D804/C804)*100,2)&amp;"%"</f>
        <v>#DIV/0!</v>
      </c>
      <c r="I804" s="111" t="s">
        <v>199</v>
      </c>
      <c r="J804" s="148" t="e">
        <f>AVERAGE(I795,J796,K797,L798,M799,N800)</f>
        <v>#DIV/0!</v>
      </c>
      <c r="K804" s="148" t="e">
        <f>STDEV(I795,J796,K797,L798,M799,N800)</f>
        <v>#DIV/0!</v>
      </c>
      <c r="L804" s="148" t="e">
        <f>ROUND((K804/J804)*100,2)&amp;"%"</f>
        <v>#DIV/0!</v>
      </c>
      <c r="P804" s="111" t="s">
        <v>199</v>
      </c>
      <c r="Q804" s="148" t="e">
        <f>AVERAGE(P795,Q796,R797,S798,T799,U800)</f>
        <v>#DIV/0!</v>
      </c>
      <c r="R804" s="148" t="e">
        <f>STDEV(P795,Q796,R797,S798,T799,U800)</f>
        <v>#DIV/0!</v>
      </c>
      <c r="S804" s="148" t="e">
        <f>ROUND((R804/Q804)*100,2)&amp;"%"</f>
        <v>#DIV/0!</v>
      </c>
    </row>
    <row r="805" spans="1:21" s="148" customFormat="1" x14ac:dyDescent="0.3">
      <c r="A805" s="111"/>
      <c r="B805" s="111" t="s">
        <v>198</v>
      </c>
      <c r="C805" s="148" t="e">
        <f>AVERAGE(B796,C795,D795,F795,G795,E796)</f>
        <v>#DIV/0!</v>
      </c>
      <c r="D805" s="148" t="e">
        <f>STDEV(B796,C795,D795,E796,F795,G795)</f>
        <v>#DIV/0!</v>
      </c>
      <c r="E805" s="148" t="e">
        <f t="shared" ref="E805:E809" si="132">ROUND((D805/C805)*100,2)&amp;"%"</f>
        <v>#DIV/0!</v>
      </c>
      <c r="F805" s="111"/>
      <c r="G805" s="111"/>
      <c r="I805" s="111" t="s">
        <v>198</v>
      </c>
      <c r="J805" s="148" t="e">
        <f>AVERAGE(I796,J795,K795,M795,N795,L796)</f>
        <v>#DIV/0!</v>
      </c>
      <c r="K805" s="148" t="e">
        <f>STDEV(I796,J795,K795,L796,M795,N795)</f>
        <v>#DIV/0!</v>
      </c>
      <c r="L805" s="148" t="e">
        <f t="shared" ref="L805:L809" si="133">ROUND((K805/J805)*100,2)&amp;"%"</f>
        <v>#DIV/0!</v>
      </c>
      <c r="M805" s="111"/>
      <c r="N805" s="111"/>
      <c r="P805" s="111" t="s">
        <v>198</v>
      </c>
      <c r="Q805" s="148" t="e">
        <f>AVERAGE(P796,Q795,R795,T795,U795,S796)</f>
        <v>#DIV/0!</v>
      </c>
      <c r="R805" s="148" t="e">
        <f>STDEV(P796,Q795,R795,S796,T795,U795)</f>
        <v>#DIV/0!</v>
      </c>
      <c r="S805" s="148" t="e">
        <f t="shared" ref="S805:S809" si="134">ROUND((R805/Q805)*100,2)&amp;"%"</f>
        <v>#DIV/0!</v>
      </c>
      <c r="T805" s="111"/>
      <c r="U805" s="111"/>
    </row>
    <row r="806" spans="1:21" s="148" customFormat="1" x14ac:dyDescent="0.3">
      <c r="A806" s="111"/>
      <c r="B806" s="111" t="s">
        <v>200</v>
      </c>
      <c r="C806" s="148" t="e">
        <f>AVERAGE(B798,C797,D796,E795,F800,G799)</f>
        <v>#DIV/0!</v>
      </c>
      <c r="D806" s="148" t="e">
        <f>STDEV(B798,C797,D796,E795,F800,G799)</f>
        <v>#DIV/0!</v>
      </c>
      <c r="E806" s="148" t="e">
        <f t="shared" si="132"/>
        <v>#DIV/0!</v>
      </c>
      <c r="F806" s="111"/>
      <c r="G806" s="111"/>
      <c r="I806" s="111" t="s">
        <v>200</v>
      </c>
      <c r="J806" s="148" t="e">
        <f>AVERAGE(I798,J797,K796,L795,M800,N799)</f>
        <v>#DIV/0!</v>
      </c>
      <c r="K806" s="148" t="e">
        <f>STDEV(I798,J797,K796,L795,M800,N799)</f>
        <v>#DIV/0!</v>
      </c>
      <c r="L806" s="148" t="e">
        <f t="shared" si="133"/>
        <v>#DIV/0!</v>
      </c>
      <c r="M806" s="111"/>
      <c r="N806" s="111"/>
      <c r="P806" s="111" t="s">
        <v>200</v>
      </c>
      <c r="Q806" s="148" t="e">
        <f>AVERAGE(P798,Q797,R796,S795,T800,U799)</f>
        <v>#DIV/0!</v>
      </c>
      <c r="R806" s="148" t="e">
        <f>STDEV(P798,Q797,R796,S795,T800,U799)</f>
        <v>#DIV/0!</v>
      </c>
      <c r="S806" s="148" t="e">
        <f t="shared" si="134"/>
        <v>#DIV/0!</v>
      </c>
      <c r="T806" s="111"/>
      <c r="U806" s="111"/>
    </row>
    <row r="807" spans="1:21" s="148" customFormat="1" x14ac:dyDescent="0.3">
      <c r="A807" s="111"/>
      <c r="B807" s="111" t="s">
        <v>201</v>
      </c>
      <c r="C807" s="148" t="e">
        <f>AVERAGE(B799,C800,D800,E799,F798,G797)</f>
        <v>#DIV/0!</v>
      </c>
      <c r="D807" s="148" t="e">
        <f>STDEV(B799,C800,D800,E799,F798,G797)</f>
        <v>#DIV/0!</v>
      </c>
      <c r="E807" s="148" t="e">
        <f t="shared" si="132"/>
        <v>#DIV/0!</v>
      </c>
      <c r="F807" s="111"/>
      <c r="G807" s="111"/>
      <c r="I807" s="111" t="s">
        <v>201</v>
      </c>
      <c r="J807" s="148" t="e">
        <f>AVERAGE(I799,J800,K800,L799,M798,N797)</f>
        <v>#DIV/0!</v>
      </c>
      <c r="K807" s="148" t="e">
        <f>STDEV(I799,J800,K800,L799,M798,N797)</f>
        <v>#DIV/0!</v>
      </c>
      <c r="L807" s="148" t="e">
        <f t="shared" si="133"/>
        <v>#DIV/0!</v>
      </c>
      <c r="M807" s="111"/>
      <c r="N807" s="111"/>
      <c r="P807" s="111" t="s">
        <v>201</v>
      </c>
      <c r="Q807" s="148" t="e">
        <f>AVERAGE(P799,Q800,R800,S799,T798,U797)</f>
        <v>#DIV/0!</v>
      </c>
      <c r="R807" s="148" t="e">
        <f>STDEV(P799,Q800,R800,S799,T798,U797)</f>
        <v>#DIV/0!</v>
      </c>
      <c r="S807" s="148" t="e">
        <f t="shared" si="134"/>
        <v>#DIV/0!</v>
      </c>
      <c r="T807" s="111"/>
      <c r="U807" s="111"/>
    </row>
    <row r="808" spans="1:21" s="148" customFormat="1" x14ac:dyDescent="0.3">
      <c r="A808" s="111"/>
      <c r="B808" s="111" t="s">
        <v>202</v>
      </c>
      <c r="C808" s="148" t="e">
        <f>AVERAGE(B801,C799,D798,G796,F801,E802)</f>
        <v>#DIV/0!</v>
      </c>
      <c r="D808" s="148" t="e">
        <f>STDEV(B801,C799,D798,G796,F801,E802)</f>
        <v>#DIV/0!</v>
      </c>
      <c r="E808" s="148" t="e">
        <f t="shared" si="132"/>
        <v>#DIV/0!</v>
      </c>
      <c r="F808" s="111"/>
      <c r="G808" s="111"/>
      <c r="I808" s="111" t="s">
        <v>202</v>
      </c>
      <c r="J808" s="148" t="e">
        <f>AVERAGE(I801,J799,K798,N796,M801,L802)</f>
        <v>#DIV/0!</v>
      </c>
      <c r="K808" s="148" t="e">
        <f>STDEV(I801,J799,K798,N796,M801,L802)</f>
        <v>#DIV/0!</v>
      </c>
      <c r="L808" s="148" t="e">
        <f t="shared" si="133"/>
        <v>#DIV/0!</v>
      </c>
      <c r="M808" s="111"/>
      <c r="N808" s="111"/>
      <c r="P808" s="111" t="s">
        <v>202</v>
      </c>
      <c r="Q808" s="148" t="e">
        <f>AVERAGE(P801,Q799,R798,U796,T801,S802)</f>
        <v>#DIV/0!</v>
      </c>
      <c r="R808" s="148" t="e">
        <f>STDEV(P801,Q799,R798,U796,T801,S802)</f>
        <v>#DIV/0!</v>
      </c>
      <c r="S808" s="148" t="e">
        <f t="shared" si="134"/>
        <v>#DIV/0!</v>
      </c>
      <c r="T808" s="111"/>
      <c r="U808" s="111"/>
    </row>
    <row r="809" spans="1:21" s="148" customFormat="1" x14ac:dyDescent="0.3">
      <c r="A809" s="111"/>
      <c r="B809" s="111" t="s">
        <v>204</v>
      </c>
      <c r="C809" s="148" t="e">
        <f>AVERAGE(B802,C801,D802,E801,F802,G801)</f>
        <v>#DIV/0!</v>
      </c>
      <c r="D809" s="148" t="e">
        <f>STDEV(B802,C801,D802,E801,F802,G801)</f>
        <v>#DIV/0!</v>
      </c>
      <c r="E809" s="148" t="e">
        <f t="shared" si="132"/>
        <v>#DIV/0!</v>
      </c>
      <c r="F809" s="111"/>
      <c r="G809" s="111"/>
      <c r="I809" s="111" t="s">
        <v>204</v>
      </c>
      <c r="J809" s="148" t="e">
        <f>AVERAGE(I802,J801,K802,L801,M802,N801)</f>
        <v>#DIV/0!</v>
      </c>
      <c r="K809" s="148" t="e">
        <f>STDEV(I802,J801,K802,L801,M802,N801)</f>
        <v>#DIV/0!</v>
      </c>
      <c r="L809" s="148" t="e">
        <f t="shared" si="133"/>
        <v>#DIV/0!</v>
      </c>
      <c r="M809" s="111"/>
      <c r="N809" s="111"/>
      <c r="P809" s="111" t="s">
        <v>204</v>
      </c>
      <c r="Q809" s="148" t="e">
        <f>AVERAGE(P802,Q801,R802,S801,T802,U801)</f>
        <v>#DIV/0!</v>
      </c>
      <c r="R809" s="148" t="e">
        <f>STDEV(P802,Q801,R802,S801,T802,U801)</f>
        <v>#DIV/0!</v>
      </c>
      <c r="S809" s="148" t="e">
        <f t="shared" si="134"/>
        <v>#DIV/0!</v>
      </c>
      <c r="T809" s="111"/>
      <c r="U809" s="111"/>
    </row>
    <row r="810" spans="1:21" s="148" customFormat="1" x14ac:dyDescent="0.3">
      <c r="A810" s="111"/>
      <c r="B810" s="111"/>
      <c r="C810" s="111"/>
      <c r="D810" s="111"/>
      <c r="E810" s="111"/>
      <c r="F810" s="111"/>
      <c r="G810" s="111"/>
      <c r="I810" s="111"/>
      <c r="J810" s="111"/>
      <c r="K810" s="111"/>
      <c r="L810" s="111"/>
      <c r="M810" s="111"/>
      <c r="N810" s="111"/>
      <c r="P810" s="111"/>
      <c r="Q810" s="111"/>
      <c r="R810" s="111"/>
      <c r="S810" s="111"/>
      <c r="T810" s="111"/>
      <c r="U810" s="111"/>
    </row>
    <row r="811" spans="1:21" s="148" customFormat="1" x14ac:dyDescent="0.3">
      <c r="A811" s="111"/>
      <c r="B811" s="52" t="s">
        <v>194</v>
      </c>
      <c r="C811" s="106"/>
      <c r="D811" s="106"/>
      <c r="E811" s="106"/>
      <c r="F811" s="106"/>
      <c r="G811" s="106"/>
      <c r="H811" s="106"/>
      <c r="I811" s="52" t="s">
        <v>195</v>
      </c>
      <c r="J811" s="106"/>
      <c r="K811" s="106"/>
      <c r="L811" s="106"/>
      <c r="M811" s="106"/>
      <c r="N811" s="106"/>
      <c r="O811" s="106"/>
      <c r="P811" s="52" t="s">
        <v>196</v>
      </c>
      <c r="Q811" s="106"/>
      <c r="R811" s="106"/>
      <c r="S811" s="106"/>
      <c r="T811" s="106"/>
      <c r="U811" s="106"/>
    </row>
    <row r="812" spans="1:21" s="148" customFormat="1" x14ac:dyDescent="0.3">
      <c r="A812" s="111"/>
      <c r="B812" s="131"/>
      <c r="C812" s="131"/>
      <c r="D812" s="131"/>
      <c r="E812" s="131"/>
      <c r="F812" s="131"/>
      <c r="G812" s="131"/>
      <c r="H812" s="106"/>
      <c r="I812" s="131"/>
      <c r="J812" s="131"/>
      <c r="K812" s="131"/>
      <c r="L812" s="131"/>
      <c r="M812" s="131"/>
      <c r="N812" s="131"/>
      <c r="O812" s="106"/>
      <c r="P812" s="131"/>
      <c r="Q812" s="131"/>
      <c r="R812" s="131"/>
      <c r="S812" s="131"/>
      <c r="T812" s="131"/>
      <c r="U812" s="131"/>
    </row>
    <row r="813" spans="1:21" s="148" customFormat="1" x14ac:dyDescent="0.3">
      <c r="A813" s="111"/>
      <c r="B813" s="132"/>
      <c r="C813" s="133"/>
      <c r="D813" s="133"/>
      <c r="E813" s="134"/>
      <c r="F813" s="133"/>
      <c r="G813" s="133"/>
      <c r="H813" s="106"/>
      <c r="I813" s="132"/>
      <c r="J813" s="133"/>
      <c r="K813" s="133"/>
      <c r="L813" s="134"/>
      <c r="M813" s="133"/>
      <c r="N813" s="133"/>
      <c r="O813" s="106"/>
      <c r="P813" s="132"/>
      <c r="Q813" s="133"/>
      <c r="R813" s="133"/>
      <c r="S813" s="134"/>
      <c r="T813" s="133"/>
      <c r="U813" s="133"/>
    </row>
    <row r="814" spans="1:21" s="148" customFormat="1" x14ac:dyDescent="0.3">
      <c r="A814" s="111"/>
      <c r="B814" s="133"/>
      <c r="C814" s="132"/>
      <c r="D814" s="134"/>
      <c r="E814" s="133"/>
      <c r="F814" s="135"/>
      <c r="G814" s="136"/>
      <c r="H814" s="106"/>
      <c r="I814" s="133"/>
      <c r="J814" s="132"/>
      <c r="K814" s="134"/>
      <c r="L814" s="133"/>
      <c r="M814" s="135"/>
      <c r="N814" s="136"/>
      <c r="O814" s="106"/>
      <c r="P814" s="133"/>
      <c r="Q814" s="132"/>
      <c r="R814" s="134"/>
      <c r="S814" s="133"/>
      <c r="T814" s="135"/>
      <c r="U814" s="136"/>
    </row>
    <row r="815" spans="1:21" s="148" customFormat="1" x14ac:dyDescent="0.3">
      <c r="A815" s="111"/>
      <c r="B815" s="135"/>
      <c r="C815" s="134"/>
      <c r="D815" s="132"/>
      <c r="E815" s="135"/>
      <c r="F815" s="135"/>
      <c r="G815" s="137"/>
      <c r="H815" s="106"/>
      <c r="I815" s="135"/>
      <c r="J815" s="134"/>
      <c r="K815" s="132"/>
      <c r="L815" s="135"/>
      <c r="M815" s="135"/>
      <c r="N815" s="137"/>
      <c r="O815" s="106"/>
      <c r="P815" s="135"/>
      <c r="Q815" s="134"/>
      <c r="R815" s="132"/>
      <c r="S815" s="135"/>
      <c r="T815" s="135"/>
      <c r="U815" s="137"/>
    </row>
    <row r="816" spans="1:21" s="148" customFormat="1" x14ac:dyDescent="0.3">
      <c r="A816" s="111"/>
      <c r="B816" s="134"/>
      <c r="C816" s="135"/>
      <c r="D816" s="136"/>
      <c r="E816" s="132"/>
      <c r="F816" s="137"/>
      <c r="G816" s="135"/>
      <c r="H816" s="106"/>
      <c r="I816" s="134"/>
      <c r="J816" s="135"/>
      <c r="K816" s="136"/>
      <c r="L816" s="132"/>
      <c r="M816" s="137"/>
      <c r="N816" s="135"/>
      <c r="O816" s="106"/>
      <c r="P816" s="134"/>
      <c r="Q816" s="135"/>
      <c r="R816" s="136"/>
      <c r="S816" s="132"/>
      <c r="T816" s="137"/>
      <c r="U816" s="135"/>
    </row>
    <row r="817" spans="1:21" s="148" customFormat="1" x14ac:dyDescent="0.3">
      <c r="A817" s="111"/>
      <c r="B817" s="137"/>
      <c r="C817" s="136"/>
      <c r="D817" s="135"/>
      <c r="E817" s="137"/>
      <c r="F817" s="132"/>
      <c r="G817" s="134"/>
      <c r="H817" s="106"/>
      <c r="I817" s="137"/>
      <c r="J817" s="136"/>
      <c r="K817" s="135"/>
      <c r="L817" s="137"/>
      <c r="M817" s="132"/>
      <c r="N817" s="134"/>
      <c r="O817" s="106"/>
      <c r="P817" s="137"/>
      <c r="Q817" s="136"/>
      <c r="R817" s="135"/>
      <c r="S817" s="137"/>
      <c r="T817" s="132"/>
      <c r="U817" s="134"/>
    </row>
    <row r="818" spans="1:21" s="148" customFormat="1" x14ac:dyDescent="0.3">
      <c r="A818" s="111"/>
      <c r="B818" s="135"/>
      <c r="C818" s="137"/>
      <c r="D818" s="137"/>
      <c r="E818" s="135"/>
      <c r="F818" s="134"/>
      <c r="G818" s="132"/>
      <c r="H818" s="106"/>
      <c r="I818" s="135"/>
      <c r="J818" s="137"/>
      <c r="K818" s="137"/>
      <c r="L818" s="135"/>
      <c r="M818" s="134"/>
      <c r="N818" s="132"/>
      <c r="O818" s="106"/>
      <c r="P818" s="135"/>
      <c r="Q818" s="137"/>
      <c r="R818" s="137"/>
      <c r="S818" s="135"/>
      <c r="T818" s="134"/>
      <c r="U818" s="132"/>
    </row>
    <row r="819" spans="1:21" s="148" customFormat="1" x14ac:dyDescent="0.3">
      <c r="A819" s="111"/>
      <c r="B819" s="136"/>
      <c r="C819" s="138"/>
      <c r="D819" s="135"/>
      <c r="E819" s="138"/>
      <c r="F819" s="136"/>
      <c r="G819" s="138"/>
      <c r="H819" s="106"/>
      <c r="I819" s="136"/>
      <c r="J819" s="138"/>
      <c r="K819" s="135"/>
      <c r="L819" s="138"/>
      <c r="M819" s="136"/>
      <c r="N819" s="138"/>
      <c r="O819" s="106"/>
      <c r="P819" s="136"/>
      <c r="Q819" s="138"/>
      <c r="R819" s="135"/>
      <c r="S819" s="138"/>
      <c r="T819" s="136"/>
      <c r="U819" s="138"/>
    </row>
    <row r="820" spans="1:21" s="148" customFormat="1" x14ac:dyDescent="0.3">
      <c r="A820" s="111"/>
      <c r="B820" s="145"/>
      <c r="C820" s="146"/>
      <c r="D820" s="145"/>
      <c r="E820" s="147"/>
      <c r="F820" s="145"/>
      <c r="G820" s="146"/>
      <c r="H820" s="106"/>
      <c r="I820" s="145"/>
      <c r="J820" s="146"/>
      <c r="K820" s="145"/>
      <c r="L820" s="147"/>
      <c r="M820" s="145"/>
      <c r="N820" s="146"/>
      <c r="O820" s="106"/>
      <c r="P820" s="145"/>
      <c r="Q820" s="146"/>
      <c r="R820" s="145"/>
      <c r="S820" s="147"/>
      <c r="T820" s="145"/>
      <c r="U820" s="146"/>
    </row>
    <row r="821" spans="1:21" s="148" customFormat="1" x14ac:dyDescent="0.3">
      <c r="A821" s="111"/>
      <c r="C821" s="111" t="s">
        <v>197</v>
      </c>
      <c r="D821" s="111" t="s">
        <v>3</v>
      </c>
      <c r="E821" s="111" t="s">
        <v>203</v>
      </c>
      <c r="J821" s="111" t="s">
        <v>197</v>
      </c>
      <c r="K821" s="111" t="s">
        <v>3</v>
      </c>
      <c r="L821" s="111" t="s">
        <v>203</v>
      </c>
      <c r="Q821" s="111" t="s">
        <v>197</v>
      </c>
      <c r="R821" s="111" t="s">
        <v>3</v>
      </c>
      <c r="S821" s="111" t="s">
        <v>203</v>
      </c>
    </row>
    <row r="822" spans="1:21" s="148" customFormat="1" x14ac:dyDescent="0.3">
      <c r="A822" s="111"/>
      <c r="B822" s="111" t="s">
        <v>199</v>
      </c>
      <c r="C822" s="148" t="e">
        <f>AVERAGE(B813,C814,D815,E816,F817,G818)</f>
        <v>#DIV/0!</v>
      </c>
      <c r="D822" s="148" t="e">
        <f>STDEV(B813,C814,D815,E816,F817,G818)</f>
        <v>#DIV/0!</v>
      </c>
      <c r="E822" s="148" t="e">
        <f>ROUND((D822/C822)*100,2)&amp;"%"</f>
        <v>#DIV/0!</v>
      </c>
      <c r="I822" s="111" t="s">
        <v>199</v>
      </c>
      <c r="J822" s="148" t="e">
        <f>AVERAGE(I813,J814,K815,L816,M817,N818)</f>
        <v>#DIV/0!</v>
      </c>
      <c r="K822" s="148" t="e">
        <f>STDEV(I813,J814,K815,L816,M817,N818)</f>
        <v>#DIV/0!</v>
      </c>
      <c r="L822" s="148" t="e">
        <f>ROUND((K822/J822)*100,2)&amp;"%"</f>
        <v>#DIV/0!</v>
      </c>
      <c r="P822" s="111" t="s">
        <v>199</v>
      </c>
      <c r="Q822" s="148" t="e">
        <f>AVERAGE(P813,Q814,R815,S816,T817,U818)</f>
        <v>#DIV/0!</v>
      </c>
      <c r="R822" s="148" t="e">
        <f>STDEV(P813,Q814,R815,S816,T817,U818)</f>
        <v>#DIV/0!</v>
      </c>
      <c r="S822" s="148" t="e">
        <f>ROUND((R822/Q822)*100,2)&amp;"%"</f>
        <v>#DIV/0!</v>
      </c>
    </row>
    <row r="823" spans="1:21" s="148" customFormat="1" x14ac:dyDescent="0.3">
      <c r="A823" s="111"/>
      <c r="B823" s="111" t="s">
        <v>198</v>
      </c>
      <c r="C823" s="148" t="e">
        <f>AVERAGE(B814,C813,D813,F813,G813,E814)</f>
        <v>#DIV/0!</v>
      </c>
      <c r="D823" s="148" t="e">
        <f>STDEV(B814,C813,D813,E814,F813,G813)</f>
        <v>#DIV/0!</v>
      </c>
      <c r="E823" s="148" t="e">
        <f t="shared" ref="E823:E827" si="135">ROUND((D823/C823)*100,2)&amp;"%"</f>
        <v>#DIV/0!</v>
      </c>
      <c r="F823" s="111"/>
      <c r="G823" s="111"/>
      <c r="I823" s="111" t="s">
        <v>198</v>
      </c>
      <c r="J823" s="148" t="e">
        <f>AVERAGE(I814,J813,K813,M813,N813,L814)</f>
        <v>#DIV/0!</v>
      </c>
      <c r="K823" s="148" t="e">
        <f>STDEV(I814,J813,K813,L814,M813,N813)</f>
        <v>#DIV/0!</v>
      </c>
      <c r="L823" s="148" t="e">
        <f t="shared" ref="L823:L827" si="136">ROUND((K823/J823)*100,2)&amp;"%"</f>
        <v>#DIV/0!</v>
      </c>
      <c r="M823" s="111"/>
      <c r="N823" s="111"/>
      <c r="P823" s="111" t="s">
        <v>198</v>
      </c>
      <c r="Q823" s="148" t="e">
        <f>AVERAGE(P814,Q813,R813,T813,U813,S814)</f>
        <v>#DIV/0!</v>
      </c>
      <c r="R823" s="148" t="e">
        <f>STDEV(P814,Q813,R813,S814,T813,U813)</f>
        <v>#DIV/0!</v>
      </c>
      <c r="S823" s="148" t="e">
        <f t="shared" ref="S823:S827" si="137">ROUND((R823/Q823)*100,2)&amp;"%"</f>
        <v>#DIV/0!</v>
      </c>
      <c r="T823" s="111"/>
      <c r="U823" s="111"/>
    </row>
    <row r="824" spans="1:21" s="148" customFormat="1" x14ac:dyDescent="0.3">
      <c r="A824" s="111"/>
      <c r="B824" s="111" t="s">
        <v>200</v>
      </c>
      <c r="C824" s="148" t="e">
        <f>AVERAGE(B816,C815,D814,E813,F818,G817)</f>
        <v>#DIV/0!</v>
      </c>
      <c r="D824" s="148" t="e">
        <f>STDEV(B816,C815,D814,E813,F818,G817)</f>
        <v>#DIV/0!</v>
      </c>
      <c r="E824" s="148" t="e">
        <f t="shared" si="135"/>
        <v>#DIV/0!</v>
      </c>
      <c r="F824" s="111"/>
      <c r="G824" s="111"/>
      <c r="I824" s="111" t="s">
        <v>200</v>
      </c>
      <c r="J824" s="148" t="e">
        <f>AVERAGE(I816,J815,K814,L813,M818,N817)</f>
        <v>#DIV/0!</v>
      </c>
      <c r="K824" s="148" t="e">
        <f>STDEV(I816,J815,K814,L813,M818,N817)</f>
        <v>#DIV/0!</v>
      </c>
      <c r="L824" s="148" t="e">
        <f t="shared" si="136"/>
        <v>#DIV/0!</v>
      </c>
      <c r="M824" s="111"/>
      <c r="N824" s="111"/>
      <c r="P824" s="111" t="s">
        <v>200</v>
      </c>
      <c r="Q824" s="148" t="e">
        <f>AVERAGE(P816,Q815,R814,S813,T818,U817)</f>
        <v>#DIV/0!</v>
      </c>
      <c r="R824" s="148" t="e">
        <f>STDEV(P816,Q815,R814,S813,T818,U817)</f>
        <v>#DIV/0!</v>
      </c>
      <c r="S824" s="148" t="e">
        <f t="shared" si="137"/>
        <v>#DIV/0!</v>
      </c>
      <c r="T824" s="111"/>
      <c r="U824" s="111"/>
    </row>
    <row r="825" spans="1:21" s="148" customFormat="1" x14ac:dyDescent="0.3">
      <c r="A825" s="111"/>
      <c r="B825" s="111" t="s">
        <v>201</v>
      </c>
      <c r="C825" s="148" t="e">
        <f>AVERAGE(B817,C818,D818,E817,F816,G815)</f>
        <v>#DIV/0!</v>
      </c>
      <c r="D825" s="148" t="e">
        <f>STDEV(B817,C818,D818,E817,F816,G815)</f>
        <v>#DIV/0!</v>
      </c>
      <c r="E825" s="148" t="e">
        <f t="shared" si="135"/>
        <v>#DIV/0!</v>
      </c>
      <c r="F825" s="111"/>
      <c r="G825" s="111"/>
      <c r="I825" s="111" t="s">
        <v>201</v>
      </c>
      <c r="J825" s="148" t="e">
        <f>AVERAGE(I817,J818,K818,L817,M816,N815)</f>
        <v>#DIV/0!</v>
      </c>
      <c r="K825" s="148" t="e">
        <f>STDEV(I817,J818,K818,L817,M816,N815)</f>
        <v>#DIV/0!</v>
      </c>
      <c r="L825" s="148" t="e">
        <f t="shared" si="136"/>
        <v>#DIV/0!</v>
      </c>
      <c r="M825" s="111"/>
      <c r="N825" s="111"/>
      <c r="P825" s="111" t="s">
        <v>201</v>
      </c>
      <c r="Q825" s="148" t="e">
        <f>AVERAGE(P817,Q818,R818,S817,T816,U815)</f>
        <v>#DIV/0!</v>
      </c>
      <c r="R825" s="148" t="e">
        <f>STDEV(P817,Q818,R818,S817,T816,U815)</f>
        <v>#DIV/0!</v>
      </c>
      <c r="S825" s="148" t="e">
        <f t="shared" si="137"/>
        <v>#DIV/0!</v>
      </c>
      <c r="T825" s="111"/>
      <c r="U825" s="111"/>
    </row>
    <row r="826" spans="1:21" s="148" customFormat="1" x14ac:dyDescent="0.3">
      <c r="A826" s="111"/>
      <c r="B826" s="111" t="s">
        <v>202</v>
      </c>
      <c r="C826" s="148" t="e">
        <f>AVERAGE(B819,C817,D816,G814,F819,E820)</f>
        <v>#DIV/0!</v>
      </c>
      <c r="D826" s="148" t="e">
        <f>STDEV(B819,C817,D816,G814,F819,E820)</f>
        <v>#DIV/0!</v>
      </c>
      <c r="E826" s="148" t="e">
        <f t="shared" si="135"/>
        <v>#DIV/0!</v>
      </c>
      <c r="F826" s="111"/>
      <c r="G826" s="111"/>
      <c r="I826" s="111" t="s">
        <v>202</v>
      </c>
      <c r="J826" s="148" t="e">
        <f>AVERAGE(I819,J817,K816,N814,M819,L820)</f>
        <v>#DIV/0!</v>
      </c>
      <c r="K826" s="148" t="e">
        <f>STDEV(I819,J817,K816,N814,M819,L820)</f>
        <v>#DIV/0!</v>
      </c>
      <c r="L826" s="148" t="e">
        <f t="shared" si="136"/>
        <v>#DIV/0!</v>
      </c>
      <c r="M826" s="111"/>
      <c r="N826" s="111"/>
      <c r="P826" s="111" t="s">
        <v>202</v>
      </c>
      <c r="Q826" s="148" t="e">
        <f>AVERAGE(P819,Q817,R816,U814,T819,S820)</f>
        <v>#DIV/0!</v>
      </c>
      <c r="R826" s="148" t="e">
        <f>STDEV(P819,Q817,R816,U814,T819,S820)</f>
        <v>#DIV/0!</v>
      </c>
      <c r="S826" s="148" t="e">
        <f t="shared" si="137"/>
        <v>#DIV/0!</v>
      </c>
      <c r="T826" s="111"/>
      <c r="U826" s="111"/>
    </row>
    <row r="827" spans="1:21" s="148" customFormat="1" x14ac:dyDescent="0.3">
      <c r="A827" s="111"/>
      <c r="B827" s="111" t="s">
        <v>204</v>
      </c>
      <c r="C827" s="148" t="e">
        <f>AVERAGE(B820,C819,D820,E819,F820,G819)</f>
        <v>#DIV/0!</v>
      </c>
      <c r="D827" s="148" t="e">
        <f>STDEV(B820,C819,D820,E819,F820,G819)</f>
        <v>#DIV/0!</v>
      </c>
      <c r="E827" s="148" t="e">
        <f t="shared" si="135"/>
        <v>#DIV/0!</v>
      </c>
      <c r="F827" s="111"/>
      <c r="G827" s="111"/>
      <c r="I827" s="111" t="s">
        <v>204</v>
      </c>
      <c r="J827" s="148" t="e">
        <f>AVERAGE(I820,J819,K820,L819,M820,N819)</f>
        <v>#DIV/0!</v>
      </c>
      <c r="K827" s="148" t="e">
        <f>STDEV(I820,J819,K820,L819,M820,N819)</f>
        <v>#DIV/0!</v>
      </c>
      <c r="L827" s="148" t="e">
        <f t="shared" si="136"/>
        <v>#DIV/0!</v>
      </c>
      <c r="M827" s="111"/>
      <c r="N827" s="111"/>
      <c r="P827" s="111" t="s">
        <v>204</v>
      </c>
      <c r="Q827" s="148" t="e">
        <f>AVERAGE(P820,Q819,R820,S819,T820,U819)</f>
        <v>#DIV/0!</v>
      </c>
      <c r="R827" s="148" t="e">
        <f>STDEV(P820,Q819,R820,S819,T820,U819)</f>
        <v>#DIV/0!</v>
      </c>
      <c r="S827" s="148" t="e">
        <f t="shared" si="137"/>
        <v>#DIV/0!</v>
      </c>
      <c r="T827" s="111"/>
      <c r="U827" s="111"/>
    </row>
    <row r="828" spans="1:21" s="148" customFormat="1" x14ac:dyDescent="0.3">
      <c r="A828" s="111"/>
      <c r="B828" s="111"/>
      <c r="C828" s="111"/>
      <c r="D828" s="111"/>
      <c r="E828" s="111"/>
      <c r="F828" s="111"/>
      <c r="G828" s="111"/>
      <c r="I828" s="111"/>
      <c r="J828" s="111"/>
      <c r="K828" s="111"/>
      <c r="L828" s="111"/>
      <c r="M828" s="111"/>
      <c r="N828" s="111"/>
      <c r="P828" s="111"/>
      <c r="Q828" s="111"/>
      <c r="R828" s="111"/>
      <c r="S828" s="111"/>
      <c r="T828" s="111"/>
      <c r="U828" s="111"/>
    </row>
    <row r="829" spans="1:21" s="148" customFormat="1" x14ac:dyDescent="0.3">
      <c r="A829" s="111"/>
      <c r="B829" s="52" t="s">
        <v>194</v>
      </c>
      <c r="C829" s="106"/>
      <c r="D829" s="106"/>
      <c r="E829" s="106"/>
      <c r="F829" s="106"/>
      <c r="G829" s="106"/>
      <c r="H829" s="106"/>
      <c r="I829" s="52" t="s">
        <v>195</v>
      </c>
      <c r="J829" s="106"/>
      <c r="K829" s="106"/>
      <c r="L829" s="106"/>
      <c r="M829" s="106"/>
      <c r="N829" s="106"/>
      <c r="O829" s="106"/>
      <c r="P829" s="52" t="s">
        <v>196</v>
      </c>
      <c r="Q829" s="106"/>
      <c r="R829" s="106"/>
      <c r="S829" s="106"/>
      <c r="T829" s="106"/>
      <c r="U829" s="106"/>
    </row>
    <row r="830" spans="1:21" s="148" customFormat="1" x14ac:dyDescent="0.3">
      <c r="A830" s="111"/>
      <c r="B830" s="131"/>
      <c r="C830" s="131"/>
      <c r="D830" s="131"/>
      <c r="E830" s="131"/>
      <c r="F830" s="131"/>
      <c r="G830" s="131"/>
      <c r="H830" s="106"/>
      <c r="I830" s="131"/>
      <c r="J830" s="131"/>
      <c r="K830" s="131"/>
      <c r="L830" s="131"/>
      <c r="M830" s="131"/>
      <c r="N830" s="131"/>
      <c r="O830" s="106"/>
      <c r="P830" s="131"/>
      <c r="Q830" s="131"/>
      <c r="R830" s="131"/>
      <c r="S830" s="131"/>
      <c r="T830" s="131"/>
      <c r="U830" s="131"/>
    </row>
    <row r="831" spans="1:21" s="148" customFormat="1" x14ac:dyDescent="0.3">
      <c r="A831" s="111"/>
      <c r="B831" s="132"/>
      <c r="C831" s="133"/>
      <c r="D831" s="133"/>
      <c r="E831" s="134"/>
      <c r="F831" s="133"/>
      <c r="G831" s="133"/>
      <c r="H831" s="106"/>
      <c r="I831" s="132"/>
      <c r="J831" s="133"/>
      <c r="K831" s="133"/>
      <c r="L831" s="134"/>
      <c r="M831" s="133"/>
      <c r="N831" s="133"/>
      <c r="O831" s="106"/>
      <c r="P831" s="132"/>
      <c r="Q831" s="133"/>
      <c r="R831" s="133"/>
      <c r="S831" s="134"/>
      <c r="T831" s="133"/>
      <c r="U831" s="133"/>
    </row>
    <row r="832" spans="1:21" s="148" customFormat="1" x14ac:dyDescent="0.3">
      <c r="A832" s="111"/>
      <c r="B832" s="133"/>
      <c r="C832" s="132"/>
      <c r="D832" s="134"/>
      <c r="E832" s="133"/>
      <c r="F832" s="135"/>
      <c r="G832" s="136"/>
      <c r="H832" s="106"/>
      <c r="I832" s="133"/>
      <c r="J832" s="132"/>
      <c r="K832" s="134"/>
      <c r="L832" s="133"/>
      <c r="M832" s="135"/>
      <c r="N832" s="136"/>
      <c r="O832" s="106"/>
      <c r="P832" s="133"/>
      <c r="Q832" s="132"/>
      <c r="R832" s="134"/>
      <c r="S832" s="133"/>
      <c r="T832" s="135"/>
      <c r="U832" s="136"/>
    </row>
    <row r="833" spans="1:21" s="148" customFormat="1" x14ac:dyDescent="0.3">
      <c r="A833" s="111"/>
      <c r="B833" s="135"/>
      <c r="C833" s="134"/>
      <c r="D833" s="132"/>
      <c r="E833" s="135"/>
      <c r="F833" s="135"/>
      <c r="G833" s="137"/>
      <c r="H833" s="106"/>
      <c r="I833" s="135"/>
      <c r="J833" s="134"/>
      <c r="K833" s="132"/>
      <c r="L833" s="135"/>
      <c r="M833" s="135"/>
      <c r="N833" s="137"/>
      <c r="O833" s="106"/>
      <c r="P833" s="135"/>
      <c r="Q833" s="134"/>
      <c r="R833" s="132"/>
      <c r="S833" s="135"/>
      <c r="T833" s="135"/>
      <c r="U833" s="137"/>
    </row>
    <row r="834" spans="1:21" s="148" customFormat="1" x14ac:dyDescent="0.3">
      <c r="A834" s="111"/>
      <c r="B834" s="134"/>
      <c r="C834" s="135"/>
      <c r="D834" s="136"/>
      <c r="E834" s="132"/>
      <c r="F834" s="137"/>
      <c r="G834" s="135"/>
      <c r="H834" s="106"/>
      <c r="I834" s="134"/>
      <c r="J834" s="135"/>
      <c r="K834" s="136"/>
      <c r="L834" s="132"/>
      <c r="M834" s="137"/>
      <c r="N834" s="135"/>
      <c r="O834" s="106"/>
      <c r="P834" s="134"/>
      <c r="Q834" s="135"/>
      <c r="R834" s="136"/>
      <c r="S834" s="132"/>
      <c r="T834" s="137"/>
      <c r="U834" s="135"/>
    </row>
    <row r="835" spans="1:21" s="148" customFormat="1" x14ac:dyDescent="0.3">
      <c r="A835" s="111"/>
      <c r="B835" s="137"/>
      <c r="C835" s="136"/>
      <c r="D835" s="135"/>
      <c r="E835" s="137"/>
      <c r="F835" s="132"/>
      <c r="G835" s="134"/>
      <c r="H835" s="106"/>
      <c r="I835" s="137"/>
      <c r="J835" s="136"/>
      <c r="K835" s="135"/>
      <c r="L835" s="137"/>
      <c r="M835" s="132"/>
      <c r="N835" s="134"/>
      <c r="O835" s="106"/>
      <c r="P835" s="137"/>
      <c r="Q835" s="136"/>
      <c r="R835" s="135"/>
      <c r="S835" s="137"/>
      <c r="T835" s="132"/>
      <c r="U835" s="134"/>
    </row>
    <row r="836" spans="1:21" s="148" customFormat="1" x14ac:dyDescent="0.3">
      <c r="A836" s="111"/>
      <c r="B836" s="135"/>
      <c r="C836" s="137"/>
      <c r="D836" s="137"/>
      <c r="E836" s="135"/>
      <c r="F836" s="134"/>
      <c r="G836" s="132"/>
      <c r="H836" s="106"/>
      <c r="I836" s="135"/>
      <c r="J836" s="137"/>
      <c r="K836" s="137"/>
      <c r="L836" s="135"/>
      <c r="M836" s="134"/>
      <c r="N836" s="132"/>
      <c r="O836" s="106"/>
      <c r="P836" s="135"/>
      <c r="Q836" s="137"/>
      <c r="R836" s="137"/>
      <c r="S836" s="135"/>
      <c r="T836" s="134"/>
      <c r="U836" s="132"/>
    </row>
    <row r="837" spans="1:21" s="148" customFormat="1" x14ac:dyDescent="0.3">
      <c r="A837" s="111"/>
      <c r="B837" s="136"/>
      <c r="C837" s="138"/>
      <c r="D837" s="135"/>
      <c r="E837" s="138"/>
      <c r="F837" s="136"/>
      <c r="G837" s="138"/>
      <c r="H837" s="106"/>
      <c r="I837" s="136"/>
      <c r="J837" s="138"/>
      <c r="K837" s="135"/>
      <c r="L837" s="138"/>
      <c r="M837" s="136"/>
      <c r="N837" s="138"/>
      <c r="O837" s="106"/>
      <c r="P837" s="136"/>
      <c r="Q837" s="138"/>
      <c r="R837" s="135"/>
      <c r="S837" s="138"/>
      <c r="T837" s="136"/>
      <c r="U837" s="138"/>
    </row>
    <row r="838" spans="1:21" s="148" customFormat="1" x14ac:dyDescent="0.3">
      <c r="A838" s="111"/>
      <c r="B838" s="145"/>
      <c r="C838" s="146"/>
      <c r="D838" s="145"/>
      <c r="E838" s="147"/>
      <c r="F838" s="145"/>
      <c r="G838" s="146"/>
      <c r="H838" s="106"/>
      <c r="I838" s="145"/>
      <c r="J838" s="146"/>
      <c r="K838" s="145"/>
      <c r="L838" s="147"/>
      <c r="M838" s="145"/>
      <c r="N838" s="146"/>
      <c r="O838" s="106"/>
      <c r="P838" s="145"/>
      <c r="Q838" s="146"/>
      <c r="R838" s="145"/>
      <c r="S838" s="147"/>
      <c r="T838" s="145"/>
      <c r="U838" s="146"/>
    </row>
    <row r="839" spans="1:21" s="148" customFormat="1" x14ac:dyDescent="0.3">
      <c r="A839" s="111"/>
      <c r="C839" s="111" t="s">
        <v>197</v>
      </c>
      <c r="D839" s="111" t="s">
        <v>3</v>
      </c>
      <c r="E839" s="111" t="s">
        <v>203</v>
      </c>
      <c r="J839" s="111" t="s">
        <v>197</v>
      </c>
      <c r="K839" s="111" t="s">
        <v>3</v>
      </c>
      <c r="L839" s="111" t="s">
        <v>203</v>
      </c>
      <c r="Q839" s="111" t="s">
        <v>197</v>
      </c>
      <c r="R839" s="111" t="s">
        <v>3</v>
      </c>
      <c r="S839" s="111" t="s">
        <v>203</v>
      </c>
    </row>
    <row r="840" spans="1:21" s="148" customFormat="1" x14ac:dyDescent="0.3">
      <c r="A840" s="111"/>
      <c r="B840" s="111" t="s">
        <v>199</v>
      </c>
      <c r="C840" s="148" t="e">
        <f>AVERAGE(B831,C832,D833,E834,F835,G836)</f>
        <v>#DIV/0!</v>
      </c>
      <c r="D840" s="148" t="e">
        <f>STDEV(B831,C832,D833,E834,F835,G836)</f>
        <v>#DIV/0!</v>
      </c>
      <c r="E840" s="148" t="e">
        <f>ROUND((D840/C840)*100,2)&amp;"%"</f>
        <v>#DIV/0!</v>
      </c>
      <c r="I840" s="111" t="s">
        <v>199</v>
      </c>
      <c r="J840" s="148" t="e">
        <f>AVERAGE(I831,J832,K833,L834,M835,N836)</f>
        <v>#DIV/0!</v>
      </c>
      <c r="K840" s="148" t="e">
        <f>STDEV(I831,J832,K833,L834,M835,N836)</f>
        <v>#DIV/0!</v>
      </c>
      <c r="L840" s="148" t="e">
        <f>ROUND((K840/J840)*100,2)&amp;"%"</f>
        <v>#DIV/0!</v>
      </c>
      <c r="P840" s="111" t="s">
        <v>199</v>
      </c>
      <c r="Q840" s="148" t="e">
        <f>AVERAGE(P831,Q832,R833,S834,T835,U836)</f>
        <v>#DIV/0!</v>
      </c>
      <c r="R840" s="148" t="e">
        <f>STDEV(P831,Q832,R833,S834,T835,U836)</f>
        <v>#DIV/0!</v>
      </c>
      <c r="S840" s="148" t="e">
        <f>ROUND((R840/Q840)*100,2)&amp;"%"</f>
        <v>#DIV/0!</v>
      </c>
    </row>
    <row r="841" spans="1:21" s="148" customFormat="1" x14ac:dyDescent="0.3">
      <c r="A841" s="111"/>
      <c r="B841" s="111" t="s">
        <v>198</v>
      </c>
      <c r="C841" s="148" t="e">
        <f>AVERAGE(B832,C831,D831,F831,G831,E832)</f>
        <v>#DIV/0!</v>
      </c>
      <c r="D841" s="148" t="e">
        <f>STDEV(B832,C831,D831,E832,F831,G831)</f>
        <v>#DIV/0!</v>
      </c>
      <c r="E841" s="148" t="e">
        <f t="shared" ref="E841:E845" si="138">ROUND((D841/C841)*100,2)&amp;"%"</f>
        <v>#DIV/0!</v>
      </c>
      <c r="F841" s="111"/>
      <c r="G841" s="111"/>
      <c r="I841" s="111" t="s">
        <v>198</v>
      </c>
      <c r="J841" s="148" t="e">
        <f>AVERAGE(I832,J831,K831,M831,N831,L832)</f>
        <v>#DIV/0!</v>
      </c>
      <c r="K841" s="148" t="e">
        <f>STDEV(I832,J831,K831,L832,M831,N831)</f>
        <v>#DIV/0!</v>
      </c>
      <c r="L841" s="148" t="e">
        <f t="shared" ref="L841:L845" si="139">ROUND((K841/J841)*100,2)&amp;"%"</f>
        <v>#DIV/0!</v>
      </c>
      <c r="M841" s="111"/>
      <c r="N841" s="111"/>
      <c r="P841" s="111" t="s">
        <v>198</v>
      </c>
      <c r="Q841" s="148" t="e">
        <f>AVERAGE(P832,Q831,R831,T831,U831,S832)</f>
        <v>#DIV/0!</v>
      </c>
      <c r="R841" s="148" t="e">
        <f>STDEV(P832,Q831,R831,S832,T831,U831)</f>
        <v>#DIV/0!</v>
      </c>
      <c r="S841" s="148" t="e">
        <f t="shared" ref="S841:S845" si="140">ROUND((R841/Q841)*100,2)&amp;"%"</f>
        <v>#DIV/0!</v>
      </c>
      <c r="T841" s="111"/>
      <c r="U841" s="111"/>
    </row>
    <row r="842" spans="1:21" s="148" customFormat="1" x14ac:dyDescent="0.3">
      <c r="A842" s="111"/>
      <c r="B842" s="111" t="s">
        <v>200</v>
      </c>
      <c r="C842" s="148" t="e">
        <f>AVERAGE(B834,C833,D832,E831,F836,G835)</f>
        <v>#DIV/0!</v>
      </c>
      <c r="D842" s="148" t="e">
        <f>STDEV(B834,C833,D832,E831,F836,G835)</f>
        <v>#DIV/0!</v>
      </c>
      <c r="E842" s="148" t="e">
        <f t="shared" si="138"/>
        <v>#DIV/0!</v>
      </c>
      <c r="F842" s="111"/>
      <c r="G842" s="111"/>
      <c r="I842" s="111" t="s">
        <v>200</v>
      </c>
      <c r="J842" s="148" t="e">
        <f>AVERAGE(I834,J833,K832,L831,M836,N835)</f>
        <v>#DIV/0!</v>
      </c>
      <c r="K842" s="148" t="e">
        <f>STDEV(I834,J833,K832,L831,M836,N835)</f>
        <v>#DIV/0!</v>
      </c>
      <c r="L842" s="148" t="e">
        <f t="shared" si="139"/>
        <v>#DIV/0!</v>
      </c>
      <c r="M842" s="111"/>
      <c r="N842" s="111"/>
      <c r="P842" s="111" t="s">
        <v>200</v>
      </c>
      <c r="Q842" s="148" t="e">
        <f>AVERAGE(P834,Q833,R832,S831,T836,U835)</f>
        <v>#DIV/0!</v>
      </c>
      <c r="R842" s="148" t="e">
        <f>STDEV(P834,Q833,R832,S831,T836,U835)</f>
        <v>#DIV/0!</v>
      </c>
      <c r="S842" s="148" t="e">
        <f t="shared" si="140"/>
        <v>#DIV/0!</v>
      </c>
      <c r="T842" s="111"/>
      <c r="U842" s="111"/>
    </row>
    <row r="843" spans="1:21" s="148" customFormat="1" x14ac:dyDescent="0.3">
      <c r="A843" s="111"/>
      <c r="B843" s="111" t="s">
        <v>201</v>
      </c>
      <c r="C843" s="148" t="e">
        <f>AVERAGE(B835,C836,D836,E835,F834,G833)</f>
        <v>#DIV/0!</v>
      </c>
      <c r="D843" s="148" t="e">
        <f>STDEV(B835,C836,D836,E835,F834,G833)</f>
        <v>#DIV/0!</v>
      </c>
      <c r="E843" s="148" t="e">
        <f t="shared" si="138"/>
        <v>#DIV/0!</v>
      </c>
      <c r="F843" s="111"/>
      <c r="G843" s="111"/>
      <c r="I843" s="111" t="s">
        <v>201</v>
      </c>
      <c r="J843" s="148" t="e">
        <f>AVERAGE(I835,J836,K836,L835,M834,N833)</f>
        <v>#DIV/0!</v>
      </c>
      <c r="K843" s="148" t="e">
        <f>STDEV(I835,J836,K836,L835,M834,N833)</f>
        <v>#DIV/0!</v>
      </c>
      <c r="L843" s="148" t="e">
        <f t="shared" si="139"/>
        <v>#DIV/0!</v>
      </c>
      <c r="M843" s="111"/>
      <c r="N843" s="111"/>
      <c r="P843" s="111" t="s">
        <v>201</v>
      </c>
      <c r="Q843" s="148" t="e">
        <f>AVERAGE(P835,Q836,R836,S835,T834,U833)</f>
        <v>#DIV/0!</v>
      </c>
      <c r="R843" s="148" t="e">
        <f>STDEV(P835,Q836,R836,S835,T834,U833)</f>
        <v>#DIV/0!</v>
      </c>
      <c r="S843" s="148" t="e">
        <f t="shared" si="140"/>
        <v>#DIV/0!</v>
      </c>
      <c r="T843" s="111"/>
      <c r="U843" s="111"/>
    </row>
    <row r="844" spans="1:21" s="148" customFormat="1" x14ac:dyDescent="0.3">
      <c r="A844" s="111"/>
      <c r="B844" s="111" t="s">
        <v>202</v>
      </c>
      <c r="C844" s="148" t="e">
        <f>AVERAGE(B837,C835,D834,G832,F837,E838)</f>
        <v>#DIV/0!</v>
      </c>
      <c r="D844" s="148" t="e">
        <f>STDEV(B837,C835,D834,G832,F837,E838)</f>
        <v>#DIV/0!</v>
      </c>
      <c r="E844" s="148" t="e">
        <f t="shared" si="138"/>
        <v>#DIV/0!</v>
      </c>
      <c r="F844" s="111"/>
      <c r="G844" s="111"/>
      <c r="I844" s="111" t="s">
        <v>202</v>
      </c>
      <c r="J844" s="148" t="e">
        <f>AVERAGE(I837,J835,K834,N832,M837,L838)</f>
        <v>#DIV/0!</v>
      </c>
      <c r="K844" s="148" t="e">
        <f>STDEV(I837,J835,K834,N832,M837,L838)</f>
        <v>#DIV/0!</v>
      </c>
      <c r="L844" s="148" t="e">
        <f t="shared" si="139"/>
        <v>#DIV/0!</v>
      </c>
      <c r="M844" s="111"/>
      <c r="N844" s="111"/>
      <c r="P844" s="111" t="s">
        <v>202</v>
      </c>
      <c r="Q844" s="148" t="e">
        <f>AVERAGE(P837,Q835,R834,U832,T837,S838)</f>
        <v>#DIV/0!</v>
      </c>
      <c r="R844" s="148" t="e">
        <f>STDEV(P837,Q835,R834,U832,T837,S838)</f>
        <v>#DIV/0!</v>
      </c>
      <c r="S844" s="148" t="e">
        <f t="shared" si="140"/>
        <v>#DIV/0!</v>
      </c>
      <c r="T844" s="111"/>
      <c r="U844" s="111"/>
    </row>
    <row r="845" spans="1:21" s="148" customFormat="1" x14ac:dyDescent="0.3">
      <c r="A845" s="111"/>
      <c r="B845" s="111" t="s">
        <v>204</v>
      </c>
      <c r="C845" s="148" t="e">
        <f>AVERAGE(B838,C837,D838,E837,F838,G837)</f>
        <v>#DIV/0!</v>
      </c>
      <c r="D845" s="148" t="e">
        <f>STDEV(B838,C837,D838,E837,F838,G837)</f>
        <v>#DIV/0!</v>
      </c>
      <c r="E845" s="148" t="e">
        <f t="shared" si="138"/>
        <v>#DIV/0!</v>
      </c>
      <c r="F845" s="111"/>
      <c r="G845" s="111"/>
      <c r="I845" s="111" t="s">
        <v>204</v>
      </c>
      <c r="J845" s="148" t="e">
        <f>AVERAGE(I838,J837,K838,L837,M838,N837)</f>
        <v>#DIV/0!</v>
      </c>
      <c r="K845" s="148" t="e">
        <f>STDEV(I838,J837,K838,L837,M838,N837)</f>
        <v>#DIV/0!</v>
      </c>
      <c r="L845" s="148" t="e">
        <f t="shared" si="139"/>
        <v>#DIV/0!</v>
      </c>
      <c r="M845" s="111"/>
      <c r="N845" s="111"/>
      <c r="P845" s="111" t="s">
        <v>204</v>
      </c>
      <c r="Q845" s="148" t="e">
        <f>AVERAGE(P838,Q837,R838,S837,T838,U837)</f>
        <v>#DIV/0!</v>
      </c>
      <c r="R845" s="148" t="e">
        <f>STDEV(P838,Q837,R838,S837,T838,U837)</f>
        <v>#DIV/0!</v>
      </c>
      <c r="S845" s="148" t="e">
        <f t="shared" si="140"/>
        <v>#DIV/0!</v>
      </c>
      <c r="T845" s="111"/>
      <c r="U845" s="111"/>
    </row>
    <row r="846" spans="1:21" s="148" customFormat="1" x14ac:dyDescent="0.3">
      <c r="A846" s="111"/>
      <c r="B846" s="111"/>
      <c r="C846" s="111"/>
      <c r="D846" s="111"/>
      <c r="E846" s="111"/>
      <c r="F846" s="111"/>
      <c r="G846" s="111"/>
      <c r="I846" s="111"/>
      <c r="J846" s="111"/>
      <c r="K846" s="111"/>
      <c r="L846" s="111"/>
      <c r="M846" s="111"/>
      <c r="N846" s="111"/>
      <c r="P846" s="111"/>
      <c r="Q846" s="111"/>
      <c r="R846" s="111"/>
      <c r="S846" s="111"/>
      <c r="T846" s="111"/>
      <c r="U846" s="111"/>
    </row>
    <row r="847" spans="1:21" s="148" customFormat="1" x14ac:dyDescent="0.3">
      <c r="A847" s="111"/>
      <c r="B847" s="52" t="s">
        <v>194</v>
      </c>
      <c r="C847" s="106"/>
      <c r="D847" s="106"/>
      <c r="E847" s="106"/>
      <c r="F847" s="106"/>
      <c r="G847" s="106"/>
      <c r="H847" s="106"/>
      <c r="I847" s="52" t="s">
        <v>195</v>
      </c>
      <c r="J847" s="106"/>
      <c r="K847" s="106"/>
      <c r="L847" s="106"/>
      <c r="M847" s="106"/>
      <c r="N847" s="106"/>
      <c r="O847" s="106"/>
      <c r="P847" s="52" t="s">
        <v>196</v>
      </c>
      <c r="Q847" s="106"/>
      <c r="R847" s="106"/>
      <c r="S847" s="106"/>
      <c r="T847" s="106"/>
      <c r="U847" s="106"/>
    </row>
    <row r="848" spans="1:21" s="148" customFormat="1" x14ac:dyDescent="0.3">
      <c r="A848" s="111"/>
      <c r="B848" s="131"/>
      <c r="C848" s="131"/>
      <c r="D848" s="131"/>
      <c r="E848" s="131"/>
      <c r="F848" s="131"/>
      <c r="G848" s="131"/>
      <c r="H848" s="106"/>
      <c r="I848" s="131"/>
      <c r="J848" s="131"/>
      <c r="K848" s="131"/>
      <c r="L848" s="131"/>
      <c r="M848" s="131"/>
      <c r="N848" s="131"/>
      <c r="O848" s="106"/>
      <c r="P848" s="131"/>
      <c r="Q848" s="131"/>
      <c r="R848" s="131"/>
      <c r="S848" s="131"/>
      <c r="T848" s="131"/>
      <c r="U848" s="131"/>
    </row>
    <row r="849" spans="1:21" s="148" customFormat="1" x14ac:dyDescent="0.3">
      <c r="A849" s="111"/>
      <c r="B849" s="132"/>
      <c r="C849" s="133"/>
      <c r="D849" s="133"/>
      <c r="E849" s="134"/>
      <c r="F849" s="133"/>
      <c r="G849" s="133"/>
      <c r="H849" s="106"/>
      <c r="I849" s="132"/>
      <c r="J849" s="133"/>
      <c r="K849" s="133"/>
      <c r="L849" s="134"/>
      <c r="M849" s="133"/>
      <c r="N849" s="133"/>
      <c r="O849" s="106"/>
      <c r="P849" s="132"/>
      <c r="Q849" s="133"/>
      <c r="R849" s="133"/>
      <c r="S849" s="134"/>
      <c r="T849" s="133"/>
      <c r="U849" s="133"/>
    </row>
    <row r="850" spans="1:21" s="148" customFormat="1" x14ac:dyDescent="0.3">
      <c r="A850" s="111"/>
      <c r="B850" s="133"/>
      <c r="C850" s="132"/>
      <c r="D850" s="134"/>
      <c r="E850" s="133"/>
      <c r="F850" s="135"/>
      <c r="G850" s="136"/>
      <c r="H850" s="106"/>
      <c r="I850" s="133"/>
      <c r="J850" s="132"/>
      <c r="K850" s="134"/>
      <c r="L850" s="133"/>
      <c r="M850" s="135"/>
      <c r="N850" s="136"/>
      <c r="O850" s="106"/>
      <c r="P850" s="133"/>
      <c r="Q850" s="132"/>
      <c r="R850" s="134"/>
      <c r="S850" s="133"/>
      <c r="T850" s="135"/>
      <c r="U850" s="136"/>
    </row>
    <row r="851" spans="1:21" s="148" customFormat="1" x14ac:dyDescent="0.3">
      <c r="A851" s="111"/>
      <c r="B851" s="135"/>
      <c r="C851" s="134"/>
      <c r="D851" s="132"/>
      <c r="E851" s="135"/>
      <c r="F851" s="135"/>
      <c r="G851" s="137"/>
      <c r="H851" s="106"/>
      <c r="I851" s="135"/>
      <c r="J851" s="134"/>
      <c r="K851" s="132"/>
      <c r="L851" s="135"/>
      <c r="M851" s="135"/>
      <c r="N851" s="137"/>
      <c r="O851" s="106"/>
      <c r="P851" s="135"/>
      <c r="Q851" s="134"/>
      <c r="R851" s="132"/>
      <c r="S851" s="135"/>
      <c r="T851" s="135"/>
      <c r="U851" s="137"/>
    </row>
    <row r="852" spans="1:21" s="148" customFormat="1" x14ac:dyDescent="0.3">
      <c r="A852" s="111"/>
      <c r="B852" s="134"/>
      <c r="C852" s="135"/>
      <c r="D852" s="136"/>
      <c r="E852" s="132"/>
      <c r="F852" s="137"/>
      <c r="G852" s="135"/>
      <c r="H852" s="106"/>
      <c r="I852" s="134"/>
      <c r="J852" s="135"/>
      <c r="K852" s="136"/>
      <c r="L852" s="132"/>
      <c r="M852" s="137"/>
      <c r="N852" s="135"/>
      <c r="O852" s="106"/>
      <c r="P852" s="134"/>
      <c r="Q852" s="135"/>
      <c r="R852" s="136"/>
      <c r="S852" s="132"/>
      <c r="T852" s="137"/>
      <c r="U852" s="135"/>
    </row>
    <row r="853" spans="1:21" s="148" customFormat="1" x14ac:dyDescent="0.3">
      <c r="A853" s="111"/>
      <c r="B853" s="137"/>
      <c r="C853" s="136"/>
      <c r="D853" s="135"/>
      <c r="E853" s="137"/>
      <c r="F853" s="132"/>
      <c r="G853" s="134"/>
      <c r="H853" s="106"/>
      <c r="I853" s="137"/>
      <c r="J853" s="136"/>
      <c r="K853" s="135"/>
      <c r="L853" s="137"/>
      <c r="M853" s="132"/>
      <c r="N853" s="134"/>
      <c r="O853" s="106"/>
      <c r="P853" s="137"/>
      <c r="Q853" s="136"/>
      <c r="R853" s="135"/>
      <c r="S853" s="137"/>
      <c r="T853" s="132"/>
      <c r="U853" s="134"/>
    </row>
    <row r="854" spans="1:21" s="148" customFormat="1" x14ac:dyDescent="0.3">
      <c r="A854" s="111"/>
      <c r="B854" s="135"/>
      <c r="C854" s="137"/>
      <c r="D854" s="137"/>
      <c r="E854" s="135"/>
      <c r="F854" s="134"/>
      <c r="G854" s="132"/>
      <c r="H854" s="106"/>
      <c r="I854" s="135"/>
      <c r="J854" s="137"/>
      <c r="K854" s="137"/>
      <c r="L854" s="135"/>
      <c r="M854" s="134"/>
      <c r="N854" s="132"/>
      <c r="O854" s="106"/>
      <c r="P854" s="135"/>
      <c r="Q854" s="137"/>
      <c r="R854" s="137"/>
      <c r="S854" s="135"/>
      <c r="T854" s="134"/>
      <c r="U854" s="132"/>
    </row>
    <row r="855" spans="1:21" s="148" customFormat="1" x14ac:dyDescent="0.3">
      <c r="A855" s="111"/>
      <c r="B855" s="136"/>
      <c r="C855" s="138"/>
      <c r="D855" s="135"/>
      <c r="E855" s="138"/>
      <c r="F855" s="136"/>
      <c r="G855" s="138"/>
      <c r="H855" s="106"/>
      <c r="I855" s="136"/>
      <c r="J855" s="138"/>
      <c r="K855" s="135"/>
      <c r="L855" s="138"/>
      <c r="M855" s="136"/>
      <c r="N855" s="138"/>
      <c r="O855" s="106"/>
      <c r="P855" s="136"/>
      <c r="Q855" s="138"/>
      <c r="R855" s="135"/>
      <c r="S855" s="138"/>
      <c r="T855" s="136"/>
      <c r="U855" s="138"/>
    </row>
    <row r="856" spans="1:21" s="148" customFormat="1" x14ac:dyDescent="0.3">
      <c r="A856" s="111"/>
      <c r="B856" s="145"/>
      <c r="C856" s="146"/>
      <c r="D856" s="145"/>
      <c r="E856" s="147"/>
      <c r="F856" s="145"/>
      <c r="G856" s="146"/>
      <c r="H856" s="106"/>
      <c r="I856" s="145"/>
      <c r="J856" s="146"/>
      <c r="K856" s="145"/>
      <c r="L856" s="147"/>
      <c r="M856" s="145"/>
      <c r="N856" s="146"/>
      <c r="O856" s="106"/>
      <c r="P856" s="145"/>
      <c r="Q856" s="146"/>
      <c r="R856" s="145"/>
      <c r="S856" s="147"/>
      <c r="T856" s="145"/>
      <c r="U856" s="146"/>
    </row>
    <row r="857" spans="1:21" s="148" customFormat="1" x14ac:dyDescent="0.3">
      <c r="A857" s="111"/>
      <c r="C857" s="111" t="s">
        <v>197</v>
      </c>
      <c r="D857" s="111" t="s">
        <v>3</v>
      </c>
      <c r="E857" s="111" t="s">
        <v>203</v>
      </c>
      <c r="J857" s="111" t="s">
        <v>197</v>
      </c>
      <c r="K857" s="111" t="s">
        <v>3</v>
      </c>
      <c r="L857" s="111" t="s">
        <v>203</v>
      </c>
      <c r="Q857" s="111" t="s">
        <v>197</v>
      </c>
      <c r="R857" s="111" t="s">
        <v>3</v>
      </c>
      <c r="S857" s="111" t="s">
        <v>203</v>
      </c>
    </row>
    <row r="858" spans="1:21" s="148" customFormat="1" x14ac:dyDescent="0.3">
      <c r="A858" s="111"/>
      <c r="B858" s="111" t="s">
        <v>199</v>
      </c>
      <c r="C858" s="148" t="e">
        <f>AVERAGE(B849,C850,D851,E852,F853,G854)</f>
        <v>#DIV/0!</v>
      </c>
      <c r="D858" s="148" t="e">
        <f>STDEV(B849,C850,D851,E852,F853,G854)</f>
        <v>#DIV/0!</v>
      </c>
      <c r="E858" s="148" t="e">
        <f>ROUND((D858/C858)*100,2)&amp;"%"</f>
        <v>#DIV/0!</v>
      </c>
      <c r="I858" s="111" t="s">
        <v>199</v>
      </c>
      <c r="J858" s="148" t="e">
        <f>AVERAGE(I849,J850,K851,L852,M853,N854)</f>
        <v>#DIV/0!</v>
      </c>
      <c r="K858" s="148" t="e">
        <f>STDEV(I849,J850,K851,L852,M853,N854)</f>
        <v>#DIV/0!</v>
      </c>
      <c r="L858" s="148" t="e">
        <f>ROUND((K858/J858)*100,2)&amp;"%"</f>
        <v>#DIV/0!</v>
      </c>
      <c r="P858" s="111" t="s">
        <v>199</v>
      </c>
      <c r="Q858" s="148" t="e">
        <f>AVERAGE(P849,Q850,R851,S852,T853,U854)</f>
        <v>#DIV/0!</v>
      </c>
      <c r="R858" s="148" t="e">
        <f>STDEV(P849,Q850,R851,S852,T853,U854)</f>
        <v>#DIV/0!</v>
      </c>
      <c r="S858" s="148" t="e">
        <f>ROUND((R858/Q858)*100,2)&amp;"%"</f>
        <v>#DIV/0!</v>
      </c>
    </row>
    <row r="859" spans="1:21" s="148" customFormat="1" x14ac:dyDescent="0.3">
      <c r="A859" s="111"/>
      <c r="B859" s="111" t="s">
        <v>198</v>
      </c>
      <c r="C859" s="148" t="e">
        <f>AVERAGE(B850,C849,D849,F849,G849,E850)</f>
        <v>#DIV/0!</v>
      </c>
      <c r="D859" s="148" t="e">
        <f>STDEV(B850,C849,D849,E850,F849,G849)</f>
        <v>#DIV/0!</v>
      </c>
      <c r="E859" s="148" t="e">
        <f t="shared" ref="E859:E863" si="141">ROUND((D859/C859)*100,2)&amp;"%"</f>
        <v>#DIV/0!</v>
      </c>
      <c r="F859" s="111"/>
      <c r="G859" s="111"/>
      <c r="I859" s="111" t="s">
        <v>198</v>
      </c>
      <c r="J859" s="148" t="e">
        <f>AVERAGE(I850,J849,K849,M849,N849,L850)</f>
        <v>#DIV/0!</v>
      </c>
      <c r="K859" s="148" t="e">
        <f>STDEV(I850,J849,K849,L850,M849,N849)</f>
        <v>#DIV/0!</v>
      </c>
      <c r="L859" s="148" t="e">
        <f t="shared" ref="L859:L863" si="142">ROUND((K859/J859)*100,2)&amp;"%"</f>
        <v>#DIV/0!</v>
      </c>
      <c r="M859" s="111"/>
      <c r="N859" s="111"/>
      <c r="P859" s="111" t="s">
        <v>198</v>
      </c>
      <c r="Q859" s="148" t="e">
        <f>AVERAGE(P850,Q849,R849,T849,U849,S850)</f>
        <v>#DIV/0!</v>
      </c>
      <c r="R859" s="148" t="e">
        <f>STDEV(P850,Q849,R849,S850,T849,U849)</f>
        <v>#DIV/0!</v>
      </c>
      <c r="S859" s="148" t="e">
        <f t="shared" ref="S859:S863" si="143">ROUND((R859/Q859)*100,2)&amp;"%"</f>
        <v>#DIV/0!</v>
      </c>
      <c r="T859" s="111"/>
      <c r="U859" s="111"/>
    </row>
    <row r="860" spans="1:21" s="148" customFormat="1" x14ac:dyDescent="0.3">
      <c r="A860" s="111"/>
      <c r="B860" s="111" t="s">
        <v>200</v>
      </c>
      <c r="C860" s="148" t="e">
        <f>AVERAGE(B852,C851,D850,E849,F854,G853)</f>
        <v>#DIV/0!</v>
      </c>
      <c r="D860" s="148" t="e">
        <f>STDEV(B852,C851,D850,E849,F854,G853)</f>
        <v>#DIV/0!</v>
      </c>
      <c r="E860" s="148" t="e">
        <f t="shared" si="141"/>
        <v>#DIV/0!</v>
      </c>
      <c r="F860" s="111"/>
      <c r="G860" s="111"/>
      <c r="I860" s="111" t="s">
        <v>200</v>
      </c>
      <c r="J860" s="148" t="e">
        <f>AVERAGE(I852,J851,K850,L849,M854,N853)</f>
        <v>#DIV/0!</v>
      </c>
      <c r="K860" s="148" t="e">
        <f>STDEV(I852,J851,K850,L849,M854,N853)</f>
        <v>#DIV/0!</v>
      </c>
      <c r="L860" s="148" t="e">
        <f t="shared" si="142"/>
        <v>#DIV/0!</v>
      </c>
      <c r="M860" s="111"/>
      <c r="N860" s="111"/>
      <c r="P860" s="111" t="s">
        <v>200</v>
      </c>
      <c r="Q860" s="148" t="e">
        <f>AVERAGE(P852,Q851,R850,S849,T854,U853)</f>
        <v>#DIV/0!</v>
      </c>
      <c r="R860" s="148" t="e">
        <f>STDEV(P852,Q851,R850,S849,T854,U853)</f>
        <v>#DIV/0!</v>
      </c>
      <c r="S860" s="148" t="e">
        <f t="shared" si="143"/>
        <v>#DIV/0!</v>
      </c>
      <c r="T860" s="111"/>
      <c r="U860" s="111"/>
    </row>
    <row r="861" spans="1:21" s="148" customFormat="1" x14ac:dyDescent="0.3">
      <c r="A861" s="111"/>
      <c r="B861" s="111" t="s">
        <v>201</v>
      </c>
      <c r="C861" s="148" t="e">
        <f>AVERAGE(B853,C854,D854,E853,F852,G851)</f>
        <v>#DIV/0!</v>
      </c>
      <c r="D861" s="148" t="e">
        <f>STDEV(B853,C854,D854,E853,F852,G851)</f>
        <v>#DIV/0!</v>
      </c>
      <c r="E861" s="148" t="e">
        <f t="shared" si="141"/>
        <v>#DIV/0!</v>
      </c>
      <c r="F861" s="111"/>
      <c r="G861" s="111"/>
      <c r="I861" s="111" t="s">
        <v>201</v>
      </c>
      <c r="J861" s="148" t="e">
        <f>AVERAGE(I853,J854,K854,L853,M852,N851)</f>
        <v>#DIV/0!</v>
      </c>
      <c r="K861" s="148" t="e">
        <f>STDEV(I853,J854,K854,L853,M852,N851)</f>
        <v>#DIV/0!</v>
      </c>
      <c r="L861" s="148" t="e">
        <f t="shared" si="142"/>
        <v>#DIV/0!</v>
      </c>
      <c r="M861" s="111"/>
      <c r="N861" s="111"/>
      <c r="P861" s="111" t="s">
        <v>201</v>
      </c>
      <c r="Q861" s="148" t="e">
        <f>AVERAGE(P853,Q854,R854,S853,T852,U851)</f>
        <v>#DIV/0!</v>
      </c>
      <c r="R861" s="148" t="e">
        <f>STDEV(P853,Q854,R854,S853,T852,U851)</f>
        <v>#DIV/0!</v>
      </c>
      <c r="S861" s="148" t="e">
        <f t="shared" si="143"/>
        <v>#DIV/0!</v>
      </c>
      <c r="T861" s="111"/>
      <c r="U861" s="111"/>
    </row>
    <row r="862" spans="1:21" s="148" customFormat="1" x14ac:dyDescent="0.3">
      <c r="A862" s="111"/>
      <c r="B862" s="111" t="s">
        <v>202</v>
      </c>
      <c r="C862" s="148" t="e">
        <f>AVERAGE(B855,C853,D852,G850,F855,E856)</f>
        <v>#DIV/0!</v>
      </c>
      <c r="D862" s="148" t="e">
        <f>STDEV(B855,C853,D852,G850,F855,E856)</f>
        <v>#DIV/0!</v>
      </c>
      <c r="E862" s="148" t="e">
        <f t="shared" si="141"/>
        <v>#DIV/0!</v>
      </c>
      <c r="F862" s="111"/>
      <c r="G862" s="111"/>
      <c r="I862" s="111" t="s">
        <v>202</v>
      </c>
      <c r="J862" s="148" t="e">
        <f>AVERAGE(I855,J853,K852,N850,M855,L856)</f>
        <v>#DIV/0!</v>
      </c>
      <c r="K862" s="148" t="e">
        <f>STDEV(I855,J853,K852,N850,M855,L856)</f>
        <v>#DIV/0!</v>
      </c>
      <c r="L862" s="148" t="e">
        <f t="shared" si="142"/>
        <v>#DIV/0!</v>
      </c>
      <c r="M862" s="111"/>
      <c r="N862" s="111"/>
      <c r="P862" s="111" t="s">
        <v>202</v>
      </c>
      <c r="Q862" s="148" t="e">
        <f>AVERAGE(P855,Q853,R852,U850,T855,S856)</f>
        <v>#DIV/0!</v>
      </c>
      <c r="R862" s="148" t="e">
        <f>STDEV(P855,Q853,R852,U850,T855,S856)</f>
        <v>#DIV/0!</v>
      </c>
      <c r="S862" s="148" t="e">
        <f t="shared" si="143"/>
        <v>#DIV/0!</v>
      </c>
      <c r="T862" s="111"/>
      <c r="U862" s="111"/>
    </row>
    <row r="863" spans="1:21" s="148" customFormat="1" x14ac:dyDescent="0.3">
      <c r="A863" s="111"/>
      <c r="B863" s="111" t="s">
        <v>204</v>
      </c>
      <c r="C863" s="148" t="e">
        <f>AVERAGE(B856,C855,D856,E855,F856,G855)</f>
        <v>#DIV/0!</v>
      </c>
      <c r="D863" s="148" t="e">
        <f>STDEV(B856,C855,D856,E855,F856,G855)</f>
        <v>#DIV/0!</v>
      </c>
      <c r="E863" s="148" t="e">
        <f t="shared" si="141"/>
        <v>#DIV/0!</v>
      </c>
      <c r="F863" s="111"/>
      <c r="G863" s="111"/>
      <c r="I863" s="111" t="s">
        <v>204</v>
      </c>
      <c r="J863" s="148" t="e">
        <f>AVERAGE(I856,J855,K856,L855,M856,N855)</f>
        <v>#DIV/0!</v>
      </c>
      <c r="K863" s="148" t="e">
        <f>STDEV(I856,J855,K856,L855,M856,N855)</f>
        <v>#DIV/0!</v>
      </c>
      <c r="L863" s="148" t="e">
        <f t="shared" si="142"/>
        <v>#DIV/0!</v>
      </c>
      <c r="M863" s="111"/>
      <c r="N863" s="111"/>
      <c r="P863" s="111" t="s">
        <v>204</v>
      </c>
      <c r="Q863" s="148" t="e">
        <f>AVERAGE(P856,Q855,R856,S855,T856,U855)</f>
        <v>#DIV/0!</v>
      </c>
      <c r="R863" s="148" t="e">
        <f>STDEV(P856,Q855,R856,S855,T856,U855)</f>
        <v>#DIV/0!</v>
      </c>
      <c r="S863" s="148" t="e">
        <f t="shared" si="143"/>
        <v>#DIV/0!</v>
      </c>
      <c r="T863" s="111"/>
      <c r="U863" s="111"/>
    </row>
    <row r="864" spans="1:21" s="148" customFormat="1" x14ac:dyDescent="0.3">
      <c r="A864" s="111"/>
      <c r="B864" s="111"/>
      <c r="C864" s="111"/>
      <c r="D864" s="111"/>
      <c r="E864" s="111"/>
      <c r="F864" s="111"/>
      <c r="G864" s="111"/>
      <c r="I864" s="111"/>
      <c r="J864" s="111"/>
      <c r="K864" s="111"/>
      <c r="L864" s="111"/>
      <c r="M864" s="111"/>
      <c r="N864" s="111"/>
      <c r="P864" s="111"/>
      <c r="Q864" s="111"/>
      <c r="R864" s="111"/>
      <c r="S864" s="111"/>
      <c r="T864" s="111"/>
      <c r="U864" s="111"/>
    </row>
    <row r="865" spans="1:21" s="148" customFormat="1" x14ac:dyDescent="0.3">
      <c r="A865" s="111"/>
      <c r="B865" s="52" t="s">
        <v>194</v>
      </c>
      <c r="C865" s="106"/>
      <c r="D865" s="106"/>
      <c r="E865" s="106"/>
      <c r="F865" s="106"/>
      <c r="G865" s="106"/>
      <c r="H865" s="106"/>
      <c r="I865" s="52" t="s">
        <v>195</v>
      </c>
      <c r="J865" s="106"/>
      <c r="K865" s="106"/>
      <c r="L865" s="106"/>
      <c r="M865" s="106"/>
      <c r="N865" s="106"/>
      <c r="O865" s="106"/>
      <c r="P865" s="52" t="s">
        <v>196</v>
      </c>
      <c r="Q865" s="106"/>
      <c r="R865" s="106"/>
      <c r="S865" s="106"/>
      <c r="T865" s="106"/>
      <c r="U865" s="106"/>
    </row>
    <row r="866" spans="1:21" s="148" customFormat="1" x14ac:dyDescent="0.3">
      <c r="A866" s="111"/>
      <c r="B866" s="131"/>
      <c r="C866" s="131"/>
      <c r="D866" s="131"/>
      <c r="E866" s="131"/>
      <c r="F866" s="131"/>
      <c r="G866" s="131"/>
      <c r="H866" s="106"/>
      <c r="I866" s="131"/>
      <c r="J866" s="131"/>
      <c r="K866" s="131"/>
      <c r="L866" s="131"/>
      <c r="M866" s="131"/>
      <c r="N866" s="131"/>
      <c r="O866" s="106"/>
      <c r="P866" s="131"/>
      <c r="Q866" s="131"/>
      <c r="R866" s="131"/>
      <c r="S866" s="131"/>
      <c r="T866" s="131"/>
      <c r="U866" s="131"/>
    </row>
    <row r="867" spans="1:21" s="148" customFormat="1" x14ac:dyDescent="0.3">
      <c r="A867" s="111"/>
      <c r="B867" s="132"/>
      <c r="C867" s="133"/>
      <c r="D867" s="133"/>
      <c r="E867" s="134"/>
      <c r="F867" s="133"/>
      <c r="G867" s="133"/>
      <c r="H867" s="106"/>
      <c r="I867" s="132"/>
      <c r="J867" s="133"/>
      <c r="K867" s="133"/>
      <c r="L867" s="134"/>
      <c r="M867" s="133"/>
      <c r="N867" s="133"/>
      <c r="O867" s="106"/>
      <c r="P867" s="132"/>
      <c r="Q867" s="133"/>
      <c r="R867" s="133"/>
      <c r="S867" s="134"/>
      <c r="T867" s="133"/>
      <c r="U867" s="133"/>
    </row>
    <row r="868" spans="1:21" s="148" customFormat="1" x14ac:dyDescent="0.3">
      <c r="A868" s="111"/>
      <c r="B868" s="133"/>
      <c r="C868" s="132"/>
      <c r="D868" s="134"/>
      <c r="E868" s="133"/>
      <c r="F868" s="135"/>
      <c r="G868" s="136"/>
      <c r="H868" s="106"/>
      <c r="I868" s="133"/>
      <c r="J868" s="132"/>
      <c r="K868" s="134"/>
      <c r="L868" s="133"/>
      <c r="M868" s="135"/>
      <c r="N868" s="136"/>
      <c r="O868" s="106"/>
      <c r="P868" s="133"/>
      <c r="Q868" s="132"/>
      <c r="R868" s="134"/>
      <c r="S868" s="133"/>
      <c r="T868" s="135"/>
      <c r="U868" s="136"/>
    </row>
    <row r="869" spans="1:21" s="148" customFormat="1" x14ac:dyDescent="0.3">
      <c r="A869" s="111"/>
      <c r="B869" s="135"/>
      <c r="C869" s="134"/>
      <c r="D869" s="132"/>
      <c r="E869" s="135"/>
      <c r="F869" s="135"/>
      <c r="G869" s="137"/>
      <c r="H869" s="106"/>
      <c r="I869" s="135"/>
      <c r="J869" s="134"/>
      <c r="K869" s="132"/>
      <c r="L869" s="135"/>
      <c r="M869" s="135"/>
      <c r="N869" s="137"/>
      <c r="O869" s="106"/>
      <c r="P869" s="135"/>
      <c r="Q869" s="134"/>
      <c r="R869" s="132"/>
      <c r="S869" s="135"/>
      <c r="T869" s="135"/>
      <c r="U869" s="137"/>
    </row>
    <row r="870" spans="1:21" s="148" customFormat="1" x14ac:dyDescent="0.3">
      <c r="A870" s="111"/>
      <c r="B870" s="134"/>
      <c r="C870" s="135"/>
      <c r="D870" s="136"/>
      <c r="E870" s="132"/>
      <c r="F870" s="137"/>
      <c r="G870" s="135"/>
      <c r="H870" s="106"/>
      <c r="I870" s="134"/>
      <c r="J870" s="135"/>
      <c r="K870" s="136"/>
      <c r="L870" s="132"/>
      <c r="M870" s="137"/>
      <c r="N870" s="135"/>
      <c r="O870" s="106"/>
      <c r="P870" s="134"/>
      <c r="Q870" s="135"/>
      <c r="R870" s="136"/>
      <c r="S870" s="132"/>
      <c r="T870" s="137"/>
      <c r="U870" s="135"/>
    </row>
    <row r="871" spans="1:21" s="148" customFormat="1" x14ac:dyDescent="0.3">
      <c r="A871" s="111"/>
      <c r="B871" s="137"/>
      <c r="C871" s="136"/>
      <c r="D871" s="135"/>
      <c r="E871" s="137"/>
      <c r="F871" s="132"/>
      <c r="G871" s="134"/>
      <c r="H871" s="106"/>
      <c r="I871" s="137"/>
      <c r="J871" s="136"/>
      <c r="K871" s="135"/>
      <c r="L871" s="137"/>
      <c r="M871" s="132"/>
      <c r="N871" s="134"/>
      <c r="O871" s="106"/>
      <c r="P871" s="137"/>
      <c r="Q871" s="136"/>
      <c r="R871" s="135"/>
      <c r="S871" s="137"/>
      <c r="T871" s="132"/>
      <c r="U871" s="134"/>
    </row>
    <row r="872" spans="1:21" s="148" customFormat="1" x14ac:dyDescent="0.3">
      <c r="A872" s="111"/>
      <c r="B872" s="135"/>
      <c r="C872" s="137"/>
      <c r="D872" s="137"/>
      <c r="E872" s="135"/>
      <c r="F872" s="134"/>
      <c r="G872" s="132"/>
      <c r="H872" s="106"/>
      <c r="I872" s="135"/>
      <c r="J872" s="137"/>
      <c r="K872" s="137"/>
      <c r="L872" s="135"/>
      <c r="M872" s="134"/>
      <c r="N872" s="132"/>
      <c r="O872" s="106"/>
      <c r="P872" s="135"/>
      <c r="Q872" s="137"/>
      <c r="R872" s="137"/>
      <c r="S872" s="135"/>
      <c r="T872" s="134"/>
      <c r="U872" s="132"/>
    </row>
    <row r="873" spans="1:21" s="148" customFormat="1" x14ac:dyDescent="0.3">
      <c r="A873" s="111"/>
      <c r="B873" s="136"/>
      <c r="C873" s="138"/>
      <c r="D873" s="135"/>
      <c r="E873" s="138"/>
      <c r="F873" s="136"/>
      <c r="G873" s="138"/>
      <c r="H873" s="106"/>
      <c r="I873" s="136"/>
      <c r="J873" s="138"/>
      <c r="K873" s="135"/>
      <c r="L873" s="138"/>
      <c r="M873" s="136"/>
      <c r="N873" s="138"/>
      <c r="O873" s="106"/>
      <c r="P873" s="136"/>
      <c r="Q873" s="138"/>
      <c r="R873" s="135"/>
      <c r="S873" s="138"/>
      <c r="T873" s="136"/>
      <c r="U873" s="138"/>
    </row>
    <row r="874" spans="1:21" s="148" customFormat="1" x14ac:dyDescent="0.3">
      <c r="A874" s="111"/>
      <c r="B874" s="145"/>
      <c r="C874" s="146"/>
      <c r="D874" s="145"/>
      <c r="E874" s="147"/>
      <c r="F874" s="145"/>
      <c r="G874" s="146"/>
      <c r="H874" s="106"/>
      <c r="I874" s="145"/>
      <c r="J874" s="146"/>
      <c r="K874" s="145"/>
      <c r="L874" s="147"/>
      <c r="M874" s="145"/>
      <c r="N874" s="146"/>
      <c r="O874" s="106"/>
      <c r="P874" s="145"/>
      <c r="Q874" s="146"/>
      <c r="R874" s="145"/>
      <c r="S874" s="147"/>
      <c r="T874" s="145"/>
      <c r="U874" s="146"/>
    </row>
    <row r="875" spans="1:21" s="148" customFormat="1" x14ac:dyDescent="0.3">
      <c r="A875" s="111"/>
      <c r="C875" s="111" t="s">
        <v>197</v>
      </c>
      <c r="D875" s="111" t="s">
        <v>3</v>
      </c>
      <c r="E875" s="111" t="s">
        <v>203</v>
      </c>
      <c r="J875" s="111" t="s">
        <v>197</v>
      </c>
      <c r="K875" s="111" t="s">
        <v>3</v>
      </c>
      <c r="L875" s="111" t="s">
        <v>203</v>
      </c>
      <c r="Q875" s="111" t="s">
        <v>197</v>
      </c>
      <c r="R875" s="111" t="s">
        <v>3</v>
      </c>
      <c r="S875" s="111" t="s">
        <v>203</v>
      </c>
    </row>
    <row r="876" spans="1:21" s="148" customFormat="1" x14ac:dyDescent="0.3">
      <c r="A876" s="111"/>
      <c r="B876" s="111" t="s">
        <v>199</v>
      </c>
      <c r="C876" s="148" t="e">
        <f>AVERAGE(B867,C868,D869,E870,F871,G872)</f>
        <v>#DIV/0!</v>
      </c>
      <c r="D876" s="148" t="e">
        <f>STDEV(B867,C868,D869,E870,F871,G872)</f>
        <v>#DIV/0!</v>
      </c>
      <c r="E876" s="148" t="e">
        <f>ROUND((D876/C876)*100,2)&amp;"%"</f>
        <v>#DIV/0!</v>
      </c>
      <c r="I876" s="111" t="s">
        <v>199</v>
      </c>
      <c r="J876" s="148" t="e">
        <f>AVERAGE(I867,J868,K869,L870,M871,N872)</f>
        <v>#DIV/0!</v>
      </c>
      <c r="K876" s="148" t="e">
        <f>STDEV(I867,J868,K869,L870,M871,N872)</f>
        <v>#DIV/0!</v>
      </c>
      <c r="L876" s="148" t="e">
        <f>ROUND((K876/J876)*100,2)&amp;"%"</f>
        <v>#DIV/0!</v>
      </c>
      <c r="P876" s="111" t="s">
        <v>199</v>
      </c>
      <c r="Q876" s="148" t="e">
        <f>AVERAGE(P867,Q868,R869,S870,T871,U872)</f>
        <v>#DIV/0!</v>
      </c>
      <c r="R876" s="148" t="e">
        <f>STDEV(P867,Q868,R869,S870,T871,U872)</f>
        <v>#DIV/0!</v>
      </c>
      <c r="S876" s="148" t="e">
        <f>ROUND((R876/Q876)*100,2)&amp;"%"</f>
        <v>#DIV/0!</v>
      </c>
    </row>
    <row r="877" spans="1:21" s="148" customFormat="1" x14ac:dyDescent="0.3">
      <c r="A877" s="111"/>
      <c r="B877" s="111" t="s">
        <v>198</v>
      </c>
      <c r="C877" s="148" t="e">
        <f>AVERAGE(B868,C867,D867,F867,G867,E868)</f>
        <v>#DIV/0!</v>
      </c>
      <c r="D877" s="148" t="e">
        <f>STDEV(B868,C867,D867,E868,F867,G867)</f>
        <v>#DIV/0!</v>
      </c>
      <c r="E877" s="148" t="e">
        <f t="shared" ref="E877:E881" si="144">ROUND((D877/C877)*100,2)&amp;"%"</f>
        <v>#DIV/0!</v>
      </c>
      <c r="F877" s="111"/>
      <c r="G877" s="111"/>
      <c r="I877" s="111" t="s">
        <v>198</v>
      </c>
      <c r="J877" s="148" t="e">
        <f>AVERAGE(I868,J867,K867,M867,N867,L868)</f>
        <v>#DIV/0!</v>
      </c>
      <c r="K877" s="148" t="e">
        <f>STDEV(I868,J867,K867,L868,M867,N867)</f>
        <v>#DIV/0!</v>
      </c>
      <c r="L877" s="148" t="e">
        <f t="shared" ref="L877:L881" si="145">ROUND((K877/J877)*100,2)&amp;"%"</f>
        <v>#DIV/0!</v>
      </c>
      <c r="M877" s="111"/>
      <c r="N877" s="111"/>
      <c r="P877" s="111" t="s">
        <v>198</v>
      </c>
      <c r="Q877" s="148" t="e">
        <f>AVERAGE(P868,Q867,R867,T867,U867,S868)</f>
        <v>#DIV/0!</v>
      </c>
      <c r="R877" s="148" t="e">
        <f>STDEV(P868,Q867,R867,S868,T867,U867)</f>
        <v>#DIV/0!</v>
      </c>
      <c r="S877" s="148" t="e">
        <f t="shared" ref="S877:S881" si="146">ROUND((R877/Q877)*100,2)&amp;"%"</f>
        <v>#DIV/0!</v>
      </c>
      <c r="T877" s="111"/>
      <c r="U877" s="111"/>
    </row>
    <row r="878" spans="1:21" s="148" customFormat="1" x14ac:dyDescent="0.3">
      <c r="A878" s="111"/>
      <c r="B878" s="111" t="s">
        <v>200</v>
      </c>
      <c r="C878" s="148" t="e">
        <f>AVERAGE(B870,C869,D868,E867,F872,G871)</f>
        <v>#DIV/0!</v>
      </c>
      <c r="D878" s="148" t="e">
        <f>STDEV(B870,C869,D868,E867,F872,G871)</f>
        <v>#DIV/0!</v>
      </c>
      <c r="E878" s="148" t="e">
        <f t="shared" si="144"/>
        <v>#DIV/0!</v>
      </c>
      <c r="F878" s="111"/>
      <c r="G878" s="111"/>
      <c r="I878" s="111" t="s">
        <v>200</v>
      </c>
      <c r="J878" s="148" t="e">
        <f>AVERAGE(I870,J869,K868,L867,M872,N871)</f>
        <v>#DIV/0!</v>
      </c>
      <c r="K878" s="148" t="e">
        <f>STDEV(I870,J869,K868,L867,M872,N871)</f>
        <v>#DIV/0!</v>
      </c>
      <c r="L878" s="148" t="e">
        <f t="shared" si="145"/>
        <v>#DIV/0!</v>
      </c>
      <c r="M878" s="111"/>
      <c r="N878" s="111"/>
      <c r="P878" s="111" t="s">
        <v>200</v>
      </c>
      <c r="Q878" s="148" t="e">
        <f>AVERAGE(P870,Q869,R868,S867,T872,U871)</f>
        <v>#DIV/0!</v>
      </c>
      <c r="R878" s="148" t="e">
        <f>STDEV(P870,Q869,R868,S867,T872,U871)</f>
        <v>#DIV/0!</v>
      </c>
      <c r="S878" s="148" t="e">
        <f t="shared" si="146"/>
        <v>#DIV/0!</v>
      </c>
      <c r="T878" s="111"/>
      <c r="U878" s="111"/>
    </row>
    <row r="879" spans="1:21" s="148" customFormat="1" x14ac:dyDescent="0.3">
      <c r="A879" s="111"/>
      <c r="B879" s="111" t="s">
        <v>201</v>
      </c>
      <c r="C879" s="148" t="e">
        <f>AVERAGE(B871,C872,D872,E871,F870,G869)</f>
        <v>#DIV/0!</v>
      </c>
      <c r="D879" s="148" t="e">
        <f>STDEV(B871,C872,D872,E871,F870,G869)</f>
        <v>#DIV/0!</v>
      </c>
      <c r="E879" s="148" t="e">
        <f t="shared" si="144"/>
        <v>#DIV/0!</v>
      </c>
      <c r="F879" s="111"/>
      <c r="G879" s="111"/>
      <c r="I879" s="111" t="s">
        <v>201</v>
      </c>
      <c r="J879" s="148" t="e">
        <f>AVERAGE(I871,J872,K872,L871,M870,N869)</f>
        <v>#DIV/0!</v>
      </c>
      <c r="K879" s="148" t="e">
        <f>STDEV(I871,J872,K872,L871,M870,N869)</f>
        <v>#DIV/0!</v>
      </c>
      <c r="L879" s="148" t="e">
        <f t="shared" si="145"/>
        <v>#DIV/0!</v>
      </c>
      <c r="M879" s="111"/>
      <c r="N879" s="111"/>
      <c r="P879" s="111" t="s">
        <v>201</v>
      </c>
      <c r="Q879" s="148" t="e">
        <f>AVERAGE(P871,Q872,R872,S871,T870,U869)</f>
        <v>#DIV/0!</v>
      </c>
      <c r="R879" s="148" t="e">
        <f>STDEV(P871,Q872,R872,S871,T870,U869)</f>
        <v>#DIV/0!</v>
      </c>
      <c r="S879" s="148" t="e">
        <f t="shared" si="146"/>
        <v>#DIV/0!</v>
      </c>
      <c r="T879" s="111"/>
      <c r="U879" s="111"/>
    </row>
    <row r="880" spans="1:21" s="148" customFormat="1" x14ac:dyDescent="0.3">
      <c r="A880" s="111"/>
      <c r="B880" s="111" t="s">
        <v>202</v>
      </c>
      <c r="C880" s="148" t="e">
        <f>AVERAGE(B873,C871,D870,G868,F873,E874)</f>
        <v>#DIV/0!</v>
      </c>
      <c r="D880" s="148" t="e">
        <f>STDEV(B873,C871,D870,G868,F873,E874)</f>
        <v>#DIV/0!</v>
      </c>
      <c r="E880" s="148" t="e">
        <f t="shared" si="144"/>
        <v>#DIV/0!</v>
      </c>
      <c r="F880" s="111"/>
      <c r="G880" s="111"/>
      <c r="I880" s="111" t="s">
        <v>202</v>
      </c>
      <c r="J880" s="148" t="e">
        <f>AVERAGE(I873,J871,K870,N868,M873,L874)</f>
        <v>#DIV/0!</v>
      </c>
      <c r="K880" s="148" t="e">
        <f>STDEV(I873,J871,K870,N868,M873,L874)</f>
        <v>#DIV/0!</v>
      </c>
      <c r="L880" s="148" t="e">
        <f t="shared" si="145"/>
        <v>#DIV/0!</v>
      </c>
      <c r="M880" s="111"/>
      <c r="N880" s="111"/>
      <c r="P880" s="111" t="s">
        <v>202</v>
      </c>
      <c r="Q880" s="148" t="e">
        <f>AVERAGE(P873,Q871,R870,U868,T873,S874)</f>
        <v>#DIV/0!</v>
      </c>
      <c r="R880" s="148" t="e">
        <f>STDEV(P873,Q871,R870,U868,T873,S874)</f>
        <v>#DIV/0!</v>
      </c>
      <c r="S880" s="148" t="e">
        <f t="shared" si="146"/>
        <v>#DIV/0!</v>
      </c>
      <c r="T880" s="111"/>
      <c r="U880" s="111"/>
    </row>
    <row r="881" spans="1:21" s="148" customFormat="1" x14ac:dyDescent="0.3">
      <c r="A881" s="111"/>
      <c r="B881" s="111" t="s">
        <v>204</v>
      </c>
      <c r="C881" s="148" t="e">
        <f>AVERAGE(B874,C873,D874,E873,F874,G873)</f>
        <v>#DIV/0!</v>
      </c>
      <c r="D881" s="148" t="e">
        <f>STDEV(B874,C873,D874,E873,F874,G873)</f>
        <v>#DIV/0!</v>
      </c>
      <c r="E881" s="148" t="e">
        <f t="shared" si="144"/>
        <v>#DIV/0!</v>
      </c>
      <c r="F881" s="111"/>
      <c r="G881" s="111"/>
      <c r="I881" s="111" t="s">
        <v>204</v>
      </c>
      <c r="J881" s="148" t="e">
        <f>AVERAGE(I874,J873,K874,L873,M874,N873)</f>
        <v>#DIV/0!</v>
      </c>
      <c r="K881" s="148" t="e">
        <f>STDEV(I874,J873,K874,L873,M874,N873)</f>
        <v>#DIV/0!</v>
      </c>
      <c r="L881" s="148" t="e">
        <f t="shared" si="145"/>
        <v>#DIV/0!</v>
      </c>
      <c r="M881" s="111"/>
      <c r="N881" s="111"/>
      <c r="P881" s="111" t="s">
        <v>204</v>
      </c>
      <c r="Q881" s="148" t="e">
        <f>AVERAGE(P874,Q873,R874,S873,T874,U873)</f>
        <v>#DIV/0!</v>
      </c>
      <c r="R881" s="148" t="e">
        <f>STDEV(P874,Q873,R874,S873,T874,U873)</f>
        <v>#DIV/0!</v>
      </c>
      <c r="S881" s="148" t="e">
        <f t="shared" si="146"/>
        <v>#DIV/0!</v>
      </c>
      <c r="T881" s="111"/>
      <c r="U881" s="111"/>
    </row>
    <row r="882" spans="1:21" s="148" customFormat="1" x14ac:dyDescent="0.3">
      <c r="A882" s="111"/>
      <c r="B882" s="111"/>
      <c r="C882" s="111"/>
      <c r="D882" s="111"/>
      <c r="E882" s="111"/>
      <c r="F882" s="111"/>
      <c r="G882" s="111"/>
      <c r="I882" s="111"/>
      <c r="J882" s="111"/>
      <c r="K882" s="111"/>
      <c r="L882" s="111"/>
      <c r="M882" s="111"/>
      <c r="N882" s="111"/>
      <c r="P882" s="111"/>
      <c r="Q882" s="111"/>
      <c r="R882" s="111"/>
      <c r="S882" s="111"/>
      <c r="T882" s="111"/>
      <c r="U882" s="111"/>
    </row>
    <row r="883" spans="1:21" s="148" customFormat="1" x14ac:dyDescent="0.3">
      <c r="A883" s="111"/>
      <c r="B883" s="52" t="s">
        <v>194</v>
      </c>
      <c r="C883" s="106"/>
      <c r="D883" s="106"/>
      <c r="E883" s="106"/>
      <c r="F883" s="106"/>
      <c r="G883" s="106"/>
      <c r="H883" s="106"/>
      <c r="I883" s="52" t="s">
        <v>195</v>
      </c>
      <c r="J883" s="106"/>
      <c r="K883" s="106"/>
      <c r="L883" s="106"/>
      <c r="M883" s="106"/>
      <c r="N883" s="106"/>
      <c r="O883" s="106"/>
      <c r="P883" s="52" t="s">
        <v>196</v>
      </c>
      <c r="Q883" s="106"/>
      <c r="R883" s="106"/>
      <c r="S883" s="106"/>
      <c r="T883" s="106"/>
      <c r="U883" s="106"/>
    </row>
    <row r="884" spans="1:21" s="148" customFormat="1" x14ac:dyDescent="0.3">
      <c r="A884" s="111"/>
      <c r="B884" s="131"/>
      <c r="C884" s="131"/>
      <c r="D884" s="131"/>
      <c r="E884" s="131"/>
      <c r="F884" s="131"/>
      <c r="G884" s="131"/>
      <c r="H884" s="106"/>
      <c r="I884" s="131"/>
      <c r="J884" s="131"/>
      <c r="K884" s="131"/>
      <c r="L884" s="131"/>
      <c r="M884" s="131"/>
      <c r="N884" s="131"/>
      <c r="O884" s="106"/>
      <c r="P884" s="131"/>
      <c r="Q884" s="131"/>
      <c r="R884" s="131"/>
      <c r="S884" s="131"/>
      <c r="T884" s="131"/>
      <c r="U884" s="131"/>
    </row>
    <row r="885" spans="1:21" s="148" customFormat="1" x14ac:dyDescent="0.3">
      <c r="A885" s="111"/>
      <c r="B885" s="132"/>
      <c r="C885" s="133"/>
      <c r="D885" s="133"/>
      <c r="E885" s="134"/>
      <c r="F885" s="133"/>
      <c r="G885" s="133"/>
      <c r="H885" s="106"/>
      <c r="I885" s="132"/>
      <c r="J885" s="133"/>
      <c r="K885" s="133"/>
      <c r="L885" s="134"/>
      <c r="M885" s="133"/>
      <c r="N885" s="133"/>
      <c r="O885" s="106"/>
      <c r="P885" s="132"/>
      <c r="Q885" s="133"/>
      <c r="R885" s="133"/>
      <c r="S885" s="134"/>
      <c r="T885" s="133"/>
      <c r="U885" s="133"/>
    </row>
    <row r="886" spans="1:21" s="148" customFormat="1" x14ac:dyDescent="0.3">
      <c r="A886" s="111"/>
      <c r="B886" s="133"/>
      <c r="C886" s="132"/>
      <c r="D886" s="134"/>
      <c r="E886" s="133"/>
      <c r="F886" s="135"/>
      <c r="G886" s="136"/>
      <c r="H886" s="106"/>
      <c r="I886" s="133"/>
      <c r="J886" s="132"/>
      <c r="K886" s="134"/>
      <c r="L886" s="133"/>
      <c r="M886" s="135"/>
      <c r="N886" s="136"/>
      <c r="O886" s="106"/>
      <c r="P886" s="133"/>
      <c r="Q886" s="132"/>
      <c r="R886" s="134"/>
      <c r="S886" s="133"/>
      <c r="T886" s="135"/>
      <c r="U886" s="136"/>
    </row>
    <row r="887" spans="1:21" s="148" customFormat="1" x14ac:dyDescent="0.3">
      <c r="A887" s="111"/>
      <c r="B887" s="135"/>
      <c r="C887" s="134"/>
      <c r="D887" s="132"/>
      <c r="E887" s="135"/>
      <c r="F887" s="135"/>
      <c r="G887" s="137"/>
      <c r="H887" s="106"/>
      <c r="I887" s="135"/>
      <c r="J887" s="134"/>
      <c r="K887" s="132"/>
      <c r="L887" s="135"/>
      <c r="M887" s="135"/>
      <c r="N887" s="137"/>
      <c r="O887" s="106"/>
      <c r="P887" s="135"/>
      <c r="Q887" s="134"/>
      <c r="R887" s="132"/>
      <c r="S887" s="135"/>
      <c r="T887" s="135"/>
      <c r="U887" s="137"/>
    </row>
    <row r="888" spans="1:21" s="148" customFormat="1" x14ac:dyDescent="0.3">
      <c r="A888" s="111"/>
      <c r="B888" s="134"/>
      <c r="C888" s="135"/>
      <c r="D888" s="136"/>
      <c r="E888" s="132"/>
      <c r="F888" s="137"/>
      <c r="G888" s="135"/>
      <c r="H888" s="106"/>
      <c r="I888" s="134"/>
      <c r="J888" s="135"/>
      <c r="K888" s="136"/>
      <c r="L888" s="132"/>
      <c r="M888" s="137"/>
      <c r="N888" s="135"/>
      <c r="O888" s="106"/>
      <c r="P888" s="134"/>
      <c r="Q888" s="135"/>
      <c r="R888" s="136"/>
      <c r="S888" s="132"/>
      <c r="T888" s="137"/>
      <c r="U888" s="135"/>
    </row>
    <row r="889" spans="1:21" s="148" customFormat="1" x14ac:dyDescent="0.3">
      <c r="A889" s="111"/>
      <c r="B889" s="137"/>
      <c r="C889" s="136"/>
      <c r="D889" s="135"/>
      <c r="E889" s="137"/>
      <c r="F889" s="132"/>
      <c r="G889" s="134"/>
      <c r="H889" s="106"/>
      <c r="I889" s="137"/>
      <c r="J889" s="136"/>
      <c r="K889" s="135"/>
      <c r="L889" s="137"/>
      <c r="M889" s="132"/>
      <c r="N889" s="134"/>
      <c r="O889" s="106"/>
      <c r="P889" s="137"/>
      <c r="Q889" s="136"/>
      <c r="R889" s="135"/>
      <c r="S889" s="137"/>
      <c r="T889" s="132"/>
      <c r="U889" s="134"/>
    </row>
    <row r="890" spans="1:21" s="148" customFormat="1" x14ac:dyDescent="0.3">
      <c r="A890" s="111"/>
      <c r="B890" s="135"/>
      <c r="C890" s="137"/>
      <c r="D890" s="137"/>
      <c r="E890" s="135"/>
      <c r="F890" s="134"/>
      <c r="G890" s="132"/>
      <c r="H890" s="106"/>
      <c r="I890" s="135"/>
      <c r="J890" s="137"/>
      <c r="K890" s="137"/>
      <c r="L890" s="135"/>
      <c r="M890" s="134"/>
      <c r="N890" s="132"/>
      <c r="O890" s="106"/>
      <c r="P890" s="135"/>
      <c r="Q890" s="137"/>
      <c r="R890" s="137"/>
      <c r="S890" s="135"/>
      <c r="T890" s="134"/>
      <c r="U890" s="132"/>
    </row>
    <row r="891" spans="1:21" s="148" customFormat="1" x14ac:dyDescent="0.3">
      <c r="A891" s="111"/>
      <c r="B891" s="136"/>
      <c r="C891" s="138"/>
      <c r="D891" s="135"/>
      <c r="E891" s="138"/>
      <c r="F891" s="136"/>
      <c r="G891" s="138"/>
      <c r="H891" s="106"/>
      <c r="I891" s="136"/>
      <c r="J891" s="138"/>
      <c r="K891" s="135"/>
      <c r="L891" s="138"/>
      <c r="M891" s="136"/>
      <c r="N891" s="138"/>
      <c r="O891" s="106"/>
      <c r="P891" s="136"/>
      <c r="Q891" s="138"/>
      <c r="R891" s="135"/>
      <c r="S891" s="138"/>
      <c r="T891" s="136"/>
      <c r="U891" s="138"/>
    </row>
    <row r="892" spans="1:21" s="148" customFormat="1" x14ac:dyDescent="0.3">
      <c r="A892" s="111"/>
      <c r="B892" s="145"/>
      <c r="C892" s="146"/>
      <c r="D892" s="145"/>
      <c r="E892" s="147"/>
      <c r="F892" s="145"/>
      <c r="G892" s="146"/>
      <c r="H892" s="106"/>
      <c r="I892" s="145"/>
      <c r="J892" s="146"/>
      <c r="K892" s="145"/>
      <c r="L892" s="147"/>
      <c r="M892" s="145"/>
      <c r="N892" s="146"/>
      <c r="O892" s="106"/>
      <c r="P892" s="145"/>
      <c r="Q892" s="146"/>
      <c r="R892" s="145"/>
      <c r="S892" s="147"/>
      <c r="T892" s="145"/>
      <c r="U892" s="146"/>
    </row>
    <row r="893" spans="1:21" s="148" customFormat="1" x14ac:dyDescent="0.3">
      <c r="A893" s="111"/>
      <c r="C893" s="111" t="s">
        <v>197</v>
      </c>
      <c r="D893" s="111" t="s">
        <v>3</v>
      </c>
      <c r="E893" s="111" t="s">
        <v>203</v>
      </c>
      <c r="J893" s="111" t="s">
        <v>197</v>
      </c>
      <c r="K893" s="111" t="s">
        <v>3</v>
      </c>
      <c r="L893" s="111" t="s">
        <v>203</v>
      </c>
      <c r="Q893" s="111" t="s">
        <v>197</v>
      </c>
      <c r="R893" s="111" t="s">
        <v>3</v>
      </c>
      <c r="S893" s="111" t="s">
        <v>203</v>
      </c>
    </row>
    <row r="894" spans="1:21" s="148" customFormat="1" x14ac:dyDescent="0.3">
      <c r="A894" s="111"/>
      <c r="B894" s="111" t="s">
        <v>199</v>
      </c>
      <c r="C894" s="148" t="e">
        <f>AVERAGE(B885,C886,D887,E888,F889,G890)</f>
        <v>#DIV/0!</v>
      </c>
      <c r="D894" s="148" t="e">
        <f>STDEV(B885,C886,D887,E888,F889,G890)</f>
        <v>#DIV/0!</v>
      </c>
      <c r="E894" s="148" t="e">
        <f>ROUND((D894/C894)*100,2)&amp;"%"</f>
        <v>#DIV/0!</v>
      </c>
      <c r="I894" s="111" t="s">
        <v>199</v>
      </c>
      <c r="J894" s="148" t="e">
        <f>AVERAGE(I885,J886,K887,L888,M889,N890)</f>
        <v>#DIV/0!</v>
      </c>
      <c r="K894" s="148" t="e">
        <f>STDEV(I885,J886,K887,L888,M889,N890)</f>
        <v>#DIV/0!</v>
      </c>
      <c r="L894" s="148" t="e">
        <f>ROUND((K894/J894)*100,2)&amp;"%"</f>
        <v>#DIV/0!</v>
      </c>
      <c r="P894" s="111" t="s">
        <v>199</v>
      </c>
      <c r="Q894" s="148" t="e">
        <f>AVERAGE(P885,Q886,R887,S888,T889,U890)</f>
        <v>#DIV/0!</v>
      </c>
      <c r="R894" s="148" t="e">
        <f>STDEV(P885,Q886,R887,S888,T889,U890)</f>
        <v>#DIV/0!</v>
      </c>
      <c r="S894" s="148" t="e">
        <f>ROUND((R894/Q894)*100,2)&amp;"%"</f>
        <v>#DIV/0!</v>
      </c>
    </row>
    <row r="895" spans="1:21" s="148" customFormat="1" x14ac:dyDescent="0.3">
      <c r="A895" s="111"/>
      <c r="B895" s="111" t="s">
        <v>198</v>
      </c>
      <c r="C895" s="148" t="e">
        <f>AVERAGE(B886,C885,D885,F885,G885,E886)</f>
        <v>#DIV/0!</v>
      </c>
      <c r="D895" s="148" t="e">
        <f>STDEV(B886,C885,D885,E886,F885,G885)</f>
        <v>#DIV/0!</v>
      </c>
      <c r="E895" s="148" t="e">
        <f t="shared" ref="E895:E899" si="147">ROUND((D895/C895)*100,2)&amp;"%"</f>
        <v>#DIV/0!</v>
      </c>
      <c r="F895" s="111"/>
      <c r="G895" s="111"/>
      <c r="I895" s="111" t="s">
        <v>198</v>
      </c>
      <c r="J895" s="148" t="e">
        <f>AVERAGE(I886,J885,K885,M885,N885,L886)</f>
        <v>#DIV/0!</v>
      </c>
      <c r="K895" s="148" t="e">
        <f>STDEV(I886,J885,K885,L886,M885,N885)</f>
        <v>#DIV/0!</v>
      </c>
      <c r="L895" s="148" t="e">
        <f t="shared" ref="L895:L899" si="148">ROUND((K895/J895)*100,2)&amp;"%"</f>
        <v>#DIV/0!</v>
      </c>
      <c r="M895" s="111"/>
      <c r="N895" s="111"/>
      <c r="P895" s="111" t="s">
        <v>198</v>
      </c>
      <c r="Q895" s="148" t="e">
        <f>AVERAGE(P886,Q885,R885,T885,U885,S886)</f>
        <v>#DIV/0!</v>
      </c>
      <c r="R895" s="148" t="e">
        <f>STDEV(P886,Q885,R885,S886,T885,U885)</f>
        <v>#DIV/0!</v>
      </c>
      <c r="S895" s="148" t="e">
        <f t="shared" ref="S895:S899" si="149">ROUND((R895/Q895)*100,2)&amp;"%"</f>
        <v>#DIV/0!</v>
      </c>
      <c r="T895" s="111"/>
      <c r="U895" s="111"/>
    </row>
    <row r="896" spans="1:21" s="148" customFormat="1" x14ac:dyDescent="0.3">
      <c r="A896" s="111"/>
      <c r="B896" s="111" t="s">
        <v>200</v>
      </c>
      <c r="C896" s="148" t="e">
        <f>AVERAGE(B888,C887,D886,E885,F890,G889)</f>
        <v>#DIV/0!</v>
      </c>
      <c r="D896" s="148" t="e">
        <f>STDEV(B888,C887,D886,E885,F890,G889)</f>
        <v>#DIV/0!</v>
      </c>
      <c r="E896" s="148" t="e">
        <f t="shared" si="147"/>
        <v>#DIV/0!</v>
      </c>
      <c r="F896" s="111"/>
      <c r="G896" s="111"/>
      <c r="I896" s="111" t="s">
        <v>200</v>
      </c>
      <c r="J896" s="148" t="e">
        <f>AVERAGE(I888,J887,K886,L885,M890,N889)</f>
        <v>#DIV/0!</v>
      </c>
      <c r="K896" s="148" t="e">
        <f>STDEV(I888,J887,K886,L885,M890,N889)</f>
        <v>#DIV/0!</v>
      </c>
      <c r="L896" s="148" t="e">
        <f t="shared" si="148"/>
        <v>#DIV/0!</v>
      </c>
      <c r="M896" s="111"/>
      <c r="N896" s="111"/>
      <c r="P896" s="111" t="s">
        <v>200</v>
      </c>
      <c r="Q896" s="148" t="e">
        <f>AVERAGE(P888,Q887,R886,S885,T890,U889)</f>
        <v>#DIV/0!</v>
      </c>
      <c r="R896" s="148" t="e">
        <f>STDEV(P888,Q887,R886,S885,T890,U889)</f>
        <v>#DIV/0!</v>
      </c>
      <c r="S896" s="148" t="e">
        <f t="shared" si="149"/>
        <v>#DIV/0!</v>
      </c>
      <c r="T896" s="111"/>
      <c r="U896" s="111"/>
    </row>
    <row r="897" spans="1:21" s="148" customFormat="1" x14ac:dyDescent="0.3">
      <c r="A897" s="111"/>
      <c r="B897" s="111" t="s">
        <v>201</v>
      </c>
      <c r="C897" s="148" t="e">
        <f>AVERAGE(B889,C890,D890,E889,F888,G887)</f>
        <v>#DIV/0!</v>
      </c>
      <c r="D897" s="148" t="e">
        <f>STDEV(B889,C890,D890,E889,F888,G887)</f>
        <v>#DIV/0!</v>
      </c>
      <c r="E897" s="148" t="e">
        <f t="shared" si="147"/>
        <v>#DIV/0!</v>
      </c>
      <c r="F897" s="111"/>
      <c r="G897" s="111"/>
      <c r="I897" s="111" t="s">
        <v>201</v>
      </c>
      <c r="J897" s="148" t="e">
        <f>AVERAGE(I889,J890,K890,L889,M888,N887)</f>
        <v>#DIV/0!</v>
      </c>
      <c r="K897" s="148" t="e">
        <f>STDEV(I889,J890,K890,L889,M888,N887)</f>
        <v>#DIV/0!</v>
      </c>
      <c r="L897" s="148" t="e">
        <f t="shared" si="148"/>
        <v>#DIV/0!</v>
      </c>
      <c r="M897" s="111"/>
      <c r="N897" s="111"/>
      <c r="P897" s="111" t="s">
        <v>201</v>
      </c>
      <c r="Q897" s="148" t="e">
        <f>AVERAGE(P889,Q890,R890,S889,T888,U887)</f>
        <v>#DIV/0!</v>
      </c>
      <c r="R897" s="148" t="e">
        <f>STDEV(P889,Q890,R890,S889,T888,U887)</f>
        <v>#DIV/0!</v>
      </c>
      <c r="S897" s="148" t="e">
        <f t="shared" si="149"/>
        <v>#DIV/0!</v>
      </c>
      <c r="T897" s="111"/>
      <c r="U897" s="111"/>
    </row>
    <row r="898" spans="1:21" s="148" customFormat="1" x14ac:dyDescent="0.3">
      <c r="A898" s="111"/>
      <c r="B898" s="111" t="s">
        <v>202</v>
      </c>
      <c r="C898" s="148" t="e">
        <f>AVERAGE(B891,C889,D888,G886,F891,E892)</f>
        <v>#DIV/0!</v>
      </c>
      <c r="D898" s="148" t="e">
        <f>STDEV(B891,C889,D888,G886,F891,E892)</f>
        <v>#DIV/0!</v>
      </c>
      <c r="E898" s="148" t="e">
        <f t="shared" si="147"/>
        <v>#DIV/0!</v>
      </c>
      <c r="F898" s="111"/>
      <c r="G898" s="111"/>
      <c r="I898" s="111" t="s">
        <v>202</v>
      </c>
      <c r="J898" s="148" t="e">
        <f>AVERAGE(I891,J889,K888,N886,M891,L892)</f>
        <v>#DIV/0!</v>
      </c>
      <c r="K898" s="148" t="e">
        <f>STDEV(I891,J889,K888,N886,M891,L892)</f>
        <v>#DIV/0!</v>
      </c>
      <c r="L898" s="148" t="e">
        <f t="shared" si="148"/>
        <v>#DIV/0!</v>
      </c>
      <c r="M898" s="111"/>
      <c r="N898" s="111"/>
      <c r="P898" s="111" t="s">
        <v>202</v>
      </c>
      <c r="Q898" s="148" t="e">
        <f>AVERAGE(P891,Q889,R888,U886,T891,S892)</f>
        <v>#DIV/0!</v>
      </c>
      <c r="R898" s="148" t="e">
        <f>STDEV(P891,Q889,R888,U886,T891,S892)</f>
        <v>#DIV/0!</v>
      </c>
      <c r="S898" s="148" t="e">
        <f t="shared" si="149"/>
        <v>#DIV/0!</v>
      </c>
      <c r="T898" s="111"/>
      <c r="U898" s="111"/>
    </row>
    <row r="899" spans="1:21" s="148" customFormat="1" x14ac:dyDescent="0.3">
      <c r="A899" s="111"/>
      <c r="B899" s="111" t="s">
        <v>204</v>
      </c>
      <c r="C899" s="148" t="e">
        <f>AVERAGE(B892,C891,D892,E891,F892,G891)</f>
        <v>#DIV/0!</v>
      </c>
      <c r="D899" s="148" t="e">
        <f>STDEV(B892,C891,D892,E891,F892,G891)</f>
        <v>#DIV/0!</v>
      </c>
      <c r="E899" s="148" t="e">
        <f t="shared" si="147"/>
        <v>#DIV/0!</v>
      </c>
      <c r="F899" s="111"/>
      <c r="G899" s="111"/>
      <c r="I899" s="111" t="s">
        <v>204</v>
      </c>
      <c r="J899" s="148" t="e">
        <f>AVERAGE(I892,J891,K892,L891,M892,N891)</f>
        <v>#DIV/0!</v>
      </c>
      <c r="K899" s="148" t="e">
        <f>STDEV(I892,J891,K892,L891,M892,N891)</f>
        <v>#DIV/0!</v>
      </c>
      <c r="L899" s="148" t="e">
        <f t="shared" si="148"/>
        <v>#DIV/0!</v>
      </c>
      <c r="M899" s="111"/>
      <c r="N899" s="111"/>
      <c r="P899" s="111" t="s">
        <v>204</v>
      </c>
      <c r="Q899" s="148" t="e">
        <f>AVERAGE(P892,Q891,R892,S891,T892,U891)</f>
        <v>#DIV/0!</v>
      </c>
      <c r="R899" s="148" t="e">
        <f>STDEV(P892,Q891,R892,S891,T892,U891)</f>
        <v>#DIV/0!</v>
      </c>
      <c r="S899" s="148" t="e">
        <f t="shared" si="149"/>
        <v>#DIV/0!</v>
      </c>
      <c r="T899" s="111"/>
      <c r="U899" s="111"/>
    </row>
    <row r="900" spans="1:21" s="148" customFormat="1" x14ac:dyDescent="0.3">
      <c r="A900" s="111"/>
      <c r="B900" s="111"/>
      <c r="C900" s="111"/>
      <c r="D900" s="111"/>
      <c r="E900" s="111"/>
      <c r="F900" s="111"/>
      <c r="G900" s="111"/>
      <c r="I900" s="111"/>
      <c r="J900" s="111"/>
      <c r="K900" s="111"/>
      <c r="L900" s="111"/>
      <c r="M900" s="111"/>
      <c r="N900" s="111"/>
      <c r="P900" s="111"/>
      <c r="Q900" s="111"/>
      <c r="R900" s="111"/>
      <c r="S900" s="111"/>
      <c r="T900" s="111"/>
      <c r="U900" s="111"/>
    </row>
    <row r="901" spans="1:21" s="148" customFormat="1" x14ac:dyDescent="0.3">
      <c r="A901" s="111"/>
      <c r="B901" s="52" t="s">
        <v>194</v>
      </c>
      <c r="C901" s="106"/>
      <c r="D901" s="106"/>
      <c r="E901" s="106"/>
      <c r="F901" s="106"/>
      <c r="G901" s="106"/>
      <c r="H901" s="106"/>
      <c r="I901" s="52" t="s">
        <v>195</v>
      </c>
      <c r="J901" s="106"/>
      <c r="K901" s="106"/>
      <c r="L901" s="106"/>
      <c r="M901" s="106"/>
      <c r="N901" s="106"/>
      <c r="O901" s="106"/>
      <c r="P901" s="52" t="s">
        <v>196</v>
      </c>
      <c r="Q901" s="106"/>
      <c r="R901" s="106"/>
      <c r="S901" s="106"/>
      <c r="T901" s="106"/>
      <c r="U901" s="106"/>
    </row>
    <row r="902" spans="1:21" s="148" customFormat="1" x14ac:dyDescent="0.3">
      <c r="A902" s="111"/>
      <c r="B902" s="131"/>
      <c r="C902" s="131"/>
      <c r="D902" s="131"/>
      <c r="E902" s="131"/>
      <c r="F902" s="131"/>
      <c r="G902" s="131"/>
      <c r="H902" s="106"/>
      <c r="I902" s="131"/>
      <c r="J902" s="131"/>
      <c r="K902" s="131"/>
      <c r="L902" s="131"/>
      <c r="M902" s="131"/>
      <c r="N902" s="131"/>
      <c r="O902" s="106"/>
      <c r="P902" s="131"/>
      <c r="Q902" s="131"/>
      <c r="R902" s="131"/>
      <c r="S902" s="131"/>
      <c r="T902" s="131"/>
      <c r="U902" s="131"/>
    </row>
    <row r="903" spans="1:21" s="148" customFormat="1" x14ac:dyDescent="0.3">
      <c r="A903" s="111"/>
      <c r="B903" s="132"/>
      <c r="C903" s="133"/>
      <c r="D903" s="133"/>
      <c r="E903" s="134"/>
      <c r="F903" s="133"/>
      <c r="G903" s="133"/>
      <c r="H903" s="106"/>
      <c r="I903" s="132"/>
      <c r="J903" s="133"/>
      <c r="K903" s="133"/>
      <c r="L903" s="134"/>
      <c r="M903" s="133"/>
      <c r="N903" s="133"/>
      <c r="O903" s="106"/>
      <c r="P903" s="132"/>
      <c r="Q903" s="133"/>
      <c r="R903" s="133"/>
      <c r="S903" s="134"/>
      <c r="T903" s="133"/>
      <c r="U903" s="133"/>
    </row>
    <row r="904" spans="1:21" s="148" customFormat="1" x14ac:dyDescent="0.3">
      <c r="A904" s="111"/>
      <c r="B904" s="133"/>
      <c r="C904" s="132"/>
      <c r="D904" s="134"/>
      <c r="E904" s="133"/>
      <c r="F904" s="135"/>
      <c r="G904" s="136"/>
      <c r="H904" s="106"/>
      <c r="I904" s="133"/>
      <c r="J904" s="132"/>
      <c r="K904" s="134"/>
      <c r="L904" s="133"/>
      <c r="M904" s="135"/>
      <c r="N904" s="136"/>
      <c r="O904" s="106"/>
      <c r="P904" s="133"/>
      <c r="Q904" s="132"/>
      <c r="R904" s="134"/>
      <c r="S904" s="133"/>
      <c r="T904" s="135"/>
      <c r="U904" s="136"/>
    </row>
    <row r="905" spans="1:21" s="148" customFormat="1" x14ac:dyDescent="0.3">
      <c r="A905" s="111"/>
      <c r="B905" s="135"/>
      <c r="C905" s="134"/>
      <c r="D905" s="132"/>
      <c r="E905" s="135"/>
      <c r="F905" s="135"/>
      <c r="G905" s="137"/>
      <c r="H905" s="106"/>
      <c r="I905" s="135"/>
      <c r="J905" s="134"/>
      <c r="K905" s="132"/>
      <c r="L905" s="135"/>
      <c r="M905" s="135"/>
      <c r="N905" s="137"/>
      <c r="O905" s="106"/>
      <c r="P905" s="135"/>
      <c r="Q905" s="134"/>
      <c r="R905" s="132"/>
      <c r="S905" s="135"/>
      <c r="T905" s="135"/>
      <c r="U905" s="137"/>
    </row>
    <row r="906" spans="1:21" s="148" customFormat="1" x14ac:dyDescent="0.3">
      <c r="A906" s="111"/>
      <c r="B906" s="134"/>
      <c r="C906" s="135"/>
      <c r="D906" s="136"/>
      <c r="E906" s="132"/>
      <c r="F906" s="137"/>
      <c r="G906" s="135"/>
      <c r="H906" s="106"/>
      <c r="I906" s="134"/>
      <c r="J906" s="135"/>
      <c r="K906" s="136"/>
      <c r="L906" s="132"/>
      <c r="M906" s="137"/>
      <c r="N906" s="135"/>
      <c r="O906" s="106"/>
      <c r="P906" s="134"/>
      <c r="Q906" s="135"/>
      <c r="R906" s="136"/>
      <c r="S906" s="132"/>
      <c r="T906" s="137"/>
      <c r="U906" s="135"/>
    </row>
    <row r="907" spans="1:21" s="148" customFormat="1" x14ac:dyDescent="0.3">
      <c r="A907" s="111"/>
      <c r="B907" s="137"/>
      <c r="C907" s="136"/>
      <c r="D907" s="135"/>
      <c r="E907" s="137"/>
      <c r="F907" s="132"/>
      <c r="G907" s="134"/>
      <c r="H907" s="106"/>
      <c r="I907" s="137"/>
      <c r="J907" s="136"/>
      <c r="K907" s="135"/>
      <c r="L907" s="137"/>
      <c r="M907" s="132"/>
      <c r="N907" s="134"/>
      <c r="O907" s="106"/>
      <c r="P907" s="137"/>
      <c r="Q907" s="136"/>
      <c r="R907" s="135"/>
      <c r="S907" s="137"/>
      <c r="T907" s="132"/>
      <c r="U907" s="134"/>
    </row>
    <row r="908" spans="1:21" s="148" customFormat="1" x14ac:dyDescent="0.3">
      <c r="A908" s="111"/>
      <c r="B908" s="135"/>
      <c r="C908" s="137"/>
      <c r="D908" s="137"/>
      <c r="E908" s="135"/>
      <c r="F908" s="134"/>
      <c r="G908" s="132"/>
      <c r="H908" s="106"/>
      <c r="I908" s="135"/>
      <c r="J908" s="137"/>
      <c r="K908" s="137"/>
      <c r="L908" s="135"/>
      <c r="M908" s="134"/>
      <c r="N908" s="132"/>
      <c r="O908" s="106"/>
      <c r="P908" s="135"/>
      <c r="Q908" s="137"/>
      <c r="R908" s="137"/>
      <c r="S908" s="135"/>
      <c r="T908" s="134"/>
      <c r="U908" s="132"/>
    </row>
    <row r="909" spans="1:21" s="148" customFormat="1" x14ac:dyDescent="0.3">
      <c r="A909" s="111"/>
      <c r="B909" s="136"/>
      <c r="C909" s="138"/>
      <c r="D909" s="135"/>
      <c r="E909" s="138"/>
      <c r="F909" s="136"/>
      <c r="G909" s="138"/>
      <c r="H909" s="106"/>
      <c r="I909" s="136"/>
      <c r="J909" s="138"/>
      <c r="K909" s="135"/>
      <c r="L909" s="138"/>
      <c r="M909" s="136"/>
      <c r="N909" s="138"/>
      <c r="O909" s="106"/>
      <c r="P909" s="136"/>
      <c r="Q909" s="138"/>
      <c r="R909" s="135"/>
      <c r="S909" s="138"/>
      <c r="T909" s="136"/>
      <c r="U909" s="138"/>
    </row>
    <row r="910" spans="1:21" s="148" customFormat="1" x14ac:dyDescent="0.3">
      <c r="A910" s="111"/>
      <c r="B910" s="145"/>
      <c r="C910" s="146"/>
      <c r="D910" s="145"/>
      <c r="E910" s="147"/>
      <c r="F910" s="145"/>
      <c r="G910" s="146"/>
      <c r="H910" s="106"/>
      <c r="I910" s="145"/>
      <c r="J910" s="146"/>
      <c r="K910" s="145"/>
      <c r="L910" s="147"/>
      <c r="M910" s="145"/>
      <c r="N910" s="146"/>
      <c r="O910" s="106"/>
      <c r="P910" s="145"/>
      <c r="Q910" s="146"/>
      <c r="R910" s="145"/>
      <c r="S910" s="147"/>
      <c r="T910" s="145"/>
      <c r="U910" s="146"/>
    </row>
    <row r="911" spans="1:21" s="148" customFormat="1" x14ac:dyDescent="0.3">
      <c r="A911" s="111"/>
      <c r="C911" s="111" t="s">
        <v>197</v>
      </c>
      <c r="D911" s="111" t="s">
        <v>3</v>
      </c>
      <c r="E911" s="111" t="s">
        <v>203</v>
      </c>
      <c r="J911" s="111" t="s">
        <v>197</v>
      </c>
      <c r="K911" s="111" t="s">
        <v>3</v>
      </c>
      <c r="L911" s="111" t="s">
        <v>203</v>
      </c>
      <c r="Q911" s="111" t="s">
        <v>197</v>
      </c>
      <c r="R911" s="111" t="s">
        <v>3</v>
      </c>
      <c r="S911" s="111" t="s">
        <v>203</v>
      </c>
    </row>
    <row r="912" spans="1:21" s="148" customFormat="1" x14ac:dyDescent="0.3">
      <c r="A912" s="111"/>
      <c r="B912" s="111" t="s">
        <v>199</v>
      </c>
      <c r="C912" s="148" t="e">
        <f>AVERAGE(B903,C904,D905,E906,F907,G908)</f>
        <v>#DIV/0!</v>
      </c>
      <c r="D912" s="148" t="e">
        <f>STDEV(B903,C904,D905,E906,F907,G908)</f>
        <v>#DIV/0!</v>
      </c>
      <c r="E912" s="148" t="e">
        <f>ROUND((D912/C912)*100,2)&amp;"%"</f>
        <v>#DIV/0!</v>
      </c>
      <c r="I912" s="111" t="s">
        <v>199</v>
      </c>
      <c r="J912" s="148" t="e">
        <f>AVERAGE(I903,J904,K905,L906,M907,N908)</f>
        <v>#DIV/0!</v>
      </c>
      <c r="K912" s="148" t="e">
        <f>STDEV(I903,J904,K905,L906,M907,N908)</f>
        <v>#DIV/0!</v>
      </c>
      <c r="L912" s="148" t="e">
        <f>ROUND((K912/J912)*100,2)&amp;"%"</f>
        <v>#DIV/0!</v>
      </c>
      <c r="P912" s="111" t="s">
        <v>199</v>
      </c>
      <c r="Q912" s="148" t="e">
        <f>AVERAGE(P903,Q904,R905,S906,T907,U908)</f>
        <v>#DIV/0!</v>
      </c>
      <c r="R912" s="148" t="e">
        <f>STDEV(P903,Q904,R905,S906,T907,U908)</f>
        <v>#DIV/0!</v>
      </c>
      <c r="S912" s="148" t="e">
        <f>ROUND((R912/Q912)*100,2)&amp;"%"</f>
        <v>#DIV/0!</v>
      </c>
    </row>
    <row r="913" spans="1:21" s="148" customFormat="1" x14ac:dyDescent="0.3">
      <c r="A913" s="111"/>
      <c r="B913" s="111" t="s">
        <v>198</v>
      </c>
      <c r="C913" s="148" t="e">
        <f>AVERAGE(B904,C903,D903,F903,G903,E904)</f>
        <v>#DIV/0!</v>
      </c>
      <c r="D913" s="148" t="e">
        <f>STDEV(B904,C903,D903,E904,F903,G903)</f>
        <v>#DIV/0!</v>
      </c>
      <c r="E913" s="148" t="e">
        <f t="shared" ref="E913:E917" si="150">ROUND((D913/C913)*100,2)&amp;"%"</f>
        <v>#DIV/0!</v>
      </c>
      <c r="F913" s="111"/>
      <c r="G913" s="111"/>
      <c r="I913" s="111" t="s">
        <v>198</v>
      </c>
      <c r="J913" s="148" t="e">
        <f>AVERAGE(I904,J903,K903,M903,N903,L904)</f>
        <v>#DIV/0!</v>
      </c>
      <c r="K913" s="148" t="e">
        <f>STDEV(I904,J903,K903,L904,M903,N903)</f>
        <v>#DIV/0!</v>
      </c>
      <c r="L913" s="148" t="e">
        <f t="shared" ref="L913:L917" si="151">ROUND((K913/J913)*100,2)&amp;"%"</f>
        <v>#DIV/0!</v>
      </c>
      <c r="M913" s="111"/>
      <c r="N913" s="111"/>
      <c r="P913" s="111" t="s">
        <v>198</v>
      </c>
      <c r="Q913" s="148" t="e">
        <f>AVERAGE(P904,Q903,R903,T903,U903,S904)</f>
        <v>#DIV/0!</v>
      </c>
      <c r="R913" s="148" t="e">
        <f>STDEV(P904,Q903,R903,S904,T903,U903)</f>
        <v>#DIV/0!</v>
      </c>
      <c r="S913" s="148" t="e">
        <f t="shared" ref="S913:S917" si="152">ROUND((R913/Q913)*100,2)&amp;"%"</f>
        <v>#DIV/0!</v>
      </c>
      <c r="T913" s="111"/>
      <c r="U913" s="111"/>
    </row>
    <row r="914" spans="1:21" s="148" customFormat="1" x14ac:dyDescent="0.3">
      <c r="A914" s="111"/>
      <c r="B914" s="111" t="s">
        <v>200</v>
      </c>
      <c r="C914" s="148" t="e">
        <f>AVERAGE(B906,C905,D904,E903,F908,G907)</f>
        <v>#DIV/0!</v>
      </c>
      <c r="D914" s="148" t="e">
        <f>STDEV(B906,C905,D904,E903,F908,G907)</f>
        <v>#DIV/0!</v>
      </c>
      <c r="E914" s="148" t="e">
        <f t="shared" si="150"/>
        <v>#DIV/0!</v>
      </c>
      <c r="F914" s="111"/>
      <c r="G914" s="111"/>
      <c r="I914" s="111" t="s">
        <v>200</v>
      </c>
      <c r="J914" s="148" t="e">
        <f>AVERAGE(I906,J905,K904,L903,M908,N907)</f>
        <v>#DIV/0!</v>
      </c>
      <c r="K914" s="148" t="e">
        <f>STDEV(I906,J905,K904,L903,M908,N907)</f>
        <v>#DIV/0!</v>
      </c>
      <c r="L914" s="148" t="e">
        <f t="shared" si="151"/>
        <v>#DIV/0!</v>
      </c>
      <c r="M914" s="111"/>
      <c r="N914" s="111"/>
      <c r="P914" s="111" t="s">
        <v>200</v>
      </c>
      <c r="Q914" s="148" t="e">
        <f>AVERAGE(P906,Q905,R904,S903,T908,U907)</f>
        <v>#DIV/0!</v>
      </c>
      <c r="R914" s="148" t="e">
        <f>STDEV(P906,Q905,R904,S903,T908,U907)</f>
        <v>#DIV/0!</v>
      </c>
      <c r="S914" s="148" t="e">
        <f t="shared" si="152"/>
        <v>#DIV/0!</v>
      </c>
      <c r="T914" s="111"/>
      <c r="U914" s="111"/>
    </row>
    <row r="915" spans="1:21" s="148" customFormat="1" x14ac:dyDescent="0.3">
      <c r="A915" s="111"/>
      <c r="B915" s="111" t="s">
        <v>201</v>
      </c>
      <c r="C915" s="148" t="e">
        <f>AVERAGE(B907,C908,D908,E907,F906,G905)</f>
        <v>#DIV/0!</v>
      </c>
      <c r="D915" s="148" t="e">
        <f>STDEV(B907,C908,D908,E907,F906,G905)</f>
        <v>#DIV/0!</v>
      </c>
      <c r="E915" s="148" t="e">
        <f t="shared" si="150"/>
        <v>#DIV/0!</v>
      </c>
      <c r="F915" s="111"/>
      <c r="G915" s="111"/>
      <c r="I915" s="111" t="s">
        <v>201</v>
      </c>
      <c r="J915" s="148" t="e">
        <f>AVERAGE(I907,J908,K908,L907,M906,N905)</f>
        <v>#DIV/0!</v>
      </c>
      <c r="K915" s="148" t="e">
        <f>STDEV(I907,J908,K908,L907,M906,N905)</f>
        <v>#DIV/0!</v>
      </c>
      <c r="L915" s="148" t="e">
        <f t="shared" si="151"/>
        <v>#DIV/0!</v>
      </c>
      <c r="M915" s="111"/>
      <c r="N915" s="111"/>
      <c r="P915" s="111" t="s">
        <v>201</v>
      </c>
      <c r="Q915" s="148" t="e">
        <f>AVERAGE(P907,Q908,R908,S907,T906,U905)</f>
        <v>#DIV/0!</v>
      </c>
      <c r="R915" s="148" t="e">
        <f>STDEV(P907,Q908,R908,S907,T906,U905)</f>
        <v>#DIV/0!</v>
      </c>
      <c r="S915" s="148" t="e">
        <f t="shared" si="152"/>
        <v>#DIV/0!</v>
      </c>
      <c r="T915" s="111"/>
      <c r="U915" s="111"/>
    </row>
    <row r="916" spans="1:21" s="148" customFormat="1" x14ac:dyDescent="0.3">
      <c r="A916" s="111"/>
      <c r="B916" s="111" t="s">
        <v>202</v>
      </c>
      <c r="C916" s="148" t="e">
        <f>AVERAGE(B909,C907,D906,G904,F909,E910)</f>
        <v>#DIV/0!</v>
      </c>
      <c r="D916" s="148" t="e">
        <f>STDEV(B909,C907,D906,G904,F909,E910)</f>
        <v>#DIV/0!</v>
      </c>
      <c r="E916" s="148" t="e">
        <f t="shared" si="150"/>
        <v>#DIV/0!</v>
      </c>
      <c r="F916" s="111"/>
      <c r="G916" s="111"/>
      <c r="I916" s="111" t="s">
        <v>202</v>
      </c>
      <c r="J916" s="148" t="e">
        <f>AVERAGE(I909,J907,K906,N904,M909,L910)</f>
        <v>#DIV/0!</v>
      </c>
      <c r="K916" s="148" t="e">
        <f>STDEV(I909,J907,K906,N904,M909,L910)</f>
        <v>#DIV/0!</v>
      </c>
      <c r="L916" s="148" t="e">
        <f t="shared" si="151"/>
        <v>#DIV/0!</v>
      </c>
      <c r="M916" s="111"/>
      <c r="N916" s="111"/>
      <c r="P916" s="111" t="s">
        <v>202</v>
      </c>
      <c r="Q916" s="148" t="e">
        <f>AVERAGE(P909,Q907,R906,U904,T909,S910)</f>
        <v>#DIV/0!</v>
      </c>
      <c r="R916" s="148" t="e">
        <f>STDEV(P909,Q907,R906,U904,T909,S910)</f>
        <v>#DIV/0!</v>
      </c>
      <c r="S916" s="148" t="e">
        <f t="shared" si="152"/>
        <v>#DIV/0!</v>
      </c>
      <c r="T916" s="111"/>
      <c r="U916" s="111"/>
    </row>
    <row r="917" spans="1:21" s="148" customFormat="1" x14ac:dyDescent="0.3">
      <c r="A917" s="111"/>
      <c r="B917" s="111" t="s">
        <v>204</v>
      </c>
      <c r="C917" s="148" t="e">
        <f>AVERAGE(B910,C909,D910,E909,F910,G909)</f>
        <v>#DIV/0!</v>
      </c>
      <c r="D917" s="148" t="e">
        <f>STDEV(B910,C909,D910,E909,F910,G909)</f>
        <v>#DIV/0!</v>
      </c>
      <c r="E917" s="148" t="e">
        <f t="shared" si="150"/>
        <v>#DIV/0!</v>
      </c>
      <c r="F917" s="111"/>
      <c r="G917" s="111"/>
      <c r="I917" s="111" t="s">
        <v>204</v>
      </c>
      <c r="J917" s="148" t="e">
        <f>AVERAGE(I910,J909,K910,L909,M910,N909)</f>
        <v>#DIV/0!</v>
      </c>
      <c r="K917" s="148" t="e">
        <f>STDEV(I910,J909,K910,L909,M910,N909)</f>
        <v>#DIV/0!</v>
      </c>
      <c r="L917" s="148" t="e">
        <f t="shared" si="151"/>
        <v>#DIV/0!</v>
      </c>
      <c r="M917" s="111"/>
      <c r="N917" s="111"/>
      <c r="P917" s="111" t="s">
        <v>204</v>
      </c>
      <c r="Q917" s="148" t="e">
        <f>AVERAGE(P910,Q909,R910,S909,T910,U909)</f>
        <v>#DIV/0!</v>
      </c>
      <c r="R917" s="148" t="e">
        <f>STDEV(P910,Q909,R910,S909,T910,U909)</f>
        <v>#DIV/0!</v>
      </c>
      <c r="S917" s="148" t="e">
        <f t="shared" si="152"/>
        <v>#DIV/0!</v>
      </c>
      <c r="T917" s="111"/>
      <c r="U917" s="111"/>
    </row>
    <row r="918" spans="1:21" s="148" customFormat="1" x14ac:dyDescent="0.3">
      <c r="A918" s="111"/>
      <c r="B918" s="111"/>
      <c r="C918" s="111"/>
      <c r="D918" s="111"/>
      <c r="E918" s="111"/>
      <c r="F918" s="111"/>
      <c r="G918" s="111"/>
      <c r="I918" s="111"/>
      <c r="J918" s="111"/>
      <c r="K918" s="111"/>
      <c r="L918" s="111"/>
      <c r="M918" s="111"/>
      <c r="N918" s="111"/>
      <c r="P918" s="111"/>
      <c r="Q918" s="111"/>
      <c r="R918" s="111"/>
      <c r="S918" s="111"/>
      <c r="T918" s="111"/>
      <c r="U918" s="111"/>
    </row>
    <row r="919" spans="1:21" s="148" customFormat="1" x14ac:dyDescent="0.3">
      <c r="A919" s="111"/>
      <c r="B919" s="52" t="s">
        <v>194</v>
      </c>
      <c r="C919" s="106"/>
      <c r="D919" s="106"/>
      <c r="E919" s="106"/>
      <c r="F919" s="106"/>
      <c r="G919" s="106"/>
      <c r="H919" s="106"/>
      <c r="I919" s="52" t="s">
        <v>195</v>
      </c>
      <c r="J919" s="106"/>
      <c r="K919" s="106"/>
      <c r="L919" s="106"/>
      <c r="M919" s="106"/>
      <c r="N919" s="106"/>
      <c r="O919" s="106"/>
      <c r="P919" s="52" t="s">
        <v>196</v>
      </c>
      <c r="Q919" s="106"/>
      <c r="R919" s="106"/>
      <c r="S919" s="106"/>
      <c r="T919" s="106"/>
      <c r="U919" s="106"/>
    </row>
    <row r="920" spans="1:21" s="148" customFormat="1" x14ac:dyDescent="0.3">
      <c r="A920" s="111"/>
      <c r="B920" s="131"/>
      <c r="C920" s="131"/>
      <c r="D920" s="131"/>
      <c r="E920" s="131"/>
      <c r="F920" s="131"/>
      <c r="G920" s="131"/>
      <c r="H920" s="106"/>
      <c r="I920" s="131"/>
      <c r="J920" s="131"/>
      <c r="K920" s="131"/>
      <c r="L920" s="131"/>
      <c r="M920" s="131"/>
      <c r="N920" s="131"/>
      <c r="O920" s="106"/>
      <c r="P920" s="131"/>
      <c r="Q920" s="131"/>
      <c r="R920" s="131"/>
      <c r="S920" s="131"/>
      <c r="T920" s="131"/>
      <c r="U920" s="131"/>
    </row>
    <row r="921" spans="1:21" s="148" customFormat="1" x14ac:dyDescent="0.3">
      <c r="A921" s="111"/>
      <c r="B921" s="132"/>
      <c r="C921" s="133"/>
      <c r="D921" s="133"/>
      <c r="E921" s="134"/>
      <c r="F921" s="133"/>
      <c r="G921" s="133"/>
      <c r="H921" s="106"/>
      <c r="I921" s="132"/>
      <c r="J921" s="133"/>
      <c r="K921" s="133"/>
      <c r="L921" s="134"/>
      <c r="M921" s="133"/>
      <c r="N921" s="133"/>
      <c r="O921" s="106"/>
      <c r="P921" s="132"/>
      <c r="Q921" s="133"/>
      <c r="R921" s="133"/>
      <c r="S921" s="134"/>
      <c r="T921" s="133"/>
      <c r="U921" s="133"/>
    </row>
    <row r="922" spans="1:21" s="148" customFormat="1" x14ac:dyDescent="0.3">
      <c r="A922" s="111"/>
      <c r="B922" s="133"/>
      <c r="C922" s="132"/>
      <c r="D922" s="134"/>
      <c r="E922" s="133"/>
      <c r="F922" s="135"/>
      <c r="G922" s="136"/>
      <c r="H922" s="106"/>
      <c r="I922" s="133"/>
      <c r="J922" s="132"/>
      <c r="K922" s="134"/>
      <c r="L922" s="133"/>
      <c r="M922" s="135"/>
      <c r="N922" s="136"/>
      <c r="O922" s="106"/>
      <c r="P922" s="133"/>
      <c r="Q922" s="132"/>
      <c r="R922" s="134"/>
      <c r="S922" s="133"/>
      <c r="T922" s="135"/>
      <c r="U922" s="136"/>
    </row>
    <row r="923" spans="1:21" s="148" customFormat="1" x14ac:dyDescent="0.3">
      <c r="A923" s="111"/>
      <c r="B923" s="135"/>
      <c r="C923" s="134"/>
      <c r="D923" s="132"/>
      <c r="E923" s="135"/>
      <c r="F923" s="135"/>
      <c r="G923" s="137"/>
      <c r="H923" s="106"/>
      <c r="I923" s="135"/>
      <c r="J923" s="134"/>
      <c r="K923" s="132"/>
      <c r="L923" s="135"/>
      <c r="M923" s="135"/>
      <c r="N923" s="137"/>
      <c r="O923" s="106"/>
      <c r="P923" s="135"/>
      <c r="Q923" s="134"/>
      <c r="R923" s="132"/>
      <c r="S923" s="135"/>
      <c r="T923" s="135"/>
      <c r="U923" s="137"/>
    </row>
    <row r="924" spans="1:21" s="148" customFormat="1" x14ac:dyDescent="0.3">
      <c r="A924" s="111"/>
      <c r="B924" s="134"/>
      <c r="C924" s="135"/>
      <c r="D924" s="136"/>
      <c r="E924" s="132"/>
      <c r="F924" s="137"/>
      <c r="G924" s="135"/>
      <c r="H924" s="106"/>
      <c r="I924" s="134"/>
      <c r="J924" s="135"/>
      <c r="K924" s="136"/>
      <c r="L924" s="132"/>
      <c r="M924" s="137"/>
      <c r="N924" s="135"/>
      <c r="O924" s="106"/>
      <c r="P924" s="134"/>
      <c r="Q924" s="135"/>
      <c r="R924" s="136"/>
      <c r="S924" s="132"/>
      <c r="T924" s="137"/>
      <c r="U924" s="135"/>
    </row>
    <row r="925" spans="1:21" s="148" customFormat="1" x14ac:dyDescent="0.3">
      <c r="A925" s="111"/>
      <c r="B925" s="137"/>
      <c r="C925" s="136"/>
      <c r="D925" s="135"/>
      <c r="E925" s="137"/>
      <c r="F925" s="132"/>
      <c r="G925" s="134"/>
      <c r="H925" s="106"/>
      <c r="I925" s="137"/>
      <c r="J925" s="136"/>
      <c r="K925" s="135"/>
      <c r="L925" s="137"/>
      <c r="M925" s="132"/>
      <c r="N925" s="134"/>
      <c r="O925" s="106"/>
      <c r="P925" s="137"/>
      <c r="Q925" s="136"/>
      <c r="R925" s="135"/>
      <c r="S925" s="137"/>
      <c r="T925" s="132"/>
      <c r="U925" s="134"/>
    </row>
    <row r="926" spans="1:21" s="148" customFormat="1" x14ac:dyDescent="0.3">
      <c r="A926" s="111"/>
      <c r="B926" s="135"/>
      <c r="C926" s="137"/>
      <c r="D926" s="137"/>
      <c r="E926" s="135"/>
      <c r="F926" s="134"/>
      <c r="G926" s="132"/>
      <c r="H926" s="106"/>
      <c r="I926" s="135"/>
      <c r="J926" s="137"/>
      <c r="K926" s="137"/>
      <c r="L926" s="135"/>
      <c r="M926" s="134"/>
      <c r="N926" s="132"/>
      <c r="O926" s="106"/>
      <c r="P926" s="135"/>
      <c r="Q926" s="137"/>
      <c r="R926" s="137"/>
      <c r="S926" s="135"/>
      <c r="T926" s="134"/>
      <c r="U926" s="132"/>
    </row>
    <row r="927" spans="1:21" s="148" customFormat="1" x14ac:dyDescent="0.3">
      <c r="A927" s="111"/>
      <c r="B927" s="136"/>
      <c r="C927" s="138"/>
      <c r="D927" s="135"/>
      <c r="E927" s="138"/>
      <c r="F927" s="136"/>
      <c r="G927" s="138"/>
      <c r="H927" s="106"/>
      <c r="I927" s="136"/>
      <c r="J927" s="138"/>
      <c r="K927" s="135"/>
      <c r="L927" s="138"/>
      <c r="M927" s="136"/>
      <c r="N927" s="138"/>
      <c r="O927" s="106"/>
      <c r="P927" s="136"/>
      <c r="Q927" s="138"/>
      <c r="R927" s="135"/>
      <c r="S927" s="138"/>
      <c r="T927" s="136"/>
      <c r="U927" s="138"/>
    </row>
    <row r="928" spans="1:21" s="148" customFormat="1" x14ac:dyDescent="0.3">
      <c r="A928" s="111"/>
      <c r="B928" s="145"/>
      <c r="C928" s="146"/>
      <c r="D928" s="145"/>
      <c r="E928" s="147"/>
      <c r="F928" s="145"/>
      <c r="G928" s="146"/>
      <c r="H928" s="106"/>
      <c r="I928" s="145"/>
      <c r="J928" s="146"/>
      <c r="K928" s="145"/>
      <c r="L928" s="147"/>
      <c r="M928" s="145"/>
      <c r="N928" s="146"/>
      <c r="O928" s="106"/>
      <c r="P928" s="145"/>
      <c r="Q928" s="146"/>
      <c r="R928" s="145"/>
      <c r="S928" s="147"/>
      <c r="T928" s="145"/>
      <c r="U928" s="146"/>
    </row>
    <row r="929" spans="1:21" s="148" customFormat="1" x14ac:dyDescent="0.3">
      <c r="A929" s="111"/>
      <c r="C929" s="111" t="s">
        <v>197</v>
      </c>
      <c r="D929" s="111" t="s">
        <v>3</v>
      </c>
      <c r="E929" s="111" t="s">
        <v>203</v>
      </c>
      <c r="J929" s="111" t="s">
        <v>197</v>
      </c>
      <c r="K929" s="111" t="s">
        <v>3</v>
      </c>
      <c r="L929" s="111" t="s">
        <v>203</v>
      </c>
      <c r="Q929" s="111" t="s">
        <v>197</v>
      </c>
      <c r="R929" s="111" t="s">
        <v>3</v>
      </c>
      <c r="S929" s="111" t="s">
        <v>203</v>
      </c>
    </row>
    <row r="930" spans="1:21" s="148" customFormat="1" x14ac:dyDescent="0.3">
      <c r="A930" s="111"/>
      <c r="B930" s="111" t="s">
        <v>199</v>
      </c>
      <c r="C930" s="148" t="e">
        <f>AVERAGE(B921,C922,D923,E924,F925,G926)</f>
        <v>#DIV/0!</v>
      </c>
      <c r="D930" s="148" t="e">
        <f>STDEV(B921,C922,D923,E924,F925,G926)</f>
        <v>#DIV/0!</v>
      </c>
      <c r="E930" s="148" t="e">
        <f>ROUND((D930/C930)*100,2)&amp;"%"</f>
        <v>#DIV/0!</v>
      </c>
      <c r="I930" s="111" t="s">
        <v>199</v>
      </c>
      <c r="J930" s="148" t="e">
        <f>AVERAGE(I921,J922,K923,L924,M925,N926)</f>
        <v>#DIV/0!</v>
      </c>
      <c r="K930" s="148" t="e">
        <f>STDEV(I921,J922,K923,L924,M925,N926)</f>
        <v>#DIV/0!</v>
      </c>
      <c r="L930" s="148" t="e">
        <f>ROUND((K930/J930)*100,2)&amp;"%"</f>
        <v>#DIV/0!</v>
      </c>
      <c r="P930" s="111" t="s">
        <v>199</v>
      </c>
      <c r="Q930" s="148" t="e">
        <f>AVERAGE(P921,Q922,R923,S924,T925,U926)</f>
        <v>#DIV/0!</v>
      </c>
      <c r="R930" s="148" t="e">
        <f>STDEV(P921,Q922,R923,S924,T925,U926)</f>
        <v>#DIV/0!</v>
      </c>
      <c r="S930" s="148" t="e">
        <f>ROUND((R930/Q930)*100,2)&amp;"%"</f>
        <v>#DIV/0!</v>
      </c>
    </row>
    <row r="931" spans="1:21" s="148" customFormat="1" x14ac:dyDescent="0.3">
      <c r="A931" s="111"/>
      <c r="B931" s="111" t="s">
        <v>198</v>
      </c>
      <c r="C931" s="148" t="e">
        <f>AVERAGE(B922,C921,D921,F921,G921,E922)</f>
        <v>#DIV/0!</v>
      </c>
      <c r="D931" s="148" t="e">
        <f>STDEV(B922,C921,D921,E922,F921,G921)</f>
        <v>#DIV/0!</v>
      </c>
      <c r="E931" s="148" t="e">
        <f t="shared" ref="E931:E935" si="153">ROUND((D931/C931)*100,2)&amp;"%"</f>
        <v>#DIV/0!</v>
      </c>
      <c r="F931" s="111"/>
      <c r="G931" s="111"/>
      <c r="I931" s="111" t="s">
        <v>198</v>
      </c>
      <c r="J931" s="148" t="e">
        <f>AVERAGE(I922,J921,K921,M921,N921,L922)</f>
        <v>#DIV/0!</v>
      </c>
      <c r="K931" s="148" t="e">
        <f>STDEV(I922,J921,K921,L922,M921,N921)</f>
        <v>#DIV/0!</v>
      </c>
      <c r="L931" s="148" t="e">
        <f t="shared" ref="L931:L935" si="154">ROUND((K931/J931)*100,2)&amp;"%"</f>
        <v>#DIV/0!</v>
      </c>
      <c r="M931" s="111"/>
      <c r="N931" s="111"/>
      <c r="P931" s="111" t="s">
        <v>198</v>
      </c>
      <c r="Q931" s="148" t="e">
        <f>AVERAGE(P922,Q921,R921,T921,U921,S922)</f>
        <v>#DIV/0!</v>
      </c>
      <c r="R931" s="148" t="e">
        <f>STDEV(P922,Q921,R921,S922,T921,U921)</f>
        <v>#DIV/0!</v>
      </c>
      <c r="S931" s="148" t="e">
        <f t="shared" ref="S931:S935" si="155">ROUND((R931/Q931)*100,2)&amp;"%"</f>
        <v>#DIV/0!</v>
      </c>
      <c r="T931" s="111"/>
      <c r="U931" s="111"/>
    </row>
    <row r="932" spans="1:21" s="148" customFormat="1" x14ac:dyDescent="0.3">
      <c r="A932" s="111"/>
      <c r="B932" s="111" t="s">
        <v>200</v>
      </c>
      <c r="C932" s="148" t="e">
        <f>AVERAGE(B924,C923,D922,E921,F926,G925)</f>
        <v>#DIV/0!</v>
      </c>
      <c r="D932" s="148" t="e">
        <f>STDEV(B924,C923,D922,E921,F926,G925)</f>
        <v>#DIV/0!</v>
      </c>
      <c r="E932" s="148" t="e">
        <f t="shared" si="153"/>
        <v>#DIV/0!</v>
      </c>
      <c r="F932" s="111"/>
      <c r="G932" s="111"/>
      <c r="I932" s="111" t="s">
        <v>200</v>
      </c>
      <c r="J932" s="148" t="e">
        <f>AVERAGE(I924,J923,K922,L921,M926,N925)</f>
        <v>#DIV/0!</v>
      </c>
      <c r="K932" s="148" t="e">
        <f>STDEV(I924,J923,K922,L921,M926,N925)</f>
        <v>#DIV/0!</v>
      </c>
      <c r="L932" s="148" t="e">
        <f t="shared" si="154"/>
        <v>#DIV/0!</v>
      </c>
      <c r="M932" s="111"/>
      <c r="N932" s="111"/>
      <c r="P932" s="111" t="s">
        <v>200</v>
      </c>
      <c r="Q932" s="148" t="e">
        <f>AVERAGE(P924,Q923,R922,S921,T926,U925)</f>
        <v>#DIV/0!</v>
      </c>
      <c r="R932" s="148" t="e">
        <f>STDEV(P924,Q923,R922,S921,T926,U925)</f>
        <v>#DIV/0!</v>
      </c>
      <c r="S932" s="148" t="e">
        <f t="shared" si="155"/>
        <v>#DIV/0!</v>
      </c>
      <c r="T932" s="111"/>
      <c r="U932" s="111"/>
    </row>
    <row r="933" spans="1:21" s="148" customFormat="1" x14ac:dyDescent="0.3">
      <c r="A933" s="111"/>
      <c r="B933" s="111" t="s">
        <v>201</v>
      </c>
      <c r="C933" s="148" t="e">
        <f>AVERAGE(B925,C926,D926,E925,F924,G923)</f>
        <v>#DIV/0!</v>
      </c>
      <c r="D933" s="148" t="e">
        <f>STDEV(B925,C926,D926,E925,F924,G923)</f>
        <v>#DIV/0!</v>
      </c>
      <c r="E933" s="148" t="e">
        <f t="shared" si="153"/>
        <v>#DIV/0!</v>
      </c>
      <c r="F933" s="111"/>
      <c r="G933" s="111"/>
      <c r="I933" s="111" t="s">
        <v>201</v>
      </c>
      <c r="J933" s="148" t="e">
        <f>AVERAGE(I925,J926,K926,L925,M924,N923)</f>
        <v>#DIV/0!</v>
      </c>
      <c r="K933" s="148" t="e">
        <f>STDEV(I925,J926,K926,L925,M924,N923)</f>
        <v>#DIV/0!</v>
      </c>
      <c r="L933" s="148" t="e">
        <f t="shared" si="154"/>
        <v>#DIV/0!</v>
      </c>
      <c r="M933" s="111"/>
      <c r="N933" s="111"/>
      <c r="P933" s="111" t="s">
        <v>201</v>
      </c>
      <c r="Q933" s="148" t="e">
        <f>AVERAGE(P925,Q926,R926,S925,T924,U923)</f>
        <v>#DIV/0!</v>
      </c>
      <c r="R933" s="148" t="e">
        <f>STDEV(P925,Q926,R926,S925,T924,U923)</f>
        <v>#DIV/0!</v>
      </c>
      <c r="S933" s="148" t="e">
        <f t="shared" si="155"/>
        <v>#DIV/0!</v>
      </c>
      <c r="T933" s="111"/>
      <c r="U933" s="111"/>
    </row>
    <row r="934" spans="1:21" s="148" customFormat="1" x14ac:dyDescent="0.3">
      <c r="A934" s="111"/>
      <c r="B934" s="111" t="s">
        <v>202</v>
      </c>
      <c r="C934" s="148" t="e">
        <f>AVERAGE(B927,C925,D924,G922,F927,E928)</f>
        <v>#DIV/0!</v>
      </c>
      <c r="D934" s="148" t="e">
        <f>STDEV(B927,C925,D924,G922,F927,E928)</f>
        <v>#DIV/0!</v>
      </c>
      <c r="E934" s="148" t="e">
        <f t="shared" si="153"/>
        <v>#DIV/0!</v>
      </c>
      <c r="F934" s="111"/>
      <c r="G934" s="111"/>
      <c r="I934" s="111" t="s">
        <v>202</v>
      </c>
      <c r="J934" s="148" t="e">
        <f>AVERAGE(I927,J925,K924,N922,M927,L928)</f>
        <v>#DIV/0!</v>
      </c>
      <c r="K934" s="148" t="e">
        <f>STDEV(I927,J925,K924,N922,M927,L928)</f>
        <v>#DIV/0!</v>
      </c>
      <c r="L934" s="148" t="e">
        <f t="shared" si="154"/>
        <v>#DIV/0!</v>
      </c>
      <c r="M934" s="111"/>
      <c r="N934" s="111"/>
      <c r="P934" s="111" t="s">
        <v>202</v>
      </c>
      <c r="Q934" s="148" t="e">
        <f>AVERAGE(P927,Q925,R924,U922,T927,S928)</f>
        <v>#DIV/0!</v>
      </c>
      <c r="R934" s="148" t="e">
        <f>STDEV(P927,Q925,R924,U922,T927,S928)</f>
        <v>#DIV/0!</v>
      </c>
      <c r="S934" s="148" t="e">
        <f t="shared" si="155"/>
        <v>#DIV/0!</v>
      </c>
      <c r="T934" s="111"/>
      <c r="U934" s="111"/>
    </row>
    <row r="935" spans="1:21" s="148" customFormat="1" x14ac:dyDescent="0.3">
      <c r="A935" s="111"/>
      <c r="B935" s="111" t="s">
        <v>204</v>
      </c>
      <c r="C935" s="148" t="e">
        <f>AVERAGE(B928,C927,D928,E927,F928,G927)</f>
        <v>#DIV/0!</v>
      </c>
      <c r="D935" s="148" t="e">
        <f>STDEV(B928,C927,D928,E927,F928,G927)</f>
        <v>#DIV/0!</v>
      </c>
      <c r="E935" s="148" t="e">
        <f t="shared" si="153"/>
        <v>#DIV/0!</v>
      </c>
      <c r="F935" s="111"/>
      <c r="G935" s="111"/>
      <c r="I935" s="111" t="s">
        <v>204</v>
      </c>
      <c r="J935" s="148" t="e">
        <f>AVERAGE(I928,J927,K928,L927,M928,N927)</f>
        <v>#DIV/0!</v>
      </c>
      <c r="K935" s="148" t="e">
        <f>STDEV(I928,J927,K928,L927,M928,N927)</f>
        <v>#DIV/0!</v>
      </c>
      <c r="L935" s="148" t="e">
        <f t="shared" si="154"/>
        <v>#DIV/0!</v>
      </c>
      <c r="M935" s="111"/>
      <c r="N935" s="111"/>
      <c r="P935" s="111" t="s">
        <v>204</v>
      </c>
      <c r="Q935" s="148" t="e">
        <f>AVERAGE(P928,Q927,R928,S927,T928,U927)</f>
        <v>#DIV/0!</v>
      </c>
      <c r="R935" s="148" t="e">
        <f>STDEV(P928,Q927,R928,S927,T928,U927)</f>
        <v>#DIV/0!</v>
      </c>
      <c r="S935" s="148" t="e">
        <f t="shared" si="155"/>
        <v>#DIV/0!</v>
      </c>
      <c r="T935" s="111"/>
      <c r="U935" s="111"/>
    </row>
    <row r="936" spans="1:21" s="148" customFormat="1" x14ac:dyDescent="0.3">
      <c r="A936" s="111"/>
      <c r="B936" s="111"/>
      <c r="C936" s="111"/>
      <c r="D936" s="111"/>
      <c r="E936" s="111"/>
      <c r="F936" s="111"/>
      <c r="G936" s="111"/>
      <c r="I936" s="111"/>
      <c r="J936" s="111"/>
      <c r="K936" s="111"/>
      <c r="L936" s="111"/>
      <c r="M936" s="111"/>
      <c r="N936" s="111"/>
      <c r="P936" s="111"/>
      <c r="Q936" s="111"/>
      <c r="R936" s="111"/>
      <c r="S936" s="111"/>
      <c r="T936" s="111"/>
      <c r="U936" s="111"/>
    </row>
    <row r="937" spans="1:21" s="148" customFormat="1" x14ac:dyDescent="0.3">
      <c r="A937" s="111"/>
      <c r="B937" s="52" t="s">
        <v>194</v>
      </c>
      <c r="C937" s="106"/>
      <c r="D937" s="106"/>
      <c r="E937" s="106"/>
      <c r="F937" s="106"/>
      <c r="G937" s="106"/>
      <c r="H937" s="106"/>
      <c r="I937" s="52" t="s">
        <v>195</v>
      </c>
      <c r="J937" s="106"/>
      <c r="K937" s="106"/>
      <c r="L937" s="106"/>
      <c r="M937" s="106"/>
      <c r="N937" s="106"/>
      <c r="O937" s="106"/>
      <c r="P937" s="52" t="s">
        <v>196</v>
      </c>
      <c r="Q937" s="106"/>
      <c r="R937" s="106"/>
      <c r="S937" s="106"/>
      <c r="T937" s="106"/>
      <c r="U937" s="106"/>
    </row>
    <row r="938" spans="1:21" s="148" customFormat="1" x14ac:dyDescent="0.3">
      <c r="A938" s="111"/>
      <c r="B938" s="131"/>
      <c r="C938" s="131"/>
      <c r="D938" s="131"/>
      <c r="E938" s="131"/>
      <c r="F938" s="131"/>
      <c r="G938" s="131"/>
      <c r="H938" s="106"/>
      <c r="I938" s="131"/>
      <c r="J938" s="131"/>
      <c r="K938" s="131"/>
      <c r="L938" s="131"/>
      <c r="M938" s="131"/>
      <c r="N938" s="131"/>
      <c r="O938" s="106"/>
      <c r="P938" s="131"/>
      <c r="Q938" s="131"/>
      <c r="R938" s="131"/>
      <c r="S938" s="131"/>
      <c r="T938" s="131"/>
      <c r="U938" s="131"/>
    </row>
    <row r="939" spans="1:21" s="148" customFormat="1" x14ac:dyDescent="0.3">
      <c r="A939" s="111"/>
      <c r="B939" s="132"/>
      <c r="C939" s="133"/>
      <c r="D939" s="133"/>
      <c r="E939" s="134"/>
      <c r="F939" s="133"/>
      <c r="G939" s="133"/>
      <c r="H939" s="106"/>
      <c r="I939" s="132"/>
      <c r="J939" s="133"/>
      <c r="K939" s="133"/>
      <c r="L939" s="134"/>
      <c r="M939" s="133"/>
      <c r="N939" s="133"/>
      <c r="O939" s="106"/>
      <c r="P939" s="132"/>
      <c r="Q939" s="133"/>
      <c r="R939" s="133"/>
      <c r="S939" s="134"/>
      <c r="T939" s="133"/>
      <c r="U939" s="133"/>
    </row>
    <row r="940" spans="1:21" s="148" customFormat="1" x14ac:dyDescent="0.3">
      <c r="A940" s="111"/>
      <c r="B940" s="133"/>
      <c r="C940" s="132"/>
      <c r="D940" s="134"/>
      <c r="E940" s="133"/>
      <c r="F940" s="135"/>
      <c r="G940" s="136"/>
      <c r="H940" s="106"/>
      <c r="I940" s="133"/>
      <c r="J940" s="132"/>
      <c r="K940" s="134"/>
      <c r="L940" s="133"/>
      <c r="M940" s="135"/>
      <c r="N940" s="136"/>
      <c r="O940" s="106"/>
      <c r="P940" s="133"/>
      <c r="Q940" s="132"/>
      <c r="R940" s="134"/>
      <c r="S940" s="133"/>
      <c r="T940" s="135"/>
      <c r="U940" s="136"/>
    </row>
    <row r="941" spans="1:21" s="148" customFormat="1" x14ac:dyDescent="0.3">
      <c r="A941" s="111"/>
      <c r="B941" s="135"/>
      <c r="C941" s="134"/>
      <c r="D941" s="132"/>
      <c r="E941" s="135"/>
      <c r="F941" s="135"/>
      <c r="G941" s="137"/>
      <c r="H941" s="106"/>
      <c r="I941" s="135"/>
      <c r="J941" s="134"/>
      <c r="K941" s="132"/>
      <c r="L941" s="135"/>
      <c r="M941" s="135"/>
      <c r="N941" s="137"/>
      <c r="O941" s="106"/>
      <c r="P941" s="135"/>
      <c r="Q941" s="134"/>
      <c r="R941" s="132"/>
      <c r="S941" s="135"/>
      <c r="T941" s="135"/>
      <c r="U941" s="137"/>
    </row>
    <row r="942" spans="1:21" s="148" customFormat="1" x14ac:dyDescent="0.3">
      <c r="A942" s="111"/>
      <c r="B942" s="134"/>
      <c r="C942" s="135"/>
      <c r="D942" s="136"/>
      <c r="E942" s="132"/>
      <c r="F942" s="137"/>
      <c r="G942" s="135"/>
      <c r="H942" s="106"/>
      <c r="I942" s="134"/>
      <c r="J942" s="135"/>
      <c r="K942" s="136"/>
      <c r="L942" s="132"/>
      <c r="M942" s="137"/>
      <c r="N942" s="135"/>
      <c r="O942" s="106"/>
      <c r="P942" s="134"/>
      <c r="Q942" s="135"/>
      <c r="R942" s="136"/>
      <c r="S942" s="132"/>
      <c r="T942" s="137"/>
      <c r="U942" s="135"/>
    </row>
    <row r="943" spans="1:21" s="148" customFormat="1" x14ac:dyDescent="0.3">
      <c r="A943" s="111"/>
      <c r="B943" s="137"/>
      <c r="C943" s="136"/>
      <c r="D943" s="135"/>
      <c r="E943" s="137"/>
      <c r="F943" s="132"/>
      <c r="G943" s="134"/>
      <c r="H943" s="106"/>
      <c r="I943" s="137"/>
      <c r="J943" s="136"/>
      <c r="K943" s="135"/>
      <c r="L943" s="137"/>
      <c r="M943" s="132"/>
      <c r="N943" s="134"/>
      <c r="O943" s="106"/>
      <c r="P943" s="137"/>
      <c r="Q943" s="136"/>
      <c r="R943" s="135"/>
      <c r="S943" s="137"/>
      <c r="T943" s="132"/>
      <c r="U943" s="134"/>
    </row>
    <row r="944" spans="1:21" s="148" customFormat="1" x14ac:dyDescent="0.3">
      <c r="A944" s="111"/>
      <c r="B944" s="135"/>
      <c r="C944" s="137"/>
      <c r="D944" s="137"/>
      <c r="E944" s="135"/>
      <c r="F944" s="134"/>
      <c r="G944" s="132"/>
      <c r="H944" s="106"/>
      <c r="I944" s="135"/>
      <c r="J944" s="137"/>
      <c r="K944" s="137"/>
      <c r="L944" s="135"/>
      <c r="M944" s="134"/>
      <c r="N944" s="132"/>
      <c r="O944" s="106"/>
      <c r="P944" s="135"/>
      <c r="Q944" s="137"/>
      <c r="R944" s="137"/>
      <c r="S944" s="135"/>
      <c r="T944" s="134"/>
      <c r="U944" s="132"/>
    </row>
    <row r="945" spans="1:21" s="148" customFormat="1" x14ac:dyDescent="0.3">
      <c r="A945" s="111"/>
      <c r="B945" s="136"/>
      <c r="C945" s="138"/>
      <c r="D945" s="135"/>
      <c r="E945" s="138"/>
      <c r="F945" s="136"/>
      <c r="G945" s="138"/>
      <c r="H945" s="106"/>
      <c r="I945" s="136"/>
      <c r="J945" s="138"/>
      <c r="K945" s="135"/>
      <c r="L945" s="138"/>
      <c r="M945" s="136"/>
      <c r="N945" s="138"/>
      <c r="O945" s="106"/>
      <c r="P945" s="136"/>
      <c r="Q945" s="138"/>
      <c r="R945" s="135"/>
      <c r="S945" s="138"/>
      <c r="T945" s="136"/>
      <c r="U945" s="138"/>
    </row>
    <row r="946" spans="1:21" s="148" customFormat="1" x14ac:dyDescent="0.3">
      <c r="A946" s="111"/>
      <c r="B946" s="145"/>
      <c r="C946" s="146"/>
      <c r="D946" s="145"/>
      <c r="E946" s="147"/>
      <c r="F946" s="145"/>
      <c r="G946" s="146"/>
      <c r="H946" s="106"/>
      <c r="I946" s="145"/>
      <c r="J946" s="146"/>
      <c r="K946" s="145"/>
      <c r="L946" s="147"/>
      <c r="M946" s="145"/>
      <c r="N946" s="146"/>
      <c r="O946" s="106"/>
      <c r="P946" s="145"/>
      <c r="Q946" s="146"/>
      <c r="R946" s="145"/>
      <c r="S946" s="147"/>
      <c r="T946" s="145"/>
      <c r="U946" s="146"/>
    </row>
    <row r="947" spans="1:21" s="148" customFormat="1" x14ac:dyDescent="0.3">
      <c r="A947" s="111"/>
      <c r="C947" s="111" t="s">
        <v>197</v>
      </c>
      <c r="D947" s="111" t="s">
        <v>3</v>
      </c>
      <c r="E947" s="111" t="s">
        <v>203</v>
      </c>
      <c r="J947" s="111" t="s">
        <v>197</v>
      </c>
      <c r="K947" s="111" t="s">
        <v>3</v>
      </c>
      <c r="L947" s="111" t="s">
        <v>203</v>
      </c>
      <c r="Q947" s="111" t="s">
        <v>197</v>
      </c>
      <c r="R947" s="111" t="s">
        <v>3</v>
      </c>
      <c r="S947" s="111" t="s">
        <v>203</v>
      </c>
    </row>
    <row r="948" spans="1:21" s="148" customFormat="1" x14ac:dyDescent="0.3">
      <c r="A948" s="111"/>
      <c r="B948" s="111" t="s">
        <v>199</v>
      </c>
      <c r="C948" s="148" t="e">
        <f>AVERAGE(B939,C940,D941,E942,F943,G944)</f>
        <v>#DIV/0!</v>
      </c>
      <c r="D948" s="148" t="e">
        <f>STDEV(B939,C940,D941,E942,F943,G944)</f>
        <v>#DIV/0!</v>
      </c>
      <c r="E948" s="148" t="e">
        <f>ROUND((D948/C948)*100,2)&amp;"%"</f>
        <v>#DIV/0!</v>
      </c>
      <c r="I948" s="111" t="s">
        <v>199</v>
      </c>
      <c r="J948" s="148" t="e">
        <f>AVERAGE(I939,J940,K941,L942,M943,N944)</f>
        <v>#DIV/0!</v>
      </c>
      <c r="K948" s="148" t="e">
        <f>STDEV(I939,J940,K941,L942,M943,N944)</f>
        <v>#DIV/0!</v>
      </c>
      <c r="L948" s="148" t="e">
        <f>ROUND((K948/J948)*100,2)&amp;"%"</f>
        <v>#DIV/0!</v>
      </c>
      <c r="P948" s="111" t="s">
        <v>199</v>
      </c>
      <c r="Q948" s="148" t="e">
        <f>AVERAGE(P939,Q940,R941,S942,T943,U944)</f>
        <v>#DIV/0!</v>
      </c>
      <c r="R948" s="148" t="e">
        <f>STDEV(P939,Q940,R941,S942,T943,U944)</f>
        <v>#DIV/0!</v>
      </c>
      <c r="S948" s="148" t="e">
        <f>ROUND((R948/Q948)*100,2)&amp;"%"</f>
        <v>#DIV/0!</v>
      </c>
    </row>
    <row r="949" spans="1:21" s="148" customFormat="1" x14ac:dyDescent="0.3">
      <c r="A949" s="111"/>
      <c r="B949" s="111" t="s">
        <v>198</v>
      </c>
      <c r="C949" s="148" t="e">
        <f>AVERAGE(B940,C939,D939,F939,G939,E940)</f>
        <v>#DIV/0!</v>
      </c>
      <c r="D949" s="148" t="e">
        <f>STDEV(B940,C939,D939,E940,F939,G939)</f>
        <v>#DIV/0!</v>
      </c>
      <c r="E949" s="148" t="e">
        <f t="shared" ref="E949:E953" si="156">ROUND((D949/C949)*100,2)&amp;"%"</f>
        <v>#DIV/0!</v>
      </c>
      <c r="F949" s="111"/>
      <c r="G949" s="111"/>
      <c r="I949" s="111" t="s">
        <v>198</v>
      </c>
      <c r="J949" s="148" t="e">
        <f>AVERAGE(I940,J939,K939,M939,N939,L940)</f>
        <v>#DIV/0!</v>
      </c>
      <c r="K949" s="148" t="e">
        <f>STDEV(I940,J939,K939,L940,M939,N939)</f>
        <v>#DIV/0!</v>
      </c>
      <c r="L949" s="148" t="e">
        <f t="shared" ref="L949:L953" si="157">ROUND((K949/J949)*100,2)&amp;"%"</f>
        <v>#DIV/0!</v>
      </c>
      <c r="M949" s="111"/>
      <c r="N949" s="111"/>
      <c r="P949" s="111" t="s">
        <v>198</v>
      </c>
      <c r="Q949" s="148" t="e">
        <f>AVERAGE(P940,Q939,R939,T939,U939,S940)</f>
        <v>#DIV/0!</v>
      </c>
      <c r="R949" s="148" t="e">
        <f>STDEV(P940,Q939,R939,S940,T939,U939)</f>
        <v>#DIV/0!</v>
      </c>
      <c r="S949" s="148" t="e">
        <f t="shared" ref="S949:S953" si="158">ROUND((R949/Q949)*100,2)&amp;"%"</f>
        <v>#DIV/0!</v>
      </c>
      <c r="T949" s="111"/>
      <c r="U949" s="111"/>
    </row>
    <row r="950" spans="1:21" s="148" customFormat="1" x14ac:dyDescent="0.3">
      <c r="A950" s="111"/>
      <c r="B950" s="111" t="s">
        <v>200</v>
      </c>
      <c r="C950" s="148" t="e">
        <f>AVERAGE(B942,C941,D940,E939,F944,G943)</f>
        <v>#DIV/0!</v>
      </c>
      <c r="D950" s="148" t="e">
        <f>STDEV(B942,C941,D940,E939,F944,G943)</f>
        <v>#DIV/0!</v>
      </c>
      <c r="E950" s="148" t="e">
        <f t="shared" si="156"/>
        <v>#DIV/0!</v>
      </c>
      <c r="F950" s="111"/>
      <c r="G950" s="111"/>
      <c r="I950" s="111" t="s">
        <v>200</v>
      </c>
      <c r="J950" s="148" t="e">
        <f>AVERAGE(I942,J941,K940,L939,M944,N943)</f>
        <v>#DIV/0!</v>
      </c>
      <c r="K950" s="148" t="e">
        <f>STDEV(I942,J941,K940,L939,M944,N943)</f>
        <v>#DIV/0!</v>
      </c>
      <c r="L950" s="148" t="e">
        <f t="shared" si="157"/>
        <v>#DIV/0!</v>
      </c>
      <c r="M950" s="111"/>
      <c r="N950" s="111"/>
      <c r="P950" s="111" t="s">
        <v>200</v>
      </c>
      <c r="Q950" s="148" t="e">
        <f>AVERAGE(P942,Q941,R940,S939,T944,U943)</f>
        <v>#DIV/0!</v>
      </c>
      <c r="R950" s="148" t="e">
        <f>STDEV(P942,Q941,R940,S939,T944,U943)</f>
        <v>#DIV/0!</v>
      </c>
      <c r="S950" s="148" t="e">
        <f t="shared" si="158"/>
        <v>#DIV/0!</v>
      </c>
      <c r="T950" s="111"/>
      <c r="U950" s="111"/>
    </row>
    <row r="951" spans="1:21" s="148" customFormat="1" x14ac:dyDescent="0.3">
      <c r="A951" s="111"/>
      <c r="B951" s="111" t="s">
        <v>201</v>
      </c>
      <c r="C951" s="148" t="e">
        <f>AVERAGE(B943,C944,D944,E943,F942,G941)</f>
        <v>#DIV/0!</v>
      </c>
      <c r="D951" s="148" t="e">
        <f>STDEV(B943,C944,D944,E943,F942,G941)</f>
        <v>#DIV/0!</v>
      </c>
      <c r="E951" s="148" t="e">
        <f t="shared" si="156"/>
        <v>#DIV/0!</v>
      </c>
      <c r="F951" s="111"/>
      <c r="G951" s="111"/>
      <c r="I951" s="111" t="s">
        <v>201</v>
      </c>
      <c r="J951" s="148" t="e">
        <f>AVERAGE(I943,J944,K944,L943,M942,N941)</f>
        <v>#DIV/0!</v>
      </c>
      <c r="K951" s="148" t="e">
        <f>STDEV(I943,J944,K944,L943,M942,N941)</f>
        <v>#DIV/0!</v>
      </c>
      <c r="L951" s="148" t="e">
        <f t="shared" si="157"/>
        <v>#DIV/0!</v>
      </c>
      <c r="M951" s="111"/>
      <c r="N951" s="111"/>
      <c r="P951" s="111" t="s">
        <v>201</v>
      </c>
      <c r="Q951" s="148" t="e">
        <f>AVERAGE(P943,Q944,R944,S943,T942,U941)</f>
        <v>#DIV/0!</v>
      </c>
      <c r="R951" s="148" t="e">
        <f>STDEV(P943,Q944,R944,S943,T942,U941)</f>
        <v>#DIV/0!</v>
      </c>
      <c r="S951" s="148" t="e">
        <f t="shared" si="158"/>
        <v>#DIV/0!</v>
      </c>
      <c r="T951" s="111"/>
      <c r="U951" s="111"/>
    </row>
    <row r="952" spans="1:21" s="148" customFormat="1" x14ac:dyDescent="0.3">
      <c r="A952" s="111"/>
      <c r="B952" s="111" t="s">
        <v>202</v>
      </c>
      <c r="C952" s="148" t="e">
        <f>AVERAGE(B945,C943,D942,G940,F945,E946)</f>
        <v>#DIV/0!</v>
      </c>
      <c r="D952" s="148" t="e">
        <f>STDEV(B945,C943,D942,G940,F945,E946)</f>
        <v>#DIV/0!</v>
      </c>
      <c r="E952" s="148" t="e">
        <f t="shared" si="156"/>
        <v>#DIV/0!</v>
      </c>
      <c r="F952" s="111"/>
      <c r="G952" s="111"/>
      <c r="I952" s="111" t="s">
        <v>202</v>
      </c>
      <c r="J952" s="148" t="e">
        <f>AVERAGE(I945,J943,K942,N940,M945,L946)</f>
        <v>#DIV/0!</v>
      </c>
      <c r="K952" s="148" t="e">
        <f>STDEV(I945,J943,K942,N940,M945,L946)</f>
        <v>#DIV/0!</v>
      </c>
      <c r="L952" s="148" t="e">
        <f t="shared" si="157"/>
        <v>#DIV/0!</v>
      </c>
      <c r="M952" s="111"/>
      <c r="N952" s="111"/>
      <c r="P952" s="111" t="s">
        <v>202</v>
      </c>
      <c r="Q952" s="148" t="e">
        <f>AVERAGE(P945,Q943,R942,U940,T945,S946)</f>
        <v>#DIV/0!</v>
      </c>
      <c r="R952" s="148" t="e">
        <f>STDEV(P945,Q943,R942,U940,T945,S946)</f>
        <v>#DIV/0!</v>
      </c>
      <c r="S952" s="148" t="e">
        <f t="shared" si="158"/>
        <v>#DIV/0!</v>
      </c>
      <c r="T952" s="111"/>
      <c r="U952" s="111"/>
    </row>
    <row r="953" spans="1:21" s="148" customFormat="1" x14ac:dyDescent="0.3">
      <c r="A953" s="111"/>
      <c r="B953" s="111" t="s">
        <v>204</v>
      </c>
      <c r="C953" s="148" t="e">
        <f>AVERAGE(B946,C945,D946,E945,F946,G945)</f>
        <v>#DIV/0!</v>
      </c>
      <c r="D953" s="148" t="e">
        <f>STDEV(B946,C945,D946,E945,F946,G945)</f>
        <v>#DIV/0!</v>
      </c>
      <c r="E953" s="148" t="e">
        <f t="shared" si="156"/>
        <v>#DIV/0!</v>
      </c>
      <c r="F953" s="111"/>
      <c r="G953" s="111"/>
      <c r="I953" s="111" t="s">
        <v>204</v>
      </c>
      <c r="J953" s="148" t="e">
        <f>AVERAGE(I946,J945,K946,L945,M946,N945)</f>
        <v>#DIV/0!</v>
      </c>
      <c r="K953" s="148" t="e">
        <f>STDEV(I946,J945,K946,L945,M946,N945)</f>
        <v>#DIV/0!</v>
      </c>
      <c r="L953" s="148" t="e">
        <f t="shared" si="157"/>
        <v>#DIV/0!</v>
      </c>
      <c r="M953" s="111"/>
      <c r="N953" s="111"/>
      <c r="P953" s="111" t="s">
        <v>204</v>
      </c>
      <c r="Q953" s="148" t="e">
        <f>AVERAGE(P946,Q945,R946,S945,T946,U945)</f>
        <v>#DIV/0!</v>
      </c>
      <c r="R953" s="148" t="e">
        <f>STDEV(P946,Q945,R946,S945,T946,U945)</f>
        <v>#DIV/0!</v>
      </c>
      <c r="S953" s="148" t="e">
        <f t="shared" si="158"/>
        <v>#DIV/0!</v>
      </c>
      <c r="T953" s="111"/>
      <c r="U953" s="111"/>
    </row>
    <row r="954" spans="1:21" s="148" customFormat="1" x14ac:dyDescent="0.3">
      <c r="A954" s="111"/>
      <c r="B954" s="111"/>
      <c r="C954" s="111"/>
      <c r="D954" s="111"/>
      <c r="E954" s="111"/>
      <c r="F954" s="111"/>
      <c r="G954" s="111"/>
      <c r="I954" s="111"/>
      <c r="J954" s="111"/>
      <c r="K954" s="111"/>
      <c r="L954" s="111"/>
      <c r="M954" s="111"/>
      <c r="N954" s="111"/>
      <c r="P954" s="111"/>
      <c r="Q954" s="111"/>
      <c r="R954" s="111"/>
      <c r="S954" s="111"/>
      <c r="T954" s="111"/>
      <c r="U954" s="111"/>
    </row>
    <row r="955" spans="1:21" s="148" customFormat="1" x14ac:dyDescent="0.3">
      <c r="A955" s="111"/>
      <c r="B955" s="52" t="s">
        <v>194</v>
      </c>
      <c r="C955" s="106"/>
      <c r="D955" s="106"/>
      <c r="E955" s="106"/>
      <c r="F955" s="106"/>
      <c r="G955" s="106"/>
      <c r="H955" s="106"/>
      <c r="I955" s="52" t="s">
        <v>195</v>
      </c>
      <c r="J955" s="106"/>
      <c r="K955" s="106"/>
      <c r="L955" s="106"/>
      <c r="M955" s="106"/>
      <c r="N955" s="106"/>
      <c r="O955" s="106"/>
      <c r="P955" s="52" t="s">
        <v>196</v>
      </c>
      <c r="Q955" s="106"/>
      <c r="R955" s="106"/>
      <c r="S955" s="106"/>
      <c r="T955" s="106"/>
      <c r="U955" s="106"/>
    </row>
    <row r="956" spans="1:21" s="148" customFormat="1" x14ac:dyDescent="0.3">
      <c r="A956" s="111"/>
      <c r="B956" s="131"/>
      <c r="C956" s="131"/>
      <c r="D956" s="131"/>
      <c r="E956" s="131"/>
      <c r="F956" s="131"/>
      <c r="G956" s="131"/>
      <c r="H956" s="106"/>
      <c r="I956" s="131"/>
      <c r="J956" s="131"/>
      <c r="K956" s="131"/>
      <c r="L956" s="131"/>
      <c r="M956" s="131"/>
      <c r="N956" s="131"/>
      <c r="O956" s="106"/>
      <c r="P956" s="131"/>
      <c r="Q956" s="131"/>
      <c r="R956" s="131"/>
      <c r="S956" s="131"/>
      <c r="T956" s="131"/>
      <c r="U956" s="131"/>
    </row>
    <row r="957" spans="1:21" s="148" customFormat="1" x14ac:dyDescent="0.3">
      <c r="A957" s="111"/>
      <c r="B957" s="132"/>
      <c r="C957" s="133"/>
      <c r="D957" s="133"/>
      <c r="E957" s="134"/>
      <c r="F957" s="133"/>
      <c r="G957" s="133"/>
      <c r="H957" s="106"/>
      <c r="I957" s="132"/>
      <c r="J957" s="133"/>
      <c r="K957" s="133"/>
      <c r="L957" s="134"/>
      <c r="M957" s="133"/>
      <c r="N957" s="133"/>
      <c r="O957" s="106"/>
      <c r="P957" s="132"/>
      <c r="Q957" s="133"/>
      <c r="R957" s="133"/>
      <c r="S957" s="134"/>
      <c r="T957" s="133"/>
      <c r="U957" s="133"/>
    </row>
    <row r="958" spans="1:21" s="148" customFormat="1" x14ac:dyDescent="0.3">
      <c r="A958" s="111"/>
      <c r="B958" s="133"/>
      <c r="C958" s="132"/>
      <c r="D958" s="134"/>
      <c r="E958" s="133"/>
      <c r="F958" s="135"/>
      <c r="G958" s="136"/>
      <c r="H958" s="106"/>
      <c r="I958" s="133"/>
      <c r="J958" s="132"/>
      <c r="K958" s="134"/>
      <c r="L958" s="133"/>
      <c r="M958" s="135"/>
      <c r="N958" s="136"/>
      <c r="O958" s="106"/>
      <c r="P958" s="133"/>
      <c r="Q958" s="132"/>
      <c r="R958" s="134"/>
      <c r="S958" s="133"/>
      <c r="T958" s="135"/>
      <c r="U958" s="136"/>
    </row>
    <row r="959" spans="1:21" s="148" customFormat="1" x14ac:dyDescent="0.3">
      <c r="A959" s="111"/>
      <c r="B959" s="135"/>
      <c r="C959" s="134"/>
      <c r="D959" s="132"/>
      <c r="E959" s="135"/>
      <c r="F959" s="135"/>
      <c r="G959" s="137"/>
      <c r="H959" s="106"/>
      <c r="I959" s="135"/>
      <c r="J959" s="134"/>
      <c r="K959" s="132"/>
      <c r="L959" s="135"/>
      <c r="M959" s="135"/>
      <c r="N959" s="137"/>
      <c r="O959" s="106"/>
      <c r="P959" s="135"/>
      <c r="Q959" s="134"/>
      <c r="R959" s="132"/>
      <c r="S959" s="135"/>
      <c r="T959" s="135"/>
      <c r="U959" s="137"/>
    </row>
    <row r="960" spans="1:21" s="148" customFormat="1" x14ac:dyDescent="0.3">
      <c r="A960" s="111"/>
      <c r="B960" s="134"/>
      <c r="C960" s="135"/>
      <c r="D960" s="136"/>
      <c r="E960" s="132"/>
      <c r="F960" s="137"/>
      <c r="G960" s="135"/>
      <c r="H960" s="106"/>
      <c r="I960" s="134"/>
      <c r="J960" s="135"/>
      <c r="K960" s="136"/>
      <c r="L960" s="132"/>
      <c r="M960" s="137"/>
      <c r="N960" s="135"/>
      <c r="O960" s="106"/>
      <c r="P960" s="134"/>
      <c r="Q960" s="135"/>
      <c r="R960" s="136"/>
      <c r="S960" s="132"/>
      <c r="T960" s="137"/>
      <c r="U960" s="135"/>
    </row>
    <row r="961" spans="1:21" s="148" customFormat="1" x14ac:dyDescent="0.3">
      <c r="A961" s="111"/>
      <c r="B961" s="137"/>
      <c r="C961" s="136"/>
      <c r="D961" s="135"/>
      <c r="E961" s="137"/>
      <c r="F961" s="132"/>
      <c r="G961" s="134"/>
      <c r="H961" s="106"/>
      <c r="I961" s="137"/>
      <c r="J961" s="136"/>
      <c r="K961" s="135"/>
      <c r="L961" s="137"/>
      <c r="M961" s="132"/>
      <c r="N961" s="134"/>
      <c r="O961" s="106"/>
      <c r="P961" s="137"/>
      <c r="Q961" s="136"/>
      <c r="R961" s="135"/>
      <c r="S961" s="137"/>
      <c r="T961" s="132"/>
      <c r="U961" s="134"/>
    </row>
    <row r="962" spans="1:21" s="148" customFormat="1" x14ac:dyDescent="0.3">
      <c r="A962" s="111"/>
      <c r="B962" s="135"/>
      <c r="C962" s="137"/>
      <c r="D962" s="137"/>
      <c r="E962" s="135"/>
      <c r="F962" s="134"/>
      <c r="G962" s="132"/>
      <c r="H962" s="106"/>
      <c r="I962" s="135"/>
      <c r="J962" s="137"/>
      <c r="K962" s="137"/>
      <c r="L962" s="135"/>
      <c r="M962" s="134"/>
      <c r="N962" s="132"/>
      <c r="O962" s="106"/>
      <c r="P962" s="135"/>
      <c r="Q962" s="137"/>
      <c r="R962" s="137"/>
      <c r="S962" s="135"/>
      <c r="T962" s="134"/>
      <c r="U962" s="132"/>
    </row>
    <row r="963" spans="1:21" s="148" customFormat="1" x14ac:dyDescent="0.3">
      <c r="A963" s="111"/>
      <c r="B963" s="136"/>
      <c r="C963" s="138"/>
      <c r="D963" s="135"/>
      <c r="E963" s="138"/>
      <c r="F963" s="136"/>
      <c r="G963" s="138"/>
      <c r="H963" s="106"/>
      <c r="I963" s="136"/>
      <c r="J963" s="138"/>
      <c r="K963" s="135"/>
      <c r="L963" s="138"/>
      <c r="M963" s="136"/>
      <c r="N963" s="138"/>
      <c r="O963" s="106"/>
      <c r="P963" s="136"/>
      <c r="Q963" s="138"/>
      <c r="R963" s="135"/>
      <c r="S963" s="138"/>
      <c r="T963" s="136"/>
      <c r="U963" s="138"/>
    </row>
    <row r="964" spans="1:21" s="148" customFormat="1" x14ac:dyDescent="0.3">
      <c r="A964" s="111"/>
      <c r="B964" s="145"/>
      <c r="C964" s="146"/>
      <c r="D964" s="145"/>
      <c r="E964" s="147"/>
      <c r="F964" s="145"/>
      <c r="G964" s="146"/>
      <c r="H964" s="106"/>
      <c r="I964" s="145"/>
      <c r="J964" s="146"/>
      <c r="K964" s="145"/>
      <c r="L964" s="147"/>
      <c r="M964" s="145"/>
      <c r="N964" s="146"/>
      <c r="O964" s="106"/>
      <c r="P964" s="145"/>
      <c r="Q964" s="146"/>
      <c r="R964" s="145"/>
      <c r="S964" s="147"/>
      <c r="T964" s="145"/>
      <c r="U964" s="146"/>
    </row>
    <row r="965" spans="1:21" s="148" customFormat="1" x14ac:dyDescent="0.3">
      <c r="A965" s="111"/>
      <c r="C965" s="111" t="s">
        <v>197</v>
      </c>
      <c r="D965" s="111" t="s">
        <v>3</v>
      </c>
      <c r="E965" s="111" t="s">
        <v>203</v>
      </c>
      <c r="J965" s="111" t="s">
        <v>197</v>
      </c>
      <c r="K965" s="111" t="s">
        <v>3</v>
      </c>
      <c r="L965" s="111" t="s">
        <v>203</v>
      </c>
      <c r="Q965" s="111" t="s">
        <v>197</v>
      </c>
      <c r="R965" s="111" t="s">
        <v>3</v>
      </c>
      <c r="S965" s="111" t="s">
        <v>203</v>
      </c>
    </row>
    <row r="966" spans="1:21" s="148" customFormat="1" x14ac:dyDescent="0.3">
      <c r="A966" s="111"/>
      <c r="B966" s="111" t="s">
        <v>199</v>
      </c>
      <c r="C966" s="148" t="e">
        <f>AVERAGE(B957,C958,D959,E960,F961,G962)</f>
        <v>#DIV/0!</v>
      </c>
      <c r="D966" s="148" t="e">
        <f>STDEV(B957,C958,D959,E960,F961,G962)</f>
        <v>#DIV/0!</v>
      </c>
      <c r="E966" s="148" t="e">
        <f>ROUND((D966/C966)*100,2)&amp;"%"</f>
        <v>#DIV/0!</v>
      </c>
      <c r="I966" s="111" t="s">
        <v>199</v>
      </c>
      <c r="J966" s="148" t="e">
        <f>AVERAGE(I957,J958,K959,L960,M961,N962)</f>
        <v>#DIV/0!</v>
      </c>
      <c r="K966" s="148" t="e">
        <f>STDEV(I957,J958,K959,L960,M961,N962)</f>
        <v>#DIV/0!</v>
      </c>
      <c r="L966" s="148" t="e">
        <f>ROUND((K966/J966)*100,2)&amp;"%"</f>
        <v>#DIV/0!</v>
      </c>
      <c r="P966" s="111" t="s">
        <v>199</v>
      </c>
      <c r="Q966" s="148" t="e">
        <f>AVERAGE(P957,Q958,R959,S960,T961,U962)</f>
        <v>#DIV/0!</v>
      </c>
      <c r="R966" s="148" t="e">
        <f>STDEV(P957,Q958,R959,S960,T961,U962)</f>
        <v>#DIV/0!</v>
      </c>
      <c r="S966" s="148" t="e">
        <f>ROUND((R966/Q966)*100,2)&amp;"%"</f>
        <v>#DIV/0!</v>
      </c>
    </row>
    <row r="967" spans="1:21" s="148" customFormat="1" x14ac:dyDescent="0.3">
      <c r="A967" s="111"/>
      <c r="B967" s="111" t="s">
        <v>198</v>
      </c>
      <c r="C967" s="148" t="e">
        <f>AVERAGE(B958,C957,D957,F957,G957,E958)</f>
        <v>#DIV/0!</v>
      </c>
      <c r="D967" s="148" t="e">
        <f>STDEV(B958,C957,D957,E958,F957,G957)</f>
        <v>#DIV/0!</v>
      </c>
      <c r="E967" s="148" t="e">
        <f t="shared" ref="E967:E971" si="159">ROUND((D967/C967)*100,2)&amp;"%"</f>
        <v>#DIV/0!</v>
      </c>
      <c r="F967" s="111"/>
      <c r="G967" s="111"/>
      <c r="I967" s="111" t="s">
        <v>198</v>
      </c>
      <c r="J967" s="148" t="e">
        <f>AVERAGE(I958,J957,K957,M957,N957,L958)</f>
        <v>#DIV/0!</v>
      </c>
      <c r="K967" s="148" t="e">
        <f>STDEV(I958,J957,K957,L958,M957,N957)</f>
        <v>#DIV/0!</v>
      </c>
      <c r="L967" s="148" t="e">
        <f t="shared" ref="L967:L971" si="160">ROUND((K967/J967)*100,2)&amp;"%"</f>
        <v>#DIV/0!</v>
      </c>
      <c r="M967" s="111"/>
      <c r="N967" s="111"/>
      <c r="P967" s="111" t="s">
        <v>198</v>
      </c>
      <c r="Q967" s="148" t="e">
        <f>AVERAGE(P958,Q957,R957,T957,U957,S958)</f>
        <v>#DIV/0!</v>
      </c>
      <c r="R967" s="148" t="e">
        <f>STDEV(P958,Q957,R957,S958,T957,U957)</f>
        <v>#DIV/0!</v>
      </c>
      <c r="S967" s="148" t="e">
        <f t="shared" ref="S967:S971" si="161">ROUND((R967/Q967)*100,2)&amp;"%"</f>
        <v>#DIV/0!</v>
      </c>
      <c r="T967" s="111"/>
      <c r="U967" s="111"/>
    </row>
    <row r="968" spans="1:21" s="148" customFormat="1" x14ac:dyDescent="0.3">
      <c r="A968" s="111"/>
      <c r="B968" s="111" t="s">
        <v>200</v>
      </c>
      <c r="C968" s="148" t="e">
        <f>AVERAGE(B960,C959,D958,E957,F962,G961)</f>
        <v>#DIV/0!</v>
      </c>
      <c r="D968" s="148" t="e">
        <f>STDEV(B960,C959,D958,E957,F962,G961)</f>
        <v>#DIV/0!</v>
      </c>
      <c r="E968" s="148" t="e">
        <f t="shared" si="159"/>
        <v>#DIV/0!</v>
      </c>
      <c r="F968" s="111"/>
      <c r="G968" s="111"/>
      <c r="I968" s="111" t="s">
        <v>200</v>
      </c>
      <c r="J968" s="148" t="e">
        <f>AVERAGE(I960,J959,K958,L957,M962,N961)</f>
        <v>#DIV/0!</v>
      </c>
      <c r="K968" s="148" t="e">
        <f>STDEV(I960,J959,K958,L957,M962,N961)</f>
        <v>#DIV/0!</v>
      </c>
      <c r="L968" s="148" t="e">
        <f t="shared" si="160"/>
        <v>#DIV/0!</v>
      </c>
      <c r="M968" s="111"/>
      <c r="N968" s="111"/>
      <c r="P968" s="111" t="s">
        <v>200</v>
      </c>
      <c r="Q968" s="148" t="e">
        <f>AVERAGE(P960,Q959,R958,S957,T962,U961)</f>
        <v>#DIV/0!</v>
      </c>
      <c r="R968" s="148" t="e">
        <f>STDEV(P960,Q959,R958,S957,T962,U961)</f>
        <v>#DIV/0!</v>
      </c>
      <c r="S968" s="148" t="e">
        <f t="shared" si="161"/>
        <v>#DIV/0!</v>
      </c>
      <c r="T968" s="111"/>
      <c r="U968" s="111"/>
    </row>
    <row r="969" spans="1:21" s="148" customFormat="1" x14ac:dyDescent="0.3">
      <c r="A969" s="111"/>
      <c r="B969" s="111" t="s">
        <v>201</v>
      </c>
      <c r="C969" s="148" t="e">
        <f>AVERAGE(B961,C962,D962,E961,F960,G959)</f>
        <v>#DIV/0!</v>
      </c>
      <c r="D969" s="148" t="e">
        <f>STDEV(B961,C962,D962,E961,F960,G959)</f>
        <v>#DIV/0!</v>
      </c>
      <c r="E969" s="148" t="e">
        <f t="shared" si="159"/>
        <v>#DIV/0!</v>
      </c>
      <c r="F969" s="111"/>
      <c r="G969" s="111"/>
      <c r="I969" s="111" t="s">
        <v>201</v>
      </c>
      <c r="J969" s="148" t="e">
        <f>AVERAGE(I961,J962,K962,L961,M960,N959)</f>
        <v>#DIV/0!</v>
      </c>
      <c r="K969" s="148" t="e">
        <f>STDEV(I961,J962,K962,L961,M960,N959)</f>
        <v>#DIV/0!</v>
      </c>
      <c r="L969" s="148" t="e">
        <f t="shared" si="160"/>
        <v>#DIV/0!</v>
      </c>
      <c r="M969" s="111"/>
      <c r="N969" s="111"/>
      <c r="P969" s="111" t="s">
        <v>201</v>
      </c>
      <c r="Q969" s="148" t="e">
        <f>AVERAGE(P961,Q962,R962,S961,T960,U959)</f>
        <v>#DIV/0!</v>
      </c>
      <c r="R969" s="148" t="e">
        <f>STDEV(P961,Q962,R962,S961,T960,U959)</f>
        <v>#DIV/0!</v>
      </c>
      <c r="S969" s="148" t="e">
        <f t="shared" si="161"/>
        <v>#DIV/0!</v>
      </c>
      <c r="T969" s="111"/>
      <c r="U969" s="111"/>
    </row>
    <row r="970" spans="1:21" s="148" customFormat="1" x14ac:dyDescent="0.3">
      <c r="A970" s="111"/>
      <c r="B970" s="111" t="s">
        <v>202</v>
      </c>
      <c r="C970" s="148" t="e">
        <f>AVERAGE(B963,C961,D960,G958,F963,E964)</f>
        <v>#DIV/0!</v>
      </c>
      <c r="D970" s="148" t="e">
        <f>STDEV(B963,C961,D960,G958,F963,E964)</f>
        <v>#DIV/0!</v>
      </c>
      <c r="E970" s="148" t="e">
        <f t="shared" si="159"/>
        <v>#DIV/0!</v>
      </c>
      <c r="F970" s="111"/>
      <c r="G970" s="111"/>
      <c r="I970" s="111" t="s">
        <v>202</v>
      </c>
      <c r="J970" s="148" t="e">
        <f>AVERAGE(I963,J961,K960,N958,M963,L964)</f>
        <v>#DIV/0!</v>
      </c>
      <c r="K970" s="148" t="e">
        <f>STDEV(I963,J961,K960,N958,M963,L964)</f>
        <v>#DIV/0!</v>
      </c>
      <c r="L970" s="148" t="e">
        <f t="shared" si="160"/>
        <v>#DIV/0!</v>
      </c>
      <c r="M970" s="111"/>
      <c r="N970" s="111"/>
      <c r="P970" s="111" t="s">
        <v>202</v>
      </c>
      <c r="Q970" s="148" t="e">
        <f>AVERAGE(P963,Q961,R960,U958,T963,S964)</f>
        <v>#DIV/0!</v>
      </c>
      <c r="R970" s="148" t="e">
        <f>STDEV(P963,Q961,R960,U958,T963,S964)</f>
        <v>#DIV/0!</v>
      </c>
      <c r="S970" s="148" t="e">
        <f t="shared" si="161"/>
        <v>#DIV/0!</v>
      </c>
      <c r="T970" s="111"/>
      <c r="U970" s="111"/>
    </row>
    <row r="971" spans="1:21" s="148" customFormat="1" x14ac:dyDescent="0.3">
      <c r="A971" s="111"/>
      <c r="B971" s="111" t="s">
        <v>204</v>
      </c>
      <c r="C971" s="148" t="e">
        <f>AVERAGE(B964,C963,D964,E963,F964,G963)</f>
        <v>#DIV/0!</v>
      </c>
      <c r="D971" s="148" t="e">
        <f>STDEV(B964,C963,D964,E963,F964,G963)</f>
        <v>#DIV/0!</v>
      </c>
      <c r="E971" s="148" t="e">
        <f t="shared" si="159"/>
        <v>#DIV/0!</v>
      </c>
      <c r="F971" s="111"/>
      <c r="G971" s="111"/>
      <c r="I971" s="111" t="s">
        <v>204</v>
      </c>
      <c r="J971" s="148" t="e">
        <f>AVERAGE(I964,J963,K964,L963,M964,N963)</f>
        <v>#DIV/0!</v>
      </c>
      <c r="K971" s="148" t="e">
        <f>STDEV(I964,J963,K964,L963,M964,N963)</f>
        <v>#DIV/0!</v>
      </c>
      <c r="L971" s="148" t="e">
        <f t="shared" si="160"/>
        <v>#DIV/0!</v>
      </c>
      <c r="M971" s="111"/>
      <c r="N971" s="111"/>
      <c r="P971" s="111" t="s">
        <v>204</v>
      </c>
      <c r="Q971" s="148" t="e">
        <f>AVERAGE(P964,Q963,R964,S963,T964,U963)</f>
        <v>#DIV/0!</v>
      </c>
      <c r="R971" s="148" t="e">
        <f>STDEV(P964,Q963,R964,S963,T964,U963)</f>
        <v>#DIV/0!</v>
      </c>
      <c r="S971" s="148" t="e">
        <f t="shared" si="161"/>
        <v>#DIV/0!</v>
      </c>
      <c r="T971" s="111"/>
      <c r="U971" s="111"/>
    </row>
    <row r="972" spans="1:21" s="148" customFormat="1" x14ac:dyDescent="0.3">
      <c r="A972" s="111"/>
      <c r="B972" s="111"/>
      <c r="C972" s="111"/>
      <c r="D972" s="111"/>
      <c r="E972" s="111"/>
      <c r="F972" s="111"/>
      <c r="G972" s="111"/>
      <c r="I972" s="111"/>
      <c r="J972" s="111"/>
      <c r="K972" s="111"/>
      <c r="L972" s="111"/>
      <c r="M972" s="111"/>
      <c r="N972" s="111"/>
      <c r="P972" s="111"/>
      <c r="Q972" s="111"/>
      <c r="R972" s="111"/>
      <c r="S972" s="111"/>
      <c r="T972" s="111"/>
      <c r="U972" s="111"/>
    </row>
    <row r="973" spans="1:21" s="148" customFormat="1" x14ac:dyDescent="0.3">
      <c r="A973" s="111"/>
      <c r="B973" s="52" t="s">
        <v>194</v>
      </c>
      <c r="C973" s="106"/>
      <c r="D973" s="106"/>
      <c r="E973" s="106"/>
      <c r="F973" s="106"/>
      <c r="G973" s="106"/>
      <c r="H973" s="106"/>
      <c r="I973" s="52" t="s">
        <v>195</v>
      </c>
      <c r="J973" s="106"/>
      <c r="K973" s="106"/>
      <c r="L973" s="106"/>
      <c r="M973" s="106"/>
      <c r="N973" s="106"/>
      <c r="O973" s="106"/>
      <c r="P973" s="52" t="s">
        <v>196</v>
      </c>
      <c r="Q973" s="106"/>
      <c r="R973" s="106"/>
      <c r="S973" s="106"/>
      <c r="T973" s="106"/>
      <c r="U973" s="106"/>
    </row>
    <row r="974" spans="1:21" s="148" customFormat="1" x14ac:dyDescent="0.3">
      <c r="A974" s="111"/>
      <c r="B974" s="131"/>
      <c r="C974" s="131"/>
      <c r="D974" s="131"/>
      <c r="E974" s="131"/>
      <c r="F974" s="131"/>
      <c r="G974" s="131"/>
      <c r="H974" s="106"/>
      <c r="I974" s="131"/>
      <c r="J974" s="131"/>
      <c r="K974" s="131"/>
      <c r="L974" s="131"/>
      <c r="M974" s="131"/>
      <c r="N974" s="131"/>
      <c r="O974" s="106"/>
      <c r="P974" s="131"/>
      <c r="Q974" s="131"/>
      <c r="R974" s="131"/>
      <c r="S974" s="131"/>
      <c r="T974" s="131"/>
      <c r="U974" s="131"/>
    </row>
    <row r="975" spans="1:21" s="148" customFormat="1" x14ac:dyDescent="0.3">
      <c r="A975" s="111"/>
      <c r="B975" s="132"/>
      <c r="C975" s="133"/>
      <c r="D975" s="133"/>
      <c r="E975" s="134"/>
      <c r="F975" s="133"/>
      <c r="G975" s="133"/>
      <c r="H975" s="106"/>
      <c r="I975" s="132"/>
      <c r="J975" s="133"/>
      <c r="K975" s="133"/>
      <c r="L975" s="134"/>
      <c r="M975" s="133"/>
      <c r="N975" s="133"/>
      <c r="O975" s="106"/>
      <c r="P975" s="132"/>
      <c r="Q975" s="133"/>
      <c r="R975" s="133"/>
      <c r="S975" s="134"/>
      <c r="T975" s="133"/>
      <c r="U975" s="133"/>
    </row>
    <row r="976" spans="1:21" s="148" customFormat="1" x14ac:dyDescent="0.3">
      <c r="A976" s="111"/>
      <c r="B976" s="133"/>
      <c r="C976" s="132"/>
      <c r="D976" s="134"/>
      <c r="E976" s="133"/>
      <c r="F976" s="135"/>
      <c r="G976" s="136"/>
      <c r="H976" s="106"/>
      <c r="I976" s="133"/>
      <c r="J976" s="132"/>
      <c r="K976" s="134"/>
      <c r="L976" s="133"/>
      <c r="M976" s="135"/>
      <c r="N976" s="136"/>
      <c r="O976" s="106"/>
      <c r="P976" s="133"/>
      <c r="Q976" s="132"/>
      <c r="R976" s="134"/>
      <c r="S976" s="133"/>
      <c r="T976" s="135"/>
      <c r="U976" s="136"/>
    </row>
    <row r="977" spans="1:21" s="148" customFormat="1" x14ac:dyDescent="0.3">
      <c r="A977" s="111"/>
      <c r="B977" s="135"/>
      <c r="C977" s="134"/>
      <c r="D977" s="132"/>
      <c r="E977" s="135"/>
      <c r="F977" s="135"/>
      <c r="G977" s="137"/>
      <c r="H977" s="106"/>
      <c r="I977" s="135"/>
      <c r="J977" s="134"/>
      <c r="K977" s="132"/>
      <c r="L977" s="135"/>
      <c r="M977" s="135"/>
      <c r="N977" s="137"/>
      <c r="O977" s="106"/>
      <c r="P977" s="135"/>
      <c r="Q977" s="134"/>
      <c r="R977" s="132"/>
      <c r="S977" s="135"/>
      <c r="T977" s="135"/>
      <c r="U977" s="137"/>
    </row>
    <row r="978" spans="1:21" s="148" customFormat="1" x14ac:dyDescent="0.3">
      <c r="A978" s="111"/>
      <c r="B978" s="134"/>
      <c r="C978" s="135"/>
      <c r="D978" s="136"/>
      <c r="E978" s="132"/>
      <c r="F978" s="137"/>
      <c r="G978" s="135"/>
      <c r="H978" s="106"/>
      <c r="I978" s="134"/>
      <c r="J978" s="135"/>
      <c r="K978" s="136"/>
      <c r="L978" s="132"/>
      <c r="M978" s="137"/>
      <c r="N978" s="135"/>
      <c r="O978" s="106"/>
      <c r="P978" s="134"/>
      <c r="Q978" s="135"/>
      <c r="R978" s="136"/>
      <c r="S978" s="132"/>
      <c r="T978" s="137"/>
      <c r="U978" s="135"/>
    </row>
    <row r="979" spans="1:21" s="148" customFormat="1" x14ac:dyDescent="0.3">
      <c r="A979" s="111"/>
      <c r="B979" s="137"/>
      <c r="C979" s="136"/>
      <c r="D979" s="135"/>
      <c r="E979" s="137"/>
      <c r="F979" s="132"/>
      <c r="G979" s="134"/>
      <c r="H979" s="106"/>
      <c r="I979" s="137"/>
      <c r="J979" s="136"/>
      <c r="K979" s="135"/>
      <c r="L979" s="137"/>
      <c r="M979" s="132"/>
      <c r="N979" s="134"/>
      <c r="O979" s="106"/>
      <c r="P979" s="137"/>
      <c r="Q979" s="136"/>
      <c r="R979" s="135"/>
      <c r="S979" s="137"/>
      <c r="T979" s="132"/>
      <c r="U979" s="134"/>
    </row>
    <row r="980" spans="1:21" s="148" customFormat="1" x14ac:dyDescent="0.3">
      <c r="A980" s="111"/>
      <c r="B980" s="135"/>
      <c r="C980" s="137"/>
      <c r="D980" s="137"/>
      <c r="E980" s="135"/>
      <c r="F980" s="134"/>
      <c r="G980" s="132"/>
      <c r="H980" s="106"/>
      <c r="I980" s="135"/>
      <c r="J980" s="137"/>
      <c r="K980" s="137"/>
      <c r="L980" s="135"/>
      <c r="M980" s="134"/>
      <c r="N980" s="132"/>
      <c r="O980" s="106"/>
      <c r="P980" s="135"/>
      <c r="Q980" s="137"/>
      <c r="R980" s="137"/>
      <c r="S980" s="135"/>
      <c r="T980" s="134"/>
      <c r="U980" s="132"/>
    </row>
    <row r="981" spans="1:21" s="148" customFormat="1" x14ac:dyDescent="0.3">
      <c r="A981" s="111"/>
      <c r="B981" s="136"/>
      <c r="C981" s="138"/>
      <c r="D981" s="135"/>
      <c r="E981" s="138"/>
      <c r="F981" s="136"/>
      <c r="G981" s="138"/>
      <c r="H981" s="106"/>
      <c r="I981" s="136"/>
      <c r="J981" s="138"/>
      <c r="K981" s="135"/>
      <c r="L981" s="138"/>
      <c r="M981" s="136"/>
      <c r="N981" s="138"/>
      <c r="O981" s="106"/>
      <c r="P981" s="136"/>
      <c r="Q981" s="138"/>
      <c r="R981" s="135"/>
      <c r="S981" s="138"/>
      <c r="T981" s="136"/>
      <c r="U981" s="138"/>
    </row>
    <row r="982" spans="1:21" s="148" customFormat="1" x14ac:dyDescent="0.3">
      <c r="A982" s="111"/>
      <c r="B982" s="145"/>
      <c r="C982" s="146"/>
      <c r="D982" s="145"/>
      <c r="E982" s="147"/>
      <c r="F982" s="145"/>
      <c r="G982" s="146"/>
      <c r="H982" s="106"/>
      <c r="I982" s="145"/>
      <c r="J982" s="146"/>
      <c r="K982" s="145"/>
      <c r="L982" s="147"/>
      <c r="M982" s="145"/>
      <c r="N982" s="146"/>
      <c r="O982" s="106"/>
      <c r="P982" s="145"/>
      <c r="Q982" s="146"/>
      <c r="R982" s="145"/>
      <c r="S982" s="147"/>
      <c r="T982" s="145"/>
      <c r="U982" s="146"/>
    </row>
    <row r="983" spans="1:21" s="148" customFormat="1" x14ac:dyDescent="0.3">
      <c r="A983" s="111"/>
      <c r="C983" s="111" t="s">
        <v>197</v>
      </c>
      <c r="D983" s="111" t="s">
        <v>3</v>
      </c>
      <c r="E983" s="111" t="s">
        <v>203</v>
      </c>
      <c r="J983" s="111" t="s">
        <v>197</v>
      </c>
      <c r="K983" s="111" t="s">
        <v>3</v>
      </c>
      <c r="L983" s="111" t="s">
        <v>203</v>
      </c>
      <c r="Q983" s="111" t="s">
        <v>197</v>
      </c>
      <c r="R983" s="111" t="s">
        <v>3</v>
      </c>
      <c r="S983" s="111" t="s">
        <v>203</v>
      </c>
    </row>
    <row r="984" spans="1:21" s="148" customFormat="1" x14ac:dyDescent="0.3">
      <c r="A984" s="111"/>
      <c r="B984" s="111" t="s">
        <v>199</v>
      </c>
      <c r="C984" s="148" t="e">
        <f>AVERAGE(B975,C976,D977,E978,F979,G980)</f>
        <v>#DIV/0!</v>
      </c>
      <c r="D984" s="148" t="e">
        <f>STDEV(B975,C976,D977,E978,F979,G980)</f>
        <v>#DIV/0!</v>
      </c>
      <c r="E984" s="148" t="e">
        <f>ROUND((D984/C984)*100,2)&amp;"%"</f>
        <v>#DIV/0!</v>
      </c>
      <c r="I984" s="111" t="s">
        <v>199</v>
      </c>
      <c r="J984" s="148" t="e">
        <f>AVERAGE(I975,J976,K977,L978,M979,N980)</f>
        <v>#DIV/0!</v>
      </c>
      <c r="K984" s="148" t="e">
        <f>STDEV(I975,J976,K977,L978,M979,N980)</f>
        <v>#DIV/0!</v>
      </c>
      <c r="L984" s="148" t="e">
        <f>ROUND((K984/J984)*100,2)&amp;"%"</f>
        <v>#DIV/0!</v>
      </c>
      <c r="P984" s="111" t="s">
        <v>199</v>
      </c>
      <c r="Q984" s="148" t="e">
        <f>AVERAGE(P975,Q976,R977,S978,T979,U980)</f>
        <v>#DIV/0!</v>
      </c>
      <c r="R984" s="148" t="e">
        <f>STDEV(P975,Q976,R977,S978,T979,U980)</f>
        <v>#DIV/0!</v>
      </c>
      <c r="S984" s="148" t="e">
        <f>ROUND((R984/Q984)*100,2)&amp;"%"</f>
        <v>#DIV/0!</v>
      </c>
    </row>
    <row r="985" spans="1:21" s="148" customFormat="1" x14ac:dyDescent="0.3">
      <c r="A985" s="111"/>
      <c r="B985" s="111" t="s">
        <v>198</v>
      </c>
      <c r="C985" s="148" t="e">
        <f>AVERAGE(B976,C975,D975,F975,G975,E976)</f>
        <v>#DIV/0!</v>
      </c>
      <c r="D985" s="148" t="e">
        <f>STDEV(B976,C975,D975,E976,F975,G975)</f>
        <v>#DIV/0!</v>
      </c>
      <c r="E985" s="148" t="e">
        <f t="shared" ref="E985:E989" si="162">ROUND((D985/C985)*100,2)&amp;"%"</f>
        <v>#DIV/0!</v>
      </c>
      <c r="F985" s="111"/>
      <c r="G985" s="111"/>
      <c r="I985" s="111" t="s">
        <v>198</v>
      </c>
      <c r="J985" s="148" t="e">
        <f>AVERAGE(I976,J975,K975,M975,N975,L976)</f>
        <v>#DIV/0!</v>
      </c>
      <c r="K985" s="148" t="e">
        <f>STDEV(I976,J975,K975,L976,M975,N975)</f>
        <v>#DIV/0!</v>
      </c>
      <c r="L985" s="148" t="e">
        <f t="shared" ref="L985:L989" si="163">ROUND((K985/J985)*100,2)&amp;"%"</f>
        <v>#DIV/0!</v>
      </c>
      <c r="M985" s="111"/>
      <c r="N985" s="111"/>
      <c r="P985" s="111" t="s">
        <v>198</v>
      </c>
      <c r="Q985" s="148" t="e">
        <f>AVERAGE(P976,Q975,R975,T975,U975,S976)</f>
        <v>#DIV/0!</v>
      </c>
      <c r="R985" s="148" t="e">
        <f>STDEV(P976,Q975,R975,S976,T975,U975)</f>
        <v>#DIV/0!</v>
      </c>
      <c r="S985" s="148" t="e">
        <f t="shared" ref="S985:S989" si="164">ROUND((R985/Q985)*100,2)&amp;"%"</f>
        <v>#DIV/0!</v>
      </c>
      <c r="T985" s="111"/>
      <c r="U985" s="111"/>
    </row>
    <row r="986" spans="1:21" s="148" customFormat="1" x14ac:dyDescent="0.3">
      <c r="A986" s="111"/>
      <c r="B986" s="111" t="s">
        <v>200</v>
      </c>
      <c r="C986" s="148" t="e">
        <f>AVERAGE(B978,C977,D976,E975,F980,G979)</f>
        <v>#DIV/0!</v>
      </c>
      <c r="D986" s="148" t="e">
        <f>STDEV(B978,C977,D976,E975,F980,G979)</f>
        <v>#DIV/0!</v>
      </c>
      <c r="E986" s="148" t="e">
        <f t="shared" si="162"/>
        <v>#DIV/0!</v>
      </c>
      <c r="F986" s="111"/>
      <c r="G986" s="111"/>
      <c r="I986" s="111" t="s">
        <v>200</v>
      </c>
      <c r="J986" s="148" t="e">
        <f>AVERAGE(I978,J977,K976,L975,M980,N979)</f>
        <v>#DIV/0!</v>
      </c>
      <c r="K986" s="148" t="e">
        <f>STDEV(I978,J977,K976,L975,M980,N979)</f>
        <v>#DIV/0!</v>
      </c>
      <c r="L986" s="148" t="e">
        <f t="shared" si="163"/>
        <v>#DIV/0!</v>
      </c>
      <c r="M986" s="111"/>
      <c r="N986" s="111"/>
      <c r="P986" s="111" t="s">
        <v>200</v>
      </c>
      <c r="Q986" s="148" t="e">
        <f>AVERAGE(P978,Q977,R976,S975,T980,U979)</f>
        <v>#DIV/0!</v>
      </c>
      <c r="R986" s="148" t="e">
        <f>STDEV(P978,Q977,R976,S975,T980,U979)</f>
        <v>#DIV/0!</v>
      </c>
      <c r="S986" s="148" t="e">
        <f t="shared" si="164"/>
        <v>#DIV/0!</v>
      </c>
      <c r="T986" s="111"/>
      <c r="U986" s="111"/>
    </row>
    <row r="987" spans="1:21" s="148" customFormat="1" x14ac:dyDescent="0.3">
      <c r="A987" s="111"/>
      <c r="B987" s="111" t="s">
        <v>201</v>
      </c>
      <c r="C987" s="148" t="e">
        <f>AVERAGE(B979,C980,D980,E979,F978,G977)</f>
        <v>#DIV/0!</v>
      </c>
      <c r="D987" s="148" t="e">
        <f>STDEV(B979,C980,D980,E979,F978,G977)</f>
        <v>#DIV/0!</v>
      </c>
      <c r="E987" s="148" t="e">
        <f t="shared" si="162"/>
        <v>#DIV/0!</v>
      </c>
      <c r="F987" s="111"/>
      <c r="G987" s="111"/>
      <c r="I987" s="111" t="s">
        <v>201</v>
      </c>
      <c r="J987" s="148" t="e">
        <f>AVERAGE(I979,J980,K980,L979,M978,N977)</f>
        <v>#DIV/0!</v>
      </c>
      <c r="K987" s="148" t="e">
        <f>STDEV(I979,J980,K980,L979,M978,N977)</f>
        <v>#DIV/0!</v>
      </c>
      <c r="L987" s="148" t="e">
        <f t="shared" si="163"/>
        <v>#DIV/0!</v>
      </c>
      <c r="M987" s="111"/>
      <c r="N987" s="111"/>
      <c r="P987" s="111" t="s">
        <v>201</v>
      </c>
      <c r="Q987" s="148" t="e">
        <f>AVERAGE(P979,Q980,R980,S979,T978,U977)</f>
        <v>#DIV/0!</v>
      </c>
      <c r="R987" s="148" t="e">
        <f>STDEV(P979,Q980,R980,S979,T978,U977)</f>
        <v>#DIV/0!</v>
      </c>
      <c r="S987" s="148" t="e">
        <f t="shared" si="164"/>
        <v>#DIV/0!</v>
      </c>
      <c r="T987" s="111"/>
      <c r="U987" s="111"/>
    </row>
    <row r="988" spans="1:21" s="148" customFormat="1" x14ac:dyDescent="0.3">
      <c r="A988" s="111"/>
      <c r="B988" s="111" t="s">
        <v>202</v>
      </c>
      <c r="C988" s="148" t="e">
        <f>AVERAGE(B981,C979,D978,G976,F981,E982)</f>
        <v>#DIV/0!</v>
      </c>
      <c r="D988" s="148" t="e">
        <f>STDEV(B981,C979,D978,G976,F981,E982)</f>
        <v>#DIV/0!</v>
      </c>
      <c r="E988" s="148" t="e">
        <f t="shared" si="162"/>
        <v>#DIV/0!</v>
      </c>
      <c r="F988" s="111"/>
      <c r="G988" s="111"/>
      <c r="I988" s="111" t="s">
        <v>202</v>
      </c>
      <c r="J988" s="148" t="e">
        <f>AVERAGE(I981,J979,K978,N976,M981,L982)</f>
        <v>#DIV/0!</v>
      </c>
      <c r="K988" s="148" t="e">
        <f>STDEV(I981,J979,K978,N976,M981,L982)</f>
        <v>#DIV/0!</v>
      </c>
      <c r="L988" s="148" t="e">
        <f t="shared" si="163"/>
        <v>#DIV/0!</v>
      </c>
      <c r="M988" s="111"/>
      <c r="N988" s="111"/>
      <c r="P988" s="111" t="s">
        <v>202</v>
      </c>
      <c r="Q988" s="148" t="e">
        <f>AVERAGE(P981,Q979,R978,U976,T981,S982)</f>
        <v>#DIV/0!</v>
      </c>
      <c r="R988" s="148" t="e">
        <f>STDEV(P981,Q979,R978,U976,T981,S982)</f>
        <v>#DIV/0!</v>
      </c>
      <c r="S988" s="148" t="e">
        <f t="shared" si="164"/>
        <v>#DIV/0!</v>
      </c>
      <c r="T988" s="111"/>
      <c r="U988" s="111"/>
    </row>
    <row r="989" spans="1:21" s="148" customFormat="1" x14ac:dyDescent="0.3">
      <c r="A989" s="111"/>
      <c r="B989" s="111" t="s">
        <v>204</v>
      </c>
      <c r="C989" s="148" t="e">
        <f>AVERAGE(B982,C981,D982,E981,F982,G981)</f>
        <v>#DIV/0!</v>
      </c>
      <c r="D989" s="148" t="e">
        <f>STDEV(B982,C981,D982,E981,F982,G981)</f>
        <v>#DIV/0!</v>
      </c>
      <c r="E989" s="148" t="e">
        <f t="shared" si="162"/>
        <v>#DIV/0!</v>
      </c>
      <c r="F989" s="111"/>
      <c r="G989" s="111"/>
      <c r="I989" s="111" t="s">
        <v>204</v>
      </c>
      <c r="J989" s="148" t="e">
        <f>AVERAGE(I982,J981,K982,L981,M982,N981)</f>
        <v>#DIV/0!</v>
      </c>
      <c r="K989" s="148" t="e">
        <f>STDEV(I982,J981,K982,L981,M982,N981)</f>
        <v>#DIV/0!</v>
      </c>
      <c r="L989" s="148" t="e">
        <f t="shared" si="163"/>
        <v>#DIV/0!</v>
      </c>
      <c r="M989" s="111"/>
      <c r="N989" s="111"/>
      <c r="P989" s="111" t="s">
        <v>204</v>
      </c>
      <c r="Q989" s="148" t="e">
        <f>AVERAGE(P982,Q981,R982,S981,T982,U981)</f>
        <v>#DIV/0!</v>
      </c>
      <c r="R989" s="148" t="e">
        <f>STDEV(P982,Q981,R982,S981,T982,U981)</f>
        <v>#DIV/0!</v>
      </c>
      <c r="S989" s="148" t="e">
        <f t="shared" si="164"/>
        <v>#DIV/0!</v>
      </c>
      <c r="T989" s="111"/>
      <c r="U989" s="111"/>
    </row>
    <row r="990" spans="1:21" s="148" customFormat="1" x14ac:dyDescent="0.3">
      <c r="A990" s="111"/>
      <c r="B990" s="111"/>
      <c r="C990" s="111"/>
      <c r="D990" s="111"/>
      <c r="E990" s="111"/>
      <c r="F990" s="111"/>
      <c r="G990" s="111"/>
      <c r="I990" s="111"/>
      <c r="J990" s="111"/>
      <c r="K990" s="111"/>
      <c r="L990" s="111"/>
      <c r="M990" s="111"/>
      <c r="N990" s="111"/>
      <c r="P990" s="111"/>
      <c r="Q990" s="111"/>
      <c r="R990" s="111"/>
      <c r="S990" s="111"/>
      <c r="T990" s="111"/>
      <c r="U990" s="111"/>
    </row>
    <row r="991" spans="1:21" s="148" customFormat="1" x14ac:dyDescent="0.3">
      <c r="A991" s="111"/>
      <c r="B991" s="52" t="s">
        <v>194</v>
      </c>
      <c r="C991" s="106"/>
      <c r="D991" s="106"/>
      <c r="E991" s="106"/>
      <c r="F991" s="106"/>
      <c r="G991" s="106"/>
      <c r="H991" s="106"/>
      <c r="I991" s="52" t="s">
        <v>195</v>
      </c>
      <c r="J991" s="106"/>
      <c r="K991" s="106"/>
      <c r="L991" s="106"/>
      <c r="M991" s="106"/>
      <c r="N991" s="106"/>
      <c r="O991" s="106"/>
      <c r="P991" s="52" t="s">
        <v>196</v>
      </c>
      <c r="Q991" s="106"/>
      <c r="R991" s="106"/>
      <c r="S991" s="106"/>
      <c r="T991" s="106"/>
      <c r="U991" s="106"/>
    </row>
    <row r="992" spans="1:21" s="148" customFormat="1" x14ac:dyDescent="0.3">
      <c r="A992" s="111"/>
      <c r="B992" s="131"/>
      <c r="C992" s="131"/>
      <c r="D992" s="131"/>
      <c r="E992" s="131"/>
      <c r="F992" s="131"/>
      <c r="G992" s="131"/>
      <c r="H992" s="106"/>
      <c r="I992" s="131"/>
      <c r="J992" s="131"/>
      <c r="K992" s="131"/>
      <c r="L992" s="131"/>
      <c r="M992" s="131"/>
      <c r="N992" s="131"/>
      <c r="O992" s="106"/>
      <c r="P992" s="131"/>
      <c r="Q992" s="131"/>
      <c r="R992" s="131"/>
      <c r="S992" s="131"/>
      <c r="T992" s="131"/>
      <c r="U992" s="131"/>
    </row>
    <row r="993" spans="1:21" s="148" customFormat="1" x14ac:dyDescent="0.3">
      <c r="A993" s="111"/>
      <c r="B993" s="132"/>
      <c r="C993" s="133"/>
      <c r="D993" s="133"/>
      <c r="E993" s="134"/>
      <c r="F993" s="133"/>
      <c r="G993" s="133"/>
      <c r="H993" s="106"/>
      <c r="I993" s="132"/>
      <c r="J993" s="133"/>
      <c r="K993" s="133"/>
      <c r="L993" s="134"/>
      <c r="M993" s="133"/>
      <c r="N993" s="133"/>
      <c r="O993" s="106"/>
      <c r="P993" s="132"/>
      <c r="Q993" s="133"/>
      <c r="R993" s="133"/>
      <c r="S993" s="134"/>
      <c r="T993" s="133"/>
      <c r="U993" s="133"/>
    </row>
    <row r="994" spans="1:21" s="148" customFormat="1" x14ac:dyDescent="0.3">
      <c r="A994" s="111"/>
      <c r="B994" s="133"/>
      <c r="C994" s="132"/>
      <c r="D994" s="134"/>
      <c r="E994" s="133"/>
      <c r="F994" s="135"/>
      <c r="G994" s="136"/>
      <c r="H994" s="106"/>
      <c r="I994" s="133"/>
      <c r="J994" s="132"/>
      <c r="K994" s="134"/>
      <c r="L994" s="133"/>
      <c r="M994" s="135"/>
      <c r="N994" s="136"/>
      <c r="O994" s="106"/>
      <c r="P994" s="133"/>
      <c r="Q994" s="132"/>
      <c r="R994" s="134"/>
      <c r="S994" s="133"/>
      <c r="T994" s="135"/>
      <c r="U994" s="136"/>
    </row>
    <row r="995" spans="1:21" s="148" customFormat="1" x14ac:dyDescent="0.3">
      <c r="A995" s="111"/>
      <c r="B995" s="135"/>
      <c r="C995" s="134"/>
      <c r="D995" s="132"/>
      <c r="E995" s="135"/>
      <c r="F995" s="135"/>
      <c r="G995" s="137"/>
      <c r="H995" s="106"/>
      <c r="I995" s="135"/>
      <c r="J995" s="134"/>
      <c r="K995" s="132"/>
      <c r="L995" s="135"/>
      <c r="M995" s="135"/>
      <c r="N995" s="137"/>
      <c r="O995" s="106"/>
      <c r="P995" s="135"/>
      <c r="Q995" s="134"/>
      <c r="R995" s="132"/>
      <c r="S995" s="135"/>
      <c r="T995" s="135"/>
      <c r="U995" s="137"/>
    </row>
    <row r="996" spans="1:21" s="148" customFormat="1" x14ac:dyDescent="0.3">
      <c r="A996" s="111"/>
      <c r="B996" s="134"/>
      <c r="C996" s="135"/>
      <c r="D996" s="136"/>
      <c r="E996" s="132"/>
      <c r="F996" s="137"/>
      <c r="G996" s="135"/>
      <c r="H996" s="106"/>
      <c r="I996" s="134"/>
      <c r="J996" s="135"/>
      <c r="K996" s="136"/>
      <c r="L996" s="132"/>
      <c r="M996" s="137"/>
      <c r="N996" s="135"/>
      <c r="O996" s="106"/>
      <c r="P996" s="134"/>
      <c r="Q996" s="135"/>
      <c r="R996" s="136"/>
      <c r="S996" s="132"/>
      <c r="T996" s="137"/>
      <c r="U996" s="135"/>
    </row>
    <row r="997" spans="1:21" s="148" customFormat="1" x14ac:dyDescent="0.3">
      <c r="A997" s="111"/>
      <c r="B997" s="137"/>
      <c r="C997" s="136"/>
      <c r="D997" s="135"/>
      <c r="E997" s="137"/>
      <c r="F997" s="132"/>
      <c r="G997" s="134"/>
      <c r="H997" s="106"/>
      <c r="I997" s="137"/>
      <c r="J997" s="136"/>
      <c r="K997" s="135"/>
      <c r="L997" s="137"/>
      <c r="M997" s="132"/>
      <c r="N997" s="134"/>
      <c r="O997" s="106"/>
      <c r="P997" s="137"/>
      <c r="Q997" s="136"/>
      <c r="R997" s="135"/>
      <c r="S997" s="137"/>
      <c r="T997" s="132"/>
      <c r="U997" s="134"/>
    </row>
    <row r="998" spans="1:21" s="148" customFormat="1" x14ac:dyDescent="0.3">
      <c r="A998" s="111"/>
      <c r="B998" s="135"/>
      <c r="C998" s="137"/>
      <c r="D998" s="137"/>
      <c r="E998" s="135"/>
      <c r="F998" s="134"/>
      <c r="G998" s="132"/>
      <c r="H998" s="106"/>
      <c r="I998" s="135"/>
      <c r="J998" s="137"/>
      <c r="K998" s="137"/>
      <c r="L998" s="135"/>
      <c r="M998" s="134"/>
      <c r="N998" s="132"/>
      <c r="O998" s="106"/>
      <c r="P998" s="135"/>
      <c r="Q998" s="137"/>
      <c r="R998" s="137"/>
      <c r="S998" s="135"/>
      <c r="T998" s="134"/>
      <c r="U998" s="132"/>
    </row>
    <row r="999" spans="1:21" s="148" customFormat="1" x14ac:dyDescent="0.3">
      <c r="A999" s="111"/>
      <c r="B999" s="136"/>
      <c r="C999" s="138"/>
      <c r="D999" s="135"/>
      <c r="E999" s="138"/>
      <c r="F999" s="136"/>
      <c r="G999" s="138"/>
      <c r="H999" s="106"/>
      <c r="I999" s="136"/>
      <c r="J999" s="138"/>
      <c r="K999" s="135"/>
      <c r="L999" s="138"/>
      <c r="M999" s="136"/>
      <c r="N999" s="138"/>
      <c r="O999" s="106"/>
      <c r="P999" s="136"/>
      <c r="Q999" s="138"/>
      <c r="R999" s="135"/>
      <c r="S999" s="138"/>
      <c r="T999" s="136"/>
      <c r="U999" s="138"/>
    </row>
    <row r="1000" spans="1:21" s="148" customFormat="1" x14ac:dyDescent="0.3">
      <c r="A1000" s="111"/>
      <c r="B1000" s="145"/>
      <c r="C1000" s="146"/>
      <c r="D1000" s="145"/>
      <c r="E1000" s="147"/>
      <c r="F1000" s="145"/>
      <c r="G1000" s="146"/>
      <c r="H1000" s="106"/>
      <c r="I1000" s="145"/>
      <c r="J1000" s="146"/>
      <c r="K1000" s="145"/>
      <c r="L1000" s="147"/>
      <c r="M1000" s="145"/>
      <c r="N1000" s="146"/>
      <c r="O1000" s="106"/>
      <c r="P1000" s="145"/>
      <c r="Q1000" s="146"/>
      <c r="R1000" s="145"/>
      <c r="S1000" s="147"/>
      <c r="T1000" s="145"/>
      <c r="U1000" s="146"/>
    </row>
    <row r="1001" spans="1:21" s="148" customFormat="1" x14ac:dyDescent="0.3">
      <c r="A1001" s="111"/>
      <c r="C1001" s="111" t="s">
        <v>197</v>
      </c>
      <c r="D1001" s="111" t="s">
        <v>3</v>
      </c>
      <c r="E1001" s="111" t="s">
        <v>203</v>
      </c>
      <c r="J1001" s="111" t="s">
        <v>197</v>
      </c>
      <c r="K1001" s="111" t="s">
        <v>3</v>
      </c>
      <c r="L1001" s="111" t="s">
        <v>203</v>
      </c>
      <c r="Q1001" s="111" t="s">
        <v>197</v>
      </c>
      <c r="R1001" s="111" t="s">
        <v>3</v>
      </c>
      <c r="S1001" s="111" t="s">
        <v>203</v>
      </c>
    </row>
    <row r="1002" spans="1:21" s="148" customFormat="1" x14ac:dyDescent="0.3">
      <c r="A1002" s="111"/>
      <c r="B1002" s="111" t="s">
        <v>199</v>
      </c>
      <c r="C1002" s="148" t="e">
        <f>AVERAGE(B993,C994,D995,E996,F997,G998)</f>
        <v>#DIV/0!</v>
      </c>
      <c r="D1002" s="148" t="e">
        <f>STDEV(B993,C994,D995,E996,F997,G998)</f>
        <v>#DIV/0!</v>
      </c>
      <c r="E1002" s="148" t="e">
        <f>ROUND((D1002/C1002)*100,2)&amp;"%"</f>
        <v>#DIV/0!</v>
      </c>
      <c r="I1002" s="111" t="s">
        <v>199</v>
      </c>
      <c r="J1002" s="148" t="e">
        <f>AVERAGE(I993,J994,K995,L996,M997,N998)</f>
        <v>#DIV/0!</v>
      </c>
      <c r="K1002" s="148" t="e">
        <f>STDEV(I993,J994,K995,L996,M997,N998)</f>
        <v>#DIV/0!</v>
      </c>
      <c r="L1002" s="148" t="e">
        <f>ROUND((K1002/J1002)*100,2)&amp;"%"</f>
        <v>#DIV/0!</v>
      </c>
      <c r="P1002" s="111" t="s">
        <v>199</v>
      </c>
      <c r="Q1002" s="148" t="e">
        <f>AVERAGE(P993,Q994,R995,S996,T997,U998)</f>
        <v>#DIV/0!</v>
      </c>
      <c r="R1002" s="148" t="e">
        <f>STDEV(P993,Q994,R995,S996,T997,U998)</f>
        <v>#DIV/0!</v>
      </c>
      <c r="S1002" s="148" t="e">
        <f>ROUND((R1002/Q1002)*100,2)&amp;"%"</f>
        <v>#DIV/0!</v>
      </c>
    </row>
    <row r="1003" spans="1:21" s="148" customFormat="1" x14ac:dyDescent="0.3">
      <c r="A1003" s="111"/>
      <c r="B1003" s="111" t="s">
        <v>198</v>
      </c>
      <c r="C1003" s="148" t="e">
        <f>AVERAGE(B994,C993,D993,F993,G993,E994)</f>
        <v>#DIV/0!</v>
      </c>
      <c r="D1003" s="148" t="e">
        <f>STDEV(B994,C993,D993,E994,F993,G993)</f>
        <v>#DIV/0!</v>
      </c>
      <c r="E1003" s="148" t="e">
        <f t="shared" ref="E1003:E1007" si="165">ROUND((D1003/C1003)*100,2)&amp;"%"</f>
        <v>#DIV/0!</v>
      </c>
      <c r="F1003" s="111"/>
      <c r="G1003" s="111"/>
      <c r="I1003" s="111" t="s">
        <v>198</v>
      </c>
      <c r="J1003" s="148" t="e">
        <f>AVERAGE(I994,J993,K993,M993,N993,L994)</f>
        <v>#DIV/0!</v>
      </c>
      <c r="K1003" s="148" t="e">
        <f>STDEV(I994,J993,K993,L994,M993,N993)</f>
        <v>#DIV/0!</v>
      </c>
      <c r="L1003" s="148" t="e">
        <f t="shared" ref="L1003:L1007" si="166">ROUND((K1003/J1003)*100,2)&amp;"%"</f>
        <v>#DIV/0!</v>
      </c>
      <c r="M1003" s="111"/>
      <c r="N1003" s="111"/>
      <c r="P1003" s="111" t="s">
        <v>198</v>
      </c>
      <c r="Q1003" s="148" t="e">
        <f>AVERAGE(P994,Q993,R993,T993,U993,S994)</f>
        <v>#DIV/0!</v>
      </c>
      <c r="R1003" s="148" t="e">
        <f>STDEV(P994,Q993,R993,S994,T993,U993)</f>
        <v>#DIV/0!</v>
      </c>
      <c r="S1003" s="148" t="e">
        <f t="shared" ref="S1003:S1007" si="167">ROUND((R1003/Q1003)*100,2)&amp;"%"</f>
        <v>#DIV/0!</v>
      </c>
      <c r="T1003" s="111"/>
      <c r="U1003" s="111"/>
    </row>
    <row r="1004" spans="1:21" s="148" customFormat="1" x14ac:dyDescent="0.3">
      <c r="A1004" s="111"/>
      <c r="B1004" s="111" t="s">
        <v>200</v>
      </c>
      <c r="C1004" s="148" t="e">
        <f>AVERAGE(B996,C995,D994,E993,F998,G997)</f>
        <v>#DIV/0!</v>
      </c>
      <c r="D1004" s="148" t="e">
        <f>STDEV(B996,C995,D994,E993,F998,G997)</f>
        <v>#DIV/0!</v>
      </c>
      <c r="E1004" s="148" t="e">
        <f t="shared" si="165"/>
        <v>#DIV/0!</v>
      </c>
      <c r="F1004" s="111"/>
      <c r="G1004" s="111"/>
      <c r="I1004" s="111" t="s">
        <v>200</v>
      </c>
      <c r="J1004" s="148" t="e">
        <f>AVERAGE(I996,J995,K994,L993,M998,N997)</f>
        <v>#DIV/0!</v>
      </c>
      <c r="K1004" s="148" t="e">
        <f>STDEV(I996,J995,K994,L993,M998,N997)</f>
        <v>#DIV/0!</v>
      </c>
      <c r="L1004" s="148" t="e">
        <f t="shared" si="166"/>
        <v>#DIV/0!</v>
      </c>
      <c r="M1004" s="111"/>
      <c r="N1004" s="111"/>
      <c r="P1004" s="111" t="s">
        <v>200</v>
      </c>
      <c r="Q1004" s="148" t="e">
        <f>AVERAGE(P996,Q995,R994,S993,T998,U997)</f>
        <v>#DIV/0!</v>
      </c>
      <c r="R1004" s="148" t="e">
        <f>STDEV(P996,Q995,R994,S993,T998,U997)</f>
        <v>#DIV/0!</v>
      </c>
      <c r="S1004" s="148" t="e">
        <f t="shared" si="167"/>
        <v>#DIV/0!</v>
      </c>
      <c r="T1004" s="111"/>
      <c r="U1004" s="111"/>
    </row>
    <row r="1005" spans="1:21" s="148" customFormat="1" x14ac:dyDescent="0.3">
      <c r="A1005" s="111"/>
      <c r="B1005" s="111" t="s">
        <v>201</v>
      </c>
      <c r="C1005" s="148" t="e">
        <f>AVERAGE(B997,C998,D998,E997,F996,G995)</f>
        <v>#DIV/0!</v>
      </c>
      <c r="D1005" s="148" t="e">
        <f>STDEV(B997,C998,D998,E997,F996,G995)</f>
        <v>#DIV/0!</v>
      </c>
      <c r="E1005" s="148" t="e">
        <f t="shared" si="165"/>
        <v>#DIV/0!</v>
      </c>
      <c r="F1005" s="111"/>
      <c r="G1005" s="111"/>
      <c r="I1005" s="111" t="s">
        <v>201</v>
      </c>
      <c r="J1005" s="148" t="e">
        <f>AVERAGE(I997,J998,K998,L997,M996,N995)</f>
        <v>#DIV/0!</v>
      </c>
      <c r="K1005" s="148" t="e">
        <f>STDEV(I997,J998,K998,L997,M996,N995)</f>
        <v>#DIV/0!</v>
      </c>
      <c r="L1005" s="148" t="e">
        <f t="shared" si="166"/>
        <v>#DIV/0!</v>
      </c>
      <c r="M1005" s="111"/>
      <c r="N1005" s="111"/>
      <c r="P1005" s="111" t="s">
        <v>201</v>
      </c>
      <c r="Q1005" s="148" t="e">
        <f>AVERAGE(P997,Q998,R998,S997,T996,U995)</f>
        <v>#DIV/0!</v>
      </c>
      <c r="R1005" s="148" t="e">
        <f>STDEV(P997,Q998,R998,S997,T996,U995)</f>
        <v>#DIV/0!</v>
      </c>
      <c r="S1005" s="148" t="e">
        <f t="shared" si="167"/>
        <v>#DIV/0!</v>
      </c>
      <c r="T1005" s="111"/>
      <c r="U1005" s="111"/>
    </row>
    <row r="1006" spans="1:21" s="148" customFormat="1" x14ac:dyDescent="0.3">
      <c r="A1006" s="111"/>
      <c r="B1006" s="111" t="s">
        <v>202</v>
      </c>
      <c r="C1006" s="148" t="e">
        <f>AVERAGE(B999,C997,D996,G994,F999,E1000)</f>
        <v>#DIV/0!</v>
      </c>
      <c r="D1006" s="148" t="e">
        <f>STDEV(B999,C997,D996,G994,F999,E1000)</f>
        <v>#DIV/0!</v>
      </c>
      <c r="E1006" s="148" t="e">
        <f t="shared" si="165"/>
        <v>#DIV/0!</v>
      </c>
      <c r="F1006" s="111"/>
      <c r="G1006" s="111"/>
      <c r="I1006" s="111" t="s">
        <v>202</v>
      </c>
      <c r="J1006" s="148" t="e">
        <f>AVERAGE(I999,J997,K996,N994,M999,L1000)</f>
        <v>#DIV/0!</v>
      </c>
      <c r="K1006" s="148" t="e">
        <f>STDEV(I999,J997,K996,N994,M999,L1000)</f>
        <v>#DIV/0!</v>
      </c>
      <c r="L1006" s="148" t="e">
        <f t="shared" si="166"/>
        <v>#DIV/0!</v>
      </c>
      <c r="M1006" s="111"/>
      <c r="N1006" s="111"/>
      <c r="P1006" s="111" t="s">
        <v>202</v>
      </c>
      <c r="Q1006" s="148" t="e">
        <f>AVERAGE(P999,Q997,R996,U994,T999,S1000)</f>
        <v>#DIV/0!</v>
      </c>
      <c r="R1006" s="148" t="e">
        <f>STDEV(P999,Q997,R996,U994,T999,S1000)</f>
        <v>#DIV/0!</v>
      </c>
      <c r="S1006" s="148" t="e">
        <f t="shared" si="167"/>
        <v>#DIV/0!</v>
      </c>
      <c r="T1006" s="111"/>
      <c r="U1006" s="111"/>
    </row>
    <row r="1007" spans="1:21" s="148" customFormat="1" x14ac:dyDescent="0.3">
      <c r="A1007" s="111"/>
      <c r="B1007" s="111" t="s">
        <v>204</v>
      </c>
      <c r="C1007" s="148" t="e">
        <f>AVERAGE(B1000,C999,D1000,E999,F1000,G999)</f>
        <v>#DIV/0!</v>
      </c>
      <c r="D1007" s="148" t="e">
        <f>STDEV(B1000,C999,D1000,E999,F1000,G999)</f>
        <v>#DIV/0!</v>
      </c>
      <c r="E1007" s="148" t="e">
        <f t="shared" si="165"/>
        <v>#DIV/0!</v>
      </c>
      <c r="F1007" s="111"/>
      <c r="G1007" s="111"/>
      <c r="I1007" s="111" t="s">
        <v>204</v>
      </c>
      <c r="J1007" s="148" t="e">
        <f>AVERAGE(I1000,J999,K1000,L999,M1000,N999)</f>
        <v>#DIV/0!</v>
      </c>
      <c r="K1007" s="148" t="e">
        <f>STDEV(I1000,J999,K1000,L999,M1000,N999)</f>
        <v>#DIV/0!</v>
      </c>
      <c r="L1007" s="148" t="e">
        <f t="shared" si="166"/>
        <v>#DIV/0!</v>
      </c>
      <c r="M1007" s="111"/>
      <c r="N1007" s="111"/>
      <c r="P1007" s="111" t="s">
        <v>204</v>
      </c>
      <c r="Q1007" s="148" t="e">
        <f>AVERAGE(P1000,Q999,R1000,S999,T1000,U999)</f>
        <v>#DIV/0!</v>
      </c>
      <c r="R1007" s="148" t="e">
        <f>STDEV(P1000,Q999,R1000,S999,T1000,U999)</f>
        <v>#DIV/0!</v>
      </c>
      <c r="S1007" s="148" t="e">
        <f t="shared" si="167"/>
        <v>#DIV/0!</v>
      </c>
      <c r="T1007" s="111"/>
      <c r="U1007" s="111"/>
    </row>
    <row r="1008" spans="1:21" s="148" customFormat="1" x14ac:dyDescent="0.3">
      <c r="A1008" s="111"/>
      <c r="B1008" s="111"/>
      <c r="C1008" s="111"/>
      <c r="D1008" s="111"/>
      <c r="E1008" s="111"/>
      <c r="F1008" s="111"/>
      <c r="G1008" s="111"/>
      <c r="I1008" s="111"/>
      <c r="J1008" s="111"/>
      <c r="K1008" s="111"/>
      <c r="L1008" s="111"/>
      <c r="M1008" s="111"/>
      <c r="N1008" s="111"/>
      <c r="P1008" s="111"/>
      <c r="Q1008" s="111"/>
      <c r="R1008" s="111"/>
      <c r="S1008" s="111"/>
      <c r="T1008" s="111"/>
      <c r="U1008" s="111"/>
    </row>
    <row r="1009" spans="1:21" s="148" customFormat="1" x14ac:dyDescent="0.3">
      <c r="A1009" s="111"/>
      <c r="B1009" s="52" t="s">
        <v>194</v>
      </c>
      <c r="C1009" s="106"/>
      <c r="D1009" s="106"/>
      <c r="E1009" s="106"/>
      <c r="F1009" s="106"/>
      <c r="G1009" s="106"/>
      <c r="H1009" s="106"/>
      <c r="I1009" s="52" t="s">
        <v>195</v>
      </c>
      <c r="J1009" s="106"/>
      <c r="K1009" s="106"/>
      <c r="L1009" s="106"/>
      <c r="M1009" s="106"/>
      <c r="N1009" s="106"/>
      <c r="O1009" s="106"/>
      <c r="P1009" s="52" t="s">
        <v>196</v>
      </c>
      <c r="Q1009" s="106"/>
      <c r="R1009" s="106"/>
      <c r="S1009" s="106"/>
      <c r="T1009" s="106"/>
      <c r="U1009" s="106"/>
    </row>
    <row r="1010" spans="1:21" s="148" customFormat="1" x14ac:dyDescent="0.3">
      <c r="A1010" s="111"/>
      <c r="B1010" s="131"/>
      <c r="C1010" s="131"/>
      <c r="D1010" s="131"/>
      <c r="E1010" s="131"/>
      <c r="F1010" s="131"/>
      <c r="G1010" s="131"/>
      <c r="H1010" s="106"/>
      <c r="I1010" s="131"/>
      <c r="J1010" s="131"/>
      <c r="K1010" s="131"/>
      <c r="L1010" s="131"/>
      <c r="M1010" s="131"/>
      <c r="N1010" s="131"/>
      <c r="O1010" s="106"/>
      <c r="P1010" s="131"/>
      <c r="Q1010" s="131"/>
      <c r="R1010" s="131"/>
      <c r="S1010" s="131"/>
      <c r="T1010" s="131"/>
      <c r="U1010" s="131"/>
    </row>
    <row r="1011" spans="1:21" s="148" customFormat="1" x14ac:dyDescent="0.3">
      <c r="A1011" s="111"/>
      <c r="B1011" s="132"/>
      <c r="C1011" s="133"/>
      <c r="D1011" s="133"/>
      <c r="E1011" s="134"/>
      <c r="F1011" s="133"/>
      <c r="G1011" s="133"/>
      <c r="H1011" s="106"/>
      <c r="I1011" s="132"/>
      <c r="J1011" s="133"/>
      <c r="K1011" s="133"/>
      <c r="L1011" s="134"/>
      <c r="M1011" s="133"/>
      <c r="N1011" s="133"/>
      <c r="O1011" s="106"/>
      <c r="P1011" s="132"/>
      <c r="Q1011" s="133"/>
      <c r="R1011" s="133"/>
      <c r="S1011" s="134"/>
      <c r="T1011" s="133"/>
      <c r="U1011" s="133"/>
    </row>
    <row r="1012" spans="1:21" s="148" customFormat="1" x14ac:dyDescent="0.3">
      <c r="A1012" s="111"/>
      <c r="B1012" s="133"/>
      <c r="C1012" s="132"/>
      <c r="D1012" s="134"/>
      <c r="E1012" s="133"/>
      <c r="F1012" s="135"/>
      <c r="G1012" s="136"/>
      <c r="H1012" s="106"/>
      <c r="I1012" s="133"/>
      <c r="J1012" s="132"/>
      <c r="K1012" s="134"/>
      <c r="L1012" s="133"/>
      <c r="M1012" s="135"/>
      <c r="N1012" s="136"/>
      <c r="O1012" s="106"/>
      <c r="P1012" s="133"/>
      <c r="Q1012" s="132"/>
      <c r="R1012" s="134"/>
      <c r="S1012" s="133"/>
      <c r="T1012" s="135"/>
      <c r="U1012" s="136"/>
    </row>
    <row r="1013" spans="1:21" s="148" customFormat="1" x14ac:dyDescent="0.3">
      <c r="A1013" s="111"/>
      <c r="B1013" s="135"/>
      <c r="C1013" s="134"/>
      <c r="D1013" s="132"/>
      <c r="E1013" s="135"/>
      <c r="F1013" s="135"/>
      <c r="G1013" s="137"/>
      <c r="H1013" s="106"/>
      <c r="I1013" s="135"/>
      <c r="J1013" s="134"/>
      <c r="K1013" s="132"/>
      <c r="L1013" s="135"/>
      <c r="M1013" s="135"/>
      <c r="N1013" s="137"/>
      <c r="O1013" s="106"/>
      <c r="P1013" s="135"/>
      <c r="Q1013" s="134"/>
      <c r="R1013" s="132"/>
      <c r="S1013" s="135"/>
      <c r="T1013" s="135"/>
      <c r="U1013" s="137"/>
    </row>
    <row r="1014" spans="1:21" s="148" customFormat="1" x14ac:dyDescent="0.3">
      <c r="A1014" s="111"/>
      <c r="B1014" s="134"/>
      <c r="C1014" s="135"/>
      <c r="D1014" s="136"/>
      <c r="E1014" s="132"/>
      <c r="F1014" s="137"/>
      <c r="G1014" s="135"/>
      <c r="H1014" s="106"/>
      <c r="I1014" s="134"/>
      <c r="J1014" s="135"/>
      <c r="K1014" s="136"/>
      <c r="L1014" s="132"/>
      <c r="M1014" s="137"/>
      <c r="N1014" s="135"/>
      <c r="O1014" s="106"/>
      <c r="P1014" s="134"/>
      <c r="Q1014" s="135"/>
      <c r="R1014" s="136"/>
      <c r="S1014" s="132"/>
      <c r="T1014" s="137"/>
      <c r="U1014" s="135"/>
    </row>
    <row r="1015" spans="1:21" s="148" customFormat="1" x14ac:dyDescent="0.3">
      <c r="A1015" s="111"/>
      <c r="B1015" s="137"/>
      <c r="C1015" s="136"/>
      <c r="D1015" s="135"/>
      <c r="E1015" s="137"/>
      <c r="F1015" s="132"/>
      <c r="G1015" s="134"/>
      <c r="H1015" s="106"/>
      <c r="I1015" s="137"/>
      <c r="J1015" s="136"/>
      <c r="K1015" s="135"/>
      <c r="L1015" s="137"/>
      <c r="M1015" s="132"/>
      <c r="N1015" s="134"/>
      <c r="O1015" s="106"/>
      <c r="P1015" s="137"/>
      <c r="Q1015" s="136"/>
      <c r="R1015" s="135"/>
      <c r="S1015" s="137"/>
      <c r="T1015" s="132"/>
      <c r="U1015" s="134"/>
    </row>
    <row r="1016" spans="1:21" s="148" customFormat="1" x14ac:dyDescent="0.3">
      <c r="A1016" s="111"/>
      <c r="B1016" s="135"/>
      <c r="C1016" s="137"/>
      <c r="D1016" s="137"/>
      <c r="E1016" s="135"/>
      <c r="F1016" s="134"/>
      <c r="G1016" s="132"/>
      <c r="H1016" s="106"/>
      <c r="I1016" s="135"/>
      <c r="J1016" s="137"/>
      <c r="K1016" s="137"/>
      <c r="L1016" s="135"/>
      <c r="M1016" s="134"/>
      <c r="N1016" s="132"/>
      <c r="O1016" s="106"/>
      <c r="P1016" s="135"/>
      <c r="Q1016" s="137"/>
      <c r="R1016" s="137"/>
      <c r="S1016" s="135"/>
      <c r="T1016" s="134"/>
      <c r="U1016" s="132"/>
    </row>
    <row r="1017" spans="1:21" s="148" customFormat="1" x14ac:dyDescent="0.3">
      <c r="A1017" s="111"/>
      <c r="B1017" s="136"/>
      <c r="C1017" s="138"/>
      <c r="D1017" s="135"/>
      <c r="E1017" s="138"/>
      <c r="F1017" s="136"/>
      <c r="G1017" s="138"/>
      <c r="H1017" s="106"/>
      <c r="I1017" s="136"/>
      <c r="J1017" s="138"/>
      <c r="K1017" s="135"/>
      <c r="L1017" s="138"/>
      <c r="M1017" s="136"/>
      <c r="N1017" s="138"/>
      <c r="O1017" s="106"/>
      <c r="P1017" s="136"/>
      <c r="Q1017" s="138"/>
      <c r="R1017" s="135"/>
      <c r="S1017" s="138"/>
      <c r="T1017" s="136"/>
      <c r="U1017" s="138"/>
    </row>
    <row r="1018" spans="1:21" s="148" customFormat="1" x14ac:dyDescent="0.3">
      <c r="A1018" s="111"/>
      <c r="B1018" s="145"/>
      <c r="C1018" s="146"/>
      <c r="D1018" s="145"/>
      <c r="E1018" s="147"/>
      <c r="F1018" s="145"/>
      <c r="G1018" s="146"/>
      <c r="H1018" s="106"/>
      <c r="I1018" s="145"/>
      <c r="J1018" s="146"/>
      <c r="K1018" s="145"/>
      <c r="L1018" s="147"/>
      <c r="M1018" s="145"/>
      <c r="N1018" s="146"/>
      <c r="O1018" s="106"/>
      <c r="P1018" s="145"/>
      <c r="Q1018" s="146"/>
      <c r="R1018" s="145"/>
      <c r="S1018" s="147"/>
      <c r="T1018" s="145"/>
      <c r="U1018" s="146"/>
    </row>
    <row r="1019" spans="1:21" s="148" customFormat="1" x14ac:dyDescent="0.3">
      <c r="A1019" s="111"/>
      <c r="C1019" s="111" t="s">
        <v>197</v>
      </c>
      <c r="D1019" s="111" t="s">
        <v>3</v>
      </c>
      <c r="E1019" s="111" t="s">
        <v>203</v>
      </c>
      <c r="J1019" s="111" t="s">
        <v>197</v>
      </c>
      <c r="K1019" s="111" t="s">
        <v>3</v>
      </c>
      <c r="L1019" s="111" t="s">
        <v>203</v>
      </c>
      <c r="Q1019" s="111" t="s">
        <v>197</v>
      </c>
      <c r="R1019" s="111" t="s">
        <v>3</v>
      </c>
      <c r="S1019" s="111" t="s">
        <v>203</v>
      </c>
    </row>
    <row r="1020" spans="1:21" s="148" customFormat="1" x14ac:dyDescent="0.3">
      <c r="A1020" s="111"/>
      <c r="B1020" s="111" t="s">
        <v>199</v>
      </c>
      <c r="C1020" s="148" t="e">
        <f>AVERAGE(B1011,C1012,D1013,E1014,F1015,G1016)</f>
        <v>#DIV/0!</v>
      </c>
      <c r="D1020" s="148" t="e">
        <f>STDEV(B1011,C1012,D1013,E1014,F1015,G1016)</f>
        <v>#DIV/0!</v>
      </c>
      <c r="E1020" s="148" t="e">
        <f>ROUND((D1020/C1020)*100,2)&amp;"%"</f>
        <v>#DIV/0!</v>
      </c>
      <c r="I1020" s="111" t="s">
        <v>199</v>
      </c>
      <c r="J1020" s="148" t="e">
        <f>AVERAGE(I1011,J1012,K1013,L1014,M1015,N1016)</f>
        <v>#DIV/0!</v>
      </c>
      <c r="K1020" s="148" t="e">
        <f>STDEV(I1011,J1012,K1013,L1014,M1015,N1016)</f>
        <v>#DIV/0!</v>
      </c>
      <c r="L1020" s="148" t="e">
        <f>ROUND((K1020/J1020)*100,2)&amp;"%"</f>
        <v>#DIV/0!</v>
      </c>
      <c r="P1020" s="111" t="s">
        <v>199</v>
      </c>
      <c r="Q1020" s="148" t="e">
        <f>AVERAGE(P1011,Q1012,R1013,S1014,T1015,U1016)</f>
        <v>#DIV/0!</v>
      </c>
      <c r="R1020" s="148" t="e">
        <f>STDEV(P1011,Q1012,R1013,S1014,T1015,U1016)</f>
        <v>#DIV/0!</v>
      </c>
      <c r="S1020" s="148" t="e">
        <f>ROUND((R1020/Q1020)*100,2)&amp;"%"</f>
        <v>#DIV/0!</v>
      </c>
    </row>
    <row r="1021" spans="1:21" s="148" customFormat="1" x14ac:dyDescent="0.3">
      <c r="A1021" s="111"/>
      <c r="B1021" s="111" t="s">
        <v>198</v>
      </c>
      <c r="C1021" s="148" t="e">
        <f>AVERAGE(B1012,C1011,D1011,F1011,G1011,E1012)</f>
        <v>#DIV/0!</v>
      </c>
      <c r="D1021" s="148" t="e">
        <f>STDEV(B1012,C1011,D1011,E1012,F1011,G1011)</f>
        <v>#DIV/0!</v>
      </c>
      <c r="E1021" s="148" t="e">
        <f t="shared" ref="E1021:E1025" si="168">ROUND((D1021/C1021)*100,2)&amp;"%"</f>
        <v>#DIV/0!</v>
      </c>
      <c r="F1021" s="111"/>
      <c r="G1021" s="111"/>
      <c r="I1021" s="111" t="s">
        <v>198</v>
      </c>
      <c r="J1021" s="148" t="e">
        <f>AVERAGE(I1012,J1011,K1011,M1011,N1011,L1012)</f>
        <v>#DIV/0!</v>
      </c>
      <c r="K1021" s="148" t="e">
        <f>STDEV(I1012,J1011,K1011,L1012,M1011,N1011)</f>
        <v>#DIV/0!</v>
      </c>
      <c r="L1021" s="148" t="e">
        <f t="shared" ref="L1021:L1025" si="169">ROUND((K1021/J1021)*100,2)&amp;"%"</f>
        <v>#DIV/0!</v>
      </c>
      <c r="M1021" s="111"/>
      <c r="N1021" s="111"/>
      <c r="P1021" s="111" t="s">
        <v>198</v>
      </c>
      <c r="Q1021" s="148" t="e">
        <f>AVERAGE(P1012,Q1011,R1011,T1011,U1011,S1012)</f>
        <v>#DIV/0!</v>
      </c>
      <c r="R1021" s="148" t="e">
        <f>STDEV(P1012,Q1011,R1011,S1012,T1011,U1011)</f>
        <v>#DIV/0!</v>
      </c>
      <c r="S1021" s="148" t="e">
        <f t="shared" ref="S1021:S1025" si="170">ROUND((R1021/Q1021)*100,2)&amp;"%"</f>
        <v>#DIV/0!</v>
      </c>
      <c r="T1021" s="111"/>
      <c r="U1021" s="111"/>
    </row>
    <row r="1022" spans="1:21" s="148" customFormat="1" x14ac:dyDescent="0.3">
      <c r="A1022" s="111"/>
      <c r="B1022" s="111" t="s">
        <v>200</v>
      </c>
      <c r="C1022" s="148" t="e">
        <f>AVERAGE(B1014,C1013,D1012,E1011,F1016,G1015)</f>
        <v>#DIV/0!</v>
      </c>
      <c r="D1022" s="148" t="e">
        <f>STDEV(B1014,C1013,D1012,E1011,F1016,G1015)</f>
        <v>#DIV/0!</v>
      </c>
      <c r="E1022" s="148" t="e">
        <f t="shared" si="168"/>
        <v>#DIV/0!</v>
      </c>
      <c r="F1022" s="111"/>
      <c r="G1022" s="111"/>
      <c r="I1022" s="111" t="s">
        <v>200</v>
      </c>
      <c r="J1022" s="148" t="e">
        <f>AVERAGE(I1014,J1013,K1012,L1011,M1016,N1015)</f>
        <v>#DIV/0!</v>
      </c>
      <c r="K1022" s="148" t="e">
        <f>STDEV(I1014,J1013,K1012,L1011,M1016,N1015)</f>
        <v>#DIV/0!</v>
      </c>
      <c r="L1022" s="148" t="e">
        <f t="shared" si="169"/>
        <v>#DIV/0!</v>
      </c>
      <c r="M1022" s="111"/>
      <c r="N1022" s="111"/>
      <c r="P1022" s="111" t="s">
        <v>200</v>
      </c>
      <c r="Q1022" s="148" t="e">
        <f>AVERAGE(P1014,Q1013,R1012,S1011,T1016,U1015)</f>
        <v>#DIV/0!</v>
      </c>
      <c r="R1022" s="148" t="e">
        <f>STDEV(P1014,Q1013,R1012,S1011,T1016,U1015)</f>
        <v>#DIV/0!</v>
      </c>
      <c r="S1022" s="148" t="e">
        <f t="shared" si="170"/>
        <v>#DIV/0!</v>
      </c>
      <c r="T1022" s="111"/>
      <c r="U1022" s="111"/>
    </row>
    <row r="1023" spans="1:21" s="148" customFormat="1" x14ac:dyDescent="0.3">
      <c r="A1023" s="111"/>
      <c r="B1023" s="111" t="s">
        <v>201</v>
      </c>
      <c r="C1023" s="148" t="e">
        <f>AVERAGE(B1015,C1016,D1016,E1015,F1014,G1013)</f>
        <v>#DIV/0!</v>
      </c>
      <c r="D1023" s="148" t="e">
        <f>STDEV(B1015,C1016,D1016,E1015,F1014,G1013)</f>
        <v>#DIV/0!</v>
      </c>
      <c r="E1023" s="148" t="e">
        <f t="shared" si="168"/>
        <v>#DIV/0!</v>
      </c>
      <c r="F1023" s="111"/>
      <c r="G1023" s="111"/>
      <c r="I1023" s="111" t="s">
        <v>201</v>
      </c>
      <c r="J1023" s="148" t="e">
        <f>AVERAGE(I1015,J1016,K1016,L1015,M1014,N1013)</f>
        <v>#DIV/0!</v>
      </c>
      <c r="K1023" s="148" t="e">
        <f>STDEV(I1015,J1016,K1016,L1015,M1014,N1013)</f>
        <v>#DIV/0!</v>
      </c>
      <c r="L1023" s="148" t="e">
        <f t="shared" si="169"/>
        <v>#DIV/0!</v>
      </c>
      <c r="M1023" s="111"/>
      <c r="N1023" s="111"/>
      <c r="P1023" s="111" t="s">
        <v>201</v>
      </c>
      <c r="Q1023" s="148" t="e">
        <f>AVERAGE(P1015,Q1016,R1016,S1015,T1014,U1013)</f>
        <v>#DIV/0!</v>
      </c>
      <c r="R1023" s="148" t="e">
        <f>STDEV(P1015,Q1016,R1016,S1015,T1014,U1013)</f>
        <v>#DIV/0!</v>
      </c>
      <c r="S1023" s="148" t="e">
        <f t="shared" si="170"/>
        <v>#DIV/0!</v>
      </c>
      <c r="T1023" s="111"/>
      <c r="U1023" s="111"/>
    </row>
    <row r="1024" spans="1:21" s="148" customFormat="1" x14ac:dyDescent="0.3">
      <c r="A1024" s="111"/>
      <c r="B1024" s="111" t="s">
        <v>202</v>
      </c>
      <c r="C1024" s="148" t="e">
        <f>AVERAGE(B1017,C1015,D1014,G1012,F1017,E1018)</f>
        <v>#DIV/0!</v>
      </c>
      <c r="D1024" s="148" t="e">
        <f>STDEV(B1017,C1015,D1014,G1012,F1017,E1018)</f>
        <v>#DIV/0!</v>
      </c>
      <c r="E1024" s="148" t="e">
        <f t="shared" si="168"/>
        <v>#DIV/0!</v>
      </c>
      <c r="F1024" s="111"/>
      <c r="G1024" s="111"/>
      <c r="I1024" s="111" t="s">
        <v>202</v>
      </c>
      <c r="J1024" s="148" t="e">
        <f>AVERAGE(I1017,J1015,K1014,N1012,M1017,L1018)</f>
        <v>#DIV/0!</v>
      </c>
      <c r="K1024" s="148" t="e">
        <f>STDEV(I1017,J1015,K1014,N1012,M1017,L1018)</f>
        <v>#DIV/0!</v>
      </c>
      <c r="L1024" s="148" t="e">
        <f t="shared" si="169"/>
        <v>#DIV/0!</v>
      </c>
      <c r="M1024" s="111"/>
      <c r="N1024" s="111"/>
      <c r="P1024" s="111" t="s">
        <v>202</v>
      </c>
      <c r="Q1024" s="148" t="e">
        <f>AVERAGE(P1017,Q1015,R1014,U1012,T1017,S1018)</f>
        <v>#DIV/0!</v>
      </c>
      <c r="R1024" s="148" t="e">
        <f>STDEV(P1017,Q1015,R1014,U1012,T1017,S1018)</f>
        <v>#DIV/0!</v>
      </c>
      <c r="S1024" s="148" t="e">
        <f t="shared" si="170"/>
        <v>#DIV/0!</v>
      </c>
      <c r="T1024" s="111"/>
      <c r="U1024" s="111"/>
    </row>
    <row r="1025" spans="1:21" s="148" customFormat="1" x14ac:dyDescent="0.3">
      <c r="A1025" s="111"/>
      <c r="B1025" s="111" t="s">
        <v>204</v>
      </c>
      <c r="C1025" s="148" t="e">
        <f>AVERAGE(B1018,C1017,D1018,E1017,F1018,G1017)</f>
        <v>#DIV/0!</v>
      </c>
      <c r="D1025" s="148" t="e">
        <f>STDEV(B1018,C1017,D1018,E1017,F1018,G1017)</f>
        <v>#DIV/0!</v>
      </c>
      <c r="E1025" s="148" t="e">
        <f t="shared" si="168"/>
        <v>#DIV/0!</v>
      </c>
      <c r="F1025" s="111"/>
      <c r="G1025" s="111"/>
      <c r="I1025" s="111" t="s">
        <v>204</v>
      </c>
      <c r="J1025" s="148" t="e">
        <f>AVERAGE(I1018,J1017,K1018,L1017,M1018,N1017)</f>
        <v>#DIV/0!</v>
      </c>
      <c r="K1025" s="148" t="e">
        <f>STDEV(I1018,J1017,K1018,L1017,M1018,N1017)</f>
        <v>#DIV/0!</v>
      </c>
      <c r="L1025" s="148" t="e">
        <f t="shared" si="169"/>
        <v>#DIV/0!</v>
      </c>
      <c r="M1025" s="111"/>
      <c r="N1025" s="111"/>
      <c r="P1025" s="111" t="s">
        <v>204</v>
      </c>
      <c r="Q1025" s="148" t="e">
        <f>AVERAGE(P1018,Q1017,R1018,S1017,T1018,U1017)</f>
        <v>#DIV/0!</v>
      </c>
      <c r="R1025" s="148" t="e">
        <f>STDEV(P1018,Q1017,R1018,S1017,T1018,U1017)</f>
        <v>#DIV/0!</v>
      </c>
      <c r="S1025" s="148" t="e">
        <f t="shared" si="170"/>
        <v>#DIV/0!</v>
      </c>
      <c r="T1025" s="111"/>
      <c r="U1025" s="111"/>
    </row>
    <row r="1026" spans="1:21" s="148" customFormat="1" x14ac:dyDescent="0.3">
      <c r="A1026" s="111"/>
      <c r="B1026" s="111"/>
      <c r="C1026" s="111"/>
      <c r="D1026" s="111"/>
      <c r="E1026" s="111"/>
      <c r="F1026" s="111"/>
      <c r="G1026" s="111"/>
      <c r="I1026" s="111"/>
      <c r="J1026" s="111"/>
      <c r="K1026" s="111"/>
      <c r="L1026" s="111"/>
      <c r="M1026" s="111"/>
      <c r="N1026" s="111"/>
      <c r="P1026" s="111"/>
      <c r="Q1026" s="111"/>
      <c r="R1026" s="111"/>
      <c r="S1026" s="111"/>
      <c r="T1026" s="111"/>
      <c r="U1026" s="111"/>
    </row>
    <row r="1027" spans="1:21" s="148" customFormat="1" x14ac:dyDescent="0.3">
      <c r="A1027" s="111"/>
      <c r="B1027" s="52" t="s">
        <v>194</v>
      </c>
      <c r="C1027" s="106"/>
      <c r="D1027" s="106"/>
      <c r="E1027" s="106"/>
      <c r="F1027" s="106"/>
      <c r="G1027" s="106"/>
      <c r="H1027" s="106"/>
      <c r="I1027" s="52" t="s">
        <v>195</v>
      </c>
      <c r="J1027" s="106"/>
      <c r="K1027" s="106"/>
      <c r="L1027" s="106"/>
      <c r="M1027" s="106"/>
      <c r="N1027" s="106"/>
      <c r="O1027" s="106"/>
      <c r="P1027" s="52" t="s">
        <v>196</v>
      </c>
      <c r="Q1027" s="106"/>
      <c r="R1027" s="106"/>
      <c r="S1027" s="106"/>
      <c r="T1027" s="106"/>
      <c r="U1027" s="106"/>
    </row>
    <row r="1028" spans="1:21" s="148" customFormat="1" x14ac:dyDescent="0.3">
      <c r="A1028" s="111"/>
      <c r="B1028" s="131"/>
      <c r="C1028" s="131"/>
      <c r="D1028" s="131"/>
      <c r="E1028" s="131"/>
      <c r="F1028" s="131"/>
      <c r="G1028" s="131"/>
      <c r="H1028" s="106"/>
      <c r="I1028" s="131"/>
      <c r="J1028" s="131"/>
      <c r="K1028" s="131"/>
      <c r="L1028" s="131"/>
      <c r="M1028" s="131"/>
      <c r="N1028" s="131"/>
      <c r="O1028" s="106"/>
      <c r="P1028" s="131"/>
      <c r="Q1028" s="131"/>
      <c r="R1028" s="131"/>
      <c r="S1028" s="131"/>
      <c r="T1028" s="131"/>
      <c r="U1028" s="131"/>
    </row>
    <row r="1029" spans="1:21" s="148" customFormat="1" x14ac:dyDescent="0.3">
      <c r="A1029" s="111"/>
      <c r="B1029" s="132"/>
      <c r="C1029" s="133"/>
      <c r="D1029" s="133"/>
      <c r="E1029" s="134"/>
      <c r="F1029" s="133"/>
      <c r="G1029" s="133"/>
      <c r="H1029" s="106"/>
      <c r="I1029" s="132"/>
      <c r="J1029" s="133"/>
      <c r="K1029" s="133"/>
      <c r="L1029" s="134"/>
      <c r="M1029" s="133"/>
      <c r="N1029" s="133"/>
      <c r="O1029" s="106"/>
      <c r="P1029" s="132"/>
      <c r="Q1029" s="133"/>
      <c r="R1029" s="133"/>
      <c r="S1029" s="134"/>
      <c r="T1029" s="133"/>
      <c r="U1029" s="133"/>
    </row>
    <row r="1030" spans="1:21" s="148" customFormat="1" x14ac:dyDescent="0.3">
      <c r="A1030" s="111"/>
      <c r="B1030" s="133"/>
      <c r="C1030" s="132"/>
      <c r="D1030" s="134"/>
      <c r="E1030" s="133"/>
      <c r="F1030" s="135"/>
      <c r="G1030" s="136"/>
      <c r="H1030" s="106"/>
      <c r="I1030" s="133"/>
      <c r="J1030" s="132"/>
      <c r="K1030" s="134"/>
      <c r="L1030" s="133"/>
      <c r="M1030" s="135"/>
      <c r="N1030" s="136"/>
      <c r="O1030" s="106"/>
      <c r="P1030" s="133"/>
      <c r="Q1030" s="132"/>
      <c r="R1030" s="134"/>
      <c r="S1030" s="133"/>
      <c r="T1030" s="135"/>
      <c r="U1030" s="136"/>
    </row>
    <row r="1031" spans="1:21" s="148" customFormat="1" x14ac:dyDescent="0.3">
      <c r="A1031" s="111"/>
      <c r="B1031" s="135"/>
      <c r="C1031" s="134"/>
      <c r="D1031" s="132"/>
      <c r="E1031" s="135"/>
      <c r="F1031" s="135"/>
      <c r="G1031" s="137"/>
      <c r="H1031" s="106"/>
      <c r="I1031" s="135"/>
      <c r="J1031" s="134"/>
      <c r="K1031" s="132"/>
      <c r="L1031" s="135"/>
      <c r="M1031" s="135"/>
      <c r="N1031" s="137"/>
      <c r="O1031" s="106"/>
      <c r="P1031" s="135"/>
      <c r="Q1031" s="134"/>
      <c r="R1031" s="132"/>
      <c r="S1031" s="135"/>
      <c r="T1031" s="135"/>
      <c r="U1031" s="137"/>
    </row>
    <row r="1032" spans="1:21" s="148" customFormat="1" x14ac:dyDescent="0.3">
      <c r="A1032" s="111"/>
      <c r="B1032" s="134"/>
      <c r="C1032" s="135"/>
      <c r="D1032" s="136"/>
      <c r="E1032" s="132"/>
      <c r="F1032" s="137"/>
      <c r="G1032" s="135"/>
      <c r="H1032" s="106"/>
      <c r="I1032" s="134"/>
      <c r="J1032" s="135"/>
      <c r="K1032" s="136"/>
      <c r="L1032" s="132"/>
      <c r="M1032" s="137"/>
      <c r="N1032" s="135"/>
      <c r="O1032" s="106"/>
      <c r="P1032" s="134"/>
      <c r="Q1032" s="135"/>
      <c r="R1032" s="136"/>
      <c r="S1032" s="132"/>
      <c r="T1032" s="137"/>
      <c r="U1032" s="135"/>
    </row>
    <row r="1033" spans="1:21" s="148" customFormat="1" x14ac:dyDescent="0.3">
      <c r="A1033" s="111"/>
      <c r="B1033" s="137"/>
      <c r="C1033" s="136"/>
      <c r="D1033" s="135"/>
      <c r="E1033" s="137"/>
      <c r="F1033" s="132"/>
      <c r="G1033" s="134"/>
      <c r="H1033" s="106"/>
      <c r="I1033" s="137"/>
      <c r="J1033" s="136"/>
      <c r="K1033" s="135"/>
      <c r="L1033" s="137"/>
      <c r="M1033" s="132"/>
      <c r="N1033" s="134"/>
      <c r="O1033" s="106"/>
      <c r="P1033" s="137"/>
      <c r="Q1033" s="136"/>
      <c r="R1033" s="135"/>
      <c r="S1033" s="137"/>
      <c r="T1033" s="132"/>
      <c r="U1033" s="134"/>
    </row>
    <row r="1034" spans="1:21" s="148" customFormat="1" x14ac:dyDescent="0.3">
      <c r="A1034" s="111"/>
      <c r="B1034" s="135"/>
      <c r="C1034" s="137"/>
      <c r="D1034" s="137"/>
      <c r="E1034" s="135"/>
      <c r="F1034" s="134"/>
      <c r="G1034" s="132"/>
      <c r="H1034" s="106"/>
      <c r="I1034" s="135"/>
      <c r="J1034" s="137"/>
      <c r="K1034" s="137"/>
      <c r="L1034" s="135"/>
      <c r="M1034" s="134"/>
      <c r="N1034" s="132"/>
      <c r="O1034" s="106"/>
      <c r="P1034" s="135"/>
      <c r="Q1034" s="137"/>
      <c r="R1034" s="137"/>
      <c r="S1034" s="135"/>
      <c r="T1034" s="134"/>
      <c r="U1034" s="132"/>
    </row>
    <row r="1035" spans="1:21" s="148" customFormat="1" x14ac:dyDescent="0.3">
      <c r="A1035" s="111"/>
      <c r="B1035" s="136"/>
      <c r="C1035" s="138"/>
      <c r="D1035" s="135"/>
      <c r="E1035" s="138"/>
      <c r="F1035" s="136"/>
      <c r="G1035" s="138"/>
      <c r="H1035" s="106"/>
      <c r="I1035" s="136"/>
      <c r="J1035" s="138"/>
      <c r="K1035" s="135"/>
      <c r="L1035" s="138"/>
      <c r="M1035" s="136"/>
      <c r="N1035" s="138"/>
      <c r="O1035" s="106"/>
      <c r="P1035" s="136"/>
      <c r="Q1035" s="138"/>
      <c r="R1035" s="135"/>
      <c r="S1035" s="138"/>
      <c r="T1035" s="136"/>
      <c r="U1035" s="138"/>
    </row>
    <row r="1036" spans="1:21" s="148" customFormat="1" x14ac:dyDescent="0.3">
      <c r="A1036" s="111"/>
      <c r="B1036" s="145"/>
      <c r="C1036" s="146"/>
      <c r="D1036" s="145"/>
      <c r="E1036" s="147"/>
      <c r="F1036" s="145"/>
      <c r="G1036" s="146"/>
      <c r="H1036" s="106"/>
      <c r="I1036" s="145"/>
      <c r="J1036" s="146"/>
      <c r="K1036" s="145"/>
      <c r="L1036" s="147"/>
      <c r="M1036" s="145"/>
      <c r="N1036" s="146"/>
      <c r="O1036" s="106"/>
      <c r="P1036" s="145"/>
      <c r="Q1036" s="146"/>
      <c r="R1036" s="145"/>
      <c r="S1036" s="147"/>
      <c r="T1036" s="145"/>
      <c r="U1036" s="146"/>
    </row>
    <row r="1037" spans="1:21" s="148" customFormat="1" x14ac:dyDescent="0.3">
      <c r="A1037" s="111"/>
      <c r="C1037" s="111" t="s">
        <v>197</v>
      </c>
      <c r="D1037" s="111" t="s">
        <v>3</v>
      </c>
      <c r="E1037" s="111" t="s">
        <v>203</v>
      </c>
      <c r="J1037" s="111" t="s">
        <v>197</v>
      </c>
      <c r="K1037" s="111" t="s">
        <v>3</v>
      </c>
      <c r="L1037" s="111" t="s">
        <v>203</v>
      </c>
      <c r="Q1037" s="111" t="s">
        <v>197</v>
      </c>
      <c r="R1037" s="111" t="s">
        <v>3</v>
      </c>
      <c r="S1037" s="111" t="s">
        <v>203</v>
      </c>
    </row>
    <row r="1038" spans="1:21" s="148" customFormat="1" x14ac:dyDescent="0.3">
      <c r="A1038" s="111"/>
      <c r="B1038" s="111" t="s">
        <v>199</v>
      </c>
      <c r="C1038" s="148" t="e">
        <f>AVERAGE(B1029,C1030,D1031,E1032,F1033,G1034)</f>
        <v>#DIV/0!</v>
      </c>
      <c r="D1038" s="148" t="e">
        <f>STDEV(B1029,C1030,D1031,E1032,F1033,G1034)</f>
        <v>#DIV/0!</v>
      </c>
      <c r="E1038" s="148" t="e">
        <f>ROUND((D1038/C1038)*100,2)&amp;"%"</f>
        <v>#DIV/0!</v>
      </c>
      <c r="I1038" s="111" t="s">
        <v>199</v>
      </c>
      <c r="J1038" s="148" t="e">
        <f>AVERAGE(I1029,J1030,K1031,L1032,M1033,N1034)</f>
        <v>#DIV/0!</v>
      </c>
      <c r="K1038" s="148" t="e">
        <f>STDEV(I1029,J1030,K1031,L1032,M1033,N1034)</f>
        <v>#DIV/0!</v>
      </c>
      <c r="L1038" s="148" t="e">
        <f>ROUND((K1038/J1038)*100,2)&amp;"%"</f>
        <v>#DIV/0!</v>
      </c>
      <c r="P1038" s="111" t="s">
        <v>199</v>
      </c>
      <c r="Q1038" s="148" t="e">
        <f>AVERAGE(P1029,Q1030,R1031,S1032,T1033,U1034)</f>
        <v>#DIV/0!</v>
      </c>
      <c r="R1038" s="148" t="e">
        <f>STDEV(P1029,Q1030,R1031,S1032,T1033,U1034)</f>
        <v>#DIV/0!</v>
      </c>
      <c r="S1038" s="148" t="e">
        <f>ROUND((R1038/Q1038)*100,2)&amp;"%"</f>
        <v>#DIV/0!</v>
      </c>
    </row>
    <row r="1039" spans="1:21" s="148" customFormat="1" x14ac:dyDescent="0.3">
      <c r="A1039" s="111"/>
      <c r="B1039" s="111" t="s">
        <v>198</v>
      </c>
      <c r="C1039" s="148" t="e">
        <f>AVERAGE(B1030,C1029,D1029,F1029,G1029,E1030)</f>
        <v>#DIV/0!</v>
      </c>
      <c r="D1039" s="148" t="e">
        <f>STDEV(B1030,C1029,D1029,E1030,F1029,G1029)</f>
        <v>#DIV/0!</v>
      </c>
      <c r="E1039" s="148" t="e">
        <f t="shared" ref="E1039:E1043" si="171">ROUND((D1039/C1039)*100,2)&amp;"%"</f>
        <v>#DIV/0!</v>
      </c>
      <c r="F1039" s="111"/>
      <c r="G1039" s="111"/>
      <c r="I1039" s="111" t="s">
        <v>198</v>
      </c>
      <c r="J1039" s="148" t="e">
        <f>AVERAGE(I1030,J1029,K1029,M1029,N1029,L1030)</f>
        <v>#DIV/0!</v>
      </c>
      <c r="K1039" s="148" t="e">
        <f>STDEV(I1030,J1029,K1029,L1030,M1029,N1029)</f>
        <v>#DIV/0!</v>
      </c>
      <c r="L1039" s="148" t="e">
        <f t="shared" ref="L1039:L1043" si="172">ROUND((K1039/J1039)*100,2)&amp;"%"</f>
        <v>#DIV/0!</v>
      </c>
      <c r="M1039" s="111"/>
      <c r="N1039" s="111"/>
      <c r="P1039" s="111" t="s">
        <v>198</v>
      </c>
      <c r="Q1039" s="148" t="e">
        <f>AVERAGE(P1030,Q1029,R1029,T1029,U1029,S1030)</f>
        <v>#DIV/0!</v>
      </c>
      <c r="R1039" s="148" t="e">
        <f>STDEV(P1030,Q1029,R1029,S1030,T1029,U1029)</f>
        <v>#DIV/0!</v>
      </c>
      <c r="S1039" s="148" t="e">
        <f t="shared" ref="S1039:S1043" si="173">ROUND((R1039/Q1039)*100,2)&amp;"%"</f>
        <v>#DIV/0!</v>
      </c>
      <c r="T1039" s="111"/>
      <c r="U1039" s="111"/>
    </row>
    <row r="1040" spans="1:21" s="148" customFormat="1" x14ac:dyDescent="0.3">
      <c r="A1040" s="111"/>
      <c r="B1040" s="111" t="s">
        <v>200</v>
      </c>
      <c r="C1040" s="148" t="e">
        <f>AVERAGE(B1032,C1031,D1030,E1029,F1034,G1033)</f>
        <v>#DIV/0!</v>
      </c>
      <c r="D1040" s="148" t="e">
        <f>STDEV(B1032,C1031,D1030,E1029,F1034,G1033)</f>
        <v>#DIV/0!</v>
      </c>
      <c r="E1040" s="148" t="e">
        <f t="shared" si="171"/>
        <v>#DIV/0!</v>
      </c>
      <c r="F1040" s="111"/>
      <c r="G1040" s="111"/>
      <c r="I1040" s="111" t="s">
        <v>200</v>
      </c>
      <c r="J1040" s="148" t="e">
        <f>AVERAGE(I1032,J1031,K1030,L1029,M1034,N1033)</f>
        <v>#DIV/0!</v>
      </c>
      <c r="K1040" s="148" t="e">
        <f>STDEV(I1032,J1031,K1030,L1029,M1034,N1033)</f>
        <v>#DIV/0!</v>
      </c>
      <c r="L1040" s="148" t="e">
        <f t="shared" si="172"/>
        <v>#DIV/0!</v>
      </c>
      <c r="M1040" s="111"/>
      <c r="N1040" s="111"/>
      <c r="P1040" s="111" t="s">
        <v>200</v>
      </c>
      <c r="Q1040" s="148" t="e">
        <f>AVERAGE(P1032,Q1031,R1030,S1029,T1034,U1033)</f>
        <v>#DIV/0!</v>
      </c>
      <c r="R1040" s="148" t="e">
        <f>STDEV(P1032,Q1031,R1030,S1029,T1034,U1033)</f>
        <v>#DIV/0!</v>
      </c>
      <c r="S1040" s="148" t="e">
        <f t="shared" si="173"/>
        <v>#DIV/0!</v>
      </c>
      <c r="T1040" s="111"/>
      <c r="U1040" s="111"/>
    </row>
    <row r="1041" spans="1:21" s="148" customFormat="1" x14ac:dyDescent="0.3">
      <c r="A1041" s="111"/>
      <c r="B1041" s="111" t="s">
        <v>201</v>
      </c>
      <c r="C1041" s="148" t="e">
        <f>AVERAGE(B1033,C1034,D1034,E1033,F1032,G1031)</f>
        <v>#DIV/0!</v>
      </c>
      <c r="D1041" s="148" t="e">
        <f>STDEV(B1033,C1034,D1034,E1033,F1032,G1031)</f>
        <v>#DIV/0!</v>
      </c>
      <c r="E1041" s="148" t="e">
        <f t="shared" si="171"/>
        <v>#DIV/0!</v>
      </c>
      <c r="F1041" s="111"/>
      <c r="G1041" s="111"/>
      <c r="I1041" s="111" t="s">
        <v>201</v>
      </c>
      <c r="J1041" s="148" t="e">
        <f>AVERAGE(I1033,J1034,K1034,L1033,M1032,N1031)</f>
        <v>#DIV/0!</v>
      </c>
      <c r="K1041" s="148" t="e">
        <f>STDEV(I1033,J1034,K1034,L1033,M1032,N1031)</f>
        <v>#DIV/0!</v>
      </c>
      <c r="L1041" s="148" t="e">
        <f t="shared" si="172"/>
        <v>#DIV/0!</v>
      </c>
      <c r="M1041" s="111"/>
      <c r="N1041" s="111"/>
      <c r="P1041" s="111" t="s">
        <v>201</v>
      </c>
      <c r="Q1041" s="148" t="e">
        <f>AVERAGE(P1033,Q1034,R1034,S1033,T1032,U1031)</f>
        <v>#DIV/0!</v>
      </c>
      <c r="R1041" s="148" t="e">
        <f>STDEV(P1033,Q1034,R1034,S1033,T1032,U1031)</f>
        <v>#DIV/0!</v>
      </c>
      <c r="S1041" s="148" t="e">
        <f t="shared" si="173"/>
        <v>#DIV/0!</v>
      </c>
      <c r="T1041" s="111"/>
      <c r="U1041" s="111"/>
    </row>
    <row r="1042" spans="1:21" s="148" customFormat="1" x14ac:dyDescent="0.3">
      <c r="A1042" s="111"/>
      <c r="B1042" s="111" t="s">
        <v>202</v>
      </c>
      <c r="C1042" s="148" t="e">
        <f>AVERAGE(B1035,C1033,D1032,G1030,F1035,E1036)</f>
        <v>#DIV/0!</v>
      </c>
      <c r="D1042" s="148" t="e">
        <f>STDEV(B1035,C1033,D1032,G1030,F1035,E1036)</f>
        <v>#DIV/0!</v>
      </c>
      <c r="E1042" s="148" t="e">
        <f t="shared" si="171"/>
        <v>#DIV/0!</v>
      </c>
      <c r="F1042" s="111"/>
      <c r="G1042" s="111"/>
      <c r="I1042" s="111" t="s">
        <v>202</v>
      </c>
      <c r="J1042" s="148" t="e">
        <f>AVERAGE(I1035,J1033,K1032,N1030,M1035,L1036)</f>
        <v>#DIV/0!</v>
      </c>
      <c r="K1042" s="148" t="e">
        <f>STDEV(I1035,J1033,K1032,N1030,M1035,L1036)</f>
        <v>#DIV/0!</v>
      </c>
      <c r="L1042" s="148" t="e">
        <f t="shared" si="172"/>
        <v>#DIV/0!</v>
      </c>
      <c r="M1042" s="111"/>
      <c r="N1042" s="111"/>
      <c r="P1042" s="111" t="s">
        <v>202</v>
      </c>
      <c r="Q1042" s="148" t="e">
        <f>AVERAGE(P1035,Q1033,R1032,U1030,T1035,S1036)</f>
        <v>#DIV/0!</v>
      </c>
      <c r="R1042" s="148" t="e">
        <f>STDEV(P1035,Q1033,R1032,U1030,T1035,S1036)</f>
        <v>#DIV/0!</v>
      </c>
      <c r="S1042" s="148" t="e">
        <f t="shared" si="173"/>
        <v>#DIV/0!</v>
      </c>
      <c r="T1042" s="111"/>
      <c r="U1042" s="111"/>
    </row>
    <row r="1043" spans="1:21" s="148" customFormat="1" x14ac:dyDescent="0.3">
      <c r="A1043" s="111"/>
      <c r="B1043" s="111" t="s">
        <v>204</v>
      </c>
      <c r="C1043" s="148" t="e">
        <f>AVERAGE(B1036,C1035,D1036,E1035,F1036,G1035)</f>
        <v>#DIV/0!</v>
      </c>
      <c r="D1043" s="148" t="e">
        <f>STDEV(B1036,C1035,D1036,E1035,F1036,G1035)</f>
        <v>#DIV/0!</v>
      </c>
      <c r="E1043" s="148" t="e">
        <f t="shared" si="171"/>
        <v>#DIV/0!</v>
      </c>
      <c r="F1043" s="111"/>
      <c r="G1043" s="111"/>
      <c r="I1043" s="111" t="s">
        <v>204</v>
      </c>
      <c r="J1043" s="148" t="e">
        <f>AVERAGE(I1036,J1035,K1036,L1035,M1036,N1035)</f>
        <v>#DIV/0!</v>
      </c>
      <c r="K1043" s="148" t="e">
        <f>STDEV(I1036,J1035,K1036,L1035,M1036,N1035)</f>
        <v>#DIV/0!</v>
      </c>
      <c r="L1043" s="148" t="e">
        <f t="shared" si="172"/>
        <v>#DIV/0!</v>
      </c>
      <c r="M1043" s="111"/>
      <c r="N1043" s="111"/>
      <c r="P1043" s="111" t="s">
        <v>204</v>
      </c>
      <c r="Q1043" s="148" t="e">
        <f>AVERAGE(P1036,Q1035,R1036,S1035,T1036,U1035)</f>
        <v>#DIV/0!</v>
      </c>
      <c r="R1043" s="148" t="e">
        <f>STDEV(P1036,Q1035,R1036,S1035,T1036,U1035)</f>
        <v>#DIV/0!</v>
      </c>
      <c r="S1043" s="148" t="e">
        <f t="shared" si="173"/>
        <v>#DIV/0!</v>
      </c>
      <c r="T1043" s="111"/>
      <c r="U1043" s="111"/>
    </row>
    <row r="1044" spans="1:21" s="148" customFormat="1" x14ac:dyDescent="0.3">
      <c r="A1044" s="111"/>
      <c r="B1044" s="111"/>
      <c r="C1044" s="111"/>
      <c r="D1044" s="111"/>
      <c r="E1044" s="111"/>
      <c r="F1044" s="111"/>
      <c r="G1044" s="111"/>
      <c r="I1044" s="111"/>
      <c r="J1044" s="111"/>
      <c r="K1044" s="111"/>
      <c r="L1044" s="111"/>
      <c r="M1044" s="111"/>
      <c r="N1044" s="111"/>
      <c r="P1044" s="111"/>
      <c r="Q1044" s="111"/>
      <c r="R1044" s="111"/>
      <c r="S1044" s="111"/>
      <c r="T1044" s="111"/>
      <c r="U1044" s="111"/>
    </row>
    <row r="1045" spans="1:21" s="148" customFormat="1" x14ac:dyDescent="0.3">
      <c r="A1045" s="111"/>
      <c r="B1045" s="52" t="s">
        <v>194</v>
      </c>
      <c r="C1045" s="106"/>
      <c r="D1045" s="106"/>
      <c r="E1045" s="106"/>
      <c r="F1045" s="106"/>
      <c r="G1045" s="106"/>
      <c r="H1045" s="106"/>
      <c r="I1045" s="52" t="s">
        <v>195</v>
      </c>
      <c r="J1045" s="106"/>
      <c r="K1045" s="106"/>
      <c r="L1045" s="106"/>
      <c r="M1045" s="106"/>
      <c r="N1045" s="106"/>
      <c r="O1045" s="106"/>
      <c r="P1045" s="52" t="s">
        <v>196</v>
      </c>
      <c r="Q1045" s="106"/>
      <c r="R1045" s="106"/>
      <c r="S1045" s="106"/>
      <c r="T1045" s="106"/>
      <c r="U1045" s="106"/>
    </row>
    <row r="1046" spans="1:21" s="148" customFormat="1" x14ac:dyDescent="0.3">
      <c r="A1046" s="111"/>
      <c r="B1046" s="131"/>
      <c r="C1046" s="131"/>
      <c r="D1046" s="131"/>
      <c r="E1046" s="131"/>
      <c r="F1046" s="131"/>
      <c r="G1046" s="131"/>
      <c r="H1046" s="106"/>
      <c r="I1046" s="131"/>
      <c r="J1046" s="131"/>
      <c r="K1046" s="131"/>
      <c r="L1046" s="131"/>
      <c r="M1046" s="131"/>
      <c r="N1046" s="131"/>
      <c r="O1046" s="106"/>
      <c r="P1046" s="131"/>
      <c r="Q1046" s="131"/>
      <c r="R1046" s="131"/>
      <c r="S1046" s="131"/>
      <c r="T1046" s="131"/>
      <c r="U1046" s="131"/>
    </row>
    <row r="1047" spans="1:21" s="148" customFormat="1" x14ac:dyDescent="0.3">
      <c r="A1047" s="111"/>
      <c r="B1047" s="132"/>
      <c r="C1047" s="133"/>
      <c r="D1047" s="133"/>
      <c r="E1047" s="134"/>
      <c r="F1047" s="133"/>
      <c r="G1047" s="133"/>
      <c r="H1047" s="106"/>
      <c r="I1047" s="132"/>
      <c r="J1047" s="133"/>
      <c r="K1047" s="133"/>
      <c r="L1047" s="134"/>
      <c r="M1047" s="133"/>
      <c r="N1047" s="133"/>
      <c r="O1047" s="106"/>
      <c r="P1047" s="132"/>
      <c r="Q1047" s="133"/>
      <c r="R1047" s="133"/>
      <c r="S1047" s="134"/>
      <c r="T1047" s="133"/>
      <c r="U1047" s="133"/>
    </row>
    <row r="1048" spans="1:21" s="148" customFormat="1" x14ac:dyDescent="0.3">
      <c r="A1048" s="111"/>
      <c r="B1048" s="133"/>
      <c r="C1048" s="132"/>
      <c r="D1048" s="134"/>
      <c r="E1048" s="133"/>
      <c r="F1048" s="135"/>
      <c r="G1048" s="136"/>
      <c r="H1048" s="106"/>
      <c r="I1048" s="133"/>
      <c r="J1048" s="132"/>
      <c r="K1048" s="134"/>
      <c r="L1048" s="133"/>
      <c r="M1048" s="135"/>
      <c r="N1048" s="136"/>
      <c r="O1048" s="106"/>
      <c r="P1048" s="133"/>
      <c r="Q1048" s="132"/>
      <c r="R1048" s="134"/>
      <c r="S1048" s="133"/>
      <c r="T1048" s="135"/>
      <c r="U1048" s="136"/>
    </row>
    <row r="1049" spans="1:21" s="148" customFormat="1" x14ac:dyDescent="0.3">
      <c r="A1049" s="111"/>
      <c r="B1049" s="135"/>
      <c r="C1049" s="134"/>
      <c r="D1049" s="132"/>
      <c r="E1049" s="135"/>
      <c r="F1049" s="135"/>
      <c r="G1049" s="137"/>
      <c r="H1049" s="106"/>
      <c r="I1049" s="135"/>
      <c r="J1049" s="134"/>
      <c r="K1049" s="132"/>
      <c r="L1049" s="135"/>
      <c r="M1049" s="135"/>
      <c r="N1049" s="137"/>
      <c r="O1049" s="106"/>
      <c r="P1049" s="135"/>
      <c r="Q1049" s="134"/>
      <c r="R1049" s="132"/>
      <c r="S1049" s="135"/>
      <c r="T1049" s="135"/>
      <c r="U1049" s="137"/>
    </row>
    <row r="1050" spans="1:21" s="148" customFormat="1" x14ac:dyDescent="0.3">
      <c r="A1050" s="111"/>
      <c r="B1050" s="134"/>
      <c r="C1050" s="135"/>
      <c r="D1050" s="136"/>
      <c r="E1050" s="132"/>
      <c r="F1050" s="137"/>
      <c r="G1050" s="135"/>
      <c r="H1050" s="106"/>
      <c r="I1050" s="134"/>
      <c r="J1050" s="135"/>
      <c r="K1050" s="136"/>
      <c r="L1050" s="132"/>
      <c r="M1050" s="137"/>
      <c r="N1050" s="135"/>
      <c r="O1050" s="106"/>
      <c r="P1050" s="134"/>
      <c r="Q1050" s="135"/>
      <c r="R1050" s="136"/>
      <c r="S1050" s="132"/>
      <c r="T1050" s="137"/>
      <c r="U1050" s="135"/>
    </row>
    <row r="1051" spans="1:21" s="148" customFormat="1" x14ac:dyDescent="0.3">
      <c r="A1051" s="111"/>
      <c r="B1051" s="137"/>
      <c r="C1051" s="136"/>
      <c r="D1051" s="135"/>
      <c r="E1051" s="137"/>
      <c r="F1051" s="132"/>
      <c r="G1051" s="134"/>
      <c r="H1051" s="106"/>
      <c r="I1051" s="137"/>
      <c r="J1051" s="136"/>
      <c r="K1051" s="135"/>
      <c r="L1051" s="137"/>
      <c r="M1051" s="132"/>
      <c r="N1051" s="134"/>
      <c r="O1051" s="106"/>
      <c r="P1051" s="137"/>
      <c r="Q1051" s="136"/>
      <c r="R1051" s="135"/>
      <c r="S1051" s="137"/>
      <c r="T1051" s="132"/>
      <c r="U1051" s="134"/>
    </row>
    <row r="1052" spans="1:21" s="148" customFormat="1" x14ac:dyDescent="0.3">
      <c r="A1052" s="111"/>
      <c r="B1052" s="135"/>
      <c r="C1052" s="137"/>
      <c r="D1052" s="137"/>
      <c r="E1052" s="135"/>
      <c r="F1052" s="134"/>
      <c r="G1052" s="132"/>
      <c r="H1052" s="106"/>
      <c r="I1052" s="135"/>
      <c r="J1052" s="137"/>
      <c r="K1052" s="137"/>
      <c r="L1052" s="135"/>
      <c r="M1052" s="134"/>
      <c r="N1052" s="132"/>
      <c r="O1052" s="106"/>
      <c r="P1052" s="135"/>
      <c r="Q1052" s="137"/>
      <c r="R1052" s="137"/>
      <c r="S1052" s="135"/>
      <c r="T1052" s="134"/>
      <c r="U1052" s="132"/>
    </row>
    <row r="1053" spans="1:21" s="148" customFormat="1" x14ac:dyDescent="0.3">
      <c r="A1053" s="111"/>
      <c r="B1053" s="136"/>
      <c r="C1053" s="138"/>
      <c r="D1053" s="135"/>
      <c r="E1053" s="138"/>
      <c r="F1053" s="136"/>
      <c r="G1053" s="138"/>
      <c r="H1053" s="106"/>
      <c r="I1053" s="136"/>
      <c r="J1053" s="138"/>
      <c r="K1053" s="135"/>
      <c r="L1053" s="138"/>
      <c r="M1053" s="136"/>
      <c r="N1053" s="138"/>
      <c r="O1053" s="106"/>
      <c r="P1053" s="136"/>
      <c r="Q1053" s="138"/>
      <c r="R1053" s="135"/>
      <c r="S1053" s="138"/>
      <c r="T1053" s="136"/>
      <c r="U1053" s="138"/>
    </row>
    <row r="1054" spans="1:21" s="148" customFormat="1" x14ac:dyDescent="0.3">
      <c r="A1054" s="111"/>
      <c r="B1054" s="145"/>
      <c r="C1054" s="146"/>
      <c r="D1054" s="145"/>
      <c r="E1054" s="147"/>
      <c r="F1054" s="145"/>
      <c r="G1054" s="146"/>
      <c r="H1054" s="106"/>
      <c r="I1054" s="145"/>
      <c r="J1054" s="146"/>
      <c r="K1054" s="145"/>
      <c r="L1054" s="147"/>
      <c r="M1054" s="145"/>
      <c r="N1054" s="146"/>
      <c r="O1054" s="106"/>
      <c r="P1054" s="145"/>
      <c r="Q1054" s="146"/>
      <c r="R1054" s="145"/>
      <c r="S1054" s="147"/>
      <c r="T1054" s="145"/>
      <c r="U1054" s="146"/>
    </row>
    <row r="1055" spans="1:21" s="148" customFormat="1" x14ac:dyDescent="0.3">
      <c r="A1055" s="111"/>
      <c r="C1055" s="111" t="s">
        <v>197</v>
      </c>
      <c r="D1055" s="111" t="s">
        <v>3</v>
      </c>
      <c r="E1055" s="111" t="s">
        <v>203</v>
      </c>
      <c r="J1055" s="111" t="s">
        <v>197</v>
      </c>
      <c r="K1055" s="111" t="s">
        <v>3</v>
      </c>
      <c r="L1055" s="111" t="s">
        <v>203</v>
      </c>
      <c r="Q1055" s="111" t="s">
        <v>197</v>
      </c>
      <c r="R1055" s="111" t="s">
        <v>3</v>
      </c>
      <c r="S1055" s="111" t="s">
        <v>203</v>
      </c>
    </row>
    <row r="1056" spans="1:21" s="148" customFormat="1" x14ac:dyDescent="0.3">
      <c r="A1056" s="111"/>
      <c r="B1056" s="111" t="s">
        <v>199</v>
      </c>
      <c r="C1056" s="148" t="e">
        <f>AVERAGE(B1047,C1048,D1049,E1050,F1051,G1052)</f>
        <v>#DIV/0!</v>
      </c>
      <c r="D1056" s="148" t="e">
        <f>STDEV(B1047,C1048,D1049,E1050,F1051,G1052)</f>
        <v>#DIV/0!</v>
      </c>
      <c r="E1056" s="148" t="e">
        <f>ROUND((D1056/C1056)*100,2)&amp;"%"</f>
        <v>#DIV/0!</v>
      </c>
      <c r="I1056" s="111" t="s">
        <v>199</v>
      </c>
      <c r="J1056" s="148" t="e">
        <f>AVERAGE(I1047,J1048,K1049,L1050,M1051,N1052)</f>
        <v>#DIV/0!</v>
      </c>
      <c r="K1056" s="148" t="e">
        <f>STDEV(I1047,J1048,K1049,L1050,M1051,N1052)</f>
        <v>#DIV/0!</v>
      </c>
      <c r="L1056" s="148" t="e">
        <f>ROUND((K1056/J1056)*100,2)&amp;"%"</f>
        <v>#DIV/0!</v>
      </c>
      <c r="P1056" s="111" t="s">
        <v>199</v>
      </c>
      <c r="Q1056" s="148" t="e">
        <f>AVERAGE(P1047,Q1048,R1049,S1050,T1051,U1052)</f>
        <v>#DIV/0!</v>
      </c>
      <c r="R1056" s="148" t="e">
        <f>STDEV(P1047,Q1048,R1049,S1050,T1051,U1052)</f>
        <v>#DIV/0!</v>
      </c>
      <c r="S1056" s="148" t="e">
        <f>ROUND((R1056/Q1056)*100,2)&amp;"%"</f>
        <v>#DIV/0!</v>
      </c>
    </row>
    <row r="1057" spans="1:21" s="148" customFormat="1" x14ac:dyDescent="0.3">
      <c r="A1057" s="111"/>
      <c r="B1057" s="111" t="s">
        <v>198</v>
      </c>
      <c r="C1057" s="148" t="e">
        <f>AVERAGE(B1048,C1047,D1047,F1047,G1047,E1048)</f>
        <v>#DIV/0!</v>
      </c>
      <c r="D1057" s="148" t="e">
        <f>STDEV(B1048,C1047,D1047,E1048,F1047,G1047)</f>
        <v>#DIV/0!</v>
      </c>
      <c r="E1057" s="148" t="e">
        <f t="shared" ref="E1057:E1061" si="174">ROUND((D1057/C1057)*100,2)&amp;"%"</f>
        <v>#DIV/0!</v>
      </c>
      <c r="F1057" s="111"/>
      <c r="G1057" s="111"/>
      <c r="I1057" s="111" t="s">
        <v>198</v>
      </c>
      <c r="J1057" s="148" t="e">
        <f>AVERAGE(I1048,J1047,K1047,M1047,N1047,L1048)</f>
        <v>#DIV/0!</v>
      </c>
      <c r="K1057" s="148" t="e">
        <f>STDEV(I1048,J1047,K1047,L1048,M1047,N1047)</f>
        <v>#DIV/0!</v>
      </c>
      <c r="L1057" s="148" t="e">
        <f t="shared" ref="L1057:L1061" si="175">ROUND((K1057/J1057)*100,2)&amp;"%"</f>
        <v>#DIV/0!</v>
      </c>
      <c r="M1057" s="111"/>
      <c r="N1057" s="111"/>
      <c r="P1057" s="111" t="s">
        <v>198</v>
      </c>
      <c r="Q1057" s="148" t="e">
        <f>AVERAGE(P1048,Q1047,R1047,T1047,U1047,S1048)</f>
        <v>#DIV/0!</v>
      </c>
      <c r="R1057" s="148" t="e">
        <f>STDEV(P1048,Q1047,R1047,S1048,T1047,U1047)</f>
        <v>#DIV/0!</v>
      </c>
      <c r="S1057" s="148" t="e">
        <f t="shared" ref="S1057:S1061" si="176">ROUND((R1057/Q1057)*100,2)&amp;"%"</f>
        <v>#DIV/0!</v>
      </c>
      <c r="T1057" s="111"/>
      <c r="U1057" s="111"/>
    </row>
    <row r="1058" spans="1:21" s="148" customFormat="1" x14ac:dyDescent="0.3">
      <c r="A1058" s="111"/>
      <c r="B1058" s="111" t="s">
        <v>200</v>
      </c>
      <c r="C1058" s="148" t="e">
        <f>AVERAGE(B1050,C1049,D1048,E1047,F1052,G1051)</f>
        <v>#DIV/0!</v>
      </c>
      <c r="D1058" s="148" t="e">
        <f>STDEV(B1050,C1049,D1048,E1047,F1052,G1051)</f>
        <v>#DIV/0!</v>
      </c>
      <c r="E1058" s="148" t="e">
        <f t="shared" si="174"/>
        <v>#DIV/0!</v>
      </c>
      <c r="F1058" s="111"/>
      <c r="G1058" s="111"/>
      <c r="I1058" s="111" t="s">
        <v>200</v>
      </c>
      <c r="J1058" s="148" t="e">
        <f>AVERAGE(I1050,J1049,K1048,L1047,M1052,N1051)</f>
        <v>#DIV/0!</v>
      </c>
      <c r="K1058" s="148" t="e">
        <f>STDEV(I1050,J1049,K1048,L1047,M1052,N1051)</f>
        <v>#DIV/0!</v>
      </c>
      <c r="L1058" s="148" t="e">
        <f t="shared" si="175"/>
        <v>#DIV/0!</v>
      </c>
      <c r="M1058" s="111"/>
      <c r="N1058" s="111"/>
      <c r="P1058" s="111" t="s">
        <v>200</v>
      </c>
      <c r="Q1058" s="148" t="e">
        <f>AVERAGE(P1050,Q1049,R1048,S1047,T1052,U1051)</f>
        <v>#DIV/0!</v>
      </c>
      <c r="R1058" s="148" t="e">
        <f>STDEV(P1050,Q1049,R1048,S1047,T1052,U1051)</f>
        <v>#DIV/0!</v>
      </c>
      <c r="S1058" s="148" t="e">
        <f t="shared" si="176"/>
        <v>#DIV/0!</v>
      </c>
      <c r="T1058" s="111"/>
      <c r="U1058" s="111"/>
    </row>
    <row r="1059" spans="1:21" s="148" customFormat="1" x14ac:dyDescent="0.3">
      <c r="A1059" s="111"/>
      <c r="B1059" s="111" t="s">
        <v>201</v>
      </c>
      <c r="C1059" s="148" t="e">
        <f>AVERAGE(B1051,C1052,D1052,E1051,F1050,G1049)</f>
        <v>#DIV/0!</v>
      </c>
      <c r="D1059" s="148" t="e">
        <f>STDEV(B1051,C1052,D1052,E1051,F1050,G1049)</f>
        <v>#DIV/0!</v>
      </c>
      <c r="E1059" s="148" t="e">
        <f t="shared" si="174"/>
        <v>#DIV/0!</v>
      </c>
      <c r="F1059" s="111"/>
      <c r="G1059" s="111"/>
      <c r="I1059" s="111" t="s">
        <v>201</v>
      </c>
      <c r="J1059" s="148" t="e">
        <f>AVERAGE(I1051,J1052,K1052,L1051,M1050,N1049)</f>
        <v>#DIV/0!</v>
      </c>
      <c r="K1059" s="148" t="e">
        <f>STDEV(I1051,J1052,K1052,L1051,M1050,N1049)</f>
        <v>#DIV/0!</v>
      </c>
      <c r="L1059" s="148" t="e">
        <f t="shared" si="175"/>
        <v>#DIV/0!</v>
      </c>
      <c r="M1059" s="111"/>
      <c r="N1059" s="111"/>
      <c r="P1059" s="111" t="s">
        <v>201</v>
      </c>
      <c r="Q1059" s="148" t="e">
        <f>AVERAGE(P1051,Q1052,R1052,S1051,T1050,U1049)</f>
        <v>#DIV/0!</v>
      </c>
      <c r="R1059" s="148" t="e">
        <f>STDEV(P1051,Q1052,R1052,S1051,T1050,U1049)</f>
        <v>#DIV/0!</v>
      </c>
      <c r="S1059" s="148" t="e">
        <f t="shared" si="176"/>
        <v>#DIV/0!</v>
      </c>
      <c r="T1059" s="111"/>
      <c r="U1059" s="111"/>
    </row>
    <row r="1060" spans="1:21" s="148" customFormat="1" x14ac:dyDescent="0.3">
      <c r="A1060" s="111"/>
      <c r="B1060" s="111" t="s">
        <v>202</v>
      </c>
      <c r="C1060" s="148" t="e">
        <f>AVERAGE(B1053,C1051,D1050,G1048,F1053,E1054)</f>
        <v>#DIV/0!</v>
      </c>
      <c r="D1060" s="148" t="e">
        <f>STDEV(B1053,C1051,D1050,G1048,F1053,E1054)</f>
        <v>#DIV/0!</v>
      </c>
      <c r="E1060" s="148" t="e">
        <f t="shared" si="174"/>
        <v>#DIV/0!</v>
      </c>
      <c r="F1060" s="111"/>
      <c r="G1060" s="111"/>
      <c r="I1060" s="111" t="s">
        <v>202</v>
      </c>
      <c r="J1060" s="148" t="e">
        <f>AVERAGE(I1053,J1051,K1050,N1048,M1053,L1054)</f>
        <v>#DIV/0!</v>
      </c>
      <c r="K1060" s="148" t="e">
        <f>STDEV(I1053,J1051,K1050,N1048,M1053,L1054)</f>
        <v>#DIV/0!</v>
      </c>
      <c r="L1060" s="148" t="e">
        <f t="shared" si="175"/>
        <v>#DIV/0!</v>
      </c>
      <c r="M1060" s="111"/>
      <c r="N1060" s="111"/>
      <c r="P1060" s="111" t="s">
        <v>202</v>
      </c>
      <c r="Q1060" s="148" t="e">
        <f>AVERAGE(P1053,Q1051,R1050,U1048,T1053,S1054)</f>
        <v>#DIV/0!</v>
      </c>
      <c r="R1060" s="148" t="e">
        <f>STDEV(P1053,Q1051,R1050,U1048,T1053,S1054)</f>
        <v>#DIV/0!</v>
      </c>
      <c r="S1060" s="148" t="e">
        <f t="shared" si="176"/>
        <v>#DIV/0!</v>
      </c>
      <c r="T1060" s="111"/>
      <c r="U1060" s="111"/>
    </row>
    <row r="1061" spans="1:21" s="148" customFormat="1" x14ac:dyDescent="0.3">
      <c r="A1061" s="111"/>
      <c r="B1061" s="111" t="s">
        <v>204</v>
      </c>
      <c r="C1061" s="148" t="e">
        <f>AVERAGE(B1054,C1053,D1054,E1053,F1054,G1053)</f>
        <v>#DIV/0!</v>
      </c>
      <c r="D1061" s="148" t="e">
        <f>STDEV(B1054,C1053,D1054,E1053,F1054,G1053)</f>
        <v>#DIV/0!</v>
      </c>
      <c r="E1061" s="148" t="e">
        <f t="shared" si="174"/>
        <v>#DIV/0!</v>
      </c>
      <c r="F1061" s="111"/>
      <c r="G1061" s="111"/>
      <c r="I1061" s="111" t="s">
        <v>204</v>
      </c>
      <c r="J1061" s="148" t="e">
        <f>AVERAGE(I1054,J1053,K1054,L1053,M1054,N1053)</f>
        <v>#DIV/0!</v>
      </c>
      <c r="K1061" s="148" t="e">
        <f>STDEV(I1054,J1053,K1054,L1053,M1054,N1053)</f>
        <v>#DIV/0!</v>
      </c>
      <c r="L1061" s="148" t="e">
        <f t="shared" si="175"/>
        <v>#DIV/0!</v>
      </c>
      <c r="M1061" s="111"/>
      <c r="N1061" s="111"/>
      <c r="P1061" s="111" t="s">
        <v>204</v>
      </c>
      <c r="Q1061" s="148" t="e">
        <f>AVERAGE(P1054,Q1053,R1054,S1053,T1054,U1053)</f>
        <v>#DIV/0!</v>
      </c>
      <c r="R1061" s="148" t="e">
        <f>STDEV(P1054,Q1053,R1054,S1053,T1054,U1053)</f>
        <v>#DIV/0!</v>
      </c>
      <c r="S1061" s="148" t="e">
        <f t="shared" si="176"/>
        <v>#DIV/0!</v>
      </c>
      <c r="T1061" s="111"/>
      <c r="U1061" s="111"/>
    </row>
    <row r="1062" spans="1:21" s="148" customFormat="1" x14ac:dyDescent="0.3">
      <c r="A1062" s="111"/>
      <c r="B1062" s="111"/>
      <c r="C1062" s="111"/>
      <c r="D1062" s="111"/>
      <c r="E1062" s="111"/>
      <c r="F1062" s="111"/>
      <c r="G1062" s="111"/>
      <c r="I1062" s="111"/>
      <c r="J1062" s="111"/>
      <c r="K1062" s="111"/>
      <c r="L1062" s="111"/>
      <c r="M1062" s="111"/>
      <c r="N1062" s="111"/>
      <c r="P1062" s="111"/>
      <c r="Q1062" s="111"/>
      <c r="R1062" s="111"/>
      <c r="S1062" s="111"/>
      <c r="T1062" s="111"/>
      <c r="U1062" s="111"/>
    </row>
    <row r="1063" spans="1:21" s="148" customFormat="1" x14ac:dyDescent="0.3">
      <c r="A1063" s="111"/>
      <c r="B1063" s="52" t="s">
        <v>194</v>
      </c>
      <c r="C1063" s="106"/>
      <c r="D1063" s="106"/>
      <c r="E1063" s="106"/>
      <c r="F1063" s="106"/>
      <c r="G1063" s="106"/>
      <c r="H1063" s="106"/>
      <c r="I1063" s="52" t="s">
        <v>195</v>
      </c>
      <c r="J1063" s="106"/>
      <c r="K1063" s="106"/>
      <c r="L1063" s="106"/>
      <c r="M1063" s="106"/>
      <c r="N1063" s="106"/>
      <c r="O1063" s="106"/>
      <c r="P1063" s="52" t="s">
        <v>196</v>
      </c>
      <c r="Q1063" s="106"/>
      <c r="R1063" s="106"/>
      <c r="S1063" s="106"/>
      <c r="T1063" s="106"/>
      <c r="U1063" s="106"/>
    </row>
    <row r="1064" spans="1:21" s="148" customFormat="1" x14ac:dyDescent="0.3">
      <c r="A1064" s="111"/>
      <c r="B1064" s="131"/>
      <c r="C1064" s="131"/>
      <c r="D1064" s="131"/>
      <c r="E1064" s="131"/>
      <c r="F1064" s="131"/>
      <c r="G1064" s="131"/>
      <c r="H1064" s="106"/>
      <c r="I1064" s="131"/>
      <c r="J1064" s="131"/>
      <c r="K1064" s="131"/>
      <c r="L1064" s="131"/>
      <c r="M1064" s="131"/>
      <c r="N1064" s="131"/>
      <c r="O1064" s="106"/>
      <c r="P1064" s="131"/>
      <c r="Q1064" s="131"/>
      <c r="R1064" s="131"/>
      <c r="S1064" s="131"/>
      <c r="T1064" s="131"/>
      <c r="U1064" s="131"/>
    </row>
    <row r="1065" spans="1:21" s="148" customFormat="1" x14ac:dyDescent="0.3">
      <c r="A1065" s="111"/>
      <c r="B1065" s="132"/>
      <c r="C1065" s="133"/>
      <c r="D1065" s="133"/>
      <c r="E1065" s="134"/>
      <c r="F1065" s="133"/>
      <c r="G1065" s="133"/>
      <c r="H1065" s="106"/>
      <c r="I1065" s="132"/>
      <c r="J1065" s="133"/>
      <c r="K1065" s="133"/>
      <c r="L1065" s="134"/>
      <c r="M1065" s="133"/>
      <c r="N1065" s="133"/>
      <c r="O1065" s="106"/>
      <c r="P1065" s="132"/>
      <c r="Q1065" s="133"/>
      <c r="R1065" s="133"/>
      <c r="S1065" s="134"/>
      <c r="T1065" s="133"/>
      <c r="U1065" s="133"/>
    </row>
    <row r="1066" spans="1:21" s="148" customFormat="1" x14ac:dyDescent="0.3">
      <c r="A1066" s="111"/>
      <c r="B1066" s="133"/>
      <c r="C1066" s="132"/>
      <c r="D1066" s="134"/>
      <c r="E1066" s="133"/>
      <c r="F1066" s="135"/>
      <c r="G1066" s="136"/>
      <c r="H1066" s="106"/>
      <c r="I1066" s="133"/>
      <c r="J1066" s="132"/>
      <c r="K1066" s="134"/>
      <c r="L1066" s="133"/>
      <c r="M1066" s="135"/>
      <c r="N1066" s="136"/>
      <c r="O1066" s="106"/>
      <c r="P1066" s="133"/>
      <c r="Q1066" s="132"/>
      <c r="R1066" s="134"/>
      <c r="S1066" s="133"/>
      <c r="T1066" s="135"/>
      <c r="U1066" s="136"/>
    </row>
    <row r="1067" spans="1:21" s="148" customFormat="1" x14ac:dyDescent="0.3">
      <c r="A1067" s="111"/>
      <c r="B1067" s="135"/>
      <c r="C1067" s="134"/>
      <c r="D1067" s="132"/>
      <c r="E1067" s="135"/>
      <c r="F1067" s="135"/>
      <c r="G1067" s="137"/>
      <c r="H1067" s="106"/>
      <c r="I1067" s="135"/>
      <c r="J1067" s="134"/>
      <c r="K1067" s="132"/>
      <c r="L1067" s="135"/>
      <c r="M1067" s="135"/>
      <c r="N1067" s="137"/>
      <c r="O1067" s="106"/>
      <c r="P1067" s="135"/>
      <c r="Q1067" s="134"/>
      <c r="R1067" s="132"/>
      <c r="S1067" s="135"/>
      <c r="T1067" s="135"/>
      <c r="U1067" s="137"/>
    </row>
    <row r="1068" spans="1:21" s="148" customFormat="1" x14ac:dyDescent="0.3">
      <c r="A1068" s="111"/>
      <c r="B1068" s="134"/>
      <c r="C1068" s="135"/>
      <c r="D1068" s="136"/>
      <c r="E1068" s="132"/>
      <c r="F1068" s="137"/>
      <c r="G1068" s="135"/>
      <c r="H1068" s="106"/>
      <c r="I1068" s="134"/>
      <c r="J1068" s="135"/>
      <c r="K1068" s="136"/>
      <c r="L1068" s="132"/>
      <c r="M1068" s="137"/>
      <c r="N1068" s="135"/>
      <c r="O1068" s="106"/>
      <c r="P1068" s="134"/>
      <c r="Q1068" s="135"/>
      <c r="R1068" s="136"/>
      <c r="S1068" s="132"/>
      <c r="T1068" s="137"/>
      <c r="U1068" s="135"/>
    </row>
    <row r="1069" spans="1:21" s="148" customFormat="1" x14ac:dyDescent="0.3">
      <c r="A1069" s="111"/>
      <c r="B1069" s="137"/>
      <c r="C1069" s="136"/>
      <c r="D1069" s="135"/>
      <c r="E1069" s="137"/>
      <c r="F1069" s="132"/>
      <c r="G1069" s="134"/>
      <c r="H1069" s="106"/>
      <c r="I1069" s="137"/>
      <c r="J1069" s="136"/>
      <c r="K1069" s="135"/>
      <c r="L1069" s="137"/>
      <c r="M1069" s="132"/>
      <c r="N1069" s="134"/>
      <c r="O1069" s="106"/>
      <c r="P1069" s="137"/>
      <c r="Q1069" s="136"/>
      <c r="R1069" s="135"/>
      <c r="S1069" s="137"/>
      <c r="T1069" s="132"/>
      <c r="U1069" s="134"/>
    </row>
    <row r="1070" spans="1:21" s="148" customFormat="1" x14ac:dyDescent="0.3">
      <c r="A1070" s="111"/>
      <c r="B1070" s="135"/>
      <c r="C1070" s="137"/>
      <c r="D1070" s="137"/>
      <c r="E1070" s="135"/>
      <c r="F1070" s="134"/>
      <c r="G1070" s="132"/>
      <c r="H1070" s="106"/>
      <c r="I1070" s="135"/>
      <c r="J1070" s="137"/>
      <c r="K1070" s="137"/>
      <c r="L1070" s="135"/>
      <c r="M1070" s="134"/>
      <c r="N1070" s="132"/>
      <c r="O1070" s="106"/>
      <c r="P1070" s="135"/>
      <c r="Q1070" s="137"/>
      <c r="R1070" s="137"/>
      <c r="S1070" s="135"/>
      <c r="T1070" s="134"/>
      <c r="U1070" s="132"/>
    </row>
    <row r="1071" spans="1:21" s="148" customFormat="1" x14ac:dyDescent="0.3">
      <c r="A1071" s="111"/>
      <c r="B1071" s="136"/>
      <c r="C1071" s="138"/>
      <c r="D1071" s="135"/>
      <c r="E1071" s="138"/>
      <c r="F1071" s="136"/>
      <c r="G1071" s="138"/>
      <c r="H1071" s="106"/>
      <c r="I1071" s="136"/>
      <c r="J1071" s="138"/>
      <c r="K1071" s="135"/>
      <c r="L1071" s="138"/>
      <c r="M1071" s="136"/>
      <c r="N1071" s="138"/>
      <c r="O1071" s="106"/>
      <c r="P1071" s="136"/>
      <c r="Q1071" s="138"/>
      <c r="R1071" s="135"/>
      <c r="S1071" s="138"/>
      <c r="T1071" s="136"/>
      <c r="U1071" s="138"/>
    </row>
    <row r="1072" spans="1:21" s="148" customFormat="1" x14ac:dyDescent="0.3">
      <c r="A1072" s="111"/>
      <c r="B1072" s="145"/>
      <c r="C1072" s="146"/>
      <c r="D1072" s="145"/>
      <c r="E1072" s="147"/>
      <c r="F1072" s="145"/>
      <c r="G1072" s="146"/>
      <c r="H1072" s="106"/>
      <c r="I1072" s="145"/>
      <c r="J1072" s="146"/>
      <c r="K1072" s="145"/>
      <c r="L1072" s="147"/>
      <c r="M1072" s="145"/>
      <c r="N1072" s="146"/>
      <c r="O1072" s="106"/>
      <c r="P1072" s="145"/>
      <c r="Q1072" s="146"/>
      <c r="R1072" s="145"/>
      <c r="S1072" s="147"/>
      <c r="T1072" s="145"/>
      <c r="U1072" s="146"/>
    </row>
    <row r="1073" spans="1:21" s="148" customFormat="1" x14ac:dyDescent="0.3">
      <c r="A1073" s="111"/>
      <c r="C1073" s="111" t="s">
        <v>197</v>
      </c>
      <c r="D1073" s="111" t="s">
        <v>3</v>
      </c>
      <c r="E1073" s="111" t="s">
        <v>203</v>
      </c>
      <c r="J1073" s="111" t="s">
        <v>197</v>
      </c>
      <c r="K1073" s="111" t="s">
        <v>3</v>
      </c>
      <c r="L1073" s="111" t="s">
        <v>203</v>
      </c>
      <c r="Q1073" s="111" t="s">
        <v>197</v>
      </c>
      <c r="R1073" s="111" t="s">
        <v>3</v>
      </c>
      <c r="S1073" s="111" t="s">
        <v>203</v>
      </c>
    </row>
    <row r="1074" spans="1:21" s="148" customFormat="1" x14ac:dyDescent="0.3">
      <c r="A1074" s="111"/>
      <c r="B1074" s="111" t="s">
        <v>199</v>
      </c>
      <c r="C1074" s="148" t="e">
        <f>AVERAGE(B1065,C1066,D1067,E1068,F1069,G1070)</f>
        <v>#DIV/0!</v>
      </c>
      <c r="D1074" s="148" t="e">
        <f>STDEV(B1065,C1066,D1067,E1068,F1069,G1070)</f>
        <v>#DIV/0!</v>
      </c>
      <c r="E1074" s="148" t="e">
        <f>ROUND((D1074/C1074)*100,2)&amp;"%"</f>
        <v>#DIV/0!</v>
      </c>
      <c r="I1074" s="111" t="s">
        <v>199</v>
      </c>
      <c r="J1074" s="148" t="e">
        <f>AVERAGE(I1065,J1066,K1067,L1068,M1069,N1070)</f>
        <v>#DIV/0!</v>
      </c>
      <c r="K1074" s="148" t="e">
        <f>STDEV(I1065,J1066,K1067,L1068,M1069,N1070)</f>
        <v>#DIV/0!</v>
      </c>
      <c r="L1074" s="148" t="e">
        <f>ROUND((K1074/J1074)*100,2)&amp;"%"</f>
        <v>#DIV/0!</v>
      </c>
      <c r="P1074" s="111" t="s">
        <v>199</v>
      </c>
      <c r="Q1074" s="148" t="e">
        <f>AVERAGE(P1065,Q1066,R1067,S1068,T1069,U1070)</f>
        <v>#DIV/0!</v>
      </c>
      <c r="R1074" s="148" t="e">
        <f>STDEV(P1065,Q1066,R1067,S1068,T1069,U1070)</f>
        <v>#DIV/0!</v>
      </c>
      <c r="S1074" s="148" t="e">
        <f>ROUND((R1074/Q1074)*100,2)&amp;"%"</f>
        <v>#DIV/0!</v>
      </c>
    </row>
    <row r="1075" spans="1:21" s="148" customFormat="1" x14ac:dyDescent="0.3">
      <c r="A1075" s="111"/>
      <c r="B1075" s="111" t="s">
        <v>198</v>
      </c>
      <c r="C1075" s="148" t="e">
        <f>AVERAGE(B1066,C1065,D1065,F1065,G1065,E1066)</f>
        <v>#DIV/0!</v>
      </c>
      <c r="D1075" s="148" t="e">
        <f>STDEV(B1066,C1065,D1065,E1066,F1065,G1065)</f>
        <v>#DIV/0!</v>
      </c>
      <c r="E1075" s="148" t="e">
        <f t="shared" ref="E1075:E1079" si="177">ROUND((D1075/C1075)*100,2)&amp;"%"</f>
        <v>#DIV/0!</v>
      </c>
      <c r="F1075" s="111"/>
      <c r="G1075" s="111"/>
      <c r="I1075" s="111" t="s">
        <v>198</v>
      </c>
      <c r="J1075" s="148" t="e">
        <f>AVERAGE(I1066,J1065,K1065,M1065,N1065,L1066)</f>
        <v>#DIV/0!</v>
      </c>
      <c r="K1075" s="148" t="e">
        <f>STDEV(I1066,J1065,K1065,L1066,M1065,N1065)</f>
        <v>#DIV/0!</v>
      </c>
      <c r="L1075" s="148" t="e">
        <f t="shared" ref="L1075:L1079" si="178">ROUND((K1075/J1075)*100,2)&amp;"%"</f>
        <v>#DIV/0!</v>
      </c>
      <c r="M1075" s="111"/>
      <c r="N1075" s="111"/>
      <c r="P1075" s="111" t="s">
        <v>198</v>
      </c>
      <c r="Q1075" s="148" t="e">
        <f>AVERAGE(P1066,Q1065,R1065,T1065,U1065,S1066)</f>
        <v>#DIV/0!</v>
      </c>
      <c r="R1075" s="148" t="e">
        <f>STDEV(P1066,Q1065,R1065,S1066,T1065,U1065)</f>
        <v>#DIV/0!</v>
      </c>
      <c r="S1075" s="148" t="e">
        <f t="shared" ref="S1075:S1079" si="179">ROUND((R1075/Q1075)*100,2)&amp;"%"</f>
        <v>#DIV/0!</v>
      </c>
      <c r="T1075" s="111"/>
      <c r="U1075" s="111"/>
    </row>
    <row r="1076" spans="1:21" s="148" customFormat="1" x14ac:dyDescent="0.3">
      <c r="A1076" s="111"/>
      <c r="B1076" s="111" t="s">
        <v>200</v>
      </c>
      <c r="C1076" s="148" t="e">
        <f>AVERAGE(B1068,C1067,D1066,E1065,F1070,G1069)</f>
        <v>#DIV/0!</v>
      </c>
      <c r="D1076" s="148" t="e">
        <f>STDEV(B1068,C1067,D1066,E1065,F1070,G1069)</f>
        <v>#DIV/0!</v>
      </c>
      <c r="E1076" s="148" t="e">
        <f t="shared" si="177"/>
        <v>#DIV/0!</v>
      </c>
      <c r="F1076" s="111"/>
      <c r="G1076" s="111"/>
      <c r="I1076" s="111" t="s">
        <v>200</v>
      </c>
      <c r="J1076" s="148" t="e">
        <f>AVERAGE(I1068,J1067,K1066,L1065,M1070,N1069)</f>
        <v>#DIV/0!</v>
      </c>
      <c r="K1076" s="148" t="e">
        <f>STDEV(I1068,J1067,K1066,L1065,M1070,N1069)</f>
        <v>#DIV/0!</v>
      </c>
      <c r="L1076" s="148" t="e">
        <f t="shared" si="178"/>
        <v>#DIV/0!</v>
      </c>
      <c r="M1076" s="111"/>
      <c r="N1076" s="111"/>
      <c r="P1076" s="111" t="s">
        <v>200</v>
      </c>
      <c r="Q1076" s="148" t="e">
        <f>AVERAGE(P1068,Q1067,R1066,S1065,T1070,U1069)</f>
        <v>#DIV/0!</v>
      </c>
      <c r="R1076" s="148" t="e">
        <f>STDEV(P1068,Q1067,R1066,S1065,T1070,U1069)</f>
        <v>#DIV/0!</v>
      </c>
      <c r="S1076" s="148" t="e">
        <f t="shared" si="179"/>
        <v>#DIV/0!</v>
      </c>
      <c r="T1076" s="111"/>
      <c r="U1076" s="111"/>
    </row>
    <row r="1077" spans="1:21" s="148" customFormat="1" x14ac:dyDescent="0.3">
      <c r="A1077" s="111"/>
      <c r="B1077" s="111" t="s">
        <v>201</v>
      </c>
      <c r="C1077" s="148" t="e">
        <f>AVERAGE(B1069,C1070,D1070,E1069,F1068,G1067)</f>
        <v>#DIV/0!</v>
      </c>
      <c r="D1077" s="148" t="e">
        <f>STDEV(B1069,C1070,D1070,E1069,F1068,G1067)</f>
        <v>#DIV/0!</v>
      </c>
      <c r="E1077" s="148" t="e">
        <f t="shared" si="177"/>
        <v>#DIV/0!</v>
      </c>
      <c r="F1077" s="111"/>
      <c r="G1077" s="111"/>
      <c r="I1077" s="111" t="s">
        <v>201</v>
      </c>
      <c r="J1077" s="148" t="e">
        <f>AVERAGE(I1069,J1070,K1070,L1069,M1068,N1067)</f>
        <v>#DIV/0!</v>
      </c>
      <c r="K1077" s="148" t="e">
        <f>STDEV(I1069,J1070,K1070,L1069,M1068,N1067)</f>
        <v>#DIV/0!</v>
      </c>
      <c r="L1077" s="148" t="e">
        <f t="shared" si="178"/>
        <v>#DIV/0!</v>
      </c>
      <c r="M1077" s="111"/>
      <c r="N1077" s="111"/>
      <c r="P1077" s="111" t="s">
        <v>201</v>
      </c>
      <c r="Q1077" s="148" t="e">
        <f>AVERAGE(P1069,Q1070,R1070,S1069,T1068,U1067)</f>
        <v>#DIV/0!</v>
      </c>
      <c r="R1077" s="148" t="e">
        <f>STDEV(P1069,Q1070,R1070,S1069,T1068,U1067)</f>
        <v>#DIV/0!</v>
      </c>
      <c r="S1077" s="148" t="e">
        <f t="shared" si="179"/>
        <v>#DIV/0!</v>
      </c>
      <c r="T1077" s="111"/>
      <c r="U1077" s="111"/>
    </row>
    <row r="1078" spans="1:21" s="148" customFormat="1" x14ac:dyDescent="0.3">
      <c r="A1078" s="111"/>
      <c r="B1078" s="111" t="s">
        <v>202</v>
      </c>
      <c r="C1078" s="148" t="e">
        <f>AVERAGE(B1071,C1069,D1068,G1066,F1071,E1072)</f>
        <v>#DIV/0!</v>
      </c>
      <c r="D1078" s="148" t="e">
        <f>STDEV(B1071,C1069,D1068,G1066,F1071,E1072)</f>
        <v>#DIV/0!</v>
      </c>
      <c r="E1078" s="148" t="e">
        <f t="shared" si="177"/>
        <v>#DIV/0!</v>
      </c>
      <c r="F1078" s="111"/>
      <c r="G1078" s="111"/>
      <c r="I1078" s="111" t="s">
        <v>202</v>
      </c>
      <c r="J1078" s="148" t="e">
        <f>AVERAGE(I1071,J1069,K1068,N1066,M1071,L1072)</f>
        <v>#DIV/0!</v>
      </c>
      <c r="K1078" s="148" t="e">
        <f>STDEV(I1071,J1069,K1068,N1066,M1071,L1072)</f>
        <v>#DIV/0!</v>
      </c>
      <c r="L1078" s="148" t="e">
        <f t="shared" si="178"/>
        <v>#DIV/0!</v>
      </c>
      <c r="M1078" s="111"/>
      <c r="N1078" s="111"/>
      <c r="P1078" s="111" t="s">
        <v>202</v>
      </c>
      <c r="Q1078" s="148" t="e">
        <f>AVERAGE(P1071,Q1069,R1068,U1066,T1071,S1072)</f>
        <v>#DIV/0!</v>
      </c>
      <c r="R1078" s="148" t="e">
        <f>STDEV(P1071,Q1069,R1068,U1066,T1071,S1072)</f>
        <v>#DIV/0!</v>
      </c>
      <c r="S1078" s="148" t="e">
        <f t="shared" si="179"/>
        <v>#DIV/0!</v>
      </c>
      <c r="T1078" s="111"/>
      <c r="U1078" s="111"/>
    </row>
    <row r="1079" spans="1:21" s="148" customFormat="1" x14ac:dyDescent="0.3">
      <c r="A1079" s="111"/>
      <c r="B1079" s="111" t="s">
        <v>204</v>
      </c>
      <c r="C1079" s="148" t="e">
        <f>AVERAGE(B1072,C1071,D1072,E1071,F1072,G1071)</f>
        <v>#DIV/0!</v>
      </c>
      <c r="D1079" s="148" t="e">
        <f>STDEV(B1072,C1071,D1072,E1071,F1072,G1071)</f>
        <v>#DIV/0!</v>
      </c>
      <c r="E1079" s="148" t="e">
        <f t="shared" si="177"/>
        <v>#DIV/0!</v>
      </c>
      <c r="F1079" s="111"/>
      <c r="G1079" s="111"/>
      <c r="I1079" s="111" t="s">
        <v>204</v>
      </c>
      <c r="J1079" s="148" t="e">
        <f>AVERAGE(I1072,J1071,K1072,L1071,M1072,N1071)</f>
        <v>#DIV/0!</v>
      </c>
      <c r="K1079" s="148" t="e">
        <f>STDEV(I1072,J1071,K1072,L1071,M1072,N1071)</f>
        <v>#DIV/0!</v>
      </c>
      <c r="L1079" s="148" t="e">
        <f t="shared" si="178"/>
        <v>#DIV/0!</v>
      </c>
      <c r="M1079" s="111"/>
      <c r="N1079" s="111"/>
      <c r="P1079" s="111" t="s">
        <v>204</v>
      </c>
      <c r="Q1079" s="148" t="e">
        <f>AVERAGE(P1072,Q1071,R1072,S1071,T1072,U1071)</f>
        <v>#DIV/0!</v>
      </c>
      <c r="R1079" s="148" t="e">
        <f>STDEV(P1072,Q1071,R1072,S1071,T1072,U1071)</f>
        <v>#DIV/0!</v>
      </c>
      <c r="S1079" s="148" t="e">
        <f t="shared" si="179"/>
        <v>#DIV/0!</v>
      </c>
      <c r="T1079" s="111"/>
      <c r="U1079" s="111"/>
    </row>
    <row r="1080" spans="1:21" s="148" customFormat="1" x14ac:dyDescent="0.3">
      <c r="A1080" s="111"/>
      <c r="B1080" s="111"/>
      <c r="C1080" s="111"/>
      <c r="D1080" s="111"/>
      <c r="E1080" s="111"/>
      <c r="F1080" s="111"/>
      <c r="G1080" s="111"/>
      <c r="I1080" s="111"/>
      <c r="J1080" s="111"/>
      <c r="K1080" s="111"/>
      <c r="L1080" s="111"/>
      <c r="M1080" s="111"/>
      <c r="N1080" s="111"/>
      <c r="P1080" s="111"/>
      <c r="Q1080" s="111"/>
      <c r="R1080" s="111"/>
      <c r="S1080" s="111"/>
      <c r="T1080" s="111"/>
      <c r="U1080" s="111"/>
    </row>
    <row r="1081" spans="1:21" s="148" customFormat="1" x14ac:dyDescent="0.3">
      <c r="A1081" s="111"/>
      <c r="B1081" s="52" t="s">
        <v>194</v>
      </c>
      <c r="C1081" s="106"/>
      <c r="D1081" s="106"/>
      <c r="E1081" s="106"/>
      <c r="F1081" s="106"/>
      <c r="G1081" s="106"/>
      <c r="H1081" s="106"/>
      <c r="I1081" s="52" t="s">
        <v>195</v>
      </c>
      <c r="J1081" s="106"/>
      <c r="K1081" s="106"/>
      <c r="L1081" s="106"/>
      <c r="M1081" s="106"/>
      <c r="N1081" s="106"/>
      <c r="O1081" s="106"/>
      <c r="P1081" s="52" t="s">
        <v>196</v>
      </c>
      <c r="Q1081" s="106"/>
      <c r="R1081" s="106"/>
      <c r="S1081" s="106"/>
      <c r="T1081" s="106"/>
      <c r="U1081" s="106"/>
    </row>
    <row r="1082" spans="1:21" s="148" customFormat="1" x14ac:dyDescent="0.3">
      <c r="A1082" s="111"/>
      <c r="B1082" s="131"/>
      <c r="C1082" s="131"/>
      <c r="D1082" s="131"/>
      <c r="E1082" s="131"/>
      <c r="F1082" s="131"/>
      <c r="G1082" s="131"/>
      <c r="H1082" s="106"/>
      <c r="I1082" s="131"/>
      <c r="J1082" s="131"/>
      <c r="K1082" s="131"/>
      <c r="L1082" s="131"/>
      <c r="M1082" s="131"/>
      <c r="N1082" s="131"/>
      <c r="O1082" s="106"/>
      <c r="P1082" s="131"/>
      <c r="Q1082" s="131"/>
      <c r="R1082" s="131"/>
      <c r="S1082" s="131"/>
      <c r="T1082" s="131"/>
      <c r="U1082" s="131"/>
    </row>
    <row r="1083" spans="1:21" s="148" customFormat="1" x14ac:dyDescent="0.3">
      <c r="A1083" s="111"/>
      <c r="B1083" s="132"/>
      <c r="C1083" s="133"/>
      <c r="D1083" s="133"/>
      <c r="E1083" s="134"/>
      <c r="F1083" s="133"/>
      <c r="G1083" s="133"/>
      <c r="H1083" s="106"/>
      <c r="I1083" s="132"/>
      <c r="J1083" s="133"/>
      <c r="K1083" s="133"/>
      <c r="L1083" s="134"/>
      <c r="M1083" s="133"/>
      <c r="N1083" s="133"/>
      <c r="O1083" s="106"/>
      <c r="P1083" s="132"/>
      <c r="Q1083" s="133"/>
      <c r="R1083" s="133"/>
      <c r="S1083" s="134"/>
      <c r="T1083" s="133"/>
      <c r="U1083" s="133"/>
    </row>
    <row r="1084" spans="1:21" s="148" customFormat="1" x14ac:dyDescent="0.3">
      <c r="A1084" s="111"/>
      <c r="B1084" s="133"/>
      <c r="C1084" s="132"/>
      <c r="D1084" s="134"/>
      <c r="E1084" s="133"/>
      <c r="F1084" s="135"/>
      <c r="G1084" s="136"/>
      <c r="H1084" s="106"/>
      <c r="I1084" s="133"/>
      <c r="J1084" s="132"/>
      <c r="K1084" s="134"/>
      <c r="L1084" s="133"/>
      <c r="M1084" s="135"/>
      <c r="N1084" s="136"/>
      <c r="O1084" s="106"/>
      <c r="P1084" s="133"/>
      <c r="Q1084" s="132"/>
      <c r="R1084" s="134"/>
      <c r="S1084" s="133"/>
      <c r="T1084" s="135"/>
      <c r="U1084" s="136"/>
    </row>
    <row r="1085" spans="1:21" s="148" customFormat="1" x14ac:dyDescent="0.3">
      <c r="A1085" s="111"/>
      <c r="B1085" s="135"/>
      <c r="C1085" s="134"/>
      <c r="D1085" s="132"/>
      <c r="E1085" s="135"/>
      <c r="F1085" s="135"/>
      <c r="G1085" s="137"/>
      <c r="H1085" s="106"/>
      <c r="I1085" s="135"/>
      <c r="J1085" s="134"/>
      <c r="K1085" s="132"/>
      <c r="L1085" s="135"/>
      <c r="M1085" s="135"/>
      <c r="N1085" s="137"/>
      <c r="O1085" s="106"/>
      <c r="P1085" s="135"/>
      <c r="Q1085" s="134"/>
      <c r="R1085" s="132"/>
      <c r="S1085" s="135"/>
      <c r="T1085" s="135"/>
      <c r="U1085" s="137"/>
    </row>
    <row r="1086" spans="1:21" s="148" customFormat="1" x14ac:dyDescent="0.3">
      <c r="A1086" s="111"/>
      <c r="B1086" s="134"/>
      <c r="C1086" s="135"/>
      <c r="D1086" s="136"/>
      <c r="E1086" s="132"/>
      <c r="F1086" s="137"/>
      <c r="G1086" s="135"/>
      <c r="H1086" s="106"/>
      <c r="I1086" s="134"/>
      <c r="J1086" s="135"/>
      <c r="K1086" s="136"/>
      <c r="L1086" s="132"/>
      <c r="M1086" s="137"/>
      <c r="N1086" s="135"/>
      <c r="O1086" s="106"/>
      <c r="P1086" s="134"/>
      <c r="Q1086" s="135"/>
      <c r="R1086" s="136"/>
      <c r="S1086" s="132"/>
      <c r="T1086" s="137"/>
      <c r="U1086" s="135"/>
    </row>
    <row r="1087" spans="1:21" s="148" customFormat="1" x14ac:dyDescent="0.3">
      <c r="A1087" s="111"/>
      <c r="B1087" s="137"/>
      <c r="C1087" s="136"/>
      <c r="D1087" s="135"/>
      <c r="E1087" s="137"/>
      <c r="F1087" s="132"/>
      <c r="G1087" s="134"/>
      <c r="H1087" s="106"/>
      <c r="I1087" s="137"/>
      <c r="J1087" s="136"/>
      <c r="K1087" s="135"/>
      <c r="L1087" s="137"/>
      <c r="M1087" s="132"/>
      <c r="N1087" s="134"/>
      <c r="O1087" s="106"/>
      <c r="P1087" s="137"/>
      <c r="Q1087" s="136"/>
      <c r="R1087" s="135"/>
      <c r="S1087" s="137"/>
      <c r="T1087" s="132"/>
      <c r="U1087" s="134"/>
    </row>
    <row r="1088" spans="1:21" s="148" customFormat="1" x14ac:dyDescent="0.3">
      <c r="A1088" s="111"/>
      <c r="B1088" s="135"/>
      <c r="C1088" s="137"/>
      <c r="D1088" s="137"/>
      <c r="E1088" s="135"/>
      <c r="F1088" s="134"/>
      <c r="G1088" s="132"/>
      <c r="H1088" s="106"/>
      <c r="I1088" s="135"/>
      <c r="J1088" s="137"/>
      <c r="K1088" s="137"/>
      <c r="L1088" s="135"/>
      <c r="M1088" s="134"/>
      <c r="N1088" s="132"/>
      <c r="O1088" s="106"/>
      <c r="P1088" s="135"/>
      <c r="Q1088" s="137"/>
      <c r="R1088" s="137"/>
      <c r="S1088" s="135"/>
      <c r="T1088" s="134"/>
      <c r="U1088" s="132"/>
    </row>
    <row r="1089" spans="1:21" s="148" customFormat="1" x14ac:dyDescent="0.3">
      <c r="A1089" s="111"/>
      <c r="B1089" s="136"/>
      <c r="C1089" s="138"/>
      <c r="D1089" s="135"/>
      <c r="E1089" s="138"/>
      <c r="F1089" s="136"/>
      <c r="G1089" s="138"/>
      <c r="H1089" s="106"/>
      <c r="I1089" s="136"/>
      <c r="J1089" s="138"/>
      <c r="K1089" s="135"/>
      <c r="L1089" s="138"/>
      <c r="M1089" s="136"/>
      <c r="N1089" s="138"/>
      <c r="O1089" s="106"/>
      <c r="P1089" s="136"/>
      <c r="Q1089" s="138"/>
      <c r="R1089" s="135"/>
      <c r="S1089" s="138"/>
      <c r="T1089" s="136"/>
      <c r="U1089" s="138"/>
    </row>
    <row r="1090" spans="1:21" s="148" customFormat="1" x14ac:dyDescent="0.3">
      <c r="A1090" s="111"/>
      <c r="B1090" s="145"/>
      <c r="C1090" s="146"/>
      <c r="D1090" s="145"/>
      <c r="E1090" s="147"/>
      <c r="F1090" s="145"/>
      <c r="G1090" s="146"/>
      <c r="H1090" s="106"/>
      <c r="I1090" s="145"/>
      <c r="J1090" s="146"/>
      <c r="K1090" s="145"/>
      <c r="L1090" s="147"/>
      <c r="M1090" s="145"/>
      <c r="N1090" s="146"/>
      <c r="O1090" s="106"/>
      <c r="P1090" s="145"/>
      <c r="Q1090" s="146"/>
      <c r="R1090" s="145"/>
      <c r="S1090" s="147"/>
      <c r="T1090" s="145"/>
      <c r="U1090" s="146"/>
    </row>
    <row r="1091" spans="1:21" s="148" customFormat="1" x14ac:dyDescent="0.3">
      <c r="A1091" s="111"/>
      <c r="C1091" s="111" t="s">
        <v>197</v>
      </c>
      <c r="D1091" s="111" t="s">
        <v>3</v>
      </c>
      <c r="E1091" s="111" t="s">
        <v>203</v>
      </c>
      <c r="J1091" s="111" t="s">
        <v>197</v>
      </c>
      <c r="K1091" s="111" t="s">
        <v>3</v>
      </c>
      <c r="L1091" s="111" t="s">
        <v>203</v>
      </c>
      <c r="Q1091" s="111" t="s">
        <v>197</v>
      </c>
      <c r="R1091" s="111" t="s">
        <v>3</v>
      </c>
      <c r="S1091" s="111" t="s">
        <v>203</v>
      </c>
    </row>
    <row r="1092" spans="1:21" s="148" customFormat="1" x14ac:dyDescent="0.3">
      <c r="A1092" s="111"/>
      <c r="B1092" s="111" t="s">
        <v>199</v>
      </c>
      <c r="C1092" s="148" t="e">
        <f>AVERAGE(B1083,C1084,D1085,E1086,F1087,G1088)</f>
        <v>#DIV/0!</v>
      </c>
      <c r="D1092" s="148" t="e">
        <f>STDEV(B1083,C1084,D1085,E1086,F1087,G1088)</f>
        <v>#DIV/0!</v>
      </c>
      <c r="E1092" s="148" t="e">
        <f>ROUND((D1092/C1092)*100,2)&amp;"%"</f>
        <v>#DIV/0!</v>
      </c>
      <c r="I1092" s="111" t="s">
        <v>199</v>
      </c>
      <c r="J1092" s="148" t="e">
        <f>AVERAGE(I1083,J1084,K1085,L1086,M1087,N1088)</f>
        <v>#DIV/0!</v>
      </c>
      <c r="K1092" s="148" t="e">
        <f>STDEV(I1083,J1084,K1085,L1086,M1087,N1088)</f>
        <v>#DIV/0!</v>
      </c>
      <c r="L1092" s="148" t="e">
        <f>ROUND((K1092/J1092)*100,2)&amp;"%"</f>
        <v>#DIV/0!</v>
      </c>
      <c r="P1092" s="111" t="s">
        <v>199</v>
      </c>
      <c r="Q1092" s="148" t="e">
        <f>AVERAGE(P1083,Q1084,R1085,S1086,T1087,U1088)</f>
        <v>#DIV/0!</v>
      </c>
      <c r="R1092" s="148" t="e">
        <f>STDEV(P1083,Q1084,R1085,S1086,T1087,U1088)</f>
        <v>#DIV/0!</v>
      </c>
      <c r="S1092" s="148" t="e">
        <f>ROUND((R1092/Q1092)*100,2)&amp;"%"</f>
        <v>#DIV/0!</v>
      </c>
    </row>
    <row r="1093" spans="1:21" s="148" customFormat="1" x14ac:dyDescent="0.3">
      <c r="A1093" s="111"/>
      <c r="B1093" s="111" t="s">
        <v>198</v>
      </c>
      <c r="C1093" s="148" t="e">
        <f>AVERAGE(B1084,C1083,D1083,F1083,G1083,E1084)</f>
        <v>#DIV/0!</v>
      </c>
      <c r="D1093" s="148" t="e">
        <f>STDEV(B1084,C1083,D1083,E1084,F1083,G1083)</f>
        <v>#DIV/0!</v>
      </c>
      <c r="E1093" s="148" t="e">
        <f t="shared" ref="E1093:E1097" si="180">ROUND((D1093/C1093)*100,2)&amp;"%"</f>
        <v>#DIV/0!</v>
      </c>
      <c r="F1093" s="111"/>
      <c r="G1093" s="111"/>
      <c r="I1093" s="111" t="s">
        <v>198</v>
      </c>
      <c r="J1093" s="148" t="e">
        <f>AVERAGE(I1084,J1083,K1083,M1083,N1083,L1084)</f>
        <v>#DIV/0!</v>
      </c>
      <c r="K1093" s="148" t="e">
        <f>STDEV(I1084,J1083,K1083,L1084,M1083,N1083)</f>
        <v>#DIV/0!</v>
      </c>
      <c r="L1093" s="148" t="e">
        <f t="shared" ref="L1093:L1097" si="181">ROUND((K1093/J1093)*100,2)&amp;"%"</f>
        <v>#DIV/0!</v>
      </c>
      <c r="M1093" s="111"/>
      <c r="N1093" s="111"/>
      <c r="P1093" s="111" t="s">
        <v>198</v>
      </c>
      <c r="Q1093" s="148" t="e">
        <f>AVERAGE(P1084,Q1083,R1083,T1083,U1083,S1084)</f>
        <v>#DIV/0!</v>
      </c>
      <c r="R1093" s="148" t="e">
        <f>STDEV(P1084,Q1083,R1083,S1084,T1083,U1083)</f>
        <v>#DIV/0!</v>
      </c>
      <c r="S1093" s="148" t="e">
        <f t="shared" ref="S1093:S1097" si="182">ROUND((R1093/Q1093)*100,2)&amp;"%"</f>
        <v>#DIV/0!</v>
      </c>
      <c r="T1093" s="111"/>
      <c r="U1093" s="111"/>
    </row>
    <row r="1094" spans="1:21" s="148" customFormat="1" x14ac:dyDescent="0.3">
      <c r="A1094" s="111"/>
      <c r="B1094" s="111" t="s">
        <v>200</v>
      </c>
      <c r="C1094" s="148" t="e">
        <f>AVERAGE(B1086,C1085,D1084,E1083,F1088,G1087)</f>
        <v>#DIV/0!</v>
      </c>
      <c r="D1094" s="148" t="e">
        <f>STDEV(B1086,C1085,D1084,E1083,F1088,G1087)</f>
        <v>#DIV/0!</v>
      </c>
      <c r="E1094" s="148" t="e">
        <f t="shared" si="180"/>
        <v>#DIV/0!</v>
      </c>
      <c r="F1094" s="111"/>
      <c r="G1094" s="111"/>
      <c r="I1094" s="111" t="s">
        <v>200</v>
      </c>
      <c r="J1094" s="148" t="e">
        <f>AVERAGE(I1086,J1085,K1084,L1083,M1088,N1087)</f>
        <v>#DIV/0!</v>
      </c>
      <c r="K1094" s="148" t="e">
        <f>STDEV(I1086,J1085,K1084,L1083,M1088,N1087)</f>
        <v>#DIV/0!</v>
      </c>
      <c r="L1094" s="148" t="e">
        <f t="shared" si="181"/>
        <v>#DIV/0!</v>
      </c>
      <c r="M1094" s="111"/>
      <c r="N1094" s="111"/>
      <c r="P1094" s="111" t="s">
        <v>200</v>
      </c>
      <c r="Q1094" s="148" t="e">
        <f>AVERAGE(P1086,Q1085,R1084,S1083,T1088,U1087)</f>
        <v>#DIV/0!</v>
      </c>
      <c r="R1094" s="148" t="e">
        <f>STDEV(P1086,Q1085,R1084,S1083,T1088,U1087)</f>
        <v>#DIV/0!</v>
      </c>
      <c r="S1094" s="148" t="e">
        <f t="shared" si="182"/>
        <v>#DIV/0!</v>
      </c>
      <c r="T1094" s="111"/>
      <c r="U1094" s="111"/>
    </row>
    <row r="1095" spans="1:21" s="148" customFormat="1" x14ac:dyDescent="0.3">
      <c r="A1095" s="111"/>
      <c r="B1095" s="111" t="s">
        <v>201</v>
      </c>
      <c r="C1095" s="148" t="e">
        <f>AVERAGE(B1087,C1088,D1088,E1087,F1086,G1085)</f>
        <v>#DIV/0!</v>
      </c>
      <c r="D1095" s="148" t="e">
        <f>STDEV(B1087,C1088,D1088,E1087,F1086,G1085)</f>
        <v>#DIV/0!</v>
      </c>
      <c r="E1095" s="148" t="e">
        <f t="shared" si="180"/>
        <v>#DIV/0!</v>
      </c>
      <c r="F1095" s="111"/>
      <c r="G1095" s="111"/>
      <c r="I1095" s="111" t="s">
        <v>201</v>
      </c>
      <c r="J1095" s="148" t="e">
        <f>AVERAGE(I1087,J1088,K1088,L1087,M1086,N1085)</f>
        <v>#DIV/0!</v>
      </c>
      <c r="K1095" s="148" t="e">
        <f>STDEV(I1087,J1088,K1088,L1087,M1086,N1085)</f>
        <v>#DIV/0!</v>
      </c>
      <c r="L1095" s="148" t="e">
        <f t="shared" si="181"/>
        <v>#DIV/0!</v>
      </c>
      <c r="M1095" s="111"/>
      <c r="N1095" s="111"/>
      <c r="P1095" s="111" t="s">
        <v>201</v>
      </c>
      <c r="Q1095" s="148" t="e">
        <f>AVERAGE(P1087,Q1088,R1088,S1087,T1086,U1085)</f>
        <v>#DIV/0!</v>
      </c>
      <c r="R1095" s="148" t="e">
        <f>STDEV(P1087,Q1088,R1088,S1087,T1086,U1085)</f>
        <v>#DIV/0!</v>
      </c>
      <c r="S1095" s="148" t="e">
        <f t="shared" si="182"/>
        <v>#DIV/0!</v>
      </c>
      <c r="T1095" s="111"/>
      <c r="U1095" s="111"/>
    </row>
    <row r="1096" spans="1:21" s="148" customFormat="1" x14ac:dyDescent="0.3">
      <c r="A1096" s="111"/>
      <c r="B1096" s="111" t="s">
        <v>202</v>
      </c>
      <c r="C1096" s="148" t="e">
        <f>AVERAGE(B1089,C1087,D1086,G1084,F1089,E1090)</f>
        <v>#DIV/0!</v>
      </c>
      <c r="D1096" s="148" t="e">
        <f>STDEV(B1089,C1087,D1086,G1084,F1089,E1090)</f>
        <v>#DIV/0!</v>
      </c>
      <c r="E1096" s="148" t="e">
        <f t="shared" si="180"/>
        <v>#DIV/0!</v>
      </c>
      <c r="F1096" s="111"/>
      <c r="G1096" s="111"/>
      <c r="I1096" s="111" t="s">
        <v>202</v>
      </c>
      <c r="J1096" s="148" t="e">
        <f>AVERAGE(I1089,J1087,K1086,N1084,M1089,L1090)</f>
        <v>#DIV/0!</v>
      </c>
      <c r="K1096" s="148" t="e">
        <f>STDEV(I1089,J1087,K1086,N1084,M1089,L1090)</f>
        <v>#DIV/0!</v>
      </c>
      <c r="L1096" s="148" t="e">
        <f t="shared" si="181"/>
        <v>#DIV/0!</v>
      </c>
      <c r="M1096" s="111"/>
      <c r="N1096" s="111"/>
      <c r="P1096" s="111" t="s">
        <v>202</v>
      </c>
      <c r="Q1096" s="148" t="e">
        <f>AVERAGE(P1089,Q1087,R1086,U1084,T1089,S1090)</f>
        <v>#DIV/0!</v>
      </c>
      <c r="R1096" s="148" t="e">
        <f>STDEV(P1089,Q1087,R1086,U1084,T1089,S1090)</f>
        <v>#DIV/0!</v>
      </c>
      <c r="S1096" s="148" t="e">
        <f t="shared" si="182"/>
        <v>#DIV/0!</v>
      </c>
      <c r="T1096" s="111"/>
      <c r="U1096" s="111"/>
    </row>
    <row r="1097" spans="1:21" s="148" customFormat="1" x14ac:dyDescent="0.3">
      <c r="A1097" s="111"/>
      <c r="B1097" s="111" t="s">
        <v>204</v>
      </c>
      <c r="C1097" s="148" t="e">
        <f>AVERAGE(B1090,C1089,D1090,E1089,F1090,G1089)</f>
        <v>#DIV/0!</v>
      </c>
      <c r="D1097" s="148" t="e">
        <f>STDEV(B1090,C1089,D1090,E1089,F1090,G1089)</f>
        <v>#DIV/0!</v>
      </c>
      <c r="E1097" s="148" t="e">
        <f t="shared" si="180"/>
        <v>#DIV/0!</v>
      </c>
      <c r="F1097" s="111"/>
      <c r="G1097" s="111"/>
      <c r="I1097" s="111" t="s">
        <v>204</v>
      </c>
      <c r="J1097" s="148" t="e">
        <f>AVERAGE(I1090,J1089,K1090,L1089,M1090,N1089)</f>
        <v>#DIV/0!</v>
      </c>
      <c r="K1097" s="148" t="e">
        <f>STDEV(I1090,J1089,K1090,L1089,M1090,N1089)</f>
        <v>#DIV/0!</v>
      </c>
      <c r="L1097" s="148" t="e">
        <f t="shared" si="181"/>
        <v>#DIV/0!</v>
      </c>
      <c r="M1097" s="111"/>
      <c r="N1097" s="111"/>
      <c r="P1097" s="111" t="s">
        <v>204</v>
      </c>
      <c r="Q1097" s="148" t="e">
        <f>AVERAGE(P1090,Q1089,R1090,S1089,T1090,U1089)</f>
        <v>#DIV/0!</v>
      </c>
      <c r="R1097" s="148" t="e">
        <f>STDEV(P1090,Q1089,R1090,S1089,T1090,U1089)</f>
        <v>#DIV/0!</v>
      </c>
      <c r="S1097" s="148" t="e">
        <f t="shared" si="182"/>
        <v>#DIV/0!</v>
      </c>
      <c r="T1097" s="111"/>
      <c r="U1097" s="111"/>
    </row>
    <row r="1098" spans="1:21" s="148" customFormat="1" x14ac:dyDescent="0.3">
      <c r="A1098" s="111"/>
      <c r="B1098" s="111"/>
      <c r="C1098" s="111"/>
      <c r="D1098" s="111"/>
      <c r="E1098" s="111"/>
      <c r="F1098" s="111"/>
      <c r="G1098" s="111"/>
      <c r="I1098" s="111"/>
      <c r="J1098" s="111"/>
      <c r="K1098" s="111"/>
      <c r="L1098" s="111"/>
      <c r="M1098" s="111"/>
      <c r="N1098" s="111"/>
      <c r="P1098" s="111"/>
      <c r="Q1098" s="111"/>
      <c r="R1098" s="111"/>
      <c r="S1098" s="111"/>
      <c r="T1098" s="111"/>
      <c r="U1098" s="111"/>
    </row>
    <row r="1099" spans="1:21" s="148" customFormat="1" x14ac:dyDescent="0.3">
      <c r="A1099" s="111"/>
      <c r="B1099" s="52" t="s">
        <v>194</v>
      </c>
      <c r="C1099" s="106"/>
      <c r="D1099" s="106"/>
      <c r="E1099" s="106"/>
      <c r="F1099" s="106"/>
      <c r="G1099" s="106"/>
      <c r="H1099" s="106"/>
      <c r="I1099" s="52" t="s">
        <v>195</v>
      </c>
      <c r="J1099" s="106"/>
      <c r="K1099" s="106"/>
      <c r="L1099" s="106"/>
      <c r="M1099" s="106"/>
      <c r="N1099" s="106"/>
      <c r="O1099" s="106"/>
      <c r="P1099" s="52" t="s">
        <v>196</v>
      </c>
      <c r="Q1099" s="106"/>
      <c r="R1099" s="106"/>
      <c r="S1099" s="106"/>
      <c r="T1099" s="106"/>
      <c r="U1099" s="106"/>
    </row>
    <row r="1100" spans="1:21" s="148" customFormat="1" x14ac:dyDescent="0.3">
      <c r="A1100" s="111"/>
      <c r="B1100" s="131"/>
      <c r="C1100" s="131"/>
      <c r="D1100" s="131"/>
      <c r="E1100" s="131"/>
      <c r="F1100" s="131"/>
      <c r="G1100" s="131"/>
      <c r="H1100" s="106"/>
      <c r="I1100" s="131"/>
      <c r="J1100" s="131"/>
      <c r="K1100" s="131"/>
      <c r="L1100" s="131"/>
      <c r="M1100" s="131"/>
      <c r="N1100" s="131"/>
      <c r="O1100" s="106"/>
      <c r="P1100" s="131"/>
      <c r="Q1100" s="131"/>
      <c r="R1100" s="131"/>
      <c r="S1100" s="131"/>
      <c r="T1100" s="131"/>
      <c r="U1100" s="131"/>
    </row>
    <row r="1101" spans="1:21" s="148" customFormat="1" x14ac:dyDescent="0.3">
      <c r="A1101" s="111"/>
      <c r="B1101" s="132"/>
      <c r="C1101" s="133"/>
      <c r="D1101" s="133"/>
      <c r="E1101" s="134"/>
      <c r="F1101" s="133"/>
      <c r="G1101" s="133"/>
      <c r="H1101" s="106"/>
      <c r="I1101" s="132"/>
      <c r="J1101" s="133"/>
      <c r="K1101" s="133"/>
      <c r="L1101" s="134"/>
      <c r="M1101" s="133"/>
      <c r="N1101" s="133"/>
      <c r="O1101" s="106"/>
      <c r="P1101" s="132"/>
      <c r="Q1101" s="133"/>
      <c r="R1101" s="133"/>
      <c r="S1101" s="134"/>
      <c r="T1101" s="133"/>
      <c r="U1101" s="133"/>
    </row>
    <row r="1102" spans="1:21" s="148" customFormat="1" x14ac:dyDescent="0.3">
      <c r="A1102" s="111"/>
      <c r="B1102" s="133"/>
      <c r="C1102" s="132"/>
      <c r="D1102" s="134"/>
      <c r="E1102" s="133"/>
      <c r="F1102" s="135"/>
      <c r="G1102" s="136"/>
      <c r="H1102" s="106"/>
      <c r="I1102" s="133"/>
      <c r="J1102" s="132"/>
      <c r="K1102" s="134"/>
      <c r="L1102" s="133"/>
      <c r="M1102" s="135"/>
      <c r="N1102" s="136"/>
      <c r="O1102" s="106"/>
      <c r="P1102" s="133"/>
      <c r="Q1102" s="132"/>
      <c r="R1102" s="134"/>
      <c r="S1102" s="133"/>
      <c r="T1102" s="135"/>
      <c r="U1102" s="136"/>
    </row>
    <row r="1103" spans="1:21" s="148" customFormat="1" x14ac:dyDescent="0.3">
      <c r="A1103" s="111"/>
      <c r="B1103" s="135"/>
      <c r="C1103" s="134"/>
      <c r="D1103" s="132"/>
      <c r="E1103" s="135"/>
      <c r="F1103" s="135"/>
      <c r="G1103" s="137"/>
      <c r="H1103" s="106"/>
      <c r="I1103" s="135"/>
      <c r="J1103" s="134"/>
      <c r="K1103" s="132"/>
      <c r="L1103" s="135"/>
      <c r="M1103" s="135"/>
      <c r="N1103" s="137"/>
      <c r="O1103" s="106"/>
      <c r="P1103" s="135"/>
      <c r="Q1103" s="134"/>
      <c r="R1103" s="132"/>
      <c r="S1103" s="135"/>
      <c r="T1103" s="135"/>
      <c r="U1103" s="137"/>
    </row>
    <row r="1104" spans="1:21" s="148" customFormat="1" x14ac:dyDescent="0.3">
      <c r="A1104" s="111"/>
      <c r="B1104" s="134"/>
      <c r="C1104" s="135"/>
      <c r="D1104" s="136"/>
      <c r="E1104" s="132"/>
      <c r="F1104" s="137"/>
      <c r="G1104" s="135"/>
      <c r="H1104" s="106"/>
      <c r="I1104" s="134"/>
      <c r="J1104" s="135"/>
      <c r="K1104" s="136"/>
      <c r="L1104" s="132"/>
      <c r="M1104" s="137"/>
      <c r="N1104" s="135"/>
      <c r="O1104" s="106"/>
      <c r="P1104" s="134"/>
      <c r="Q1104" s="135"/>
      <c r="R1104" s="136"/>
      <c r="S1104" s="132"/>
      <c r="T1104" s="137"/>
      <c r="U1104" s="135"/>
    </row>
    <row r="1105" spans="1:21" s="148" customFormat="1" x14ac:dyDescent="0.3">
      <c r="A1105" s="111"/>
      <c r="B1105" s="137"/>
      <c r="C1105" s="136"/>
      <c r="D1105" s="135"/>
      <c r="E1105" s="137"/>
      <c r="F1105" s="132"/>
      <c r="G1105" s="134"/>
      <c r="H1105" s="106"/>
      <c r="I1105" s="137"/>
      <c r="J1105" s="136"/>
      <c r="K1105" s="135"/>
      <c r="L1105" s="137"/>
      <c r="M1105" s="132"/>
      <c r="N1105" s="134"/>
      <c r="O1105" s="106"/>
      <c r="P1105" s="137"/>
      <c r="Q1105" s="136"/>
      <c r="R1105" s="135"/>
      <c r="S1105" s="137"/>
      <c r="T1105" s="132"/>
      <c r="U1105" s="134"/>
    </row>
    <row r="1106" spans="1:21" s="148" customFormat="1" x14ac:dyDescent="0.3">
      <c r="A1106" s="111"/>
      <c r="B1106" s="135"/>
      <c r="C1106" s="137"/>
      <c r="D1106" s="137"/>
      <c r="E1106" s="135"/>
      <c r="F1106" s="134"/>
      <c r="G1106" s="132"/>
      <c r="H1106" s="106"/>
      <c r="I1106" s="135"/>
      <c r="J1106" s="137"/>
      <c r="K1106" s="137"/>
      <c r="L1106" s="135"/>
      <c r="M1106" s="134"/>
      <c r="N1106" s="132"/>
      <c r="O1106" s="106"/>
      <c r="P1106" s="135"/>
      <c r="Q1106" s="137"/>
      <c r="R1106" s="137"/>
      <c r="S1106" s="135"/>
      <c r="T1106" s="134"/>
      <c r="U1106" s="132"/>
    </row>
    <row r="1107" spans="1:21" s="148" customFormat="1" x14ac:dyDescent="0.3">
      <c r="A1107" s="111"/>
      <c r="B1107" s="136"/>
      <c r="C1107" s="138"/>
      <c r="D1107" s="135"/>
      <c r="E1107" s="138"/>
      <c r="F1107" s="136"/>
      <c r="G1107" s="138"/>
      <c r="H1107" s="106"/>
      <c r="I1107" s="136"/>
      <c r="J1107" s="138"/>
      <c r="K1107" s="135"/>
      <c r="L1107" s="138"/>
      <c r="M1107" s="136"/>
      <c r="N1107" s="138"/>
      <c r="O1107" s="106"/>
      <c r="P1107" s="136"/>
      <c r="Q1107" s="138"/>
      <c r="R1107" s="135"/>
      <c r="S1107" s="138"/>
      <c r="T1107" s="136"/>
      <c r="U1107" s="138"/>
    </row>
    <row r="1108" spans="1:21" s="148" customFormat="1" x14ac:dyDescent="0.3">
      <c r="A1108" s="111"/>
      <c r="B1108" s="145"/>
      <c r="C1108" s="146"/>
      <c r="D1108" s="145"/>
      <c r="E1108" s="147"/>
      <c r="F1108" s="145"/>
      <c r="G1108" s="146"/>
      <c r="H1108" s="106"/>
      <c r="I1108" s="145"/>
      <c r="J1108" s="146"/>
      <c r="K1108" s="145"/>
      <c r="L1108" s="147"/>
      <c r="M1108" s="145"/>
      <c r="N1108" s="146"/>
      <c r="O1108" s="106"/>
      <c r="P1108" s="145"/>
      <c r="Q1108" s="146"/>
      <c r="R1108" s="145"/>
      <c r="S1108" s="147"/>
      <c r="T1108" s="145"/>
      <c r="U1108" s="146"/>
    </row>
    <row r="1109" spans="1:21" s="148" customFormat="1" x14ac:dyDescent="0.3">
      <c r="A1109" s="111"/>
      <c r="C1109" s="111" t="s">
        <v>197</v>
      </c>
      <c r="D1109" s="111" t="s">
        <v>3</v>
      </c>
      <c r="E1109" s="111" t="s">
        <v>203</v>
      </c>
      <c r="J1109" s="111" t="s">
        <v>197</v>
      </c>
      <c r="K1109" s="111" t="s">
        <v>3</v>
      </c>
      <c r="L1109" s="111" t="s">
        <v>203</v>
      </c>
      <c r="Q1109" s="111" t="s">
        <v>197</v>
      </c>
      <c r="R1109" s="111" t="s">
        <v>3</v>
      </c>
      <c r="S1109" s="111" t="s">
        <v>203</v>
      </c>
    </row>
    <row r="1110" spans="1:21" s="148" customFormat="1" x14ac:dyDescent="0.3">
      <c r="A1110" s="111"/>
      <c r="B1110" s="111" t="s">
        <v>199</v>
      </c>
      <c r="C1110" s="148" t="e">
        <f>AVERAGE(B1101,C1102,D1103,E1104,F1105,G1106)</f>
        <v>#DIV/0!</v>
      </c>
      <c r="D1110" s="148" t="e">
        <f>STDEV(B1101,C1102,D1103,E1104,F1105,G1106)</f>
        <v>#DIV/0!</v>
      </c>
      <c r="E1110" s="148" t="e">
        <f>ROUND((D1110/C1110)*100,2)&amp;"%"</f>
        <v>#DIV/0!</v>
      </c>
      <c r="I1110" s="111" t="s">
        <v>199</v>
      </c>
      <c r="J1110" s="148" t="e">
        <f>AVERAGE(I1101,J1102,K1103,L1104,M1105,N1106)</f>
        <v>#DIV/0!</v>
      </c>
      <c r="K1110" s="148" t="e">
        <f>STDEV(I1101,J1102,K1103,L1104,M1105,N1106)</f>
        <v>#DIV/0!</v>
      </c>
      <c r="L1110" s="148" t="e">
        <f>ROUND((K1110/J1110)*100,2)&amp;"%"</f>
        <v>#DIV/0!</v>
      </c>
      <c r="P1110" s="111" t="s">
        <v>199</v>
      </c>
      <c r="Q1110" s="148" t="e">
        <f>AVERAGE(P1101,Q1102,R1103,S1104,T1105,U1106)</f>
        <v>#DIV/0!</v>
      </c>
      <c r="R1110" s="148" t="e">
        <f>STDEV(P1101,Q1102,R1103,S1104,T1105,U1106)</f>
        <v>#DIV/0!</v>
      </c>
      <c r="S1110" s="148" t="e">
        <f>ROUND((R1110/Q1110)*100,2)&amp;"%"</f>
        <v>#DIV/0!</v>
      </c>
    </row>
    <row r="1111" spans="1:21" s="148" customFormat="1" x14ac:dyDescent="0.3">
      <c r="A1111" s="111"/>
      <c r="B1111" s="111" t="s">
        <v>198</v>
      </c>
      <c r="C1111" s="148" t="e">
        <f>AVERAGE(B1102,C1101,D1101,F1101,G1101,E1102)</f>
        <v>#DIV/0!</v>
      </c>
      <c r="D1111" s="148" t="e">
        <f>STDEV(B1102,C1101,D1101,E1102,F1101,G1101)</f>
        <v>#DIV/0!</v>
      </c>
      <c r="E1111" s="148" t="e">
        <f t="shared" ref="E1111:E1115" si="183">ROUND((D1111/C1111)*100,2)&amp;"%"</f>
        <v>#DIV/0!</v>
      </c>
      <c r="F1111" s="111"/>
      <c r="G1111" s="111"/>
      <c r="I1111" s="111" t="s">
        <v>198</v>
      </c>
      <c r="J1111" s="148" t="e">
        <f>AVERAGE(I1102,J1101,K1101,M1101,N1101,L1102)</f>
        <v>#DIV/0!</v>
      </c>
      <c r="K1111" s="148" t="e">
        <f>STDEV(I1102,J1101,K1101,L1102,M1101,N1101)</f>
        <v>#DIV/0!</v>
      </c>
      <c r="L1111" s="148" t="e">
        <f t="shared" ref="L1111:L1115" si="184">ROUND((K1111/J1111)*100,2)&amp;"%"</f>
        <v>#DIV/0!</v>
      </c>
      <c r="M1111" s="111"/>
      <c r="N1111" s="111"/>
      <c r="P1111" s="111" t="s">
        <v>198</v>
      </c>
      <c r="Q1111" s="148" t="e">
        <f>AVERAGE(P1102,Q1101,R1101,T1101,U1101,S1102)</f>
        <v>#DIV/0!</v>
      </c>
      <c r="R1111" s="148" t="e">
        <f>STDEV(P1102,Q1101,R1101,S1102,T1101,U1101)</f>
        <v>#DIV/0!</v>
      </c>
      <c r="S1111" s="148" t="e">
        <f t="shared" ref="S1111:S1115" si="185">ROUND((R1111/Q1111)*100,2)&amp;"%"</f>
        <v>#DIV/0!</v>
      </c>
      <c r="T1111" s="111"/>
      <c r="U1111" s="111"/>
    </row>
    <row r="1112" spans="1:21" s="148" customFormat="1" x14ac:dyDescent="0.3">
      <c r="A1112" s="111"/>
      <c r="B1112" s="111" t="s">
        <v>200</v>
      </c>
      <c r="C1112" s="148" t="e">
        <f>AVERAGE(B1104,C1103,D1102,E1101,F1106,G1105)</f>
        <v>#DIV/0!</v>
      </c>
      <c r="D1112" s="148" t="e">
        <f>STDEV(B1104,C1103,D1102,E1101,F1106,G1105)</f>
        <v>#DIV/0!</v>
      </c>
      <c r="E1112" s="148" t="e">
        <f t="shared" si="183"/>
        <v>#DIV/0!</v>
      </c>
      <c r="F1112" s="111"/>
      <c r="G1112" s="111"/>
      <c r="I1112" s="111" t="s">
        <v>200</v>
      </c>
      <c r="J1112" s="148" t="e">
        <f>AVERAGE(I1104,J1103,K1102,L1101,M1106,N1105)</f>
        <v>#DIV/0!</v>
      </c>
      <c r="K1112" s="148" t="e">
        <f>STDEV(I1104,J1103,K1102,L1101,M1106,N1105)</f>
        <v>#DIV/0!</v>
      </c>
      <c r="L1112" s="148" t="e">
        <f t="shared" si="184"/>
        <v>#DIV/0!</v>
      </c>
      <c r="M1112" s="111"/>
      <c r="N1112" s="111"/>
      <c r="P1112" s="111" t="s">
        <v>200</v>
      </c>
      <c r="Q1112" s="148" t="e">
        <f>AVERAGE(P1104,Q1103,R1102,S1101,T1106,U1105)</f>
        <v>#DIV/0!</v>
      </c>
      <c r="R1112" s="148" t="e">
        <f>STDEV(P1104,Q1103,R1102,S1101,T1106,U1105)</f>
        <v>#DIV/0!</v>
      </c>
      <c r="S1112" s="148" t="e">
        <f t="shared" si="185"/>
        <v>#DIV/0!</v>
      </c>
      <c r="T1112" s="111"/>
      <c r="U1112" s="111"/>
    </row>
    <row r="1113" spans="1:21" s="148" customFormat="1" x14ac:dyDescent="0.3">
      <c r="A1113" s="111"/>
      <c r="B1113" s="111" t="s">
        <v>201</v>
      </c>
      <c r="C1113" s="148" t="e">
        <f>AVERAGE(B1105,C1106,D1106,E1105,F1104,G1103)</f>
        <v>#DIV/0!</v>
      </c>
      <c r="D1113" s="148" t="e">
        <f>STDEV(B1105,C1106,D1106,E1105,F1104,G1103)</f>
        <v>#DIV/0!</v>
      </c>
      <c r="E1113" s="148" t="e">
        <f t="shared" si="183"/>
        <v>#DIV/0!</v>
      </c>
      <c r="F1113" s="111"/>
      <c r="G1113" s="111"/>
      <c r="I1113" s="111" t="s">
        <v>201</v>
      </c>
      <c r="J1113" s="148" t="e">
        <f>AVERAGE(I1105,J1106,K1106,L1105,M1104,N1103)</f>
        <v>#DIV/0!</v>
      </c>
      <c r="K1113" s="148" t="e">
        <f>STDEV(I1105,J1106,K1106,L1105,M1104,N1103)</f>
        <v>#DIV/0!</v>
      </c>
      <c r="L1113" s="148" t="e">
        <f t="shared" si="184"/>
        <v>#DIV/0!</v>
      </c>
      <c r="M1113" s="111"/>
      <c r="N1113" s="111"/>
      <c r="P1113" s="111" t="s">
        <v>201</v>
      </c>
      <c r="Q1113" s="148" t="e">
        <f>AVERAGE(P1105,Q1106,R1106,S1105,T1104,U1103)</f>
        <v>#DIV/0!</v>
      </c>
      <c r="R1113" s="148" t="e">
        <f>STDEV(P1105,Q1106,R1106,S1105,T1104,U1103)</f>
        <v>#DIV/0!</v>
      </c>
      <c r="S1113" s="148" t="e">
        <f t="shared" si="185"/>
        <v>#DIV/0!</v>
      </c>
      <c r="T1113" s="111"/>
      <c r="U1113" s="111"/>
    </row>
    <row r="1114" spans="1:21" s="148" customFormat="1" x14ac:dyDescent="0.3">
      <c r="A1114" s="111"/>
      <c r="B1114" s="111" t="s">
        <v>202</v>
      </c>
      <c r="C1114" s="148" t="e">
        <f>AVERAGE(B1107,C1105,D1104,G1102,F1107,E1108)</f>
        <v>#DIV/0!</v>
      </c>
      <c r="D1114" s="148" t="e">
        <f>STDEV(B1107,C1105,D1104,G1102,F1107,E1108)</f>
        <v>#DIV/0!</v>
      </c>
      <c r="E1114" s="148" t="e">
        <f t="shared" si="183"/>
        <v>#DIV/0!</v>
      </c>
      <c r="F1114" s="111"/>
      <c r="G1114" s="111"/>
      <c r="I1114" s="111" t="s">
        <v>202</v>
      </c>
      <c r="J1114" s="148" t="e">
        <f>AVERAGE(I1107,J1105,K1104,N1102,M1107,L1108)</f>
        <v>#DIV/0!</v>
      </c>
      <c r="K1114" s="148" t="e">
        <f>STDEV(I1107,J1105,K1104,N1102,M1107,L1108)</f>
        <v>#DIV/0!</v>
      </c>
      <c r="L1114" s="148" t="e">
        <f t="shared" si="184"/>
        <v>#DIV/0!</v>
      </c>
      <c r="M1114" s="111"/>
      <c r="N1114" s="111"/>
      <c r="P1114" s="111" t="s">
        <v>202</v>
      </c>
      <c r="Q1114" s="148" t="e">
        <f>AVERAGE(P1107,Q1105,R1104,U1102,T1107,S1108)</f>
        <v>#DIV/0!</v>
      </c>
      <c r="R1114" s="148" t="e">
        <f>STDEV(P1107,Q1105,R1104,U1102,T1107,S1108)</f>
        <v>#DIV/0!</v>
      </c>
      <c r="S1114" s="148" t="e">
        <f t="shared" si="185"/>
        <v>#DIV/0!</v>
      </c>
      <c r="T1114" s="111"/>
      <c r="U1114" s="111"/>
    </row>
    <row r="1115" spans="1:21" s="148" customFormat="1" x14ac:dyDescent="0.3">
      <c r="A1115" s="111"/>
      <c r="B1115" s="111" t="s">
        <v>204</v>
      </c>
      <c r="C1115" s="148" t="e">
        <f>AVERAGE(B1108,C1107,D1108,E1107,F1108,G1107)</f>
        <v>#DIV/0!</v>
      </c>
      <c r="D1115" s="148" t="e">
        <f>STDEV(B1108,C1107,D1108,E1107,F1108,G1107)</f>
        <v>#DIV/0!</v>
      </c>
      <c r="E1115" s="148" t="e">
        <f t="shared" si="183"/>
        <v>#DIV/0!</v>
      </c>
      <c r="F1115" s="111"/>
      <c r="G1115" s="111"/>
      <c r="I1115" s="111" t="s">
        <v>204</v>
      </c>
      <c r="J1115" s="148" t="e">
        <f>AVERAGE(I1108,J1107,K1108,L1107,M1108,N1107)</f>
        <v>#DIV/0!</v>
      </c>
      <c r="K1115" s="148" t="e">
        <f>STDEV(I1108,J1107,K1108,L1107,M1108,N1107)</f>
        <v>#DIV/0!</v>
      </c>
      <c r="L1115" s="148" t="e">
        <f t="shared" si="184"/>
        <v>#DIV/0!</v>
      </c>
      <c r="M1115" s="111"/>
      <c r="N1115" s="111"/>
      <c r="P1115" s="111" t="s">
        <v>204</v>
      </c>
      <c r="Q1115" s="148" t="e">
        <f>AVERAGE(P1108,Q1107,R1108,S1107,T1108,U1107)</f>
        <v>#DIV/0!</v>
      </c>
      <c r="R1115" s="148" t="e">
        <f>STDEV(P1108,Q1107,R1108,S1107,T1108,U1107)</f>
        <v>#DIV/0!</v>
      </c>
      <c r="S1115" s="148" t="e">
        <f t="shared" si="185"/>
        <v>#DIV/0!</v>
      </c>
      <c r="T1115" s="111"/>
      <c r="U1115" s="111"/>
    </row>
    <row r="1116" spans="1:21" s="148" customFormat="1" x14ac:dyDescent="0.3">
      <c r="A1116" s="111"/>
      <c r="B1116" s="111"/>
      <c r="C1116" s="111"/>
      <c r="D1116" s="111"/>
      <c r="E1116" s="111"/>
      <c r="F1116" s="111"/>
      <c r="G1116" s="111"/>
      <c r="I1116" s="111"/>
      <c r="J1116" s="111"/>
      <c r="K1116" s="111"/>
      <c r="L1116" s="111"/>
      <c r="M1116" s="111"/>
      <c r="N1116" s="111"/>
      <c r="P1116" s="111"/>
      <c r="Q1116" s="111"/>
      <c r="R1116" s="111"/>
      <c r="S1116" s="111"/>
      <c r="T1116" s="111"/>
      <c r="U1116" s="111"/>
    </row>
    <row r="1117" spans="1:21" s="148" customFormat="1" x14ac:dyDescent="0.3">
      <c r="A1117" s="111"/>
      <c r="B1117" s="52" t="s">
        <v>194</v>
      </c>
      <c r="C1117" s="106"/>
      <c r="D1117" s="106"/>
      <c r="E1117" s="106"/>
      <c r="F1117" s="106"/>
      <c r="G1117" s="106"/>
      <c r="H1117" s="106"/>
      <c r="I1117" s="52" t="s">
        <v>195</v>
      </c>
      <c r="J1117" s="106"/>
      <c r="K1117" s="106"/>
      <c r="L1117" s="106"/>
      <c r="M1117" s="106"/>
      <c r="N1117" s="106"/>
      <c r="O1117" s="106"/>
      <c r="P1117" s="52" t="s">
        <v>196</v>
      </c>
      <c r="Q1117" s="106"/>
      <c r="R1117" s="106"/>
      <c r="S1117" s="106"/>
      <c r="T1117" s="106"/>
      <c r="U1117" s="106"/>
    </row>
    <row r="1118" spans="1:21" s="148" customFormat="1" x14ac:dyDescent="0.3">
      <c r="A1118" s="111"/>
      <c r="B1118" s="131"/>
      <c r="C1118" s="131"/>
      <c r="D1118" s="131"/>
      <c r="E1118" s="131"/>
      <c r="F1118" s="131"/>
      <c r="G1118" s="131"/>
      <c r="H1118" s="106"/>
      <c r="I1118" s="131"/>
      <c r="J1118" s="131"/>
      <c r="K1118" s="131"/>
      <c r="L1118" s="131"/>
      <c r="M1118" s="131"/>
      <c r="N1118" s="131"/>
      <c r="O1118" s="106"/>
      <c r="P1118" s="131"/>
      <c r="Q1118" s="131"/>
      <c r="R1118" s="131"/>
      <c r="S1118" s="131"/>
      <c r="T1118" s="131"/>
      <c r="U1118" s="131"/>
    </row>
    <row r="1119" spans="1:21" s="148" customFormat="1" x14ac:dyDescent="0.3">
      <c r="A1119" s="111"/>
      <c r="B1119" s="132"/>
      <c r="C1119" s="133"/>
      <c r="D1119" s="133"/>
      <c r="E1119" s="134"/>
      <c r="F1119" s="133"/>
      <c r="G1119" s="133"/>
      <c r="H1119" s="106"/>
      <c r="I1119" s="132"/>
      <c r="J1119" s="133"/>
      <c r="K1119" s="133"/>
      <c r="L1119" s="134"/>
      <c r="M1119" s="133"/>
      <c r="N1119" s="133"/>
      <c r="O1119" s="106"/>
      <c r="P1119" s="132"/>
      <c r="Q1119" s="133"/>
      <c r="R1119" s="133"/>
      <c r="S1119" s="134"/>
      <c r="T1119" s="133"/>
      <c r="U1119" s="133"/>
    </row>
    <row r="1120" spans="1:21" s="148" customFormat="1" x14ac:dyDescent="0.3">
      <c r="A1120" s="111"/>
      <c r="B1120" s="133"/>
      <c r="C1120" s="132"/>
      <c r="D1120" s="134"/>
      <c r="E1120" s="133"/>
      <c r="F1120" s="135"/>
      <c r="G1120" s="136"/>
      <c r="H1120" s="106"/>
      <c r="I1120" s="133"/>
      <c r="J1120" s="132"/>
      <c r="K1120" s="134"/>
      <c r="L1120" s="133"/>
      <c r="M1120" s="135"/>
      <c r="N1120" s="136"/>
      <c r="O1120" s="106"/>
      <c r="P1120" s="133"/>
      <c r="Q1120" s="132"/>
      <c r="R1120" s="134"/>
      <c r="S1120" s="133"/>
      <c r="T1120" s="135"/>
      <c r="U1120" s="136"/>
    </row>
    <row r="1121" spans="1:21" s="148" customFormat="1" x14ac:dyDescent="0.3">
      <c r="A1121" s="111"/>
      <c r="B1121" s="135"/>
      <c r="C1121" s="134"/>
      <c r="D1121" s="132"/>
      <c r="E1121" s="135"/>
      <c r="F1121" s="135"/>
      <c r="G1121" s="137"/>
      <c r="H1121" s="106"/>
      <c r="I1121" s="135"/>
      <c r="J1121" s="134"/>
      <c r="K1121" s="132"/>
      <c r="L1121" s="135"/>
      <c r="M1121" s="135"/>
      <c r="N1121" s="137"/>
      <c r="O1121" s="106"/>
      <c r="P1121" s="135"/>
      <c r="Q1121" s="134"/>
      <c r="R1121" s="132"/>
      <c r="S1121" s="135"/>
      <c r="T1121" s="135"/>
      <c r="U1121" s="137"/>
    </row>
    <row r="1122" spans="1:21" s="148" customFormat="1" x14ac:dyDescent="0.3">
      <c r="A1122" s="111"/>
      <c r="B1122" s="134"/>
      <c r="C1122" s="135"/>
      <c r="D1122" s="136"/>
      <c r="E1122" s="132"/>
      <c r="F1122" s="137"/>
      <c r="G1122" s="135"/>
      <c r="H1122" s="106"/>
      <c r="I1122" s="134"/>
      <c r="J1122" s="135"/>
      <c r="K1122" s="136"/>
      <c r="L1122" s="132"/>
      <c r="M1122" s="137"/>
      <c r="N1122" s="135"/>
      <c r="O1122" s="106"/>
      <c r="P1122" s="134"/>
      <c r="Q1122" s="135"/>
      <c r="R1122" s="136"/>
      <c r="S1122" s="132"/>
      <c r="T1122" s="137"/>
      <c r="U1122" s="135"/>
    </row>
    <row r="1123" spans="1:21" s="148" customFormat="1" x14ac:dyDescent="0.3">
      <c r="A1123" s="111"/>
      <c r="B1123" s="137"/>
      <c r="C1123" s="136"/>
      <c r="D1123" s="135"/>
      <c r="E1123" s="137"/>
      <c r="F1123" s="132"/>
      <c r="G1123" s="134"/>
      <c r="H1123" s="106"/>
      <c r="I1123" s="137"/>
      <c r="J1123" s="136"/>
      <c r="K1123" s="135"/>
      <c r="L1123" s="137"/>
      <c r="M1123" s="132"/>
      <c r="N1123" s="134"/>
      <c r="O1123" s="106"/>
      <c r="P1123" s="137"/>
      <c r="Q1123" s="136"/>
      <c r="R1123" s="135"/>
      <c r="S1123" s="137"/>
      <c r="T1123" s="132"/>
      <c r="U1123" s="134"/>
    </row>
    <row r="1124" spans="1:21" s="148" customFormat="1" x14ac:dyDescent="0.3">
      <c r="A1124" s="111"/>
      <c r="B1124" s="135"/>
      <c r="C1124" s="137"/>
      <c r="D1124" s="137"/>
      <c r="E1124" s="135"/>
      <c r="F1124" s="134"/>
      <c r="G1124" s="132"/>
      <c r="H1124" s="106"/>
      <c r="I1124" s="135"/>
      <c r="J1124" s="137"/>
      <c r="K1124" s="137"/>
      <c r="L1124" s="135"/>
      <c r="M1124" s="134"/>
      <c r="N1124" s="132"/>
      <c r="O1124" s="106"/>
      <c r="P1124" s="135"/>
      <c r="Q1124" s="137"/>
      <c r="R1124" s="137"/>
      <c r="S1124" s="135"/>
      <c r="T1124" s="134"/>
      <c r="U1124" s="132"/>
    </row>
    <row r="1125" spans="1:21" s="148" customFormat="1" x14ac:dyDescent="0.3">
      <c r="A1125" s="111"/>
      <c r="B1125" s="136"/>
      <c r="C1125" s="138"/>
      <c r="D1125" s="135"/>
      <c r="E1125" s="138"/>
      <c r="F1125" s="136"/>
      <c r="G1125" s="138"/>
      <c r="H1125" s="106"/>
      <c r="I1125" s="136"/>
      <c r="J1125" s="138"/>
      <c r="K1125" s="135"/>
      <c r="L1125" s="138"/>
      <c r="M1125" s="136"/>
      <c r="N1125" s="138"/>
      <c r="O1125" s="106"/>
      <c r="P1125" s="136"/>
      <c r="Q1125" s="138"/>
      <c r="R1125" s="135"/>
      <c r="S1125" s="138"/>
      <c r="T1125" s="136"/>
      <c r="U1125" s="138"/>
    </row>
    <row r="1126" spans="1:21" s="148" customFormat="1" x14ac:dyDescent="0.3">
      <c r="A1126" s="111"/>
      <c r="B1126" s="145"/>
      <c r="C1126" s="146"/>
      <c r="D1126" s="145"/>
      <c r="E1126" s="147"/>
      <c r="F1126" s="145"/>
      <c r="G1126" s="146"/>
      <c r="H1126" s="106"/>
      <c r="I1126" s="145"/>
      <c r="J1126" s="146"/>
      <c r="K1126" s="145"/>
      <c r="L1126" s="147"/>
      <c r="M1126" s="145"/>
      <c r="N1126" s="146"/>
      <c r="O1126" s="106"/>
      <c r="P1126" s="145"/>
      <c r="Q1126" s="146"/>
      <c r="R1126" s="145"/>
      <c r="S1126" s="147"/>
      <c r="T1126" s="145"/>
      <c r="U1126" s="146"/>
    </row>
    <row r="1127" spans="1:21" s="148" customFormat="1" x14ac:dyDescent="0.3">
      <c r="A1127" s="111"/>
      <c r="C1127" s="111" t="s">
        <v>197</v>
      </c>
      <c r="D1127" s="111" t="s">
        <v>3</v>
      </c>
      <c r="E1127" s="111" t="s">
        <v>203</v>
      </c>
      <c r="J1127" s="111" t="s">
        <v>197</v>
      </c>
      <c r="K1127" s="111" t="s">
        <v>3</v>
      </c>
      <c r="L1127" s="111" t="s">
        <v>203</v>
      </c>
      <c r="Q1127" s="111" t="s">
        <v>197</v>
      </c>
      <c r="R1127" s="111" t="s">
        <v>3</v>
      </c>
      <c r="S1127" s="111" t="s">
        <v>203</v>
      </c>
    </row>
    <row r="1128" spans="1:21" s="148" customFormat="1" x14ac:dyDescent="0.3">
      <c r="A1128" s="111"/>
      <c r="B1128" s="111" t="s">
        <v>199</v>
      </c>
      <c r="C1128" s="148" t="e">
        <f>AVERAGE(B1119,C1120,D1121,E1122,F1123,G1124)</f>
        <v>#DIV/0!</v>
      </c>
      <c r="D1128" s="148" t="e">
        <f>STDEV(B1119,C1120,D1121,E1122,F1123,G1124)</f>
        <v>#DIV/0!</v>
      </c>
      <c r="E1128" s="148" t="e">
        <f>ROUND((D1128/C1128)*100,2)&amp;"%"</f>
        <v>#DIV/0!</v>
      </c>
      <c r="I1128" s="111" t="s">
        <v>199</v>
      </c>
      <c r="J1128" s="148" t="e">
        <f>AVERAGE(I1119,J1120,K1121,L1122,M1123,N1124)</f>
        <v>#DIV/0!</v>
      </c>
      <c r="K1128" s="148" t="e">
        <f>STDEV(I1119,J1120,K1121,L1122,M1123,N1124)</f>
        <v>#DIV/0!</v>
      </c>
      <c r="L1128" s="148" t="e">
        <f>ROUND((K1128/J1128)*100,2)&amp;"%"</f>
        <v>#DIV/0!</v>
      </c>
      <c r="P1128" s="111" t="s">
        <v>199</v>
      </c>
      <c r="Q1128" s="148" t="e">
        <f>AVERAGE(P1119,Q1120,R1121,S1122,T1123,U1124)</f>
        <v>#DIV/0!</v>
      </c>
      <c r="R1128" s="148" t="e">
        <f>STDEV(P1119,Q1120,R1121,S1122,T1123,U1124)</f>
        <v>#DIV/0!</v>
      </c>
      <c r="S1128" s="148" t="e">
        <f>ROUND((R1128/Q1128)*100,2)&amp;"%"</f>
        <v>#DIV/0!</v>
      </c>
    </row>
    <row r="1129" spans="1:21" s="148" customFormat="1" x14ac:dyDescent="0.3">
      <c r="A1129" s="111"/>
      <c r="B1129" s="111" t="s">
        <v>198</v>
      </c>
      <c r="C1129" s="148" t="e">
        <f>AVERAGE(B1120,C1119,D1119,F1119,G1119,E1120)</f>
        <v>#DIV/0!</v>
      </c>
      <c r="D1129" s="148" t="e">
        <f>STDEV(B1120,C1119,D1119,E1120,F1119,G1119)</f>
        <v>#DIV/0!</v>
      </c>
      <c r="E1129" s="148" t="e">
        <f t="shared" ref="E1129:E1133" si="186">ROUND((D1129/C1129)*100,2)&amp;"%"</f>
        <v>#DIV/0!</v>
      </c>
      <c r="F1129" s="111"/>
      <c r="G1129" s="111"/>
      <c r="I1129" s="111" t="s">
        <v>198</v>
      </c>
      <c r="J1129" s="148" t="e">
        <f>AVERAGE(I1120,J1119,K1119,M1119,N1119,L1120)</f>
        <v>#DIV/0!</v>
      </c>
      <c r="K1129" s="148" t="e">
        <f>STDEV(I1120,J1119,K1119,L1120,M1119,N1119)</f>
        <v>#DIV/0!</v>
      </c>
      <c r="L1129" s="148" t="e">
        <f t="shared" ref="L1129:L1133" si="187">ROUND((K1129/J1129)*100,2)&amp;"%"</f>
        <v>#DIV/0!</v>
      </c>
      <c r="M1129" s="111"/>
      <c r="N1129" s="111"/>
      <c r="P1129" s="111" t="s">
        <v>198</v>
      </c>
      <c r="Q1129" s="148" t="e">
        <f>AVERAGE(P1120,Q1119,R1119,T1119,U1119,S1120)</f>
        <v>#DIV/0!</v>
      </c>
      <c r="R1129" s="148" t="e">
        <f>STDEV(P1120,Q1119,R1119,S1120,T1119,U1119)</f>
        <v>#DIV/0!</v>
      </c>
      <c r="S1129" s="148" t="e">
        <f t="shared" ref="S1129:S1133" si="188">ROUND((R1129/Q1129)*100,2)&amp;"%"</f>
        <v>#DIV/0!</v>
      </c>
      <c r="T1129" s="111"/>
      <c r="U1129" s="111"/>
    </row>
    <row r="1130" spans="1:21" s="148" customFormat="1" x14ac:dyDescent="0.3">
      <c r="A1130" s="111"/>
      <c r="B1130" s="111" t="s">
        <v>200</v>
      </c>
      <c r="C1130" s="148" t="e">
        <f>AVERAGE(B1122,C1121,D1120,E1119,F1124,G1123)</f>
        <v>#DIV/0!</v>
      </c>
      <c r="D1130" s="148" t="e">
        <f>STDEV(B1122,C1121,D1120,E1119,F1124,G1123)</f>
        <v>#DIV/0!</v>
      </c>
      <c r="E1130" s="148" t="e">
        <f t="shared" si="186"/>
        <v>#DIV/0!</v>
      </c>
      <c r="F1130" s="111"/>
      <c r="G1130" s="111"/>
      <c r="I1130" s="111" t="s">
        <v>200</v>
      </c>
      <c r="J1130" s="148" t="e">
        <f>AVERAGE(I1122,J1121,K1120,L1119,M1124,N1123)</f>
        <v>#DIV/0!</v>
      </c>
      <c r="K1130" s="148" t="e">
        <f>STDEV(I1122,J1121,K1120,L1119,M1124,N1123)</f>
        <v>#DIV/0!</v>
      </c>
      <c r="L1130" s="148" t="e">
        <f t="shared" si="187"/>
        <v>#DIV/0!</v>
      </c>
      <c r="M1130" s="111"/>
      <c r="N1130" s="111"/>
      <c r="P1130" s="111" t="s">
        <v>200</v>
      </c>
      <c r="Q1130" s="148" t="e">
        <f>AVERAGE(P1122,Q1121,R1120,S1119,T1124,U1123)</f>
        <v>#DIV/0!</v>
      </c>
      <c r="R1130" s="148" t="e">
        <f>STDEV(P1122,Q1121,R1120,S1119,T1124,U1123)</f>
        <v>#DIV/0!</v>
      </c>
      <c r="S1130" s="148" t="e">
        <f t="shared" si="188"/>
        <v>#DIV/0!</v>
      </c>
      <c r="T1130" s="111"/>
      <c r="U1130" s="111"/>
    </row>
    <row r="1131" spans="1:21" s="148" customFormat="1" x14ac:dyDescent="0.3">
      <c r="A1131" s="111"/>
      <c r="B1131" s="111" t="s">
        <v>201</v>
      </c>
      <c r="C1131" s="148" t="e">
        <f>AVERAGE(B1123,C1124,D1124,E1123,F1122,G1121)</f>
        <v>#DIV/0!</v>
      </c>
      <c r="D1131" s="148" t="e">
        <f>STDEV(B1123,C1124,D1124,E1123,F1122,G1121)</f>
        <v>#DIV/0!</v>
      </c>
      <c r="E1131" s="148" t="e">
        <f t="shared" si="186"/>
        <v>#DIV/0!</v>
      </c>
      <c r="F1131" s="111"/>
      <c r="G1131" s="111"/>
      <c r="I1131" s="111" t="s">
        <v>201</v>
      </c>
      <c r="J1131" s="148" t="e">
        <f>AVERAGE(I1123,J1124,K1124,L1123,M1122,N1121)</f>
        <v>#DIV/0!</v>
      </c>
      <c r="K1131" s="148" t="e">
        <f>STDEV(I1123,J1124,K1124,L1123,M1122,N1121)</f>
        <v>#DIV/0!</v>
      </c>
      <c r="L1131" s="148" t="e">
        <f t="shared" si="187"/>
        <v>#DIV/0!</v>
      </c>
      <c r="M1131" s="111"/>
      <c r="N1131" s="111"/>
      <c r="P1131" s="111" t="s">
        <v>201</v>
      </c>
      <c r="Q1131" s="148" t="e">
        <f>AVERAGE(P1123,Q1124,R1124,S1123,T1122,U1121)</f>
        <v>#DIV/0!</v>
      </c>
      <c r="R1131" s="148" t="e">
        <f>STDEV(P1123,Q1124,R1124,S1123,T1122,U1121)</f>
        <v>#DIV/0!</v>
      </c>
      <c r="S1131" s="148" t="e">
        <f t="shared" si="188"/>
        <v>#DIV/0!</v>
      </c>
      <c r="T1131" s="111"/>
      <c r="U1131" s="111"/>
    </row>
    <row r="1132" spans="1:21" s="148" customFormat="1" x14ac:dyDescent="0.3">
      <c r="A1132" s="111"/>
      <c r="B1132" s="111" t="s">
        <v>202</v>
      </c>
      <c r="C1132" s="148" t="e">
        <f>AVERAGE(B1125,C1123,D1122,G1120,F1125,E1126)</f>
        <v>#DIV/0!</v>
      </c>
      <c r="D1132" s="148" t="e">
        <f>STDEV(B1125,C1123,D1122,G1120,F1125,E1126)</f>
        <v>#DIV/0!</v>
      </c>
      <c r="E1132" s="148" t="e">
        <f t="shared" si="186"/>
        <v>#DIV/0!</v>
      </c>
      <c r="F1132" s="111"/>
      <c r="G1132" s="111"/>
      <c r="I1132" s="111" t="s">
        <v>202</v>
      </c>
      <c r="J1132" s="148" t="e">
        <f>AVERAGE(I1125,J1123,K1122,N1120,M1125,L1126)</f>
        <v>#DIV/0!</v>
      </c>
      <c r="K1132" s="148" t="e">
        <f>STDEV(I1125,J1123,K1122,N1120,M1125,L1126)</f>
        <v>#DIV/0!</v>
      </c>
      <c r="L1132" s="148" t="e">
        <f t="shared" si="187"/>
        <v>#DIV/0!</v>
      </c>
      <c r="M1132" s="111"/>
      <c r="N1132" s="111"/>
      <c r="P1132" s="111" t="s">
        <v>202</v>
      </c>
      <c r="Q1132" s="148" t="e">
        <f>AVERAGE(P1125,Q1123,R1122,U1120,T1125,S1126)</f>
        <v>#DIV/0!</v>
      </c>
      <c r="R1132" s="148" t="e">
        <f>STDEV(P1125,Q1123,R1122,U1120,T1125,S1126)</f>
        <v>#DIV/0!</v>
      </c>
      <c r="S1132" s="148" t="e">
        <f t="shared" si="188"/>
        <v>#DIV/0!</v>
      </c>
      <c r="T1132" s="111"/>
      <c r="U1132" s="111"/>
    </row>
    <row r="1133" spans="1:21" s="148" customFormat="1" x14ac:dyDescent="0.3">
      <c r="A1133" s="111"/>
      <c r="B1133" s="111" t="s">
        <v>204</v>
      </c>
      <c r="C1133" s="148" t="e">
        <f>AVERAGE(B1126,C1125,D1126,E1125,F1126,G1125)</f>
        <v>#DIV/0!</v>
      </c>
      <c r="D1133" s="148" t="e">
        <f>STDEV(B1126,C1125,D1126,E1125,F1126,G1125)</f>
        <v>#DIV/0!</v>
      </c>
      <c r="E1133" s="148" t="e">
        <f t="shared" si="186"/>
        <v>#DIV/0!</v>
      </c>
      <c r="F1133" s="111"/>
      <c r="G1133" s="111"/>
      <c r="I1133" s="111" t="s">
        <v>204</v>
      </c>
      <c r="J1133" s="148" t="e">
        <f>AVERAGE(I1126,J1125,K1126,L1125,M1126,N1125)</f>
        <v>#DIV/0!</v>
      </c>
      <c r="K1133" s="148" t="e">
        <f>STDEV(I1126,J1125,K1126,L1125,M1126,N1125)</f>
        <v>#DIV/0!</v>
      </c>
      <c r="L1133" s="148" t="e">
        <f t="shared" si="187"/>
        <v>#DIV/0!</v>
      </c>
      <c r="M1133" s="111"/>
      <c r="N1133" s="111"/>
      <c r="P1133" s="111" t="s">
        <v>204</v>
      </c>
      <c r="Q1133" s="148" t="e">
        <f>AVERAGE(P1126,Q1125,R1126,S1125,T1126,U1125)</f>
        <v>#DIV/0!</v>
      </c>
      <c r="R1133" s="148" t="e">
        <f>STDEV(P1126,Q1125,R1126,S1125,T1126,U1125)</f>
        <v>#DIV/0!</v>
      </c>
      <c r="S1133" s="148" t="e">
        <f t="shared" si="188"/>
        <v>#DIV/0!</v>
      </c>
      <c r="T1133" s="111"/>
      <c r="U1133" s="111"/>
    </row>
    <row r="1134" spans="1:21" s="148" customFormat="1" x14ac:dyDescent="0.3">
      <c r="A1134" s="111"/>
      <c r="B1134" s="111"/>
      <c r="C1134" s="111"/>
      <c r="D1134" s="111"/>
      <c r="E1134" s="111"/>
      <c r="F1134" s="111"/>
      <c r="G1134" s="111"/>
      <c r="I1134" s="111"/>
      <c r="J1134" s="111"/>
      <c r="K1134" s="111"/>
      <c r="L1134" s="111"/>
      <c r="M1134" s="111"/>
      <c r="N1134" s="111"/>
      <c r="P1134" s="111"/>
      <c r="Q1134" s="111"/>
      <c r="R1134" s="111"/>
      <c r="S1134" s="111"/>
      <c r="T1134" s="111"/>
      <c r="U1134" s="111"/>
    </row>
    <row r="1135" spans="1:21" s="148" customFormat="1" x14ac:dyDescent="0.3">
      <c r="A1135" s="111"/>
      <c r="B1135" s="52" t="s">
        <v>194</v>
      </c>
      <c r="C1135" s="106"/>
      <c r="D1135" s="106"/>
      <c r="E1135" s="106"/>
      <c r="F1135" s="106"/>
      <c r="G1135" s="106"/>
      <c r="H1135" s="106"/>
      <c r="I1135" s="52" t="s">
        <v>195</v>
      </c>
      <c r="J1135" s="106"/>
      <c r="K1135" s="106"/>
      <c r="L1135" s="106"/>
      <c r="M1135" s="106"/>
      <c r="N1135" s="106"/>
      <c r="O1135" s="106"/>
      <c r="P1135" s="52" t="s">
        <v>196</v>
      </c>
      <c r="Q1135" s="106"/>
      <c r="R1135" s="106"/>
      <c r="S1135" s="106"/>
      <c r="T1135" s="106"/>
      <c r="U1135" s="106"/>
    </row>
    <row r="1136" spans="1:21" s="148" customFormat="1" x14ac:dyDescent="0.3">
      <c r="A1136" s="111"/>
      <c r="B1136" s="131"/>
      <c r="C1136" s="131"/>
      <c r="D1136" s="131"/>
      <c r="E1136" s="131"/>
      <c r="F1136" s="131"/>
      <c r="G1136" s="131"/>
      <c r="H1136" s="106"/>
      <c r="I1136" s="131"/>
      <c r="J1136" s="131"/>
      <c r="K1136" s="131"/>
      <c r="L1136" s="131"/>
      <c r="M1136" s="131"/>
      <c r="N1136" s="131"/>
      <c r="O1136" s="106"/>
      <c r="P1136" s="131"/>
      <c r="Q1136" s="131"/>
      <c r="R1136" s="131"/>
      <c r="S1136" s="131"/>
      <c r="T1136" s="131"/>
      <c r="U1136" s="131"/>
    </row>
    <row r="1137" spans="1:21" s="148" customFormat="1" x14ac:dyDescent="0.3">
      <c r="A1137" s="111"/>
      <c r="B1137" s="132"/>
      <c r="C1137" s="133"/>
      <c r="D1137" s="133"/>
      <c r="E1137" s="134"/>
      <c r="F1137" s="133"/>
      <c r="G1137" s="133"/>
      <c r="H1137" s="106"/>
      <c r="I1137" s="132"/>
      <c r="J1137" s="133"/>
      <c r="K1137" s="133"/>
      <c r="L1137" s="134"/>
      <c r="M1137" s="133"/>
      <c r="N1137" s="133"/>
      <c r="O1137" s="106"/>
      <c r="P1137" s="132"/>
      <c r="Q1137" s="133"/>
      <c r="R1137" s="133"/>
      <c r="S1137" s="134"/>
      <c r="T1137" s="133"/>
      <c r="U1137" s="133"/>
    </row>
    <row r="1138" spans="1:21" s="148" customFormat="1" x14ac:dyDescent="0.3">
      <c r="A1138" s="111"/>
      <c r="B1138" s="133"/>
      <c r="C1138" s="132"/>
      <c r="D1138" s="134"/>
      <c r="E1138" s="133"/>
      <c r="F1138" s="135"/>
      <c r="G1138" s="136"/>
      <c r="H1138" s="106"/>
      <c r="I1138" s="133"/>
      <c r="J1138" s="132"/>
      <c r="K1138" s="134"/>
      <c r="L1138" s="133"/>
      <c r="M1138" s="135"/>
      <c r="N1138" s="136"/>
      <c r="O1138" s="106"/>
      <c r="P1138" s="133"/>
      <c r="Q1138" s="132"/>
      <c r="R1138" s="134"/>
      <c r="S1138" s="133"/>
      <c r="T1138" s="135"/>
      <c r="U1138" s="136"/>
    </row>
    <row r="1139" spans="1:21" s="148" customFormat="1" x14ac:dyDescent="0.3">
      <c r="A1139" s="111"/>
      <c r="B1139" s="135"/>
      <c r="C1139" s="134"/>
      <c r="D1139" s="132"/>
      <c r="E1139" s="135"/>
      <c r="F1139" s="135"/>
      <c r="G1139" s="137"/>
      <c r="H1139" s="106"/>
      <c r="I1139" s="135"/>
      <c r="J1139" s="134"/>
      <c r="K1139" s="132"/>
      <c r="L1139" s="135"/>
      <c r="M1139" s="135"/>
      <c r="N1139" s="137"/>
      <c r="O1139" s="106"/>
      <c r="P1139" s="135"/>
      <c r="Q1139" s="134"/>
      <c r="R1139" s="132"/>
      <c r="S1139" s="135"/>
      <c r="T1139" s="135"/>
      <c r="U1139" s="137"/>
    </row>
    <row r="1140" spans="1:21" s="148" customFormat="1" x14ac:dyDescent="0.3">
      <c r="A1140" s="111"/>
      <c r="B1140" s="134"/>
      <c r="C1140" s="135"/>
      <c r="D1140" s="136"/>
      <c r="E1140" s="132"/>
      <c r="F1140" s="137"/>
      <c r="G1140" s="135"/>
      <c r="H1140" s="106"/>
      <c r="I1140" s="134"/>
      <c r="J1140" s="135"/>
      <c r="K1140" s="136"/>
      <c r="L1140" s="132"/>
      <c r="M1140" s="137"/>
      <c r="N1140" s="135"/>
      <c r="O1140" s="106"/>
      <c r="P1140" s="134"/>
      <c r="Q1140" s="135"/>
      <c r="R1140" s="136"/>
      <c r="S1140" s="132"/>
      <c r="T1140" s="137"/>
      <c r="U1140" s="135"/>
    </row>
    <row r="1141" spans="1:21" s="148" customFormat="1" x14ac:dyDescent="0.3">
      <c r="A1141" s="111"/>
      <c r="B1141" s="137"/>
      <c r="C1141" s="136"/>
      <c r="D1141" s="135"/>
      <c r="E1141" s="137"/>
      <c r="F1141" s="132"/>
      <c r="G1141" s="134"/>
      <c r="H1141" s="106"/>
      <c r="I1141" s="137"/>
      <c r="J1141" s="136"/>
      <c r="K1141" s="135"/>
      <c r="L1141" s="137"/>
      <c r="M1141" s="132"/>
      <c r="N1141" s="134"/>
      <c r="O1141" s="106"/>
      <c r="P1141" s="137"/>
      <c r="Q1141" s="136"/>
      <c r="R1141" s="135"/>
      <c r="S1141" s="137"/>
      <c r="T1141" s="132"/>
      <c r="U1141" s="134"/>
    </row>
    <row r="1142" spans="1:21" s="148" customFormat="1" x14ac:dyDescent="0.3">
      <c r="A1142" s="111"/>
      <c r="B1142" s="135"/>
      <c r="C1142" s="137"/>
      <c r="D1142" s="137"/>
      <c r="E1142" s="135"/>
      <c r="F1142" s="134"/>
      <c r="G1142" s="132"/>
      <c r="H1142" s="106"/>
      <c r="I1142" s="135"/>
      <c r="J1142" s="137"/>
      <c r="K1142" s="137"/>
      <c r="L1142" s="135"/>
      <c r="M1142" s="134"/>
      <c r="N1142" s="132"/>
      <c r="O1142" s="106"/>
      <c r="P1142" s="135"/>
      <c r="Q1142" s="137"/>
      <c r="R1142" s="137"/>
      <c r="S1142" s="135"/>
      <c r="T1142" s="134"/>
      <c r="U1142" s="132"/>
    </row>
    <row r="1143" spans="1:21" s="148" customFormat="1" x14ac:dyDescent="0.3">
      <c r="A1143" s="111"/>
      <c r="B1143" s="136"/>
      <c r="C1143" s="138"/>
      <c r="D1143" s="135"/>
      <c r="E1143" s="138"/>
      <c r="F1143" s="136"/>
      <c r="G1143" s="138"/>
      <c r="H1143" s="106"/>
      <c r="I1143" s="136"/>
      <c r="J1143" s="138"/>
      <c r="K1143" s="135"/>
      <c r="L1143" s="138"/>
      <c r="M1143" s="136"/>
      <c r="N1143" s="138"/>
      <c r="O1143" s="106"/>
      <c r="P1143" s="136"/>
      <c r="Q1143" s="138"/>
      <c r="R1143" s="135"/>
      <c r="S1143" s="138"/>
      <c r="T1143" s="136"/>
      <c r="U1143" s="138"/>
    </row>
    <row r="1144" spans="1:21" s="148" customFormat="1" x14ac:dyDescent="0.3">
      <c r="A1144" s="111"/>
      <c r="B1144" s="145"/>
      <c r="C1144" s="146"/>
      <c r="D1144" s="145"/>
      <c r="E1144" s="147"/>
      <c r="F1144" s="145"/>
      <c r="G1144" s="146"/>
      <c r="H1144" s="106"/>
      <c r="I1144" s="145"/>
      <c r="J1144" s="146"/>
      <c r="K1144" s="145"/>
      <c r="L1144" s="147"/>
      <c r="M1144" s="145"/>
      <c r="N1144" s="146"/>
      <c r="O1144" s="106"/>
      <c r="P1144" s="145"/>
      <c r="Q1144" s="146"/>
      <c r="R1144" s="145"/>
      <c r="S1144" s="147"/>
      <c r="T1144" s="145"/>
      <c r="U1144" s="146"/>
    </row>
    <row r="1145" spans="1:21" s="148" customFormat="1" x14ac:dyDescent="0.3">
      <c r="A1145" s="111"/>
      <c r="C1145" s="111" t="s">
        <v>197</v>
      </c>
      <c r="D1145" s="111" t="s">
        <v>3</v>
      </c>
      <c r="E1145" s="111" t="s">
        <v>203</v>
      </c>
      <c r="J1145" s="111" t="s">
        <v>197</v>
      </c>
      <c r="K1145" s="111" t="s">
        <v>3</v>
      </c>
      <c r="L1145" s="111" t="s">
        <v>203</v>
      </c>
      <c r="Q1145" s="111" t="s">
        <v>197</v>
      </c>
      <c r="R1145" s="111" t="s">
        <v>3</v>
      </c>
      <c r="S1145" s="111" t="s">
        <v>203</v>
      </c>
    </row>
    <row r="1146" spans="1:21" s="148" customFormat="1" x14ac:dyDescent="0.3">
      <c r="A1146" s="111"/>
      <c r="B1146" s="111" t="s">
        <v>199</v>
      </c>
      <c r="C1146" s="148" t="e">
        <f>AVERAGE(B1137,C1138,D1139,E1140,F1141,G1142)</f>
        <v>#DIV/0!</v>
      </c>
      <c r="D1146" s="148" t="e">
        <f>STDEV(B1137,C1138,D1139,E1140,F1141,G1142)</f>
        <v>#DIV/0!</v>
      </c>
      <c r="E1146" s="148" t="e">
        <f>ROUND((D1146/C1146)*100,2)&amp;"%"</f>
        <v>#DIV/0!</v>
      </c>
      <c r="I1146" s="111" t="s">
        <v>199</v>
      </c>
      <c r="J1146" s="148" t="e">
        <f>AVERAGE(I1137,J1138,K1139,L1140,M1141,N1142)</f>
        <v>#DIV/0!</v>
      </c>
      <c r="K1146" s="148" t="e">
        <f>STDEV(I1137,J1138,K1139,L1140,M1141,N1142)</f>
        <v>#DIV/0!</v>
      </c>
      <c r="L1146" s="148" t="e">
        <f>ROUND((K1146/J1146)*100,2)&amp;"%"</f>
        <v>#DIV/0!</v>
      </c>
      <c r="P1146" s="111" t="s">
        <v>199</v>
      </c>
      <c r="Q1146" s="148" t="e">
        <f>AVERAGE(P1137,Q1138,R1139,S1140,T1141,U1142)</f>
        <v>#DIV/0!</v>
      </c>
      <c r="R1146" s="148" t="e">
        <f>STDEV(P1137,Q1138,R1139,S1140,T1141,U1142)</f>
        <v>#DIV/0!</v>
      </c>
      <c r="S1146" s="148" t="e">
        <f>ROUND((R1146/Q1146)*100,2)&amp;"%"</f>
        <v>#DIV/0!</v>
      </c>
    </row>
    <row r="1147" spans="1:21" s="148" customFormat="1" x14ac:dyDescent="0.3">
      <c r="A1147" s="111"/>
      <c r="B1147" s="111" t="s">
        <v>198</v>
      </c>
      <c r="C1147" s="148" t="e">
        <f>AVERAGE(B1138,C1137,D1137,F1137,G1137,E1138)</f>
        <v>#DIV/0!</v>
      </c>
      <c r="D1147" s="148" t="e">
        <f>STDEV(B1138,C1137,D1137,E1138,F1137,G1137)</f>
        <v>#DIV/0!</v>
      </c>
      <c r="E1147" s="148" t="e">
        <f t="shared" ref="E1147:E1151" si="189">ROUND((D1147/C1147)*100,2)&amp;"%"</f>
        <v>#DIV/0!</v>
      </c>
      <c r="F1147" s="111"/>
      <c r="G1147" s="111"/>
      <c r="I1147" s="111" t="s">
        <v>198</v>
      </c>
      <c r="J1147" s="148" t="e">
        <f>AVERAGE(I1138,J1137,K1137,M1137,N1137,L1138)</f>
        <v>#DIV/0!</v>
      </c>
      <c r="K1147" s="148" t="e">
        <f>STDEV(I1138,J1137,K1137,L1138,M1137,N1137)</f>
        <v>#DIV/0!</v>
      </c>
      <c r="L1147" s="148" t="e">
        <f t="shared" ref="L1147:L1151" si="190">ROUND((K1147/J1147)*100,2)&amp;"%"</f>
        <v>#DIV/0!</v>
      </c>
      <c r="M1147" s="111"/>
      <c r="N1147" s="111"/>
      <c r="P1147" s="111" t="s">
        <v>198</v>
      </c>
      <c r="Q1147" s="148" t="e">
        <f>AVERAGE(P1138,Q1137,R1137,T1137,U1137,S1138)</f>
        <v>#DIV/0!</v>
      </c>
      <c r="R1147" s="148" t="e">
        <f>STDEV(P1138,Q1137,R1137,S1138,T1137,U1137)</f>
        <v>#DIV/0!</v>
      </c>
      <c r="S1147" s="148" t="e">
        <f t="shared" ref="S1147:S1151" si="191">ROUND((R1147/Q1147)*100,2)&amp;"%"</f>
        <v>#DIV/0!</v>
      </c>
      <c r="T1147" s="111"/>
      <c r="U1147" s="111"/>
    </row>
    <row r="1148" spans="1:21" s="148" customFormat="1" x14ac:dyDescent="0.3">
      <c r="A1148" s="111"/>
      <c r="B1148" s="111" t="s">
        <v>200</v>
      </c>
      <c r="C1148" s="148" t="e">
        <f>AVERAGE(B1140,C1139,D1138,E1137,F1142,G1141)</f>
        <v>#DIV/0!</v>
      </c>
      <c r="D1148" s="148" t="e">
        <f>STDEV(B1140,C1139,D1138,E1137,F1142,G1141)</f>
        <v>#DIV/0!</v>
      </c>
      <c r="E1148" s="148" t="e">
        <f t="shared" si="189"/>
        <v>#DIV/0!</v>
      </c>
      <c r="F1148" s="111"/>
      <c r="G1148" s="111"/>
      <c r="I1148" s="111" t="s">
        <v>200</v>
      </c>
      <c r="J1148" s="148" t="e">
        <f>AVERAGE(I1140,J1139,K1138,L1137,M1142,N1141)</f>
        <v>#DIV/0!</v>
      </c>
      <c r="K1148" s="148" t="e">
        <f>STDEV(I1140,J1139,K1138,L1137,M1142,N1141)</f>
        <v>#DIV/0!</v>
      </c>
      <c r="L1148" s="148" t="e">
        <f t="shared" si="190"/>
        <v>#DIV/0!</v>
      </c>
      <c r="M1148" s="111"/>
      <c r="N1148" s="111"/>
      <c r="P1148" s="111" t="s">
        <v>200</v>
      </c>
      <c r="Q1148" s="148" t="e">
        <f>AVERAGE(P1140,Q1139,R1138,S1137,T1142,U1141)</f>
        <v>#DIV/0!</v>
      </c>
      <c r="R1148" s="148" t="e">
        <f>STDEV(P1140,Q1139,R1138,S1137,T1142,U1141)</f>
        <v>#DIV/0!</v>
      </c>
      <c r="S1148" s="148" t="e">
        <f t="shared" si="191"/>
        <v>#DIV/0!</v>
      </c>
      <c r="T1148" s="111"/>
      <c r="U1148" s="111"/>
    </row>
    <row r="1149" spans="1:21" s="148" customFormat="1" x14ac:dyDescent="0.3">
      <c r="A1149" s="111"/>
      <c r="B1149" s="111" t="s">
        <v>201</v>
      </c>
      <c r="C1149" s="148" t="e">
        <f>AVERAGE(B1141,C1142,D1142,E1141,F1140,G1139)</f>
        <v>#DIV/0!</v>
      </c>
      <c r="D1149" s="148" t="e">
        <f>STDEV(B1141,C1142,D1142,E1141,F1140,G1139)</f>
        <v>#DIV/0!</v>
      </c>
      <c r="E1149" s="148" t="e">
        <f t="shared" si="189"/>
        <v>#DIV/0!</v>
      </c>
      <c r="F1149" s="111"/>
      <c r="G1149" s="111"/>
      <c r="I1149" s="111" t="s">
        <v>201</v>
      </c>
      <c r="J1149" s="148" t="e">
        <f>AVERAGE(I1141,J1142,K1142,L1141,M1140,N1139)</f>
        <v>#DIV/0!</v>
      </c>
      <c r="K1149" s="148" t="e">
        <f>STDEV(I1141,J1142,K1142,L1141,M1140,N1139)</f>
        <v>#DIV/0!</v>
      </c>
      <c r="L1149" s="148" t="e">
        <f t="shared" si="190"/>
        <v>#DIV/0!</v>
      </c>
      <c r="M1149" s="111"/>
      <c r="N1149" s="111"/>
      <c r="P1149" s="111" t="s">
        <v>201</v>
      </c>
      <c r="Q1149" s="148" t="e">
        <f>AVERAGE(P1141,Q1142,R1142,S1141,T1140,U1139)</f>
        <v>#DIV/0!</v>
      </c>
      <c r="R1149" s="148" t="e">
        <f>STDEV(P1141,Q1142,R1142,S1141,T1140,U1139)</f>
        <v>#DIV/0!</v>
      </c>
      <c r="S1149" s="148" t="e">
        <f t="shared" si="191"/>
        <v>#DIV/0!</v>
      </c>
      <c r="T1149" s="111"/>
      <c r="U1149" s="111"/>
    </row>
    <row r="1150" spans="1:21" s="148" customFormat="1" x14ac:dyDescent="0.3">
      <c r="A1150" s="111"/>
      <c r="B1150" s="111" t="s">
        <v>202</v>
      </c>
      <c r="C1150" s="148" t="e">
        <f>AVERAGE(B1143,C1141,D1140,G1138,F1143,E1144)</f>
        <v>#DIV/0!</v>
      </c>
      <c r="D1150" s="148" t="e">
        <f>STDEV(B1143,C1141,D1140,G1138,F1143,E1144)</f>
        <v>#DIV/0!</v>
      </c>
      <c r="E1150" s="148" t="e">
        <f t="shared" si="189"/>
        <v>#DIV/0!</v>
      </c>
      <c r="F1150" s="111"/>
      <c r="G1150" s="111"/>
      <c r="I1150" s="111" t="s">
        <v>202</v>
      </c>
      <c r="J1150" s="148" t="e">
        <f>AVERAGE(I1143,J1141,K1140,N1138,M1143,L1144)</f>
        <v>#DIV/0!</v>
      </c>
      <c r="K1150" s="148" t="e">
        <f>STDEV(I1143,J1141,K1140,N1138,M1143,L1144)</f>
        <v>#DIV/0!</v>
      </c>
      <c r="L1150" s="148" t="e">
        <f t="shared" si="190"/>
        <v>#DIV/0!</v>
      </c>
      <c r="M1150" s="111"/>
      <c r="N1150" s="111"/>
      <c r="P1150" s="111" t="s">
        <v>202</v>
      </c>
      <c r="Q1150" s="148" t="e">
        <f>AVERAGE(P1143,Q1141,R1140,U1138,T1143,S1144)</f>
        <v>#DIV/0!</v>
      </c>
      <c r="R1150" s="148" t="e">
        <f>STDEV(P1143,Q1141,R1140,U1138,T1143,S1144)</f>
        <v>#DIV/0!</v>
      </c>
      <c r="S1150" s="148" t="e">
        <f t="shared" si="191"/>
        <v>#DIV/0!</v>
      </c>
      <c r="T1150" s="111"/>
      <c r="U1150" s="111"/>
    </row>
    <row r="1151" spans="1:21" s="148" customFormat="1" x14ac:dyDescent="0.3">
      <c r="A1151" s="111"/>
      <c r="B1151" s="111" t="s">
        <v>204</v>
      </c>
      <c r="C1151" s="148" t="e">
        <f>AVERAGE(B1144,C1143,D1144,E1143,F1144,G1143)</f>
        <v>#DIV/0!</v>
      </c>
      <c r="D1151" s="148" t="e">
        <f>STDEV(B1144,C1143,D1144,E1143,F1144,G1143)</f>
        <v>#DIV/0!</v>
      </c>
      <c r="E1151" s="148" t="e">
        <f t="shared" si="189"/>
        <v>#DIV/0!</v>
      </c>
      <c r="F1151" s="111"/>
      <c r="G1151" s="111"/>
      <c r="I1151" s="111" t="s">
        <v>204</v>
      </c>
      <c r="J1151" s="148" t="e">
        <f>AVERAGE(I1144,J1143,K1144,L1143,M1144,N1143)</f>
        <v>#DIV/0!</v>
      </c>
      <c r="K1151" s="148" t="e">
        <f>STDEV(I1144,J1143,K1144,L1143,M1144,N1143)</f>
        <v>#DIV/0!</v>
      </c>
      <c r="L1151" s="148" t="e">
        <f t="shared" si="190"/>
        <v>#DIV/0!</v>
      </c>
      <c r="M1151" s="111"/>
      <c r="N1151" s="111"/>
      <c r="P1151" s="111" t="s">
        <v>204</v>
      </c>
      <c r="Q1151" s="148" t="e">
        <f>AVERAGE(P1144,Q1143,R1144,S1143,T1144,U1143)</f>
        <v>#DIV/0!</v>
      </c>
      <c r="R1151" s="148" t="e">
        <f>STDEV(P1144,Q1143,R1144,S1143,T1144,U1143)</f>
        <v>#DIV/0!</v>
      </c>
      <c r="S1151" s="148" t="e">
        <f t="shared" si="191"/>
        <v>#DIV/0!</v>
      </c>
      <c r="T1151" s="111"/>
      <c r="U1151" s="111"/>
    </row>
    <row r="1152" spans="1:21" s="148" customFormat="1" x14ac:dyDescent="0.3">
      <c r="A1152" s="111"/>
      <c r="B1152" s="111"/>
      <c r="C1152" s="111"/>
      <c r="D1152" s="111"/>
      <c r="E1152" s="111"/>
      <c r="F1152" s="111"/>
      <c r="G1152" s="111"/>
      <c r="I1152" s="111"/>
      <c r="J1152" s="111"/>
      <c r="K1152" s="111"/>
      <c r="L1152" s="111"/>
      <c r="M1152" s="111"/>
      <c r="N1152" s="111"/>
      <c r="P1152" s="111"/>
      <c r="Q1152" s="111"/>
      <c r="R1152" s="111"/>
      <c r="S1152" s="111"/>
      <c r="T1152" s="111"/>
      <c r="U1152" s="111"/>
    </row>
    <row r="1153" spans="1:21" s="148" customFormat="1" x14ac:dyDescent="0.3">
      <c r="A1153" s="111"/>
      <c r="B1153" s="52" t="s">
        <v>194</v>
      </c>
      <c r="C1153" s="106"/>
      <c r="D1153" s="106"/>
      <c r="E1153" s="106"/>
      <c r="F1153" s="106"/>
      <c r="G1153" s="106"/>
      <c r="H1153" s="106"/>
      <c r="I1153" s="52" t="s">
        <v>195</v>
      </c>
      <c r="J1153" s="106"/>
      <c r="K1153" s="106"/>
      <c r="L1153" s="106"/>
      <c r="M1153" s="106"/>
      <c r="N1153" s="106"/>
      <c r="O1153" s="106"/>
      <c r="P1153" s="52" t="s">
        <v>196</v>
      </c>
      <c r="Q1153" s="106"/>
      <c r="R1153" s="106"/>
      <c r="S1153" s="106"/>
      <c r="T1153" s="106"/>
      <c r="U1153" s="106"/>
    </row>
    <row r="1154" spans="1:21" s="148" customFormat="1" x14ac:dyDescent="0.3">
      <c r="A1154" s="111"/>
      <c r="B1154" s="131"/>
      <c r="C1154" s="131"/>
      <c r="D1154" s="131"/>
      <c r="E1154" s="131"/>
      <c r="F1154" s="131"/>
      <c r="G1154" s="131"/>
      <c r="H1154" s="106"/>
      <c r="I1154" s="131"/>
      <c r="J1154" s="131"/>
      <c r="K1154" s="131"/>
      <c r="L1154" s="131"/>
      <c r="M1154" s="131"/>
      <c r="N1154" s="131"/>
      <c r="O1154" s="106"/>
      <c r="P1154" s="131"/>
      <c r="Q1154" s="131"/>
      <c r="R1154" s="131"/>
      <c r="S1154" s="131"/>
      <c r="T1154" s="131"/>
      <c r="U1154" s="131"/>
    </row>
    <row r="1155" spans="1:21" s="148" customFormat="1" x14ac:dyDescent="0.3">
      <c r="A1155" s="111"/>
      <c r="B1155" s="132"/>
      <c r="C1155" s="133"/>
      <c r="D1155" s="133"/>
      <c r="E1155" s="134"/>
      <c r="F1155" s="133"/>
      <c r="G1155" s="133"/>
      <c r="H1155" s="106"/>
      <c r="I1155" s="132"/>
      <c r="J1155" s="133"/>
      <c r="K1155" s="133"/>
      <c r="L1155" s="134"/>
      <c r="M1155" s="133"/>
      <c r="N1155" s="133"/>
      <c r="O1155" s="106"/>
      <c r="P1155" s="132"/>
      <c r="Q1155" s="133"/>
      <c r="R1155" s="133"/>
      <c r="S1155" s="134"/>
      <c r="T1155" s="133"/>
      <c r="U1155" s="133"/>
    </row>
    <row r="1156" spans="1:21" s="148" customFormat="1" x14ac:dyDescent="0.3">
      <c r="A1156" s="111"/>
      <c r="B1156" s="133"/>
      <c r="C1156" s="132"/>
      <c r="D1156" s="134"/>
      <c r="E1156" s="133"/>
      <c r="F1156" s="135"/>
      <c r="G1156" s="136"/>
      <c r="H1156" s="106"/>
      <c r="I1156" s="133"/>
      <c r="J1156" s="132"/>
      <c r="K1156" s="134"/>
      <c r="L1156" s="133"/>
      <c r="M1156" s="135"/>
      <c r="N1156" s="136"/>
      <c r="O1156" s="106"/>
      <c r="P1156" s="133"/>
      <c r="Q1156" s="132"/>
      <c r="R1156" s="134"/>
      <c r="S1156" s="133"/>
      <c r="T1156" s="135"/>
      <c r="U1156" s="136"/>
    </row>
    <row r="1157" spans="1:21" s="148" customFormat="1" x14ac:dyDescent="0.3">
      <c r="A1157" s="111"/>
      <c r="B1157" s="135"/>
      <c r="C1157" s="134"/>
      <c r="D1157" s="132"/>
      <c r="E1157" s="135"/>
      <c r="F1157" s="135"/>
      <c r="G1157" s="137"/>
      <c r="H1157" s="106"/>
      <c r="I1157" s="135"/>
      <c r="J1157" s="134"/>
      <c r="K1157" s="132"/>
      <c r="L1157" s="135"/>
      <c r="M1157" s="135"/>
      <c r="N1157" s="137"/>
      <c r="O1157" s="106"/>
      <c r="P1157" s="135"/>
      <c r="Q1157" s="134"/>
      <c r="R1157" s="132"/>
      <c r="S1157" s="135"/>
      <c r="T1157" s="135"/>
      <c r="U1157" s="137"/>
    </row>
    <row r="1158" spans="1:21" s="148" customFormat="1" x14ac:dyDescent="0.3">
      <c r="A1158" s="111"/>
      <c r="B1158" s="134"/>
      <c r="C1158" s="135"/>
      <c r="D1158" s="136"/>
      <c r="E1158" s="132"/>
      <c r="F1158" s="137"/>
      <c r="G1158" s="135"/>
      <c r="H1158" s="106"/>
      <c r="I1158" s="134"/>
      <c r="J1158" s="135"/>
      <c r="K1158" s="136"/>
      <c r="L1158" s="132"/>
      <c r="M1158" s="137"/>
      <c r="N1158" s="135"/>
      <c r="O1158" s="106"/>
      <c r="P1158" s="134"/>
      <c r="Q1158" s="135"/>
      <c r="R1158" s="136"/>
      <c r="S1158" s="132"/>
      <c r="T1158" s="137"/>
      <c r="U1158" s="135"/>
    </row>
    <row r="1159" spans="1:21" s="148" customFormat="1" x14ac:dyDescent="0.3">
      <c r="A1159" s="111"/>
      <c r="B1159" s="137"/>
      <c r="C1159" s="136"/>
      <c r="D1159" s="135"/>
      <c r="E1159" s="137"/>
      <c r="F1159" s="132"/>
      <c r="G1159" s="134"/>
      <c r="H1159" s="106"/>
      <c r="I1159" s="137"/>
      <c r="J1159" s="136"/>
      <c r="K1159" s="135"/>
      <c r="L1159" s="137"/>
      <c r="M1159" s="132"/>
      <c r="N1159" s="134"/>
      <c r="O1159" s="106"/>
      <c r="P1159" s="137"/>
      <c r="Q1159" s="136"/>
      <c r="R1159" s="135"/>
      <c r="S1159" s="137"/>
      <c r="T1159" s="132"/>
      <c r="U1159" s="134"/>
    </row>
    <row r="1160" spans="1:21" s="148" customFormat="1" x14ac:dyDescent="0.3">
      <c r="A1160" s="111"/>
      <c r="B1160" s="135"/>
      <c r="C1160" s="137"/>
      <c r="D1160" s="137"/>
      <c r="E1160" s="135"/>
      <c r="F1160" s="134"/>
      <c r="G1160" s="132"/>
      <c r="H1160" s="106"/>
      <c r="I1160" s="135"/>
      <c r="J1160" s="137"/>
      <c r="K1160" s="137"/>
      <c r="L1160" s="135"/>
      <c r="M1160" s="134"/>
      <c r="N1160" s="132"/>
      <c r="O1160" s="106"/>
      <c r="P1160" s="135"/>
      <c r="Q1160" s="137"/>
      <c r="R1160" s="137"/>
      <c r="S1160" s="135"/>
      <c r="T1160" s="134"/>
      <c r="U1160" s="132"/>
    </row>
    <row r="1161" spans="1:21" s="148" customFormat="1" x14ac:dyDescent="0.3">
      <c r="A1161" s="111"/>
      <c r="B1161" s="136"/>
      <c r="C1161" s="138"/>
      <c r="D1161" s="135"/>
      <c r="E1161" s="138"/>
      <c r="F1161" s="136"/>
      <c r="G1161" s="138"/>
      <c r="H1161" s="106"/>
      <c r="I1161" s="136"/>
      <c r="J1161" s="138"/>
      <c r="K1161" s="135"/>
      <c r="L1161" s="138"/>
      <c r="M1161" s="136"/>
      <c r="N1161" s="138"/>
      <c r="O1161" s="106"/>
      <c r="P1161" s="136"/>
      <c r="Q1161" s="138"/>
      <c r="R1161" s="135"/>
      <c r="S1161" s="138"/>
      <c r="T1161" s="136"/>
      <c r="U1161" s="138"/>
    </row>
    <row r="1162" spans="1:21" s="148" customFormat="1" x14ac:dyDescent="0.3">
      <c r="A1162" s="111"/>
      <c r="B1162" s="145"/>
      <c r="C1162" s="146"/>
      <c r="D1162" s="145"/>
      <c r="E1162" s="147"/>
      <c r="F1162" s="145"/>
      <c r="G1162" s="146"/>
      <c r="H1162" s="106"/>
      <c r="I1162" s="145"/>
      <c r="J1162" s="146"/>
      <c r="K1162" s="145"/>
      <c r="L1162" s="147"/>
      <c r="M1162" s="145"/>
      <c r="N1162" s="146"/>
      <c r="O1162" s="106"/>
      <c r="P1162" s="145"/>
      <c r="Q1162" s="146"/>
      <c r="R1162" s="145"/>
      <c r="S1162" s="147"/>
      <c r="T1162" s="145"/>
      <c r="U1162" s="146"/>
    </row>
    <row r="1163" spans="1:21" s="148" customFormat="1" x14ac:dyDescent="0.3">
      <c r="A1163" s="111"/>
      <c r="C1163" s="111" t="s">
        <v>197</v>
      </c>
      <c r="D1163" s="111" t="s">
        <v>3</v>
      </c>
      <c r="E1163" s="111" t="s">
        <v>203</v>
      </c>
      <c r="J1163" s="111" t="s">
        <v>197</v>
      </c>
      <c r="K1163" s="111" t="s">
        <v>3</v>
      </c>
      <c r="L1163" s="111" t="s">
        <v>203</v>
      </c>
      <c r="Q1163" s="111" t="s">
        <v>197</v>
      </c>
      <c r="R1163" s="111" t="s">
        <v>3</v>
      </c>
      <c r="S1163" s="111" t="s">
        <v>203</v>
      </c>
    </row>
    <row r="1164" spans="1:21" s="148" customFormat="1" x14ac:dyDescent="0.3">
      <c r="A1164" s="111"/>
      <c r="B1164" s="111" t="s">
        <v>199</v>
      </c>
      <c r="C1164" s="148" t="e">
        <f>AVERAGE(B1155,C1156,D1157,E1158,F1159,G1160)</f>
        <v>#DIV/0!</v>
      </c>
      <c r="D1164" s="148" t="e">
        <f>STDEV(B1155,C1156,D1157,E1158,F1159,G1160)</f>
        <v>#DIV/0!</v>
      </c>
      <c r="E1164" s="148" t="e">
        <f>ROUND((D1164/C1164)*100,2)&amp;"%"</f>
        <v>#DIV/0!</v>
      </c>
      <c r="I1164" s="111" t="s">
        <v>199</v>
      </c>
      <c r="J1164" s="148" t="e">
        <f>AVERAGE(I1155,J1156,K1157,L1158,M1159,N1160)</f>
        <v>#DIV/0!</v>
      </c>
      <c r="K1164" s="148" t="e">
        <f>STDEV(I1155,J1156,K1157,L1158,M1159,N1160)</f>
        <v>#DIV/0!</v>
      </c>
      <c r="L1164" s="148" t="e">
        <f>ROUND((K1164/J1164)*100,2)&amp;"%"</f>
        <v>#DIV/0!</v>
      </c>
      <c r="P1164" s="111" t="s">
        <v>199</v>
      </c>
      <c r="Q1164" s="148" t="e">
        <f>AVERAGE(P1155,Q1156,R1157,S1158,T1159,U1160)</f>
        <v>#DIV/0!</v>
      </c>
      <c r="R1164" s="148" t="e">
        <f>STDEV(P1155,Q1156,R1157,S1158,T1159,U1160)</f>
        <v>#DIV/0!</v>
      </c>
      <c r="S1164" s="148" t="e">
        <f>ROUND((R1164/Q1164)*100,2)&amp;"%"</f>
        <v>#DIV/0!</v>
      </c>
    </row>
    <row r="1165" spans="1:21" s="148" customFormat="1" x14ac:dyDescent="0.3">
      <c r="A1165" s="111"/>
      <c r="B1165" s="111" t="s">
        <v>198</v>
      </c>
      <c r="C1165" s="148" t="e">
        <f>AVERAGE(B1156,C1155,D1155,F1155,G1155,E1156)</f>
        <v>#DIV/0!</v>
      </c>
      <c r="D1165" s="148" t="e">
        <f>STDEV(B1156,C1155,D1155,E1156,F1155,G1155)</f>
        <v>#DIV/0!</v>
      </c>
      <c r="E1165" s="148" t="e">
        <f t="shared" ref="E1165:E1169" si="192">ROUND((D1165/C1165)*100,2)&amp;"%"</f>
        <v>#DIV/0!</v>
      </c>
      <c r="F1165" s="111"/>
      <c r="G1165" s="111"/>
      <c r="I1165" s="111" t="s">
        <v>198</v>
      </c>
      <c r="J1165" s="148" t="e">
        <f>AVERAGE(I1156,J1155,K1155,M1155,N1155,L1156)</f>
        <v>#DIV/0!</v>
      </c>
      <c r="K1165" s="148" t="e">
        <f>STDEV(I1156,J1155,K1155,L1156,M1155,N1155)</f>
        <v>#DIV/0!</v>
      </c>
      <c r="L1165" s="148" t="e">
        <f t="shared" ref="L1165:L1169" si="193">ROUND((K1165/J1165)*100,2)&amp;"%"</f>
        <v>#DIV/0!</v>
      </c>
      <c r="M1165" s="111"/>
      <c r="N1165" s="111"/>
      <c r="P1165" s="111" t="s">
        <v>198</v>
      </c>
      <c r="Q1165" s="148" t="e">
        <f>AVERAGE(P1156,Q1155,R1155,T1155,U1155,S1156)</f>
        <v>#DIV/0!</v>
      </c>
      <c r="R1165" s="148" t="e">
        <f>STDEV(P1156,Q1155,R1155,S1156,T1155,U1155)</f>
        <v>#DIV/0!</v>
      </c>
      <c r="S1165" s="148" t="e">
        <f t="shared" ref="S1165:S1169" si="194">ROUND((R1165/Q1165)*100,2)&amp;"%"</f>
        <v>#DIV/0!</v>
      </c>
      <c r="T1165" s="111"/>
      <c r="U1165" s="111"/>
    </row>
    <row r="1166" spans="1:21" s="148" customFormat="1" x14ac:dyDescent="0.3">
      <c r="A1166" s="111"/>
      <c r="B1166" s="111" t="s">
        <v>200</v>
      </c>
      <c r="C1166" s="148" t="e">
        <f>AVERAGE(B1158,C1157,D1156,E1155,F1160,G1159)</f>
        <v>#DIV/0!</v>
      </c>
      <c r="D1166" s="148" t="e">
        <f>STDEV(B1158,C1157,D1156,E1155,F1160,G1159)</f>
        <v>#DIV/0!</v>
      </c>
      <c r="E1166" s="148" t="e">
        <f t="shared" si="192"/>
        <v>#DIV/0!</v>
      </c>
      <c r="F1166" s="111"/>
      <c r="G1166" s="111"/>
      <c r="I1166" s="111" t="s">
        <v>200</v>
      </c>
      <c r="J1166" s="148" t="e">
        <f>AVERAGE(I1158,J1157,K1156,L1155,M1160,N1159)</f>
        <v>#DIV/0!</v>
      </c>
      <c r="K1166" s="148" t="e">
        <f>STDEV(I1158,J1157,K1156,L1155,M1160,N1159)</f>
        <v>#DIV/0!</v>
      </c>
      <c r="L1166" s="148" t="e">
        <f t="shared" si="193"/>
        <v>#DIV/0!</v>
      </c>
      <c r="M1166" s="111"/>
      <c r="N1166" s="111"/>
      <c r="P1166" s="111" t="s">
        <v>200</v>
      </c>
      <c r="Q1166" s="148" t="e">
        <f>AVERAGE(P1158,Q1157,R1156,S1155,T1160,U1159)</f>
        <v>#DIV/0!</v>
      </c>
      <c r="R1166" s="148" t="e">
        <f>STDEV(P1158,Q1157,R1156,S1155,T1160,U1159)</f>
        <v>#DIV/0!</v>
      </c>
      <c r="S1166" s="148" t="e">
        <f t="shared" si="194"/>
        <v>#DIV/0!</v>
      </c>
      <c r="T1166" s="111"/>
      <c r="U1166" s="111"/>
    </row>
    <row r="1167" spans="1:21" s="148" customFormat="1" x14ac:dyDescent="0.3">
      <c r="A1167" s="111"/>
      <c r="B1167" s="111" t="s">
        <v>201</v>
      </c>
      <c r="C1167" s="148" t="e">
        <f>AVERAGE(B1159,C1160,D1160,E1159,F1158,G1157)</f>
        <v>#DIV/0!</v>
      </c>
      <c r="D1167" s="148" t="e">
        <f>STDEV(B1159,C1160,D1160,E1159,F1158,G1157)</f>
        <v>#DIV/0!</v>
      </c>
      <c r="E1167" s="148" t="e">
        <f t="shared" si="192"/>
        <v>#DIV/0!</v>
      </c>
      <c r="F1167" s="111"/>
      <c r="G1167" s="111"/>
      <c r="I1167" s="111" t="s">
        <v>201</v>
      </c>
      <c r="J1167" s="148" t="e">
        <f>AVERAGE(I1159,J1160,K1160,L1159,M1158,N1157)</f>
        <v>#DIV/0!</v>
      </c>
      <c r="K1167" s="148" t="e">
        <f>STDEV(I1159,J1160,K1160,L1159,M1158,N1157)</f>
        <v>#DIV/0!</v>
      </c>
      <c r="L1167" s="148" t="e">
        <f t="shared" si="193"/>
        <v>#DIV/0!</v>
      </c>
      <c r="M1167" s="111"/>
      <c r="N1167" s="111"/>
      <c r="P1167" s="111" t="s">
        <v>201</v>
      </c>
      <c r="Q1167" s="148" t="e">
        <f>AVERAGE(P1159,Q1160,R1160,S1159,T1158,U1157)</f>
        <v>#DIV/0!</v>
      </c>
      <c r="R1167" s="148" t="e">
        <f>STDEV(P1159,Q1160,R1160,S1159,T1158,U1157)</f>
        <v>#DIV/0!</v>
      </c>
      <c r="S1167" s="148" t="e">
        <f t="shared" si="194"/>
        <v>#DIV/0!</v>
      </c>
      <c r="T1167" s="111"/>
      <c r="U1167" s="111"/>
    </row>
    <row r="1168" spans="1:21" s="148" customFormat="1" x14ac:dyDescent="0.3">
      <c r="A1168" s="111"/>
      <c r="B1168" s="111" t="s">
        <v>202</v>
      </c>
      <c r="C1168" s="148" t="e">
        <f>AVERAGE(B1161,C1159,D1158,G1156,F1161,E1162)</f>
        <v>#DIV/0!</v>
      </c>
      <c r="D1168" s="148" t="e">
        <f>STDEV(B1161,C1159,D1158,G1156,F1161,E1162)</f>
        <v>#DIV/0!</v>
      </c>
      <c r="E1168" s="148" t="e">
        <f t="shared" si="192"/>
        <v>#DIV/0!</v>
      </c>
      <c r="F1168" s="111"/>
      <c r="G1168" s="111"/>
      <c r="I1168" s="111" t="s">
        <v>202</v>
      </c>
      <c r="J1168" s="148" t="e">
        <f>AVERAGE(I1161,J1159,K1158,N1156,M1161,L1162)</f>
        <v>#DIV/0!</v>
      </c>
      <c r="K1168" s="148" t="e">
        <f>STDEV(I1161,J1159,K1158,N1156,M1161,L1162)</f>
        <v>#DIV/0!</v>
      </c>
      <c r="L1168" s="148" t="e">
        <f t="shared" si="193"/>
        <v>#DIV/0!</v>
      </c>
      <c r="M1168" s="111"/>
      <c r="N1168" s="111"/>
      <c r="P1168" s="111" t="s">
        <v>202</v>
      </c>
      <c r="Q1168" s="148" t="e">
        <f>AVERAGE(P1161,Q1159,R1158,U1156,T1161,S1162)</f>
        <v>#DIV/0!</v>
      </c>
      <c r="R1168" s="148" t="e">
        <f>STDEV(P1161,Q1159,R1158,U1156,T1161,S1162)</f>
        <v>#DIV/0!</v>
      </c>
      <c r="S1168" s="148" t="e">
        <f t="shared" si="194"/>
        <v>#DIV/0!</v>
      </c>
      <c r="T1168" s="111"/>
      <c r="U1168" s="111"/>
    </row>
    <row r="1169" spans="1:21" s="148" customFormat="1" x14ac:dyDescent="0.3">
      <c r="A1169" s="111"/>
      <c r="B1169" s="111" t="s">
        <v>204</v>
      </c>
      <c r="C1169" s="148" t="e">
        <f>AVERAGE(B1162,C1161,D1162,E1161,F1162,G1161)</f>
        <v>#DIV/0!</v>
      </c>
      <c r="D1169" s="148" t="e">
        <f>STDEV(B1162,C1161,D1162,E1161,F1162,G1161)</f>
        <v>#DIV/0!</v>
      </c>
      <c r="E1169" s="148" t="e">
        <f t="shared" si="192"/>
        <v>#DIV/0!</v>
      </c>
      <c r="F1169" s="111"/>
      <c r="G1169" s="111"/>
      <c r="I1169" s="111" t="s">
        <v>204</v>
      </c>
      <c r="J1169" s="148" t="e">
        <f>AVERAGE(I1162,J1161,K1162,L1161,M1162,N1161)</f>
        <v>#DIV/0!</v>
      </c>
      <c r="K1169" s="148" t="e">
        <f>STDEV(I1162,J1161,K1162,L1161,M1162,N1161)</f>
        <v>#DIV/0!</v>
      </c>
      <c r="L1169" s="148" t="e">
        <f t="shared" si="193"/>
        <v>#DIV/0!</v>
      </c>
      <c r="M1169" s="111"/>
      <c r="N1169" s="111"/>
      <c r="P1169" s="111" t="s">
        <v>204</v>
      </c>
      <c r="Q1169" s="148" t="e">
        <f>AVERAGE(P1162,Q1161,R1162,S1161,T1162,U1161)</f>
        <v>#DIV/0!</v>
      </c>
      <c r="R1169" s="148" t="e">
        <f>STDEV(P1162,Q1161,R1162,S1161,T1162,U1161)</f>
        <v>#DIV/0!</v>
      </c>
      <c r="S1169" s="148" t="e">
        <f t="shared" si="194"/>
        <v>#DIV/0!</v>
      </c>
      <c r="T1169" s="111"/>
      <c r="U1169" s="111"/>
    </row>
    <row r="1170" spans="1:21" s="148" customFormat="1" x14ac:dyDescent="0.3">
      <c r="A1170" s="111"/>
      <c r="B1170" s="111"/>
      <c r="C1170" s="111"/>
      <c r="D1170" s="111"/>
      <c r="E1170" s="111"/>
      <c r="F1170" s="111"/>
      <c r="G1170" s="111"/>
      <c r="I1170" s="111"/>
      <c r="J1170" s="111"/>
      <c r="K1170" s="111"/>
      <c r="L1170" s="111"/>
      <c r="M1170" s="111"/>
      <c r="N1170" s="111"/>
      <c r="P1170" s="111"/>
      <c r="Q1170" s="111"/>
      <c r="R1170" s="111"/>
      <c r="S1170" s="111"/>
      <c r="T1170" s="111"/>
      <c r="U1170" s="111"/>
    </row>
    <row r="1171" spans="1:21" s="148" customFormat="1" x14ac:dyDescent="0.3">
      <c r="A1171" s="111"/>
      <c r="B1171" s="52" t="s">
        <v>194</v>
      </c>
      <c r="C1171" s="106"/>
      <c r="D1171" s="106"/>
      <c r="E1171" s="106"/>
      <c r="F1171" s="106"/>
      <c r="G1171" s="106"/>
      <c r="H1171" s="106"/>
      <c r="I1171" s="52" t="s">
        <v>195</v>
      </c>
      <c r="J1171" s="106"/>
      <c r="K1171" s="106"/>
      <c r="L1171" s="106"/>
      <c r="M1171" s="106"/>
      <c r="N1171" s="106"/>
      <c r="O1171" s="106"/>
      <c r="P1171" s="52" t="s">
        <v>196</v>
      </c>
      <c r="Q1171" s="106"/>
      <c r="R1171" s="106"/>
      <c r="S1171" s="106"/>
      <c r="T1171" s="106"/>
      <c r="U1171" s="106"/>
    </row>
    <row r="1172" spans="1:21" s="148" customFormat="1" x14ac:dyDescent="0.3">
      <c r="A1172" s="111"/>
      <c r="B1172" s="131"/>
      <c r="C1172" s="131"/>
      <c r="D1172" s="131"/>
      <c r="E1172" s="131"/>
      <c r="F1172" s="131"/>
      <c r="G1172" s="131"/>
      <c r="H1172" s="106"/>
      <c r="I1172" s="131"/>
      <c r="J1172" s="131"/>
      <c r="K1172" s="131"/>
      <c r="L1172" s="131"/>
      <c r="M1172" s="131"/>
      <c r="N1172" s="131"/>
      <c r="O1172" s="106"/>
      <c r="P1172" s="131"/>
      <c r="Q1172" s="131"/>
      <c r="R1172" s="131"/>
      <c r="S1172" s="131"/>
      <c r="T1172" s="131"/>
      <c r="U1172" s="131"/>
    </row>
    <row r="1173" spans="1:21" s="148" customFormat="1" x14ac:dyDescent="0.3">
      <c r="A1173" s="111"/>
      <c r="B1173" s="132"/>
      <c r="C1173" s="133"/>
      <c r="D1173" s="133"/>
      <c r="E1173" s="134"/>
      <c r="F1173" s="133"/>
      <c r="G1173" s="133"/>
      <c r="H1173" s="106"/>
      <c r="I1173" s="132"/>
      <c r="J1173" s="133"/>
      <c r="K1173" s="133"/>
      <c r="L1173" s="134"/>
      <c r="M1173" s="133"/>
      <c r="N1173" s="133"/>
      <c r="O1173" s="106"/>
      <c r="P1173" s="132"/>
      <c r="Q1173" s="133"/>
      <c r="R1173" s="133"/>
      <c r="S1173" s="134"/>
      <c r="T1173" s="133"/>
      <c r="U1173" s="133"/>
    </row>
    <row r="1174" spans="1:21" s="148" customFormat="1" x14ac:dyDescent="0.3">
      <c r="A1174" s="111"/>
      <c r="B1174" s="133"/>
      <c r="C1174" s="132"/>
      <c r="D1174" s="134"/>
      <c r="E1174" s="133"/>
      <c r="F1174" s="135"/>
      <c r="G1174" s="136"/>
      <c r="H1174" s="106"/>
      <c r="I1174" s="133"/>
      <c r="J1174" s="132"/>
      <c r="K1174" s="134"/>
      <c r="L1174" s="133"/>
      <c r="M1174" s="135"/>
      <c r="N1174" s="136"/>
      <c r="O1174" s="106"/>
      <c r="P1174" s="133"/>
      <c r="Q1174" s="132"/>
      <c r="R1174" s="134"/>
      <c r="S1174" s="133"/>
      <c r="T1174" s="135"/>
      <c r="U1174" s="136"/>
    </row>
    <row r="1175" spans="1:21" s="148" customFormat="1" x14ac:dyDescent="0.3">
      <c r="A1175" s="111"/>
      <c r="B1175" s="135"/>
      <c r="C1175" s="134"/>
      <c r="D1175" s="132"/>
      <c r="E1175" s="135"/>
      <c r="F1175" s="135"/>
      <c r="G1175" s="137"/>
      <c r="H1175" s="106"/>
      <c r="I1175" s="135"/>
      <c r="J1175" s="134"/>
      <c r="K1175" s="132"/>
      <c r="L1175" s="135"/>
      <c r="M1175" s="135"/>
      <c r="N1175" s="137"/>
      <c r="O1175" s="106"/>
      <c r="P1175" s="135"/>
      <c r="Q1175" s="134"/>
      <c r="R1175" s="132"/>
      <c r="S1175" s="135"/>
      <c r="T1175" s="135"/>
      <c r="U1175" s="137"/>
    </row>
    <row r="1176" spans="1:21" s="148" customFormat="1" x14ac:dyDescent="0.3">
      <c r="A1176" s="111"/>
      <c r="B1176" s="134"/>
      <c r="C1176" s="135"/>
      <c r="D1176" s="136"/>
      <c r="E1176" s="132"/>
      <c r="F1176" s="137"/>
      <c r="G1176" s="135"/>
      <c r="H1176" s="106"/>
      <c r="I1176" s="134"/>
      <c r="J1176" s="135"/>
      <c r="K1176" s="136"/>
      <c r="L1176" s="132"/>
      <c r="M1176" s="137"/>
      <c r="N1176" s="135"/>
      <c r="O1176" s="106"/>
      <c r="P1176" s="134"/>
      <c r="Q1176" s="135"/>
      <c r="R1176" s="136"/>
      <c r="S1176" s="132"/>
      <c r="T1176" s="137"/>
      <c r="U1176" s="135"/>
    </row>
    <row r="1177" spans="1:21" s="148" customFormat="1" x14ac:dyDescent="0.3">
      <c r="A1177" s="111"/>
      <c r="B1177" s="137"/>
      <c r="C1177" s="136"/>
      <c r="D1177" s="135"/>
      <c r="E1177" s="137"/>
      <c r="F1177" s="132"/>
      <c r="G1177" s="134"/>
      <c r="H1177" s="106"/>
      <c r="I1177" s="137"/>
      <c r="J1177" s="136"/>
      <c r="K1177" s="135"/>
      <c r="L1177" s="137"/>
      <c r="M1177" s="132"/>
      <c r="N1177" s="134"/>
      <c r="O1177" s="106"/>
      <c r="P1177" s="137"/>
      <c r="Q1177" s="136"/>
      <c r="R1177" s="135"/>
      <c r="S1177" s="137"/>
      <c r="T1177" s="132"/>
      <c r="U1177" s="134"/>
    </row>
    <row r="1178" spans="1:21" s="148" customFormat="1" x14ac:dyDescent="0.3">
      <c r="A1178" s="111"/>
      <c r="B1178" s="135"/>
      <c r="C1178" s="137"/>
      <c r="D1178" s="137"/>
      <c r="E1178" s="135"/>
      <c r="F1178" s="134"/>
      <c r="G1178" s="132"/>
      <c r="H1178" s="106"/>
      <c r="I1178" s="135"/>
      <c r="J1178" s="137"/>
      <c r="K1178" s="137"/>
      <c r="L1178" s="135"/>
      <c r="M1178" s="134"/>
      <c r="N1178" s="132"/>
      <c r="O1178" s="106"/>
      <c r="P1178" s="135"/>
      <c r="Q1178" s="137"/>
      <c r="R1178" s="137"/>
      <c r="S1178" s="135"/>
      <c r="T1178" s="134"/>
      <c r="U1178" s="132"/>
    </row>
    <row r="1179" spans="1:21" s="148" customFormat="1" x14ac:dyDescent="0.3">
      <c r="A1179" s="111"/>
      <c r="B1179" s="136"/>
      <c r="C1179" s="138"/>
      <c r="D1179" s="135"/>
      <c r="E1179" s="138"/>
      <c r="F1179" s="136"/>
      <c r="G1179" s="138"/>
      <c r="H1179" s="106"/>
      <c r="I1179" s="136"/>
      <c r="J1179" s="138"/>
      <c r="K1179" s="135"/>
      <c r="L1179" s="138"/>
      <c r="M1179" s="136"/>
      <c r="N1179" s="138"/>
      <c r="O1179" s="106"/>
      <c r="P1179" s="136"/>
      <c r="Q1179" s="138"/>
      <c r="R1179" s="135"/>
      <c r="S1179" s="138"/>
      <c r="T1179" s="136"/>
      <c r="U1179" s="138"/>
    </row>
    <row r="1180" spans="1:21" s="148" customFormat="1" x14ac:dyDescent="0.3">
      <c r="A1180" s="111"/>
      <c r="B1180" s="145"/>
      <c r="C1180" s="146"/>
      <c r="D1180" s="145"/>
      <c r="E1180" s="147"/>
      <c r="F1180" s="145"/>
      <c r="G1180" s="146"/>
      <c r="H1180" s="106"/>
      <c r="I1180" s="145"/>
      <c r="J1180" s="146"/>
      <c r="K1180" s="145"/>
      <c r="L1180" s="147"/>
      <c r="M1180" s="145"/>
      <c r="N1180" s="146"/>
      <c r="O1180" s="106"/>
      <c r="P1180" s="145"/>
      <c r="Q1180" s="146"/>
      <c r="R1180" s="145"/>
      <c r="S1180" s="147"/>
      <c r="T1180" s="145"/>
      <c r="U1180" s="146"/>
    </row>
    <row r="1181" spans="1:21" s="148" customFormat="1" x14ac:dyDescent="0.3">
      <c r="A1181" s="111"/>
      <c r="C1181" s="111" t="s">
        <v>197</v>
      </c>
      <c r="D1181" s="111" t="s">
        <v>3</v>
      </c>
      <c r="E1181" s="111" t="s">
        <v>203</v>
      </c>
      <c r="J1181" s="111" t="s">
        <v>197</v>
      </c>
      <c r="K1181" s="111" t="s">
        <v>3</v>
      </c>
      <c r="L1181" s="111" t="s">
        <v>203</v>
      </c>
      <c r="Q1181" s="111" t="s">
        <v>197</v>
      </c>
      <c r="R1181" s="111" t="s">
        <v>3</v>
      </c>
      <c r="S1181" s="111" t="s">
        <v>203</v>
      </c>
    </row>
    <row r="1182" spans="1:21" s="148" customFormat="1" x14ac:dyDescent="0.3">
      <c r="A1182" s="111"/>
      <c r="B1182" s="111" t="s">
        <v>199</v>
      </c>
      <c r="C1182" s="148" t="e">
        <f>AVERAGE(B1173,C1174,D1175,E1176,F1177,G1178)</f>
        <v>#DIV/0!</v>
      </c>
      <c r="D1182" s="148" t="e">
        <f>STDEV(B1173,C1174,D1175,E1176,F1177,G1178)</f>
        <v>#DIV/0!</v>
      </c>
      <c r="E1182" s="148" t="e">
        <f>ROUND((D1182/C1182)*100,2)&amp;"%"</f>
        <v>#DIV/0!</v>
      </c>
      <c r="I1182" s="111" t="s">
        <v>199</v>
      </c>
      <c r="J1182" s="148" t="e">
        <f>AVERAGE(I1173,J1174,K1175,L1176,M1177,N1178)</f>
        <v>#DIV/0!</v>
      </c>
      <c r="K1182" s="148" t="e">
        <f>STDEV(I1173,J1174,K1175,L1176,M1177,N1178)</f>
        <v>#DIV/0!</v>
      </c>
      <c r="L1182" s="148" t="e">
        <f>ROUND((K1182/J1182)*100,2)&amp;"%"</f>
        <v>#DIV/0!</v>
      </c>
      <c r="P1182" s="111" t="s">
        <v>199</v>
      </c>
      <c r="Q1182" s="148" t="e">
        <f>AVERAGE(P1173,Q1174,R1175,S1176,T1177,U1178)</f>
        <v>#DIV/0!</v>
      </c>
      <c r="R1182" s="148" t="e">
        <f>STDEV(P1173,Q1174,R1175,S1176,T1177,U1178)</f>
        <v>#DIV/0!</v>
      </c>
      <c r="S1182" s="148" t="e">
        <f>ROUND((R1182/Q1182)*100,2)&amp;"%"</f>
        <v>#DIV/0!</v>
      </c>
    </row>
    <row r="1183" spans="1:21" s="148" customFormat="1" x14ac:dyDescent="0.3">
      <c r="A1183" s="111"/>
      <c r="B1183" s="111" t="s">
        <v>198</v>
      </c>
      <c r="C1183" s="148" t="e">
        <f>AVERAGE(B1174,C1173,D1173,F1173,G1173,E1174)</f>
        <v>#DIV/0!</v>
      </c>
      <c r="D1183" s="148" t="e">
        <f>STDEV(B1174,C1173,D1173,E1174,F1173,G1173)</f>
        <v>#DIV/0!</v>
      </c>
      <c r="E1183" s="148" t="e">
        <f t="shared" ref="E1183:E1187" si="195">ROUND((D1183/C1183)*100,2)&amp;"%"</f>
        <v>#DIV/0!</v>
      </c>
      <c r="F1183" s="111"/>
      <c r="G1183" s="111"/>
      <c r="I1183" s="111" t="s">
        <v>198</v>
      </c>
      <c r="J1183" s="148" t="e">
        <f>AVERAGE(I1174,J1173,K1173,M1173,N1173,L1174)</f>
        <v>#DIV/0!</v>
      </c>
      <c r="K1183" s="148" t="e">
        <f>STDEV(I1174,J1173,K1173,L1174,M1173,N1173)</f>
        <v>#DIV/0!</v>
      </c>
      <c r="L1183" s="148" t="e">
        <f t="shared" ref="L1183:L1187" si="196">ROUND((K1183/J1183)*100,2)&amp;"%"</f>
        <v>#DIV/0!</v>
      </c>
      <c r="M1183" s="111"/>
      <c r="N1183" s="111"/>
      <c r="P1183" s="111" t="s">
        <v>198</v>
      </c>
      <c r="Q1183" s="148" t="e">
        <f>AVERAGE(P1174,Q1173,R1173,T1173,U1173,S1174)</f>
        <v>#DIV/0!</v>
      </c>
      <c r="R1183" s="148" t="e">
        <f>STDEV(P1174,Q1173,R1173,S1174,T1173,U1173)</f>
        <v>#DIV/0!</v>
      </c>
      <c r="S1183" s="148" t="e">
        <f t="shared" ref="S1183:S1187" si="197">ROUND((R1183/Q1183)*100,2)&amp;"%"</f>
        <v>#DIV/0!</v>
      </c>
      <c r="T1183" s="111"/>
      <c r="U1183" s="111"/>
    </row>
    <row r="1184" spans="1:21" s="148" customFormat="1" x14ac:dyDescent="0.3">
      <c r="A1184" s="111"/>
      <c r="B1184" s="111" t="s">
        <v>200</v>
      </c>
      <c r="C1184" s="148" t="e">
        <f>AVERAGE(B1176,C1175,D1174,E1173,F1178,G1177)</f>
        <v>#DIV/0!</v>
      </c>
      <c r="D1184" s="148" t="e">
        <f>STDEV(B1176,C1175,D1174,E1173,F1178,G1177)</f>
        <v>#DIV/0!</v>
      </c>
      <c r="E1184" s="148" t="e">
        <f t="shared" si="195"/>
        <v>#DIV/0!</v>
      </c>
      <c r="F1184" s="111"/>
      <c r="G1184" s="111"/>
      <c r="I1184" s="111" t="s">
        <v>200</v>
      </c>
      <c r="J1184" s="148" t="e">
        <f>AVERAGE(I1176,J1175,K1174,L1173,M1178,N1177)</f>
        <v>#DIV/0!</v>
      </c>
      <c r="K1184" s="148" t="e">
        <f>STDEV(I1176,J1175,K1174,L1173,M1178,N1177)</f>
        <v>#DIV/0!</v>
      </c>
      <c r="L1184" s="148" t="e">
        <f t="shared" si="196"/>
        <v>#DIV/0!</v>
      </c>
      <c r="M1184" s="111"/>
      <c r="N1184" s="111"/>
      <c r="P1184" s="111" t="s">
        <v>200</v>
      </c>
      <c r="Q1184" s="148" t="e">
        <f>AVERAGE(P1176,Q1175,R1174,S1173,T1178,U1177)</f>
        <v>#DIV/0!</v>
      </c>
      <c r="R1184" s="148" t="e">
        <f>STDEV(P1176,Q1175,R1174,S1173,T1178,U1177)</f>
        <v>#DIV/0!</v>
      </c>
      <c r="S1184" s="148" t="e">
        <f t="shared" si="197"/>
        <v>#DIV/0!</v>
      </c>
      <c r="T1184" s="111"/>
      <c r="U1184" s="111"/>
    </row>
    <row r="1185" spans="1:21" s="148" customFormat="1" x14ac:dyDescent="0.3">
      <c r="A1185" s="111"/>
      <c r="B1185" s="111" t="s">
        <v>201</v>
      </c>
      <c r="C1185" s="148" t="e">
        <f>AVERAGE(B1177,C1178,D1178,E1177,F1176,G1175)</f>
        <v>#DIV/0!</v>
      </c>
      <c r="D1185" s="148" t="e">
        <f>STDEV(B1177,C1178,D1178,E1177,F1176,G1175)</f>
        <v>#DIV/0!</v>
      </c>
      <c r="E1185" s="148" t="e">
        <f t="shared" si="195"/>
        <v>#DIV/0!</v>
      </c>
      <c r="F1185" s="111"/>
      <c r="G1185" s="111"/>
      <c r="I1185" s="111" t="s">
        <v>201</v>
      </c>
      <c r="J1185" s="148" t="e">
        <f>AVERAGE(I1177,J1178,K1178,L1177,M1176,N1175)</f>
        <v>#DIV/0!</v>
      </c>
      <c r="K1185" s="148" t="e">
        <f>STDEV(I1177,J1178,K1178,L1177,M1176,N1175)</f>
        <v>#DIV/0!</v>
      </c>
      <c r="L1185" s="148" t="e">
        <f t="shared" si="196"/>
        <v>#DIV/0!</v>
      </c>
      <c r="M1185" s="111"/>
      <c r="N1185" s="111"/>
      <c r="P1185" s="111" t="s">
        <v>201</v>
      </c>
      <c r="Q1185" s="148" t="e">
        <f>AVERAGE(P1177,Q1178,R1178,S1177,T1176,U1175)</f>
        <v>#DIV/0!</v>
      </c>
      <c r="R1185" s="148" t="e">
        <f>STDEV(P1177,Q1178,R1178,S1177,T1176,U1175)</f>
        <v>#DIV/0!</v>
      </c>
      <c r="S1185" s="148" t="e">
        <f t="shared" si="197"/>
        <v>#DIV/0!</v>
      </c>
      <c r="T1185" s="111"/>
      <c r="U1185" s="111"/>
    </row>
    <row r="1186" spans="1:21" s="148" customFormat="1" x14ac:dyDescent="0.3">
      <c r="A1186" s="111"/>
      <c r="B1186" s="111" t="s">
        <v>202</v>
      </c>
      <c r="C1186" s="148" t="e">
        <f>AVERAGE(B1179,C1177,D1176,G1174,F1179,E1180)</f>
        <v>#DIV/0!</v>
      </c>
      <c r="D1186" s="148" t="e">
        <f>STDEV(B1179,C1177,D1176,G1174,F1179,E1180)</f>
        <v>#DIV/0!</v>
      </c>
      <c r="E1186" s="148" t="e">
        <f t="shared" si="195"/>
        <v>#DIV/0!</v>
      </c>
      <c r="F1186" s="111"/>
      <c r="G1186" s="111"/>
      <c r="I1186" s="111" t="s">
        <v>202</v>
      </c>
      <c r="J1186" s="148" t="e">
        <f>AVERAGE(I1179,J1177,K1176,N1174,M1179,L1180)</f>
        <v>#DIV/0!</v>
      </c>
      <c r="K1186" s="148" t="e">
        <f>STDEV(I1179,J1177,K1176,N1174,M1179,L1180)</f>
        <v>#DIV/0!</v>
      </c>
      <c r="L1186" s="148" t="e">
        <f t="shared" si="196"/>
        <v>#DIV/0!</v>
      </c>
      <c r="M1186" s="111"/>
      <c r="N1186" s="111"/>
      <c r="P1186" s="111" t="s">
        <v>202</v>
      </c>
      <c r="Q1186" s="148" t="e">
        <f>AVERAGE(P1179,Q1177,R1176,U1174,T1179,S1180)</f>
        <v>#DIV/0!</v>
      </c>
      <c r="R1186" s="148" t="e">
        <f>STDEV(P1179,Q1177,R1176,U1174,T1179,S1180)</f>
        <v>#DIV/0!</v>
      </c>
      <c r="S1186" s="148" t="e">
        <f t="shared" si="197"/>
        <v>#DIV/0!</v>
      </c>
      <c r="T1186" s="111"/>
      <c r="U1186" s="111"/>
    </row>
    <row r="1187" spans="1:21" s="148" customFormat="1" x14ac:dyDescent="0.3">
      <c r="A1187" s="111"/>
      <c r="B1187" s="111" t="s">
        <v>204</v>
      </c>
      <c r="C1187" s="148" t="e">
        <f>AVERAGE(B1180,C1179,D1180,E1179,F1180,G1179)</f>
        <v>#DIV/0!</v>
      </c>
      <c r="D1187" s="148" t="e">
        <f>STDEV(B1180,C1179,D1180,E1179,F1180,G1179)</f>
        <v>#DIV/0!</v>
      </c>
      <c r="E1187" s="148" t="e">
        <f t="shared" si="195"/>
        <v>#DIV/0!</v>
      </c>
      <c r="F1187" s="111"/>
      <c r="G1187" s="111"/>
      <c r="I1187" s="111" t="s">
        <v>204</v>
      </c>
      <c r="J1187" s="148" t="e">
        <f>AVERAGE(I1180,J1179,K1180,L1179,M1180,N1179)</f>
        <v>#DIV/0!</v>
      </c>
      <c r="K1187" s="148" t="e">
        <f>STDEV(I1180,J1179,K1180,L1179,M1180,N1179)</f>
        <v>#DIV/0!</v>
      </c>
      <c r="L1187" s="148" t="e">
        <f t="shared" si="196"/>
        <v>#DIV/0!</v>
      </c>
      <c r="M1187" s="111"/>
      <c r="N1187" s="111"/>
      <c r="P1187" s="111" t="s">
        <v>204</v>
      </c>
      <c r="Q1187" s="148" t="e">
        <f>AVERAGE(P1180,Q1179,R1180,S1179,T1180,U1179)</f>
        <v>#DIV/0!</v>
      </c>
      <c r="R1187" s="148" t="e">
        <f>STDEV(P1180,Q1179,R1180,S1179,T1180,U1179)</f>
        <v>#DIV/0!</v>
      </c>
      <c r="S1187" s="148" t="e">
        <f t="shared" si="197"/>
        <v>#DIV/0!</v>
      </c>
      <c r="T1187" s="111"/>
      <c r="U1187" s="111"/>
    </row>
    <row r="1188" spans="1:21" s="148" customFormat="1" x14ac:dyDescent="0.3">
      <c r="A1188" s="111"/>
      <c r="B1188" s="111"/>
      <c r="C1188" s="111"/>
      <c r="D1188" s="111"/>
      <c r="E1188" s="111"/>
      <c r="F1188" s="111"/>
      <c r="G1188" s="111"/>
      <c r="I1188" s="111"/>
      <c r="J1188" s="111"/>
      <c r="K1188" s="111"/>
      <c r="L1188" s="111"/>
      <c r="M1188" s="111"/>
      <c r="N1188" s="111"/>
      <c r="P1188" s="111"/>
      <c r="Q1188" s="111"/>
      <c r="R1188" s="111"/>
      <c r="S1188" s="111"/>
      <c r="T1188" s="111"/>
      <c r="U1188" s="111"/>
    </row>
    <row r="1189" spans="1:21" s="148" customFormat="1" x14ac:dyDescent="0.3">
      <c r="A1189" s="111"/>
      <c r="B1189" s="52" t="s">
        <v>194</v>
      </c>
      <c r="C1189" s="106"/>
      <c r="D1189" s="106"/>
      <c r="E1189" s="106"/>
      <c r="F1189" s="106"/>
      <c r="G1189" s="106"/>
      <c r="H1189" s="106"/>
      <c r="I1189" s="52" t="s">
        <v>195</v>
      </c>
      <c r="J1189" s="106"/>
      <c r="K1189" s="106"/>
      <c r="L1189" s="106"/>
      <c r="M1189" s="106"/>
      <c r="N1189" s="106"/>
      <c r="O1189" s="106"/>
      <c r="P1189" s="52" t="s">
        <v>196</v>
      </c>
      <c r="Q1189" s="106"/>
      <c r="R1189" s="106"/>
      <c r="S1189" s="106"/>
      <c r="T1189" s="106"/>
      <c r="U1189" s="106"/>
    </row>
    <row r="1190" spans="1:21" s="148" customFormat="1" x14ac:dyDescent="0.3">
      <c r="A1190" s="111"/>
      <c r="B1190" s="131"/>
      <c r="C1190" s="131"/>
      <c r="D1190" s="131"/>
      <c r="E1190" s="131"/>
      <c r="F1190" s="131"/>
      <c r="G1190" s="131"/>
      <c r="H1190" s="106"/>
      <c r="I1190" s="131"/>
      <c r="J1190" s="131"/>
      <c r="K1190" s="131"/>
      <c r="L1190" s="131"/>
      <c r="M1190" s="131"/>
      <c r="N1190" s="131"/>
      <c r="O1190" s="106"/>
      <c r="P1190" s="131"/>
      <c r="Q1190" s="131"/>
      <c r="R1190" s="131"/>
      <c r="S1190" s="131"/>
      <c r="T1190" s="131"/>
      <c r="U1190" s="131"/>
    </row>
    <row r="1191" spans="1:21" s="148" customFormat="1" x14ac:dyDescent="0.3">
      <c r="A1191" s="111"/>
      <c r="B1191" s="132"/>
      <c r="C1191" s="133"/>
      <c r="D1191" s="133"/>
      <c r="E1191" s="134"/>
      <c r="F1191" s="133"/>
      <c r="G1191" s="133"/>
      <c r="H1191" s="106"/>
      <c r="I1191" s="132"/>
      <c r="J1191" s="133"/>
      <c r="K1191" s="133"/>
      <c r="L1191" s="134"/>
      <c r="M1191" s="133"/>
      <c r="N1191" s="133"/>
      <c r="O1191" s="106"/>
      <c r="P1191" s="132"/>
      <c r="Q1191" s="133"/>
      <c r="R1191" s="133"/>
      <c r="S1191" s="134"/>
      <c r="T1191" s="133"/>
      <c r="U1191" s="133"/>
    </row>
    <row r="1192" spans="1:21" s="148" customFormat="1" x14ac:dyDescent="0.3">
      <c r="A1192" s="111"/>
      <c r="B1192" s="133"/>
      <c r="C1192" s="132"/>
      <c r="D1192" s="134"/>
      <c r="E1192" s="133"/>
      <c r="F1192" s="135"/>
      <c r="G1192" s="136"/>
      <c r="H1192" s="106"/>
      <c r="I1192" s="133"/>
      <c r="J1192" s="132"/>
      <c r="K1192" s="134"/>
      <c r="L1192" s="133"/>
      <c r="M1192" s="135"/>
      <c r="N1192" s="136"/>
      <c r="O1192" s="106"/>
      <c r="P1192" s="133"/>
      <c r="Q1192" s="132"/>
      <c r="R1192" s="134"/>
      <c r="S1192" s="133"/>
      <c r="T1192" s="135"/>
      <c r="U1192" s="136"/>
    </row>
    <row r="1193" spans="1:21" s="148" customFormat="1" x14ac:dyDescent="0.3">
      <c r="A1193" s="111"/>
      <c r="B1193" s="135"/>
      <c r="C1193" s="134"/>
      <c r="D1193" s="132"/>
      <c r="E1193" s="135"/>
      <c r="F1193" s="135"/>
      <c r="G1193" s="137"/>
      <c r="H1193" s="106"/>
      <c r="I1193" s="135"/>
      <c r="J1193" s="134"/>
      <c r="K1193" s="132"/>
      <c r="L1193" s="135"/>
      <c r="M1193" s="135"/>
      <c r="N1193" s="137"/>
      <c r="O1193" s="106"/>
      <c r="P1193" s="135"/>
      <c r="Q1193" s="134"/>
      <c r="R1193" s="132"/>
      <c r="S1193" s="135"/>
      <c r="T1193" s="135"/>
      <c r="U1193" s="137"/>
    </row>
    <row r="1194" spans="1:21" s="148" customFormat="1" x14ac:dyDescent="0.3">
      <c r="A1194" s="111"/>
      <c r="B1194" s="134"/>
      <c r="C1194" s="135"/>
      <c r="D1194" s="136"/>
      <c r="E1194" s="132"/>
      <c r="F1194" s="137"/>
      <c r="G1194" s="135"/>
      <c r="H1194" s="106"/>
      <c r="I1194" s="134"/>
      <c r="J1194" s="135"/>
      <c r="K1194" s="136"/>
      <c r="L1194" s="132"/>
      <c r="M1194" s="137"/>
      <c r="N1194" s="135"/>
      <c r="O1194" s="106"/>
      <c r="P1194" s="134"/>
      <c r="Q1194" s="135"/>
      <c r="R1194" s="136"/>
      <c r="S1194" s="132"/>
      <c r="T1194" s="137"/>
      <c r="U1194" s="135"/>
    </row>
    <row r="1195" spans="1:21" s="148" customFormat="1" x14ac:dyDescent="0.3">
      <c r="A1195" s="111"/>
      <c r="B1195" s="137"/>
      <c r="C1195" s="136"/>
      <c r="D1195" s="135"/>
      <c r="E1195" s="137"/>
      <c r="F1195" s="132"/>
      <c r="G1195" s="134"/>
      <c r="H1195" s="106"/>
      <c r="I1195" s="137"/>
      <c r="J1195" s="136"/>
      <c r="K1195" s="135"/>
      <c r="L1195" s="137"/>
      <c r="M1195" s="132"/>
      <c r="N1195" s="134"/>
      <c r="O1195" s="106"/>
      <c r="P1195" s="137"/>
      <c r="Q1195" s="136"/>
      <c r="R1195" s="135"/>
      <c r="S1195" s="137"/>
      <c r="T1195" s="132"/>
      <c r="U1195" s="134"/>
    </row>
    <row r="1196" spans="1:21" s="148" customFormat="1" x14ac:dyDescent="0.3">
      <c r="A1196" s="111"/>
      <c r="B1196" s="135"/>
      <c r="C1196" s="137"/>
      <c r="D1196" s="137"/>
      <c r="E1196" s="135"/>
      <c r="F1196" s="134"/>
      <c r="G1196" s="132"/>
      <c r="H1196" s="106"/>
      <c r="I1196" s="135"/>
      <c r="J1196" s="137"/>
      <c r="K1196" s="137"/>
      <c r="L1196" s="135"/>
      <c r="M1196" s="134"/>
      <c r="N1196" s="132"/>
      <c r="O1196" s="106"/>
      <c r="P1196" s="135"/>
      <c r="Q1196" s="137"/>
      <c r="R1196" s="137"/>
      <c r="S1196" s="135"/>
      <c r="T1196" s="134"/>
      <c r="U1196" s="132"/>
    </row>
    <row r="1197" spans="1:21" s="148" customFormat="1" x14ac:dyDescent="0.3">
      <c r="A1197" s="111"/>
      <c r="B1197" s="136"/>
      <c r="C1197" s="138"/>
      <c r="D1197" s="135"/>
      <c r="E1197" s="138"/>
      <c r="F1197" s="136"/>
      <c r="G1197" s="138"/>
      <c r="H1197" s="106"/>
      <c r="I1197" s="136"/>
      <c r="J1197" s="138"/>
      <c r="K1197" s="135"/>
      <c r="L1197" s="138"/>
      <c r="M1197" s="136"/>
      <c r="N1197" s="138"/>
      <c r="O1197" s="106"/>
      <c r="P1197" s="136"/>
      <c r="Q1197" s="138"/>
      <c r="R1197" s="135"/>
      <c r="S1197" s="138"/>
      <c r="T1197" s="136"/>
      <c r="U1197" s="138"/>
    </row>
    <row r="1198" spans="1:21" s="148" customFormat="1" x14ac:dyDescent="0.3">
      <c r="A1198" s="111"/>
      <c r="B1198" s="145"/>
      <c r="C1198" s="146"/>
      <c r="D1198" s="145"/>
      <c r="E1198" s="147"/>
      <c r="F1198" s="145"/>
      <c r="G1198" s="146"/>
      <c r="H1198" s="106"/>
      <c r="I1198" s="145"/>
      <c r="J1198" s="146"/>
      <c r="K1198" s="145"/>
      <c r="L1198" s="147"/>
      <c r="M1198" s="145"/>
      <c r="N1198" s="146"/>
      <c r="O1198" s="106"/>
      <c r="P1198" s="145"/>
      <c r="Q1198" s="146"/>
      <c r="R1198" s="145"/>
      <c r="S1198" s="147"/>
      <c r="T1198" s="145"/>
      <c r="U1198" s="146"/>
    </row>
    <row r="1199" spans="1:21" s="148" customFormat="1" x14ac:dyDescent="0.3">
      <c r="A1199" s="111"/>
      <c r="C1199" s="111" t="s">
        <v>197</v>
      </c>
      <c r="D1199" s="111" t="s">
        <v>3</v>
      </c>
      <c r="E1199" s="111" t="s">
        <v>203</v>
      </c>
      <c r="J1199" s="111" t="s">
        <v>197</v>
      </c>
      <c r="K1199" s="111" t="s">
        <v>3</v>
      </c>
      <c r="L1199" s="111" t="s">
        <v>203</v>
      </c>
      <c r="Q1199" s="111" t="s">
        <v>197</v>
      </c>
      <c r="R1199" s="111" t="s">
        <v>3</v>
      </c>
      <c r="S1199" s="111" t="s">
        <v>203</v>
      </c>
    </row>
    <row r="1200" spans="1:21" s="148" customFormat="1" x14ac:dyDescent="0.3">
      <c r="A1200" s="111"/>
      <c r="B1200" s="111" t="s">
        <v>199</v>
      </c>
      <c r="C1200" s="148" t="e">
        <f>AVERAGE(B1191,C1192,D1193,E1194,F1195,G1196)</f>
        <v>#DIV/0!</v>
      </c>
      <c r="D1200" s="148" t="e">
        <f>STDEV(B1191,C1192,D1193,E1194,F1195,G1196)</f>
        <v>#DIV/0!</v>
      </c>
      <c r="E1200" s="148" t="e">
        <f>ROUND((D1200/C1200)*100,2)&amp;"%"</f>
        <v>#DIV/0!</v>
      </c>
      <c r="I1200" s="111" t="s">
        <v>199</v>
      </c>
      <c r="J1200" s="148" t="e">
        <f>AVERAGE(I1191,J1192,K1193,L1194,M1195,N1196)</f>
        <v>#DIV/0!</v>
      </c>
      <c r="K1200" s="148" t="e">
        <f>STDEV(I1191,J1192,K1193,L1194,M1195,N1196)</f>
        <v>#DIV/0!</v>
      </c>
      <c r="L1200" s="148" t="e">
        <f>ROUND((K1200/J1200)*100,2)&amp;"%"</f>
        <v>#DIV/0!</v>
      </c>
      <c r="P1200" s="111" t="s">
        <v>199</v>
      </c>
      <c r="Q1200" s="148" t="e">
        <f>AVERAGE(P1191,Q1192,R1193,S1194,T1195,U1196)</f>
        <v>#DIV/0!</v>
      </c>
      <c r="R1200" s="148" t="e">
        <f>STDEV(P1191,Q1192,R1193,S1194,T1195,U1196)</f>
        <v>#DIV/0!</v>
      </c>
      <c r="S1200" s="148" t="e">
        <f>ROUND((R1200/Q1200)*100,2)&amp;"%"</f>
        <v>#DIV/0!</v>
      </c>
    </row>
    <row r="1201" spans="1:21" s="148" customFormat="1" x14ac:dyDescent="0.3">
      <c r="A1201" s="111"/>
      <c r="B1201" s="111" t="s">
        <v>198</v>
      </c>
      <c r="C1201" s="148" t="e">
        <f>AVERAGE(B1192,C1191,D1191,F1191,G1191,E1192)</f>
        <v>#DIV/0!</v>
      </c>
      <c r="D1201" s="148" t="e">
        <f>STDEV(B1192,C1191,D1191,E1192,F1191,G1191)</f>
        <v>#DIV/0!</v>
      </c>
      <c r="E1201" s="148" t="e">
        <f t="shared" ref="E1201:E1205" si="198">ROUND((D1201/C1201)*100,2)&amp;"%"</f>
        <v>#DIV/0!</v>
      </c>
      <c r="F1201" s="111"/>
      <c r="G1201" s="111"/>
      <c r="I1201" s="111" t="s">
        <v>198</v>
      </c>
      <c r="J1201" s="148" t="e">
        <f>AVERAGE(I1192,J1191,K1191,M1191,N1191,L1192)</f>
        <v>#DIV/0!</v>
      </c>
      <c r="K1201" s="148" t="e">
        <f>STDEV(I1192,J1191,K1191,L1192,M1191,N1191)</f>
        <v>#DIV/0!</v>
      </c>
      <c r="L1201" s="148" t="e">
        <f t="shared" ref="L1201:L1205" si="199">ROUND((K1201/J1201)*100,2)&amp;"%"</f>
        <v>#DIV/0!</v>
      </c>
      <c r="M1201" s="111"/>
      <c r="N1201" s="111"/>
      <c r="P1201" s="111" t="s">
        <v>198</v>
      </c>
      <c r="Q1201" s="148" t="e">
        <f>AVERAGE(P1192,Q1191,R1191,T1191,U1191,S1192)</f>
        <v>#DIV/0!</v>
      </c>
      <c r="R1201" s="148" t="e">
        <f>STDEV(P1192,Q1191,R1191,S1192,T1191,U1191)</f>
        <v>#DIV/0!</v>
      </c>
      <c r="S1201" s="148" t="e">
        <f t="shared" ref="S1201:S1205" si="200">ROUND((R1201/Q1201)*100,2)&amp;"%"</f>
        <v>#DIV/0!</v>
      </c>
      <c r="T1201" s="111"/>
      <c r="U1201" s="111"/>
    </row>
    <row r="1202" spans="1:21" s="148" customFormat="1" x14ac:dyDescent="0.3">
      <c r="A1202" s="111"/>
      <c r="B1202" s="111" t="s">
        <v>200</v>
      </c>
      <c r="C1202" s="148" t="e">
        <f>AVERAGE(B1194,C1193,D1192,E1191,F1196,G1195)</f>
        <v>#DIV/0!</v>
      </c>
      <c r="D1202" s="148" t="e">
        <f>STDEV(B1194,C1193,D1192,E1191,F1196,G1195)</f>
        <v>#DIV/0!</v>
      </c>
      <c r="E1202" s="148" t="e">
        <f t="shared" si="198"/>
        <v>#DIV/0!</v>
      </c>
      <c r="F1202" s="111"/>
      <c r="G1202" s="111"/>
      <c r="I1202" s="111" t="s">
        <v>200</v>
      </c>
      <c r="J1202" s="148" t="e">
        <f>AVERAGE(I1194,J1193,K1192,L1191,M1196,N1195)</f>
        <v>#DIV/0!</v>
      </c>
      <c r="K1202" s="148" t="e">
        <f>STDEV(I1194,J1193,K1192,L1191,M1196,N1195)</f>
        <v>#DIV/0!</v>
      </c>
      <c r="L1202" s="148" t="e">
        <f t="shared" si="199"/>
        <v>#DIV/0!</v>
      </c>
      <c r="M1202" s="111"/>
      <c r="N1202" s="111"/>
      <c r="P1202" s="111" t="s">
        <v>200</v>
      </c>
      <c r="Q1202" s="148" t="e">
        <f>AVERAGE(P1194,Q1193,R1192,S1191,T1196,U1195)</f>
        <v>#DIV/0!</v>
      </c>
      <c r="R1202" s="148" t="e">
        <f>STDEV(P1194,Q1193,R1192,S1191,T1196,U1195)</f>
        <v>#DIV/0!</v>
      </c>
      <c r="S1202" s="148" t="e">
        <f t="shared" si="200"/>
        <v>#DIV/0!</v>
      </c>
      <c r="T1202" s="111"/>
      <c r="U1202" s="111"/>
    </row>
    <row r="1203" spans="1:21" s="148" customFormat="1" x14ac:dyDescent="0.3">
      <c r="A1203" s="111"/>
      <c r="B1203" s="111" t="s">
        <v>201</v>
      </c>
      <c r="C1203" s="148" t="e">
        <f>AVERAGE(B1195,C1196,D1196,E1195,F1194,G1193)</f>
        <v>#DIV/0!</v>
      </c>
      <c r="D1203" s="148" t="e">
        <f>STDEV(B1195,C1196,D1196,E1195,F1194,G1193)</f>
        <v>#DIV/0!</v>
      </c>
      <c r="E1203" s="148" t="e">
        <f t="shared" si="198"/>
        <v>#DIV/0!</v>
      </c>
      <c r="F1203" s="111"/>
      <c r="G1203" s="111"/>
      <c r="I1203" s="111" t="s">
        <v>201</v>
      </c>
      <c r="J1203" s="148" t="e">
        <f>AVERAGE(I1195,J1196,K1196,L1195,M1194,N1193)</f>
        <v>#DIV/0!</v>
      </c>
      <c r="K1203" s="148" t="e">
        <f>STDEV(I1195,J1196,K1196,L1195,M1194,N1193)</f>
        <v>#DIV/0!</v>
      </c>
      <c r="L1203" s="148" t="e">
        <f t="shared" si="199"/>
        <v>#DIV/0!</v>
      </c>
      <c r="M1203" s="111"/>
      <c r="N1203" s="111"/>
      <c r="P1203" s="111" t="s">
        <v>201</v>
      </c>
      <c r="Q1203" s="148" t="e">
        <f>AVERAGE(P1195,Q1196,R1196,S1195,T1194,U1193)</f>
        <v>#DIV/0!</v>
      </c>
      <c r="R1203" s="148" t="e">
        <f>STDEV(P1195,Q1196,R1196,S1195,T1194,U1193)</f>
        <v>#DIV/0!</v>
      </c>
      <c r="S1203" s="148" t="e">
        <f t="shared" si="200"/>
        <v>#DIV/0!</v>
      </c>
      <c r="T1203" s="111"/>
      <c r="U1203" s="111"/>
    </row>
    <row r="1204" spans="1:21" s="148" customFormat="1" x14ac:dyDescent="0.3">
      <c r="A1204" s="111"/>
      <c r="B1204" s="111" t="s">
        <v>202</v>
      </c>
      <c r="C1204" s="148" t="e">
        <f>AVERAGE(B1197,C1195,D1194,G1192,F1197,E1198)</f>
        <v>#DIV/0!</v>
      </c>
      <c r="D1204" s="148" t="e">
        <f>STDEV(B1197,C1195,D1194,G1192,F1197,E1198)</f>
        <v>#DIV/0!</v>
      </c>
      <c r="E1204" s="148" t="e">
        <f t="shared" si="198"/>
        <v>#DIV/0!</v>
      </c>
      <c r="F1204" s="111"/>
      <c r="G1204" s="111"/>
      <c r="I1204" s="111" t="s">
        <v>202</v>
      </c>
      <c r="J1204" s="148" t="e">
        <f>AVERAGE(I1197,J1195,K1194,N1192,M1197,L1198)</f>
        <v>#DIV/0!</v>
      </c>
      <c r="K1204" s="148" t="e">
        <f>STDEV(I1197,J1195,K1194,N1192,M1197,L1198)</f>
        <v>#DIV/0!</v>
      </c>
      <c r="L1204" s="148" t="e">
        <f t="shared" si="199"/>
        <v>#DIV/0!</v>
      </c>
      <c r="M1204" s="111"/>
      <c r="N1204" s="111"/>
      <c r="P1204" s="111" t="s">
        <v>202</v>
      </c>
      <c r="Q1204" s="148" t="e">
        <f>AVERAGE(P1197,Q1195,R1194,U1192,T1197,S1198)</f>
        <v>#DIV/0!</v>
      </c>
      <c r="R1204" s="148" t="e">
        <f>STDEV(P1197,Q1195,R1194,U1192,T1197,S1198)</f>
        <v>#DIV/0!</v>
      </c>
      <c r="S1204" s="148" t="e">
        <f t="shared" si="200"/>
        <v>#DIV/0!</v>
      </c>
      <c r="T1204" s="111"/>
      <c r="U1204" s="111"/>
    </row>
    <row r="1205" spans="1:21" s="148" customFormat="1" x14ac:dyDescent="0.3">
      <c r="A1205" s="111"/>
      <c r="B1205" s="111" t="s">
        <v>204</v>
      </c>
      <c r="C1205" s="148" t="e">
        <f>AVERAGE(B1198,C1197,D1198,E1197,F1198,G1197)</f>
        <v>#DIV/0!</v>
      </c>
      <c r="D1205" s="148" t="e">
        <f>STDEV(B1198,C1197,D1198,E1197,F1198,G1197)</f>
        <v>#DIV/0!</v>
      </c>
      <c r="E1205" s="148" t="e">
        <f t="shared" si="198"/>
        <v>#DIV/0!</v>
      </c>
      <c r="F1205" s="111"/>
      <c r="G1205" s="111"/>
      <c r="I1205" s="111" t="s">
        <v>204</v>
      </c>
      <c r="J1205" s="148" t="e">
        <f>AVERAGE(I1198,J1197,K1198,L1197,M1198,N1197)</f>
        <v>#DIV/0!</v>
      </c>
      <c r="K1205" s="148" t="e">
        <f>STDEV(I1198,J1197,K1198,L1197,M1198,N1197)</f>
        <v>#DIV/0!</v>
      </c>
      <c r="L1205" s="148" t="e">
        <f t="shared" si="199"/>
        <v>#DIV/0!</v>
      </c>
      <c r="M1205" s="111"/>
      <c r="N1205" s="111"/>
      <c r="P1205" s="111" t="s">
        <v>204</v>
      </c>
      <c r="Q1205" s="148" t="e">
        <f>AVERAGE(P1198,Q1197,R1198,S1197,T1198,U1197)</f>
        <v>#DIV/0!</v>
      </c>
      <c r="R1205" s="148" t="e">
        <f>STDEV(P1198,Q1197,R1198,S1197,T1198,U1197)</f>
        <v>#DIV/0!</v>
      </c>
      <c r="S1205" s="148" t="e">
        <f t="shared" si="200"/>
        <v>#DIV/0!</v>
      </c>
      <c r="T1205" s="111"/>
      <c r="U1205" s="111"/>
    </row>
    <row r="1206" spans="1:21" s="148" customFormat="1" x14ac:dyDescent="0.3">
      <c r="A1206" s="111"/>
      <c r="B1206" s="111"/>
      <c r="C1206" s="111"/>
      <c r="D1206" s="111"/>
      <c r="E1206" s="111"/>
      <c r="F1206" s="111"/>
      <c r="G1206" s="111"/>
      <c r="I1206" s="111"/>
      <c r="J1206" s="111"/>
      <c r="K1206" s="111"/>
      <c r="L1206" s="111"/>
      <c r="M1206" s="111"/>
      <c r="N1206" s="111"/>
      <c r="P1206" s="111"/>
      <c r="Q1206" s="111"/>
      <c r="R1206" s="111"/>
      <c r="S1206" s="111"/>
      <c r="T1206" s="111"/>
      <c r="U1206" s="111"/>
    </row>
    <row r="1207" spans="1:21" s="148" customFormat="1" x14ac:dyDescent="0.3">
      <c r="A1207" s="111"/>
      <c r="B1207" s="52" t="s">
        <v>194</v>
      </c>
      <c r="C1207" s="106"/>
      <c r="D1207" s="106"/>
      <c r="E1207" s="106"/>
      <c r="F1207" s="106"/>
      <c r="G1207" s="106"/>
      <c r="H1207" s="106"/>
      <c r="I1207" s="52" t="s">
        <v>195</v>
      </c>
      <c r="J1207" s="106"/>
      <c r="K1207" s="106"/>
      <c r="L1207" s="106"/>
      <c r="M1207" s="106"/>
      <c r="N1207" s="106"/>
      <c r="O1207" s="106"/>
      <c r="P1207" s="52" t="s">
        <v>196</v>
      </c>
      <c r="Q1207" s="106"/>
      <c r="R1207" s="106"/>
      <c r="S1207" s="106"/>
      <c r="T1207" s="106"/>
      <c r="U1207" s="106"/>
    </row>
    <row r="1208" spans="1:21" s="148" customFormat="1" x14ac:dyDescent="0.3">
      <c r="A1208" s="111"/>
      <c r="B1208" s="131"/>
      <c r="C1208" s="131"/>
      <c r="D1208" s="131"/>
      <c r="E1208" s="131"/>
      <c r="F1208" s="131"/>
      <c r="G1208" s="131"/>
      <c r="H1208" s="106"/>
      <c r="I1208" s="131"/>
      <c r="J1208" s="131"/>
      <c r="K1208" s="131"/>
      <c r="L1208" s="131"/>
      <c r="M1208" s="131"/>
      <c r="N1208" s="131"/>
      <c r="O1208" s="106"/>
      <c r="P1208" s="131"/>
      <c r="Q1208" s="131"/>
      <c r="R1208" s="131"/>
      <c r="S1208" s="131"/>
      <c r="T1208" s="131"/>
      <c r="U1208" s="131"/>
    </row>
    <row r="1209" spans="1:21" s="148" customFormat="1" x14ac:dyDescent="0.3">
      <c r="A1209" s="111"/>
      <c r="B1209" s="132"/>
      <c r="C1209" s="133"/>
      <c r="D1209" s="133"/>
      <c r="E1209" s="134"/>
      <c r="F1209" s="133"/>
      <c r="G1209" s="133"/>
      <c r="H1209" s="106"/>
      <c r="I1209" s="132"/>
      <c r="J1209" s="133"/>
      <c r="K1209" s="133"/>
      <c r="L1209" s="134"/>
      <c r="M1209" s="133"/>
      <c r="N1209" s="133"/>
      <c r="O1209" s="106"/>
      <c r="P1209" s="132"/>
      <c r="Q1209" s="133"/>
      <c r="R1209" s="133"/>
      <c r="S1209" s="134"/>
      <c r="T1209" s="133"/>
      <c r="U1209" s="133"/>
    </row>
    <row r="1210" spans="1:21" s="148" customFormat="1" x14ac:dyDescent="0.3">
      <c r="A1210" s="111"/>
      <c r="B1210" s="133"/>
      <c r="C1210" s="132"/>
      <c r="D1210" s="134"/>
      <c r="E1210" s="133"/>
      <c r="F1210" s="135"/>
      <c r="G1210" s="136"/>
      <c r="H1210" s="106"/>
      <c r="I1210" s="133"/>
      <c r="J1210" s="132"/>
      <c r="K1210" s="134"/>
      <c r="L1210" s="133"/>
      <c r="M1210" s="135"/>
      <c r="N1210" s="136"/>
      <c r="O1210" s="106"/>
      <c r="P1210" s="133"/>
      <c r="Q1210" s="132"/>
      <c r="R1210" s="134"/>
      <c r="S1210" s="133"/>
      <c r="T1210" s="135"/>
      <c r="U1210" s="136"/>
    </row>
    <row r="1211" spans="1:21" s="148" customFormat="1" x14ac:dyDescent="0.3">
      <c r="A1211" s="111"/>
      <c r="B1211" s="135"/>
      <c r="C1211" s="134"/>
      <c r="D1211" s="132"/>
      <c r="E1211" s="135"/>
      <c r="F1211" s="135"/>
      <c r="G1211" s="137"/>
      <c r="H1211" s="106"/>
      <c r="I1211" s="135"/>
      <c r="J1211" s="134"/>
      <c r="K1211" s="132"/>
      <c r="L1211" s="135"/>
      <c r="M1211" s="135"/>
      <c r="N1211" s="137"/>
      <c r="O1211" s="106"/>
      <c r="P1211" s="135"/>
      <c r="Q1211" s="134"/>
      <c r="R1211" s="132"/>
      <c r="S1211" s="135"/>
      <c r="T1211" s="135"/>
      <c r="U1211" s="137"/>
    </row>
    <row r="1212" spans="1:21" s="148" customFormat="1" x14ac:dyDescent="0.3">
      <c r="A1212" s="111"/>
      <c r="B1212" s="134"/>
      <c r="C1212" s="135"/>
      <c r="D1212" s="136"/>
      <c r="E1212" s="132"/>
      <c r="F1212" s="137"/>
      <c r="G1212" s="135"/>
      <c r="H1212" s="106"/>
      <c r="I1212" s="134"/>
      <c r="J1212" s="135"/>
      <c r="K1212" s="136"/>
      <c r="L1212" s="132"/>
      <c r="M1212" s="137"/>
      <c r="N1212" s="135"/>
      <c r="O1212" s="106"/>
      <c r="P1212" s="134"/>
      <c r="Q1212" s="135"/>
      <c r="R1212" s="136"/>
      <c r="S1212" s="132"/>
      <c r="T1212" s="137"/>
      <c r="U1212" s="135"/>
    </row>
    <row r="1213" spans="1:21" s="148" customFormat="1" x14ac:dyDescent="0.3">
      <c r="A1213" s="111"/>
      <c r="B1213" s="137"/>
      <c r="C1213" s="136"/>
      <c r="D1213" s="135"/>
      <c r="E1213" s="137"/>
      <c r="F1213" s="132"/>
      <c r="G1213" s="134"/>
      <c r="H1213" s="106"/>
      <c r="I1213" s="137"/>
      <c r="J1213" s="136"/>
      <c r="K1213" s="135"/>
      <c r="L1213" s="137"/>
      <c r="M1213" s="132"/>
      <c r="N1213" s="134"/>
      <c r="O1213" s="106"/>
      <c r="P1213" s="137"/>
      <c r="Q1213" s="136"/>
      <c r="R1213" s="135"/>
      <c r="S1213" s="137"/>
      <c r="T1213" s="132"/>
      <c r="U1213" s="134"/>
    </row>
    <row r="1214" spans="1:21" s="148" customFormat="1" x14ac:dyDescent="0.3">
      <c r="A1214" s="111"/>
      <c r="B1214" s="135"/>
      <c r="C1214" s="137"/>
      <c r="D1214" s="137"/>
      <c r="E1214" s="135"/>
      <c r="F1214" s="134"/>
      <c r="G1214" s="132"/>
      <c r="H1214" s="106"/>
      <c r="I1214" s="135"/>
      <c r="J1214" s="137"/>
      <c r="K1214" s="137"/>
      <c r="L1214" s="135"/>
      <c r="M1214" s="134"/>
      <c r="N1214" s="132"/>
      <c r="O1214" s="106"/>
      <c r="P1214" s="135"/>
      <c r="Q1214" s="137"/>
      <c r="R1214" s="137"/>
      <c r="S1214" s="135"/>
      <c r="T1214" s="134"/>
      <c r="U1214" s="132"/>
    </row>
    <row r="1215" spans="1:21" s="148" customFormat="1" x14ac:dyDescent="0.3">
      <c r="A1215" s="111"/>
      <c r="B1215" s="136"/>
      <c r="C1215" s="138"/>
      <c r="D1215" s="135"/>
      <c r="E1215" s="138"/>
      <c r="F1215" s="136"/>
      <c r="G1215" s="138"/>
      <c r="H1215" s="106"/>
      <c r="I1215" s="136"/>
      <c r="J1215" s="138"/>
      <c r="K1215" s="135"/>
      <c r="L1215" s="138"/>
      <c r="M1215" s="136"/>
      <c r="N1215" s="138"/>
      <c r="O1215" s="106"/>
      <c r="P1215" s="136"/>
      <c r="Q1215" s="138"/>
      <c r="R1215" s="135"/>
      <c r="S1215" s="138"/>
      <c r="T1215" s="136"/>
      <c r="U1215" s="138"/>
    </row>
    <row r="1216" spans="1:21" s="148" customFormat="1" x14ac:dyDescent="0.3">
      <c r="A1216" s="111"/>
      <c r="B1216" s="145"/>
      <c r="C1216" s="146"/>
      <c r="D1216" s="145"/>
      <c r="E1216" s="147"/>
      <c r="F1216" s="145"/>
      <c r="G1216" s="146"/>
      <c r="H1216" s="106"/>
      <c r="I1216" s="145"/>
      <c r="J1216" s="146"/>
      <c r="K1216" s="145"/>
      <c r="L1216" s="147"/>
      <c r="M1216" s="145"/>
      <c r="N1216" s="146"/>
      <c r="O1216" s="106"/>
      <c r="P1216" s="145"/>
      <c r="Q1216" s="146"/>
      <c r="R1216" s="145"/>
      <c r="S1216" s="147"/>
      <c r="T1216" s="145"/>
      <c r="U1216" s="146"/>
    </row>
    <row r="1217" spans="1:21" s="148" customFormat="1" x14ac:dyDescent="0.3">
      <c r="A1217" s="111"/>
      <c r="C1217" s="111" t="s">
        <v>197</v>
      </c>
      <c r="D1217" s="111" t="s">
        <v>3</v>
      </c>
      <c r="E1217" s="111" t="s">
        <v>203</v>
      </c>
      <c r="J1217" s="111" t="s">
        <v>197</v>
      </c>
      <c r="K1217" s="111" t="s">
        <v>3</v>
      </c>
      <c r="L1217" s="111" t="s">
        <v>203</v>
      </c>
      <c r="Q1217" s="111" t="s">
        <v>197</v>
      </c>
      <c r="R1217" s="111" t="s">
        <v>3</v>
      </c>
      <c r="S1217" s="111" t="s">
        <v>203</v>
      </c>
    </row>
    <row r="1218" spans="1:21" s="148" customFormat="1" x14ac:dyDescent="0.3">
      <c r="A1218" s="111"/>
      <c r="B1218" s="111" t="s">
        <v>199</v>
      </c>
      <c r="C1218" s="148" t="e">
        <f>AVERAGE(B1209,C1210,D1211,E1212,F1213,G1214)</f>
        <v>#DIV/0!</v>
      </c>
      <c r="D1218" s="148" t="e">
        <f>STDEV(B1209,C1210,D1211,E1212,F1213,G1214)</f>
        <v>#DIV/0!</v>
      </c>
      <c r="E1218" s="148" t="e">
        <f>ROUND((D1218/C1218)*100,2)&amp;"%"</f>
        <v>#DIV/0!</v>
      </c>
      <c r="I1218" s="111" t="s">
        <v>199</v>
      </c>
      <c r="J1218" s="148" t="e">
        <f>AVERAGE(I1209,J1210,K1211,L1212,M1213,N1214)</f>
        <v>#DIV/0!</v>
      </c>
      <c r="K1218" s="148" t="e">
        <f>STDEV(I1209,J1210,K1211,L1212,M1213,N1214)</f>
        <v>#DIV/0!</v>
      </c>
      <c r="L1218" s="148" t="e">
        <f>ROUND((K1218/J1218)*100,2)&amp;"%"</f>
        <v>#DIV/0!</v>
      </c>
      <c r="P1218" s="111" t="s">
        <v>199</v>
      </c>
      <c r="Q1218" s="148" t="e">
        <f>AVERAGE(P1209,Q1210,R1211,S1212,T1213,U1214)</f>
        <v>#DIV/0!</v>
      </c>
      <c r="R1218" s="148" t="e">
        <f>STDEV(P1209,Q1210,R1211,S1212,T1213,U1214)</f>
        <v>#DIV/0!</v>
      </c>
      <c r="S1218" s="148" t="e">
        <f>ROUND((R1218/Q1218)*100,2)&amp;"%"</f>
        <v>#DIV/0!</v>
      </c>
    </row>
    <row r="1219" spans="1:21" s="148" customFormat="1" x14ac:dyDescent="0.3">
      <c r="A1219" s="111"/>
      <c r="B1219" s="111" t="s">
        <v>198</v>
      </c>
      <c r="C1219" s="148" t="e">
        <f>AVERAGE(B1210,C1209,D1209,F1209,G1209,E1210)</f>
        <v>#DIV/0!</v>
      </c>
      <c r="D1219" s="148" t="e">
        <f>STDEV(B1210,C1209,D1209,E1210,F1209,G1209)</f>
        <v>#DIV/0!</v>
      </c>
      <c r="E1219" s="148" t="e">
        <f t="shared" ref="E1219:E1223" si="201">ROUND((D1219/C1219)*100,2)&amp;"%"</f>
        <v>#DIV/0!</v>
      </c>
      <c r="F1219" s="111"/>
      <c r="G1219" s="111"/>
      <c r="I1219" s="111" t="s">
        <v>198</v>
      </c>
      <c r="J1219" s="148" t="e">
        <f>AVERAGE(I1210,J1209,K1209,M1209,N1209,L1210)</f>
        <v>#DIV/0!</v>
      </c>
      <c r="K1219" s="148" t="e">
        <f>STDEV(I1210,J1209,K1209,L1210,M1209,N1209)</f>
        <v>#DIV/0!</v>
      </c>
      <c r="L1219" s="148" t="e">
        <f t="shared" ref="L1219:L1223" si="202">ROUND((K1219/J1219)*100,2)&amp;"%"</f>
        <v>#DIV/0!</v>
      </c>
      <c r="M1219" s="111"/>
      <c r="N1219" s="111"/>
      <c r="P1219" s="111" t="s">
        <v>198</v>
      </c>
      <c r="Q1219" s="148" t="e">
        <f>AVERAGE(P1210,Q1209,R1209,T1209,U1209,S1210)</f>
        <v>#DIV/0!</v>
      </c>
      <c r="R1219" s="148" t="e">
        <f>STDEV(P1210,Q1209,R1209,S1210,T1209,U1209)</f>
        <v>#DIV/0!</v>
      </c>
      <c r="S1219" s="148" t="e">
        <f t="shared" ref="S1219:S1223" si="203">ROUND((R1219/Q1219)*100,2)&amp;"%"</f>
        <v>#DIV/0!</v>
      </c>
      <c r="T1219" s="111"/>
      <c r="U1219" s="111"/>
    </row>
    <row r="1220" spans="1:21" s="148" customFormat="1" x14ac:dyDescent="0.3">
      <c r="A1220" s="111"/>
      <c r="B1220" s="111" t="s">
        <v>200</v>
      </c>
      <c r="C1220" s="148" t="e">
        <f>AVERAGE(B1212,C1211,D1210,E1209,F1214,G1213)</f>
        <v>#DIV/0!</v>
      </c>
      <c r="D1220" s="148" t="e">
        <f>STDEV(B1212,C1211,D1210,E1209,F1214,G1213)</f>
        <v>#DIV/0!</v>
      </c>
      <c r="E1220" s="148" t="e">
        <f t="shared" si="201"/>
        <v>#DIV/0!</v>
      </c>
      <c r="F1220" s="111"/>
      <c r="G1220" s="111"/>
      <c r="I1220" s="111" t="s">
        <v>200</v>
      </c>
      <c r="J1220" s="148" t="e">
        <f>AVERAGE(I1212,J1211,K1210,L1209,M1214,N1213)</f>
        <v>#DIV/0!</v>
      </c>
      <c r="K1220" s="148" t="e">
        <f>STDEV(I1212,J1211,K1210,L1209,M1214,N1213)</f>
        <v>#DIV/0!</v>
      </c>
      <c r="L1220" s="148" t="e">
        <f t="shared" si="202"/>
        <v>#DIV/0!</v>
      </c>
      <c r="M1220" s="111"/>
      <c r="N1220" s="111"/>
      <c r="P1220" s="111" t="s">
        <v>200</v>
      </c>
      <c r="Q1220" s="148" t="e">
        <f>AVERAGE(P1212,Q1211,R1210,S1209,T1214,U1213)</f>
        <v>#DIV/0!</v>
      </c>
      <c r="R1220" s="148" t="e">
        <f>STDEV(P1212,Q1211,R1210,S1209,T1214,U1213)</f>
        <v>#DIV/0!</v>
      </c>
      <c r="S1220" s="148" t="e">
        <f t="shared" si="203"/>
        <v>#DIV/0!</v>
      </c>
      <c r="T1220" s="111"/>
      <c r="U1220" s="111"/>
    </row>
    <row r="1221" spans="1:21" s="148" customFormat="1" x14ac:dyDescent="0.3">
      <c r="A1221" s="111"/>
      <c r="B1221" s="111" t="s">
        <v>201</v>
      </c>
      <c r="C1221" s="148" t="e">
        <f>AVERAGE(B1213,C1214,D1214,E1213,F1212,G1211)</f>
        <v>#DIV/0!</v>
      </c>
      <c r="D1221" s="148" t="e">
        <f>STDEV(B1213,C1214,D1214,E1213,F1212,G1211)</f>
        <v>#DIV/0!</v>
      </c>
      <c r="E1221" s="148" t="e">
        <f t="shared" si="201"/>
        <v>#DIV/0!</v>
      </c>
      <c r="F1221" s="111"/>
      <c r="G1221" s="111"/>
      <c r="I1221" s="111" t="s">
        <v>201</v>
      </c>
      <c r="J1221" s="148" t="e">
        <f>AVERAGE(I1213,J1214,K1214,L1213,M1212,N1211)</f>
        <v>#DIV/0!</v>
      </c>
      <c r="K1221" s="148" t="e">
        <f>STDEV(I1213,J1214,K1214,L1213,M1212,N1211)</f>
        <v>#DIV/0!</v>
      </c>
      <c r="L1221" s="148" t="e">
        <f t="shared" si="202"/>
        <v>#DIV/0!</v>
      </c>
      <c r="M1221" s="111"/>
      <c r="N1221" s="111"/>
      <c r="P1221" s="111" t="s">
        <v>201</v>
      </c>
      <c r="Q1221" s="148" t="e">
        <f>AVERAGE(P1213,Q1214,R1214,S1213,T1212,U1211)</f>
        <v>#DIV/0!</v>
      </c>
      <c r="R1221" s="148" t="e">
        <f>STDEV(P1213,Q1214,R1214,S1213,T1212,U1211)</f>
        <v>#DIV/0!</v>
      </c>
      <c r="S1221" s="148" t="e">
        <f t="shared" si="203"/>
        <v>#DIV/0!</v>
      </c>
      <c r="T1221" s="111"/>
      <c r="U1221" s="111"/>
    </row>
    <row r="1222" spans="1:21" s="148" customFormat="1" x14ac:dyDescent="0.3">
      <c r="A1222" s="111"/>
      <c r="B1222" s="111" t="s">
        <v>202</v>
      </c>
      <c r="C1222" s="148" t="e">
        <f>AVERAGE(B1215,C1213,D1212,G1210,F1215,E1216)</f>
        <v>#DIV/0!</v>
      </c>
      <c r="D1222" s="148" t="e">
        <f>STDEV(B1215,C1213,D1212,G1210,F1215,E1216)</f>
        <v>#DIV/0!</v>
      </c>
      <c r="E1222" s="148" t="e">
        <f t="shared" si="201"/>
        <v>#DIV/0!</v>
      </c>
      <c r="F1222" s="111"/>
      <c r="G1222" s="111"/>
      <c r="I1222" s="111" t="s">
        <v>202</v>
      </c>
      <c r="J1222" s="148" t="e">
        <f>AVERAGE(I1215,J1213,K1212,N1210,M1215,L1216)</f>
        <v>#DIV/0!</v>
      </c>
      <c r="K1222" s="148" t="e">
        <f>STDEV(I1215,J1213,K1212,N1210,M1215,L1216)</f>
        <v>#DIV/0!</v>
      </c>
      <c r="L1222" s="148" t="e">
        <f t="shared" si="202"/>
        <v>#DIV/0!</v>
      </c>
      <c r="M1222" s="111"/>
      <c r="N1222" s="111"/>
      <c r="P1222" s="111" t="s">
        <v>202</v>
      </c>
      <c r="Q1222" s="148" t="e">
        <f>AVERAGE(P1215,Q1213,R1212,U1210,T1215,S1216)</f>
        <v>#DIV/0!</v>
      </c>
      <c r="R1222" s="148" t="e">
        <f>STDEV(P1215,Q1213,R1212,U1210,T1215,S1216)</f>
        <v>#DIV/0!</v>
      </c>
      <c r="S1222" s="148" t="e">
        <f t="shared" si="203"/>
        <v>#DIV/0!</v>
      </c>
      <c r="T1222" s="111"/>
      <c r="U1222" s="111"/>
    </row>
    <row r="1223" spans="1:21" s="148" customFormat="1" x14ac:dyDescent="0.3">
      <c r="A1223" s="111"/>
      <c r="B1223" s="111" t="s">
        <v>204</v>
      </c>
      <c r="C1223" s="148" t="e">
        <f>AVERAGE(B1216,C1215,D1216,E1215,F1216,G1215)</f>
        <v>#DIV/0!</v>
      </c>
      <c r="D1223" s="148" t="e">
        <f>STDEV(B1216,C1215,D1216,E1215,F1216,G1215)</f>
        <v>#DIV/0!</v>
      </c>
      <c r="E1223" s="148" t="e">
        <f t="shared" si="201"/>
        <v>#DIV/0!</v>
      </c>
      <c r="F1223" s="111"/>
      <c r="G1223" s="111"/>
      <c r="I1223" s="111" t="s">
        <v>204</v>
      </c>
      <c r="J1223" s="148" t="e">
        <f>AVERAGE(I1216,J1215,K1216,L1215,M1216,N1215)</f>
        <v>#DIV/0!</v>
      </c>
      <c r="K1223" s="148" t="e">
        <f>STDEV(I1216,J1215,K1216,L1215,M1216,N1215)</f>
        <v>#DIV/0!</v>
      </c>
      <c r="L1223" s="148" t="e">
        <f t="shared" si="202"/>
        <v>#DIV/0!</v>
      </c>
      <c r="M1223" s="111"/>
      <c r="N1223" s="111"/>
      <c r="P1223" s="111" t="s">
        <v>204</v>
      </c>
      <c r="Q1223" s="148" t="e">
        <f>AVERAGE(P1216,Q1215,R1216,S1215,T1216,U1215)</f>
        <v>#DIV/0!</v>
      </c>
      <c r="R1223" s="148" t="e">
        <f>STDEV(P1216,Q1215,R1216,S1215,T1216,U1215)</f>
        <v>#DIV/0!</v>
      </c>
      <c r="S1223" s="148" t="e">
        <f t="shared" si="203"/>
        <v>#DIV/0!</v>
      </c>
      <c r="T1223" s="111"/>
      <c r="U1223" s="111"/>
    </row>
    <row r="1224" spans="1:21" s="148" customFormat="1" x14ac:dyDescent="0.3">
      <c r="A1224" s="111"/>
      <c r="B1224" s="111"/>
      <c r="C1224" s="111"/>
      <c r="D1224" s="111"/>
      <c r="E1224" s="111"/>
      <c r="F1224" s="111"/>
      <c r="G1224" s="111"/>
      <c r="I1224" s="111"/>
      <c r="J1224" s="111"/>
      <c r="K1224" s="111"/>
      <c r="L1224" s="111"/>
      <c r="M1224" s="111"/>
      <c r="N1224" s="111"/>
      <c r="P1224" s="111"/>
      <c r="Q1224" s="111"/>
      <c r="R1224" s="111"/>
      <c r="S1224" s="111"/>
      <c r="T1224" s="111"/>
      <c r="U1224" s="111"/>
    </row>
    <row r="1225" spans="1:21" s="148" customFormat="1" x14ac:dyDescent="0.3">
      <c r="A1225" s="111"/>
      <c r="B1225" s="52" t="s">
        <v>194</v>
      </c>
      <c r="C1225" s="106"/>
      <c r="D1225" s="106"/>
      <c r="E1225" s="106"/>
      <c r="F1225" s="106"/>
      <c r="G1225" s="106"/>
      <c r="H1225" s="106"/>
      <c r="I1225" s="52" t="s">
        <v>195</v>
      </c>
      <c r="J1225" s="106"/>
      <c r="K1225" s="106"/>
      <c r="L1225" s="106"/>
      <c r="M1225" s="106"/>
      <c r="N1225" s="106"/>
      <c r="O1225" s="106"/>
      <c r="P1225" s="52" t="s">
        <v>196</v>
      </c>
      <c r="Q1225" s="106"/>
      <c r="R1225" s="106"/>
      <c r="S1225" s="106"/>
      <c r="T1225" s="106"/>
      <c r="U1225" s="106"/>
    </row>
    <row r="1226" spans="1:21" s="148" customFormat="1" x14ac:dyDescent="0.3">
      <c r="A1226" s="111"/>
      <c r="B1226" s="131"/>
      <c r="C1226" s="131"/>
      <c r="D1226" s="131"/>
      <c r="E1226" s="131"/>
      <c r="F1226" s="131"/>
      <c r="G1226" s="131"/>
      <c r="H1226" s="106"/>
      <c r="I1226" s="131"/>
      <c r="J1226" s="131"/>
      <c r="K1226" s="131"/>
      <c r="L1226" s="131"/>
      <c r="M1226" s="131"/>
      <c r="N1226" s="131"/>
      <c r="O1226" s="106"/>
      <c r="P1226" s="131"/>
      <c r="Q1226" s="131"/>
      <c r="R1226" s="131"/>
      <c r="S1226" s="131"/>
      <c r="T1226" s="131"/>
      <c r="U1226" s="131"/>
    </row>
    <row r="1227" spans="1:21" s="148" customFormat="1" x14ac:dyDescent="0.3">
      <c r="A1227" s="111"/>
      <c r="B1227" s="132"/>
      <c r="C1227" s="133"/>
      <c r="D1227" s="133"/>
      <c r="E1227" s="134"/>
      <c r="F1227" s="133"/>
      <c r="G1227" s="133"/>
      <c r="H1227" s="106"/>
      <c r="I1227" s="132"/>
      <c r="J1227" s="133"/>
      <c r="K1227" s="133"/>
      <c r="L1227" s="134"/>
      <c r="M1227" s="133"/>
      <c r="N1227" s="133"/>
      <c r="O1227" s="106"/>
      <c r="P1227" s="132"/>
      <c r="Q1227" s="133"/>
      <c r="R1227" s="133"/>
      <c r="S1227" s="134"/>
      <c r="T1227" s="133"/>
      <c r="U1227" s="133"/>
    </row>
    <row r="1228" spans="1:21" s="148" customFormat="1" x14ac:dyDescent="0.3">
      <c r="A1228" s="111"/>
      <c r="B1228" s="133"/>
      <c r="C1228" s="132"/>
      <c r="D1228" s="134"/>
      <c r="E1228" s="133"/>
      <c r="F1228" s="135"/>
      <c r="G1228" s="136"/>
      <c r="H1228" s="106"/>
      <c r="I1228" s="133"/>
      <c r="J1228" s="132"/>
      <c r="K1228" s="134"/>
      <c r="L1228" s="133"/>
      <c r="M1228" s="135"/>
      <c r="N1228" s="136"/>
      <c r="O1228" s="106"/>
      <c r="P1228" s="133"/>
      <c r="Q1228" s="132"/>
      <c r="R1228" s="134"/>
      <c r="S1228" s="133"/>
      <c r="T1228" s="135"/>
      <c r="U1228" s="136"/>
    </row>
    <row r="1229" spans="1:21" s="148" customFormat="1" x14ac:dyDescent="0.3">
      <c r="A1229" s="111"/>
      <c r="B1229" s="135"/>
      <c r="C1229" s="134"/>
      <c r="D1229" s="132"/>
      <c r="E1229" s="135"/>
      <c r="F1229" s="135"/>
      <c r="G1229" s="137"/>
      <c r="H1229" s="106"/>
      <c r="I1229" s="135"/>
      <c r="J1229" s="134"/>
      <c r="K1229" s="132"/>
      <c r="L1229" s="135"/>
      <c r="M1229" s="135"/>
      <c r="N1229" s="137"/>
      <c r="O1229" s="106"/>
      <c r="P1229" s="135"/>
      <c r="Q1229" s="134"/>
      <c r="R1229" s="132"/>
      <c r="S1229" s="135"/>
      <c r="T1229" s="135"/>
      <c r="U1229" s="137"/>
    </row>
    <row r="1230" spans="1:21" s="148" customFormat="1" x14ac:dyDescent="0.3">
      <c r="A1230" s="111"/>
      <c r="B1230" s="134"/>
      <c r="C1230" s="135"/>
      <c r="D1230" s="136"/>
      <c r="E1230" s="132"/>
      <c r="F1230" s="137"/>
      <c r="G1230" s="135"/>
      <c r="H1230" s="106"/>
      <c r="I1230" s="134"/>
      <c r="J1230" s="135"/>
      <c r="K1230" s="136"/>
      <c r="L1230" s="132"/>
      <c r="M1230" s="137"/>
      <c r="N1230" s="135"/>
      <c r="O1230" s="106"/>
      <c r="P1230" s="134"/>
      <c r="Q1230" s="135"/>
      <c r="R1230" s="136"/>
      <c r="S1230" s="132"/>
      <c r="T1230" s="137"/>
      <c r="U1230" s="135"/>
    </row>
    <row r="1231" spans="1:21" s="148" customFormat="1" x14ac:dyDescent="0.3">
      <c r="A1231" s="111"/>
      <c r="B1231" s="137"/>
      <c r="C1231" s="136"/>
      <c r="D1231" s="135"/>
      <c r="E1231" s="137"/>
      <c r="F1231" s="132"/>
      <c r="G1231" s="134"/>
      <c r="H1231" s="106"/>
      <c r="I1231" s="137"/>
      <c r="J1231" s="136"/>
      <c r="K1231" s="135"/>
      <c r="L1231" s="137"/>
      <c r="M1231" s="132"/>
      <c r="N1231" s="134"/>
      <c r="O1231" s="106"/>
      <c r="P1231" s="137"/>
      <c r="Q1231" s="136"/>
      <c r="R1231" s="135"/>
      <c r="S1231" s="137"/>
      <c r="T1231" s="132"/>
      <c r="U1231" s="134"/>
    </row>
    <row r="1232" spans="1:21" s="148" customFormat="1" x14ac:dyDescent="0.3">
      <c r="A1232" s="111"/>
      <c r="B1232" s="135"/>
      <c r="C1232" s="137"/>
      <c r="D1232" s="137"/>
      <c r="E1232" s="135"/>
      <c r="F1232" s="134"/>
      <c r="G1232" s="132"/>
      <c r="H1232" s="106"/>
      <c r="I1232" s="135"/>
      <c r="J1232" s="137"/>
      <c r="K1232" s="137"/>
      <c r="L1232" s="135"/>
      <c r="M1232" s="134"/>
      <c r="N1232" s="132"/>
      <c r="O1232" s="106"/>
      <c r="P1232" s="135"/>
      <c r="Q1232" s="137"/>
      <c r="R1232" s="137"/>
      <c r="S1232" s="135"/>
      <c r="T1232" s="134"/>
      <c r="U1232" s="132"/>
    </row>
    <row r="1233" spans="1:21" s="148" customFormat="1" x14ac:dyDescent="0.3">
      <c r="A1233" s="111"/>
      <c r="B1233" s="136"/>
      <c r="C1233" s="138"/>
      <c r="D1233" s="135"/>
      <c r="E1233" s="138"/>
      <c r="F1233" s="136"/>
      <c r="G1233" s="138"/>
      <c r="H1233" s="106"/>
      <c r="I1233" s="136"/>
      <c r="J1233" s="138"/>
      <c r="K1233" s="135"/>
      <c r="L1233" s="138"/>
      <c r="M1233" s="136"/>
      <c r="N1233" s="138"/>
      <c r="O1233" s="106"/>
      <c r="P1233" s="136"/>
      <c r="Q1233" s="138"/>
      <c r="R1233" s="135"/>
      <c r="S1233" s="138"/>
      <c r="T1233" s="136"/>
      <c r="U1233" s="138"/>
    </row>
    <row r="1234" spans="1:21" s="148" customFormat="1" x14ac:dyDescent="0.3">
      <c r="A1234" s="111"/>
      <c r="B1234" s="145"/>
      <c r="C1234" s="146"/>
      <c r="D1234" s="145"/>
      <c r="E1234" s="147"/>
      <c r="F1234" s="145"/>
      <c r="G1234" s="146"/>
      <c r="H1234" s="106"/>
      <c r="I1234" s="145"/>
      <c r="J1234" s="146"/>
      <c r="K1234" s="145"/>
      <c r="L1234" s="147"/>
      <c r="M1234" s="145"/>
      <c r="N1234" s="146"/>
      <c r="O1234" s="106"/>
      <c r="P1234" s="145"/>
      <c r="Q1234" s="146"/>
      <c r="R1234" s="145"/>
      <c r="S1234" s="147"/>
      <c r="T1234" s="145"/>
      <c r="U1234" s="146"/>
    </row>
    <row r="1235" spans="1:21" s="148" customFormat="1" x14ac:dyDescent="0.3">
      <c r="A1235" s="111"/>
      <c r="C1235" s="111" t="s">
        <v>197</v>
      </c>
      <c r="D1235" s="111" t="s">
        <v>3</v>
      </c>
      <c r="E1235" s="111" t="s">
        <v>203</v>
      </c>
      <c r="J1235" s="111" t="s">
        <v>197</v>
      </c>
      <c r="K1235" s="111" t="s">
        <v>3</v>
      </c>
      <c r="L1235" s="111" t="s">
        <v>203</v>
      </c>
      <c r="Q1235" s="111" t="s">
        <v>197</v>
      </c>
      <c r="R1235" s="111" t="s">
        <v>3</v>
      </c>
      <c r="S1235" s="111" t="s">
        <v>203</v>
      </c>
    </row>
    <row r="1236" spans="1:21" s="148" customFormat="1" x14ac:dyDescent="0.3">
      <c r="A1236" s="111"/>
      <c r="B1236" s="111" t="s">
        <v>199</v>
      </c>
      <c r="C1236" s="148" t="e">
        <f>AVERAGE(B1227,C1228,D1229,E1230,F1231,G1232)</f>
        <v>#DIV/0!</v>
      </c>
      <c r="D1236" s="148" t="e">
        <f>STDEV(B1227,C1228,D1229,E1230,F1231,G1232)</f>
        <v>#DIV/0!</v>
      </c>
      <c r="E1236" s="148" t="e">
        <f>ROUND((D1236/C1236)*100,2)&amp;"%"</f>
        <v>#DIV/0!</v>
      </c>
      <c r="I1236" s="111" t="s">
        <v>199</v>
      </c>
      <c r="J1236" s="148" t="e">
        <f>AVERAGE(I1227,J1228,K1229,L1230,M1231,N1232)</f>
        <v>#DIV/0!</v>
      </c>
      <c r="K1236" s="148" t="e">
        <f>STDEV(I1227,J1228,K1229,L1230,M1231,N1232)</f>
        <v>#DIV/0!</v>
      </c>
      <c r="L1236" s="148" t="e">
        <f>ROUND((K1236/J1236)*100,2)&amp;"%"</f>
        <v>#DIV/0!</v>
      </c>
      <c r="P1236" s="111" t="s">
        <v>199</v>
      </c>
      <c r="Q1236" s="148" t="e">
        <f>AVERAGE(P1227,Q1228,R1229,S1230,T1231,U1232)</f>
        <v>#DIV/0!</v>
      </c>
      <c r="R1236" s="148" t="e">
        <f>STDEV(P1227,Q1228,R1229,S1230,T1231,U1232)</f>
        <v>#DIV/0!</v>
      </c>
      <c r="S1236" s="148" t="e">
        <f>ROUND((R1236/Q1236)*100,2)&amp;"%"</f>
        <v>#DIV/0!</v>
      </c>
    </row>
    <row r="1237" spans="1:21" s="148" customFormat="1" x14ac:dyDescent="0.3">
      <c r="A1237" s="111"/>
      <c r="B1237" s="111" t="s">
        <v>198</v>
      </c>
      <c r="C1237" s="148" t="e">
        <f>AVERAGE(B1228,C1227,D1227,F1227,G1227,E1228)</f>
        <v>#DIV/0!</v>
      </c>
      <c r="D1237" s="148" t="e">
        <f>STDEV(B1228,C1227,D1227,E1228,F1227,G1227)</f>
        <v>#DIV/0!</v>
      </c>
      <c r="E1237" s="148" t="e">
        <f t="shared" ref="E1237:E1241" si="204">ROUND((D1237/C1237)*100,2)&amp;"%"</f>
        <v>#DIV/0!</v>
      </c>
      <c r="F1237" s="111"/>
      <c r="G1237" s="111"/>
      <c r="I1237" s="111" t="s">
        <v>198</v>
      </c>
      <c r="J1237" s="148" t="e">
        <f>AVERAGE(I1228,J1227,K1227,M1227,N1227,L1228)</f>
        <v>#DIV/0!</v>
      </c>
      <c r="K1237" s="148" t="e">
        <f>STDEV(I1228,J1227,K1227,L1228,M1227,N1227)</f>
        <v>#DIV/0!</v>
      </c>
      <c r="L1237" s="148" t="e">
        <f t="shared" ref="L1237:L1241" si="205">ROUND((K1237/J1237)*100,2)&amp;"%"</f>
        <v>#DIV/0!</v>
      </c>
      <c r="M1237" s="111"/>
      <c r="N1237" s="111"/>
      <c r="P1237" s="111" t="s">
        <v>198</v>
      </c>
      <c r="Q1237" s="148" t="e">
        <f>AVERAGE(P1228,Q1227,R1227,T1227,U1227,S1228)</f>
        <v>#DIV/0!</v>
      </c>
      <c r="R1237" s="148" t="e">
        <f>STDEV(P1228,Q1227,R1227,S1228,T1227,U1227)</f>
        <v>#DIV/0!</v>
      </c>
      <c r="S1237" s="148" t="e">
        <f t="shared" ref="S1237:S1241" si="206">ROUND((R1237/Q1237)*100,2)&amp;"%"</f>
        <v>#DIV/0!</v>
      </c>
      <c r="T1237" s="111"/>
      <c r="U1237" s="111"/>
    </row>
    <row r="1238" spans="1:21" s="148" customFormat="1" x14ac:dyDescent="0.3">
      <c r="A1238" s="111"/>
      <c r="B1238" s="111" t="s">
        <v>200</v>
      </c>
      <c r="C1238" s="148" t="e">
        <f>AVERAGE(B1230,C1229,D1228,E1227,F1232,G1231)</f>
        <v>#DIV/0!</v>
      </c>
      <c r="D1238" s="148" t="e">
        <f>STDEV(B1230,C1229,D1228,E1227,F1232,G1231)</f>
        <v>#DIV/0!</v>
      </c>
      <c r="E1238" s="148" t="e">
        <f t="shared" si="204"/>
        <v>#DIV/0!</v>
      </c>
      <c r="F1238" s="111"/>
      <c r="G1238" s="111"/>
      <c r="I1238" s="111" t="s">
        <v>200</v>
      </c>
      <c r="J1238" s="148" t="e">
        <f>AVERAGE(I1230,J1229,K1228,L1227,M1232,N1231)</f>
        <v>#DIV/0!</v>
      </c>
      <c r="K1238" s="148" t="e">
        <f>STDEV(I1230,J1229,K1228,L1227,M1232,N1231)</f>
        <v>#DIV/0!</v>
      </c>
      <c r="L1238" s="148" t="e">
        <f t="shared" si="205"/>
        <v>#DIV/0!</v>
      </c>
      <c r="M1238" s="111"/>
      <c r="N1238" s="111"/>
      <c r="P1238" s="111" t="s">
        <v>200</v>
      </c>
      <c r="Q1238" s="148" t="e">
        <f>AVERAGE(P1230,Q1229,R1228,S1227,T1232,U1231)</f>
        <v>#DIV/0!</v>
      </c>
      <c r="R1238" s="148" t="e">
        <f>STDEV(P1230,Q1229,R1228,S1227,T1232,U1231)</f>
        <v>#DIV/0!</v>
      </c>
      <c r="S1238" s="148" t="e">
        <f t="shared" si="206"/>
        <v>#DIV/0!</v>
      </c>
      <c r="T1238" s="111"/>
      <c r="U1238" s="111"/>
    </row>
    <row r="1239" spans="1:21" s="148" customFormat="1" x14ac:dyDescent="0.3">
      <c r="A1239" s="111"/>
      <c r="B1239" s="111" t="s">
        <v>201</v>
      </c>
      <c r="C1239" s="148" t="e">
        <f>AVERAGE(B1231,C1232,D1232,E1231,F1230,G1229)</f>
        <v>#DIV/0!</v>
      </c>
      <c r="D1239" s="148" t="e">
        <f>STDEV(B1231,C1232,D1232,E1231,F1230,G1229)</f>
        <v>#DIV/0!</v>
      </c>
      <c r="E1239" s="148" t="e">
        <f t="shared" si="204"/>
        <v>#DIV/0!</v>
      </c>
      <c r="F1239" s="111"/>
      <c r="G1239" s="111"/>
      <c r="I1239" s="111" t="s">
        <v>201</v>
      </c>
      <c r="J1239" s="148" t="e">
        <f>AVERAGE(I1231,J1232,K1232,L1231,M1230,N1229)</f>
        <v>#DIV/0!</v>
      </c>
      <c r="K1239" s="148" t="e">
        <f>STDEV(I1231,J1232,K1232,L1231,M1230,N1229)</f>
        <v>#DIV/0!</v>
      </c>
      <c r="L1239" s="148" t="e">
        <f t="shared" si="205"/>
        <v>#DIV/0!</v>
      </c>
      <c r="M1239" s="111"/>
      <c r="N1239" s="111"/>
      <c r="P1239" s="111" t="s">
        <v>201</v>
      </c>
      <c r="Q1239" s="148" t="e">
        <f>AVERAGE(P1231,Q1232,R1232,S1231,T1230,U1229)</f>
        <v>#DIV/0!</v>
      </c>
      <c r="R1239" s="148" t="e">
        <f>STDEV(P1231,Q1232,R1232,S1231,T1230,U1229)</f>
        <v>#DIV/0!</v>
      </c>
      <c r="S1239" s="148" t="e">
        <f t="shared" si="206"/>
        <v>#DIV/0!</v>
      </c>
      <c r="T1239" s="111"/>
      <c r="U1239" s="111"/>
    </row>
    <row r="1240" spans="1:21" s="148" customFormat="1" x14ac:dyDescent="0.3">
      <c r="A1240" s="111"/>
      <c r="B1240" s="111" t="s">
        <v>202</v>
      </c>
      <c r="C1240" s="148" t="e">
        <f>AVERAGE(B1233,C1231,D1230,G1228,F1233,E1234)</f>
        <v>#DIV/0!</v>
      </c>
      <c r="D1240" s="148" t="e">
        <f>STDEV(B1233,C1231,D1230,G1228,F1233,E1234)</f>
        <v>#DIV/0!</v>
      </c>
      <c r="E1240" s="148" t="e">
        <f t="shared" si="204"/>
        <v>#DIV/0!</v>
      </c>
      <c r="F1240" s="111"/>
      <c r="G1240" s="111"/>
      <c r="I1240" s="111" t="s">
        <v>202</v>
      </c>
      <c r="J1240" s="148" t="e">
        <f>AVERAGE(I1233,J1231,K1230,N1228,M1233,L1234)</f>
        <v>#DIV/0!</v>
      </c>
      <c r="K1240" s="148" t="e">
        <f>STDEV(I1233,J1231,K1230,N1228,M1233,L1234)</f>
        <v>#DIV/0!</v>
      </c>
      <c r="L1240" s="148" t="e">
        <f t="shared" si="205"/>
        <v>#DIV/0!</v>
      </c>
      <c r="M1240" s="111"/>
      <c r="N1240" s="111"/>
      <c r="P1240" s="111" t="s">
        <v>202</v>
      </c>
      <c r="Q1240" s="148" t="e">
        <f>AVERAGE(P1233,Q1231,R1230,U1228,T1233,S1234)</f>
        <v>#DIV/0!</v>
      </c>
      <c r="R1240" s="148" t="e">
        <f>STDEV(P1233,Q1231,R1230,U1228,T1233,S1234)</f>
        <v>#DIV/0!</v>
      </c>
      <c r="S1240" s="148" t="e">
        <f t="shared" si="206"/>
        <v>#DIV/0!</v>
      </c>
      <c r="T1240" s="111"/>
      <c r="U1240" s="111"/>
    </row>
    <row r="1241" spans="1:21" s="148" customFormat="1" x14ac:dyDescent="0.3">
      <c r="A1241" s="111"/>
      <c r="B1241" s="111" t="s">
        <v>204</v>
      </c>
      <c r="C1241" s="148" t="e">
        <f>AVERAGE(B1234,C1233,D1234,E1233,F1234,G1233)</f>
        <v>#DIV/0!</v>
      </c>
      <c r="D1241" s="148" t="e">
        <f>STDEV(B1234,C1233,D1234,E1233,F1234,G1233)</f>
        <v>#DIV/0!</v>
      </c>
      <c r="E1241" s="148" t="e">
        <f t="shared" si="204"/>
        <v>#DIV/0!</v>
      </c>
      <c r="F1241" s="111"/>
      <c r="G1241" s="111"/>
      <c r="I1241" s="111" t="s">
        <v>204</v>
      </c>
      <c r="J1241" s="148" t="e">
        <f>AVERAGE(I1234,J1233,K1234,L1233,M1234,N1233)</f>
        <v>#DIV/0!</v>
      </c>
      <c r="K1241" s="148" t="e">
        <f>STDEV(I1234,J1233,K1234,L1233,M1234,N1233)</f>
        <v>#DIV/0!</v>
      </c>
      <c r="L1241" s="148" t="e">
        <f t="shared" si="205"/>
        <v>#DIV/0!</v>
      </c>
      <c r="M1241" s="111"/>
      <c r="N1241" s="111"/>
      <c r="P1241" s="111" t="s">
        <v>204</v>
      </c>
      <c r="Q1241" s="148" t="e">
        <f>AVERAGE(P1234,Q1233,R1234,S1233,T1234,U1233)</f>
        <v>#DIV/0!</v>
      </c>
      <c r="R1241" s="148" t="e">
        <f>STDEV(P1234,Q1233,R1234,S1233,T1234,U1233)</f>
        <v>#DIV/0!</v>
      </c>
      <c r="S1241" s="148" t="e">
        <f t="shared" si="206"/>
        <v>#DIV/0!</v>
      </c>
      <c r="T1241" s="111"/>
      <c r="U1241" s="111"/>
    </row>
    <row r="1242" spans="1:21" s="148" customFormat="1" x14ac:dyDescent="0.3">
      <c r="A1242" s="111"/>
      <c r="B1242" s="111"/>
      <c r="C1242" s="111"/>
      <c r="D1242" s="111"/>
      <c r="E1242" s="111"/>
      <c r="F1242" s="111"/>
      <c r="G1242" s="111"/>
      <c r="I1242" s="111"/>
      <c r="J1242" s="111"/>
      <c r="K1242" s="111"/>
      <c r="L1242" s="111"/>
      <c r="M1242" s="111"/>
      <c r="N1242" s="111"/>
      <c r="P1242" s="111"/>
      <c r="Q1242" s="111"/>
      <c r="R1242" s="111"/>
      <c r="S1242" s="111"/>
      <c r="T1242" s="111"/>
      <c r="U1242" s="111"/>
    </row>
    <row r="1243" spans="1:21" s="148" customFormat="1" x14ac:dyDescent="0.3">
      <c r="A1243" s="111"/>
      <c r="B1243" s="52" t="s">
        <v>194</v>
      </c>
      <c r="C1243" s="106"/>
      <c r="D1243" s="106"/>
      <c r="E1243" s="106"/>
      <c r="F1243" s="106"/>
      <c r="G1243" s="106"/>
      <c r="H1243" s="106"/>
      <c r="I1243" s="52" t="s">
        <v>195</v>
      </c>
      <c r="J1243" s="106"/>
      <c r="K1243" s="106"/>
      <c r="L1243" s="106"/>
      <c r="M1243" s="106"/>
      <c r="N1243" s="106"/>
      <c r="O1243" s="106"/>
      <c r="P1243" s="52" t="s">
        <v>196</v>
      </c>
      <c r="Q1243" s="106"/>
      <c r="R1243" s="106"/>
      <c r="S1243" s="106"/>
      <c r="T1243" s="106"/>
      <c r="U1243" s="106"/>
    </row>
    <row r="1244" spans="1:21" s="148" customFormat="1" x14ac:dyDescent="0.3">
      <c r="A1244" s="111"/>
      <c r="B1244" s="131"/>
      <c r="C1244" s="131"/>
      <c r="D1244" s="131"/>
      <c r="E1244" s="131"/>
      <c r="F1244" s="131"/>
      <c r="G1244" s="131"/>
      <c r="H1244" s="106"/>
      <c r="I1244" s="131"/>
      <c r="J1244" s="131"/>
      <c r="K1244" s="131"/>
      <c r="L1244" s="131"/>
      <c r="M1244" s="131"/>
      <c r="N1244" s="131"/>
      <c r="O1244" s="106"/>
      <c r="P1244" s="131"/>
      <c r="Q1244" s="131"/>
      <c r="R1244" s="131"/>
      <c r="S1244" s="131"/>
      <c r="T1244" s="131"/>
      <c r="U1244" s="131"/>
    </row>
    <row r="1245" spans="1:21" s="148" customFormat="1" x14ac:dyDescent="0.3">
      <c r="A1245" s="111"/>
      <c r="B1245" s="132"/>
      <c r="C1245" s="133"/>
      <c r="D1245" s="133"/>
      <c r="E1245" s="134"/>
      <c r="F1245" s="133"/>
      <c r="G1245" s="133"/>
      <c r="H1245" s="106"/>
      <c r="I1245" s="132"/>
      <c r="J1245" s="133"/>
      <c r="K1245" s="133"/>
      <c r="L1245" s="134"/>
      <c r="M1245" s="133"/>
      <c r="N1245" s="133"/>
      <c r="O1245" s="106"/>
      <c r="P1245" s="132"/>
      <c r="Q1245" s="133"/>
      <c r="R1245" s="133"/>
      <c r="S1245" s="134"/>
      <c r="T1245" s="133"/>
      <c r="U1245" s="133"/>
    </row>
    <row r="1246" spans="1:21" s="148" customFormat="1" x14ac:dyDescent="0.3">
      <c r="A1246" s="111"/>
      <c r="B1246" s="133"/>
      <c r="C1246" s="132"/>
      <c r="D1246" s="134"/>
      <c r="E1246" s="133"/>
      <c r="F1246" s="135"/>
      <c r="G1246" s="136"/>
      <c r="H1246" s="106"/>
      <c r="I1246" s="133"/>
      <c r="J1246" s="132"/>
      <c r="K1246" s="134"/>
      <c r="L1246" s="133"/>
      <c r="M1246" s="135"/>
      <c r="N1246" s="136"/>
      <c r="O1246" s="106"/>
      <c r="P1246" s="133"/>
      <c r="Q1246" s="132"/>
      <c r="R1246" s="134"/>
      <c r="S1246" s="133"/>
      <c r="T1246" s="135"/>
      <c r="U1246" s="136"/>
    </row>
    <row r="1247" spans="1:21" s="148" customFormat="1" x14ac:dyDescent="0.3">
      <c r="A1247" s="111"/>
      <c r="B1247" s="135"/>
      <c r="C1247" s="134"/>
      <c r="D1247" s="132"/>
      <c r="E1247" s="135"/>
      <c r="F1247" s="135"/>
      <c r="G1247" s="137"/>
      <c r="H1247" s="106"/>
      <c r="I1247" s="135"/>
      <c r="J1247" s="134"/>
      <c r="K1247" s="132"/>
      <c r="L1247" s="135"/>
      <c r="M1247" s="135"/>
      <c r="N1247" s="137"/>
      <c r="O1247" s="106"/>
      <c r="P1247" s="135"/>
      <c r="Q1247" s="134"/>
      <c r="R1247" s="132"/>
      <c r="S1247" s="135"/>
      <c r="T1247" s="135"/>
      <c r="U1247" s="137"/>
    </row>
    <row r="1248" spans="1:21" s="148" customFormat="1" x14ac:dyDescent="0.3">
      <c r="A1248" s="111"/>
      <c r="B1248" s="134"/>
      <c r="C1248" s="135"/>
      <c r="D1248" s="136"/>
      <c r="E1248" s="132"/>
      <c r="F1248" s="137"/>
      <c r="G1248" s="135"/>
      <c r="H1248" s="106"/>
      <c r="I1248" s="134"/>
      <c r="J1248" s="135"/>
      <c r="K1248" s="136"/>
      <c r="L1248" s="132"/>
      <c r="M1248" s="137"/>
      <c r="N1248" s="135"/>
      <c r="O1248" s="106"/>
      <c r="P1248" s="134"/>
      <c r="Q1248" s="135"/>
      <c r="R1248" s="136"/>
      <c r="S1248" s="132"/>
      <c r="T1248" s="137"/>
      <c r="U1248" s="135"/>
    </row>
    <row r="1249" spans="1:21" s="148" customFormat="1" x14ac:dyDescent="0.3">
      <c r="A1249" s="111"/>
      <c r="B1249" s="137"/>
      <c r="C1249" s="136"/>
      <c r="D1249" s="135"/>
      <c r="E1249" s="137"/>
      <c r="F1249" s="132"/>
      <c r="G1249" s="134"/>
      <c r="H1249" s="106"/>
      <c r="I1249" s="137"/>
      <c r="J1249" s="136"/>
      <c r="K1249" s="135"/>
      <c r="L1249" s="137"/>
      <c r="M1249" s="132"/>
      <c r="N1249" s="134"/>
      <c r="O1249" s="106"/>
      <c r="P1249" s="137"/>
      <c r="Q1249" s="136"/>
      <c r="R1249" s="135"/>
      <c r="S1249" s="137"/>
      <c r="T1249" s="132"/>
      <c r="U1249" s="134"/>
    </row>
    <row r="1250" spans="1:21" s="148" customFormat="1" x14ac:dyDescent="0.3">
      <c r="A1250" s="111"/>
      <c r="B1250" s="135"/>
      <c r="C1250" s="137"/>
      <c r="D1250" s="137"/>
      <c r="E1250" s="135"/>
      <c r="F1250" s="134"/>
      <c r="G1250" s="132"/>
      <c r="H1250" s="106"/>
      <c r="I1250" s="135"/>
      <c r="J1250" s="137"/>
      <c r="K1250" s="137"/>
      <c r="L1250" s="135"/>
      <c r="M1250" s="134"/>
      <c r="N1250" s="132"/>
      <c r="O1250" s="106"/>
      <c r="P1250" s="135"/>
      <c r="Q1250" s="137"/>
      <c r="R1250" s="137"/>
      <c r="S1250" s="135"/>
      <c r="T1250" s="134"/>
      <c r="U1250" s="132"/>
    </row>
    <row r="1251" spans="1:21" s="148" customFormat="1" x14ac:dyDescent="0.3">
      <c r="A1251" s="111"/>
      <c r="B1251" s="136"/>
      <c r="C1251" s="138"/>
      <c r="D1251" s="135"/>
      <c r="E1251" s="138"/>
      <c r="F1251" s="136"/>
      <c r="G1251" s="138"/>
      <c r="H1251" s="106"/>
      <c r="I1251" s="136"/>
      <c r="J1251" s="138"/>
      <c r="K1251" s="135"/>
      <c r="L1251" s="138"/>
      <c r="M1251" s="136"/>
      <c r="N1251" s="138"/>
      <c r="O1251" s="106"/>
      <c r="P1251" s="136"/>
      <c r="Q1251" s="138"/>
      <c r="R1251" s="135"/>
      <c r="S1251" s="138"/>
      <c r="T1251" s="136"/>
      <c r="U1251" s="138"/>
    </row>
    <row r="1252" spans="1:21" s="148" customFormat="1" x14ac:dyDescent="0.3">
      <c r="A1252" s="111"/>
      <c r="B1252" s="145"/>
      <c r="C1252" s="146"/>
      <c r="D1252" s="145"/>
      <c r="E1252" s="147"/>
      <c r="F1252" s="145"/>
      <c r="G1252" s="146"/>
      <c r="H1252" s="106"/>
      <c r="I1252" s="145"/>
      <c r="J1252" s="146"/>
      <c r="K1252" s="145"/>
      <c r="L1252" s="147"/>
      <c r="M1252" s="145"/>
      <c r="N1252" s="146"/>
      <c r="O1252" s="106"/>
      <c r="P1252" s="145"/>
      <c r="Q1252" s="146"/>
      <c r="R1252" s="145"/>
      <c r="S1252" s="147"/>
      <c r="T1252" s="145"/>
      <c r="U1252" s="146"/>
    </row>
    <row r="1253" spans="1:21" s="148" customFormat="1" x14ac:dyDescent="0.3">
      <c r="A1253" s="111"/>
      <c r="C1253" s="111" t="s">
        <v>197</v>
      </c>
      <c r="D1253" s="111" t="s">
        <v>3</v>
      </c>
      <c r="E1253" s="111" t="s">
        <v>203</v>
      </c>
      <c r="J1253" s="111" t="s">
        <v>197</v>
      </c>
      <c r="K1253" s="111" t="s">
        <v>3</v>
      </c>
      <c r="L1253" s="111" t="s">
        <v>203</v>
      </c>
      <c r="Q1253" s="111" t="s">
        <v>197</v>
      </c>
      <c r="R1253" s="111" t="s">
        <v>3</v>
      </c>
      <c r="S1253" s="111" t="s">
        <v>203</v>
      </c>
    </row>
    <row r="1254" spans="1:21" s="148" customFormat="1" x14ac:dyDescent="0.3">
      <c r="A1254" s="111"/>
      <c r="B1254" s="111" t="s">
        <v>199</v>
      </c>
      <c r="C1254" s="148" t="e">
        <f>AVERAGE(B1245,C1246,D1247,E1248,F1249,G1250)</f>
        <v>#DIV/0!</v>
      </c>
      <c r="D1254" s="148" t="e">
        <f>STDEV(B1245,C1246,D1247,E1248,F1249,G1250)</f>
        <v>#DIV/0!</v>
      </c>
      <c r="E1254" s="148" t="e">
        <f>ROUND((D1254/C1254)*100,2)&amp;"%"</f>
        <v>#DIV/0!</v>
      </c>
      <c r="I1254" s="111" t="s">
        <v>199</v>
      </c>
      <c r="J1254" s="148" t="e">
        <f>AVERAGE(I1245,J1246,K1247,L1248,M1249,N1250)</f>
        <v>#DIV/0!</v>
      </c>
      <c r="K1254" s="148" t="e">
        <f>STDEV(I1245,J1246,K1247,L1248,M1249,N1250)</f>
        <v>#DIV/0!</v>
      </c>
      <c r="L1254" s="148" t="e">
        <f>ROUND((K1254/J1254)*100,2)&amp;"%"</f>
        <v>#DIV/0!</v>
      </c>
      <c r="P1254" s="111" t="s">
        <v>199</v>
      </c>
      <c r="Q1254" s="148" t="e">
        <f>AVERAGE(P1245,Q1246,R1247,S1248,T1249,U1250)</f>
        <v>#DIV/0!</v>
      </c>
      <c r="R1254" s="148" t="e">
        <f>STDEV(P1245,Q1246,R1247,S1248,T1249,U1250)</f>
        <v>#DIV/0!</v>
      </c>
      <c r="S1254" s="148" t="e">
        <f>ROUND((R1254/Q1254)*100,2)&amp;"%"</f>
        <v>#DIV/0!</v>
      </c>
    </row>
    <row r="1255" spans="1:21" s="148" customFormat="1" x14ac:dyDescent="0.3">
      <c r="A1255" s="111"/>
      <c r="B1255" s="111" t="s">
        <v>198</v>
      </c>
      <c r="C1255" s="148" t="e">
        <f>AVERAGE(B1246,C1245,D1245,F1245,G1245,E1246)</f>
        <v>#DIV/0!</v>
      </c>
      <c r="D1255" s="148" t="e">
        <f>STDEV(B1246,C1245,D1245,E1246,F1245,G1245)</f>
        <v>#DIV/0!</v>
      </c>
      <c r="E1255" s="148" t="e">
        <f t="shared" ref="E1255:E1259" si="207">ROUND((D1255/C1255)*100,2)&amp;"%"</f>
        <v>#DIV/0!</v>
      </c>
      <c r="F1255" s="111"/>
      <c r="G1255" s="111"/>
      <c r="I1255" s="111" t="s">
        <v>198</v>
      </c>
      <c r="J1255" s="148" t="e">
        <f>AVERAGE(I1246,J1245,K1245,M1245,N1245,L1246)</f>
        <v>#DIV/0!</v>
      </c>
      <c r="K1255" s="148" t="e">
        <f>STDEV(I1246,J1245,K1245,L1246,M1245,N1245)</f>
        <v>#DIV/0!</v>
      </c>
      <c r="L1255" s="148" t="e">
        <f t="shared" ref="L1255:L1259" si="208">ROUND((K1255/J1255)*100,2)&amp;"%"</f>
        <v>#DIV/0!</v>
      </c>
      <c r="M1255" s="111"/>
      <c r="N1255" s="111"/>
      <c r="P1255" s="111" t="s">
        <v>198</v>
      </c>
      <c r="Q1255" s="148" t="e">
        <f>AVERAGE(P1246,Q1245,R1245,T1245,U1245,S1246)</f>
        <v>#DIV/0!</v>
      </c>
      <c r="R1255" s="148" t="e">
        <f>STDEV(P1246,Q1245,R1245,S1246,T1245,U1245)</f>
        <v>#DIV/0!</v>
      </c>
      <c r="S1255" s="148" t="e">
        <f t="shared" ref="S1255:S1259" si="209">ROUND((R1255/Q1255)*100,2)&amp;"%"</f>
        <v>#DIV/0!</v>
      </c>
      <c r="T1255" s="111"/>
      <c r="U1255" s="111"/>
    </row>
    <row r="1256" spans="1:21" s="148" customFormat="1" x14ac:dyDescent="0.3">
      <c r="A1256" s="111"/>
      <c r="B1256" s="111" t="s">
        <v>200</v>
      </c>
      <c r="C1256" s="148" t="e">
        <f>AVERAGE(B1248,C1247,D1246,E1245,F1250,G1249)</f>
        <v>#DIV/0!</v>
      </c>
      <c r="D1256" s="148" t="e">
        <f>STDEV(B1248,C1247,D1246,E1245,F1250,G1249)</f>
        <v>#DIV/0!</v>
      </c>
      <c r="E1256" s="148" t="e">
        <f t="shared" si="207"/>
        <v>#DIV/0!</v>
      </c>
      <c r="F1256" s="111"/>
      <c r="G1256" s="111"/>
      <c r="I1256" s="111" t="s">
        <v>200</v>
      </c>
      <c r="J1256" s="148" t="e">
        <f>AVERAGE(I1248,J1247,K1246,L1245,M1250,N1249)</f>
        <v>#DIV/0!</v>
      </c>
      <c r="K1256" s="148" t="e">
        <f>STDEV(I1248,J1247,K1246,L1245,M1250,N1249)</f>
        <v>#DIV/0!</v>
      </c>
      <c r="L1256" s="148" t="e">
        <f t="shared" si="208"/>
        <v>#DIV/0!</v>
      </c>
      <c r="M1256" s="111"/>
      <c r="N1256" s="111"/>
      <c r="P1256" s="111" t="s">
        <v>200</v>
      </c>
      <c r="Q1256" s="148" t="e">
        <f>AVERAGE(P1248,Q1247,R1246,S1245,T1250,U1249)</f>
        <v>#DIV/0!</v>
      </c>
      <c r="R1256" s="148" t="e">
        <f>STDEV(P1248,Q1247,R1246,S1245,T1250,U1249)</f>
        <v>#DIV/0!</v>
      </c>
      <c r="S1256" s="148" t="e">
        <f t="shared" si="209"/>
        <v>#DIV/0!</v>
      </c>
      <c r="T1256" s="111"/>
      <c r="U1256" s="111"/>
    </row>
    <row r="1257" spans="1:21" s="148" customFormat="1" x14ac:dyDescent="0.3">
      <c r="A1257" s="111"/>
      <c r="B1257" s="111" t="s">
        <v>201</v>
      </c>
      <c r="C1257" s="148" t="e">
        <f>AVERAGE(B1249,C1250,D1250,E1249,F1248,G1247)</f>
        <v>#DIV/0!</v>
      </c>
      <c r="D1257" s="148" t="e">
        <f>STDEV(B1249,C1250,D1250,E1249,F1248,G1247)</f>
        <v>#DIV/0!</v>
      </c>
      <c r="E1257" s="148" t="e">
        <f t="shared" si="207"/>
        <v>#DIV/0!</v>
      </c>
      <c r="F1257" s="111"/>
      <c r="G1257" s="111"/>
      <c r="I1257" s="111" t="s">
        <v>201</v>
      </c>
      <c r="J1257" s="148" t="e">
        <f>AVERAGE(I1249,J1250,K1250,L1249,M1248,N1247)</f>
        <v>#DIV/0!</v>
      </c>
      <c r="K1257" s="148" t="e">
        <f>STDEV(I1249,J1250,K1250,L1249,M1248,N1247)</f>
        <v>#DIV/0!</v>
      </c>
      <c r="L1257" s="148" t="e">
        <f t="shared" si="208"/>
        <v>#DIV/0!</v>
      </c>
      <c r="M1257" s="111"/>
      <c r="N1257" s="111"/>
      <c r="P1257" s="111" t="s">
        <v>201</v>
      </c>
      <c r="Q1257" s="148" t="e">
        <f>AVERAGE(P1249,Q1250,R1250,S1249,T1248,U1247)</f>
        <v>#DIV/0!</v>
      </c>
      <c r="R1257" s="148" t="e">
        <f>STDEV(P1249,Q1250,R1250,S1249,T1248,U1247)</f>
        <v>#DIV/0!</v>
      </c>
      <c r="S1257" s="148" t="e">
        <f t="shared" si="209"/>
        <v>#DIV/0!</v>
      </c>
      <c r="T1257" s="111"/>
      <c r="U1257" s="111"/>
    </row>
    <row r="1258" spans="1:21" s="148" customFormat="1" x14ac:dyDescent="0.3">
      <c r="A1258" s="111"/>
      <c r="B1258" s="111" t="s">
        <v>202</v>
      </c>
      <c r="C1258" s="148" t="e">
        <f>AVERAGE(B1251,C1249,D1248,G1246,F1251,E1252)</f>
        <v>#DIV/0!</v>
      </c>
      <c r="D1258" s="148" t="e">
        <f>STDEV(B1251,C1249,D1248,G1246,F1251,E1252)</f>
        <v>#DIV/0!</v>
      </c>
      <c r="E1258" s="148" t="e">
        <f t="shared" si="207"/>
        <v>#DIV/0!</v>
      </c>
      <c r="F1258" s="111"/>
      <c r="G1258" s="111"/>
      <c r="I1258" s="111" t="s">
        <v>202</v>
      </c>
      <c r="J1258" s="148" t="e">
        <f>AVERAGE(I1251,J1249,K1248,N1246,M1251,L1252)</f>
        <v>#DIV/0!</v>
      </c>
      <c r="K1258" s="148" t="e">
        <f>STDEV(I1251,J1249,K1248,N1246,M1251,L1252)</f>
        <v>#DIV/0!</v>
      </c>
      <c r="L1258" s="148" t="e">
        <f t="shared" si="208"/>
        <v>#DIV/0!</v>
      </c>
      <c r="M1258" s="111"/>
      <c r="N1258" s="111"/>
      <c r="P1258" s="111" t="s">
        <v>202</v>
      </c>
      <c r="Q1258" s="148" t="e">
        <f>AVERAGE(P1251,Q1249,R1248,U1246,T1251,S1252)</f>
        <v>#DIV/0!</v>
      </c>
      <c r="R1258" s="148" t="e">
        <f>STDEV(P1251,Q1249,R1248,U1246,T1251,S1252)</f>
        <v>#DIV/0!</v>
      </c>
      <c r="S1258" s="148" t="e">
        <f t="shared" si="209"/>
        <v>#DIV/0!</v>
      </c>
      <c r="T1258" s="111"/>
      <c r="U1258" s="111"/>
    </row>
    <row r="1259" spans="1:21" s="148" customFormat="1" x14ac:dyDescent="0.3">
      <c r="A1259" s="111"/>
      <c r="B1259" s="111" t="s">
        <v>204</v>
      </c>
      <c r="C1259" s="148" t="e">
        <f>AVERAGE(B1252,C1251,D1252,E1251,F1252,G1251)</f>
        <v>#DIV/0!</v>
      </c>
      <c r="D1259" s="148" t="e">
        <f>STDEV(B1252,C1251,D1252,E1251,F1252,G1251)</f>
        <v>#DIV/0!</v>
      </c>
      <c r="E1259" s="148" t="e">
        <f t="shared" si="207"/>
        <v>#DIV/0!</v>
      </c>
      <c r="F1259" s="111"/>
      <c r="G1259" s="111"/>
      <c r="I1259" s="111" t="s">
        <v>204</v>
      </c>
      <c r="J1259" s="148" t="e">
        <f>AVERAGE(I1252,J1251,K1252,L1251,M1252,N1251)</f>
        <v>#DIV/0!</v>
      </c>
      <c r="K1259" s="148" t="e">
        <f>STDEV(I1252,J1251,K1252,L1251,M1252,N1251)</f>
        <v>#DIV/0!</v>
      </c>
      <c r="L1259" s="148" t="e">
        <f t="shared" si="208"/>
        <v>#DIV/0!</v>
      </c>
      <c r="M1259" s="111"/>
      <c r="N1259" s="111"/>
      <c r="P1259" s="111" t="s">
        <v>204</v>
      </c>
      <c r="Q1259" s="148" t="e">
        <f>AVERAGE(P1252,Q1251,R1252,S1251,T1252,U1251)</f>
        <v>#DIV/0!</v>
      </c>
      <c r="R1259" s="148" t="e">
        <f>STDEV(P1252,Q1251,R1252,S1251,T1252,U1251)</f>
        <v>#DIV/0!</v>
      </c>
      <c r="S1259" s="148" t="e">
        <f t="shared" si="209"/>
        <v>#DIV/0!</v>
      </c>
      <c r="T1259" s="111"/>
      <c r="U1259" s="111"/>
    </row>
    <row r="1260" spans="1:21" s="148" customFormat="1" x14ac:dyDescent="0.3">
      <c r="A1260" s="111"/>
      <c r="B1260" s="111"/>
      <c r="C1260" s="111"/>
      <c r="D1260" s="111"/>
      <c r="E1260" s="111"/>
      <c r="F1260" s="111"/>
      <c r="G1260" s="111"/>
      <c r="I1260" s="111"/>
      <c r="J1260" s="111"/>
      <c r="K1260" s="111"/>
      <c r="L1260" s="111"/>
      <c r="M1260" s="111"/>
      <c r="N1260" s="111"/>
      <c r="P1260" s="111"/>
      <c r="Q1260" s="111"/>
      <c r="R1260" s="111"/>
      <c r="S1260" s="111"/>
      <c r="T1260" s="111"/>
      <c r="U1260" s="111"/>
    </row>
    <row r="1261" spans="1:21" s="148" customFormat="1" x14ac:dyDescent="0.3">
      <c r="A1261" s="111"/>
      <c r="B1261" s="52" t="s">
        <v>194</v>
      </c>
      <c r="C1261" s="106"/>
      <c r="D1261" s="106"/>
      <c r="E1261" s="106"/>
      <c r="F1261" s="106"/>
      <c r="G1261" s="106"/>
      <c r="H1261" s="106"/>
      <c r="I1261" s="52" t="s">
        <v>195</v>
      </c>
      <c r="J1261" s="106"/>
      <c r="K1261" s="106"/>
      <c r="L1261" s="106"/>
      <c r="M1261" s="106"/>
      <c r="N1261" s="106"/>
      <c r="O1261" s="106"/>
      <c r="P1261" s="52" t="s">
        <v>196</v>
      </c>
      <c r="Q1261" s="106"/>
      <c r="R1261" s="106"/>
      <c r="S1261" s="106"/>
      <c r="T1261" s="106"/>
      <c r="U1261" s="106"/>
    </row>
    <row r="1262" spans="1:21" s="148" customFormat="1" x14ac:dyDescent="0.3">
      <c r="A1262" s="111"/>
      <c r="B1262" s="131"/>
      <c r="C1262" s="131"/>
      <c r="D1262" s="131"/>
      <c r="E1262" s="131"/>
      <c r="F1262" s="131"/>
      <c r="G1262" s="131"/>
      <c r="H1262" s="106"/>
      <c r="I1262" s="131"/>
      <c r="J1262" s="131"/>
      <c r="K1262" s="131"/>
      <c r="L1262" s="131"/>
      <c r="M1262" s="131"/>
      <c r="N1262" s="131"/>
      <c r="O1262" s="106"/>
      <c r="P1262" s="131"/>
      <c r="Q1262" s="131"/>
      <c r="R1262" s="131"/>
      <c r="S1262" s="131"/>
      <c r="T1262" s="131"/>
      <c r="U1262" s="131"/>
    </row>
    <row r="1263" spans="1:21" s="148" customFormat="1" x14ac:dyDescent="0.3">
      <c r="A1263" s="111"/>
      <c r="B1263" s="132"/>
      <c r="C1263" s="133"/>
      <c r="D1263" s="133"/>
      <c r="E1263" s="134"/>
      <c r="F1263" s="133"/>
      <c r="G1263" s="133"/>
      <c r="H1263" s="106"/>
      <c r="I1263" s="132"/>
      <c r="J1263" s="133"/>
      <c r="K1263" s="133"/>
      <c r="L1263" s="134"/>
      <c r="M1263" s="133"/>
      <c r="N1263" s="133"/>
      <c r="O1263" s="106"/>
      <c r="P1263" s="132"/>
      <c r="Q1263" s="133"/>
      <c r="R1263" s="133"/>
      <c r="S1263" s="134"/>
      <c r="T1263" s="133"/>
      <c r="U1263" s="133"/>
    </row>
    <row r="1264" spans="1:21" s="148" customFormat="1" x14ac:dyDescent="0.3">
      <c r="A1264" s="111"/>
      <c r="B1264" s="133"/>
      <c r="C1264" s="132"/>
      <c r="D1264" s="134"/>
      <c r="E1264" s="133"/>
      <c r="F1264" s="135"/>
      <c r="G1264" s="136"/>
      <c r="H1264" s="106"/>
      <c r="I1264" s="133"/>
      <c r="J1264" s="132"/>
      <c r="K1264" s="134"/>
      <c r="L1264" s="133"/>
      <c r="M1264" s="135"/>
      <c r="N1264" s="136"/>
      <c r="O1264" s="106"/>
      <c r="P1264" s="133"/>
      <c r="Q1264" s="132"/>
      <c r="R1264" s="134"/>
      <c r="S1264" s="133"/>
      <c r="T1264" s="135"/>
      <c r="U1264" s="136"/>
    </row>
    <row r="1265" spans="1:21" s="148" customFormat="1" x14ac:dyDescent="0.3">
      <c r="A1265" s="111"/>
      <c r="B1265" s="135"/>
      <c r="C1265" s="134"/>
      <c r="D1265" s="132"/>
      <c r="E1265" s="135"/>
      <c r="F1265" s="135"/>
      <c r="G1265" s="137"/>
      <c r="H1265" s="106"/>
      <c r="I1265" s="135"/>
      <c r="J1265" s="134"/>
      <c r="K1265" s="132"/>
      <c r="L1265" s="135"/>
      <c r="M1265" s="135"/>
      <c r="N1265" s="137"/>
      <c r="O1265" s="106"/>
      <c r="P1265" s="135"/>
      <c r="Q1265" s="134"/>
      <c r="R1265" s="132"/>
      <c r="S1265" s="135"/>
      <c r="T1265" s="135"/>
      <c r="U1265" s="137"/>
    </row>
    <row r="1266" spans="1:21" s="148" customFormat="1" x14ac:dyDescent="0.3">
      <c r="A1266" s="111"/>
      <c r="B1266" s="134"/>
      <c r="C1266" s="135"/>
      <c r="D1266" s="136"/>
      <c r="E1266" s="132"/>
      <c r="F1266" s="137"/>
      <c r="G1266" s="135"/>
      <c r="H1266" s="106"/>
      <c r="I1266" s="134"/>
      <c r="J1266" s="135"/>
      <c r="K1266" s="136"/>
      <c r="L1266" s="132"/>
      <c r="M1266" s="137"/>
      <c r="N1266" s="135"/>
      <c r="O1266" s="106"/>
      <c r="P1266" s="134"/>
      <c r="Q1266" s="135"/>
      <c r="R1266" s="136"/>
      <c r="S1266" s="132"/>
      <c r="T1266" s="137"/>
      <c r="U1266" s="135"/>
    </row>
    <row r="1267" spans="1:21" s="148" customFormat="1" x14ac:dyDescent="0.3">
      <c r="A1267" s="111"/>
      <c r="B1267" s="137"/>
      <c r="C1267" s="136"/>
      <c r="D1267" s="135"/>
      <c r="E1267" s="137"/>
      <c r="F1267" s="132"/>
      <c r="G1267" s="134"/>
      <c r="H1267" s="106"/>
      <c r="I1267" s="137"/>
      <c r="J1267" s="136"/>
      <c r="K1267" s="135"/>
      <c r="L1267" s="137"/>
      <c r="M1267" s="132"/>
      <c r="N1267" s="134"/>
      <c r="O1267" s="106"/>
      <c r="P1267" s="137"/>
      <c r="Q1267" s="136"/>
      <c r="R1267" s="135"/>
      <c r="S1267" s="137"/>
      <c r="T1267" s="132"/>
      <c r="U1267" s="134"/>
    </row>
    <row r="1268" spans="1:21" s="148" customFormat="1" x14ac:dyDescent="0.3">
      <c r="A1268" s="111"/>
      <c r="B1268" s="135"/>
      <c r="C1268" s="137"/>
      <c r="D1268" s="137"/>
      <c r="E1268" s="135"/>
      <c r="F1268" s="134"/>
      <c r="G1268" s="132"/>
      <c r="H1268" s="106"/>
      <c r="I1268" s="135"/>
      <c r="J1268" s="137"/>
      <c r="K1268" s="137"/>
      <c r="L1268" s="135"/>
      <c r="M1268" s="134"/>
      <c r="N1268" s="132"/>
      <c r="O1268" s="106"/>
      <c r="P1268" s="135"/>
      <c r="Q1268" s="137"/>
      <c r="R1268" s="137"/>
      <c r="S1268" s="135"/>
      <c r="T1268" s="134"/>
      <c r="U1268" s="132"/>
    </row>
    <row r="1269" spans="1:21" s="148" customFormat="1" x14ac:dyDescent="0.3">
      <c r="A1269" s="111"/>
      <c r="B1269" s="136"/>
      <c r="C1269" s="138"/>
      <c r="D1269" s="135"/>
      <c r="E1269" s="138"/>
      <c r="F1269" s="136"/>
      <c r="G1269" s="138"/>
      <c r="H1269" s="106"/>
      <c r="I1269" s="136"/>
      <c r="J1269" s="138"/>
      <c r="K1269" s="135"/>
      <c r="L1269" s="138"/>
      <c r="M1269" s="136"/>
      <c r="N1269" s="138"/>
      <c r="O1269" s="106"/>
      <c r="P1269" s="136"/>
      <c r="Q1269" s="138"/>
      <c r="R1269" s="135"/>
      <c r="S1269" s="138"/>
      <c r="T1269" s="136"/>
      <c r="U1269" s="138"/>
    </row>
    <row r="1270" spans="1:21" s="148" customFormat="1" x14ac:dyDescent="0.3">
      <c r="A1270" s="111"/>
      <c r="B1270" s="145"/>
      <c r="C1270" s="146"/>
      <c r="D1270" s="145"/>
      <c r="E1270" s="147"/>
      <c r="F1270" s="145"/>
      <c r="G1270" s="146"/>
      <c r="H1270" s="106"/>
      <c r="I1270" s="145"/>
      <c r="J1270" s="146"/>
      <c r="K1270" s="145"/>
      <c r="L1270" s="147"/>
      <c r="M1270" s="145"/>
      <c r="N1270" s="146"/>
      <c r="O1270" s="106"/>
      <c r="P1270" s="145"/>
      <c r="Q1270" s="146"/>
      <c r="R1270" s="145"/>
      <c r="S1270" s="147"/>
      <c r="T1270" s="145"/>
      <c r="U1270" s="146"/>
    </row>
    <row r="1271" spans="1:21" s="148" customFormat="1" x14ac:dyDescent="0.3">
      <c r="A1271" s="111"/>
      <c r="C1271" s="111" t="s">
        <v>197</v>
      </c>
      <c r="D1271" s="111" t="s">
        <v>3</v>
      </c>
      <c r="E1271" s="111" t="s">
        <v>203</v>
      </c>
      <c r="J1271" s="111" t="s">
        <v>197</v>
      </c>
      <c r="K1271" s="111" t="s">
        <v>3</v>
      </c>
      <c r="L1271" s="111" t="s">
        <v>203</v>
      </c>
      <c r="Q1271" s="111" t="s">
        <v>197</v>
      </c>
      <c r="R1271" s="111" t="s">
        <v>3</v>
      </c>
      <c r="S1271" s="111" t="s">
        <v>203</v>
      </c>
    </row>
    <row r="1272" spans="1:21" s="148" customFormat="1" x14ac:dyDescent="0.3">
      <c r="A1272" s="111"/>
      <c r="B1272" s="111" t="s">
        <v>199</v>
      </c>
      <c r="C1272" s="148" t="e">
        <f>AVERAGE(B1263,C1264,D1265,E1266,F1267,G1268)</f>
        <v>#DIV/0!</v>
      </c>
      <c r="D1272" s="148" t="e">
        <f>STDEV(B1263,C1264,D1265,E1266,F1267,G1268)</f>
        <v>#DIV/0!</v>
      </c>
      <c r="E1272" s="148" t="e">
        <f>ROUND((D1272/C1272)*100,2)&amp;"%"</f>
        <v>#DIV/0!</v>
      </c>
      <c r="I1272" s="111" t="s">
        <v>199</v>
      </c>
      <c r="J1272" s="148" t="e">
        <f>AVERAGE(I1263,J1264,K1265,L1266,M1267,N1268)</f>
        <v>#DIV/0!</v>
      </c>
      <c r="K1272" s="148" t="e">
        <f>STDEV(I1263,J1264,K1265,L1266,M1267,N1268)</f>
        <v>#DIV/0!</v>
      </c>
      <c r="L1272" s="148" t="e">
        <f>ROUND((K1272/J1272)*100,2)&amp;"%"</f>
        <v>#DIV/0!</v>
      </c>
      <c r="P1272" s="111" t="s">
        <v>199</v>
      </c>
      <c r="Q1272" s="148" t="e">
        <f>AVERAGE(P1263,Q1264,R1265,S1266,T1267,U1268)</f>
        <v>#DIV/0!</v>
      </c>
      <c r="R1272" s="148" t="e">
        <f>STDEV(P1263,Q1264,R1265,S1266,T1267,U1268)</f>
        <v>#DIV/0!</v>
      </c>
      <c r="S1272" s="148" t="e">
        <f>ROUND((R1272/Q1272)*100,2)&amp;"%"</f>
        <v>#DIV/0!</v>
      </c>
    </row>
    <row r="1273" spans="1:21" s="148" customFormat="1" x14ac:dyDescent="0.3">
      <c r="A1273" s="111"/>
      <c r="B1273" s="111" t="s">
        <v>198</v>
      </c>
      <c r="C1273" s="148" t="e">
        <f>AVERAGE(B1264,C1263,D1263,F1263,G1263,E1264)</f>
        <v>#DIV/0!</v>
      </c>
      <c r="D1273" s="148" t="e">
        <f>STDEV(B1264,C1263,D1263,E1264,F1263,G1263)</f>
        <v>#DIV/0!</v>
      </c>
      <c r="E1273" s="148" t="e">
        <f t="shared" ref="E1273:E1277" si="210">ROUND((D1273/C1273)*100,2)&amp;"%"</f>
        <v>#DIV/0!</v>
      </c>
      <c r="F1273" s="111"/>
      <c r="G1273" s="111"/>
      <c r="I1273" s="111" t="s">
        <v>198</v>
      </c>
      <c r="J1273" s="148" t="e">
        <f>AVERAGE(I1264,J1263,K1263,M1263,N1263,L1264)</f>
        <v>#DIV/0!</v>
      </c>
      <c r="K1273" s="148" t="e">
        <f>STDEV(I1264,J1263,K1263,L1264,M1263,N1263)</f>
        <v>#DIV/0!</v>
      </c>
      <c r="L1273" s="148" t="e">
        <f t="shared" ref="L1273:L1277" si="211">ROUND((K1273/J1273)*100,2)&amp;"%"</f>
        <v>#DIV/0!</v>
      </c>
      <c r="M1273" s="111"/>
      <c r="N1273" s="111"/>
      <c r="P1273" s="111" t="s">
        <v>198</v>
      </c>
      <c r="Q1273" s="148" t="e">
        <f>AVERAGE(P1264,Q1263,R1263,T1263,U1263,S1264)</f>
        <v>#DIV/0!</v>
      </c>
      <c r="R1273" s="148" t="e">
        <f>STDEV(P1264,Q1263,R1263,S1264,T1263,U1263)</f>
        <v>#DIV/0!</v>
      </c>
      <c r="S1273" s="148" t="e">
        <f t="shared" ref="S1273:S1277" si="212">ROUND((R1273/Q1273)*100,2)&amp;"%"</f>
        <v>#DIV/0!</v>
      </c>
      <c r="T1273" s="111"/>
      <c r="U1273" s="111"/>
    </row>
    <row r="1274" spans="1:21" s="148" customFormat="1" x14ac:dyDescent="0.3">
      <c r="A1274" s="111"/>
      <c r="B1274" s="111" t="s">
        <v>200</v>
      </c>
      <c r="C1274" s="148" t="e">
        <f>AVERAGE(B1266,C1265,D1264,E1263,F1268,G1267)</f>
        <v>#DIV/0!</v>
      </c>
      <c r="D1274" s="148" t="e">
        <f>STDEV(B1266,C1265,D1264,E1263,F1268,G1267)</f>
        <v>#DIV/0!</v>
      </c>
      <c r="E1274" s="148" t="e">
        <f t="shared" si="210"/>
        <v>#DIV/0!</v>
      </c>
      <c r="F1274" s="111"/>
      <c r="G1274" s="111"/>
      <c r="I1274" s="111" t="s">
        <v>200</v>
      </c>
      <c r="J1274" s="148" t="e">
        <f>AVERAGE(I1266,J1265,K1264,L1263,M1268,N1267)</f>
        <v>#DIV/0!</v>
      </c>
      <c r="K1274" s="148" t="e">
        <f>STDEV(I1266,J1265,K1264,L1263,M1268,N1267)</f>
        <v>#DIV/0!</v>
      </c>
      <c r="L1274" s="148" t="e">
        <f t="shared" si="211"/>
        <v>#DIV/0!</v>
      </c>
      <c r="M1274" s="111"/>
      <c r="N1274" s="111"/>
      <c r="P1274" s="111" t="s">
        <v>200</v>
      </c>
      <c r="Q1274" s="148" t="e">
        <f>AVERAGE(P1266,Q1265,R1264,S1263,T1268,U1267)</f>
        <v>#DIV/0!</v>
      </c>
      <c r="R1274" s="148" t="e">
        <f>STDEV(P1266,Q1265,R1264,S1263,T1268,U1267)</f>
        <v>#DIV/0!</v>
      </c>
      <c r="S1274" s="148" t="e">
        <f t="shared" si="212"/>
        <v>#DIV/0!</v>
      </c>
      <c r="T1274" s="111"/>
      <c r="U1274" s="111"/>
    </row>
    <row r="1275" spans="1:21" s="148" customFormat="1" x14ac:dyDescent="0.3">
      <c r="A1275" s="111"/>
      <c r="B1275" s="111" t="s">
        <v>201</v>
      </c>
      <c r="C1275" s="148" t="e">
        <f>AVERAGE(B1267,C1268,D1268,E1267,F1266,G1265)</f>
        <v>#DIV/0!</v>
      </c>
      <c r="D1275" s="148" t="e">
        <f>STDEV(B1267,C1268,D1268,E1267,F1266,G1265)</f>
        <v>#DIV/0!</v>
      </c>
      <c r="E1275" s="148" t="e">
        <f t="shared" si="210"/>
        <v>#DIV/0!</v>
      </c>
      <c r="F1275" s="111"/>
      <c r="G1275" s="111"/>
      <c r="I1275" s="111" t="s">
        <v>201</v>
      </c>
      <c r="J1275" s="148" t="e">
        <f>AVERAGE(I1267,J1268,K1268,L1267,M1266,N1265)</f>
        <v>#DIV/0!</v>
      </c>
      <c r="K1275" s="148" t="e">
        <f>STDEV(I1267,J1268,K1268,L1267,M1266,N1265)</f>
        <v>#DIV/0!</v>
      </c>
      <c r="L1275" s="148" t="e">
        <f t="shared" si="211"/>
        <v>#DIV/0!</v>
      </c>
      <c r="M1275" s="111"/>
      <c r="N1275" s="111"/>
      <c r="P1275" s="111" t="s">
        <v>201</v>
      </c>
      <c r="Q1275" s="148" t="e">
        <f>AVERAGE(P1267,Q1268,R1268,S1267,T1266,U1265)</f>
        <v>#DIV/0!</v>
      </c>
      <c r="R1275" s="148" t="e">
        <f>STDEV(P1267,Q1268,R1268,S1267,T1266,U1265)</f>
        <v>#DIV/0!</v>
      </c>
      <c r="S1275" s="148" t="e">
        <f t="shared" si="212"/>
        <v>#DIV/0!</v>
      </c>
      <c r="T1275" s="111"/>
      <c r="U1275" s="111"/>
    </row>
    <row r="1276" spans="1:21" s="148" customFormat="1" x14ac:dyDescent="0.3">
      <c r="A1276" s="111"/>
      <c r="B1276" s="111" t="s">
        <v>202</v>
      </c>
      <c r="C1276" s="148" t="e">
        <f>AVERAGE(B1269,C1267,D1266,G1264,F1269,E1270)</f>
        <v>#DIV/0!</v>
      </c>
      <c r="D1276" s="148" t="e">
        <f>STDEV(B1269,C1267,D1266,G1264,F1269,E1270)</f>
        <v>#DIV/0!</v>
      </c>
      <c r="E1276" s="148" t="e">
        <f t="shared" si="210"/>
        <v>#DIV/0!</v>
      </c>
      <c r="F1276" s="111"/>
      <c r="G1276" s="111"/>
      <c r="I1276" s="111" t="s">
        <v>202</v>
      </c>
      <c r="J1276" s="148" t="e">
        <f>AVERAGE(I1269,J1267,K1266,N1264,M1269,L1270)</f>
        <v>#DIV/0!</v>
      </c>
      <c r="K1276" s="148" t="e">
        <f>STDEV(I1269,J1267,K1266,N1264,M1269,L1270)</f>
        <v>#DIV/0!</v>
      </c>
      <c r="L1276" s="148" t="e">
        <f t="shared" si="211"/>
        <v>#DIV/0!</v>
      </c>
      <c r="M1276" s="111"/>
      <c r="N1276" s="111"/>
      <c r="P1276" s="111" t="s">
        <v>202</v>
      </c>
      <c r="Q1276" s="148" t="e">
        <f>AVERAGE(P1269,Q1267,R1266,U1264,T1269,S1270)</f>
        <v>#DIV/0!</v>
      </c>
      <c r="R1276" s="148" t="e">
        <f>STDEV(P1269,Q1267,R1266,U1264,T1269,S1270)</f>
        <v>#DIV/0!</v>
      </c>
      <c r="S1276" s="148" t="e">
        <f t="shared" si="212"/>
        <v>#DIV/0!</v>
      </c>
      <c r="T1276" s="111"/>
      <c r="U1276" s="111"/>
    </row>
    <row r="1277" spans="1:21" s="148" customFormat="1" x14ac:dyDescent="0.3">
      <c r="A1277" s="111"/>
      <c r="B1277" s="111" t="s">
        <v>204</v>
      </c>
      <c r="C1277" s="148" t="e">
        <f>AVERAGE(B1270,C1269,D1270,E1269,F1270,G1269)</f>
        <v>#DIV/0!</v>
      </c>
      <c r="D1277" s="148" t="e">
        <f>STDEV(B1270,C1269,D1270,E1269,F1270,G1269)</f>
        <v>#DIV/0!</v>
      </c>
      <c r="E1277" s="148" t="e">
        <f t="shared" si="210"/>
        <v>#DIV/0!</v>
      </c>
      <c r="F1277" s="111"/>
      <c r="G1277" s="111"/>
      <c r="I1277" s="111" t="s">
        <v>204</v>
      </c>
      <c r="J1277" s="148" t="e">
        <f>AVERAGE(I1270,J1269,K1270,L1269,M1270,N1269)</f>
        <v>#DIV/0!</v>
      </c>
      <c r="K1277" s="148" t="e">
        <f>STDEV(I1270,J1269,K1270,L1269,M1270,N1269)</f>
        <v>#DIV/0!</v>
      </c>
      <c r="L1277" s="148" t="e">
        <f t="shared" si="211"/>
        <v>#DIV/0!</v>
      </c>
      <c r="M1277" s="111"/>
      <c r="N1277" s="111"/>
      <c r="P1277" s="111" t="s">
        <v>204</v>
      </c>
      <c r="Q1277" s="148" t="e">
        <f>AVERAGE(P1270,Q1269,R1270,S1269,T1270,U1269)</f>
        <v>#DIV/0!</v>
      </c>
      <c r="R1277" s="148" t="e">
        <f>STDEV(P1270,Q1269,R1270,S1269,T1270,U1269)</f>
        <v>#DIV/0!</v>
      </c>
      <c r="S1277" s="148" t="e">
        <f t="shared" si="212"/>
        <v>#DIV/0!</v>
      </c>
      <c r="T1277" s="111"/>
      <c r="U1277" s="111"/>
    </row>
    <row r="1278" spans="1:21" s="148" customFormat="1" x14ac:dyDescent="0.3">
      <c r="A1278" s="111"/>
      <c r="B1278" s="111"/>
      <c r="C1278" s="111"/>
      <c r="D1278" s="111"/>
      <c r="E1278" s="111"/>
      <c r="F1278" s="111"/>
      <c r="G1278" s="111"/>
      <c r="I1278" s="111"/>
      <c r="J1278" s="111"/>
      <c r="K1278" s="111"/>
      <c r="L1278" s="111"/>
      <c r="M1278" s="111"/>
      <c r="N1278" s="111"/>
      <c r="P1278" s="111"/>
      <c r="Q1278" s="111"/>
      <c r="R1278" s="111"/>
      <c r="S1278" s="111"/>
      <c r="T1278" s="111"/>
      <c r="U1278" s="111"/>
    </row>
    <row r="1279" spans="1:21" s="148" customFormat="1" x14ac:dyDescent="0.3">
      <c r="A1279" s="111"/>
      <c r="B1279" s="52" t="s">
        <v>194</v>
      </c>
      <c r="C1279" s="106"/>
      <c r="D1279" s="106"/>
      <c r="E1279" s="106"/>
      <c r="F1279" s="106"/>
      <c r="G1279" s="106"/>
      <c r="H1279" s="106"/>
      <c r="I1279" s="52" t="s">
        <v>195</v>
      </c>
      <c r="J1279" s="106"/>
      <c r="K1279" s="106"/>
      <c r="L1279" s="106"/>
      <c r="M1279" s="106"/>
      <c r="N1279" s="106"/>
      <c r="O1279" s="106"/>
      <c r="P1279" s="52" t="s">
        <v>196</v>
      </c>
      <c r="Q1279" s="106"/>
      <c r="R1279" s="106"/>
      <c r="S1279" s="106"/>
      <c r="T1279" s="106"/>
      <c r="U1279" s="106"/>
    </row>
    <row r="1280" spans="1:21" s="148" customFormat="1" x14ac:dyDescent="0.3">
      <c r="A1280" s="111"/>
      <c r="B1280" s="131"/>
      <c r="C1280" s="131"/>
      <c r="D1280" s="131"/>
      <c r="E1280" s="131"/>
      <c r="F1280" s="131"/>
      <c r="G1280" s="131"/>
      <c r="H1280" s="106"/>
      <c r="I1280" s="131"/>
      <c r="J1280" s="131"/>
      <c r="K1280" s="131"/>
      <c r="L1280" s="131"/>
      <c r="M1280" s="131"/>
      <c r="N1280" s="131"/>
      <c r="O1280" s="106"/>
      <c r="P1280" s="131"/>
      <c r="Q1280" s="131"/>
      <c r="R1280" s="131"/>
      <c r="S1280" s="131"/>
      <c r="T1280" s="131"/>
      <c r="U1280" s="131"/>
    </row>
    <row r="1281" spans="1:21" s="148" customFormat="1" x14ac:dyDescent="0.3">
      <c r="A1281" s="111"/>
      <c r="B1281" s="132"/>
      <c r="C1281" s="133"/>
      <c r="D1281" s="133"/>
      <c r="E1281" s="134"/>
      <c r="F1281" s="133"/>
      <c r="G1281" s="133"/>
      <c r="H1281" s="106"/>
      <c r="I1281" s="132"/>
      <c r="J1281" s="133"/>
      <c r="K1281" s="133"/>
      <c r="L1281" s="134"/>
      <c r="M1281" s="133"/>
      <c r="N1281" s="133"/>
      <c r="O1281" s="106"/>
      <c r="P1281" s="132"/>
      <c r="Q1281" s="133"/>
      <c r="R1281" s="133"/>
      <c r="S1281" s="134"/>
      <c r="T1281" s="133"/>
      <c r="U1281" s="133"/>
    </row>
    <row r="1282" spans="1:21" s="148" customFormat="1" x14ac:dyDescent="0.3">
      <c r="A1282" s="111"/>
      <c r="B1282" s="133"/>
      <c r="C1282" s="132"/>
      <c r="D1282" s="134"/>
      <c r="E1282" s="133"/>
      <c r="F1282" s="135"/>
      <c r="G1282" s="136"/>
      <c r="H1282" s="106"/>
      <c r="I1282" s="133"/>
      <c r="J1282" s="132"/>
      <c r="K1282" s="134"/>
      <c r="L1282" s="133"/>
      <c r="M1282" s="135"/>
      <c r="N1282" s="136"/>
      <c r="O1282" s="106"/>
      <c r="P1282" s="133"/>
      <c r="Q1282" s="132"/>
      <c r="R1282" s="134"/>
      <c r="S1282" s="133"/>
      <c r="T1282" s="135"/>
      <c r="U1282" s="136"/>
    </row>
    <row r="1283" spans="1:21" s="148" customFormat="1" x14ac:dyDescent="0.3">
      <c r="A1283" s="111"/>
      <c r="B1283" s="135"/>
      <c r="C1283" s="134"/>
      <c r="D1283" s="132"/>
      <c r="E1283" s="135"/>
      <c r="F1283" s="135"/>
      <c r="G1283" s="137"/>
      <c r="H1283" s="106"/>
      <c r="I1283" s="135"/>
      <c r="J1283" s="134"/>
      <c r="K1283" s="132"/>
      <c r="L1283" s="135"/>
      <c r="M1283" s="135"/>
      <c r="N1283" s="137"/>
      <c r="O1283" s="106"/>
      <c r="P1283" s="135"/>
      <c r="Q1283" s="134"/>
      <c r="R1283" s="132"/>
      <c r="S1283" s="135"/>
      <c r="T1283" s="135"/>
      <c r="U1283" s="137"/>
    </row>
    <row r="1284" spans="1:21" s="148" customFormat="1" x14ac:dyDescent="0.3">
      <c r="A1284" s="111"/>
      <c r="B1284" s="134"/>
      <c r="C1284" s="135"/>
      <c r="D1284" s="136"/>
      <c r="E1284" s="132"/>
      <c r="F1284" s="137"/>
      <c r="G1284" s="135"/>
      <c r="H1284" s="106"/>
      <c r="I1284" s="134"/>
      <c r="J1284" s="135"/>
      <c r="K1284" s="136"/>
      <c r="L1284" s="132"/>
      <c r="M1284" s="137"/>
      <c r="N1284" s="135"/>
      <c r="O1284" s="106"/>
      <c r="P1284" s="134"/>
      <c r="Q1284" s="135"/>
      <c r="R1284" s="136"/>
      <c r="S1284" s="132"/>
      <c r="T1284" s="137"/>
      <c r="U1284" s="135"/>
    </row>
    <row r="1285" spans="1:21" s="148" customFormat="1" x14ac:dyDescent="0.3">
      <c r="A1285" s="111"/>
      <c r="B1285" s="137"/>
      <c r="C1285" s="136"/>
      <c r="D1285" s="135"/>
      <c r="E1285" s="137"/>
      <c r="F1285" s="132"/>
      <c r="G1285" s="134"/>
      <c r="H1285" s="106"/>
      <c r="I1285" s="137"/>
      <c r="J1285" s="136"/>
      <c r="K1285" s="135"/>
      <c r="L1285" s="137"/>
      <c r="M1285" s="132"/>
      <c r="N1285" s="134"/>
      <c r="O1285" s="106"/>
      <c r="P1285" s="137"/>
      <c r="Q1285" s="136"/>
      <c r="R1285" s="135"/>
      <c r="S1285" s="137"/>
      <c r="T1285" s="132"/>
      <c r="U1285" s="134"/>
    </row>
    <row r="1286" spans="1:21" s="148" customFormat="1" x14ac:dyDescent="0.3">
      <c r="A1286" s="111"/>
      <c r="B1286" s="135"/>
      <c r="C1286" s="137"/>
      <c r="D1286" s="137"/>
      <c r="E1286" s="135"/>
      <c r="F1286" s="134"/>
      <c r="G1286" s="132"/>
      <c r="H1286" s="106"/>
      <c r="I1286" s="135"/>
      <c r="J1286" s="137"/>
      <c r="K1286" s="137"/>
      <c r="L1286" s="135"/>
      <c r="M1286" s="134"/>
      <c r="N1286" s="132"/>
      <c r="O1286" s="106"/>
      <c r="P1286" s="135"/>
      <c r="Q1286" s="137"/>
      <c r="R1286" s="137"/>
      <c r="S1286" s="135"/>
      <c r="T1286" s="134"/>
      <c r="U1286" s="132"/>
    </row>
    <row r="1287" spans="1:21" s="148" customFormat="1" x14ac:dyDescent="0.3">
      <c r="A1287" s="111"/>
      <c r="B1287" s="136"/>
      <c r="C1287" s="138"/>
      <c r="D1287" s="135"/>
      <c r="E1287" s="138"/>
      <c r="F1287" s="136"/>
      <c r="G1287" s="138"/>
      <c r="H1287" s="106"/>
      <c r="I1287" s="136"/>
      <c r="J1287" s="138"/>
      <c r="K1287" s="135"/>
      <c r="L1287" s="138"/>
      <c r="M1287" s="136"/>
      <c r="N1287" s="138"/>
      <c r="O1287" s="106"/>
      <c r="P1287" s="136"/>
      <c r="Q1287" s="138"/>
      <c r="R1287" s="135"/>
      <c r="S1287" s="138"/>
      <c r="T1287" s="136"/>
      <c r="U1287" s="138"/>
    </row>
    <row r="1288" spans="1:21" s="148" customFormat="1" x14ac:dyDescent="0.3">
      <c r="A1288" s="111"/>
      <c r="B1288" s="145"/>
      <c r="C1288" s="146"/>
      <c r="D1288" s="145"/>
      <c r="E1288" s="147"/>
      <c r="F1288" s="145"/>
      <c r="G1288" s="146"/>
      <c r="H1288" s="106"/>
      <c r="I1288" s="145"/>
      <c r="J1288" s="146"/>
      <c r="K1288" s="145"/>
      <c r="L1288" s="147"/>
      <c r="M1288" s="145"/>
      <c r="N1288" s="146"/>
      <c r="O1288" s="106"/>
      <c r="P1288" s="145"/>
      <c r="Q1288" s="146"/>
      <c r="R1288" s="145"/>
      <c r="S1288" s="147"/>
      <c r="T1288" s="145"/>
      <c r="U1288" s="146"/>
    </row>
    <row r="1289" spans="1:21" s="148" customFormat="1" x14ac:dyDescent="0.3">
      <c r="A1289" s="111"/>
      <c r="C1289" s="111" t="s">
        <v>197</v>
      </c>
      <c r="D1289" s="111" t="s">
        <v>3</v>
      </c>
      <c r="E1289" s="111" t="s">
        <v>203</v>
      </c>
      <c r="J1289" s="111" t="s">
        <v>197</v>
      </c>
      <c r="K1289" s="111" t="s">
        <v>3</v>
      </c>
      <c r="L1289" s="111" t="s">
        <v>203</v>
      </c>
      <c r="Q1289" s="111" t="s">
        <v>197</v>
      </c>
      <c r="R1289" s="111" t="s">
        <v>3</v>
      </c>
      <c r="S1289" s="111" t="s">
        <v>203</v>
      </c>
    </row>
    <row r="1290" spans="1:21" s="148" customFormat="1" x14ac:dyDescent="0.3">
      <c r="A1290" s="111"/>
      <c r="B1290" s="111" t="s">
        <v>199</v>
      </c>
      <c r="C1290" s="148" t="e">
        <f>AVERAGE(B1281,C1282,D1283,E1284,F1285,G1286)</f>
        <v>#DIV/0!</v>
      </c>
      <c r="D1290" s="148" t="e">
        <f>STDEV(B1281,C1282,D1283,E1284,F1285,G1286)</f>
        <v>#DIV/0!</v>
      </c>
      <c r="E1290" s="148" t="e">
        <f>ROUND((D1290/C1290)*100,2)&amp;"%"</f>
        <v>#DIV/0!</v>
      </c>
      <c r="I1290" s="111" t="s">
        <v>199</v>
      </c>
      <c r="J1290" s="148" t="e">
        <f>AVERAGE(I1281,J1282,K1283,L1284,M1285,N1286)</f>
        <v>#DIV/0!</v>
      </c>
      <c r="K1290" s="148" t="e">
        <f>STDEV(I1281,J1282,K1283,L1284,M1285,N1286)</f>
        <v>#DIV/0!</v>
      </c>
      <c r="L1290" s="148" t="e">
        <f>ROUND((K1290/J1290)*100,2)&amp;"%"</f>
        <v>#DIV/0!</v>
      </c>
      <c r="P1290" s="111" t="s">
        <v>199</v>
      </c>
      <c r="Q1290" s="148" t="e">
        <f>AVERAGE(P1281,Q1282,R1283,S1284,T1285,U1286)</f>
        <v>#DIV/0!</v>
      </c>
      <c r="R1290" s="148" t="e">
        <f>STDEV(P1281,Q1282,R1283,S1284,T1285,U1286)</f>
        <v>#DIV/0!</v>
      </c>
      <c r="S1290" s="148" t="e">
        <f>ROUND((R1290/Q1290)*100,2)&amp;"%"</f>
        <v>#DIV/0!</v>
      </c>
    </row>
    <row r="1291" spans="1:21" s="148" customFormat="1" x14ac:dyDescent="0.3">
      <c r="A1291" s="111"/>
      <c r="B1291" s="111" t="s">
        <v>198</v>
      </c>
      <c r="C1291" s="148" t="e">
        <f>AVERAGE(B1282,C1281,D1281,F1281,G1281,E1282)</f>
        <v>#DIV/0!</v>
      </c>
      <c r="D1291" s="148" t="e">
        <f>STDEV(B1282,C1281,D1281,E1282,F1281,G1281)</f>
        <v>#DIV/0!</v>
      </c>
      <c r="E1291" s="148" t="e">
        <f t="shared" ref="E1291:E1295" si="213">ROUND((D1291/C1291)*100,2)&amp;"%"</f>
        <v>#DIV/0!</v>
      </c>
      <c r="F1291" s="111"/>
      <c r="G1291" s="111"/>
      <c r="I1291" s="111" t="s">
        <v>198</v>
      </c>
      <c r="J1291" s="148" t="e">
        <f>AVERAGE(I1282,J1281,K1281,M1281,N1281,L1282)</f>
        <v>#DIV/0!</v>
      </c>
      <c r="K1291" s="148" t="e">
        <f>STDEV(I1282,J1281,K1281,L1282,M1281,N1281)</f>
        <v>#DIV/0!</v>
      </c>
      <c r="L1291" s="148" t="e">
        <f t="shared" ref="L1291:L1295" si="214">ROUND((K1291/J1291)*100,2)&amp;"%"</f>
        <v>#DIV/0!</v>
      </c>
      <c r="M1291" s="111"/>
      <c r="N1291" s="111"/>
      <c r="P1291" s="111" t="s">
        <v>198</v>
      </c>
      <c r="Q1291" s="148" t="e">
        <f>AVERAGE(P1282,Q1281,R1281,T1281,U1281,S1282)</f>
        <v>#DIV/0!</v>
      </c>
      <c r="R1291" s="148" t="e">
        <f>STDEV(P1282,Q1281,R1281,S1282,T1281,U1281)</f>
        <v>#DIV/0!</v>
      </c>
      <c r="S1291" s="148" t="e">
        <f t="shared" ref="S1291:S1295" si="215">ROUND((R1291/Q1291)*100,2)&amp;"%"</f>
        <v>#DIV/0!</v>
      </c>
      <c r="T1291" s="111"/>
      <c r="U1291" s="111"/>
    </row>
    <row r="1292" spans="1:21" s="148" customFormat="1" x14ac:dyDescent="0.3">
      <c r="A1292" s="111"/>
      <c r="B1292" s="111" t="s">
        <v>200</v>
      </c>
      <c r="C1292" s="148" t="e">
        <f>AVERAGE(B1284,C1283,D1282,E1281,F1286,G1285)</f>
        <v>#DIV/0!</v>
      </c>
      <c r="D1292" s="148" t="e">
        <f>STDEV(B1284,C1283,D1282,E1281,F1286,G1285)</f>
        <v>#DIV/0!</v>
      </c>
      <c r="E1292" s="148" t="e">
        <f t="shared" si="213"/>
        <v>#DIV/0!</v>
      </c>
      <c r="F1292" s="111"/>
      <c r="G1292" s="111"/>
      <c r="I1292" s="111" t="s">
        <v>200</v>
      </c>
      <c r="J1292" s="148" t="e">
        <f>AVERAGE(I1284,J1283,K1282,L1281,M1286,N1285)</f>
        <v>#DIV/0!</v>
      </c>
      <c r="K1292" s="148" t="e">
        <f>STDEV(I1284,J1283,K1282,L1281,M1286,N1285)</f>
        <v>#DIV/0!</v>
      </c>
      <c r="L1292" s="148" t="e">
        <f t="shared" si="214"/>
        <v>#DIV/0!</v>
      </c>
      <c r="M1292" s="111"/>
      <c r="N1292" s="111"/>
      <c r="P1292" s="111" t="s">
        <v>200</v>
      </c>
      <c r="Q1292" s="148" t="e">
        <f>AVERAGE(P1284,Q1283,R1282,S1281,T1286,U1285)</f>
        <v>#DIV/0!</v>
      </c>
      <c r="R1292" s="148" t="e">
        <f>STDEV(P1284,Q1283,R1282,S1281,T1286,U1285)</f>
        <v>#DIV/0!</v>
      </c>
      <c r="S1292" s="148" t="e">
        <f t="shared" si="215"/>
        <v>#DIV/0!</v>
      </c>
      <c r="T1292" s="111"/>
      <c r="U1292" s="111"/>
    </row>
    <row r="1293" spans="1:21" s="148" customFormat="1" x14ac:dyDescent="0.3">
      <c r="A1293" s="111"/>
      <c r="B1293" s="111" t="s">
        <v>201</v>
      </c>
      <c r="C1293" s="148" t="e">
        <f>AVERAGE(B1285,C1286,D1286,E1285,F1284,G1283)</f>
        <v>#DIV/0!</v>
      </c>
      <c r="D1293" s="148" t="e">
        <f>STDEV(B1285,C1286,D1286,E1285,F1284,G1283)</f>
        <v>#DIV/0!</v>
      </c>
      <c r="E1293" s="148" t="e">
        <f t="shared" si="213"/>
        <v>#DIV/0!</v>
      </c>
      <c r="F1293" s="111"/>
      <c r="G1293" s="111"/>
      <c r="I1293" s="111" t="s">
        <v>201</v>
      </c>
      <c r="J1293" s="148" t="e">
        <f>AVERAGE(I1285,J1286,K1286,L1285,M1284,N1283)</f>
        <v>#DIV/0!</v>
      </c>
      <c r="K1293" s="148" t="e">
        <f>STDEV(I1285,J1286,K1286,L1285,M1284,N1283)</f>
        <v>#DIV/0!</v>
      </c>
      <c r="L1293" s="148" t="e">
        <f t="shared" si="214"/>
        <v>#DIV/0!</v>
      </c>
      <c r="M1293" s="111"/>
      <c r="N1293" s="111"/>
      <c r="P1293" s="111" t="s">
        <v>201</v>
      </c>
      <c r="Q1293" s="148" t="e">
        <f>AVERAGE(P1285,Q1286,R1286,S1285,T1284,U1283)</f>
        <v>#DIV/0!</v>
      </c>
      <c r="R1293" s="148" t="e">
        <f>STDEV(P1285,Q1286,R1286,S1285,T1284,U1283)</f>
        <v>#DIV/0!</v>
      </c>
      <c r="S1293" s="148" t="e">
        <f t="shared" si="215"/>
        <v>#DIV/0!</v>
      </c>
      <c r="T1293" s="111"/>
      <c r="U1293" s="111"/>
    </row>
    <row r="1294" spans="1:21" s="148" customFormat="1" x14ac:dyDescent="0.3">
      <c r="A1294" s="111"/>
      <c r="B1294" s="111" t="s">
        <v>202</v>
      </c>
      <c r="C1294" s="148" t="e">
        <f>AVERAGE(B1287,C1285,D1284,G1282,F1287,E1288)</f>
        <v>#DIV/0!</v>
      </c>
      <c r="D1294" s="148" t="e">
        <f>STDEV(B1287,C1285,D1284,G1282,F1287,E1288)</f>
        <v>#DIV/0!</v>
      </c>
      <c r="E1294" s="148" t="e">
        <f t="shared" si="213"/>
        <v>#DIV/0!</v>
      </c>
      <c r="F1294" s="111"/>
      <c r="G1294" s="111"/>
      <c r="I1294" s="111" t="s">
        <v>202</v>
      </c>
      <c r="J1294" s="148" t="e">
        <f>AVERAGE(I1287,J1285,K1284,N1282,M1287,L1288)</f>
        <v>#DIV/0!</v>
      </c>
      <c r="K1294" s="148" t="e">
        <f>STDEV(I1287,J1285,K1284,N1282,M1287,L1288)</f>
        <v>#DIV/0!</v>
      </c>
      <c r="L1294" s="148" t="e">
        <f t="shared" si="214"/>
        <v>#DIV/0!</v>
      </c>
      <c r="M1294" s="111"/>
      <c r="N1294" s="111"/>
      <c r="P1294" s="111" t="s">
        <v>202</v>
      </c>
      <c r="Q1294" s="148" t="e">
        <f>AVERAGE(P1287,Q1285,R1284,U1282,T1287,S1288)</f>
        <v>#DIV/0!</v>
      </c>
      <c r="R1294" s="148" t="e">
        <f>STDEV(P1287,Q1285,R1284,U1282,T1287,S1288)</f>
        <v>#DIV/0!</v>
      </c>
      <c r="S1294" s="148" t="e">
        <f t="shared" si="215"/>
        <v>#DIV/0!</v>
      </c>
      <c r="T1294" s="111"/>
      <c r="U1294" s="111"/>
    </row>
    <row r="1295" spans="1:21" s="148" customFormat="1" x14ac:dyDescent="0.3">
      <c r="A1295" s="111"/>
      <c r="B1295" s="111" t="s">
        <v>204</v>
      </c>
      <c r="C1295" s="148" t="e">
        <f>AVERAGE(B1288,C1287,D1288,E1287,F1288,G1287)</f>
        <v>#DIV/0!</v>
      </c>
      <c r="D1295" s="148" t="e">
        <f>STDEV(B1288,C1287,D1288,E1287,F1288,G1287)</f>
        <v>#DIV/0!</v>
      </c>
      <c r="E1295" s="148" t="e">
        <f t="shared" si="213"/>
        <v>#DIV/0!</v>
      </c>
      <c r="F1295" s="111"/>
      <c r="G1295" s="111"/>
      <c r="I1295" s="111" t="s">
        <v>204</v>
      </c>
      <c r="J1295" s="148" t="e">
        <f>AVERAGE(I1288,J1287,K1288,L1287,M1288,N1287)</f>
        <v>#DIV/0!</v>
      </c>
      <c r="K1295" s="148" t="e">
        <f>STDEV(I1288,J1287,K1288,L1287,M1288,N1287)</f>
        <v>#DIV/0!</v>
      </c>
      <c r="L1295" s="148" t="e">
        <f t="shared" si="214"/>
        <v>#DIV/0!</v>
      </c>
      <c r="M1295" s="111"/>
      <c r="N1295" s="111"/>
      <c r="P1295" s="111" t="s">
        <v>204</v>
      </c>
      <c r="Q1295" s="148" t="e">
        <f>AVERAGE(P1288,Q1287,R1288,S1287,T1288,U1287)</f>
        <v>#DIV/0!</v>
      </c>
      <c r="R1295" s="148" t="e">
        <f>STDEV(P1288,Q1287,R1288,S1287,T1288,U1287)</f>
        <v>#DIV/0!</v>
      </c>
      <c r="S1295" s="148" t="e">
        <f t="shared" si="215"/>
        <v>#DIV/0!</v>
      </c>
      <c r="T1295" s="111"/>
      <c r="U1295" s="111"/>
    </row>
    <row r="1296" spans="1:21" s="148" customFormat="1" x14ac:dyDescent="0.3">
      <c r="A1296" s="111"/>
      <c r="B1296" s="111"/>
      <c r="C1296" s="111"/>
      <c r="D1296" s="111"/>
      <c r="E1296" s="111"/>
      <c r="F1296" s="111"/>
      <c r="G1296" s="111"/>
      <c r="I1296" s="111"/>
      <c r="J1296" s="111"/>
      <c r="K1296" s="111"/>
      <c r="L1296" s="111"/>
      <c r="M1296" s="111"/>
      <c r="N1296" s="111"/>
      <c r="P1296" s="111"/>
      <c r="Q1296" s="111"/>
      <c r="R1296" s="111"/>
      <c r="S1296" s="111"/>
      <c r="T1296" s="111"/>
      <c r="U1296" s="111"/>
    </row>
    <row r="1297" spans="1:21" s="148" customFormat="1" x14ac:dyDescent="0.3">
      <c r="A1297" s="111"/>
      <c r="B1297" s="52" t="s">
        <v>194</v>
      </c>
      <c r="C1297" s="106"/>
      <c r="D1297" s="106"/>
      <c r="E1297" s="106"/>
      <c r="F1297" s="106"/>
      <c r="G1297" s="106"/>
      <c r="H1297" s="106"/>
      <c r="I1297" s="52" t="s">
        <v>195</v>
      </c>
      <c r="J1297" s="106"/>
      <c r="K1297" s="106"/>
      <c r="L1297" s="106"/>
      <c r="M1297" s="106"/>
      <c r="N1297" s="106"/>
      <c r="O1297" s="106"/>
      <c r="P1297" s="52" t="s">
        <v>196</v>
      </c>
      <c r="Q1297" s="106"/>
      <c r="R1297" s="106"/>
      <c r="S1297" s="106"/>
      <c r="T1297" s="106"/>
      <c r="U1297" s="106"/>
    </row>
    <row r="1298" spans="1:21" s="148" customFormat="1" x14ac:dyDescent="0.3">
      <c r="A1298" s="111"/>
      <c r="B1298" s="131"/>
      <c r="C1298" s="131"/>
      <c r="D1298" s="131"/>
      <c r="E1298" s="131"/>
      <c r="F1298" s="131"/>
      <c r="G1298" s="131"/>
      <c r="H1298" s="106"/>
      <c r="I1298" s="131"/>
      <c r="J1298" s="131"/>
      <c r="K1298" s="131"/>
      <c r="L1298" s="131"/>
      <c r="M1298" s="131"/>
      <c r="N1298" s="131"/>
      <c r="O1298" s="106"/>
      <c r="P1298" s="131"/>
      <c r="Q1298" s="131"/>
      <c r="R1298" s="131"/>
      <c r="S1298" s="131"/>
      <c r="T1298" s="131"/>
      <c r="U1298" s="131"/>
    </row>
    <row r="1299" spans="1:21" s="148" customFormat="1" x14ac:dyDescent="0.3">
      <c r="A1299" s="111"/>
      <c r="B1299" s="132"/>
      <c r="C1299" s="133"/>
      <c r="D1299" s="133"/>
      <c r="E1299" s="134"/>
      <c r="F1299" s="133"/>
      <c r="G1299" s="133"/>
      <c r="H1299" s="106"/>
      <c r="I1299" s="132"/>
      <c r="J1299" s="133"/>
      <c r="K1299" s="133"/>
      <c r="L1299" s="134"/>
      <c r="M1299" s="133"/>
      <c r="N1299" s="133"/>
      <c r="O1299" s="106"/>
      <c r="P1299" s="132"/>
      <c r="Q1299" s="133"/>
      <c r="R1299" s="133"/>
      <c r="S1299" s="134"/>
      <c r="T1299" s="133"/>
      <c r="U1299" s="133"/>
    </row>
    <row r="1300" spans="1:21" s="148" customFormat="1" x14ac:dyDescent="0.3">
      <c r="A1300" s="111"/>
      <c r="B1300" s="133"/>
      <c r="C1300" s="132"/>
      <c r="D1300" s="134"/>
      <c r="E1300" s="133"/>
      <c r="F1300" s="135"/>
      <c r="G1300" s="136"/>
      <c r="H1300" s="106"/>
      <c r="I1300" s="133"/>
      <c r="J1300" s="132"/>
      <c r="K1300" s="134"/>
      <c r="L1300" s="133"/>
      <c r="M1300" s="135"/>
      <c r="N1300" s="136"/>
      <c r="O1300" s="106"/>
      <c r="P1300" s="133"/>
      <c r="Q1300" s="132"/>
      <c r="R1300" s="134"/>
      <c r="S1300" s="133"/>
      <c r="T1300" s="135"/>
      <c r="U1300" s="136"/>
    </row>
    <row r="1301" spans="1:21" s="148" customFormat="1" x14ac:dyDescent="0.3">
      <c r="A1301" s="111"/>
      <c r="B1301" s="135"/>
      <c r="C1301" s="134"/>
      <c r="D1301" s="132"/>
      <c r="E1301" s="135"/>
      <c r="F1301" s="135"/>
      <c r="G1301" s="137"/>
      <c r="H1301" s="106"/>
      <c r="I1301" s="135"/>
      <c r="J1301" s="134"/>
      <c r="K1301" s="132"/>
      <c r="L1301" s="135"/>
      <c r="M1301" s="135"/>
      <c r="N1301" s="137"/>
      <c r="O1301" s="106"/>
      <c r="P1301" s="135"/>
      <c r="Q1301" s="134"/>
      <c r="R1301" s="132"/>
      <c r="S1301" s="135"/>
      <c r="T1301" s="135"/>
      <c r="U1301" s="137"/>
    </row>
    <row r="1302" spans="1:21" s="148" customFormat="1" x14ac:dyDescent="0.3">
      <c r="A1302" s="111"/>
      <c r="B1302" s="134"/>
      <c r="C1302" s="135"/>
      <c r="D1302" s="136"/>
      <c r="E1302" s="132"/>
      <c r="F1302" s="137"/>
      <c r="G1302" s="135"/>
      <c r="H1302" s="106"/>
      <c r="I1302" s="134"/>
      <c r="J1302" s="135"/>
      <c r="K1302" s="136"/>
      <c r="L1302" s="132"/>
      <c r="M1302" s="137"/>
      <c r="N1302" s="135"/>
      <c r="O1302" s="106"/>
      <c r="P1302" s="134"/>
      <c r="Q1302" s="135"/>
      <c r="R1302" s="136"/>
      <c r="S1302" s="132"/>
      <c r="T1302" s="137"/>
      <c r="U1302" s="135"/>
    </row>
    <row r="1303" spans="1:21" s="148" customFormat="1" x14ac:dyDescent="0.3">
      <c r="A1303" s="111"/>
      <c r="B1303" s="137"/>
      <c r="C1303" s="136"/>
      <c r="D1303" s="135"/>
      <c r="E1303" s="137"/>
      <c r="F1303" s="132"/>
      <c r="G1303" s="134"/>
      <c r="H1303" s="106"/>
      <c r="I1303" s="137"/>
      <c r="J1303" s="136"/>
      <c r="K1303" s="135"/>
      <c r="L1303" s="137"/>
      <c r="M1303" s="132"/>
      <c r="N1303" s="134"/>
      <c r="O1303" s="106"/>
      <c r="P1303" s="137"/>
      <c r="Q1303" s="136"/>
      <c r="R1303" s="135"/>
      <c r="S1303" s="137"/>
      <c r="T1303" s="132"/>
      <c r="U1303" s="134"/>
    </row>
    <row r="1304" spans="1:21" s="148" customFormat="1" x14ac:dyDescent="0.3">
      <c r="A1304" s="111"/>
      <c r="B1304" s="135"/>
      <c r="C1304" s="137"/>
      <c r="D1304" s="137"/>
      <c r="E1304" s="135"/>
      <c r="F1304" s="134"/>
      <c r="G1304" s="132"/>
      <c r="H1304" s="106"/>
      <c r="I1304" s="135"/>
      <c r="J1304" s="137"/>
      <c r="K1304" s="137"/>
      <c r="L1304" s="135"/>
      <c r="M1304" s="134"/>
      <c r="N1304" s="132"/>
      <c r="O1304" s="106"/>
      <c r="P1304" s="135"/>
      <c r="Q1304" s="137"/>
      <c r="R1304" s="137"/>
      <c r="S1304" s="135"/>
      <c r="T1304" s="134"/>
      <c r="U1304" s="132"/>
    </row>
    <row r="1305" spans="1:21" s="148" customFormat="1" x14ac:dyDescent="0.3">
      <c r="A1305" s="111"/>
      <c r="B1305" s="136"/>
      <c r="C1305" s="138"/>
      <c r="D1305" s="135"/>
      <c r="E1305" s="138"/>
      <c r="F1305" s="136"/>
      <c r="G1305" s="138"/>
      <c r="H1305" s="106"/>
      <c r="I1305" s="136"/>
      <c r="J1305" s="138"/>
      <c r="K1305" s="135"/>
      <c r="L1305" s="138"/>
      <c r="M1305" s="136"/>
      <c r="N1305" s="138"/>
      <c r="O1305" s="106"/>
      <c r="P1305" s="136"/>
      <c r="Q1305" s="138"/>
      <c r="R1305" s="135"/>
      <c r="S1305" s="138"/>
      <c r="T1305" s="136"/>
      <c r="U1305" s="138"/>
    </row>
    <row r="1306" spans="1:21" s="148" customFormat="1" x14ac:dyDescent="0.3">
      <c r="A1306" s="111"/>
      <c r="B1306" s="145"/>
      <c r="C1306" s="146"/>
      <c r="D1306" s="145"/>
      <c r="E1306" s="147"/>
      <c r="F1306" s="145"/>
      <c r="G1306" s="146"/>
      <c r="H1306" s="106"/>
      <c r="I1306" s="145"/>
      <c r="J1306" s="146"/>
      <c r="K1306" s="145"/>
      <c r="L1306" s="147"/>
      <c r="M1306" s="145"/>
      <c r="N1306" s="146"/>
      <c r="O1306" s="106"/>
      <c r="P1306" s="145"/>
      <c r="Q1306" s="146"/>
      <c r="R1306" s="145"/>
      <c r="S1306" s="147"/>
      <c r="T1306" s="145"/>
      <c r="U1306" s="146"/>
    </row>
    <row r="1307" spans="1:21" s="148" customFormat="1" x14ac:dyDescent="0.3">
      <c r="A1307" s="111"/>
      <c r="C1307" s="111" t="s">
        <v>197</v>
      </c>
      <c r="D1307" s="111" t="s">
        <v>3</v>
      </c>
      <c r="E1307" s="111" t="s">
        <v>203</v>
      </c>
      <c r="J1307" s="111" t="s">
        <v>197</v>
      </c>
      <c r="K1307" s="111" t="s">
        <v>3</v>
      </c>
      <c r="L1307" s="111" t="s">
        <v>203</v>
      </c>
      <c r="Q1307" s="111" t="s">
        <v>197</v>
      </c>
      <c r="R1307" s="111" t="s">
        <v>3</v>
      </c>
      <c r="S1307" s="111" t="s">
        <v>203</v>
      </c>
    </row>
    <row r="1308" spans="1:21" s="148" customFormat="1" x14ac:dyDescent="0.3">
      <c r="A1308" s="111"/>
      <c r="B1308" s="111" t="s">
        <v>199</v>
      </c>
      <c r="C1308" s="148" t="e">
        <f>AVERAGE(B1299,C1300,D1301,E1302,F1303,G1304)</f>
        <v>#DIV/0!</v>
      </c>
      <c r="D1308" s="148" t="e">
        <f>STDEV(B1299,C1300,D1301,E1302,F1303,G1304)</f>
        <v>#DIV/0!</v>
      </c>
      <c r="E1308" s="148" t="e">
        <f>ROUND((D1308/C1308)*100,2)&amp;"%"</f>
        <v>#DIV/0!</v>
      </c>
      <c r="I1308" s="111" t="s">
        <v>199</v>
      </c>
      <c r="J1308" s="148" t="e">
        <f>AVERAGE(I1299,J1300,K1301,L1302,M1303,N1304)</f>
        <v>#DIV/0!</v>
      </c>
      <c r="K1308" s="148" t="e">
        <f>STDEV(I1299,J1300,K1301,L1302,M1303,N1304)</f>
        <v>#DIV/0!</v>
      </c>
      <c r="L1308" s="148" t="e">
        <f>ROUND((K1308/J1308)*100,2)&amp;"%"</f>
        <v>#DIV/0!</v>
      </c>
      <c r="P1308" s="111" t="s">
        <v>199</v>
      </c>
      <c r="Q1308" s="148" t="e">
        <f>AVERAGE(P1299,Q1300,R1301,S1302,T1303,U1304)</f>
        <v>#DIV/0!</v>
      </c>
      <c r="R1308" s="148" t="e">
        <f>STDEV(P1299,Q1300,R1301,S1302,T1303,U1304)</f>
        <v>#DIV/0!</v>
      </c>
      <c r="S1308" s="148" t="e">
        <f>ROUND((R1308/Q1308)*100,2)&amp;"%"</f>
        <v>#DIV/0!</v>
      </c>
    </row>
    <row r="1309" spans="1:21" s="148" customFormat="1" x14ac:dyDescent="0.3">
      <c r="A1309" s="111"/>
      <c r="B1309" s="111" t="s">
        <v>198</v>
      </c>
      <c r="C1309" s="148" t="e">
        <f>AVERAGE(B1300,C1299,D1299,F1299,G1299,E1300)</f>
        <v>#DIV/0!</v>
      </c>
      <c r="D1309" s="148" t="e">
        <f>STDEV(B1300,C1299,D1299,E1300,F1299,G1299)</f>
        <v>#DIV/0!</v>
      </c>
      <c r="E1309" s="148" t="e">
        <f t="shared" ref="E1309:E1313" si="216">ROUND((D1309/C1309)*100,2)&amp;"%"</f>
        <v>#DIV/0!</v>
      </c>
      <c r="F1309" s="111"/>
      <c r="G1309" s="111"/>
      <c r="I1309" s="111" t="s">
        <v>198</v>
      </c>
      <c r="J1309" s="148" t="e">
        <f>AVERAGE(I1300,J1299,K1299,M1299,N1299,L1300)</f>
        <v>#DIV/0!</v>
      </c>
      <c r="K1309" s="148" t="e">
        <f>STDEV(I1300,J1299,K1299,L1300,M1299,N1299)</f>
        <v>#DIV/0!</v>
      </c>
      <c r="L1309" s="148" t="e">
        <f t="shared" ref="L1309:L1313" si="217">ROUND((K1309/J1309)*100,2)&amp;"%"</f>
        <v>#DIV/0!</v>
      </c>
      <c r="M1309" s="111"/>
      <c r="N1309" s="111"/>
      <c r="P1309" s="111" t="s">
        <v>198</v>
      </c>
      <c r="Q1309" s="148" t="e">
        <f>AVERAGE(P1300,Q1299,R1299,T1299,U1299,S1300)</f>
        <v>#DIV/0!</v>
      </c>
      <c r="R1309" s="148" t="e">
        <f>STDEV(P1300,Q1299,R1299,S1300,T1299,U1299)</f>
        <v>#DIV/0!</v>
      </c>
      <c r="S1309" s="148" t="e">
        <f t="shared" ref="S1309:S1313" si="218">ROUND((R1309/Q1309)*100,2)&amp;"%"</f>
        <v>#DIV/0!</v>
      </c>
      <c r="T1309" s="111"/>
      <c r="U1309" s="111"/>
    </row>
    <row r="1310" spans="1:21" s="148" customFormat="1" x14ac:dyDescent="0.3">
      <c r="A1310" s="111"/>
      <c r="B1310" s="111" t="s">
        <v>200</v>
      </c>
      <c r="C1310" s="148" t="e">
        <f>AVERAGE(B1302,C1301,D1300,E1299,F1304,G1303)</f>
        <v>#DIV/0!</v>
      </c>
      <c r="D1310" s="148" t="e">
        <f>STDEV(B1302,C1301,D1300,E1299,F1304,G1303)</f>
        <v>#DIV/0!</v>
      </c>
      <c r="E1310" s="148" t="e">
        <f t="shared" si="216"/>
        <v>#DIV/0!</v>
      </c>
      <c r="F1310" s="111"/>
      <c r="G1310" s="111"/>
      <c r="I1310" s="111" t="s">
        <v>200</v>
      </c>
      <c r="J1310" s="148" t="e">
        <f>AVERAGE(I1302,J1301,K1300,L1299,M1304,N1303)</f>
        <v>#DIV/0!</v>
      </c>
      <c r="K1310" s="148" t="e">
        <f>STDEV(I1302,J1301,K1300,L1299,M1304,N1303)</f>
        <v>#DIV/0!</v>
      </c>
      <c r="L1310" s="148" t="e">
        <f t="shared" si="217"/>
        <v>#DIV/0!</v>
      </c>
      <c r="M1310" s="111"/>
      <c r="N1310" s="111"/>
      <c r="P1310" s="111" t="s">
        <v>200</v>
      </c>
      <c r="Q1310" s="148" t="e">
        <f>AVERAGE(P1302,Q1301,R1300,S1299,T1304,U1303)</f>
        <v>#DIV/0!</v>
      </c>
      <c r="R1310" s="148" t="e">
        <f>STDEV(P1302,Q1301,R1300,S1299,T1304,U1303)</f>
        <v>#DIV/0!</v>
      </c>
      <c r="S1310" s="148" t="e">
        <f t="shared" si="218"/>
        <v>#DIV/0!</v>
      </c>
      <c r="T1310" s="111"/>
      <c r="U1310" s="111"/>
    </row>
    <row r="1311" spans="1:21" s="148" customFormat="1" x14ac:dyDescent="0.3">
      <c r="A1311" s="111"/>
      <c r="B1311" s="111" t="s">
        <v>201</v>
      </c>
      <c r="C1311" s="148" t="e">
        <f>AVERAGE(B1303,C1304,D1304,E1303,F1302,G1301)</f>
        <v>#DIV/0!</v>
      </c>
      <c r="D1311" s="148" t="e">
        <f>STDEV(B1303,C1304,D1304,E1303,F1302,G1301)</f>
        <v>#DIV/0!</v>
      </c>
      <c r="E1311" s="148" t="e">
        <f t="shared" si="216"/>
        <v>#DIV/0!</v>
      </c>
      <c r="F1311" s="111"/>
      <c r="G1311" s="111"/>
      <c r="I1311" s="111" t="s">
        <v>201</v>
      </c>
      <c r="J1311" s="148" t="e">
        <f>AVERAGE(I1303,J1304,K1304,L1303,M1302,N1301)</f>
        <v>#DIV/0!</v>
      </c>
      <c r="K1311" s="148" t="e">
        <f>STDEV(I1303,J1304,K1304,L1303,M1302,N1301)</f>
        <v>#DIV/0!</v>
      </c>
      <c r="L1311" s="148" t="e">
        <f t="shared" si="217"/>
        <v>#DIV/0!</v>
      </c>
      <c r="M1311" s="111"/>
      <c r="N1311" s="111"/>
      <c r="P1311" s="111" t="s">
        <v>201</v>
      </c>
      <c r="Q1311" s="148" t="e">
        <f>AVERAGE(P1303,Q1304,R1304,S1303,T1302,U1301)</f>
        <v>#DIV/0!</v>
      </c>
      <c r="R1311" s="148" t="e">
        <f>STDEV(P1303,Q1304,R1304,S1303,T1302,U1301)</f>
        <v>#DIV/0!</v>
      </c>
      <c r="S1311" s="148" t="e">
        <f t="shared" si="218"/>
        <v>#DIV/0!</v>
      </c>
      <c r="T1311" s="111"/>
      <c r="U1311" s="111"/>
    </row>
    <row r="1312" spans="1:21" s="148" customFormat="1" x14ac:dyDescent="0.3">
      <c r="A1312" s="111"/>
      <c r="B1312" s="111" t="s">
        <v>202</v>
      </c>
      <c r="C1312" s="148" t="e">
        <f>AVERAGE(B1305,C1303,D1302,G1300,F1305,E1306)</f>
        <v>#DIV/0!</v>
      </c>
      <c r="D1312" s="148" t="e">
        <f>STDEV(B1305,C1303,D1302,G1300,F1305,E1306)</f>
        <v>#DIV/0!</v>
      </c>
      <c r="E1312" s="148" t="e">
        <f t="shared" si="216"/>
        <v>#DIV/0!</v>
      </c>
      <c r="F1312" s="111"/>
      <c r="G1312" s="111"/>
      <c r="I1312" s="111" t="s">
        <v>202</v>
      </c>
      <c r="J1312" s="148" t="e">
        <f>AVERAGE(I1305,J1303,K1302,N1300,M1305,L1306)</f>
        <v>#DIV/0!</v>
      </c>
      <c r="K1312" s="148" t="e">
        <f>STDEV(I1305,J1303,K1302,N1300,M1305,L1306)</f>
        <v>#DIV/0!</v>
      </c>
      <c r="L1312" s="148" t="e">
        <f t="shared" si="217"/>
        <v>#DIV/0!</v>
      </c>
      <c r="M1312" s="111"/>
      <c r="N1312" s="111"/>
      <c r="P1312" s="111" t="s">
        <v>202</v>
      </c>
      <c r="Q1312" s="148" t="e">
        <f>AVERAGE(P1305,Q1303,R1302,U1300,T1305,S1306)</f>
        <v>#DIV/0!</v>
      </c>
      <c r="R1312" s="148" t="e">
        <f>STDEV(P1305,Q1303,R1302,U1300,T1305,S1306)</f>
        <v>#DIV/0!</v>
      </c>
      <c r="S1312" s="148" t="e">
        <f t="shared" si="218"/>
        <v>#DIV/0!</v>
      </c>
      <c r="T1312" s="111"/>
      <c r="U1312" s="111"/>
    </row>
    <row r="1313" spans="1:21" s="148" customFormat="1" x14ac:dyDescent="0.3">
      <c r="A1313" s="111"/>
      <c r="B1313" s="111" t="s">
        <v>204</v>
      </c>
      <c r="C1313" s="148" t="e">
        <f>AVERAGE(B1306,C1305,D1306,E1305,F1306,G1305)</f>
        <v>#DIV/0!</v>
      </c>
      <c r="D1313" s="148" t="e">
        <f>STDEV(B1306,C1305,D1306,E1305,F1306,G1305)</f>
        <v>#DIV/0!</v>
      </c>
      <c r="E1313" s="148" t="e">
        <f t="shared" si="216"/>
        <v>#DIV/0!</v>
      </c>
      <c r="F1313" s="111"/>
      <c r="G1313" s="111"/>
      <c r="I1313" s="111" t="s">
        <v>204</v>
      </c>
      <c r="J1313" s="148" t="e">
        <f>AVERAGE(I1306,J1305,K1306,L1305,M1306,N1305)</f>
        <v>#DIV/0!</v>
      </c>
      <c r="K1313" s="148" t="e">
        <f>STDEV(I1306,J1305,K1306,L1305,M1306,N1305)</f>
        <v>#DIV/0!</v>
      </c>
      <c r="L1313" s="148" t="e">
        <f t="shared" si="217"/>
        <v>#DIV/0!</v>
      </c>
      <c r="M1313" s="111"/>
      <c r="N1313" s="111"/>
      <c r="P1313" s="111" t="s">
        <v>204</v>
      </c>
      <c r="Q1313" s="148" t="e">
        <f>AVERAGE(P1306,Q1305,R1306,S1305,T1306,U1305)</f>
        <v>#DIV/0!</v>
      </c>
      <c r="R1313" s="148" t="e">
        <f>STDEV(P1306,Q1305,R1306,S1305,T1306,U1305)</f>
        <v>#DIV/0!</v>
      </c>
      <c r="S1313" s="148" t="e">
        <f t="shared" si="218"/>
        <v>#DIV/0!</v>
      </c>
      <c r="T1313" s="111"/>
      <c r="U1313" s="111"/>
    </row>
    <row r="1314" spans="1:21" s="148" customFormat="1" x14ac:dyDescent="0.3">
      <c r="A1314" s="111"/>
      <c r="B1314" s="111"/>
      <c r="C1314" s="111"/>
      <c r="D1314" s="111"/>
      <c r="E1314" s="111"/>
      <c r="F1314" s="111"/>
      <c r="G1314" s="111"/>
      <c r="I1314" s="111"/>
      <c r="J1314" s="111"/>
      <c r="K1314" s="111"/>
      <c r="L1314" s="111"/>
      <c r="M1314" s="111"/>
      <c r="N1314" s="111"/>
      <c r="P1314" s="111"/>
      <c r="Q1314" s="111"/>
      <c r="R1314" s="111"/>
      <c r="S1314" s="111"/>
      <c r="T1314" s="111"/>
      <c r="U1314" s="111"/>
    </row>
    <row r="1315" spans="1:21" s="148" customFormat="1" x14ac:dyDescent="0.3">
      <c r="A1315" s="111"/>
      <c r="B1315" s="52" t="s">
        <v>194</v>
      </c>
      <c r="C1315" s="106"/>
      <c r="D1315" s="106"/>
      <c r="E1315" s="106"/>
      <c r="F1315" s="106"/>
      <c r="G1315" s="106"/>
      <c r="H1315" s="106"/>
      <c r="I1315" s="52" t="s">
        <v>195</v>
      </c>
      <c r="J1315" s="106"/>
      <c r="K1315" s="106"/>
      <c r="L1315" s="106"/>
      <c r="M1315" s="106"/>
      <c r="N1315" s="106"/>
      <c r="O1315" s="106"/>
      <c r="P1315" s="52" t="s">
        <v>196</v>
      </c>
      <c r="Q1315" s="106"/>
      <c r="R1315" s="106"/>
      <c r="S1315" s="106"/>
      <c r="T1315" s="106"/>
      <c r="U1315" s="106"/>
    </row>
    <row r="1316" spans="1:21" s="148" customFormat="1" x14ac:dyDescent="0.3">
      <c r="A1316" s="111"/>
      <c r="B1316" s="131"/>
      <c r="C1316" s="131"/>
      <c r="D1316" s="131"/>
      <c r="E1316" s="131"/>
      <c r="F1316" s="131"/>
      <c r="G1316" s="131"/>
      <c r="H1316" s="106"/>
      <c r="I1316" s="131"/>
      <c r="J1316" s="131"/>
      <c r="K1316" s="131"/>
      <c r="L1316" s="131"/>
      <c r="M1316" s="131"/>
      <c r="N1316" s="131"/>
      <c r="O1316" s="106"/>
      <c r="P1316" s="131"/>
      <c r="Q1316" s="131"/>
      <c r="R1316" s="131"/>
      <c r="S1316" s="131"/>
      <c r="T1316" s="131"/>
      <c r="U1316" s="131"/>
    </row>
    <row r="1317" spans="1:21" s="148" customFormat="1" x14ac:dyDescent="0.3">
      <c r="A1317" s="111"/>
      <c r="B1317" s="132"/>
      <c r="C1317" s="133"/>
      <c r="D1317" s="133"/>
      <c r="E1317" s="134"/>
      <c r="F1317" s="133"/>
      <c r="G1317" s="133"/>
      <c r="H1317" s="106"/>
      <c r="I1317" s="132"/>
      <c r="J1317" s="133"/>
      <c r="K1317" s="133"/>
      <c r="L1317" s="134"/>
      <c r="M1317" s="133"/>
      <c r="N1317" s="133"/>
      <c r="O1317" s="106"/>
      <c r="P1317" s="132"/>
      <c r="Q1317" s="133"/>
      <c r="R1317" s="133"/>
      <c r="S1317" s="134"/>
      <c r="T1317" s="133"/>
      <c r="U1317" s="133"/>
    </row>
    <row r="1318" spans="1:21" s="148" customFormat="1" x14ac:dyDescent="0.3">
      <c r="A1318" s="111"/>
      <c r="B1318" s="133"/>
      <c r="C1318" s="132"/>
      <c r="D1318" s="134"/>
      <c r="E1318" s="133"/>
      <c r="F1318" s="135"/>
      <c r="G1318" s="136"/>
      <c r="H1318" s="106"/>
      <c r="I1318" s="133"/>
      <c r="J1318" s="132"/>
      <c r="K1318" s="134"/>
      <c r="L1318" s="133"/>
      <c r="M1318" s="135"/>
      <c r="N1318" s="136"/>
      <c r="O1318" s="106"/>
      <c r="P1318" s="133"/>
      <c r="Q1318" s="132"/>
      <c r="R1318" s="134"/>
      <c r="S1318" s="133"/>
      <c r="T1318" s="135"/>
      <c r="U1318" s="136"/>
    </row>
    <row r="1319" spans="1:21" s="148" customFormat="1" x14ac:dyDescent="0.3">
      <c r="A1319" s="111"/>
      <c r="B1319" s="135"/>
      <c r="C1319" s="134"/>
      <c r="D1319" s="132"/>
      <c r="E1319" s="135"/>
      <c r="F1319" s="135"/>
      <c r="G1319" s="137"/>
      <c r="H1319" s="106"/>
      <c r="I1319" s="135"/>
      <c r="J1319" s="134"/>
      <c r="K1319" s="132"/>
      <c r="L1319" s="135"/>
      <c r="M1319" s="135"/>
      <c r="N1319" s="137"/>
      <c r="O1319" s="106"/>
      <c r="P1319" s="135"/>
      <c r="Q1319" s="134"/>
      <c r="R1319" s="132"/>
      <c r="S1319" s="135"/>
      <c r="T1319" s="135"/>
      <c r="U1319" s="137"/>
    </row>
    <row r="1320" spans="1:21" s="148" customFormat="1" x14ac:dyDescent="0.3">
      <c r="A1320" s="111"/>
      <c r="B1320" s="134"/>
      <c r="C1320" s="135"/>
      <c r="D1320" s="136"/>
      <c r="E1320" s="132"/>
      <c r="F1320" s="137"/>
      <c r="G1320" s="135"/>
      <c r="H1320" s="106"/>
      <c r="I1320" s="134"/>
      <c r="J1320" s="135"/>
      <c r="K1320" s="136"/>
      <c r="L1320" s="132"/>
      <c r="M1320" s="137"/>
      <c r="N1320" s="135"/>
      <c r="O1320" s="106"/>
      <c r="P1320" s="134"/>
      <c r="Q1320" s="135"/>
      <c r="R1320" s="136"/>
      <c r="S1320" s="132"/>
      <c r="T1320" s="137"/>
      <c r="U1320" s="135"/>
    </row>
    <row r="1321" spans="1:21" s="148" customFormat="1" x14ac:dyDescent="0.3">
      <c r="A1321" s="111"/>
      <c r="B1321" s="137"/>
      <c r="C1321" s="136"/>
      <c r="D1321" s="135"/>
      <c r="E1321" s="137"/>
      <c r="F1321" s="132"/>
      <c r="G1321" s="134"/>
      <c r="H1321" s="106"/>
      <c r="I1321" s="137"/>
      <c r="J1321" s="136"/>
      <c r="K1321" s="135"/>
      <c r="L1321" s="137"/>
      <c r="M1321" s="132"/>
      <c r="N1321" s="134"/>
      <c r="O1321" s="106"/>
      <c r="P1321" s="137"/>
      <c r="Q1321" s="136"/>
      <c r="R1321" s="135"/>
      <c r="S1321" s="137"/>
      <c r="T1321" s="132"/>
      <c r="U1321" s="134"/>
    </row>
    <row r="1322" spans="1:21" s="148" customFormat="1" x14ac:dyDescent="0.3">
      <c r="A1322" s="111"/>
      <c r="B1322" s="135"/>
      <c r="C1322" s="137"/>
      <c r="D1322" s="137"/>
      <c r="E1322" s="135"/>
      <c r="F1322" s="134"/>
      <c r="G1322" s="132"/>
      <c r="H1322" s="106"/>
      <c r="I1322" s="135"/>
      <c r="J1322" s="137"/>
      <c r="K1322" s="137"/>
      <c r="L1322" s="135"/>
      <c r="M1322" s="134"/>
      <c r="N1322" s="132"/>
      <c r="O1322" s="106"/>
      <c r="P1322" s="135"/>
      <c r="Q1322" s="137"/>
      <c r="R1322" s="137"/>
      <c r="S1322" s="135"/>
      <c r="T1322" s="134"/>
      <c r="U1322" s="132"/>
    </row>
    <row r="1323" spans="1:21" s="148" customFormat="1" x14ac:dyDescent="0.3">
      <c r="A1323" s="111"/>
      <c r="B1323" s="136"/>
      <c r="C1323" s="138"/>
      <c r="D1323" s="135"/>
      <c r="E1323" s="138"/>
      <c r="F1323" s="136"/>
      <c r="G1323" s="138"/>
      <c r="H1323" s="106"/>
      <c r="I1323" s="136"/>
      <c r="J1323" s="138"/>
      <c r="K1323" s="135"/>
      <c r="L1323" s="138"/>
      <c r="M1323" s="136"/>
      <c r="N1323" s="138"/>
      <c r="O1323" s="106"/>
      <c r="P1323" s="136"/>
      <c r="Q1323" s="138"/>
      <c r="R1323" s="135"/>
      <c r="S1323" s="138"/>
      <c r="T1323" s="136"/>
      <c r="U1323" s="138"/>
    </row>
    <row r="1324" spans="1:21" s="148" customFormat="1" x14ac:dyDescent="0.3">
      <c r="A1324" s="111"/>
      <c r="B1324" s="145"/>
      <c r="C1324" s="146"/>
      <c r="D1324" s="145"/>
      <c r="E1324" s="147"/>
      <c r="F1324" s="145"/>
      <c r="G1324" s="146"/>
      <c r="H1324" s="106"/>
      <c r="I1324" s="145"/>
      <c r="J1324" s="146"/>
      <c r="K1324" s="145"/>
      <c r="L1324" s="147"/>
      <c r="M1324" s="145"/>
      <c r="N1324" s="146"/>
      <c r="O1324" s="106"/>
      <c r="P1324" s="145"/>
      <c r="Q1324" s="146"/>
      <c r="R1324" s="145"/>
      <c r="S1324" s="147"/>
      <c r="T1324" s="145"/>
      <c r="U1324" s="146"/>
    </row>
    <row r="1325" spans="1:21" s="148" customFormat="1" x14ac:dyDescent="0.3">
      <c r="A1325" s="111"/>
      <c r="C1325" s="111" t="s">
        <v>197</v>
      </c>
      <c r="D1325" s="111" t="s">
        <v>3</v>
      </c>
      <c r="E1325" s="111" t="s">
        <v>203</v>
      </c>
      <c r="J1325" s="111" t="s">
        <v>197</v>
      </c>
      <c r="K1325" s="111" t="s">
        <v>3</v>
      </c>
      <c r="L1325" s="111" t="s">
        <v>203</v>
      </c>
      <c r="Q1325" s="111" t="s">
        <v>197</v>
      </c>
      <c r="R1325" s="111" t="s">
        <v>3</v>
      </c>
      <c r="S1325" s="111" t="s">
        <v>203</v>
      </c>
    </row>
    <row r="1326" spans="1:21" s="148" customFormat="1" x14ac:dyDescent="0.3">
      <c r="A1326" s="111"/>
      <c r="B1326" s="111" t="s">
        <v>199</v>
      </c>
      <c r="C1326" s="148" t="e">
        <f>AVERAGE(B1317,C1318,D1319,E1320,F1321,G1322)</f>
        <v>#DIV/0!</v>
      </c>
      <c r="D1326" s="148" t="e">
        <f>STDEV(B1317,C1318,D1319,E1320,F1321,G1322)</f>
        <v>#DIV/0!</v>
      </c>
      <c r="E1326" s="148" t="e">
        <f>ROUND((D1326/C1326)*100,2)&amp;"%"</f>
        <v>#DIV/0!</v>
      </c>
      <c r="I1326" s="111" t="s">
        <v>199</v>
      </c>
      <c r="J1326" s="148" t="e">
        <f>AVERAGE(I1317,J1318,K1319,L1320,M1321,N1322)</f>
        <v>#DIV/0!</v>
      </c>
      <c r="K1326" s="148" t="e">
        <f>STDEV(I1317,J1318,K1319,L1320,M1321,N1322)</f>
        <v>#DIV/0!</v>
      </c>
      <c r="L1326" s="148" t="e">
        <f>ROUND((K1326/J1326)*100,2)&amp;"%"</f>
        <v>#DIV/0!</v>
      </c>
      <c r="P1326" s="111" t="s">
        <v>199</v>
      </c>
      <c r="Q1326" s="148" t="e">
        <f>AVERAGE(P1317,Q1318,R1319,S1320,T1321,U1322)</f>
        <v>#DIV/0!</v>
      </c>
      <c r="R1326" s="148" t="e">
        <f>STDEV(P1317,Q1318,R1319,S1320,T1321,U1322)</f>
        <v>#DIV/0!</v>
      </c>
      <c r="S1326" s="148" t="e">
        <f>ROUND((R1326/Q1326)*100,2)&amp;"%"</f>
        <v>#DIV/0!</v>
      </c>
    </row>
    <row r="1327" spans="1:21" s="148" customFormat="1" x14ac:dyDescent="0.3">
      <c r="A1327" s="111"/>
      <c r="B1327" s="111" t="s">
        <v>198</v>
      </c>
      <c r="C1327" s="148" t="e">
        <f>AVERAGE(B1318,C1317,D1317,F1317,G1317,E1318)</f>
        <v>#DIV/0!</v>
      </c>
      <c r="D1327" s="148" t="e">
        <f>STDEV(B1318,C1317,D1317,E1318,F1317,G1317)</f>
        <v>#DIV/0!</v>
      </c>
      <c r="E1327" s="148" t="e">
        <f t="shared" ref="E1327:E1331" si="219">ROUND((D1327/C1327)*100,2)&amp;"%"</f>
        <v>#DIV/0!</v>
      </c>
      <c r="F1327" s="111"/>
      <c r="G1327" s="111"/>
      <c r="I1327" s="111" t="s">
        <v>198</v>
      </c>
      <c r="J1327" s="148" t="e">
        <f>AVERAGE(I1318,J1317,K1317,M1317,N1317,L1318)</f>
        <v>#DIV/0!</v>
      </c>
      <c r="K1327" s="148" t="e">
        <f>STDEV(I1318,J1317,K1317,L1318,M1317,N1317)</f>
        <v>#DIV/0!</v>
      </c>
      <c r="L1327" s="148" t="e">
        <f t="shared" ref="L1327:L1331" si="220">ROUND((K1327/J1327)*100,2)&amp;"%"</f>
        <v>#DIV/0!</v>
      </c>
      <c r="M1327" s="111"/>
      <c r="N1327" s="111"/>
      <c r="P1327" s="111" t="s">
        <v>198</v>
      </c>
      <c r="Q1327" s="148" t="e">
        <f>AVERAGE(P1318,Q1317,R1317,T1317,U1317,S1318)</f>
        <v>#DIV/0!</v>
      </c>
      <c r="R1327" s="148" t="e">
        <f>STDEV(P1318,Q1317,R1317,S1318,T1317,U1317)</f>
        <v>#DIV/0!</v>
      </c>
      <c r="S1327" s="148" t="e">
        <f t="shared" ref="S1327:S1331" si="221">ROUND((R1327/Q1327)*100,2)&amp;"%"</f>
        <v>#DIV/0!</v>
      </c>
      <c r="T1327" s="111"/>
      <c r="U1327" s="111"/>
    </row>
    <row r="1328" spans="1:21" s="148" customFormat="1" x14ac:dyDescent="0.3">
      <c r="A1328" s="111"/>
      <c r="B1328" s="111" t="s">
        <v>200</v>
      </c>
      <c r="C1328" s="148" t="e">
        <f>AVERAGE(B1320,C1319,D1318,E1317,F1322,G1321)</f>
        <v>#DIV/0!</v>
      </c>
      <c r="D1328" s="148" t="e">
        <f>STDEV(B1320,C1319,D1318,E1317,F1322,G1321)</f>
        <v>#DIV/0!</v>
      </c>
      <c r="E1328" s="148" t="e">
        <f t="shared" si="219"/>
        <v>#DIV/0!</v>
      </c>
      <c r="F1328" s="111"/>
      <c r="G1328" s="111"/>
      <c r="I1328" s="111" t="s">
        <v>200</v>
      </c>
      <c r="J1328" s="148" t="e">
        <f>AVERAGE(I1320,J1319,K1318,L1317,M1322,N1321)</f>
        <v>#DIV/0!</v>
      </c>
      <c r="K1328" s="148" t="e">
        <f>STDEV(I1320,J1319,K1318,L1317,M1322,N1321)</f>
        <v>#DIV/0!</v>
      </c>
      <c r="L1328" s="148" t="e">
        <f t="shared" si="220"/>
        <v>#DIV/0!</v>
      </c>
      <c r="M1328" s="111"/>
      <c r="N1328" s="111"/>
      <c r="P1328" s="111" t="s">
        <v>200</v>
      </c>
      <c r="Q1328" s="148" t="e">
        <f>AVERAGE(P1320,Q1319,R1318,S1317,T1322,U1321)</f>
        <v>#DIV/0!</v>
      </c>
      <c r="R1328" s="148" t="e">
        <f>STDEV(P1320,Q1319,R1318,S1317,T1322,U1321)</f>
        <v>#DIV/0!</v>
      </c>
      <c r="S1328" s="148" t="e">
        <f t="shared" si="221"/>
        <v>#DIV/0!</v>
      </c>
      <c r="T1328" s="111"/>
      <c r="U1328" s="111"/>
    </row>
    <row r="1329" spans="1:21" s="148" customFormat="1" x14ac:dyDescent="0.3">
      <c r="A1329" s="111"/>
      <c r="B1329" s="111" t="s">
        <v>201</v>
      </c>
      <c r="C1329" s="148" t="e">
        <f>AVERAGE(B1321,C1322,D1322,E1321,F1320,G1319)</f>
        <v>#DIV/0!</v>
      </c>
      <c r="D1329" s="148" t="e">
        <f>STDEV(B1321,C1322,D1322,E1321,F1320,G1319)</f>
        <v>#DIV/0!</v>
      </c>
      <c r="E1329" s="148" t="e">
        <f t="shared" si="219"/>
        <v>#DIV/0!</v>
      </c>
      <c r="F1329" s="111"/>
      <c r="G1329" s="111"/>
      <c r="I1329" s="111" t="s">
        <v>201</v>
      </c>
      <c r="J1329" s="148" t="e">
        <f>AVERAGE(I1321,J1322,K1322,L1321,M1320,N1319)</f>
        <v>#DIV/0!</v>
      </c>
      <c r="K1329" s="148" t="e">
        <f>STDEV(I1321,J1322,K1322,L1321,M1320,N1319)</f>
        <v>#DIV/0!</v>
      </c>
      <c r="L1329" s="148" t="e">
        <f t="shared" si="220"/>
        <v>#DIV/0!</v>
      </c>
      <c r="M1329" s="111"/>
      <c r="N1329" s="111"/>
      <c r="P1329" s="111" t="s">
        <v>201</v>
      </c>
      <c r="Q1329" s="148" t="e">
        <f>AVERAGE(P1321,Q1322,R1322,S1321,T1320,U1319)</f>
        <v>#DIV/0!</v>
      </c>
      <c r="R1329" s="148" t="e">
        <f>STDEV(P1321,Q1322,R1322,S1321,T1320,U1319)</f>
        <v>#DIV/0!</v>
      </c>
      <c r="S1329" s="148" t="e">
        <f t="shared" si="221"/>
        <v>#DIV/0!</v>
      </c>
      <c r="T1329" s="111"/>
      <c r="U1329" s="111"/>
    </row>
    <row r="1330" spans="1:21" s="148" customFormat="1" x14ac:dyDescent="0.3">
      <c r="A1330" s="111"/>
      <c r="B1330" s="111" t="s">
        <v>202</v>
      </c>
      <c r="C1330" s="148" t="e">
        <f>AVERAGE(B1323,C1321,D1320,G1318,F1323,E1324)</f>
        <v>#DIV/0!</v>
      </c>
      <c r="D1330" s="148" t="e">
        <f>STDEV(B1323,C1321,D1320,G1318,F1323,E1324)</f>
        <v>#DIV/0!</v>
      </c>
      <c r="E1330" s="148" t="e">
        <f t="shared" si="219"/>
        <v>#DIV/0!</v>
      </c>
      <c r="F1330" s="111"/>
      <c r="G1330" s="111"/>
      <c r="I1330" s="111" t="s">
        <v>202</v>
      </c>
      <c r="J1330" s="148" t="e">
        <f>AVERAGE(I1323,J1321,K1320,N1318,M1323,L1324)</f>
        <v>#DIV/0!</v>
      </c>
      <c r="K1330" s="148" t="e">
        <f>STDEV(I1323,J1321,K1320,N1318,M1323,L1324)</f>
        <v>#DIV/0!</v>
      </c>
      <c r="L1330" s="148" t="e">
        <f t="shared" si="220"/>
        <v>#DIV/0!</v>
      </c>
      <c r="M1330" s="111"/>
      <c r="N1330" s="111"/>
      <c r="P1330" s="111" t="s">
        <v>202</v>
      </c>
      <c r="Q1330" s="148" t="e">
        <f>AVERAGE(P1323,Q1321,R1320,U1318,T1323,S1324)</f>
        <v>#DIV/0!</v>
      </c>
      <c r="R1330" s="148" t="e">
        <f>STDEV(P1323,Q1321,R1320,U1318,T1323,S1324)</f>
        <v>#DIV/0!</v>
      </c>
      <c r="S1330" s="148" t="e">
        <f t="shared" si="221"/>
        <v>#DIV/0!</v>
      </c>
      <c r="T1330" s="111"/>
      <c r="U1330" s="111"/>
    </row>
    <row r="1331" spans="1:21" s="148" customFormat="1" x14ac:dyDescent="0.3">
      <c r="A1331" s="111"/>
      <c r="B1331" s="111" t="s">
        <v>204</v>
      </c>
      <c r="C1331" s="148" t="e">
        <f>AVERAGE(B1324,C1323,D1324,E1323,F1324,G1323)</f>
        <v>#DIV/0!</v>
      </c>
      <c r="D1331" s="148" t="e">
        <f>STDEV(B1324,C1323,D1324,E1323,F1324,G1323)</f>
        <v>#DIV/0!</v>
      </c>
      <c r="E1331" s="148" t="e">
        <f t="shared" si="219"/>
        <v>#DIV/0!</v>
      </c>
      <c r="F1331" s="111"/>
      <c r="G1331" s="111"/>
      <c r="I1331" s="111" t="s">
        <v>204</v>
      </c>
      <c r="J1331" s="148" t="e">
        <f>AVERAGE(I1324,J1323,K1324,L1323,M1324,N1323)</f>
        <v>#DIV/0!</v>
      </c>
      <c r="K1331" s="148" t="e">
        <f>STDEV(I1324,J1323,K1324,L1323,M1324,N1323)</f>
        <v>#DIV/0!</v>
      </c>
      <c r="L1331" s="148" t="e">
        <f t="shared" si="220"/>
        <v>#DIV/0!</v>
      </c>
      <c r="M1331" s="111"/>
      <c r="N1331" s="111"/>
      <c r="P1331" s="111" t="s">
        <v>204</v>
      </c>
      <c r="Q1331" s="148" t="e">
        <f>AVERAGE(P1324,Q1323,R1324,S1323,T1324,U1323)</f>
        <v>#DIV/0!</v>
      </c>
      <c r="R1331" s="148" t="e">
        <f>STDEV(P1324,Q1323,R1324,S1323,T1324,U1323)</f>
        <v>#DIV/0!</v>
      </c>
      <c r="S1331" s="148" t="e">
        <f t="shared" si="221"/>
        <v>#DIV/0!</v>
      </c>
      <c r="T1331" s="111"/>
      <c r="U1331" s="111"/>
    </row>
    <row r="1332" spans="1:21" s="148" customFormat="1" x14ac:dyDescent="0.3">
      <c r="A1332" s="111"/>
      <c r="B1332" s="111"/>
      <c r="C1332" s="111"/>
      <c r="D1332" s="111"/>
      <c r="E1332" s="111"/>
      <c r="F1332" s="111"/>
      <c r="G1332" s="111"/>
      <c r="I1332" s="111"/>
      <c r="J1332" s="111"/>
      <c r="K1332" s="111"/>
      <c r="L1332" s="111"/>
      <c r="M1332" s="111"/>
      <c r="N1332" s="111"/>
      <c r="P1332" s="111"/>
      <c r="Q1332" s="111"/>
      <c r="R1332" s="111"/>
      <c r="S1332" s="111"/>
      <c r="T1332" s="111"/>
      <c r="U1332" s="111"/>
    </row>
    <row r="1333" spans="1:21" s="148" customFormat="1" x14ac:dyDescent="0.3">
      <c r="A1333" s="111"/>
      <c r="B1333" s="52" t="s">
        <v>194</v>
      </c>
      <c r="C1333" s="106"/>
      <c r="D1333" s="106"/>
      <c r="E1333" s="106"/>
      <c r="F1333" s="106"/>
      <c r="G1333" s="106"/>
      <c r="H1333" s="106"/>
      <c r="I1333" s="52" t="s">
        <v>195</v>
      </c>
      <c r="J1333" s="106"/>
      <c r="K1333" s="106"/>
      <c r="L1333" s="106"/>
      <c r="M1333" s="106"/>
      <c r="N1333" s="106"/>
      <c r="O1333" s="106"/>
      <c r="P1333" s="52" t="s">
        <v>196</v>
      </c>
      <c r="Q1333" s="106"/>
      <c r="R1333" s="106"/>
      <c r="S1333" s="106"/>
      <c r="T1333" s="106"/>
      <c r="U1333" s="106"/>
    </row>
    <row r="1334" spans="1:21" s="148" customFormat="1" x14ac:dyDescent="0.3">
      <c r="A1334" s="111"/>
      <c r="B1334" s="131"/>
      <c r="C1334" s="131"/>
      <c r="D1334" s="131"/>
      <c r="E1334" s="131"/>
      <c r="F1334" s="131"/>
      <c r="G1334" s="131"/>
      <c r="H1334" s="106"/>
      <c r="I1334" s="131"/>
      <c r="J1334" s="131"/>
      <c r="K1334" s="131"/>
      <c r="L1334" s="131"/>
      <c r="M1334" s="131"/>
      <c r="N1334" s="131"/>
      <c r="O1334" s="106"/>
      <c r="P1334" s="131"/>
      <c r="Q1334" s="131"/>
      <c r="R1334" s="131"/>
      <c r="S1334" s="131"/>
      <c r="T1334" s="131"/>
      <c r="U1334" s="131"/>
    </row>
    <row r="1335" spans="1:21" s="148" customFormat="1" x14ac:dyDescent="0.3">
      <c r="A1335" s="111"/>
      <c r="B1335" s="132"/>
      <c r="C1335" s="133"/>
      <c r="D1335" s="133"/>
      <c r="E1335" s="134"/>
      <c r="F1335" s="133"/>
      <c r="G1335" s="133"/>
      <c r="H1335" s="106"/>
      <c r="I1335" s="132"/>
      <c r="J1335" s="133"/>
      <c r="K1335" s="133"/>
      <c r="L1335" s="134"/>
      <c r="M1335" s="133"/>
      <c r="N1335" s="133"/>
      <c r="O1335" s="106"/>
      <c r="P1335" s="132"/>
      <c r="Q1335" s="133"/>
      <c r="R1335" s="133"/>
      <c r="S1335" s="134"/>
      <c r="T1335" s="133"/>
      <c r="U1335" s="133"/>
    </row>
    <row r="1336" spans="1:21" s="148" customFormat="1" x14ac:dyDescent="0.3">
      <c r="A1336" s="111"/>
      <c r="B1336" s="133"/>
      <c r="C1336" s="132"/>
      <c r="D1336" s="134"/>
      <c r="E1336" s="133"/>
      <c r="F1336" s="135"/>
      <c r="G1336" s="136"/>
      <c r="H1336" s="106"/>
      <c r="I1336" s="133"/>
      <c r="J1336" s="132"/>
      <c r="K1336" s="134"/>
      <c r="L1336" s="133"/>
      <c r="M1336" s="135"/>
      <c r="N1336" s="136"/>
      <c r="O1336" s="106"/>
      <c r="P1336" s="133"/>
      <c r="Q1336" s="132"/>
      <c r="R1336" s="134"/>
      <c r="S1336" s="133"/>
      <c r="T1336" s="135"/>
      <c r="U1336" s="136"/>
    </row>
    <row r="1337" spans="1:21" s="148" customFormat="1" x14ac:dyDescent="0.3">
      <c r="A1337" s="111"/>
      <c r="B1337" s="135"/>
      <c r="C1337" s="134"/>
      <c r="D1337" s="132"/>
      <c r="E1337" s="135"/>
      <c r="F1337" s="135"/>
      <c r="G1337" s="137"/>
      <c r="H1337" s="106"/>
      <c r="I1337" s="135"/>
      <c r="J1337" s="134"/>
      <c r="K1337" s="132"/>
      <c r="L1337" s="135"/>
      <c r="M1337" s="135"/>
      <c r="N1337" s="137"/>
      <c r="O1337" s="106"/>
      <c r="P1337" s="135"/>
      <c r="Q1337" s="134"/>
      <c r="R1337" s="132"/>
      <c r="S1337" s="135"/>
      <c r="T1337" s="135"/>
      <c r="U1337" s="137"/>
    </row>
    <row r="1338" spans="1:21" s="148" customFormat="1" x14ac:dyDescent="0.3">
      <c r="A1338" s="111"/>
      <c r="B1338" s="134"/>
      <c r="C1338" s="135"/>
      <c r="D1338" s="136"/>
      <c r="E1338" s="132"/>
      <c r="F1338" s="137"/>
      <c r="G1338" s="135"/>
      <c r="H1338" s="106"/>
      <c r="I1338" s="134"/>
      <c r="J1338" s="135"/>
      <c r="K1338" s="136"/>
      <c r="L1338" s="132"/>
      <c r="M1338" s="137"/>
      <c r="N1338" s="135"/>
      <c r="O1338" s="106"/>
      <c r="P1338" s="134"/>
      <c r="Q1338" s="135"/>
      <c r="R1338" s="136"/>
      <c r="S1338" s="132"/>
      <c r="T1338" s="137"/>
      <c r="U1338" s="135"/>
    </row>
    <row r="1339" spans="1:21" s="148" customFormat="1" x14ac:dyDescent="0.3">
      <c r="A1339" s="111"/>
      <c r="B1339" s="137"/>
      <c r="C1339" s="136"/>
      <c r="D1339" s="135"/>
      <c r="E1339" s="137"/>
      <c r="F1339" s="132"/>
      <c r="G1339" s="134"/>
      <c r="H1339" s="106"/>
      <c r="I1339" s="137"/>
      <c r="J1339" s="136"/>
      <c r="K1339" s="135"/>
      <c r="L1339" s="137"/>
      <c r="M1339" s="132"/>
      <c r="N1339" s="134"/>
      <c r="O1339" s="106"/>
      <c r="P1339" s="137"/>
      <c r="Q1339" s="136"/>
      <c r="R1339" s="135"/>
      <c r="S1339" s="137"/>
      <c r="T1339" s="132"/>
      <c r="U1339" s="134"/>
    </row>
    <row r="1340" spans="1:21" s="148" customFormat="1" x14ac:dyDescent="0.3">
      <c r="A1340" s="111"/>
      <c r="B1340" s="135"/>
      <c r="C1340" s="137"/>
      <c r="D1340" s="137"/>
      <c r="E1340" s="135"/>
      <c r="F1340" s="134"/>
      <c r="G1340" s="132"/>
      <c r="H1340" s="106"/>
      <c r="I1340" s="135"/>
      <c r="J1340" s="137"/>
      <c r="K1340" s="137"/>
      <c r="L1340" s="135"/>
      <c r="M1340" s="134"/>
      <c r="N1340" s="132"/>
      <c r="O1340" s="106"/>
      <c r="P1340" s="135"/>
      <c r="Q1340" s="137"/>
      <c r="R1340" s="137"/>
      <c r="S1340" s="135"/>
      <c r="T1340" s="134"/>
      <c r="U1340" s="132"/>
    </row>
    <row r="1341" spans="1:21" s="148" customFormat="1" x14ac:dyDescent="0.3">
      <c r="A1341" s="111"/>
      <c r="B1341" s="136"/>
      <c r="C1341" s="138"/>
      <c r="D1341" s="135"/>
      <c r="E1341" s="138"/>
      <c r="F1341" s="136"/>
      <c r="G1341" s="138"/>
      <c r="H1341" s="106"/>
      <c r="I1341" s="136"/>
      <c r="J1341" s="138"/>
      <c r="K1341" s="135"/>
      <c r="L1341" s="138"/>
      <c r="M1341" s="136"/>
      <c r="N1341" s="138"/>
      <c r="O1341" s="106"/>
      <c r="P1341" s="136"/>
      <c r="Q1341" s="138"/>
      <c r="R1341" s="135"/>
      <c r="S1341" s="138"/>
      <c r="T1341" s="136"/>
      <c r="U1341" s="138"/>
    </row>
    <row r="1342" spans="1:21" s="148" customFormat="1" x14ac:dyDescent="0.3">
      <c r="A1342" s="111"/>
      <c r="B1342" s="145"/>
      <c r="C1342" s="146"/>
      <c r="D1342" s="145"/>
      <c r="E1342" s="147"/>
      <c r="F1342" s="145"/>
      <c r="G1342" s="146"/>
      <c r="H1342" s="106"/>
      <c r="I1342" s="145"/>
      <c r="J1342" s="146"/>
      <c r="K1342" s="145"/>
      <c r="L1342" s="147"/>
      <c r="M1342" s="145"/>
      <c r="N1342" s="146"/>
      <c r="O1342" s="106"/>
      <c r="P1342" s="145"/>
      <c r="Q1342" s="146"/>
      <c r="R1342" s="145"/>
      <c r="S1342" s="147"/>
      <c r="T1342" s="145"/>
      <c r="U1342" s="146"/>
    </row>
    <row r="1343" spans="1:21" s="148" customFormat="1" x14ac:dyDescent="0.3">
      <c r="A1343" s="111"/>
      <c r="C1343" s="111" t="s">
        <v>197</v>
      </c>
      <c r="D1343" s="111" t="s">
        <v>3</v>
      </c>
      <c r="E1343" s="111" t="s">
        <v>203</v>
      </c>
      <c r="J1343" s="111" t="s">
        <v>197</v>
      </c>
      <c r="K1343" s="111" t="s">
        <v>3</v>
      </c>
      <c r="L1343" s="111" t="s">
        <v>203</v>
      </c>
      <c r="Q1343" s="111" t="s">
        <v>197</v>
      </c>
      <c r="R1343" s="111" t="s">
        <v>3</v>
      </c>
      <c r="S1343" s="111" t="s">
        <v>203</v>
      </c>
    </row>
    <row r="1344" spans="1:21" s="148" customFormat="1" x14ac:dyDescent="0.3">
      <c r="A1344" s="111"/>
      <c r="B1344" s="111" t="s">
        <v>199</v>
      </c>
      <c r="C1344" s="148" t="e">
        <f>AVERAGE(B1335,C1336,D1337,E1338,F1339,G1340)</f>
        <v>#DIV/0!</v>
      </c>
      <c r="D1344" s="148" t="e">
        <f>STDEV(B1335,C1336,D1337,E1338,F1339,G1340)</f>
        <v>#DIV/0!</v>
      </c>
      <c r="E1344" s="148" t="e">
        <f>ROUND((D1344/C1344)*100,2)&amp;"%"</f>
        <v>#DIV/0!</v>
      </c>
      <c r="I1344" s="111" t="s">
        <v>199</v>
      </c>
      <c r="J1344" s="148" t="e">
        <f>AVERAGE(I1335,J1336,K1337,L1338,M1339,N1340)</f>
        <v>#DIV/0!</v>
      </c>
      <c r="K1344" s="148" t="e">
        <f>STDEV(I1335,J1336,K1337,L1338,M1339,N1340)</f>
        <v>#DIV/0!</v>
      </c>
      <c r="L1344" s="148" t="e">
        <f>ROUND((K1344/J1344)*100,2)&amp;"%"</f>
        <v>#DIV/0!</v>
      </c>
      <c r="P1344" s="111" t="s">
        <v>199</v>
      </c>
      <c r="Q1344" s="148" t="e">
        <f>AVERAGE(P1335,Q1336,R1337,S1338,T1339,U1340)</f>
        <v>#DIV/0!</v>
      </c>
      <c r="R1344" s="148" t="e">
        <f>STDEV(P1335,Q1336,R1337,S1338,T1339,U1340)</f>
        <v>#DIV/0!</v>
      </c>
      <c r="S1344" s="148" t="e">
        <f>ROUND((R1344/Q1344)*100,2)&amp;"%"</f>
        <v>#DIV/0!</v>
      </c>
    </row>
    <row r="1345" spans="1:21" s="148" customFormat="1" x14ac:dyDescent="0.3">
      <c r="A1345" s="111"/>
      <c r="B1345" s="111" t="s">
        <v>198</v>
      </c>
      <c r="C1345" s="148" t="e">
        <f>AVERAGE(B1336,C1335,D1335,F1335,G1335,E1336)</f>
        <v>#DIV/0!</v>
      </c>
      <c r="D1345" s="148" t="e">
        <f>STDEV(B1336,C1335,D1335,E1336,F1335,G1335)</f>
        <v>#DIV/0!</v>
      </c>
      <c r="E1345" s="148" t="e">
        <f t="shared" ref="E1345:E1349" si="222">ROUND((D1345/C1345)*100,2)&amp;"%"</f>
        <v>#DIV/0!</v>
      </c>
      <c r="F1345" s="111"/>
      <c r="G1345" s="111"/>
      <c r="I1345" s="111" t="s">
        <v>198</v>
      </c>
      <c r="J1345" s="148" t="e">
        <f>AVERAGE(I1336,J1335,K1335,M1335,N1335,L1336)</f>
        <v>#DIV/0!</v>
      </c>
      <c r="K1345" s="148" t="e">
        <f>STDEV(I1336,J1335,K1335,L1336,M1335,N1335)</f>
        <v>#DIV/0!</v>
      </c>
      <c r="L1345" s="148" t="e">
        <f t="shared" ref="L1345:L1349" si="223">ROUND((K1345/J1345)*100,2)&amp;"%"</f>
        <v>#DIV/0!</v>
      </c>
      <c r="M1345" s="111"/>
      <c r="N1345" s="111"/>
      <c r="P1345" s="111" t="s">
        <v>198</v>
      </c>
      <c r="Q1345" s="148" t="e">
        <f>AVERAGE(P1336,Q1335,R1335,T1335,U1335,S1336)</f>
        <v>#DIV/0!</v>
      </c>
      <c r="R1345" s="148" t="e">
        <f>STDEV(P1336,Q1335,R1335,S1336,T1335,U1335)</f>
        <v>#DIV/0!</v>
      </c>
      <c r="S1345" s="148" t="e">
        <f t="shared" ref="S1345:S1349" si="224">ROUND((R1345/Q1345)*100,2)&amp;"%"</f>
        <v>#DIV/0!</v>
      </c>
      <c r="T1345" s="111"/>
      <c r="U1345" s="111"/>
    </row>
    <row r="1346" spans="1:21" s="148" customFormat="1" x14ac:dyDescent="0.3">
      <c r="A1346" s="111"/>
      <c r="B1346" s="111" t="s">
        <v>200</v>
      </c>
      <c r="C1346" s="148" t="e">
        <f>AVERAGE(B1338,C1337,D1336,E1335,F1340,G1339)</f>
        <v>#DIV/0!</v>
      </c>
      <c r="D1346" s="148" t="e">
        <f>STDEV(B1338,C1337,D1336,E1335,F1340,G1339)</f>
        <v>#DIV/0!</v>
      </c>
      <c r="E1346" s="148" t="e">
        <f t="shared" si="222"/>
        <v>#DIV/0!</v>
      </c>
      <c r="F1346" s="111"/>
      <c r="G1346" s="111"/>
      <c r="I1346" s="111" t="s">
        <v>200</v>
      </c>
      <c r="J1346" s="148" t="e">
        <f>AVERAGE(I1338,J1337,K1336,L1335,M1340,N1339)</f>
        <v>#DIV/0!</v>
      </c>
      <c r="K1346" s="148" t="e">
        <f>STDEV(I1338,J1337,K1336,L1335,M1340,N1339)</f>
        <v>#DIV/0!</v>
      </c>
      <c r="L1346" s="148" t="e">
        <f t="shared" si="223"/>
        <v>#DIV/0!</v>
      </c>
      <c r="M1346" s="111"/>
      <c r="N1346" s="111"/>
      <c r="P1346" s="111" t="s">
        <v>200</v>
      </c>
      <c r="Q1346" s="148" t="e">
        <f>AVERAGE(P1338,Q1337,R1336,S1335,T1340,U1339)</f>
        <v>#DIV/0!</v>
      </c>
      <c r="R1346" s="148" t="e">
        <f>STDEV(P1338,Q1337,R1336,S1335,T1340,U1339)</f>
        <v>#DIV/0!</v>
      </c>
      <c r="S1346" s="148" t="e">
        <f t="shared" si="224"/>
        <v>#DIV/0!</v>
      </c>
      <c r="T1346" s="111"/>
      <c r="U1346" s="111"/>
    </row>
    <row r="1347" spans="1:21" s="148" customFormat="1" x14ac:dyDescent="0.3">
      <c r="A1347" s="111"/>
      <c r="B1347" s="111" t="s">
        <v>201</v>
      </c>
      <c r="C1347" s="148" t="e">
        <f>AVERAGE(B1339,C1340,D1340,E1339,F1338,G1337)</f>
        <v>#DIV/0!</v>
      </c>
      <c r="D1347" s="148" t="e">
        <f>STDEV(B1339,C1340,D1340,E1339,F1338,G1337)</f>
        <v>#DIV/0!</v>
      </c>
      <c r="E1347" s="148" t="e">
        <f t="shared" si="222"/>
        <v>#DIV/0!</v>
      </c>
      <c r="F1347" s="111"/>
      <c r="G1347" s="111"/>
      <c r="I1347" s="111" t="s">
        <v>201</v>
      </c>
      <c r="J1347" s="148" t="e">
        <f>AVERAGE(I1339,J1340,K1340,L1339,M1338,N1337)</f>
        <v>#DIV/0!</v>
      </c>
      <c r="K1347" s="148" t="e">
        <f>STDEV(I1339,J1340,K1340,L1339,M1338,N1337)</f>
        <v>#DIV/0!</v>
      </c>
      <c r="L1347" s="148" t="e">
        <f t="shared" si="223"/>
        <v>#DIV/0!</v>
      </c>
      <c r="M1347" s="111"/>
      <c r="N1347" s="111"/>
      <c r="P1347" s="111" t="s">
        <v>201</v>
      </c>
      <c r="Q1347" s="148" t="e">
        <f>AVERAGE(P1339,Q1340,R1340,S1339,T1338,U1337)</f>
        <v>#DIV/0!</v>
      </c>
      <c r="R1347" s="148" t="e">
        <f>STDEV(P1339,Q1340,R1340,S1339,T1338,U1337)</f>
        <v>#DIV/0!</v>
      </c>
      <c r="S1347" s="148" t="e">
        <f t="shared" si="224"/>
        <v>#DIV/0!</v>
      </c>
      <c r="T1347" s="111"/>
      <c r="U1347" s="111"/>
    </row>
    <row r="1348" spans="1:21" s="148" customFormat="1" x14ac:dyDescent="0.3">
      <c r="A1348" s="111"/>
      <c r="B1348" s="111" t="s">
        <v>202</v>
      </c>
      <c r="C1348" s="148" t="e">
        <f>AVERAGE(B1341,C1339,D1338,G1336,F1341,E1342)</f>
        <v>#DIV/0!</v>
      </c>
      <c r="D1348" s="148" t="e">
        <f>STDEV(B1341,C1339,D1338,G1336,F1341,E1342)</f>
        <v>#DIV/0!</v>
      </c>
      <c r="E1348" s="148" t="e">
        <f t="shared" si="222"/>
        <v>#DIV/0!</v>
      </c>
      <c r="F1348" s="111"/>
      <c r="G1348" s="111"/>
      <c r="I1348" s="111" t="s">
        <v>202</v>
      </c>
      <c r="J1348" s="148" t="e">
        <f>AVERAGE(I1341,J1339,K1338,N1336,M1341,L1342)</f>
        <v>#DIV/0!</v>
      </c>
      <c r="K1348" s="148" t="e">
        <f>STDEV(I1341,J1339,K1338,N1336,M1341,L1342)</f>
        <v>#DIV/0!</v>
      </c>
      <c r="L1348" s="148" t="e">
        <f t="shared" si="223"/>
        <v>#DIV/0!</v>
      </c>
      <c r="M1348" s="111"/>
      <c r="N1348" s="111"/>
      <c r="P1348" s="111" t="s">
        <v>202</v>
      </c>
      <c r="Q1348" s="148" t="e">
        <f>AVERAGE(P1341,Q1339,R1338,U1336,T1341,S1342)</f>
        <v>#DIV/0!</v>
      </c>
      <c r="R1348" s="148" t="e">
        <f>STDEV(P1341,Q1339,R1338,U1336,T1341,S1342)</f>
        <v>#DIV/0!</v>
      </c>
      <c r="S1348" s="148" t="e">
        <f t="shared" si="224"/>
        <v>#DIV/0!</v>
      </c>
      <c r="T1348" s="111"/>
      <c r="U1348" s="111"/>
    </row>
    <row r="1349" spans="1:21" s="148" customFormat="1" x14ac:dyDescent="0.3">
      <c r="A1349" s="111"/>
      <c r="B1349" s="111" t="s">
        <v>204</v>
      </c>
      <c r="C1349" s="148" t="e">
        <f>AVERAGE(B1342,C1341,D1342,E1341,F1342,G1341)</f>
        <v>#DIV/0!</v>
      </c>
      <c r="D1349" s="148" t="e">
        <f>STDEV(B1342,C1341,D1342,E1341,F1342,G1341)</f>
        <v>#DIV/0!</v>
      </c>
      <c r="E1349" s="148" t="e">
        <f t="shared" si="222"/>
        <v>#DIV/0!</v>
      </c>
      <c r="F1349" s="111"/>
      <c r="G1349" s="111"/>
      <c r="I1349" s="111" t="s">
        <v>204</v>
      </c>
      <c r="J1349" s="148" t="e">
        <f>AVERAGE(I1342,J1341,K1342,L1341,M1342,N1341)</f>
        <v>#DIV/0!</v>
      </c>
      <c r="K1349" s="148" t="e">
        <f>STDEV(I1342,J1341,K1342,L1341,M1342,N1341)</f>
        <v>#DIV/0!</v>
      </c>
      <c r="L1349" s="148" t="e">
        <f t="shared" si="223"/>
        <v>#DIV/0!</v>
      </c>
      <c r="M1349" s="111"/>
      <c r="N1349" s="111"/>
      <c r="P1349" s="111" t="s">
        <v>204</v>
      </c>
      <c r="Q1349" s="148" t="e">
        <f>AVERAGE(P1342,Q1341,R1342,S1341,T1342,U1341)</f>
        <v>#DIV/0!</v>
      </c>
      <c r="R1349" s="148" t="e">
        <f>STDEV(P1342,Q1341,R1342,S1341,T1342,U1341)</f>
        <v>#DIV/0!</v>
      </c>
      <c r="S1349" s="148" t="e">
        <f t="shared" si="224"/>
        <v>#DIV/0!</v>
      </c>
      <c r="T1349" s="111"/>
      <c r="U1349" s="111"/>
    </row>
    <row r="1350" spans="1:21" s="148" customFormat="1" x14ac:dyDescent="0.3">
      <c r="A1350" s="111"/>
      <c r="B1350" s="111"/>
      <c r="C1350" s="111"/>
      <c r="D1350" s="111"/>
      <c r="E1350" s="111"/>
      <c r="F1350" s="111"/>
      <c r="G1350" s="111"/>
      <c r="I1350" s="111"/>
      <c r="J1350" s="111"/>
      <c r="K1350" s="111"/>
      <c r="L1350" s="111"/>
      <c r="M1350" s="111"/>
      <c r="N1350" s="111"/>
      <c r="P1350" s="111"/>
      <c r="Q1350" s="111"/>
      <c r="R1350" s="111"/>
      <c r="S1350" s="111"/>
      <c r="T1350" s="111"/>
      <c r="U1350" s="111"/>
    </row>
    <row r="1351" spans="1:21" s="148" customFormat="1" x14ac:dyDescent="0.3">
      <c r="A1351" s="111"/>
      <c r="B1351" s="52" t="s">
        <v>194</v>
      </c>
      <c r="C1351" s="106"/>
      <c r="D1351" s="106"/>
      <c r="E1351" s="106"/>
      <c r="F1351" s="106"/>
      <c r="G1351" s="106"/>
      <c r="H1351" s="106"/>
      <c r="I1351" s="52" t="s">
        <v>195</v>
      </c>
      <c r="J1351" s="106"/>
      <c r="K1351" s="106"/>
      <c r="L1351" s="106"/>
      <c r="M1351" s="106"/>
      <c r="N1351" s="106"/>
      <c r="O1351" s="106"/>
      <c r="P1351" s="52" t="s">
        <v>196</v>
      </c>
      <c r="Q1351" s="106"/>
      <c r="R1351" s="106"/>
      <c r="S1351" s="106"/>
      <c r="T1351" s="106"/>
      <c r="U1351" s="106"/>
    </row>
    <row r="1352" spans="1:21" s="148" customFormat="1" x14ac:dyDescent="0.3">
      <c r="A1352" s="111"/>
      <c r="B1352" s="131"/>
      <c r="C1352" s="131"/>
      <c r="D1352" s="131"/>
      <c r="E1352" s="131"/>
      <c r="F1352" s="131"/>
      <c r="G1352" s="131"/>
      <c r="H1352" s="106"/>
      <c r="I1352" s="131"/>
      <c r="J1352" s="131"/>
      <c r="K1352" s="131"/>
      <c r="L1352" s="131"/>
      <c r="M1352" s="131"/>
      <c r="N1352" s="131"/>
      <c r="O1352" s="106"/>
      <c r="P1352" s="131"/>
      <c r="Q1352" s="131"/>
      <c r="R1352" s="131"/>
      <c r="S1352" s="131"/>
      <c r="T1352" s="131"/>
      <c r="U1352" s="131"/>
    </row>
    <row r="1353" spans="1:21" s="148" customFormat="1" x14ac:dyDescent="0.3">
      <c r="A1353" s="111"/>
      <c r="B1353" s="132"/>
      <c r="C1353" s="133"/>
      <c r="D1353" s="133"/>
      <c r="E1353" s="134"/>
      <c r="F1353" s="133"/>
      <c r="G1353" s="133"/>
      <c r="H1353" s="106"/>
      <c r="I1353" s="132"/>
      <c r="J1353" s="133"/>
      <c r="K1353" s="133"/>
      <c r="L1353" s="134"/>
      <c r="M1353" s="133"/>
      <c r="N1353" s="133"/>
      <c r="O1353" s="106"/>
      <c r="P1353" s="132"/>
      <c r="Q1353" s="133"/>
      <c r="R1353" s="133"/>
      <c r="S1353" s="134"/>
      <c r="T1353" s="133"/>
      <c r="U1353" s="133"/>
    </row>
    <row r="1354" spans="1:21" s="148" customFormat="1" x14ac:dyDescent="0.3">
      <c r="A1354" s="111"/>
      <c r="B1354" s="133"/>
      <c r="C1354" s="132"/>
      <c r="D1354" s="134"/>
      <c r="E1354" s="133"/>
      <c r="F1354" s="135"/>
      <c r="G1354" s="136"/>
      <c r="H1354" s="106"/>
      <c r="I1354" s="133"/>
      <c r="J1354" s="132"/>
      <c r="K1354" s="134"/>
      <c r="L1354" s="133"/>
      <c r="M1354" s="135"/>
      <c r="N1354" s="136"/>
      <c r="O1354" s="106"/>
      <c r="P1354" s="133"/>
      <c r="Q1354" s="132"/>
      <c r="R1354" s="134"/>
      <c r="S1354" s="133"/>
      <c r="T1354" s="135"/>
      <c r="U1354" s="136"/>
    </row>
    <row r="1355" spans="1:21" s="148" customFormat="1" x14ac:dyDescent="0.3">
      <c r="A1355" s="111"/>
      <c r="B1355" s="135"/>
      <c r="C1355" s="134"/>
      <c r="D1355" s="132"/>
      <c r="E1355" s="135"/>
      <c r="F1355" s="135"/>
      <c r="G1355" s="137"/>
      <c r="H1355" s="106"/>
      <c r="I1355" s="135"/>
      <c r="J1355" s="134"/>
      <c r="K1355" s="132"/>
      <c r="L1355" s="135"/>
      <c r="M1355" s="135"/>
      <c r="N1355" s="137"/>
      <c r="O1355" s="106"/>
      <c r="P1355" s="135"/>
      <c r="Q1355" s="134"/>
      <c r="R1355" s="132"/>
      <c r="S1355" s="135"/>
      <c r="T1355" s="135"/>
      <c r="U1355" s="137"/>
    </row>
    <row r="1356" spans="1:21" s="148" customFormat="1" x14ac:dyDescent="0.3">
      <c r="A1356" s="111"/>
      <c r="B1356" s="134"/>
      <c r="C1356" s="135"/>
      <c r="D1356" s="136"/>
      <c r="E1356" s="132"/>
      <c r="F1356" s="137"/>
      <c r="G1356" s="135"/>
      <c r="H1356" s="106"/>
      <c r="I1356" s="134"/>
      <c r="J1356" s="135"/>
      <c r="K1356" s="136"/>
      <c r="L1356" s="132"/>
      <c r="M1356" s="137"/>
      <c r="N1356" s="135"/>
      <c r="O1356" s="106"/>
      <c r="P1356" s="134"/>
      <c r="Q1356" s="135"/>
      <c r="R1356" s="136"/>
      <c r="S1356" s="132"/>
      <c r="T1356" s="137"/>
      <c r="U1356" s="135"/>
    </row>
    <row r="1357" spans="1:21" s="148" customFormat="1" x14ac:dyDescent="0.3">
      <c r="A1357" s="111"/>
      <c r="B1357" s="137"/>
      <c r="C1357" s="136"/>
      <c r="D1357" s="135"/>
      <c r="E1357" s="137"/>
      <c r="F1357" s="132"/>
      <c r="G1357" s="134"/>
      <c r="H1357" s="106"/>
      <c r="I1357" s="137"/>
      <c r="J1357" s="136"/>
      <c r="K1357" s="135"/>
      <c r="L1357" s="137"/>
      <c r="M1357" s="132"/>
      <c r="N1357" s="134"/>
      <c r="O1357" s="106"/>
      <c r="P1357" s="137"/>
      <c r="Q1357" s="136"/>
      <c r="R1357" s="135"/>
      <c r="S1357" s="137"/>
      <c r="T1357" s="132"/>
      <c r="U1357" s="134"/>
    </row>
    <row r="1358" spans="1:21" s="148" customFormat="1" x14ac:dyDescent="0.3">
      <c r="A1358" s="111"/>
      <c r="B1358" s="135"/>
      <c r="C1358" s="137"/>
      <c r="D1358" s="137"/>
      <c r="E1358" s="135"/>
      <c r="F1358" s="134"/>
      <c r="G1358" s="132"/>
      <c r="H1358" s="106"/>
      <c r="I1358" s="135"/>
      <c r="J1358" s="137"/>
      <c r="K1358" s="137"/>
      <c r="L1358" s="135"/>
      <c r="M1358" s="134"/>
      <c r="N1358" s="132"/>
      <c r="O1358" s="106"/>
      <c r="P1358" s="135"/>
      <c r="Q1358" s="137"/>
      <c r="R1358" s="137"/>
      <c r="S1358" s="135"/>
      <c r="T1358" s="134"/>
      <c r="U1358" s="132"/>
    </row>
    <row r="1359" spans="1:21" s="148" customFormat="1" x14ac:dyDescent="0.3">
      <c r="A1359" s="111"/>
      <c r="B1359" s="136"/>
      <c r="C1359" s="138"/>
      <c r="D1359" s="135"/>
      <c r="E1359" s="138"/>
      <c r="F1359" s="136"/>
      <c r="G1359" s="138"/>
      <c r="H1359" s="106"/>
      <c r="I1359" s="136"/>
      <c r="J1359" s="138"/>
      <c r="K1359" s="135"/>
      <c r="L1359" s="138"/>
      <c r="M1359" s="136"/>
      <c r="N1359" s="138"/>
      <c r="O1359" s="106"/>
      <c r="P1359" s="136"/>
      <c r="Q1359" s="138"/>
      <c r="R1359" s="135"/>
      <c r="S1359" s="138"/>
      <c r="T1359" s="136"/>
      <c r="U1359" s="138"/>
    </row>
    <row r="1360" spans="1:21" s="148" customFormat="1" x14ac:dyDescent="0.3">
      <c r="A1360" s="111"/>
      <c r="B1360" s="145"/>
      <c r="C1360" s="146"/>
      <c r="D1360" s="145"/>
      <c r="E1360" s="147"/>
      <c r="F1360" s="145"/>
      <c r="G1360" s="146"/>
      <c r="H1360" s="106"/>
      <c r="I1360" s="145"/>
      <c r="J1360" s="146"/>
      <c r="K1360" s="145"/>
      <c r="L1360" s="147"/>
      <c r="M1360" s="145"/>
      <c r="N1360" s="146"/>
      <c r="O1360" s="106"/>
      <c r="P1360" s="145"/>
      <c r="Q1360" s="146"/>
      <c r="R1360" s="145"/>
      <c r="S1360" s="147"/>
      <c r="T1360" s="145"/>
      <c r="U1360" s="146"/>
    </row>
    <row r="1361" spans="1:21" s="148" customFormat="1" x14ac:dyDescent="0.3">
      <c r="A1361" s="111"/>
      <c r="C1361" s="111" t="s">
        <v>197</v>
      </c>
      <c r="D1361" s="111" t="s">
        <v>3</v>
      </c>
      <c r="E1361" s="111" t="s">
        <v>203</v>
      </c>
      <c r="J1361" s="111" t="s">
        <v>197</v>
      </c>
      <c r="K1361" s="111" t="s">
        <v>3</v>
      </c>
      <c r="L1361" s="111" t="s">
        <v>203</v>
      </c>
      <c r="Q1361" s="111" t="s">
        <v>197</v>
      </c>
      <c r="R1361" s="111" t="s">
        <v>3</v>
      </c>
      <c r="S1361" s="111" t="s">
        <v>203</v>
      </c>
    </row>
    <row r="1362" spans="1:21" s="148" customFormat="1" x14ac:dyDescent="0.3">
      <c r="A1362" s="111"/>
      <c r="B1362" s="111" t="s">
        <v>199</v>
      </c>
      <c r="C1362" s="148" t="e">
        <f>AVERAGE(B1353,C1354,D1355,E1356,F1357,G1358)</f>
        <v>#DIV/0!</v>
      </c>
      <c r="D1362" s="148" t="e">
        <f>STDEV(B1353,C1354,D1355,E1356,F1357,G1358)</f>
        <v>#DIV/0!</v>
      </c>
      <c r="E1362" s="148" t="e">
        <f>ROUND((D1362/C1362)*100,2)&amp;"%"</f>
        <v>#DIV/0!</v>
      </c>
      <c r="I1362" s="111" t="s">
        <v>199</v>
      </c>
      <c r="J1362" s="148" t="e">
        <f>AVERAGE(I1353,J1354,K1355,L1356,M1357,N1358)</f>
        <v>#DIV/0!</v>
      </c>
      <c r="K1362" s="148" t="e">
        <f>STDEV(I1353,J1354,K1355,L1356,M1357,N1358)</f>
        <v>#DIV/0!</v>
      </c>
      <c r="L1362" s="148" t="e">
        <f>ROUND((K1362/J1362)*100,2)&amp;"%"</f>
        <v>#DIV/0!</v>
      </c>
      <c r="P1362" s="111" t="s">
        <v>199</v>
      </c>
      <c r="Q1362" s="148" t="e">
        <f>AVERAGE(P1353,Q1354,R1355,S1356,T1357,U1358)</f>
        <v>#DIV/0!</v>
      </c>
      <c r="R1362" s="148" t="e">
        <f>STDEV(P1353,Q1354,R1355,S1356,T1357,U1358)</f>
        <v>#DIV/0!</v>
      </c>
      <c r="S1362" s="148" t="e">
        <f>ROUND((R1362/Q1362)*100,2)&amp;"%"</f>
        <v>#DIV/0!</v>
      </c>
    </row>
    <row r="1363" spans="1:21" s="148" customFormat="1" x14ac:dyDescent="0.3">
      <c r="A1363" s="111"/>
      <c r="B1363" s="111" t="s">
        <v>198</v>
      </c>
      <c r="C1363" s="148" t="e">
        <f>AVERAGE(B1354,C1353,D1353,F1353,G1353,E1354)</f>
        <v>#DIV/0!</v>
      </c>
      <c r="D1363" s="148" t="e">
        <f>STDEV(B1354,C1353,D1353,E1354,F1353,G1353)</f>
        <v>#DIV/0!</v>
      </c>
      <c r="E1363" s="148" t="e">
        <f t="shared" ref="E1363:E1367" si="225">ROUND((D1363/C1363)*100,2)&amp;"%"</f>
        <v>#DIV/0!</v>
      </c>
      <c r="F1363" s="111"/>
      <c r="G1363" s="111"/>
      <c r="I1363" s="111" t="s">
        <v>198</v>
      </c>
      <c r="J1363" s="148" t="e">
        <f>AVERAGE(I1354,J1353,K1353,M1353,N1353,L1354)</f>
        <v>#DIV/0!</v>
      </c>
      <c r="K1363" s="148" t="e">
        <f>STDEV(I1354,J1353,K1353,L1354,M1353,N1353)</f>
        <v>#DIV/0!</v>
      </c>
      <c r="L1363" s="148" t="e">
        <f t="shared" ref="L1363:L1367" si="226">ROUND((K1363/J1363)*100,2)&amp;"%"</f>
        <v>#DIV/0!</v>
      </c>
      <c r="M1363" s="111"/>
      <c r="N1363" s="111"/>
      <c r="P1363" s="111" t="s">
        <v>198</v>
      </c>
      <c r="Q1363" s="148" t="e">
        <f>AVERAGE(P1354,Q1353,R1353,T1353,U1353,S1354)</f>
        <v>#DIV/0!</v>
      </c>
      <c r="R1363" s="148" t="e">
        <f>STDEV(P1354,Q1353,R1353,S1354,T1353,U1353)</f>
        <v>#DIV/0!</v>
      </c>
      <c r="S1363" s="148" t="e">
        <f t="shared" ref="S1363:S1367" si="227">ROUND((R1363/Q1363)*100,2)&amp;"%"</f>
        <v>#DIV/0!</v>
      </c>
      <c r="T1363" s="111"/>
      <c r="U1363" s="111"/>
    </row>
    <row r="1364" spans="1:21" s="148" customFormat="1" x14ac:dyDescent="0.3">
      <c r="A1364" s="111"/>
      <c r="B1364" s="111" t="s">
        <v>200</v>
      </c>
      <c r="C1364" s="148" t="e">
        <f>AVERAGE(B1356,C1355,D1354,E1353,F1358,G1357)</f>
        <v>#DIV/0!</v>
      </c>
      <c r="D1364" s="148" t="e">
        <f>STDEV(B1356,C1355,D1354,E1353,F1358,G1357)</f>
        <v>#DIV/0!</v>
      </c>
      <c r="E1364" s="148" t="e">
        <f t="shared" si="225"/>
        <v>#DIV/0!</v>
      </c>
      <c r="F1364" s="111"/>
      <c r="G1364" s="111"/>
      <c r="I1364" s="111" t="s">
        <v>200</v>
      </c>
      <c r="J1364" s="148" t="e">
        <f>AVERAGE(I1356,J1355,K1354,L1353,M1358,N1357)</f>
        <v>#DIV/0!</v>
      </c>
      <c r="K1364" s="148" t="e">
        <f>STDEV(I1356,J1355,K1354,L1353,M1358,N1357)</f>
        <v>#DIV/0!</v>
      </c>
      <c r="L1364" s="148" t="e">
        <f t="shared" si="226"/>
        <v>#DIV/0!</v>
      </c>
      <c r="M1364" s="111"/>
      <c r="N1364" s="111"/>
      <c r="P1364" s="111" t="s">
        <v>200</v>
      </c>
      <c r="Q1364" s="148" t="e">
        <f>AVERAGE(P1356,Q1355,R1354,S1353,T1358,U1357)</f>
        <v>#DIV/0!</v>
      </c>
      <c r="R1364" s="148" t="e">
        <f>STDEV(P1356,Q1355,R1354,S1353,T1358,U1357)</f>
        <v>#DIV/0!</v>
      </c>
      <c r="S1364" s="148" t="e">
        <f t="shared" si="227"/>
        <v>#DIV/0!</v>
      </c>
      <c r="T1364" s="111"/>
      <c r="U1364" s="111"/>
    </row>
    <row r="1365" spans="1:21" s="148" customFormat="1" x14ac:dyDescent="0.3">
      <c r="A1365" s="111"/>
      <c r="B1365" s="111" t="s">
        <v>201</v>
      </c>
      <c r="C1365" s="148" t="e">
        <f>AVERAGE(B1357,C1358,D1358,E1357,F1356,G1355)</f>
        <v>#DIV/0!</v>
      </c>
      <c r="D1365" s="148" t="e">
        <f>STDEV(B1357,C1358,D1358,E1357,F1356,G1355)</f>
        <v>#DIV/0!</v>
      </c>
      <c r="E1365" s="148" t="e">
        <f t="shared" si="225"/>
        <v>#DIV/0!</v>
      </c>
      <c r="F1365" s="111"/>
      <c r="G1365" s="111"/>
      <c r="I1365" s="111" t="s">
        <v>201</v>
      </c>
      <c r="J1365" s="148" t="e">
        <f>AVERAGE(I1357,J1358,K1358,L1357,M1356,N1355)</f>
        <v>#DIV/0!</v>
      </c>
      <c r="K1365" s="148" t="e">
        <f>STDEV(I1357,J1358,K1358,L1357,M1356,N1355)</f>
        <v>#DIV/0!</v>
      </c>
      <c r="L1365" s="148" t="e">
        <f t="shared" si="226"/>
        <v>#DIV/0!</v>
      </c>
      <c r="M1365" s="111"/>
      <c r="N1365" s="111"/>
      <c r="P1365" s="111" t="s">
        <v>201</v>
      </c>
      <c r="Q1365" s="148" t="e">
        <f>AVERAGE(P1357,Q1358,R1358,S1357,T1356,U1355)</f>
        <v>#DIV/0!</v>
      </c>
      <c r="R1365" s="148" t="e">
        <f>STDEV(P1357,Q1358,R1358,S1357,T1356,U1355)</f>
        <v>#DIV/0!</v>
      </c>
      <c r="S1365" s="148" t="e">
        <f t="shared" si="227"/>
        <v>#DIV/0!</v>
      </c>
      <c r="T1365" s="111"/>
      <c r="U1365" s="111"/>
    </row>
    <row r="1366" spans="1:21" s="148" customFormat="1" x14ac:dyDescent="0.3">
      <c r="A1366" s="111"/>
      <c r="B1366" s="111" t="s">
        <v>202</v>
      </c>
      <c r="C1366" s="148" t="e">
        <f>AVERAGE(B1359,C1357,D1356,G1354,F1359,E1360)</f>
        <v>#DIV/0!</v>
      </c>
      <c r="D1366" s="148" t="e">
        <f>STDEV(B1359,C1357,D1356,G1354,F1359,E1360)</f>
        <v>#DIV/0!</v>
      </c>
      <c r="E1366" s="148" t="e">
        <f t="shared" si="225"/>
        <v>#DIV/0!</v>
      </c>
      <c r="F1366" s="111"/>
      <c r="G1366" s="111"/>
      <c r="I1366" s="111" t="s">
        <v>202</v>
      </c>
      <c r="J1366" s="148" t="e">
        <f>AVERAGE(I1359,J1357,K1356,N1354,M1359,L1360)</f>
        <v>#DIV/0!</v>
      </c>
      <c r="K1366" s="148" t="e">
        <f>STDEV(I1359,J1357,K1356,N1354,M1359,L1360)</f>
        <v>#DIV/0!</v>
      </c>
      <c r="L1366" s="148" t="e">
        <f t="shared" si="226"/>
        <v>#DIV/0!</v>
      </c>
      <c r="M1366" s="111"/>
      <c r="N1366" s="111"/>
      <c r="P1366" s="111" t="s">
        <v>202</v>
      </c>
      <c r="Q1366" s="148" t="e">
        <f>AVERAGE(P1359,Q1357,R1356,U1354,T1359,S1360)</f>
        <v>#DIV/0!</v>
      </c>
      <c r="R1366" s="148" t="e">
        <f>STDEV(P1359,Q1357,R1356,U1354,T1359,S1360)</f>
        <v>#DIV/0!</v>
      </c>
      <c r="S1366" s="148" t="e">
        <f t="shared" si="227"/>
        <v>#DIV/0!</v>
      </c>
      <c r="T1366" s="111"/>
      <c r="U1366" s="111"/>
    </row>
    <row r="1367" spans="1:21" s="148" customFormat="1" x14ac:dyDescent="0.3">
      <c r="A1367" s="111"/>
      <c r="B1367" s="111" t="s">
        <v>204</v>
      </c>
      <c r="C1367" s="148" t="e">
        <f>AVERAGE(B1360,C1359,D1360,E1359,F1360,G1359)</f>
        <v>#DIV/0!</v>
      </c>
      <c r="D1367" s="148" t="e">
        <f>STDEV(B1360,C1359,D1360,E1359,F1360,G1359)</f>
        <v>#DIV/0!</v>
      </c>
      <c r="E1367" s="148" t="e">
        <f t="shared" si="225"/>
        <v>#DIV/0!</v>
      </c>
      <c r="F1367" s="111"/>
      <c r="G1367" s="111"/>
      <c r="I1367" s="111" t="s">
        <v>204</v>
      </c>
      <c r="J1367" s="148" t="e">
        <f>AVERAGE(I1360,J1359,K1360,L1359,M1360,N1359)</f>
        <v>#DIV/0!</v>
      </c>
      <c r="K1367" s="148" t="e">
        <f>STDEV(I1360,J1359,K1360,L1359,M1360,N1359)</f>
        <v>#DIV/0!</v>
      </c>
      <c r="L1367" s="148" t="e">
        <f t="shared" si="226"/>
        <v>#DIV/0!</v>
      </c>
      <c r="M1367" s="111"/>
      <c r="N1367" s="111"/>
      <c r="P1367" s="111" t="s">
        <v>204</v>
      </c>
      <c r="Q1367" s="148" t="e">
        <f>AVERAGE(P1360,Q1359,R1360,S1359,T1360,U1359)</f>
        <v>#DIV/0!</v>
      </c>
      <c r="R1367" s="148" t="e">
        <f>STDEV(P1360,Q1359,R1360,S1359,T1360,U1359)</f>
        <v>#DIV/0!</v>
      </c>
      <c r="S1367" s="148" t="e">
        <f t="shared" si="227"/>
        <v>#DIV/0!</v>
      </c>
      <c r="T1367" s="111"/>
      <c r="U1367" s="111"/>
    </row>
    <row r="1368" spans="1:21" s="148" customFormat="1" x14ac:dyDescent="0.3">
      <c r="A1368" s="111"/>
      <c r="B1368" s="111"/>
      <c r="C1368" s="111"/>
      <c r="D1368" s="111"/>
      <c r="E1368" s="111"/>
      <c r="F1368" s="111"/>
      <c r="G1368" s="111"/>
      <c r="I1368" s="111"/>
      <c r="J1368" s="111"/>
      <c r="K1368" s="111"/>
      <c r="L1368" s="111"/>
      <c r="M1368" s="111"/>
      <c r="N1368" s="111"/>
      <c r="P1368" s="111"/>
      <c r="Q1368" s="111"/>
      <c r="R1368" s="111"/>
      <c r="S1368" s="111"/>
      <c r="T1368" s="111"/>
      <c r="U1368" s="111"/>
    </row>
    <row r="1369" spans="1:21" s="148" customFormat="1" x14ac:dyDescent="0.3">
      <c r="A1369" s="111"/>
      <c r="B1369" s="52" t="s">
        <v>194</v>
      </c>
      <c r="C1369" s="106"/>
      <c r="D1369" s="106"/>
      <c r="E1369" s="106"/>
      <c r="F1369" s="106"/>
      <c r="G1369" s="106"/>
      <c r="H1369" s="106"/>
      <c r="I1369" s="52" t="s">
        <v>195</v>
      </c>
      <c r="J1369" s="106"/>
      <c r="K1369" s="106"/>
      <c r="L1369" s="106"/>
      <c r="M1369" s="106"/>
      <c r="N1369" s="106"/>
      <c r="O1369" s="106"/>
      <c r="P1369" s="52" t="s">
        <v>196</v>
      </c>
      <c r="Q1369" s="106"/>
      <c r="R1369" s="106"/>
      <c r="S1369" s="106"/>
      <c r="T1369" s="106"/>
      <c r="U1369" s="106"/>
    </row>
    <row r="1370" spans="1:21" s="148" customFormat="1" x14ac:dyDescent="0.3">
      <c r="A1370" s="111"/>
      <c r="B1370" s="131"/>
      <c r="C1370" s="131"/>
      <c r="D1370" s="131"/>
      <c r="E1370" s="131"/>
      <c r="F1370" s="131"/>
      <c r="G1370" s="131"/>
      <c r="H1370" s="106"/>
      <c r="I1370" s="131"/>
      <c r="J1370" s="131"/>
      <c r="K1370" s="131"/>
      <c r="L1370" s="131"/>
      <c r="M1370" s="131"/>
      <c r="N1370" s="131"/>
      <c r="O1370" s="106"/>
      <c r="P1370" s="131"/>
      <c r="Q1370" s="131"/>
      <c r="R1370" s="131"/>
      <c r="S1370" s="131"/>
      <c r="T1370" s="131"/>
      <c r="U1370" s="131"/>
    </row>
    <row r="1371" spans="1:21" s="148" customFormat="1" x14ac:dyDescent="0.3">
      <c r="A1371" s="111"/>
      <c r="B1371" s="132"/>
      <c r="C1371" s="133"/>
      <c r="D1371" s="133"/>
      <c r="E1371" s="134"/>
      <c r="F1371" s="133"/>
      <c r="G1371" s="133"/>
      <c r="H1371" s="106"/>
      <c r="I1371" s="132"/>
      <c r="J1371" s="133"/>
      <c r="K1371" s="133"/>
      <c r="L1371" s="134"/>
      <c r="M1371" s="133"/>
      <c r="N1371" s="133"/>
      <c r="O1371" s="106"/>
      <c r="P1371" s="132"/>
      <c r="Q1371" s="133"/>
      <c r="R1371" s="133"/>
      <c r="S1371" s="134"/>
      <c r="T1371" s="133"/>
      <c r="U1371" s="133"/>
    </row>
    <row r="1372" spans="1:21" s="148" customFormat="1" x14ac:dyDescent="0.3">
      <c r="A1372" s="111"/>
      <c r="B1372" s="133"/>
      <c r="C1372" s="132"/>
      <c r="D1372" s="134"/>
      <c r="E1372" s="133"/>
      <c r="F1372" s="135"/>
      <c r="G1372" s="136"/>
      <c r="H1372" s="106"/>
      <c r="I1372" s="133"/>
      <c r="J1372" s="132"/>
      <c r="K1372" s="134"/>
      <c r="L1372" s="133"/>
      <c r="M1372" s="135"/>
      <c r="N1372" s="136"/>
      <c r="O1372" s="106"/>
      <c r="P1372" s="133"/>
      <c r="Q1372" s="132"/>
      <c r="R1372" s="134"/>
      <c r="S1372" s="133"/>
      <c r="T1372" s="135"/>
      <c r="U1372" s="136"/>
    </row>
    <row r="1373" spans="1:21" s="148" customFormat="1" x14ac:dyDescent="0.3">
      <c r="A1373" s="111"/>
      <c r="B1373" s="135"/>
      <c r="C1373" s="134"/>
      <c r="D1373" s="132"/>
      <c r="E1373" s="135"/>
      <c r="F1373" s="135"/>
      <c r="G1373" s="137"/>
      <c r="H1373" s="106"/>
      <c r="I1373" s="135"/>
      <c r="J1373" s="134"/>
      <c r="K1373" s="132"/>
      <c r="L1373" s="135"/>
      <c r="M1373" s="135"/>
      <c r="N1373" s="137"/>
      <c r="O1373" s="106"/>
      <c r="P1373" s="135"/>
      <c r="Q1373" s="134"/>
      <c r="R1373" s="132"/>
      <c r="S1373" s="135"/>
      <c r="T1373" s="135"/>
      <c r="U1373" s="137"/>
    </row>
    <row r="1374" spans="1:21" s="148" customFormat="1" x14ac:dyDescent="0.3">
      <c r="A1374" s="111"/>
      <c r="B1374" s="134"/>
      <c r="C1374" s="135"/>
      <c r="D1374" s="136"/>
      <c r="E1374" s="132"/>
      <c r="F1374" s="137"/>
      <c r="G1374" s="135"/>
      <c r="H1374" s="106"/>
      <c r="I1374" s="134"/>
      <c r="J1374" s="135"/>
      <c r="K1374" s="136"/>
      <c r="L1374" s="132"/>
      <c r="M1374" s="137"/>
      <c r="N1374" s="135"/>
      <c r="O1374" s="106"/>
      <c r="P1374" s="134"/>
      <c r="Q1374" s="135"/>
      <c r="R1374" s="136"/>
      <c r="S1374" s="132"/>
      <c r="T1374" s="137"/>
      <c r="U1374" s="135"/>
    </row>
    <row r="1375" spans="1:21" s="148" customFormat="1" x14ac:dyDescent="0.3">
      <c r="A1375" s="111"/>
      <c r="B1375" s="137"/>
      <c r="C1375" s="136"/>
      <c r="D1375" s="135"/>
      <c r="E1375" s="137"/>
      <c r="F1375" s="132"/>
      <c r="G1375" s="134"/>
      <c r="H1375" s="106"/>
      <c r="I1375" s="137"/>
      <c r="J1375" s="136"/>
      <c r="K1375" s="135"/>
      <c r="L1375" s="137"/>
      <c r="M1375" s="132"/>
      <c r="N1375" s="134"/>
      <c r="O1375" s="106"/>
      <c r="P1375" s="137"/>
      <c r="Q1375" s="136"/>
      <c r="R1375" s="135"/>
      <c r="S1375" s="137"/>
      <c r="T1375" s="132"/>
      <c r="U1375" s="134"/>
    </row>
    <row r="1376" spans="1:21" s="148" customFormat="1" x14ac:dyDescent="0.3">
      <c r="A1376" s="111"/>
      <c r="B1376" s="135"/>
      <c r="C1376" s="137"/>
      <c r="D1376" s="137"/>
      <c r="E1376" s="135"/>
      <c r="F1376" s="134"/>
      <c r="G1376" s="132"/>
      <c r="H1376" s="106"/>
      <c r="I1376" s="135"/>
      <c r="J1376" s="137"/>
      <c r="K1376" s="137"/>
      <c r="L1376" s="135"/>
      <c r="M1376" s="134"/>
      <c r="N1376" s="132"/>
      <c r="O1376" s="106"/>
      <c r="P1376" s="135"/>
      <c r="Q1376" s="137"/>
      <c r="R1376" s="137"/>
      <c r="S1376" s="135"/>
      <c r="T1376" s="134"/>
      <c r="U1376" s="132"/>
    </row>
    <row r="1377" spans="1:21" s="148" customFormat="1" x14ac:dyDescent="0.3">
      <c r="A1377" s="111"/>
      <c r="B1377" s="136"/>
      <c r="C1377" s="138"/>
      <c r="D1377" s="135"/>
      <c r="E1377" s="138"/>
      <c r="F1377" s="136"/>
      <c r="G1377" s="138"/>
      <c r="H1377" s="106"/>
      <c r="I1377" s="136"/>
      <c r="J1377" s="138"/>
      <c r="K1377" s="135"/>
      <c r="L1377" s="138"/>
      <c r="M1377" s="136"/>
      <c r="N1377" s="138"/>
      <c r="O1377" s="106"/>
      <c r="P1377" s="136"/>
      <c r="Q1377" s="138"/>
      <c r="R1377" s="135"/>
      <c r="S1377" s="138"/>
      <c r="T1377" s="136"/>
      <c r="U1377" s="138"/>
    </row>
    <row r="1378" spans="1:21" s="148" customFormat="1" x14ac:dyDescent="0.3">
      <c r="A1378" s="111"/>
      <c r="B1378" s="145"/>
      <c r="C1378" s="146"/>
      <c r="D1378" s="145"/>
      <c r="E1378" s="147"/>
      <c r="F1378" s="145"/>
      <c r="G1378" s="146"/>
      <c r="H1378" s="106"/>
      <c r="I1378" s="145"/>
      <c r="J1378" s="146"/>
      <c r="K1378" s="145"/>
      <c r="L1378" s="147"/>
      <c r="M1378" s="145"/>
      <c r="N1378" s="146"/>
      <c r="O1378" s="106"/>
      <c r="P1378" s="145"/>
      <c r="Q1378" s="146"/>
      <c r="R1378" s="145"/>
      <c r="S1378" s="147"/>
      <c r="T1378" s="145"/>
      <c r="U1378" s="146"/>
    </row>
    <row r="1379" spans="1:21" s="148" customFormat="1" x14ac:dyDescent="0.3">
      <c r="A1379" s="111"/>
      <c r="C1379" s="111" t="s">
        <v>197</v>
      </c>
      <c r="D1379" s="111" t="s">
        <v>3</v>
      </c>
      <c r="E1379" s="111" t="s">
        <v>203</v>
      </c>
      <c r="J1379" s="111" t="s">
        <v>197</v>
      </c>
      <c r="K1379" s="111" t="s">
        <v>3</v>
      </c>
      <c r="L1379" s="111" t="s">
        <v>203</v>
      </c>
      <c r="Q1379" s="111" t="s">
        <v>197</v>
      </c>
      <c r="R1379" s="111" t="s">
        <v>3</v>
      </c>
      <c r="S1379" s="111" t="s">
        <v>203</v>
      </c>
    </row>
    <row r="1380" spans="1:21" s="148" customFormat="1" x14ac:dyDescent="0.3">
      <c r="A1380" s="111"/>
      <c r="B1380" s="111" t="s">
        <v>199</v>
      </c>
      <c r="C1380" s="148" t="e">
        <f>AVERAGE(B1371,C1372,D1373,E1374,F1375,G1376)</f>
        <v>#DIV/0!</v>
      </c>
      <c r="D1380" s="148" t="e">
        <f>STDEV(B1371,C1372,D1373,E1374,F1375,G1376)</f>
        <v>#DIV/0!</v>
      </c>
      <c r="E1380" s="148" t="e">
        <f>ROUND((D1380/C1380)*100,2)&amp;"%"</f>
        <v>#DIV/0!</v>
      </c>
      <c r="I1380" s="111" t="s">
        <v>199</v>
      </c>
      <c r="J1380" s="148" t="e">
        <f>AVERAGE(I1371,J1372,K1373,L1374,M1375,N1376)</f>
        <v>#DIV/0!</v>
      </c>
      <c r="K1380" s="148" t="e">
        <f>STDEV(I1371,J1372,K1373,L1374,M1375,N1376)</f>
        <v>#DIV/0!</v>
      </c>
      <c r="L1380" s="148" t="e">
        <f>ROUND((K1380/J1380)*100,2)&amp;"%"</f>
        <v>#DIV/0!</v>
      </c>
      <c r="P1380" s="111" t="s">
        <v>199</v>
      </c>
      <c r="Q1380" s="148" t="e">
        <f>AVERAGE(P1371,Q1372,R1373,S1374,T1375,U1376)</f>
        <v>#DIV/0!</v>
      </c>
      <c r="R1380" s="148" t="e">
        <f>STDEV(P1371,Q1372,R1373,S1374,T1375,U1376)</f>
        <v>#DIV/0!</v>
      </c>
      <c r="S1380" s="148" t="e">
        <f>ROUND((R1380/Q1380)*100,2)&amp;"%"</f>
        <v>#DIV/0!</v>
      </c>
    </row>
    <row r="1381" spans="1:21" s="148" customFormat="1" x14ac:dyDescent="0.3">
      <c r="A1381" s="111"/>
      <c r="B1381" s="111" t="s">
        <v>198</v>
      </c>
      <c r="C1381" s="148" t="e">
        <f>AVERAGE(B1372,C1371,D1371,F1371,G1371,E1372)</f>
        <v>#DIV/0!</v>
      </c>
      <c r="D1381" s="148" t="e">
        <f>STDEV(B1372,C1371,D1371,E1372,F1371,G1371)</f>
        <v>#DIV/0!</v>
      </c>
      <c r="E1381" s="148" t="e">
        <f t="shared" ref="E1381:E1385" si="228">ROUND((D1381/C1381)*100,2)&amp;"%"</f>
        <v>#DIV/0!</v>
      </c>
      <c r="F1381" s="111"/>
      <c r="G1381" s="111"/>
      <c r="I1381" s="111" t="s">
        <v>198</v>
      </c>
      <c r="J1381" s="148" t="e">
        <f>AVERAGE(I1372,J1371,K1371,M1371,N1371,L1372)</f>
        <v>#DIV/0!</v>
      </c>
      <c r="K1381" s="148" t="e">
        <f>STDEV(I1372,J1371,K1371,L1372,M1371,N1371)</f>
        <v>#DIV/0!</v>
      </c>
      <c r="L1381" s="148" t="e">
        <f t="shared" ref="L1381:L1385" si="229">ROUND((K1381/J1381)*100,2)&amp;"%"</f>
        <v>#DIV/0!</v>
      </c>
      <c r="M1381" s="111"/>
      <c r="N1381" s="111"/>
      <c r="P1381" s="111" t="s">
        <v>198</v>
      </c>
      <c r="Q1381" s="148" t="e">
        <f>AVERAGE(P1372,Q1371,R1371,T1371,U1371,S1372)</f>
        <v>#DIV/0!</v>
      </c>
      <c r="R1381" s="148" t="e">
        <f>STDEV(P1372,Q1371,R1371,S1372,T1371,U1371)</f>
        <v>#DIV/0!</v>
      </c>
      <c r="S1381" s="148" t="e">
        <f t="shared" ref="S1381:S1385" si="230">ROUND((R1381/Q1381)*100,2)&amp;"%"</f>
        <v>#DIV/0!</v>
      </c>
      <c r="T1381" s="111"/>
      <c r="U1381" s="111"/>
    </row>
    <row r="1382" spans="1:21" s="148" customFormat="1" x14ac:dyDescent="0.3">
      <c r="A1382" s="111"/>
      <c r="B1382" s="111" t="s">
        <v>200</v>
      </c>
      <c r="C1382" s="148" t="e">
        <f>AVERAGE(B1374,C1373,D1372,E1371,F1376,G1375)</f>
        <v>#DIV/0!</v>
      </c>
      <c r="D1382" s="148" t="e">
        <f>STDEV(B1374,C1373,D1372,E1371,F1376,G1375)</f>
        <v>#DIV/0!</v>
      </c>
      <c r="E1382" s="148" t="e">
        <f t="shared" si="228"/>
        <v>#DIV/0!</v>
      </c>
      <c r="F1382" s="111"/>
      <c r="G1382" s="111"/>
      <c r="I1382" s="111" t="s">
        <v>200</v>
      </c>
      <c r="J1382" s="148" t="e">
        <f>AVERAGE(I1374,J1373,K1372,L1371,M1376,N1375)</f>
        <v>#DIV/0!</v>
      </c>
      <c r="K1382" s="148" t="e">
        <f>STDEV(I1374,J1373,K1372,L1371,M1376,N1375)</f>
        <v>#DIV/0!</v>
      </c>
      <c r="L1382" s="148" t="e">
        <f t="shared" si="229"/>
        <v>#DIV/0!</v>
      </c>
      <c r="M1382" s="111"/>
      <c r="N1382" s="111"/>
      <c r="P1382" s="111" t="s">
        <v>200</v>
      </c>
      <c r="Q1382" s="148" t="e">
        <f>AVERAGE(P1374,Q1373,R1372,S1371,T1376,U1375)</f>
        <v>#DIV/0!</v>
      </c>
      <c r="R1382" s="148" t="e">
        <f>STDEV(P1374,Q1373,R1372,S1371,T1376,U1375)</f>
        <v>#DIV/0!</v>
      </c>
      <c r="S1382" s="148" t="e">
        <f t="shared" si="230"/>
        <v>#DIV/0!</v>
      </c>
      <c r="T1382" s="111"/>
      <c r="U1382" s="111"/>
    </row>
    <row r="1383" spans="1:21" s="148" customFormat="1" x14ac:dyDescent="0.3">
      <c r="A1383" s="111"/>
      <c r="B1383" s="111" t="s">
        <v>201</v>
      </c>
      <c r="C1383" s="148" t="e">
        <f>AVERAGE(B1375,C1376,D1376,E1375,F1374,G1373)</f>
        <v>#DIV/0!</v>
      </c>
      <c r="D1383" s="148" t="e">
        <f>STDEV(B1375,C1376,D1376,E1375,F1374,G1373)</f>
        <v>#DIV/0!</v>
      </c>
      <c r="E1383" s="148" t="e">
        <f t="shared" si="228"/>
        <v>#DIV/0!</v>
      </c>
      <c r="F1383" s="111"/>
      <c r="G1383" s="111"/>
      <c r="I1383" s="111" t="s">
        <v>201</v>
      </c>
      <c r="J1383" s="148" t="e">
        <f>AVERAGE(I1375,J1376,K1376,L1375,M1374,N1373)</f>
        <v>#DIV/0!</v>
      </c>
      <c r="K1383" s="148" t="e">
        <f>STDEV(I1375,J1376,K1376,L1375,M1374,N1373)</f>
        <v>#DIV/0!</v>
      </c>
      <c r="L1383" s="148" t="e">
        <f t="shared" si="229"/>
        <v>#DIV/0!</v>
      </c>
      <c r="M1383" s="111"/>
      <c r="N1383" s="111"/>
      <c r="P1383" s="111" t="s">
        <v>201</v>
      </c>
      <c r="Q1383" s="148" t="e">
        <f>AVERAGE(P1375,Q1376,R1376,S1375,T1374,U1373)</f>
        <v>#DIV/0!</v>
      </c>
      <c r="R1383" s="148" t="e">
        <f>STDEV(P1375,Q1376,R1376,S1375,T1374,U1373)</f>
        <v>#DIV/0!</v>
      </c>
      <c r="S1383" s="148" t="e">
        <f t="shared" si="230"/>
        <v>#DIV/0!</v>
      </c>
      <c r="T1383" s="111"/>
      <c r="U1383" s="111"/>
    </row>
    <row r="1384" spans="1:21" s="148" customFormat="1" x14ac:dyDescent="0.3">
      <c r="A1384" s="111"/>
      <c r="B1384" s="111" t="s">
        <v>202</v>
      </c>
      <c r="C1384" s="148" t="e">
        <f>AVERAGE(B1377,C1375,D1374,G1372,F1377,E1378)</f>
        <v>#DIV/0!</v>
      </c>
      <c r="D1384" s="148" t="e">
        <f>STDEV(B1377,C1375,D1374,G1372,F1377,E1378)</f>
        <v>#DIV/0!</v>
      </c>
      <c r="E1384" s="148" t="e">
        <f t="shared" si="228"/>
        <v>#DIV/0!</v>
      </c>
      <c r="F1384" s="111"/>
      <c r="G1384" s="111"/>
      <c r="I1384" s="111" t="s">
        <v>202</v>
      </c>
      <c r="J1384" s="148" t="e">
        <f>AVERAGE(I1377,J1375,K1374,N1372,M1377,L1378)</f>
        <v>#DIV/0!</v>
      </c>
      <c r="K1384" s="148" t="e">
        <f>STDEV(I1377,J1375,K1374,N1372,M1377,L1378)</f>
        <v>#DIV/0!</v>
      </c>
      <c r="L1384" s="148" t="e">
        <f t="shared" si="229"/>
        <v>#DIV/0!</v>
      </c>
      <c r="M1384" s="111"/>
      <c r="N1384" s="111"/>
      <c r="P1384" s="111" t="s">
        <v>202</v>
      </c>
      <c r="Q1384" s="148" t="e">
        <f>AVERAGE(P1377,Q1375,R1374,U1372,T1377,S1378)</f>
        <v>#DIV/0!</v>
      </c>
      <c r="R1384" s="148" t="e">
        <f>STDEV(P1377,Q1375,R1374,U1372,T1377,S1378)</f>
        <v>#DIV/0!</v>
      </c>
      <c r="S1384" s="148" t="e">
        <f t="shared" si="230"/>
        <v>#DIV/0!</v>
      </c>
      <c r="T1384" s="111"/>
      <c r="U1384" s="111"/>
    </row>
    <row r="1385" spans="1:21" s="148" customFormat="1" x14ac:dyDescent="0.3">
      <c r="A1385" s="111"/>
      <c r="B1385" s="111" t="s">
        <v>204</v>
      </c>
      <c r="C1385" s="148" t="e">
        <f>AVERAGE(B1378,C1377,D1378,E1377,F1378,G1377)</f>
        <v>#DIV/0!</v>
      </c>
      <c r="D1385" s="148" t="e">
        <f>STDEV(B1378,C1377,D1378,E1377,F1378,G1377)</f>
        <v>#DIV/0!</v>
      </c>
      <c r="E1385" s="148" t="e">
        <f t="shared" si="228"/>
        <v>#DIV/0!</v>
      </c>
      <c r="F1385" s="111"/>
      <c r="G1385" s="111"/>
      <c r="I1385" s="111" t="s">
        <v>204</v>
      </c>
      <c r="J1385" s="148" t="e">
        <f>AVERAGE(I1378,J1377,K1378,L1377,M1378,N1377)</f>
        <v>#DIV/0!</v>
      </c>
      <c r="K1385" s="148" t="e">
        <f>STDEV(I1378,J1377,K1378,L1377,M1378,N1377)</f>
        <v>#DIV/0!</v>
      </c>
      <c r="L1385" s="148" t="e">
        <f t="shared" si="229"/>
        <v>#DIV/0!</v>
      </c>
      <c r="M1385" s="111"/>
      <c r="N1385" s="111"/>
      <c r="P1385" s="111" t="s">
        <v>204</v>
      </c>
      <c r="Q1385" s="148" t="e">
        <f>AVERAGE(P1378,Q1377,R1378,S1377,T1378,U1377)</f>
        <v>#DIV/0!</v>
      </c>
      <c r="R1385" s="148" t="e">
        <f>STDEV(P1378,Q1377,R1378,S1377,T1378,U1377)</f>
        <v>#DIV/0!</v>
      </c>
      <c r="S1385" s="148" t="e">
        <f t="shared" si="230"/>
        <v>#DIV/0!</v>
      </c>
      <c r="T1385" s="111"/>
      <c r="U1385" s="111"/>
    </row>
    <row r="1386" spans="1:21" s="148" customFormat="1" x14ac:dyDescent="0.3">
      <c r="A1386" s="111"/>
      <c r="B1386" s="111"/>
      <c r="C1386" s="111"/>
      <c r="D1386" s="111"/>
      <c r="E1386" s="111"/>
      <c r="F1386" s="111"/>
      <c r="G1386" s="111"/>
      <c r="I1386" s="111"/>
      <c r="J1386" s="111"/>
      <c r="K1386" s="111"/>
      <c r="L1386" s="111"/>
      <c r="M1386" s="111"/>
      <c r="N1386" s="111"/>
      <c r="P1386" s="111"/>
      <c r="Q1386" s="111"/>
      <c r="R1386" s="111"/>
      <c r="S1386" s="111"/>
      <c r="T1386" s="111"/>
      <c r="U1386" s="111"/>
    </row>
    <row r="1387" spans="1:21" s="148" customFormat="1" x14ac:dyDescent="0.3">
      <c r="A1387" s="111"/>
      <c r="B1387" s="52" t="s">
        <v>194</v>
      </c>
      <c r="C1387" s="106"/>
      <c r="D1387" s="106"/>
      <c r="E1387" s="106"/>
      <c r="F1387" s="106"/>
      <c r="G1387" s="106"/>
      <c r="H1387" s="106"/>
      <c r="I1387" s="52" t="s">
        <v>195</v>
      </c>
      <c r="J1387" s="106"/>
      <c r="K1387" s="106"/>
      <c r="L1387" s="106"/>
      <c r="M1387" s="106"/>
      <c r="N1387" s="106"/>
      <c r="O1387" s="106"/>
      <c r="P1387" s="52" t="s">
        <v>196</v>
      </c>
      <c r="Q1387" s="106"/>
      <c r="R1387" s="106"/>
      <c r="S1387" s="106"/>
      <c r="T1387" s="106"/>
      <c r="U1387" s="106"/>
    </row>
    <row r="1388" spans="1:21" s="148" customFormat="1" x14ac:dyDescent="0.3">
      <c r="A1388" s="111"/>
      <c r="B1388" s="131"/>
      <c r="C1388" s="131"/>
      <c r="D1388" s="131"/>
      <c r="E1388" s="131"/>
      <c r="F1388" s="131"/>
      <c r="G1388" s="131"/>
      <c r="H1388" s="106"/>
      <c r="I1388" s="131"/>
      <c r="J1388" s="131"/>
      <c r="K1388" s="131"/>
      <c r="L1388" s="131"/>
      <c r="M1388" s="131"/>
      <c r="N1388" s="131"/>
      <c r="O1388" s="106"/>
      <c r="P1388" s="131"/>
      <c r="Q1388" s="131"/>
      <c r="R1388" s="131"/>
      <c r="S1388" s="131"/>
      <c r="T1388" s="131"/>
      <c r="U1388" s="131"/>
    </row>
    <row r="1389" spans="1:21" s="148" customFormat="1" x14ac:dyDescent="0.3">
      <c r="A1389" s="111"/>
      <c r="B1389" s="132"/>
      <c r="C1389" s="133"/>
      <c r="D1389" s="133"/>
      <c r="E1389" s="134"/>
      <c r="F1389" s="133"/>
      <c r="G1389" s="133"/>
      <c r="H1389" s="106"/>
      <c r="I1389" s="132"/>
      <c r="J1389" s="133"/>
      <c r="K1389" s="133"/>
      <c r="L1389" s="134"/>
      <c r="M1389" s="133"/>
      <c r="N1389" s="133"/>
      <c r="O1389" s="106"/>
      <c r="P1389" s="132"/>
      <c r="Q1389" s="133"/>
      <c r="R1389" s="133"/>
      <c r="S1389" s="134"/>
      <c r="T1389" s="133"/>
      <c r="U1389" s="133"/>
    </row>
    <row r="1390" spans="1:21" s="148" customFormat="1" x14ac:dyDescent="0.3">
      <c r="A1390" s="111"/>
      <c r="B1390" s="133"/>
      <c r="C1390" s="132"/>
      <c r="D1390" s="134"/>
      <c r="E1390" s="133"/>
      <c r="F1390" s="135"/>
      <c r="G1390" s="136"/>
      <c r="H1390" s="106"/>
      <c r="I1390" s="133"/>
      <c r="J1390" s="132"/>
      <c r="K1390" s="134"/>
      <c r="L1390" s="133"/>
      <c r="M1390" s="135"/>
      <c r="N1390" s="136"/>
      <c r="O1390" s="106"/>
      <c r="P1390" s="133"/>
      <c r="Q1390" s="132"/>
      <c r="R1390" s="134"/>
      <c r="S1390" s="133"/>
      <c r="T1390" s="135"/>
      <c r="U1390" s="136"/>
    </row>
    <row r="1391" spans="1:21" s="148" customFormat="1" x14ac:dyDescent="0.3">
      <c r="A1391" s="111"/>
      <c r="B1391" s="135"/>
      <c r="C1391" s="134"/>
      <c r="D1391" s="132"/>
      <c r="E1391" s="135"/>
      <c r="F1391" s="135"/>
      <c r="G1391" s="137"/>
      <c r="H1391" s="106"/>
      <c r="I1391" s="135"/>
      <c r="J1391" s="134"/>
      <c r="K1391" s="132"/>
      <c r="L1391" s="135"/>
      <c r="M1391" s="135"/>
      <c r="N1391" s="137"/>
      <c r="O1391" s="106"/>
      <c r="P1391" s="135"/>
      <c r="Q1391" s="134"/>
      <c r="R1391" s="132"/>
      <c r="S1391" s="135"/>
      <c r="T1391" s="135"/>
      <c r="U1391" s="137"/>
    </row>
    <row r="1392" spans="1:21" s="148" customFormat="1" x14ac:dyDescent="0.3">
      <c r="A1392" s="111"/>
      <c r="B1392" s="134"/>
      <c r="C1392" s="135"/>
      <c r="D1392" s="136"/>
      <c r="E1392" s="132"/>
      <c r="F1392" s="137"/>
      <c r="G1392" s="135"/>
      <c r="H1392" s="106"/>
      <c r="I1392" s="134"/>
      <c r="J1392" s="135"/>
      <c r="K1392" s="136"/>
      <c r="L1392" s="132"/>
      <c r="M1392" s="137"/>
      <c r="N1392" s="135"/>
      <c r="O1392" s="106"/>
      <c r="P1392" s="134"/>
      <c r="Q1392" s="135"/>
      <c r="R1392" s="136"/>
      <c r="S1392" s="132"/>
      <c r="T1392" s="137"/>
      <c r="U1392" s="135"/>
    </row>
    <row r="1393" spans="1:21" s="148" customFormat="1" x14ac:dyDescent="0.3">
      <c r="A1393" s="111"/>
      <c r="B1393" s="137"/>
      <c r="C1393" s="136"/>
      <c r="D1393" s="135"/>
      <c r="E1393" s="137"/>
      <c r="F1393" s="132"/>
      <c r="G1393" s="134"/>
      <c r="H1393" s="106"/>
      <c r="I1393" s="137"/>
      <c r="J1393" s="136"/>
      <c r="K1393" s="135"/>
      <c r="L1393" s="137"/>
      <c r="M1393" s="132"/>
      <c r="N1393" s="134"/>
      <c r="O1393" s="106"/>
      <c r="P1393" s="137"/>
      <c r="Q1393" s="136"/>
      <c r="R1393" s="135"/>
      <c r="S1393" s="137"/>
      <c r="T1393" s="132"/>
      <c r="U1393" s="134"/>
    </row>
    <row r="1394" spans="1:21" s="148" customFormat="1" x14ac:dyDescent="0.3">
      <c r="A1394" s="111"/>
      <c r="B1394" s="135"/>
      <c r="C1394" s="137"/>
      <c r="D1394" s="137"/>
      <c r="E1394" s="135"/>
      <c r="F1394" s="134"/>
      <c r="G1394" s="132"/>
      <c r="H1394" s="106"/>
      <c r="I1394" s="135"/>
      <c r="J1394" s="137"/>
      <c r="K1394" s="137"/>
      <c r="L1394" s="135"/>
      <c r="M1394" s="134"/>
      <c r="N1394" s="132"/>
      <c r="O1394" s="106"/>
      <c r="P1394" s="135"/>
      <c r="Q1394" s="137"/>
      <c r="R1394" s="137"/>
      <c r="S1394" s="135"/>
      <c r="T1394" s="134"/>
      <c r="U1394" s="132"/>
    </row>
    <row r="1395" spans="1:21" s="148" customFormat="1" x14ac:dyDescent="0.3">
      <c r="A1395" s="111"/>
      <c r="B1395" s="136"/>
      <c r="C1395" s="138"/>
      <c r="D1395" s="135"/>
      <c r="E1395" s="138"/>
      <c r="F1395" s="136"/>
      <c r="G1395" s="138"/>
      <c r="H1395" s="106"/>
      <c r="I1395" s="136"/>
      <c r="J1395" s="138"/>
      <c r="K1395" s="135"/>
      <c r="L1395" s="138"/>
      <c r="M1395" s="136"/>
      <c r="N1395" s="138"/>
      <c r="O1395" s="106"/>
      <c r="P1395" s="136"/>
      <c r="Q1395" s="138"/>
      <c r="R1395" s="135"/>
      <c r="S1395" s="138"/>
      <c r="T1395" s="136"/>
      <c r="U1395" s="138"/>
    </row>
    <row r="1396" spans="1:21" s="148" customFormat="1" x14ac:dyDescent="0.3">
      <c r="A1396" s="111"/>
      <c r="B1396" s="145"/>
      <c r="C1396" s="146"/>
      <c r="D1396" s="145"/>
      <c r="E1396" s="147"/>
      <c r="F1396" s="145"/>
      <c r="G1396" s="146"/>
      <c r="H1396" s="106"/>
      <c r="I1396" s="145"/>
      <c r="J1396" s="146"/>
      <c r="K1396" s="145"/>
      <c r="L1396" s="147"/>
      <c r="M1396" s="145"/>
      <c r="N1396" s="146"/>
      <c r="O1396" s="106"/>
      <c r="P1396" s="145"/>
      <c r="Q1396" s="146"/>
      <c r="R1396" s="145"/>
      <c r="S1396" s="147"/>
      <c r="T1396" s="145"/>
      <c r="U1396" s="146"/>
    </row>
    <row r="1397" spans="1:21" s="148" customFormat="1" x14ac:dyDescent="0.3">
      <c r="A1397" s="111"/>
      <c r="C1397" s="111" t="s">
        <v>197</v>
      </c>
      <c r="D1397" s="111" t="s">
        <v>3</v>
      </c>
      <c r="E1397" s="111" t="s">
        <v>203</v>
      </c>
      <c r="J1397" s="111" t="s">
        <v>197</v>
      </c>
      <c r="K1397" s="111" t="s">
        <v>3</v>
      </c>
      <c r="L1397" s="111" t="s">
        <v>203</v>
      </c>
      <c r="Q1397" s="111" t="s">
        <v>197</v>
      </c>
      <c r="R1397" s="111" t="s">
        <v>3</v>
      </c>
      <c r="S1397" s="111" t="s">
        <v>203</v>
      </c>
    </row>
    <row r="1398" spans="1:21" s="148" customFormat="1" x14ac:dyDescent="0.3">
      <c r="A1398" s="111"/>
      <c r="B1398" s="111" t="s">
        <v>199</v>
      </c>
      <c r="C1398" s="148" t="e">
        <f>AVERAGE(B1389,C1390,D1391,E1392,F1393,G1394)</f>
        <v>#DIV/0!</v>
      </c>
      <c r="D1398" s="148" t="e">
        <f>STDEV(B1389,C1390,D1391,E1392,F1393,G1394)</f>
        <v>#DIV/0!</v>
      </c>
      <c r="E1398" s="148" t="e">
        <f>ROUND((D1398/C1398)*100,2)&amp;"%"</f>
        <v>#DIV/0!</v>
      </c>
      <c r="I1398" s="111" t="s">
        <v>199</v>
      </c>
      <c r="J1398" s="148" t="e">
        <f>AVERAGE(I1389,J1390,K1391,L1392,M1393,N1394)</f>
        <v>#DIV/0!</v>
      </c>
      <c r="K1398" s="148" t="e">
        <f>STDEV(I1389,J1390,K1391,L1392,M1393,N1394)</f>
        <v>#DIV/0!</v>
      </c>
      <c r="L1398" s="148" t="e">
        <f>ROUND((K1398/J1398)*100,2)&amp;"%"</f>
        <v>#DIV/0!</v>
      </c>
      <c r="P1398" s="111" t="s">
        <v>199</v>
      </c>
      <c r="Q1398" s="148" t="e">
        <f>AVERAGE(P1389,Q1390,R1391,S1392,T1393,U1394)</f>
        <v>#DIV/0!</v>
      </c>
      <c r="R1398" s="148" t="e">
        <f>STDEV(P1389,Q1390,R1391,S1392,T1393,U1394)</f>
        <v>#DIV/0!</v>
      </c>
      <c r="S1398" s="148" t="e">
        <f>ROUND((R1398/Q1398)*100,2)&amp;"%"</f>
        <v>#DIV/0!</v>
      </c>
    </row>
    <row r="1399" spans="1:21" s="148" customFormat="1" x14ac:dyDescent="0.3">
      <c r="A1399" s="111"/>
      <c r="B1399" s="111" t="s">
        <v>198</v>
      </c>
      <c r="C1399" s="148" t="e">
        <f>AVERAGE(B1390,C1389,D1389,F1389,G1389,E1390)</f>
        <v>#DIV/0!</v>
      </c>
      <c r="D1399" s="148" t="e">
        <f>STDEV(B1390,C1389,D1389,E1390,F1389,G1389)</f>
        <v>#DIV/0!</v>
      </c>
      <c r="E1399" s="148" t="e">
        <f t="shared" ref="E1399:E1403" si="231">ROUND((D1399/C1399)*100,2)&amp;"%"</f>
        <v>#DIV/0!</v>
      </c>
      <c r="F1399" s="111"/>
      <c r="G1399" s="111"/>
      <c r="I1399" s="111" t="s">
        <v>198</v>
      </c>
      <c r="J1399" s="148" t="e">
        <f>AVERAGE(I1390,J1389,K1389,M1389,N1389,L1390)</f>
        <v>#DIV/0!</v>
      </c>
      <c r="K1399" s="148" t="e">
        <f>STDEV(I1390,J1389,K1389,L1390,M1389,N1389)</f>
        <v>#DIV/0!</v>
      </c>
      <c r="L1399" s="148" t="e">
        <f t="shared" ref="L1399:L1403" si="232">ROUND((K1399/J1399)*100,2)&amp;"%"</f>
        <v>#DIV/0!</v>
      </c>
      <c r="M1399" s="111"/>
      <c r="N1399" s="111"/>
      <c r="P1399" s="111" t="s">
        <v>198</v>
      </c>
      <c r="Q1399" s="148" t="e">
        <f>AVERAGE(P1390,Q1389,R1389,T1389,U1389,S1390)</f>
        <v>#DIV/0!</v>
      </c>
      <c r="R1399" s="148" t="e">
        <f>STDEV(P1390,Q1389,R1389,S1390,T1389,U1389)</f>
        <v>#DIV/0!</v>
      </c>
      <c r="S1399" s="148" t="e">
        <f t="shared" ref="S1399:S1403" si="233">ROUND((R1399/Q1399)*100,2)&amp;"%"</f>
        <v>#DIV/0!</v>
      </c>
      <c r="T1399" s="111"/>
      <c r="U1399" s="111"/>
    </row>
    <row r="1400" spans="1:21" s="148" customFormat="1" x14ac:dyDescent="0.3">
      <c r="A1400" s="111"/>
      <c r="B1400" s="111" t="s">
        <v>200</v>
      </c>
      <c r="C1400" s="148" t="e">
        <f>AVERAGE(B1392,C1391,D1390,E1389,F1394,G1393)</f>
        <v>#DIV/0!</v>
      </c>
      <c r="D1400" s="148" t="e">
        <f>STDEV(B1392,C1391,D1390,E1389,F1394,G1393)</f>
        <v>#DIV/0!</v>
      </c>
      <c r="E1400" s="148" t="e">
        <f t="shared" si="231"/>
        <v>#DIV/0!</v>
      </c>
      <c r="F1400" s="111"/>
      <c r="G1400" s="111"/>
      <c r="I1400" s="111" t="s">
        <v>200</v>
      </c>
      <c r="J1400" s="148" t="e">
        <f>AVERAGE(I1392,J1391,K1390,L1389,M1394,N1393)</f>
        <v>#DIV/0!</v>
      </c>
      <c r="K1400" s="148" t="e">
        <f>STDEV(I1392,J1391,K1390,L1389,M1394,N1393)</f>
        <v>#DIV/0!</v>
      </c>
      <c r="L1400" s="148" t="e">
        <f t="shared" si="232"/>
        <v>#DIV/0!</v>
      </c>
      <c r="M1400" s="111"/>
      <c r="N1400" s="111"/>
      <c r="P1400" s="111" t="s">
        <v>200</v>
      </c>
      <c r="Q1400" s="148" t="e">
        <f>AVERAGE(P1392,Q1391,R1390,S1389,T1394,U1393)</f>
        <v>#DIV/0!</v>
      </c>
      <c r="R1400" s="148" t="e">
        <f>STDEV(P1392,Q1391,R1390,S1389,T1394,U1393)</f>
        <v>#DIV/0!</v>
      </c>
      <c r="S1400" s="148" t="e">
        <f t="shared" si="233"/>
        <v>#DIV/0!</v>
      </c>
      <c r="T1400" s="111"/>
      <c r="U1400" s="111"/>
    </row>
    <row r="1401" spans="1:21" s="148" customFormat="1" x14ac:dyDescent="0.3">
      <c r="A1401" s="111"/>
      <c r="B1401" s="111" t="s">
        <v>201</v>
      </c>
      <c r="C1401" s="148" t="e">
        <f>AVERAGE(B1393,C1394,D1394,E1393,F1392,G1391)</f>
        <v>#DIV/0!</v>
      </c>
      <c r="D1401" s="148" t="e">
        <f>STDEV(B1393,C1394,D1394,E1393,F1392,G1391)</f>
        <v>#DIV/0!</v>
      </c>
      <c r="E1401" s="148" t="e">
        <f t="shared" si="231"/>
        <v>#DIV/0!</v>
      </c>
      <c r="F1401" s="111"/>
      <c r="G1401" s="111"/>
      <c r="I1401" s="111" t="s">
        <v>201</v>
      </c>
      <c r="J1401" s="148" t="e">
        <f>AVERAGE(I1393,J1394,K1394,L1393,M1392,N1391)</f>
        <v>#DIV/0!</v>
      </c>
      <c r="K1401" s="148" t="e">
        <f>STDEV(I1393,J1394,K1394,L1393,M1392,N1391)</f>
        <v>#DIV/0!</v>
      </c>
      <c r="L1401" s="148" t="e">
        <f t="shared" si="232"/>
        <v>#DIV/0!</v>
      </c>
      <c r="M1401" s="111"/>
      <c r="N1401" s="111"/>
      <c r="P1401" s="111" t="s">
        <v>201</v>
      </c>
      <c r="Q1401" s="148" t="e">
        <f>AVERAGE(P1393,Q1394,R1394,S1393,T1392,U1391)</f>
        <v>#DIV/0!</v>
      </c>
      <c r="R1401" s="148" t="e">
        <f>STDEV(P1393,Q1394,R1394,S1393,T1392,U1391)</f>
        <v>#DIV/0!</v>
      </c>
      <c r="S1401" s="148" t="e">
        <f t="shared" si="233"/>
        <v>#DIV/0!</v>
      </c>
      <c r="T1401" s="111"/>
      <c r="U1401" s="111"/>
    </row>
    <row r="1402" spans="1:21" s="148" customFormat="1" x14ac:dyDescent="0.3">
      <c r="A1402" s="111"/>
      <c r="B1402" s="111" t="s">
        <v>202</v>
      </c>
      <c r="C1402" s="148" t="e">
        <f>AVERAGE(B1395,C1393,D1392,G1390,F1395,E1396)</f>
        <v>#DIV/0!</v>
      </c>
      <c r="D1402" s="148" t="e">
        <f>STDEV(B1395,C1393,D1392,G1390,F1395,E1396)</f>
        <v>#DIV/0!</v>
      </c>
      <c r="E1402" s="148" t="e">
        <f t="shared" si="231"/>
        <v>#DIV/0!</v>
      </c>
      <c r="F1402" s="111"/>
      <c r="G1402" s="111"/>
      <c r="I1402" s="111" t="s">
        <v>202</v>
      </c>
      <c r="J1402" s="148" t="e">
        <f>AVERAGE(I1395,J1393,K1392,N1390,M1395,L1396)</f>
        <v>#DIV/0!</v>
      </c>
      <c r="K1402" s="148" t="e">
        <f>STDEV(I1395,J1393,K1392,N1390,M1395,L1396)</f>
        <v>#DIV/0!</v>
      </c>
      <c r="L1402" s="148" t="e">
        <f t="shared" si="232"/>
        <v>#DIV/0!</v>
      </c>
      <c r="M1402" s="111"/>
      <c r="N1402" s="111"/>
      <c r="P1402" s="111" t="s">
        <v>202</v>
      </c>
      <c r="Q1402" s="148" t="e">
        <f>AVERAGE(P1395,Q1393,R1392,U1390,T1395,S1396)</f>
        <v>#DIV/0!</v>
      </c>
      <c r="R1402" s="148" t="e">
        <f>STDEV(P1395,Q1393,R1392,U1390,T1395,S1396)</f>
        <v>#DIV/0!</v>
      </c>
      <c r="S1402" s="148" t="e">
        <f t="shared" si="233"/>
        <v>#DIV/0!</v>
      </c>
      <c r="T1402" s="111"/>
      <c r="U1402" s="111"/>
    </row>
    <row r="1403" spans="1:21" s="148" customFormat="1" x14ac:dyDescent="0.3">
      <c r="A1403" s="111"/>
      <c r="B1403" s="111" t="s">
        <v>204</v>
      </c>
      <c r="C1403" s="148" t="e">
        <f>AVERAGE(B1396,C1395,D1396,E1395,F1396,G1395)</f>
        <v>#DIV/0!</v>
      </c>
      <c r="D1403" s="148" t="e">
        <f>STDEV(B1396,C1395,D1396,E1395,F1396,G1395)</f>
        <v>#DIV/0!</v>
      </c>
      <c r="E1403" s="148" t="e">
        <f t="shared" si="231"/>
        <v>#DIV/0!</v>
      </c>
      <c r="F1403" s="111"/>
      <c r="G1403" s="111"/>
      <c r="I1403" s="111" t="s">
        <v>204</v>
      </c>
      <c r="J1403" s="148" t="e">
        <f>AVERAGE(I1396,J1395,K1396,L1395,M1396,N1395)</f>
        <v>#DIV/0!</v>
      </c>
      <c r="K1403" s="148" t="e">
        <f>STDEV(I1396,J1395,K1396,L1395,M1396,N1395)</f>
        <v>#DIV/0!</v>
      </c>
      <c r="L1403" s="148" t="e">
        <f t="shared" si="232"/>
        <v>#DIV/0!</v>
      </c>
      <c r="M1403" s="111"/>
      <c r="N1403" s="111"/>
      <c r="P1403" s="111" t="s">
        <v>204</v>
      </c>
      <c r="Q1403" s="148" t="e">
        <f>AVERAGE(P1396,Q1395,R1396,S1395,T1396,U1395)</f>
        <v>#DIV/0!</v>
      </c>
      <c r="R1403" s="148" t="e">
        <f>STDEV(P1396,Q1395,R1396,S1395,T1396,U1395)</f>
        <v>#DIV/0!</v>
      </c>
      <c r="S1403" s="148" t="e">
        <f t="shared" si="233"/>
        <v>#DIV/0!</v>
      </c>
      <c r="T1403" s="111"/>
      <c r="U1403" s="111"/>
    </row>
    <row r="1404" spans="1:21" s="148" customFormat="1" x14ac:dyDescent="0.3">
      <c r="A1404" s="111"/>
      <c r="B1404" s="111"/>
      <c r="C1404" s="111"/>
      <c r="D1404" s="111"/>
      <c r="E1404" s="111"/>
      <c r="F1404" s="111"/>
      <c r="G1404" s="111"/>
      <c r="I1404" s="111"/>
      <c r="J1404" s="111"/>
      <c r="K1404" s="111"/>
      <c r="L1404" s="111"/>
      <c r="M1404" s="111"/>
      <c r="N1404" s="111"/>
      <c r="P1404" s="111"/>
      <c r="Q1404" s="111"/>
      <c r="R1404" s="111"/>
      <c r="S1404" s="111"/>
      <c r="T1404" s="111"/>
      <c r="U1404" s="111"/>
    </row>
    <row r="1405" spans="1:21" s="148" customFormat="1" x14ac:dyDescent="0.3">
      <c r="A1405" s="111"/>
      <c r="B1405" s="52" t="s">
        <v>194</v>
      </c>
      <c r="C1405" s="106"/>
      <c r="D1405" s="106"/>
      <c r="E1405" s="106"/>
      <c r="F1405" s="106"/>
      <c r="G1405" s="106"/>
      <c r="H1405" s="106"/>
      <c r="I1405" s="52" t="s">
        <v>195</v>
      </c>
      <c r="J1405" s="106"/>
      <c r="K1405" s="106"/>
      <c r="L1405" s="106"/>
      <c r="M1405" s="106"/>
      <c r="N1405" s="106"/>
      <c r="O1405" s="106"/>
      <c r="P1405" s="52" t="s">
        <v>196</v>
      </c>
      <c r="Q1405" s="106"/>
      <c r="R1405" s="106"/>
      <c r="S1405" s="106"/>
      <c r="T1405" s="106"/>
      <c r="U1405" s="106"/>
    </row>
    <row r="1406" spans="1:21" s="148" customFormat="1" x14ac:dyDescent="0.3">
      <c r="A1406" s="111"/>
      <c r="B1406" s="131"/>
      <c r="C1406" s="131"/>
      <c r="D1406" s="131"/>
      <c r="E1406" s="131"/>
      <c r="F1406" s="131"/>
      <c r="G1406" s="131"/>
      <c r="H1406" s="106"/>
      <c r="I1406" s="131"/>
      <c r="J1406" s="131"/>
      <c r="K1406" s="131"/>
      <c r="L1406" s="131"/>
      <c r="M1406" s="131"/>
      <c r="N1406" s="131"/>
      <c r="O1406" s="106"/>
      <c r="P1406" s="131"/>
      <c r="Q1406" s="131"/>
      <c r="R1406" s="131"/>
      <c r="S1406" s="131"/>
      <c r="T1406" s="131"/>
      <c r="U1406" s="131"/>
    </row>
    <row r="1407" spans="1:21" s="148" customFormat="1" x14ac:dyDescent="0.3">
      <c r="A1407" s="111"/>
      <c r="B1407" s="132"/>
      <c r="C1407" s="133"/>
      <c r="D1407" s="133"/>
      <c r="E1407" s="134"/>
      <c r="F1407" s="133"/>
      <c r="G1407" s="133"/>
      <c r="H1407" s="106"/>
      <c r="I1407" s="132"/>
      <c r="J1407" s="133"/>
      <c r="K1407" s="133"/>
      <c r="L1407" s="134"/>
      <c r="M1407" s="133"/>
      <c r="N1407" s="133"/>
      <c r="O1407" s="106"/>
      <c r="P1407" s="132"/>
      <c r="Q1407" s="133"/>
      <c r="R1407" s="133"/>
      <c r="S1407" s="134"/>
      <c r="T1407" s="133"/>
      <c r="U1407" s="133"/>
    </row>
    <row r="1408" spans="1:21" s="148" customFormat="1" x14ac:dyDescent="0.3">
      <c r="A1408" s="111"/>
      <c r="B1408" s="133"/>
      <c r="C1408" s="132"/>
      <c r="D1408" s="134"/>
      <c r="E1408" s="133"/>
      <c r="F1408" s="135"/>
      <c r="G1408" s="136"/>
      <c r="H1408" s="106"/>
      <c r="I1408" s="133"/>
      <c r="J1408" s="132"/>
      <c r="K1408" s="134"/>
      <c r="L1408" s="133"/>
      <c r="M1408" s="135"/>
      <c r="N1408" s="136"/>
      <c r="O1408" s="106"/>
      <c r="P1408" s="133"/>
      <c r="Q1408" s="132"/>
      <c r="R1408" s="134"/>
      <c r="S1408" s="133"/>
      <c r="T1408" s="135"/>
      <c r="U1408" s="136"/>
    </row>
    <row r="1409" spans="1:21" s="148" customFormat="1" x14ac:dyDescent="0.3">
      <c r="A1409" s="111"/>
      <c r="B1409" s="135"/>
      <c r="C1409" s="134"/>
      <c r="D1409" s="132"/>
      <c r="E1409" s="135"/>
      <c r="F1409" s="135"/>
      <c r="G1409" s="137"/>
      <c r="H1409" s="106"/>
      <c r="I1409" s="135"/>
      <c r="J1409" s="134"/>
      <c r="K1409" s="132"/>
      <c r="L1409" s="135"/>
      <c r="M1409" s="135"/>
      <c r="N1409" s="137"/>
      <c r="O1409" s="106"/>
      <c r="P1409" s="135"/>
      <c r="Q1409" s="134"/>
      <c r="R1409" s="132"/>
      <c r="S1409" s="135"/>
      <c r="T1409" s="135"/>
      <c r="U1409" s="137"/>
    </row>
    <row r="1410" spans="1:21" s="148" customFormat="1" x14ac:dyDescent="0.3">
      <c r="A1410" s="111"/>
      <c r="B1410" s="134"/>
      <c r="C1410" s="135"/>
      <c r="D1410" s="136"/>
      <c r="E1410" s="132"/>
      <c r="F1410" s="137"/>
      <c r="G1410" s="135"/>
      <c r="H1410" s="106"/>
      <c r="I1410" s="134"/>
      <c r="J1410" s="135"/>
      <c r="K1410" s="136"/>
      <c r="L1410" s="132"/>
      <c r="M1410" s="137"/>
      <c r="N1410" s="135"/>
      <c r="O1410" s="106"/>
      <c r="P1410" s="134"/>
      <c r="Q1410" s="135"/>
      <c r="R1410" s="136"/>
      <c r="S1410" s="132"/>
      <c r="T1410" s="137"/>
      <c r="U1410" s="135"/>
    </row>
    <row r="1411" spans="1:21" s="148" customFormat="1" x14ac:dyDescent="0.3">
      <c r="A1411" s="111"/>
      <c r="B1411" s="137"/>
      <c r="C1411" s="136"/>
      <c r="D1411" s="135"/>
      <c r="E1411" s="137"/>
      <c r="F1411" s="132"/>
      <c r="G1411" s="134"/>
      <c r="H1411" s="106"/>
      <c r="I1411" s="137"/>
      <c r="J1411" s="136"/>
      <c r="K1411" s="135"/>
      <c r="L1411" s="137"/>
      <c r="M1411" s="132"/>
      <c r="N1411" s="134"/>
      <c r="O1411" s="106"/>
      <c r="P1411" s="137"/>
      <c r="Q1411" s="136"/>
      <c r="R1411" s="135"/>
      <c r="S1411" s="137"/>
      <c r="T1411" s="132"/>
      <c r="U1411" s="134"/>
    </row>
    <row r="1412" spans="1:21" s="148" customFormat="1" x14ac:dyDescent="0.3">
      <c r="A1412" s="111"/>
      <c r="B1412" s="135"/>
      <c r="C1412" s="137"/>
      <c r="D1412" s="137"/>
      <c r="E1412" s="135"/>
      <c r="F1412" s="134"/>
      <c r="G1412" s="132"/>
      <c r="H1412" s="106"/>
      <c r="I1412" s="135"/>
      <c r="J1412" s="137"/>
      <c r="K1412" s="137"/>
      <c r="L1412" s="135"/>
      <c r="M1412" s="134"/>
      <c r="N1412" s="132"/>
      <c r="O1412" s="106"/>
      <c r="P1412" s="135"/>
      <c r="Q1412" s="137"/>
      <c r="R1412" s="137"/>
      <c r="S1412" s="135"/>
      <c r="T1412" s="134"/>
      <c r="U1412" s="132"/>
    </row>
    <row r="1413" spans="1:21" s="148" customFormat="1" x14ac:dyDescent="0.3">
      <c r="A1413" s="111"/>
      <c r="B1413" s="136"/>
      <c r="C1413" s="138"/>
      <c r="D1413" s="135"/>
      <c r="E1413" s="138"/>
      <c r="F1413" s="136"/>
      <c r="G1413" s="138"/>
      <c r="H1413" s="106"/>
      <c r="I1413" s="136"/>
      <c r="J1413" s="138"/>
      <c r="K1413" s="135"/>
      <c r="L1413" s="138"/>
      <c r="M1413" s="136"/>
      <c r="N1413" s="138"/>
      <c r="O1413" s="106"/>
      <c r="P1413" s="136"/>
      <c r="Q1413" s="138"/>
      <c r="R1413" s="135"/>
      <c r="S1413" s="138"/>
      <c r="T1413" s="136"/>
      <c r="U1413" s="138"/>
    </row>
    <row r="1414" spans="1:21" s="148" customFormat="1" x14ac:dyDescent="0.3">
      <c r="A1414" s="111"/>
      <c r="B1414" s="145"/>
      <c r="C1414" s="146"/>
      <c r="D1414" s="145"/>
      <c r="E1414" s="147"/>
      <c r="F1414" s="145"/>
      <c r="G1414" s="146"/>
      <c r="H1414" s="106"/>
      <c r="I1414" s="145"/>
      <c r="J1414" s="146"/>
      <c r="K1414" s="145"/>
      <c r="L1414" s="147"/>
      <c r="M1414" s="145"/>
      <c r="N1414" s="146"/>
      <c r="O1414" s="106"/>
      <c r="P1414" s="145"/>
      <c r="Q1414" s="146"/>
      <c r="R1414" s="145"/>
      <c r="S1414" s="147"/>
      <c r="T1414" s="145"/>
      <c r="U1414" s="146"/>
    </row>
    <row r="1415" spans="1:21" s="148" customFormat="1" x14ac:dyDescent="0.3">
      <c r="A1415" s="111"/>
      <c r="C1415" s="111" t="s">
        <v>197</v>
      </c>
      <c r="D1415" s="111" t="s">
        <v>3</v>
      </c>
      <c r="E1415" s="111" t="s">
        <v>203</v>
      </c>
      <c r="J1415" s="111" t="s">
        <v>197</v>
      </c>
      <c r="K1415" s="111" t="s">
        <v>3</v>
      </c>
      <c r="L1415" s="111" t="s">
        <v>203</v>
      </c>
      <c r="Q1415" s="111" t="s">
        <v>197</v>
      </c>
      <c r="R1415" s="111" t="s">
        <v>3</v>
      </c>
      <c r="S1415" s="111" t="s">
        <v>203</v>
      </c>
    </row>
    <row r="1416" spans="1:21" s="148" customFormat="1" x14ac:dyDescent="0.3">
      <c r="A1416" s="111"/>
      <c r="B1416" s="111" t="s">
        <v>199</v>
      </c>
      <c r="C1416" s="148" t="e">
        <f>AVERAGE(B1407,C1408,D1409,E1410,F1411,G1412)</f>
        <v>#DIV/0!</v>
      </c>
      <c r="D1416" s="148" t="e">
        <f>STDEV(B1407,C1408,D1409,E1410,F1411,G1412)</f>
        <v>#DIV/0!</v>
      </c>
      <c r="E1416" s="148" t="e">
        <f>ROUND((D1416/C1416)*100,2)&amp;"%"</f>
        <v>#DIV/0!</v>
      </c>
      <c r="I1416" s="111" t="s">
        <v>199</v>
      </c>
      <c r="J1416" s="148" t="e">
        <f>AVERAGE(I1407,J1408,K1409,L1410,M1411,N1412)</f>
        <v>#DIV/0!</v>
      </c>
      <c r="K1416" s="148" t="e">
        <f>STDEV(I1407,J1408,K1409,L1410,M1411,N1412)</f>
        <v>#DIV/0!</v>
      </c>
      <c r="L1416" s="148" t="e">
        <f>ROUND((K1416/J1416)*100,2)&amp;"%"</f>
        <v>#DIV/0!</v>
      </c>
      <c r="P1416" s="111" t="s">
        <v>199</v>
      </c>
      <c r="Q1416" s="148" t="e">
        <f>AVERAGE(P1407,Q1408,R1409,S1410,T1411,U1412)</f>
        <v>#DIV/0!</v>
      </c>
      <c r="R1416" s="148" t="e">
        <f>STDEV(P1407,Q1408,R1409,S1410,T1411,U1412)</f>
        <v>#DIV/0!</v>
      </c>
      <c r="S1416" s="148" t="e">
        <f>ROUND((R1416/Q1416)*100,2)&amp;"%"</f>
        <v>#DIV/0!</v>
      </c>
    </row>
    <row r="1417" spans="1:21" s="148" customFormat="1" x14ac:dyDescent="0.3">
      <c r="A1417" s="111"/>
      <c r="B1417" s="111" t="s">
        <v>198</v>
      </c>
      <c r="C1417" s="148" t="e">
        <f>AVERAGE(B1408,C1407,D1407,F1407,G1407,E1408)</f>
        <v>#DIV/0!</v>
      </c>
      <c r="D1417" s="148" t="e">
        <f>STDEV(B1408,C1407,D1407,E1408,F1407,G1407)</f>
        <v>#DIV/0!</v>
      </c>
      <c r="E1417" s="148" t="e">
        <f t="shared" ref="E1417:E1421" si="234">ROUND((D1417/C1417)*100,2)&amp;"%"</f>
        <v>#DIV/0!</v>
      </c>
      <c r="F1417" s="111"/>
      <c r="G1417" s="111"/>
      <c r="I1417" s="111" t="s">
        <v>198</v>
      </c>
      <c r="J1417" s="148" t="e">
        <f>AVERAGE(I1408,J1407,K1407,M1407,N1407,L1408)</f>
        <v>#DIV/0!</v>
      </c>
      <c r="K1417" s="148" t="e">
        <f>STDEV(I1408,J1407,K1407,L1408,M1407,N1407)</f>
        <v>#DIV/0!</v>
      </c>
      <c r="L1417" s="148" t="e">
        <f t="shared" ref="L1417:L1421" si="235">ROUND((K1417/J1417)*100,2)&amp;"%"</f>
        <v>#DIV/0!</v>
      </c>
      <c r="M1417" s="111"/>
      <c r="N1417" s="111"/>
      <c r="P1417" s="111" t="s">
        <v>198</v>
      </c>
      <c r="Q1417" s="148" t="e">
        <f>AVERAGE(P1408,Q1407,R1407,T1407,U1407,S1408)</f>
        <v>#DIV/0!</v>
      </c>
      <c r="R1417" s="148" t="e">
        <f>STDEV(P1408,Q1407,R1407,S1408,T1407,U1407)</f>
        <v>#DIV/0!</v>
      </c>
      <c r="S1417" s="148" t="e">
        <f t="shared" ref="S1417:S1421" si="236">ROUND((R1417/Q1417)*100,2)&amp;"%"</f>
        <v>#DIV/0!</v>
      </c>
      <c r="T1417" s="111"/>
      <c r="U1417" s="111"/>
    </row>
    <row r="1418" spans="1:21" s="148" customFormat="1" x14ac:dyDescent="0.3">
      <c r="A1418" s="111"/>
      <c r="B1418" s="111" t="s">
        <v>200</v>
      </c>
      <c r="C1418" s="148" t="e">
        <f>AVERAGE(B1410,C1409,D1408,E1407,F1412,G1411)</f>
        <v>#DIV/0!</v>
      </c>
      <c r="D1418" s="148" t="e">
        <f>STDEV(B1410,C1409,D1408,E1407,F1412,G1411)</f>
        <v>#DIV/0!</v>
      </c>
      <c r="E1418" s="148" t="e">
        <f t="shared" si="234"/>
        <v>#DIV/0!</v>
      </c>
      <c r="F1418" s="111"/>
      <c r="G1418" s="111"/>
      <c r="I1418" s="111" t="s">
        <v>200</v>
      </c>
      <c r="J1418" s="148" t="e">
        <f>AVERAGE(I1410,J1409,K1408,L1407,M1412,N1411)</f>
        <v>#DIV/0!</v>
      </c>
      <c r="K1418" s="148" t="e">
        <f>STDEV(I1410,J1409,K1408,L1407,M1412,N1411)</f>
        <v>#DIV/0!</v>
      </c>
      <c r="L1418" s="148" t="e">
        <f t="shared" si="235"/>
        <v>#DIV/0!</v>
      </c>
      <c r="M1418" s="111"/>
      <c r="N1418" s="111"/>
      <c r="P1418" s="111" t="s">
        <v>200</v>
      </c>
      <c r="Q1418" s="148" t="e">
        <f>AVERAGE(P1410,Q1409,R1408,S1407,T1412,U1411)</f>
        <v>#DIV/0!</v>
      </c>
      <c r="R1418" s="148" t="e">
        <f>STDEV(P1410,Q1409,R1408,S1407,T1412,U1411)</f>
        <v>#DIV/0!</v>
      </c>
      <c r="S1418" s="148" t="e">
        <f t="shared" si="236"/>
        <v>#DIV/0!</v>
      </c>
      <c r="T1418" s="111"/>
      <c r="U1418" s="111"/>
    </row>
    <row r="1419" spans="1:21" s="148" customFormat="1" x14ac:dyDescent="0.3">
      <c r="A1419" s="111"/>
      <c r="B1419" s="111" t="s">
        <v>201</v>
      </c>
      <c r="C1419" s="148" t="e">
        <f>AVERAGE(B1411,C1412,D1412,E1411,F1410,G1409)</f>
        <v>#DIV/0!</v>
      </c>
      <c r="D1419" s="148" t="e">
        <f>STDEV(B1411,C1412,D1412,E1411,F1410,G1409)</f>
        <v>#DIV/0!</v>
      </c>
      <c r="E1419" s="148" t="e">
        <f t="shared" si="234"/>
        <v>#DIV/0!</v>
      </c>
      <c r="F1419" s="111"/>
      <c r="G1419" s="111"/>
      <c r="I1419" s="111" t="s">
        <v>201</v>
      </c>
      <c r="J1419" s="148" t="e">
        <f>AVERAGE(I1411,J1412,K1412,L1411,M1410,N1409)</f>
        <v>#DIV/0!</v>
      </c>
      <c r="K1419" s="148" t="e">
        <f>STDEV(I1411,J1412,K1412,L1411,M1410,N1409)</f>
        <v>#DIV/0!</v>
      </c>
      <c r="L1419" s="148" t="e">
        <f t="shared" si="235"/>
        <v>#DIV/0!</v>
      </c>
      <c r="M1419" s="111"/>
      <c r="N1419" s="111"/>
      <c r="P1419" s="111" t="s">
        <v>201</v>
      </c>
      <c r="Q1419" s="148" t="e">
        <f>AVERAGE(P1411,Q1412,R1412,S1411,T1410,U1409)</f>
        <v>#DIV/0!</v>
      </c>
      <c r="R1419" s="148" t="e">
        <f>STDEV(P1411,Q1412,R1412,S1411,T1410,U1409)</f>
        <v>#DIV/0!</v>
      </c>
      <c r="S1419" s="148" t="e">
        <f t="shared" si="236"/>
        <v>#DIV/0!</v>
      </c>
      <c r="T1419" s="111"/>
      <c r="U1419" s="111"/>
    </row>
    <row r="1420" spans="1:21" s="148" customFormat="1" x14ac:dyDescent="0.3">
      <c r="A1420" s="111"/>
      <c r="B1420" s="111" t="s">
        <v>202</v>
      </c>
      <c r="C1420" s="148" t="e">
        <f>AVERAGE(B1413,C1411,D1410,G1408,F1413,E1414)</f>
        <v>#DIV/0!</v>
      </c>
      <c r="D1420" s="148" t="e">
        <f>STDEV(B1413,C1411,D1410,G1408,F1413,E1414)</f>
        <v>#DIV/0!</v>
      </c>
      <c r="E1420" s="148" t="e">
        <f t="shared" si="234"/>
        <v>#DIV/0!</v>
      </c>
      <c r="F1420" s="111"/>
      <c r="G1420" s="111"/>
      <c r="I1420" s="111" t="s">
        <v>202</v>
      </c>
      <c r="J1420" s="148" t="e">
        <f>AVERAGE(I1413,J1411,K1410,N1408,M1413,L1414)</f>
        <v>#DIV/0!</v>
      </c>
      <c r="K1420" s="148" t="e">
        <f>STDEV(I1413,J1411,K1410,N1408,M1413,L1414)</f>
        <v>#DIV/0!</v>
      </c>
      <c r="L1420" s="148" t="e">
        <f t="shared" si="235"/>
        <v>#DIV/0!</v>
      </c>
      <c r="M1420" s="111"/>
      <c r="N1420" s="111"/>
      <c r="P1420" s="111" t="s">
        <v>202</v>
      </c>
      <c r="Q1420" s="148" t="e">
        <f>AVERAGE(P1413,Q1411,R1410,U1408,T1413,S1414)</f>
        <v>#DIV/0!</v>
      </c>
      <c r="R1420" s="148" t="e">
        <f>STDEV(P1413,Q1411,R1410,U1408,T1413,S1414)</f>
        <v>#DIV/0!</v>
      </c>
      <c r="S1420" s="148" t="e">
        <f t="shared" si="236"/>
        <v>#DIV/0!</v>
      </c>
      <c r="T1420" s="111"/>
      <c r="U1420" s="111"/>
    </row>
    <row r="1421" spans="1:21" s="148" customFormat="1" x14ac:dyDescent="0.3">
      <c r="A1421" s="111"/>
      <c r="B1421" s="111" t="s">
        <v>204</v>
      </c>
      <c r="C1421" s="148" t="e">
        <f>AVERAGE(B1414,C1413,D1414,E1413,F1414,G1413)</f>
        <v>#DIV/0!</v>
      </c>
      <c r="D1421" s="148" t="e">
        <f>STDEV(B1414,C1413,D1414,E1413,F1414,G1413)</f>
        <v>#DIV/0!</v>
      </c>
      <c r="E1421" s="148" t="e">
        <f t="shared" si="234"/>
        <v>#DIV/0!</v>
      </c>
      <c r="F1421" s="111"/>
      <c r="G1421" s="111"/>
      <c r="I1421" s="111" t="s">
        <v>204</v>
      </c>
      <c r="J1421" s="148" t="e">
        <f>AVERAGE(I1414,J1413,K1414,L1413,M1414,N1413)</f>
        <v>#DIV/0!</v>
      </c>
      <c r="K1421" s="148" t="e">
        <f>STDEV(I1414,J1413,K1414,L1413,M1414,N1413)</f>
        <v>#DIV/0!</v>
      </c>
      <c r="L1421" s="148" t="e">
        <f t="shared" si="235"/>
        <v>#DIV/0!</v>
      </c>
      <c r="M1421" s="111"/>
      <c r="N1421" s="111"/>
      <c r="P1421" s="111" t="s">
        <v>204</v>
      </c>
      <c r="Q1421" s="148" t="e">
        <f>AVERAGE(P1414,Q1413,R1414,S1413,T1414,U1413)</f>
        <v>#DIV/0!</v>
      </c>
      <c r="R1421" s="148" t="e">
        <f>STDEV(P1414,Q1413,R1414,S1413,T1414,U1413)</f>
        <v>#DIV/0!</v>
      </c>
      <c r="S1421" s="148" t="e">
        <f t="shared" si="236"/>
        <v>#DIV/0!</v>
      </c>
      <c r="T1421" s="111"/>
      <c r="U1421" s="111"/>
    </row>
    <row r="1422" spans="1:21" s="148" customFormat="1" x14ac:dyDescent="0.3">
      <c r="A1422" s="111"/>
      <c r="B1422" s="111"/>
      <c r="C1422" s="111"/>
      <c r="D1422" s="111"/>
      <c r="E1422" s="111"/>
      <c r="F1422" s="111"/>
      <c r="G1422" s="111"/>
      <c r="I1422" s="111"/>
      <c r="J1422" s="111"/>
      <c r="K1422" s="111"/>
      <c r="L1422" s="111"/>
      <c r="M1422" s="111"/>
      <c r="N1422" s="111"/>
      <c r="P1422" s="111"/>
      <c r="Q1422" s="111"/>
      <c r="R1422" s="111"/>
      <c r="S1422" s="111"/>
      <c r="T1422" s="111"/>
      <c r="U1422" s="111"/>
    </row>
    <row r="1423" spans="1:21" s="148" customFormat="1" x14ac:dyDescent="0.3">
      <c r="A1423" s="111"/>
      <c r="B1423" s="52" t="s">
        <v>194</v>
      </c>
      <c r="C1423" s="106"/>
      <c r="D1423" s="106"/>
      <c r="E1423" s="106"/>
      <c r="F1423" s="106"/>
      <c r="G1423" s="106"/>
      <c r="H1423" s="106"/>
      <c r="I1423" s="52" t="s">
        <v>195</v>
      </c>
      <c r="J1423" s="106"/>
      <c r="K1423" s="106"/>
      <c r="L1423" s="106"/>
      <c r="M1423" s="106"/>
      <c r="N1423" s="106"/>
      <c r="O1423" s="106"/>
      <c r="P1423" s="52" t="s">
        <v>196</v>
      </c>
      <c r="Q1423" s="106"/>
      <c r="R1423" s="106"/>
      <c r="S1423" s="106"/>
      <c r="T1423" s="106"/>
      <c r="U1423" s="106"/>
    </row>
    <row r="1424" spans="1:21" s="148" customFormat="1" x14ac:dyDescent="0.3">
      <c r="A1424" s="111"/>
      <c r="B1424" s="131"/>
      <c r="C1424" s="131"/>
      <c r="D1424" s="131"/>
      <c r="E1424" s="131"/>
      <c r="F1424" s="131"/>
      <c r="G1424" s="131"/>
      <c r="H1424" s="106"/>
      <c r="I1424" s="131"/>
      <c r="J1424" s="131"/>
      <c r="K1424" s="131"/>
      <c r="L1424" s="131"/>
      <c r="M1424" s="131"/>
      <c r="N1424" s="131"/>
      <c r="O1424" s="106"/>
      <c r="P1424" s="131"/>
      <c r="Q1424" s="131"/>
      <c r="R1424" s="131"/>
      <c r="S1424" s="131"/>
      <c r="T1424" s="131"/>
      <c r="U1424" s="131"/>
    </row>
    <row r="1425" spans="1:21" s="148" customFormat="1" x14ac:dyDescent="0.3">
      <c r="A1425" s="111"/>
      <c r="B1425" s="132"/>
      <c r="C1425" s="133"/>
      <c r="D1425" s="133"/>
      <c r="E1425" s="134"/>
      <c r="F1425" s="133"/>
      <c r="G1425" s="133"/>
      <c r="H1425" s="106"/>
      <c r="I1425" s="132"/>
      <c r="J1425" s="133"/>
      <c r="K1425" s="133"/>
      <c r="L1425" s="134"/>
      <c r="M1425" s="133"/>
      <c r="N1425" s="133"/>
      <c r="O1425" s="106"/>
      <c r="P1425" s="132"/>
      <c r="Q1425" s="133"/>
      <c r="R1425" s="133"/>
      <c r="S1425" s="134"/>
      <c r="T1425" s="133"/>
      <c r="U1425" s="133"/>
    </row>
    <row r="1426" spans="1:21" s="148" customFormat="1" x14ac:dyDescent="0.3">
      <c r="A1426" s="111"/>
      <c r="B1426" s="133"/>
      <c r="C1426" s="132"/>
      <c r="D1426" s="134"/>
      <c r="E1426" s="133"/>
      <c r="F1426" s="135"/>
      <c r="G1426" s="136"/>
      <c r="H1426" s="106"/>
      <c r="I1426" s="133"/>
      <c r="J1426" s="132"/>
      <c r="K1426" s="134"/>
      <c r="L1426" s="133"/>
      <c r="M1426" s="135"/>
      <c r="N1426" s="136"/>
      <c r="O1426" s="106"/>
      <c r="P1426" s="133"/>
      <c r="Q1426" s="132"/>
      <c r="R1426" s="134"/>
      <c r="S1426" s="133"/>
      <c r="T1426" s="135"/>
      <c r="U1426" s="136"/>
    </row>
    <row r="1427" spans="1:21" s="148" customFormat="1" x14ac:dyDescent="0.3">
      <c r="A1427" s="111"/>
      <c r="B1427" s="135"/>
      <c r="C1427" s="134"/>
      <c r="D1427" s="132"/>
      <c r="E1427" s="135"/>
      <c r="F1427" s="135"/>
      <c r="G1427" s="137"/>
      <c r="H1427" s="106"/>
      <c r="I1427" s="135"/>
      <c r="J1427" s="134"/>
      <c r="K1427" s="132"/>
      <c r="L1427" s="135"/>
      <c r="M1427" s="135"/>
      <c r="N1427" s="137"/>
      <c r="O1427" s="106"/>
      <c r="P1427" s="135"/>
      <c r="Q1427" s="134"/>
      <c r="R1427" s="132"/>
      <c r="S1427" s="135"/>
      <c r="T1427" s="135"/>
      <c r="U1427" s="137"/>
    </row>
    <row r="1428" spans="1:21" s="148" customFormat="1" x14ac:dyDescent="0.3">
      <c r="A1428" s="111"/>
      <c r="B1428" s="134"/>
      <c r="C1428" s="135"/>
      <c r="D1428" s="136"/>
      <c r="E1428" s="132"/>
      <c r="F1428" s="137"/>
      <c r="G1428" s="135"/>
      <c r="H1428" s="106"/>
      <c r="I1428" s="134"/>
      <c r="J1428" s="135"/>
      <c r="K1428" s="136"/>
      <c r="L1428" s="132"/>
      <c r="M1428" s="137"/>
      <c r="N1428" s="135"/>
      <c r="O1428" s="106"/>
      <c r="P1428" s="134"/>
      <c r="Q1428" s="135"/>
      <c r="R1428" s="136"/>
      <c r="S1428" s="132"/>
      <c r="T1428" s="137"/>
      <c r="U1428" s="135"/>
    </row>
    <row r="1429" spans="1:21" s="148" customFormat="1" x14ac:dyDescent="0.3">
      <c r="A1429" s="111"/>
      <c r="B1429" s="137"/>
      <c r="C1429" s="136"/>
      <c r="D1429" s="135"/>
      <c r="E1429" s="137"/>
      <c r="F1429" s="132"/>
      <c r="G1429" s="134"/>
      <c r="H1429" s="106"/>
      <c r="I1429" s="137"/>
      <c r="J1429" s="136"/>
      <c r="K1429" s="135"/>
      <c r="L1429" s="137"/>
      <c r="M1429" s="132"/>
      <c r="N1429" s="134"/>
      <c r="O1429" s="106"/>
      <c r="P1429" s="137"/>
      <c r="Q1429" s="136"/>
      <c r="R1429" s="135"/>
      <c r="S1429" s="137"/>
      <c r="T1429" s="132"/>
      <c r="U1429" s="134"/>
    </row>
    <row r="1430" spans="1:21" s="148" customFormat="1" x14ac:dyDescent="0.3">
      <c r="A1430" s="111"/>
      <c r="B1430" s="135"/>
      <c r="C1430" s="137"/>
      <c r="D1430" s="137"/>
      <c r="E1430" s="135"/>
      <c r="F1430" s="134"/>
      <c r="G1430" s="132"/>
      <c r="H1430" s="106"/>
      <c r="I1430" s="135"/>
      <c r="J1430" s="137"/>
      <c r="K1430" s="137"/>
      <c r="L1430" s="135"/>
      <c r="M1430" s="134"/>
      <c r="N1430" s="132"/>
      <c r="O1430" s="106"/>
      <c r="P1430" s="135"/>
      <c r="Q1430" s="137"/>
      <c r="R1430" s="137"/>
      <c r="S1430" s="135"/>
      <c r="T1430" s="134"/>
      <c r="U1430" s="132"/>
    </row>
    <row r="1431" spans="1:21" s="148" customFormat="1" x14ac:dyDescent="0.3">
      <c r="A1431" s="111"/>
      <c r="B1431" s="136"/>
      <c r="C1431" s="138"/>
      <c r="D1431" s="135"/>
      <c r="E1431" s="138"/>
      <c r="F1431" s="136"/>
      <c r="G1431" s="138"/>
      <c r="H1431" s="106"/>
      <c r="I1431" s="136"/>
      <c r="J1431" s="138"/>
      <c r="K1431" s="135"/>
      <c r="L1431" s="138"/>
      <c r="M1431" s="136"/>
      <c r="N1431" s="138"/>
      <c r="O1431" s="106"/>
      <c r="P1431" s="136"/>
      <c r="Q1431" s="138"/>
      <c r="R1431" s="135"/>
      <c r="S1431" s="138"/>
      <c r="T1431" s="136"/>
      <c r="U1431" s="138"/>
    </row>
    <row r="1432" spans="1:21" s="148" customFormat="1" x14ac:dyDescent="0.3">
      <c r="A1432" s="111"/>
      <c r="B1432" s="145"/>
      <c r="C1432" s="146"/>
      <c r="D1432" s="145"/>
      <c r="E1432" s="147"/>
      <c r="F1432" s="145"/>
      <c r="G1432" s="146"/>
      <c r="H1432" s="106"/>
      <c r="I1432" s="145"/>
      <c r="J1432" s="146"/>
      <c r="K1432" s="145"/>
      <c r="L1432" s="147"/>
      <c r="M1432" s="145"/>
      <c r="N1432" s="146"/>
      <c r="O1432" s="106"/>
      <c r="P1432" s="145"/>
      <c r="Q1432" s="146"/>
      <c r="R1432" s="145"/>
      <c r="S1432" s="147"/>
      <c r="T1432" s="145"/>
      <c r="U1432" s="146"/>
    </row>
    <row r="1433" spans="1:21" s="148" customFormat="1" x14ac:dyDescent="0.3">
      <c r="A1433" s="111"/>
      <c r="C1433" s="111" t="s">
        <v>197</v>
      </c>
      <c r="D1433" s="111" t="s">
        <v>3</v>
      </c>
      <c r="E1433" s="111" t="s">
        <v>203</v>
      </c>
      <c r="J1433" s="111" t="s">
        <v>197</v>
      </c>
      <c r="K1433" s="111" t="s">
        <v>3</v>
      </c>
      <c r="L1433" s="111" t="s">
        <v>203</v>
      </c>
      <c r="Q1433" s="111" t="s">
        <v>197</v>
      </c>
      <c r="R1433" s="111" t="s">
        <v>3</v>
      </c>
      <c r="S1433" s="111" t="s">
        <v>203</v>
      </c>
    </row>
    <row r="1434" spans="1:21" s="148" customFormat="1" x14ac:dyDescent="0.3">
      <c r="A1434" s="111"/>
      <c r="B1434" s="111" t="s">
        <v>199</v>
      </c>
      <c r="C1434" s="148" t="e">
        <f>AVERAGE(B1425,C1426,D1427,E1428,F1429,G1430)</f>
        <v>#DIV/0!</v>
      </c>
      <c r="D1434" s="148" t="e">
        <f>STDEV(B1425,C1426,D1427,E1428,F1429,G1430)</f>
        <v>#DIV/0!</v>
      </c>
      <c r="E1434" s="148" t="e">
        <f>ROUND((D1434/C1434)*100,2)&amp;"%"</f>
        <v>#DIV/0!</v>
      </c>
      <c r="I1434" s="111" t="s">
        <v>199</v>
      </c>
      <c r="J1434" s="148" t="e">
        <f>AVERAGE(I1425,J1426,K1427,L1428,M1429,N1430)</f>
        <v>#DIV/0!</v>
      </c>
      <c r="K1434" s="148" t="e">
        <f>STDEV(I1425,J1426,K1427,L1428,M1429,N1430)</f>
        <v>#DIV/0!</v>
      </c>
      <c r="L1434" s="148" t="e">
        <f>ROUND((K1434/J1434)*100,2)&amp;"%"</f>
        <v>#DIV/0!</v>
      </c>
      <c r="P1434" s="111" t="s">
        <v>199</v>
      </c>
      <c r="Q1434" s="148" t="e">
        <f>AVERAGE(P1425,Q1426,R1427,S1428,T1429,U1430)</f>
        <v>#DIV/0!</v>
      </c>
      <c r="R1434" s="148" t="e">
        <f>STDEV(P1425,Q1426,R1427,S1428,T1429,U1430)</f>
        <v>#DIV/0!</v>
      </c>
      <c r="S1434" s="148" t="e">
        <f>ROUND((R1434/Q1434)*100,2)&amp;"%"</f>
        <v>#DIV/0!</v>
      </c>
    </row>
    <row r="1435" spans="1:21" s="148" customFormat="1" x14ac:dyDescent="0.3">
      <c r="A1435" s="111"/>
      <c r="B1435" s="111" t="s">
        <v>198</v>
      </c>
      <c r="C1435" s="148" t="e">
        <f>AVERAGE(B1426,C1425,D1425,F1425,G1425,E1426)</f>
        <v>#DIV/0!</v>
      </c>
      <c r="D1435" s="148" t="e">
        <f>STDEV(B1426,C1425,D1425,E1426,F1425,G1425)</f>
        <v>#DIV/0!</v>
      </c>
      <c r="E1435" s="148" t="e">
        <f t="shared" ref="E1435:E1439" si="237">ROUND((D1435/C1435)*100,2)&amp;"%"</f>
        <v>#DIV/0!</v>
      </c>
      <c r="F1435" s="111"/>
      <c r="G1435" s="111"/>
      <c r="I1435" s="111" t="s">
        <v>198</v>
      </c>
      <c r="J1435" s="148" t="e">
        <f>AVERAGE(I1426,J1425,K1425,M1425,N1425,L1426)</f>
        <v>#DIV/0!</v>
      </c>
      <c r="K1435" s="148" t="e">
        <f>STDEV(I1426,J1425,K1425,L1426,M1425,N1425)</f>
        <v>#DIV/0!</v>
      </c>
      <c r="L1435" s="148" t="e">
        <f t="shared" ref="L1435:L1439" si="238">ROUND((K1435/J1435)*100,2)&amp;"%"</f>
        <v>#DIV/0!</v>
      </c>
      <c r="M1435" s="111"/>
      <c r="N1435" s="111"/>
      <c r="P1435" s="111" t="s">
        <v>198</v>
      </c>
      <c r="Q1435" s="148" t="e">
        <f>AVERAGE(P1426,Q1425,R1425,T1425,U1425,S1426)</f>
        <v>#DIV/0!</v>
      </c>
      <c r="R1435" s="148" t="e">
        <f>STDEV(P1426,Q1425,R1425,S1426,T1425,U1425)</f>
        <v>#DIV/0!</v>
      </c>
      <c r="S1435" s="148" t="e">
        <f t="shared" ref="S1435:S1439" si="239">ROUND((R1435/Q1435)*100,2)&amp;"%"</f>
        <v>#DIV/0!</v>
      </c>
      <c r="T1435" s="111"/>
      <c r="U1435" s="111"/>
    </row>
    <row r="1436" spans="1:21" s="148" customFormat="1" x14ac:dyDescent="0.3">
      <c r="A1436" s="111"/>
      <c r="B1436" s="111" t="s">
        <v>200</v>
      </c>
      <c r="C1436" s="148" t="e">
        <f>AVERAGE(B1428,C1427,D1426,E1425,F1430,G1429)</f>
        <v>#DIV/0!</v>
      </c>
      <c r="D1436" s="148" t="e">
        <f>STDEV(B1428,C1427,D1426,E1425,F1430,G1429)</f>
        <v>#DIV/0!</v>
      </c>
      <c r="E1436" s="148" t="e">
        <f t="shared" si="237"/>
        <v>#DIV/0!</v>
      </c>
      <c r="F1436" s="111"/>
      <c r="G1436" s="111"/>
      <c r="I1436" s="111" t="s">
        <v>200</v>
      </c>
      <c r="J1436" s="148" t="e">
        <f>AVERAGE(I1428,J1427,K1426,L1425,M1430,N1429)</f>
        <v>#DIV/0!</v>
      </c>
      <c r="K1436" s="148" t="e">
        <f>STDEV(I1428,J1427,K1426,L1425,M1430,N1429)</f>
        <v>#DIV/0!</v>
      </c>
      <c r="L1436" s="148" t="e">
        <f t="shared" si="238"/>
        <v>#DIV/0!</v>
      </c>
      <c r="M1436" s="111"/>
      <c r="N1436" s="111"/>
      <c r="P1436" s="111" t="s">
        <v>200</v>
      </c>
      <c r="Q1436" s="148" t="e">
        <f>AVERAGE(P1428,Q1427,R1426,S1425,T1430,U1429)</f>
        <v>#DIV/0!</v>
      </c>
      <c r="R1436" s="148" t="e">
        <f>STDEV(P1428,Q1427,R1426,S1425,T1430,U1429)</f>
        <v>#DIV/0!</v>
      </c>
      <c r="S1436" s="148" t="e">
        <f t="shared" si="239"/>
        <v>#DIV/0!</v>
      </c>
      <c r="T1436" s="111"/>
      <c r="U1436" s="111"/>
    </row>
    <row r="1437" spans="1:21" s="148" customFormat="1" x14ac:dyDescent="0.3">
      <c r="A1437" s="111"/>
      <c r="B1437" s="111" t="s">
        <v>201</v>
      </c>
      <c r="C1437" s="148" t="e">
        <f>AVERAGE(B1429,C1430,D1430,E1429,F1428,G1427)</f>
        <v>#DIV/0!</v>
      </c>
      <c r="D1437" s="148" t="e">
        <f>STDEV(B1429,C1430,D1430,E1429,F1428,G1427)</f>
        <v>#DIV/0!</v>
      </c>
      <c r="E1437" s="148" t="e">
        <f t="shared" si="237"/>
        <v>#DIV/0!</v>
      </c>
      <c r="F1437" s="111"/>
      <c r="G1437" s="111"/>
      <c r="I1437" s="111" t="s">
        <v>201</v>
      </c>
      <c r="J1437" s="148" t="e">
        <f>AVERAGE(I1429,J1430,K1430,L1429,M1428,N1427)</f>
        <v>#DIV/0!</v>
      </c>
      <c r="K1437" s="148" t="e">
        <f>STDEV(I1429,J1430,K1430,L1429,M1428,N1427)</f>
        <v>#DIV/0!</v>
      </c>
      <c r="L1437" s="148" t="e">
        <f t="shared" si="238"/>
        <v>#DIV/0!</v>
      </c>
      <c r="M1437" s="111"/>
      <c r="N1437" s="111"/>
      <c r="P1437" s="111" t="s">
        <v>201</v>
      </c>
      <c r="Q1437" s="148" t="e">
        <f>AVERAGE(P1429,Q1430,R1430,S1429,T1428,U1427)</f>
        <v>#DIV/0!</v>
      </c>
      <c r="R1437" s="148" t="e">
        <f>STDEV(P1429,Q1430,R1430,S1429,T1428,U1427)</f>
        <v>#DIV/0!</v>
      </c>
      <c r="S1437" s="148" t="e">
        <f t="shared" si="239"/>
        <v>#DIV/0!</v>
      </c>
      <c r="T1437" s="111"/>
      <c r="U1437" s="111"/>
    </row>
    <row r="1438" spans="1:21" s="148" customFormat="1" x14ac:dyDescent="0.3">
      <c r="A1438" s="111"/>
      <c r="B1438" s="111" t="s">
        <v>202</v>
      </c>
      <c r="C1438" s="148" t="e">
        <f>AVERAGE(B1431,C1429,D1428,G1426,F1431,E1432)</f>
        <v>#DIV/0!</v>
      </c>
      <c r="D1438" s="148" t="e">
        <f>STDEV(B1431,C1429,D1428,G1426,F1431,E1432)</f>
        <v>#DIV/0!</v>
      </c>
      <c r="E1438" s="148" t="e">
        <f t="shared" si="237"/>
        <v>#DIV/0!</v>
      </c>
      <c r="F1438" s="111"/>
      <c r="G1438" s="111"/>
      <c r="I1438" s="111" t="s">
        <v>202</v>
      </c>
      <c r="J1438" s="148" t="e">
        <f>AVERAGE(I1431,J1429,K1428,N1426,M1431,L1432)</f>
        <v>#DIV/0!</v>
      </c>
      <c r="K1438" s="148" t="e">
        <f>STDEV(I1431,J1429,K1428,N1426,M1431,L1432)</f>
        <v>#DIV/0!</v>
      </c>
      <c r="L1438" s="148" t="e">
        <f t="shared" si="238"/>
        <v>#DIV/0!</v>
      </c>
      <c r="M1438" s="111"/>
      <c r="N1438" s="111"/>
      <c r="P1438" s="111" t="s">
        <v>202</v>
      </c>
      <c r="Q1438" s="148" t="e">
        <f>AVERAGE(P1431,Q1429,R1428,U1426,T1431,S1432)</f>
        <v>#DIV/0!</v>
      </c>
      <c r="R1438" s="148" t="e">
        <f>STDEV(P1431,Q1429,R1428,U1426,T1431,S1432)</f>
        <v>#DIV/0!</v>
      </c>
      <c r="S1438" s="148" t="e">
        <f t="shared" si="239"/>
        <v>#DIV/0!</v>
      </c>
      <c r="T1438" s="111"/>
      <c r="U1438" s="111"/>
    </row>
    <row r="1439" spans="1:21" s="148" customFormat="1" x14ac:dyDescent="0.3">
      <c r="A1439" s="111"/>
      <c r="B1439" s="111" t="s">
        <v>204</v>
      </c>
      <c r="C1439" s="148" t="e">
        <f>AVERAGE(B1432,C1431,D1432,E1431,F1432,G1431)</f>
        <v>#DIV/0!</v>
      </c>
      <c r="D1439" s="148" t="e">
        <f>STDEV(B1432,C1431,D1432,E1431,F1432,G1431)</f>
        <v>#DIV/0!</v>
      </c>
      <c r="E1439" s="148" t="e">
        <f t="shared" si="237"/>
        <v>#DIV/0!</v>
      </c>
      <c r="F1439" s="111"/>
      <c r="G1439" s="111"/>
      <c r="I1439" s="111" t="s">
        <v>204</v>
      </c>
      <c r="J1439" s="148" t="e">
        <f>AVERAGE(I1432,J1431,K1432,L1431,M1432,N1431)</f>
        <v>#DIV/0!</v>
      </c>
      <c r="K1439" s="148" t="e">
        <f>STDEV(I1432,J1431,K1432,L1431,M1432,N1431)</f>
        <v>#DIV/0!</v>
      </c>
      <c r="L1439" s="148" t="e">
        <f t="shared" si="238"/>
        <v>#DIV/0!</v>
      </c>
      <c r="M1439" s="111"/>
      <c r="N1439" s="111"/>
      <c r="P1439" s="111" t="s">
        <v>204</v>
      </c>
      <c r="Q1439" s="148" t="e">
        <f>AVERAGE(P1432,Q1431,R1432,S1431,T1432,U1431)</f>
        <v>#DIV/0!</v>
      </c>
      <c r="R1439" s="148" t="e">
        <f>STDEV(P1432,Q1431,R1432,S1431,T1432,U1431)</f>
        <v>#DIV/0!</v>
      </c>
      <c r="S1439" s="148" t="e">
        <f t="shared" si="239"/>
        <v>#DIV/0!</v>
      </c>
      <c r="T1439" s="111"/>
      <c r="U1439" s="111"/>
    </row>
    <row r="1440" spans="1:21" s="148" customFormat="1" x14ac:dyDescent="0.3">
      <c r="A1440" s="111"/>
      <c r="B1440" s="111"/>
      <c r="C1440" s="111"/>
      <c r="D1440" s="111"/>
      <c r="E1440" s="111"/>
      <c r="F1440" s="111"/>
      <c r="G1440" s="111"/>
      <c r="I1440" s="111"/>
      <c r="J1440" s="111"/>
      <c r="K1440" s="111"/>
      <c r="L1440" s="111"/>
      <c r="M1440" s="111"/>
      <c r="N1440" s="111"/>
      <c r="P1440" s="111"/>
      <c r="Q1440" s="111"/>
      <c r="R1440" s="111"/>
      <c r="S1440" s="111"/>
      <c r="T1440" s="111"/>
      <c r="U1440" s="111"/>
    </row>
    <row r="1441" spans="1:21" s="148" customFormat="1" x14ac:dyDescent="0.3">
      <c r="A1441" s="111"/>
      <c r="B1441" s="52" t="s">
        <v>194</v>
      </c>
      <c r="C1441" s="106"/>
      <c r="D1441" s="106"/>
      <c r="E1441" s="106"/>
      <c r="F1441" s="106"/>
      <c r="G1441" s="106"/>
      <c r="H1441" s="106"/>
      <c r="I1441" s="52" t="s">
        <v>195</v>
      </c>
      <c r="J1441" s="106"/>
      <c r="K1441" s="106"/>
      <c r="L1441" s="106"/>
      <c r="M1441" s="106"/>
      <c r="N1441" s="106"/>
      <c r="O1441" s="106"/>
      <c r="P1441" s="52" t="s">
        <v>196</v>
      </c>
      <c r="Q1441" s="106"/>
      <c r="R1441" s="106"/>
      <c r="S1441" s="106"/>
      <c r="T1441" s="106"/>
      <c r="U1441" s="106"/>
    </row>
    <row r="1442" spans="1:21" s="148" customFormat="1" x14ac:dyDescent="0.3">
      <c r="A1442" s="111"/>
      <c r="B1442" s="131"/>
      <c r="C1442" s="131"/>
      <c r="D1442" s="131"/>
      <c r="E1442" s="131"/>
      <c r="F1442" s="131"/>
      <c r="G1442" s="131"/>
      <c r="H1442" s="106"/>
      <c r="I1442" s="131"/>
      <c r="J1442" s="131"/>
      <c r="K1442" s="131"/>
      <c r="L1442" s="131"/>
      <c r="M1442" s="131"/>
      <c r="N1442" s="131"/>
      <c r="O1442" s="106"/>
      <c r="P1442" s="131"/>
      <c r="Q1442" s="131"/>
      <c r="R1442" s="131"/>
      <c r="S1442" s="131"/>
      <c r="T1442" s="131"/>
      <c r="U1442" s="131"/>
    </row>
    <row r="1443" spans="1:21" s="148" customFormat="1" x14ac:dyDescent="0.3">
      <c r="A1443" s="111"/>
      <c r="B1443" s="132"/>
      <c r="C1443" s="133"/>
      <c r="D1443" s="133"/>
      <c r="E1443" s="134"/>
      <c r="F1443" s="133"/>
      <c r="G1443" s="133"/>
      <c r="H1443" s="106"/>
      <c r="I1443" s="132"/>
      <c r="J1443" s="133"/>
      <c r="K1443" s="133"/>
      <c r="L1443" s="134"/>
      <c r="M1443" s="133"/>
      <c r="N1443" s="133"/>
      <c r="O1443" s="106"/>
      <c r="P1443" s="132"/>
      <c r="Q1443" s="133"/>
      <c r="R1443" s="133"/>
      <c r="S1443" s="134"/>
      <c r="T1443" s="133"/>
      <c r="U1443" s="133"/>
    </row>
    <row r="1444" spans="1:21" s="148" customFormat="1" x14ac:dyDescent="0.3">
      <c r="A1444" s="111"/>
      <c r="B1444" s="133"/>
      <c r="C1444" s="132"/>
      <c r="D1444" s="134"/>
      <c r="E1444" s="133"/>
      <c r="F1444" s="135"/>
      <c r="G1444" s="136"/>
      <c r="H1444" s="106"/>
      <c r="I1444" s="133"/>
      <c r="J1444" s="132"/>
      <c r="K1444" s="134"/>
      <c r="L1444" s="133"/>
      <c r="M1444" s="135"/>
      <c r="N1444" s="136"/>
      <c r="O1444" s="106"/>
      <c r="P1444" s="133"/>
      <c r="Q1444" s="132"/>
      <c r="R1444" s="134"/>
      <c r="S1444" s="133"/>
      <c r="T1444" s="135"/>
      <c r="U1444" s="136"/>
    </row>
    <row r="1445" spans="1:21" s="148" customFormat="1" x14ac:dyDescent="0.3">
      <c r="A1445" s="111"/>
      <c r="B1445" s="135"/>
      <c r="C1445" s="134"/>
      <c r="D1445" s="132"/>
      <c r="E1445" s="135"/>
      <c r="F1445" s="135"/>
      <c r="G1445" s="137"/>
      <c r="H1445" s="106"/>
      <c r="I1445" s="135"/>
      <c r="J1445" s="134"/>
      <c r="K1445" s="132"/>
      <c r="L1445" s="135"/>
      <c r="M1445" s="135"/>
      <c r="N1445" s="137"/>
      <c r="O1445" s="106"/>
      <c r="P1445" s="135"/>
      <c r="Q1445" s="134"/>
      <c r="R1445" s="132"/>
      <c r="S1445" s="135"/>
      <c r="T1445" s="135"/>
      <c r="U1445" s="137"/>
    </row>
    <row r="1446" spans="1:21" s="148" customFormat="1" x14ac:dyDescent="0.3">
      <c r="A1446" s="111"/>
      <c r="B1446" s="134"/>
      <c r="C1446" s="135"/>
      <c r="D1446" s="136"/>
      <c r="E1446" s="132"/>
      <c r="F1446" s="137"/>
      <c r="G1446" s="135"/>
      <c r="H1446" s="106"/>
      <c r="I1446" s="134"/>
      <c r="J1446" s="135"/>
      <c r="K1446" s="136"/>
      <c r="L1446" s="132"/>
      <c r="M1446" s="137"/>
      <c r="N1446" s="135"/>
      <c r="O1446" s="106"/>
      <c r="P1446" s="134"/>
      <c r="Q1446" s="135"/>
      <c r="R1446" s="136"/>
      <c r="S1446" s="132"/>
      <c r="T1446" s="137"/>
      <c r="U1446" s="135"/>
    </row>
    <row r="1447" spans="1:21" s="148" customFormat="1" x14ac:dyDescent="0.3">
      <c r="A1447" s="111"/>
      <c r="B1447" s="137"/>
      <c r="C1447" s="136"/>
      <c r="D1447" s="135"/>
      <c r="E1447" s="137"/>
      <c r="F1447" s="132"/>
      <c r="G1447" s="134"/>
      <c r="H1447" s="106"/>
      <c r="I1447" s="137"/>
      <c r="J1447" s="136"/>
      <c r="K1447" s="135"/>
      <c r="L1447" s="137"/>
      <c r="M1447" s="132"/>
      <c r="N1447" s="134"/>
      <c r="O1447" s="106"/>
      <c r="P1447" s="137"/>
      <c r="Q1447" s="136"/>
      <c r="R1447" s="135"/>
      <c r="S1447" s="137"/>
      <c r="T1447" s="132"/>
      <c r="U1447" s="134"/>
    </row>
    <row r="1448" spans="1:21" s="148" customFormat="1" x14ac:dyDescent="0.3">
      <c r="A1448" s="111"/>
      <c r="B1448" s="135"/>
      <c r="C1448" s="137"/>
      <c r="D1448" s="137"/>
      <c r="E1448" s="135"/>
      <c r="F1448" s="134"/>
      <c r="G1448" s="132"/>
      <c r="H1448" s="106"/>
      <c r="I1448" s="135"/>
      <c r="J1448" s="137"/>
      <c r="K1448" s="137"/>
      <c r="L1448" s="135"/>
      <c r="M1448" s="134"/>
      <c r="N1448" s="132"/>
      <c r="O1448" s="106"/>
      <c r="P1448" s="135"/>
      <c r="Q1448" s="137"/>
      <c r="R1448" s="137"/>
      <c r="S1448" s="135"/>
      <c r="T1448" s="134"/>
      <c r="U1448" s="132"/>
    </row>
    <row r="1449" spans="1:21" s="148" customFormat="1" x14ac:dyDescent="0.3">
      <c r="A1449" s="111"/>
      <c r="B1449" s="136"/>
      <c r="C1449" s="138"/>
      <c r="D1449" s="135"/>
      <c r="E1449" s="138"/>
      <c r="F1449" s="136"/>
      <c r="G1449" s="138"/>
      <c r="H1449" s="106"/>
      <c r="I1449" s="136"/>
      <c r="J1449" s="138"/>
      <c r="K1449" s="135"/>
      <c r="L1449" s="138"/>
      <c r="M1449" s="136"/>
      <c r="N1449" s="138"/>
      <c r="O1449" s="106"/>
      <c r="P1449" s="136"/>
      <c r="Q1449" s="138"/>
      <c r="R1449" s="135"/>
      <c r="S1449" s="138"/>
      <c r="T1449" s="136"/>
      <c r="U1449" s="138"/>
    </row>
    <row r="1450" spans="1:21" s="148" customFormat="1" x14ac:dyDescent="0.3">
      <c r="A1450" s="111"/>
      <c r="B1450" s="145"/>
      <c r="C1450" s="146"/>
      <c r="D1450" s="145"/>
      <c r="E1450" s="147"/>
      <c r="F1450" s="145"/>
      <c r="G1450" s="146"/>
      <c r="H1450" s="106"/>
      <c r="I1450" s="145"/>
      <c r="J1450" s="146"/>
      <c r="K1450" s="145"/>
      <c r="L1450" s="147"/>
      <c r="M1450" s="145"/>
      <c r="N1450" s="146"/>
      <c r="O1450" s="106"/>
      <c r="P1450" s="145"/>
      <c r="Q1450" s="146"/>
      <c r="R1450" s="145"/>
      <c r="S1450" s="147"/>
      <c r="T1450" s="145"/>
      <c r="U1450" s="146"/>
    </row>
    <row r="1451" spans="1:21" s="148" customFormat="1" x14ac:dyDescent="0.3">
      <c r="A1451" s="111"/>
      <c r="C1451" s="111" t="s">
        <v>197</v>
      </c>
      <c r="D1451" s="111" t="s">
        <v>3</v>
      </c>
      <c r="E1451" s="111" t="s">
        <v>203</v>
      </c>
      <c r="J1451" s="111" t="s">
        <v>197</v>
      </c>
      <c r="K1451" s="111" t="s">
        <v>3</v>
      </c>
      <c r="L1451" s="111" t="s">
        <v>203</v>
      </c>
      <c r="Q1451" s="111" t="s">
        <v>197</v>
      </c>
      <c r="R1451" s="111" t="s">
        <v>3</v>
      </c>
      <c r="S1451" s="111" t="s">
        <v>203</v>
      </c>
    </row>
    <row r="1452" spans="1:21" s="148" customFormat="1" x14ac:dyDescent="0.3">
      <c r="A1452" s="111"/>
      <c r="B1452" s="111" t="s">
        <v>199</v>
      </c>
      <c r="C1452" s="148" t="e">
        <f>AVERAGE(B1443,C1444,D1445,E1446,F1447,G1448)</f>
        <v>#DIV/0!</v>
      </c>
      <c r="D1452" s="148" t="e">
        <f>STDEV(B1443,C1444,D1445,E1446,F1447,G1448)</f>
        <v>#DIV/0!</v>
      </c>
      <c r="E1452" s="148" t="e">
        <f>ROUND((D1452/C1452)*100,2)&amp;"%"</f>
        <v>#DIV/0!</v>
      </c>
      <c r="I1452" s="111" t="s">
        <v>199</v>
      </c>
      <c r="J1452" s="148" t="e">
        <f>AVERAGE(I1443,J1444,K1445,L1446,M1447,N1448)</f>
        <v>#DIV/0!</v>
      </c>
      <c r="K1452" s="148" t="e">
        <f>STDEV(I1443,J1444,K1445,L1446,M1447,N1448)</f>
        <v>#DIV/0!</v>
      </c>
      <c r="L1452" s="148" t="e">
        <f>ROUND((K1452/J1452)*100,2)&amp;"%"</f>
        <v>#DIV/0!</v>
      </c>
      <c r="P1452" s="111" t="s">
        <v>199</v>
      </c>
      <c r="Q1452" s="148" t="e">
        <f>AVERAGE(P1443,Q1444,R1445,S1446,T1447,U1448)</f>
        <v>#DIV/0!</v>
      </c>
      <c r="R1452" s="148" t="e">
        <f>STDEV(P1443,Q1444,R1445,S1446,T1447,U1448)</f>
        <v>#DIV/0!</v>
      </c>
      <c r="S1452" s="148" t="e">
        <f>ROUND((R1452/Q1452)*100,2)&amp;"%"</f>
        <v>#DIV/0!</v>
      </c>
    </row>
    <row r="1453" spans="1:21" s="148" customFormat="1" x14ac:dyDescent="0.3">
      <c r="A1453" s="111"/>
      <c r="B1453" s="111" t="s">
        <v>198</v>
      </c>
      <c r="C1453" s="148" t="e">
        <f>AVERAGE(B1444,C1443,D1443,F1443,G1443,E1444)</f>
        <v>#DIV/0!</v>
      </c>
      <c r="D1453" s="148" t="e">
        <f>STDEV(B1444,C1443,D1443,E1444,F1443,G1443)</f>
        <v>#DIV/0!</v>
      </c>
      <c r="E1453" s="148" t="e">
        <f t="shared" ref="E1453:E1457" si="240">ROUND((D1453/C1453)*100,2)&amp;"%"</f>
        <v>#DIV/0!</v>
      </c>
      <c r="F1453" s="111"/>
      <c r="G1453" s="111"/>
      <c r="I1453" s="111" t="s">
        <v>198</v>
      </c>
      <c r="J1453" s="148" t="e">
        <f>AVERAGE(I1444,J1443,K1443,M1443,N1443,L1444)</f>
        <v>#DIV/0!</v>
      </c>
      <c r="K1453" s="148" t="e">
        <f>STDEV(I1444,J1443,K1443,L1444,M1443,N1443)</f>
        <v>#DIV/0!</v>
      </c>
      <c r="L1453" s="148" t="e">
        <f t="shared" ref="L1453:L1457" si="241">ROUND((K1453/J1453)*100,2)&amp;"%"</f>
        <v>#DIV/0!</v>
      </c>
      <c r="M1453" s="111"/>
      <c r="N1453" s="111"/>
      <c r="P1453" s="111" t="s">
        <v>198</v>
      </c>
      <c r="Q1453" s="148" t="e">
        <f>AVERAGE(P1444,Q1443,R1443,T1443,U1443,S1444)</f>
        <v>#DIV/0!</v>
      </c>
      <c r="R1453" s="148" t="e">
        <f>STDEV(P1444,Q1443,R1443,S1444,T1443,U1443)</f>
        <v>#DIV/0!</v>
      </c>
      <c r="S1453" s="148" t="e">
        <f t="shared" ref="S1453:S1457" si="242">ROUND((R1453/Q1453)*100,2)&amp;"%"</f>
        <v>#DIV/0!</v>
      </c>
      <c r="T1453" s="111"/>
      <c r="U1453" s="111"/>
    </row>
    <row r="1454" spans="1:21" s="148" customFormat="1" x14ac:dyDescent="0.3">
      <c r="A1454" s="111"/>
      <c r="B1454" s="111" t="s">
        <v>200</v>
      </c>
      <c r="C1454" s="148" t="e">
        <f>AVERAGE(B1446,C1445,D1444,E1443,F1448,G1447)</f>
        <v>#DIV/0!</v>
      </c>
      <c r="D1454" s="148" t="e">
        <f>STDEV(B1446,C1445,D1444,E1443,F1448,G1447)</f>
        <v>#DIV/0!</v>
      </c>
      <c r="E1454" s="148" t="e">
        <f t="shared" si="240"/>
        <v>#DIV/0!</v>
      </c>
      <c r="F1454" s="111"/>
      <c r="G1454" s="111"/>
      <c r="I1454" s="111" t="s">
        <v>200</v>
      </c>
      <c r="J1454" s="148" t="e">
        <f>AVERAGE(I1446,J1445,K1444,L1443,M1448,N1447)</f>
        <v>#DIV/0!</v>
      </c>
      <c r="K1454" s="148" t="e">
        <f>STDEV(I1446,J1445,K1444,L1443,M1448,N1447)</f>
        <v>#DIV/0!</v>
      </c>
      <c r="L1454" s="148" t="e">
        <f t="shared" si="241"/>
        <v>#DIV/0!</v>
      </c>
      <c r="M1454" s="111"/>
      <c r="N1454" s="111"/>
      <c r="P1454" s="111" t="s">
        <v>200</v>
      </c>
      <c r="Q1454" s="148" t="e">
        <f>AVERAGE(P1446,Q1445,R1444,S1443,T1448,U1447)</f>
        <v>#DIV/0!</v>
      </c>
      <c r="R1454" s="148" t="e">
        <f>STDEV(P1446,Q1445,R1444,S1443,T1448,U1447)</f>
        <v>#DIV/0!</v>
      </c>
      <c r="S1454" s="148" t="e">
        <f t="shared" si="242"/>
        <v>#DIV/0!</v>
      </c>
      <c r="T1454" s="111"/>
      <c r="U1454" s="111"/>
    </row>
    <row r="1455" spans="1:21" s="148" customFormat="1" x14ac:dyDescent="0.3">
      <c r="A1455" s="111"/>
      <c r="B1455" s="111" t="s">
        <v>201</v>
      </c>
      <c r="C1455" s="148" t="e">
        <f>AVERAGE(B1447,C1448,D1448,E1447,F1446,G1445)</f>
        <v>#DIV/0!</v>
      </c>
      <c r="D1455" s="148" t="e">
        <f>STDEV(B1447,C1448,D1448,E1447,F1446,G1445)</f>
        <v>#DIV/0!</v>
      </c>
      <c r="E1455" s="148" t="e">
        <f t="shared" si="240"/>
        <v>#DIV/0!</v>
      </c>
      <c r="F1455" s="111"/>
      <c r="G1455" s="111"/>
      <c r="I1455" s="111" t="s">
        <v>201</v>
      </c>
      <c r="J1455" s="148" t="e">
        <f>AVERAGE(I1447,J1448,K1448,L1447,M1446,N1445)</f>
        <v>#DIV/0!</v>
      </c>
      <c r="K1455" s="148" t="e">
        <f>STDEV(I1447,J1448,K1448,L1447,M1446,N1445)</f>
        <v>#DIV/0!</v>
      </c>
      <c r="L1455" s="148" t="e">
        <f t="shared" si="241"/>
        <v>#DIV/0!</v>
      </c>
      <c r="M1455" s="111"/>
      <c r="N1455" s="111"/>
      <c r="P1455" s="111" t="s">
        <v>201</v>
      </c>
      <c r="Q1455" s="148" t="e">
        <f>AVERAGE(P1447,Q1448,R1448,S1447,T1446,U1445)</f>
        <v>#DIV/0!</v>
      </c>
      <c r="R1455" s="148" t="e">
        <f>STDEV(P1447,Q1448,R1448,S1447,T1446,U1445)</f>
        <v>#DIV/0!</v>
      </c>
      <c r="S1455" s="148" t="e">
        <f t="shared" si="242"/>
        <v>#DIV/0!</v>
      </c>
      <c r="T1455" s="111"/>
      <c r="U1455" s="111"/>
    </row>
    <row r="1456" spans="1:21" s="148" customFormat="1" x14ac:dyDescent="0.3">
      <c r="A1456" s="111"/>
      <c r="B1456" s="111" t="s">
        <v>202</v>
      </c>
      <c r="C1456" s="148" t="e">
        <f>AVERAGE(B1449,C1447,D1446,G1444,F1449,E1450)</f>
        <v>#DIV/0!</v>
      </c>
      <c r="D1456" s="148" t="e">
        <f>STDEV(B1449,C1447,D1446,G1444,F1449,E1450)</f>
        <v>#DIV/0!</v>
      </c>
      <c r="E1456" s="148" t="e">
        <f t="shared" si="240"/>
        <v>#DIV/0!</v>
      </c>
      <c r="F1456" s="111"/>
      <c r="G1456" s="111"/>
      <c r="I1456" s="111" t="s">
        <v>202</v>
      </c>
      <c r="J1456" s="148" t="e">
        <f>AVERAGE(I1449,J1447,K1446,N1444,M1449,L1450)</f>
        <v>#DIV/0!</v>
      </c>
      <c r="K1456" s="148" t="e">
        <f>STDEV(I1449,J1447,K1446,N1444,M1449,L1450)</f>
        <v>#DIV/0!</v>
      </c>
      <c r="L1456" s="148" t="e">
        <f t="shared" si="241"/>
        <v>#DIV/0!</v>
      </c>
      <c r="M1456" s="111"/>
      <c r="N1456" s="111"/>
      <c r="P1456" s="111" t="s">
        <v>202</v>
      </c>
      <c r="Q1456" s="148" t="e">
        <f>AVERAGE(P1449,Q1447,R1446,U1444,T1449,S1450)</f>
        <v>#DIV/0!</v>
      </c>
      <c r="R1456" s="148" t="e">
        <f>STDEV(P1449,Q1447,R1446,U1444,T1449,S1450)</f>
        <v>#DIV/0!</v>
      </c>
      <c r="S1456" s="148" t="e">
        <f t="shared" si="242"/>
        <v>#DIV/0!</v>
      </c>
      <c r="T1456" s="111"/>
      <c r="U1456" s="111"/>
    </row>
    <row r="1457" spans="1:21" s="148" customFormat="1" x14ac:dyDescent="0.3">
      <c r="A1457" s="111"/>
      <c r="B1457" s="111" t="s">
        <v>204</v>
      </c>
      <c r="C1457" s="148" t="e">
        <f>AVERAGE(B1450,C1449,D1450,E1449,F1450,G1449)</f>
        <v>#DIV/0!</v>
      </c>
      <c r="D1457" s="148" t="e">
        <f>STDEV(B1450,C1449,D1450,E1449,F1450,G1449)</f>
        <v>#DIV/0!</v>
      </c>
      <c r="E1457" s="148" t="e">
        <f t="shared" si="240"/>
        <v>#DIV/0!</v>
      </c>
      <c r="F1457" s="111"/>
      <c r="G1457" s="111"/>
      <c r="I1457" s="111" t="s">
        <v>204</v>
      </c>
      <c r="J1457" s="148" t="e">
        <f>AVERAGE(I1450,J1449,K1450,L1449,M1450,N1449)</f>
        <v>#DIV/0!</v>
      </c>
      <c r="K1457" s="148" t="e">
        <f>STDEV(I1450,J1449,K1450,L1449,M1450,N1449)</f>
        <v>#DIV/0!</v>
      </c>
      <c r="L1457" s="148" t="e">
        <f t="shared" si="241"/>
        <v>#DIV/0!</v>
      </c>
      <c r="M1457" s="111"/>
      <c r="N1457" s="111"/>
      <c r="P1457" s="111" t="s">
        <v>204</v>
      </c>
      <c r="Q1457" s="148" t="e">
        <f>AVERAGE(P1450,Q1449,R1450,S1449,T1450,U1449)</f>
        <v>#DIV/0!</v>
      </c>
      <c r="R1457" s="148" t="e">
        <f>STDEV(P1450,Q1449,R1450,S1449,T1450,U1449)</f>
        <v>#DIV/0!</v>
      </c>
      <c r="S1457" s="148" t="e">
        <f t="shared" si="242"/>
        <v>#DIV/0!</v>
      </c>
      <c r="T1457" s="111"/>
      <c r="U1457" s="111"/>
    </row>
    <row r="1458" spans="1:21" s="148" customFormat="1" x14ac:dyDescent="0.3">
      <c r="A1458" s="111"/>
      <c r="B1458" s="111"/>
      <c r="C1458" s="111"/>
      <c r="D1458" s="111"/>
      <c r="E1458" s="111"/>
      <c r="F1458" s="111"/>
      <c r="G1458" s="111"/>
      <c r="I1458" s="111"/>
      <c r="J1458" s="111"/>
      <c r="K1458" s="111"/>
      <c r="L1458" s="111"/>
      <c r="M1458" s="111"/>
      <c r="N1458" s="111"/>
      <c r="P1458" s="111"/>
      <c r="Q1458" s="111"/>
      <c r="R1458" s="111"/>
      <c r="S1458" s="111"/>
      <c r="T1458" s="111"/>
      <c r="U1458" s="111"/>
    </row>
    <row r="1459" spans="1:21" s="148" customFormat="1" x14ac:dyDescent="0.3">
      <c r="A1459" s="111"/>
      <c r="B1459" s="52" t="s">
        <v>194</v>
      </c>
      <c r="C1459" s="106"/>
      <c r="D1459" s="106"/>
      <c r="E1459" s="106"/>
      <c r="F1459" s="106"/>
      <c r="G1459" s="106"/>
      <c r="H1459" s="106"/>
      <c r="I1459" s="52" t="s">
        <v>195</v>
      </c>
      <c r="J1459" s="106"/>
      <c r="K1459" s="106"/>
      <c r="L1459" s="106"/>
      <c r="M1459" s="106"/>
      <c r="N1459" s="106"/>
      <c r="O1459" s="106"/>
      <c r="P1459" s="52" t="s">
        <v>196</v>
      </c>
      <c r="Q1459" s="106"/>
      <c r="R1459" s="106"/>
      <c r="S1459" s="106"/>
      <c r="T1459" s="106"/>
      <c r="U1459" s="106"/>
    </row>
    <row r="1460" spans="1:21" s="148" customFormat="1" x14ac:dyDescent="0.3">
      <c r="A1460" s="111"/>
      <c r="B1460" s="131"/>
      <c r="C1460" s="131"/>
      <c r="D1460" s="131"/>
      <c r="E1460" s="131"/>
      <c r="F1460" s="131"/>
      <c r="G1460" s="131"/>
      <c r="H1460" s="106"/>
      <c r="I1460" s="131"/>
      <c r="J1460" s="131"/>
      <c r="K1460" s="131"/>
      <c r="L1460" s="131"/>
      <c r="M1460" s="131"/>
      <c r="N1460" s="131"/>
      <c r="O1460" s="106"/>
      <c r="P1460" s="131"/>
      <c r="Q1460" s="131"/>
      <c r="R1460" s="131"/>
      <c r="S1460" s="131"/>
      <c r="T1460" s="131"/>
      <c r="U1460" s="131"/>
    </row>
    <row r="1461" spans="1:21" s="148" customFormat="1" x14ac:dyDescent="0.3">
      <c r="A1461" s="111"/>
      <c r="B1461" s="132"/>
      <c r="C1461" s="133"/>
      <c r="D1461" s="133"/>
      <c r="E1461" s="134"/>
      <c r="F1461" s="133"/>
      <c r="G1461" s="133"/>
      <c r="H1461" s="106"/>
      <c r="I1461" s="132"/>
      <c r="J1461" s="133"/>
      <c r="K1461" s="133"/>
      <c r="L1461" s="134"/>
      <c r="M1461" s="133"/>
      <c r="N1461" s="133"/>
      <c r="O1461" s="106"/>
      <c r="P1461" s="132"/>
      <c r="Q1461" s="133"/>
      <c r="R1461" s="133"/>
      <c r="S1461" s="134"/>
      <c r="T1461" s="133"/>
      <c r="U1461" s="133"/>
    </row>
    <row r="1462" spans="1:21" s="148" customFormat="1" x14ac:dyDescent="0.3">
      <c r="A1462" s="111"/>
      <c r="B1462" s="133"/>
      <c r="C1462" s="132"/>
      <c r="D1462" s="134"/>
      <c r="E1462" s="133"/>
      <c r="F1462" s="135"/>
      <c r="G1462" s="136"/>
      <c r="H1462" s="106"/>
      <c r="I1462" s="133"/>
      <c r="J1462" s="132"/>
      <c r="K1462" s="134"/>
      <c r="L1462" s="133"/>
      <c r="M1462" s="135"/>
      <c r="N1462" s="136"/>
      <c r="O1462" s="106"/>
      <c r="P1462" s="133"/>
      <c r="Q1462" s="132"/>
      <c r="R1462" s="134"/>
      <c r="S1462" s="133"/>
      <c r="T1462" s="135"/>
      <c r="U1462" s="136"/>
    </row>
    <row r="1463" spans="1:21" s="148" customFormat="1" x14ac:dyDescent="0.3">
      <c r="A1463" s="111"/>
      <c r="B1463" s="135"/>
      <c r="C1463" s="134"/>
      <c r="D1463" s="132"/>
      <c r="E1463" s="135"/>
      <c r="F1463" s="135"/>
      <c r="G1463" s="137"/>
      <c r="H1463" s="106"/>
      <c r="I1463" s="135"/>
      <c r="J1463" s="134"/>
      <c r="K1463" s="132"/>
      <c r="L1463" s="135"/>
      <c r="M1463" s="135"/>
      <c r="N1463" s="137"/>
      <c r="O1463" s="106"/>
      <c r="P1463" s="135"/>
      <c r="Q1463" s="134"/>
      <c r="R1463" s="132"/>
      <c r="S1463" s="135"/>
      <c r="T1463" s="135"/>
      <c r="U1463" s="137"/>
    </row>
    <row r="1464" spans="1:21" s="148" customFormat="1" x14ac:dyDescent="0.3">
      <c r="A1464" s="111"/>
      <c r="B1464" s="134"/>
      <c r="C1464" s="135"/>
      <c r="D1464" s="136"/>
      <c r="E1464" s="132"/>
      <c r="F1464" s="137"/>
      <c r="G1464" s="135"/>
      <c r="H1464" s="106"/>
      <c r="I1464" s="134"/>
      <c r="J1464" s="135"/>
      <c r="K1464" s="136"/>
      <c r="L1464" s="132"/>
      <c r="M1464" s="137"/>
      <c r="N1464" s="135"/>
      <c r="O1464" s="106"/>
      <c r="P1464" s="134"/>
      <c r="Q1464" s="135"/>
      <c r="R1464" s="136"/>
      <c r="S1464" s="132"/>
      <c r="T1464" s="137"/>
      <c r="U1464" s="135"/>
    </row>
    <row r="1465" spans="1:21" s="148" customFormat="1" x14ac:dyDescent="0.3">
      <c r="A1465" s="111"/>
      <c r="B1465" s="137"/>
      <c r="C1465" s="136"/>
      <c r="D1465" s="135"/>
      <c r="E1465" s="137"/>
      <c r="F1465" s="132"/>
      <c r="G1465" s="134"/>
      <c r="H1465" s="106"/>
      <c r="I1465" s="137"/>
      <c r="J1465" s="136"/>
      <c r="K1465" s="135"/>
      <c r="L1465" s="137"/>
      <c r="M1465" s="132"/>
      <c r="N1465" s="134"/>
      <c r="O1465" s="106"/>
      <c r="P1465" s="137"/>
      <c r="Q1465" s="136"/>
      <c r="R1465" s="135"/>
      <c r="S1465" s="137"/>
      <c r="T1465" s="132"/>
      <c r="U1465" s="134"/>
    </row>
    <row r="1466" spans="1:21" s="148" customFormat="1" x14ac:dyDescent="0.3">
      <c r="A1466" s="111"/>
      <c r="B1466" s="135"/>
      <c r="C1466" s="137"/>
      <c r="D1466" s="137"/>
      <c r="E1466" s="135"/>
      <c r="F1466" s="134"/>
      <c r="G1466" s="132"/>
      <c r="H1466" s="106"/>
      <c r="I1466" s="135"/>
      <c r="J1466" s="137"/>
      <c r="K1466" s="137"/>
      <c r="L1466" s="135"/>
      <c r="M1466" s="134"/>
      <c r="N1466" s="132"/>
      <c r="O1466" s="106"/>
      <c r="P1466" s="135"/>
      <c r="Q1466" s="137"/>
      <c r="R1466" s="137"/>
      <c r="S1466" s="135"/>
      <c r="T1466" s="134"/>
      <c r="U1466" s="132"/>
    </row>
    <row r="1467" spans="1:21" s="148" customFormat="1" x14ac:dyDescent="0.3">
      <c r="A1467" s="111"/>
      <c r="B1467" s="136"/>
      <c r="C1467" s="138"/>
      <c r="D1467" s="135"/>
      <c r="E1467" s="138"/>
      <c r="F1467" s="136"/>
      <c r="G1467" s="138"/>
      <c r="H1467" s="106"/>
      <c r="I1467" s="136"/>
      <c r="J1467" s="138"/>
      <c r="K1467" s="135"/>
      <c r="L1467" s="138"/>
      <c r="M1467" s="136"/>
      <c r="N1467" s="138"/>
      <c r="O1467" s="106"/>
      <c r="P1467" s="136"/>
      <c r="Q1467" s="138"/>
      <c r="R1467" s="135"/>
      <c r="S1467" s="138"/>
      <c r="T1467" s="136"/>
      <c r="U1467" s="138"/>
    </row>
    <row r="1468" spans="1:21" s="148" customFormat="1" x14ac:dyDescent="0.3">
      <c r="A1468" s="111"/>
      <c r="B1468" s="145"/>
      <c r="C1468" s="146"/>
      <c r="D1468" s="145"/>
      <c r="E1468" s="147"/>
      <c r="F1468" s="145"/>
      <c r="G1468" s="146"/>
      <c r="H1468" s="106"/>
      <c r="I1468" s="145"/>
      <c r="J1468" s="146"/>
      <c r="K1468" s="145"/>
      <c r="L1468" s="147"/>
      <c r="M1468" s="145"/>
      <c r="N1468" s="146"/>
      <c r="O1468" s="106"/>
      <c r="P1468" s="145"/>
      <c r="Q1468" s="146"/>
      <c r="R1468" s="145"/>
      <c r="S1468" s="147"/>
      <c r="T1468" s="145"/>
      <c r="U1468" s="146"/>
    </row>
    <row r="1469" spans="1:21" s="148" customFormat="1" x14ac:dyDescent="0.3">
      <c r="A1469" s="111"/>
      <c r="C1469" s="111" t="s">
        <v>197</v>
      </c>
      <c r="D1469" s="111" t="s">
        <v>3</v>
      </c>
      <c r="E1469" s="111" t="s">
        <v>203</v>
      </c>
      <c r="J1469" s="111" t="s">
        <v>197</v>
      </c>
      <c r="K1469" s="111" t="s">
        <v>3</v>
      </c>
      <c r="L1469" s="111" t="s">
        <v>203</v>
      </c>
      <c r="Q1469" s="111" t="s">
        <v>197</v>
      </c>
      <c r="R1469" s="111" t="s">
        <v>3</v>
      </c>
      <c r="S1469" s="111" t="s">
        <v>203</v>
      </c>
    </row>
    <row r="1470" spans="1:21" s="148" customFormat="1" x14ac:dyDescent="0.3">
      <c r="A1470" s="111"/>
      <c r="B1470" s="111" t="s">
        <v>199</v>
      </c>
      <c r="C1470" s="148" t="e">
        <f>AVERAGE(B1461,C1462,D1463,E1464,F1465,G1466)</f>
        <v>#DIV/0!</v>
      </c>
      <c r="D1470" s="148" t="e">
        <f>STDEV(B1461,C1462,D1463,E1464,F1465,G1466)</f>
        <v>#DIV/0!</v>
      </c>
      <c r="E1470" s="148" t="e">
        <f>ROUND((D1470/C1470)*100,2)&amp;"%"</f>
        <v>#DIV/0!</v>
      </c>
      <c r="I1470" s="111" t="s">
        <v>199</v>
      </c>
      <c r="J1470" s="148" t="e">
        <f>AVERAGE(I1461,J1462,K1463,L1464,M1465,N1466)</f>
        <v>#DIV/0!</v>
      </c>
      <c r="K1470" s="148" t="e">
        <f>STDEV(I1461,J1462,K1463,L1464,M1465,N1466)</f>
        <v>#DIV/0!</v>
      </c>
      <c r="L1470" s="148" t="e">
        <f>ROUND((K1470/J1470)*100,2)&amp;"%"</f>
        <v>#DIV/0!</v>
      </c>
      <c r="P1470" s="111" t="s">
        <v>199</v>
      </c>
      <c r="Q1470" s="148" t="e">
        <f>AVERAGE(P1461,Q1462,R1463,S1464,T1465,U1466)</f>
        <v>#DIV/0!</v>
      </c>
      <c r="R1470" s="148" t="e">
        <f>STDEV(P1461,Q1462,R1463,S1464,T1465,U1466)</f>
        <v>#DIV/0!</v>
      </c>
      <c r="S1470" s="148" t="e">
        <f>ROUND((R1470/Q1470)*100,2)&amp;"%"</f>
        <v>#DIV/0!</v>
      </c>
    </row>
    <row r="1471" spans="1:21" s="148" customFormat="1" x14ac:dyDescent="0.3">
      <c r="A1471" s="111"/>
      <c r="B1471" s="111" t="s">
        <v>198</v>
      </c>
      <c r="C1471" s="148" t="e">
        <f>AVERAGE(B1462,C1461,D1461,F1461,G1461,E1462)</f>
        <v>#DIV/0!</v>
      </c>
      <c r="D1471" s="148" t="e">
        <f>STDEV(B1462,C1461,D1461,E1462,F1461,G1461)</f>
        <v>#DIV/0!</v>
      </c>
      <c r="E1471" s="148" t="e">
        <f t="shared" ref="E1471:E1475" si="243">ROUND((D1471/C1471)*100,2)&amp;"%"</f>
        <v>#DIV/0!</v>
      </c>
      <c r="F1471" s="111"/>
      <c r="G1471" s="111"/>
      <c r="I1471" s="111" t="s">
        <v>198</v>
      </c>
      <c r="J1471" s="148" t="e">
        <f>AVERAGE(I1462,J1461,K1461,M1461,N1461,L1462)</f>
        <v>#DIV/0!</v>
      </c>
      <c r="K1471" s="148" t="e">
        <f>STDEV(I1462,J1461,K1461,L1462,M1461,N1461)</f>
        <v>#DIV/0!</v>
      </c>
      <c r="L1471" s="148" t="e">
        <f t="shared" ref="L1471:L1475" si="244">ROUND((K1471/J1471)*100,2)&amp;"%"</f>
        <v>#DIV/0!</v>
      </c>
      <c r="M1471" s="111"/>
      <c r="N1471" s="111"/>
      <c r="P1471" s="111" t="s">
        <v>198</v>
      </c>
      <c r="Q1471" s="148" t="e">
        <f>AVERAGE(P1462,Q1461,R1461,T1461,U1461,S1462)</f>
        <v>#DIV/0!</v>
      </c>
      <c r="R1471" s="148" t="e">
        <f>STDEV(P1462,Q1461,R1461,S1462,T1461,U1461)</f>
        <v>#DIV/0!</v>
      </c>
      <c r="S1471" s="148" t="e">
        <f t="shared" ref="S1471:S1475" si="245">ROUND((R1471/Q1471)*100,2)&amp;"%"</f>
        <v>#DIV/0!</v>
      </c>
      <c r="T1471" s="111"/>
      <c r="U1471" s="111"/>
    </row>
    <row r="1472" spans="1:21" s="148" customFormat="1" x14ac:dyDescent="0.3">
      <c r="A1472" s="111"/>
      <c r="B1472" s="111" t="s">
        <v>200</v>
      </c>
      <c r="C1472" s="148" t="e">
        <f>AVERAGE(B1464,C1463,D1462,E1461,F1466,G1465)</f>
        <v>#DIV/0!</v>
      </c>
      <c r="D1472" s="148" t="e">
        <f>STDEV(B1464,C1463,D1462,E1461,F1466,G1465)</f>
        <v>#DIV/0!</v>
      </c>
      <c r="E1472" s="148" t="e">
        <f t="shared" si="243"/>
        <v>#DIV/0!</v>
      </c>
      <c r="F1472" s="111"/>
      <c r="G1472" s="111"/>
      <c r="I1472" s="111" t="s">
        <v>200</v>
      </c>
      <c r="J1472" s="148" t="e">
        <f>AVERAGE(I1464,J1463,K1462,L1461,M1466,N1465)</f>
        <v>#DIV/0!</v>
      </c>
      <c r="K1472" s="148" t="e">
        <f>STDEV(I1464,J1463,K1462,L1461,M1466,N1465)</f>
        <v>#DIV/0!</v>
      </c>
      <c r="L1472" s="148" t="e">
        <f t="shared" si="244"/>
        <v>#DIV/0!</v>
      </c>
      <c r="M1472" s="111"/>
      <c r="N1472" s="111"/>
      <c r="P1472" s="111" t="s">
        <v>200</v>
      </c>
      <c r="Q1472" s="148" t="e">
        <f>AVERAGE(P1464,Q1463,R1462,S1461,T1466,U1465)</f>
        <v>#DIV/0!</v>
      </c>
      <c r="R1472" s="148" t="e">
        <f>STDEV(P1464,Q1463,R1462,S1461,T1466,U1465)</f>
        <v>#DIV/0!</v>
      </c>
      <c r="S1472" s="148" t="e">
        <f t="shared" si="245"/>
        <v>#DIV/0!</v>
      </c>
      <c r="T1472" s="111"/>
      <c r="U1472" s="111"/>
    </row>
    <row r="1473" spans="1:21" s="148" customFormat="1" x14ac:dyDescent="0.3">
      <c r="A1473" s="111"/>
      <c r="B1473" s="111" t="s">
        <v>201</v>
      </c>
      <c r="C1473" s="148" t="e">
        <f>AVERAGE(B1465,C1466,D1466,E1465,F1464,G1463)</f>
        <v>#DIV/0!</v>
      </c>
      <c r="D1473" s="148" t="e">
        <f>STDEV(B1465,C1466,D1466,E1465,F1464,G1463)</f>
        <v>#DIV/0!</v>
      </c>
      <c r="E1473" s="148" t="e">
        <f t="shared" si="243"/>
        <v>#DIV/0!</v>
      </c>
      <c r="F1473" s="111"/>
      <c r="G1473" s="111"/>
      <c r="I1473" s="111" t="s">
        <v>201</v>
      </c>
      <c r="J1473" s="148" t="e">
        <f>AVERAGE(I1465,J1466,K1466,L1465,M1464,N1463)</f>
        <v>#DIV/0!</v>
      </c>
      <c r="K1473" s="148" t="e">
        <f>STDEV(I1465,J1466,K1466,L1465,M1464,N1463)</f>
        <v>#DIV/0!</v>
      </c>
      <c r="L1473" s="148" t="e">
        <f t="shared" si="244"/>
        <v>#DIV/0!</v>
      </c>
      <c r="M1473" s="111"/>
      <c r="N1473" s="111"/>
      <c r="P1473" s="111" t="s">
        <v>201</v>
      </c>
      <c r="Q1473" s="148" t="e">
        <f>AVERAGE(P1465,Q1466,R1466,S1465,T1464,U1463)</f>
        <v>#DIV/0!</v>
      </c>
      <c r="R1473" s="148" t="e">
        <f>STDEV(P1465,Q1466,R1466,S1465,T1464,U1463)</f>
        <v>#DIV/0!</v>
      </c>
      <c r="S1473" s="148" t="e">
        <f t="shared" si="245"/>
        <v>#DIV/0!</v>
      </c>
      <c r="T1473" s="111"/>
      <c r="U1473" s="111"/>
    </row>
    <row r="1474" spans="1:21" s="148" customFormat="1" x14ac:dyDescent="0.3">
      <c r="A1474" s="111"/>
      <c r="B1474" s="111" t="s">
        <v>202</v>
      </c>
      <c r="C1474" s="148" t="e">
        <f>AVERAGE(B1467,C1465,D1464,G1462,F1467,E1468)</f>
        <v>#DIV/0!</v>
      </c>
      <c r="D1474" s="148" t="e">
        <f>STDEV(B1467,C1465,D1464,G1462,F1467,E1468)</f>
        <v>#DIV/0!</v>
      </c>
      <c r="E1474" s="148" t="e">
        <f t="shared" si="243"/>
        <v>#DIV/0!</v>
      </c>
      <c r="F1474" s="111"/>
      <c r="G1474" s="111"/>
      <c r="I1474" s="111" t="s">
        <v>202</v>
      </c>
      <c r="J1474" s="148" t="e">
        <f>AVERAGE(I1467,J1465,K1464,N1462,M1467,L1468)</f>
        <v>#DIV/0!</v>
      </c>
      <c r="K1474" s="148" t="e">
        <f>STDEV(I1467,J1465,K1464,N1462,M1467,L1468)</f>
        <v>#DIV/0!</v>
      </c>
      <c r="L1474" s="148" t="e">
        <f t="shared" si="244"/>
        <v>#DIV/0!</v>
      </c>
      <c r="M1474" s="111"/>
      <c r="N1474" s="111"/>
      <c r="P1474" s="111" t="s">
        <v>202</v>
      </c>
      <c r="Q1474" s="148" t="e">
        <f>AVERAGE(P1467,Q1465,R1464,U1462,T1467,S1468)</f>
        <v>#DIV/0!</v>
      </c>
      <c r="R1474" s="148" t="e">
        <f>STDEV(P1467,Q1465,R1464,U1462,T1467,S1468)</f>
        <v>#DIV/0!</v>
      </c>
      <c r="S1474" s="148" t="e">
        <f t="shared" si="245"/>
        <v>#DIV/0!</v>
      </c>
      <c r="T1474" s="111"/>
      <c r="U1474" s="111"/>
    </row>
    <row r="1475" spans="1:21" s="148" customFormat="1" x14ac:dyDescent="0.3">
      <c r="A1475" s="111"/>
      <c r="B1475" s="111" t="s">
        <v>204</v>
      </c>
      <c r="C1475" s="148" t="e">
        <f>AVERAGE(B1468,C1467,D1468,E1467,F1468,G1467)</f>
        <v>#DIV/0!</v>
      </c>
      <c r="D1475" s="148" t="e">
        <f>STDEV(B1468,C1467,D1468,E1467,F1468,G1467)</f>
        <v>#DIV/0!</v>
      </c>
      <c r="E1475" s="148" t="e">
        <f t="shared" si="243"/>
        <v>#DIV/0!</v>
      </c>
      <c r="F1475" s="111"/>
      <c r="G1475" s="111"/>
      <c r="I1475" s="111" t="s">
        <v>204</v>
      </c>
      <c r="J1475" s="148" t="e">
        <f>AVERAGE(I1468,J1467,K1468,L1467,M1468,N1467)</f>
        <v>#DIV/0!</v>
      </c>
      <c r="K1475" s="148" t="e">
        <f>STDEV(I1468,J1467,K1468,L1467,M1468,N1467)</f>
        <v>#DIV/0!</v>
      </c>
      <c r="L1475" s="148" t="e">
        <f t="shared" si="244"/>
        <v>#DIV/0!</v>
      </c>
      <c r="M1475" s="111"/>
      <c r="N1475" s="111"/>
      <c r="P1475" s="111" t="s">
        <v>204</v>
      </c>
      <c r="Q1475" s="148" t="e">
        <f>AVERAGE(P1468,Q1467,R1468,S1467,T1468,U1467)</f>
        <v>#DIV/0!</v>
      </c>
      <c r="R1475" s="148" t="e">
        <f>STDEV(P1468,Q1467,R1468,S1467,T1468,U1467)</f>
        <v>#DIV/0!</v>
      </c>
      <c r="S1475" s="148" t="e">
        <f t="shared" si="245"/>
        <v>#DIV/0!</v>
      </c>
      <c r="T1475" s="111"/>
      <c r="U1475" s="111"/>
    </row>
    <row r="1476" spans="1:21" s="148" customFormat="1" x14ac:dyDescent="0.3">
      <c r="A1476" s="111"/>
      <c r="B1476" s="111"/>
      <c r="C1476" s="111"/>
      <c r="D1476" s="111"/>
      <c r="E1476" s="111"/>
      <c r="F1476" s="111"/>
      <c r="G1476" s="111"/>
      <c r="I1476" s="111"/>
      <c r="J1476" s="111"/>
      <c r="K1476" s="111"/>
      <c r="L1476" s="111"/>
      <c r="M1476" s="111"/>
      <c r="N1476" s="111"/>
      <c r="P1476" s="111"/>
      <c r="Q1476" s="111"/>
      <c r="R1476" s="111"/>
      <c r="S1476" s="111"/>
      <c r="T1476" s="111"/>
      <c r="U1476" s="111"/>
    </row>
    <row r="1477" spans="1:21" s="148" customFormat="1" x14ac:dyDescent="0.3">
      <c r="A1477" s="111"/>
      <c r="B1477" s="52" t="s">
        <v>194</v>
      </c>
      <c r="C1477" s="106"/>
      <c r="D1477" s="106"/>
      <c r="E1477" s="106"/>
      <c r="F1477" s="106"/>
      <c r="G1477" s="106"/>
      <c r="H1477" s="106"/>
      <c r="I1477" s="52" t="s">
        <v>195</v>
      </c>
      <c r="J1477" s="106"/>
      <c r="K1477" s="106"/>
      <c r="L1477" s="106"/>
      <c r="M1477" s="106"/>
      <c r="N1477" s="106"/>
      <c r="O1477" s="106"/>
      <c r="P1477" s="52" t="s">
        <v>196</v>
      </c>
      <c r="Q1477" s="106"/>
      <c r="R1477" s="106"/>
      <c r="S1477" s="106"/>
      <c r="T1477" s="106"/>
      <c r="U1477" s="106"/>
    </row>
    <row r="1478" spans="1:21" s="148" customFormat="1" x14ac:dyDescent="0.3">
      <c r="A1478" s="111"/>
      <c r="B1478" s="131"/>
      <c r="C1478" s="131"/>
      <c r="D1478" s="131"/>
      <c r="E1478" s="131"/>
      <c r="F1478" s="131"/>
      <c r="G1478" s="131"/>
      <c r="H1478" s="106"/>
      <c r="I1478" s="131"/>
      <c r="J1478" s="131"/>
      <c r="K1478" s="131"/>
      <c r="L1478" s="131"/>
      <c r="M1478" s="131"/>
      <c r="N1478" s="131"/>
      <c r="O1478" s="106"/>
      <c r="P1478" s="131"/>
      <c r="Q1478" s="131"/>
      <c r="R1478" s="131"/>
      <c r="S1478" s="131"/>
      <c r="T1478" s="131"/>
      <c r="U1478" s="131"/>
    </row>
    <row r="1479" spans="1:21" s="148" customFormat="1" x14ac:dyDescent="0.3">
      <c r="A1479" s="111"/>
      <c r="B1479" s="132"/>
      <c r="C1479" s="133"/>
      <c r="D1479" s="133"/>
      <c r="E1479" s="134"/>
      <c r="F1479" s="133"/>
      <c r="G1479" s="133"/>
      <c r="H1479" s="106"/>
      <c r="I1479" s="132"/>
      <c r="J1479" s="133"/>
      <c r="K1479" s="133"/>
      <c r="L1479" s="134"/>
      <c r="M1479" s="133"/>
      <c r="N1479" s="133"/>
      <c r="O1479" s="106"/>
      <c r="P1479" s="132"/>
      <c r="Q1479" s="133"/>
      <c r="R1479" s="133"/>
      <c r="S1479" s="134"/>
      <c r="T1479" s="133"/>
      <c r="U1479" s="133"/>
    </row>
    <row r="1480" spans="1:21" s="148" customFormat="1" x14ac:dyDescent="0.3">
      <c r="A1480" s="111"/>
      <c r="B1480" s="133"/>
      <c r="C1480" s="132"/>
      <c r="D1480" s="134"/>
      <c r="E1480" s="133"/>
      <c r="F1480" s="135"/>
      <c r="G1480" s="136"/>
      <c r="H1480" s="106"/>
      <c r="I1480" s="133"/>
      <c r="J1480" s="132"/>
      <c r="K1480" s="134"/>
      <c r="L1480" s="133"/>
      <c r="M1480" s="135"/>
      <c r="N1480" s="136"/>
      <c r="O1480" s="106"/>
      <c r="P1480" s="133"/>
      <c r="Q1480" s="132"/>
      <c r="R1480" s="134"/>
      <c r="S1480" s="133"/>
      <c r="T1480" s="135"/>
      <c r="U1480" s="136"/>
    </row>
    <row r="1481" spans="1:21" s="148" customFormat="1" x14ac:dyDescent="0.3">
      <c r="A1481" s="111"/>
      <c r="B1481" s="135"/>
      <c r="C1481" s="134"/>
      <c r="D1481" s="132"/>
      <c r="E1481" s="135"/>
      <c r="F1481" s="135"/>
      <c r="G1481" s="137"/>
      <c r="H1481" s="106"/>
      <c r="I1481" s="135"/>
      <c r="J1481" s="134"/>
      <c r="K1481" s="132"/>
      <c r="L1481" s="135"/>
      <c r="M1481" s="135"/>
      <c r="N1481" s="137"/>
      <c r="O1481" s="106"/>
      <c r="P1481" s="135"/>
      <c r="Q1481" s="134"/>
      <c r="R1481" s="132"/>
      <c r="S1481" s="135"/>
      <c r="T1481" s="135"/>
      <c r="U1481" s="137"/>
    </row>
    <row r="1482" spans="1:21" s="148" customFormat="1" x14ac:dyDescent="0.3">
      <c r="A1482" s="111"/>
      <c r="B1482" s="134"/>
      <c r="C1482" s="135"/>
      <c r="D1482" s="136"/>
      <c r="E1482" s="132"/>
      <c r="F1482" s="137"/>
      <c r="G1482" s="135"/>
      <c r="H1482" s="106"/>
      <c r="I1482" s="134"/>
      <c r="J1482" s="135"/>
      <c r="K1482" s="136"/>
      <c r="L1482" s="132"/>
      <c r="M1482" s="137"/>
      <c r="N1482" s="135"/>
      <c r="O1482" s="106"/>
      <c r="P1482" s="134"/>
      <c r="Q1482" s="135"/>
      <c r="R1482" s="136"/>
      <c r="S1482" s="132"/>
      <c r="T1482" s="137"/>
      <c r="U1482" s="135"/>
    </row>
    <row r="1483" spans="1:21" s="148" customFormat="1" x14ac:dyDescent="0.3">
      <c r="A1483" s="111"/>
      <c r="B1483" s="137"/>
      <c r="C1483" s="136"/>
      <c r="D1483" s="135"/>
      <c r="E1483" s="137"/>
      <c r="F1483" s="132"/>
      <c r="G1483" s="134"/>
      <c r="H1483" s="106"/>
      <c r="I1483" s="137"/>
      <c r="J1483" s="136"/>
      <c r="K1483" s="135"/>
      <c r="L1483" s="137"/>
      <c r="M1483" s="132"/>
      <c r="N1483" s="134"/>
      <c r="O1483" s="106"/>
      <c r="P1483" s="137"/>
      <c r="Q1483" s="136"/>
      <c r="R1483" s="135"/>
      <c r="S1483" s="137"/>
      <c r="T1483" s="132"/>
      <c r="U1483" s="134"/>
    </row>
    <row r="1484" spans="1:21" s="148" customFormat="1" x14ac:dyDescent="0.3">
      <c r="A1484" s="111"/>
      <c r="B1484" s="135"/>
      <c r="C1484" s="137"/>
      <c r="D1484" s="137"/>
      <c r="E1484" s="135"/>
      <c r="F1484" s="134"/>
      <c r="G1484" s="132"/>
      <c r="H1484" s="106"/>
      <c r="I1484" s="135"/>
      <c r="J1484" s="137"/>
      <c r="K1484" s="137"/>
      <c r="L1484" s="135"/>
      <c r="M1484" s="134"/>
      <c r="N1484" s="132"/>
      <c r="O1484" s="106"/>
      <c r="P1484" s="135"/>
      <c r="Q1484" s="137"/>
      <c r="R1484" s="137"/>
      <c r="S1484" s="135"/>
      <c r="T1484" s="134"/>
      <c r="U1484" s="132"/>
    </row>
    <row r="1485" spans="1:21" s="148" customFormat="1" x14ac:dyDescent="0.3">
      <c r="A1485" s="111"/>
      <c r="B1485" s="136"/>
      <c r="C1485" s="138"/>
      <c r="D1485" s="135"/>
      <c r="E1485" s="138"/>
      <c r="F1485" s="136"/>
      <c r="G1485" s="138"/>
      <c r="H1485" s="106"/>
      <c r="I1485" s="136"/>
      <c r="J1485" s="138"/>
      <c r="K1485" s="135"/>
      <c r="L1485" s="138"/>
      <c r="M1485" s="136"/>
      <c r="N1485" s="138"/>
      <c r="O1485" s="106"/>
      <c r="P1485" s="136"/>
      <c r="Q1485" s="138"/>
      <c r="R1485" s="135"/>
      <c r="S1485" s="138"/>
      <c r="T1485" s="136"/>
      <c r="U1485" s="138"/>
    </row>
    <row r="1486" spans="1:21" s="148" customFormat="1" x14ac:dyDescent="0.3">
      <c r="A1486" s="111"/>
      <c r="B1486" s="145"/>
      <c r="C1486" s="146"/>
      <c r="D1486" s="145"/>
      <c r="E1486" s="147"/>
      <c r="F1486" s="145"/>
      <c r="G1486" s="146"/>
      <c r="H1486" s="106"/>
      <c r="I1486" s="145"/>
      <c r="J1486" s="146"/>
      <c r="K1486" s="145"/>
      <c r="L1486" s="147"/>
      <c r="M1486" s="145"/>
      <c r="N1486" s="146"/>
      <c r="O1486" s="106"/>
      <c r="P1486" s="145"/>
      <c r="Q1486" s="146"/>
      <c r="R1486" s="145"/>
      <c r="S1486" s="147"/>
      <c r="T1486" s="145"/>
      <c r="U1486" s="146"/>
    </row>
    <row r="1487" spans="1:21" s="148" customFormat="1" x14ac:dyDescent="0.3">
      <c r="A1487" s="111"/>
      <c r="C1487" s="111" t="s">
        <v>197</v>
      </c>
      <c r="D1487" s="111" t="s">
        <v>3</v>
      </c>
      <c r="E1487" s="111" t="s">
        <v>203</v>
      </c>
      <c r="J1487" s="111" t="s">
        <v>197</v>
      </c>
      <c r="K1487" s="111" t="s">
        <v>3</v>
      </c>
      <c r="L1487" s="111" t="s">
        <v>203</v>
      </c>
      <c r="Q1487" s="111" t="s">
        <v>197</v>
      </c>
      <c r="R1487" s="111" t="s">
        <v>3</v>
      </c>
      <c r="S1487" s="111" t="s">
        <v>203</v>
      </c>
    </row>
    <row r="1488" spans="1:21" s="148" customFormat="1" x14ac:dyDescent="0.3">
      <c r="A1488" s="111"/>
      <c r="B1488" s="111" t="s">
        <v>199</v>
      </c>
      <c r="C1488" s="148" t="e">
        <f>AVERAGE(B1479,C1480,D1481,E1482,F1483,G1484)</f>
        <v>#DIV/0!</v>
      </c>
      <c r="D1488" s="148" t="e">
        <f>STDEV(B1479,C1480,D1481,E1482,F1483,G1484)</f>
        <v>#DIV/0!</v>
      </c>
      <c r="E1488" s="148" t="e">
        <f>ROUND((D1488/C1488)*100,2)&amp;"%"</f>
        <v>#DIV/0!</v>
      </c>
      <c r="I1488" s="111" t="s">
        <v>199</v>
      </c>
      <c r="J1488" s="148" t="e">
        <f>AVERAGE(I1479,J1480,K1481,L1482,M1483,N1484)</f>
        <v>#DIV/0!</v>
      </c>
      <c r="K1488" s="148" t="e">
        <f>STDEV(I1479,J1480,K1481,L1482,M1483,N1484)</f>
        <v>#DIV/0!</v>
      </c>
      <c r="L1488" s="148" t="e">
        <f>ROUND((K1488/J1488)*100,2)&amp;"%"</f>
        <v>#DIV/0!</v>
      </c>
      <c r="P1488" s="111" t="s">
        <v>199</v>
      </c>
      <c r="Q1488" s="148" t="e">
        <f>AVERAGE(P1479,Q1480,R1481,S1482,T1483,U1484)</f>
        <v>#DIV/0!</v>
      </c>
      <c r="R1488" s="148" t="e">
        <f>STDEV(P1479,Q1480,R1481,S1482,T1483,U1484)</f>
        <v>#DIV/0!</v>
      </c>
      <c r="S1488" s="148" t="e">
        <f>ROUND((R1488/Q1488)*100,2)&amp;"%"</f>
        <v>#DIV/0!</v>
      </c>
    </row>
    <row r="1489" spans="1:21" s="148" customFormat="1" x14ac:dyDescent="0.3">
      <c r="A1489" s="111"/>
      <c r="B1489" s="111" t="s">
        <v>198</v>
      </c>
      <c r="C1489" s="148" t="e">
        <f>AVERAGE(B1480,C1479,D1479,F1479,G1479,E1480)</f>
        <v>#DIV/0!</v>
      </c>
      <c r="D1489" s="148" t="e">
        <f>STDEV(B1480,C1479,D1479,E1480,F1479,G1479)</f>
        <v>#DIV/0!</v>
      </c>
      <c r="E1489" s="148" t="e">
        <f t="shared" ref="E1489:E1493" si="246">ROUND((D1489/C1489)*100,2)&amp;"%"</f>
        <v>#DIV/0!</v>
      </c>
      <c r="F1489" s="111"/>
      <c r="G1489" s="111"/>
      <c r="I1489" s="111" t="s">
        <v>198</v>
      </c>
      <c r="J1489" s="148" t="e">
        <f>AVERAGE(I1480,J1479,K1479,M1479,N1479,L1480)</f>
        <v>#DIV/0!</v>
      </c>
      <c r="K1489" s="148" t="e">
        <f>STDEV(I1480,J1479,K1479,L1480,M1479,N1479)</f>
        <v>#DIV/0!</v>
      </c>
      <c r="L1489" s="148" t="e">
        <f t="shared" ref="L1489:L1493" si="247">ROUND((K1489/J1489)*100,2)&amp;"%"</f>
        <v>#DIV/0!</v>
      </c>
      <c r="M1489" s="111"/>
      <c r="N1489" s="111"/>
      <c r="P1489" s="111" t="s">
        <v>198</v>
      </c>
      <c r="Q1489" s="148" t="e">
        <f>AVERAGE(P1480,Q1479,R1479,T1479,U1479,S1480)</f>
        <v>#DIV/0!</v>
      </c>
      <c r="R1489" s="148" t="e">
        <f>STDEV(P1480,Q1479,R1479,S1480,T1479,U1479)</f>
        <v>#DIV/0!</v>
      </c>
      <c r="S1489" s="148" t="e">
        <f t="shared" ref="S1489:S1493" si="248">ROUND((R1489/Q1489)*100,2)&amp;"%"</f>
        <v>#DIV/0!</v>
      </c>
      <c r="T1489" s="111"/>
      <c r="U1489" s="111"/>
    </row>
    <row r="1490" spans="1:21" s="148" customFormat="1" x14ac:dyDescent="0.3">
      <c r="A1490" s="111"/>
      <c r="B1490" s="111" t="s">
        <v>200</v>
      </c>
      <c r="C1490" s="148" t="e">
        <f>AVERAGE(B1482,C1481,D1480,E1479,F1484,G1483)</f>
        <v>#DIV/0!</v>
      </c>
      <c r="D1490" s="148" t="e">
        <f>STDEV(B1482,C1481,D1480,E1479,F1484,G1483)</f>
        <v>#DIV/0!</v>
      </c>
      <c r="E1490" s="148" t="e">
        <f t="shared" si="246"/>
        <v>#DIV/0!</v>
      </c>
      <c r="F1490" s="111"/>
      <c r="G1490" s="111"/>
      <c r="I1490" s="111" t="s">
        <v>200</v>
      </c>
      <c r="J1490" s="148" t="e">
        <f>AVERAGE(I1482,J1481,K1480,L1479,M1484,N1483)</f>
        <v>#DIV/0!</v>
      </c>
      <c r="K1490" s="148" t="e">
        <f>STDEV(I1482,J1481,K1480,L1479,M1484,N1483)</f>
        <v>#DIV/0!</v>
      </c>
      <c r="L1490" s="148" t="e">
        <f t="shared" si="247"/>
        <v>#DIV/0!</v>
      </c>
      <c r="M1490" s="111"/>
      <c r="N1490" s="111"/>
      <c r="P1490" s="111" t="s">
        <v>200</v>
      </c>
      <c r="Q1490" s="148" t="e">
        <f>AVERAGE(P1482,Q1481,R1480,S1479,T1484,U1483)</f>
        <v>#DIV/0!</v>
      </c>
      <c r="R1490" s="148" t="e">
        <f>STDEV(P1482,Q1481,R1480,S1479,T1484,U1483)</f>
        <v>#DIV/0!</v>
      </c>
      <c r="S1490" s="148" t="e">
        <f t="shared" si="248"/>
        <v>#DIV/0!</v>
      </c>
      <c r="T1490" s="111"/>
      <c r="U1490" s="111"/>
    </row>
    <row r="1491" spans="1:21" s="148" customFormat="1" x14ac:dyDescent="0.3">
      <c r="A1491" s="111"/>
      <c r="B1491" s="111" t="s">
        <v>201</v>
      </c>
      <c r="C1491" s="148" t="e">
        <f>AVERAGE(B1483,C1484,D1484,E1483,F1482,G1481)</f>
        <v>#DIV/0!</v>
      </c>
      <c r="D1491" s="148" t="e">
        <f>STDEV(B1483,C1484,D1484,E1483,F1482,G1481)</f>
        <v>#DIV/0!</v>
      </c>
      <c r="E1491" s="148" t="e">
        <f t="shared" si="246"/>
        <v>#DIV/0!</v>
      </c>
      <c r="F1491" s="111"/>
      <c r="G1491" s="111"/>
      <c r="I1491" s="111" t="s">
        <v>201</v>
      </c>
      <c r="J1491" s="148" t="e">
        <f>AVERAGE(I1483,J1484,K1484,L1483,M1482,N1481)</f>
        <v>#DIV/0!</v>
      </c>
      <c r="K1491" s="148" t="e">
        <f>STDEV(I1483,J1484,K1484,L1483,M1482,N1481)</f>
        <v>#DIV/0!</v>
      </c>
      <c r="L1491" s="148" t="e">
        <f t="shared" si="247"/>
        <v>#DIV/0!</v>
      </c>
      <c r="M1491" s="111"/>
      <c r="N1491" s="111"/>
      <c r="P1491" s="111" t="s">
        <v>201</v>
      </c>
      <c r="Q1491" s="148" t="e">
        <f>AVERAGE(P1483,Q1484,R1484,S1483,T1482,U1481)</f>
        <v>#DIV/0!</v>
      </c>
      <c r="R1491" s="148" t="e">
        <f>STDEV(P1483,Q1484,R1484,S1483,T1482,U1481)</f>
        <v>#DIV/0!</v>
      </c>
      <c r="S1491" s="148" t="e">
        <f t="shared" si="248"/>
        <v>#DIV/0!</v>
      </c>
      <c r="T1491" s="111"/>
      <c r="U1491" s="111"/>
    </row>
    <row r="1492" spans="1:21" s="148" customFormat="1" x14ac:dyDescent="0.3">
      <c r="A1492" s="111"/>
      <c r="B1492" s="111" t="s">
        <v>202</v>
      </c>
      <c r="C1492" s="148" t="e">
        <f>AVERAGE(B1485,C1483,D1482,G1480,F1485,E1486)</f>
        <v>#DIV/0!</v>
      </c>
      <c r="D1492" s="148" t="e">
        <f>STDEV(B1485,C1483,D1482,G1480,F1485,E1486)</f>
        <v>#DIV/0!</v>
      </c>
      <c r="E1492" s="148" t="e">
        <f t="shared" si="246"/>
        <v>#DIV/0!</v>
      </c>
      <c r="F1492" s="111"/>
      <c r="G1492" s="111"/>
      <c r="I1492" s="111" t="s">
        <v>202</v>
      </c>
      <c r="J1492" s="148" t="e">
        <f>AVERAGE(I1485,J1483,K1482,N1480,M1485,L1486)</f>
        <v>#DIV/0!</v>
      </c>
      <c r="K1492" s="148" t="e">
        <f>STDEV(I1485,J1483,K1482,N1480,M1485,L1486)</f>
        <v>#DIV/0!</v>
      </c>
      <c r="L1492" s="148" t="e">
        <f t="shared" si="247"/>
        <v>#DIV/0!</v>
      </c>
      <c r="M1492" s="111"/>
      <c r="N1492" s="111"/>
      <c r="P1492" s="111" t="s">
        <v>202</v>
      </c>
      <c r="Q1492" s="148" t="e">
        <f>AVERAGE(P1485,Q1483,R1482,U1480,T1485,S1486)</f>
        <v>#DIV/0!</v>
      </c>
      <c r="R1492" s="148" t="e">
        <f>STDEV(P1485,Q1483,R1482,U1480,T1485,S1486)</f>
        <v>#DIV/0!</v>
      </c>
      <c r="S1492" s="148" t="e">
        <f t="shared" si="248"/>
        <v>#DIV/0!</v>
      </c>
      <c r="T1492" s="111"/>
      <c r="U1492" s="111"/>
    </row>
    <row r="1493" spans="1:21" s="148" customFormat="1" x14ac:dyDescent="0.3">
      <c r="A1493" s="111"/>
      <c r="B1493" s="111" t="s">
        <v>204</v>
      </c>
      <c r="C1493" s="148" t="e">
        <f>AVERAGE(B1486,C1485,D1486,E1485,F1486,G1485)</f>
        <v>#DIV/0!</v>
      </c>
      <c r="D1493" s="148" t="e">
        <f>STDEV(B1486,C1485,D1486,E1485,F1486,G1485)</f>
        <v>#DIV/0!</v>
      </c>
      <c r="E1493" s="148" t="e">
        <f t="shared" si="246"/>
        <v>#DIV/0!</v>
      </c>
      <c r="F1493" s="111"/>
      <c r="G1493" s="111"/>
      <c r="I1493" s="111" t="s">
        <v>204</v>
      </c>
      <c r="J1493" s="148" t="e">
        <f>AVERAGE(I1486,J1485,K1486,L1485,M1486,N1485)</f>
        <v>#DIV/0!</v>
      </c>
      <c r="K1493" s="148" t="e">
        <f>STDEV(I1486,J1485,K1486,L1485,M1486,N1485)</f>
        <v>#DIV/0!</v>
      </c>
      <c r="L1493" s="148" t="e">
        <f t="shared" si="247"/>
        <v>#DIV/0!</v>
      </c>
      <c r="M1493" s="111"/>
      <c r="N1493" s="111"/>
      <c r="P1493" s="111" t="s">
        <v>204</v>
      </c>
      <c r="Q1493" s="148" t="e">
        <f>AVERAGE(P1486,Q1485,R1486,S1485,T1486,U1485)</f>
        <v>#DIV/0!</v>
      </c>
      <c r="R1493" s="148" t="e">
        <f>STDEV(P1486,Q1485,R1486,S1485,T1486,U1485)</f>
        <v>#DIV/0!</v>
      </c>
      <c r="S1493" s="148" t="e">
        <f t="shared" si="248"/>
        <v>#DIV/0!</v>
      </c>
      <c r="T1493" s="111"/>
      <c r="U1493" s="111"/>
    </row>
    <row r="1494" spans="1:21" s="148" customFormat="1" x14ac:dyDescent="0.3">
      <c r="A1494" s="111"/>
      <c r="B1494" s="111"/>
      <c r="C1494" s="111"/>
      <c r="D1494" s="111"/>
      <c r="E1494" s="111"/>
      <c r="F1494" s="111"/>
      <c r="G1494" s="111"/>
      <c r="I1494" s="111"/>
      <c r="J1494" s="111"/>
      <c r="K1494" s="111"/>
      <c r="L1494" s="111"/>
      <c r="M1494" s="111"/>
      <c r="N1494" s="111"/>
      <c r="P1494" s="111"/>
      <c r="Q1494" s="111"/>
      <c r="R1494" s="111"/>
      <c r="S1494" s="111"/>
      <c r="T1494" s="111"/>
      <c r="U1494" s="111"/>
    </row>
    <row r="1495" spans="1:21" s="148" customFormat="1" x14ac:dyDescent="0.3">
      <c r="A1495" s="111"/>
      <c r="B1495" s="52" t="s">
        <v>194</v>
      </c>
      <c r="C1495" s="106"/>
      <c r="D1495" s="106"/>
      <c r="E1495" s="106"/>
      <c r="F1495" s="106"/>
      <c r="G1495" s="106"/>
      <c r="H1495" s="106"/>
      <c r="I1495" s="52" t="s">
        <v>195</v>
      </c>
      <c r="J1495" s="106"/>
      <c r="K1495" s="106"/>
      <c r="L1495" s="106"/>
      <c r="M1495" s="106"/>
      <c r="N1495" s="106"/>
      <c r="O1495" s="106"/>
      <c r="P1495" s="52" t="s">
        <v>196</v>
      </c>
      <c r="Q1495" s="106"/>
      <c r="R1495" s="106"/>
      <c r="S1495" s="106"/>
      <c r="T1495" s="106"/>
      <c r="U1495" s="106"/>
    </row>
    <row r="1496" spans="1:21" s="148" customFormat="1" x14ac:dyDescent="0.3">
      <c r="A1496" s="111"/>
      <c r="B1496" s="131"/>
      <c r="C1496" s="131"/>
      <c r="D1496" s="131"/>
      <c r="E1496" s="131"/>
      <c r="F1496" s="131"/>
      <c r="G1496" s="131"/>
      <c r="H1496" s="106"/>
      <c r="I1496" s="131"/>
      <c r="J1496" s="131"/>
      <c r="K1496" s="131"/>
      <c r="L1496" s="131"/>
      <c r="M1496" s="131"/>
      <c r="N1496" s="131"/>
      <c r="O1496" s="106"/>
      <c r="P1496" s="131"/>
      <c r="Q1496" s="131"/>
      <c r="R1496" s="131"/>
      <c r="S1496" s="131"/>
      <c r="T1496" s="131"/>
      <c r="U1496" s="131"/>
    </row>
    <row r="1497" spans="1:21" s="148" customFormat="1" x14ac:dyDescent="0.3">
      <c r="A1497" s="111"/>
      <c r="B1497" s="132"/>
      <c r="C1497" s="133"/>
      <c r="D1497" s="133"/>
      <c r="E1497" s="134"/>
      <c r="F1497" s="133"/>
      <c r="G1497" s="133"/>
      <c r="H1497" s="106"/>
      <c r="I1497" s="132"/>
      <c r="J1497" s="133"/>
      <c r="K1497" s="133"/>
      <c r="L1497" s="134"/>
      <c r="M1497" s="133"/>
      <c r="N1497" s="133"/>
      <c r="O1497" s="106"/>
      <c r="P1497" s="132"/>
      <c r="Q1497" s="133"/>
      <c r="R1497" s="133"/>
      <c r="S1497" s="134"/>
      <c r="T1497" s="133"/>
      <c r="U1497" s="133"/>
    </row>
    <row r="1498" spans="1:21" s="148" customFormat="1" x14ac:dyDescent="0.3">
      <c r="A1498" s="111"/>
      <c r="B1498" s="133"/>
      <c r="C1498" s="132"/>
      <c r="D1498" s="134"/>
      <c r="E1498" s="133"/>
      <c r="F1498" s="135"/>
      <c r="G1498" s="136"/>
      <c r="H1498" s="106"/>
      <c r="I1498" s="133"/>
      <c r="J1498" s="132"/>
      <c r="K1498" s="134"/>
      <c r="L1498" s="133"/>
      <c r="M1498" s="135"/>
      <c r="N1498" s="136"/>
      <c r="O1498" s="106"/>
      <c r="P1498" s="133"/>
      <c r="Q1498" s="132"/>
      <c r="R1498" s="134"/>
      <c r="S1498" s="133"/>
      <c r="T1498" s="135"/>
      <c r="U1498" s="136"/>
    </row>
    <row r="1499" spans="1:21" s="148" customFormat="1" x14ac:dyDescent="0.3">
      <c r="A1499" s="111"/>
      <c r="B1499" s="135"/>
      <c r="C1499" s="134"/>
      <c r="D1499" s="132"/>
      <c r="E1499" s="135"/>
      <c r="F1499" s="135"/>
      <c r="G1499" s="137"/>
      <c r="H1499" s="106"/>
      <c r="I1499" s="135"/>
      <c r="J1499" s="134"/>
      <c r="K1499" s="132"/>
      <c r="L1499" s="135"/>
      <c r="M1499" s="135"/>
      <c r="N1499" s="137"/>
      <c r="O1499" s="106"/>
      <c r="P1499" s="135"/>
      <c r="Q1499" s="134"/>
      <c r="R1499" s="132"/>
      <c r="S1499" s="135"/>
      <c r="T1499" s="135"/>
      <c r="U1499" s="137"/>
    </row>
    <row r="1500" spans="1:21" s="148" customFormat="1" x14ac:dyDescent="0.3">
      <c r="A1500" s="111"/>
      <c r="B1500" s="134"/>
      <c r="C1500" s="135"/>
      <c r="D1500" s="136"/>
      <c r="E1500" s="132"/>
      <c r="F1500" s="137"/>
      <c r="G1500" s="135"/>
      <c r="H1500" s="106"/>
      <c r="I1500" s="134"/>
      <c r="J1500" s="135"/>
      <c r="K1500" s="136"/>
      <c r="L1500" s="132"/>
      <c r="M1500" s="137"/>
      <c r="N1500" s="135"/>
      <c r="O1500" s="106"/>
      <c r="P1500" s="134"/>
      <c r="Q1500" s="135"/>
      <c r="R1500" s="136"/>
      <c r="S1500" s="132"/>
      <c r="T1500" s="137"/>
      <c r="U1500" s="135"/>
    </row>
    <row r="1501" spans="1:21" s="148" customFormat="1" x14ac:dyDescent="0.3">
      <c r="A1501" s="111"/>
      <c r="B1501" s="137"/>
      <c r="C1501" s="136"/>
      <c r="D1501" s="135"/>
      <c r="E1501" s="137"/>
      <c r="F1501" s="132"/>
      <c r="G1501" s="134"/>
      <c r="H1501" s="106"/>
      <c r="I1501" s="137"/>
      <c r="J1501" s="136"/>
      <c r="K1501" s="135"/>
      <c r="L1501" s="137"/>
      <c r="M1501" s="132"/>
      <c r="N1501" s="134"/>
      <c r="O1501" s="106"/>
      <c r="P1501" s="137"/>
      <c r="Q1501" s="136"/>
      <c r="R1501" s="135"/>
      <c r="S1501" s="137"/>
      <c r="T1501" s="132"/>
      <c r="U1501" s="134"/>
    </row>
    <row r="1502" spans="1:21" s="148" customFormat="1" x14ac:dyDescent="0.3">
      <c r="A1502" s="111"/>
      <c r="B1502" s="135"/>
      <c r="C1502" s="137"/>
      <c r="D1502" s="137"/>
      <c r="E1502" s="135"/>
      <c r="F1502" s="134"/>
      <c r="G1502" s="132"/>
      <c r="H1502" s="106"/>
      <c r="I1502" s="135"/>
      <c r="J1502" s="137"/>
      <c r="K1502" s="137"/>
      <c r="L1502" s="135"/>
      <c r="M1502" s="134"/>
      <c r="N1502" s="132"/>
      <c r="O1502" s="106"/>
      <c r="P1502" s="135"/>
      <c r="Q1502" s="137"/>
      <c r="R1502" s="137"/>
      <c r="S1502" s="135"/>
      <c r="T1502" s="134"/>
      <c r="U1502" s="132"/>
    </row>
    <row r="1503" spans="1:21" s="148" customFormat="1" x14ac:dyDescent="0.3">
      <c r="A1503" s="111"/>
      <c r="B1503" s="136"/>
      <c r="C1503" s="138"/>
      <c r="D1503" s="135"/>
      <c r="E1503" s="138"/>
      <c r="F1503" s="136"/>
      <c r="G1503" s="138"/>
      <c r="H1503" s="106"/>
      <c r="I1503" s="136"/>
      <c r="J1503" s="138"/>
      <c r="K1503" s="135"/>
      <c r="L1503" s="138"/>
      <c r="M1503" s="136"/>
      <c r="N1503" s="138"/>
      <c r="O1503" s="106"/>
      <c r="P1503" s="136"/>
      <c r="Q1503" s="138"/>
      <c r="R1503" s="135"/>
      <c r="S1503" s="138"/>
      <c r="T1503" s="136"/>
      <c r="U1503" s="138"/>
    </row>
    <row r="1504" spans="1:21" s="148" customFormat="1" x14ac:dyDescent="0.3">
      <c r="A1504" s="111"/>
      <c r="B1504" s="145"/>
      <c r="C1504" s="146"/>
      <c r="D1504" s="145"/>
      <c r="E1504" s="147"/>
      <c r="F1504" s="145"/>
      <c r="G1504" s="146"/>
      <c r="H1504" s="106"/>
      <c r="I1504" s="145"/>
      <c r="J1504" s="146"/>
      <c r="K1504" s="145"/>
      <c r="L1504" s="147"/>
      <c r="M1504" s="145"/>
      <c r="N1504" s="146"/>
      <c r="O1504" s="106"/>
      <c r="P1504" s="145"/>
      <c r="Q1504" s="146"/>
      <c r="R1504" s="145"/>
      <c r="S1504" s="147"/>
      <c r="T1504" s="145"/>
      <c r="U1504" s="146"/>
    </row>
    <row r="1505" spans="1:21" s="148" customFormat="1" x14ac:dyDescent="0.3">
      <c r="A1505" s="111"/>
      <c r="C1505" s="111" t="s">
        <v>197</v>
      </c>
      <c r="D1505" s="111" t="s">
        <v>3</v>
      </c>
      <c r="E1505" s="111" t="s">
        <v>203</v>
      </c>
      <c r="J1505" s="111" t="s">
        <v>197</v>
      </c>
      <c r="K1505" s="111" t="s">
        <v>3</v>
      </c>
      <c r="L1505" s="111" t="s">
        <v>203</v>
      </c>
      <c r="Q1505" s="111" t="s">
        <v>197</v>
      </c>
      <c r="R1505" s="111" t="s">
        <v>3</v>
      </c>
      <c r="S1505" s="111" t="s">
        <v>203</v>
      </c>
    </row>
    <row r="1506" spans="1:21" s="148" customFormat="1" x14ac:dyDescent="0.3">
      <c r="A1506" s="111"/>
      <c r="B1506" s="111" t="s">
        <v>199</v>
      </c>
      <c r="C1506" s="148" t="e">
        <f>AVERAGE(B1497,C1498,D1499,E1500,F1501,G1502)</f>
        <v>#DIV/0!</v>
      </c>
      <c r="D1506" s="148" t="e">
        <f>STDEV(B1497,C1498,D1499,E1500,F1501,G1502)</f>
        <v>#DIV/0!</v>
      </c>
      <c r="E1506" s="148" t="e">
        <f>ROUND((D1506/C1506)*100,2)&amp;"%"</f>
        <v>#DIV/0!</v>
      </c>
      <c r="I1506" s="111" t="s">
        <v>199</v>
      </c>
      <c r="J1506" s="148" t="e">
        <f>AVERAGE(I1497,J1498,K1499,L1500,M1501,N1502)</f>
        <v>#DIV/0!</v>
      </c>
      <c r="K1506" s="148" t="e">
        <f>STDEV(I1497,J1498,K1499,L1500,M1501,N1502)</f>
        <v>#DIV/0!</v>
      </c>
      <c r="L1506" s="148" t="e">
        <f>ROUND((K1506/J1506)*100,2)&amp;"%"</f>
        <v>#DIV/0!</v>
      </c>
      <c r="P1506" s="111" t="s">
        <v>199</v>
      </c>
      <c r="Q1506" s="148" t="e">
        <f>AVERAGE(P1497,Q1498,R1499,S1500,T1501,U1502)</f>
        <v>#DIV/0!</v>
      </c>
      <c r="R1506" s="148" t="e">
        <f>STDEV(P1497,Q1498,R1499,S1500,T1501,U1502)</f>
        <v>#DIV/0!</v>
      </c>
      <c r="S1506" s="148" t="e">
        <f>ROUND((R1506/Q1506)*100,2)&amp;"%"</f>
        <v>#DIV/0!</v>
      </c>
    </row>
    <row r="1507" spans="1:21" s="148" customFormat="1" x14ac:dyDescent="0.3">
      <c r="A1507" s="111"/>
      <c r="B1507" s="111" t="s">
        <v>198</v>
      </c>
      <c r="C1507" s="148" t="e">
        <f>AVERAGE(B1498,C1497,D1497,F1497,G1497,E1498)</f>
        <v>#DIV/0!</v>
      </c>
      <c r="D1507" s="148" t="e">
        <f>STDEV(B1498,C1497,D1497,E1498,F1497,G1497)</f>
        <v>#DIV/0!</v>
      </c>
      <c r="E1507" s="148" t="e">
        <f t="shared" ref="E1507:E1511" si="249">ROUND((D1507/C1507)*100,2)&amp;"%"</f>
        <v>#DIV/0!</v>
      </c>
      <c r="F1507" s="111"/>
      <c r="G1507" s="111"/>
      <c r="I1507" s="111" t="s">
        <v>198</v>
      </c>
      <c r="J1507" s="148" t="e">
        <f>AVERAGE(I1498,J1497,K1497,M1497,N1497,L1498)</f>
        <v>#DIV/0!</v>
      </c>
      <c r="K1507" s="148" t="e">
        <f>STDEV(I1498,J1497,K1497,L1498,M1497,N1497)</f>
        <v>#DIV/0!</v>
      </c>
      <c r="L1507" s="148" t="e">
        <f t="shared" ref="L1507:L1511" si="250">ROUND((K1507/J1507)*100,2)&amp;"%"</f>
        <v>#DIV/0!</v>
      </c>
      <c r="M1507" s="111"/>
      <c r="N1507" s="111"/>
      <c r="P1507" s="111" t="s">
        <v>198</v>
      </c>
      <c r="Q1507" s="148" t="e">
        <f>AVERAGE(P1498,Q1497,R1497,T1497,U1497,S1498)</f>
        <v>#DIV/0!</v>
      </c>
      <c r="R1507" s="148" t="e">
        <f>STDEV(P1498,Q1497,R1497,S1498,T1497,U1497)</f>
        <v>#DIV/0!</v>
      </c>
      <c r="S1507" s="148" t="e">
        <f t="shared" ref="S1507:S1511" si="251">ROUND((R1507/Q1507)*100,2)&amp;"%"</f>
        <v>#DIV/0!</v>
      </c>
      <c r="T1507" s="111"/>
      <c r="U1507" s="111"/>
    </row>
    <row r="1508" spans="1:21" s="148" customFormat="1" x14ac:dyDescent="0.3">
      <c r="A1508" s="111"/>
      <c r="B1508" s="111" t="s">
        <v>200</v>
      </c>
      <c r="C1508" s="148" t="e">
        <f>AVERAGE(B1500,C1499,D1498,E1497,F1502,G1501)</f>
        <v>#DIV/0!</v>
      </c>
      <c r="D1508" s="148" t="e">
        <f>STDEV(B1500,C1499,D1498,E1497,F1502,G1501)</f>
        <v>#DIV/0!</v>
      </c>
      <c r="E1508" s="148" t="e">
        <f t="shared" si="249"/>
        <v>#DIV/0!</v>
      </c>
      <c r="F1508" s="111"/>
      <c r="G1508" s="111"/>
      <c r="I1508" s="111" t="s">
        <v>200</v>
      </c>
      <c r="J1508" s="148" t="e">
        <f>AVERAGE(I1500,J1499,K1498,L1497,M1502,N1501)</f>
        <v>#DIV/0!</v>
      </c>
      <c r="K1508" s="148" t="e">
        <f>STDEV(I1500,J1499,K1498,L1497,M1502,N1501)</f>
        <v>#DIV/0!</v>
      </c>
      <c r="L1508" s="148" t="e">
        <f t="shared" si="250"/>
        <v>#DIV/0!</v>
      </c>
      <c r="M1508" s="111"/>
      <c r="N1508" s="111"/>
      <c r="P1508" s="111" t="s">
        <v>200</v>
      </c>
      <c r="Q1508" s="148" t="e">
        <f>AVERAGE(P1500,Q1499,R1498,S1497,T1502,U1501)</f>
        <v>#DIV/0!</v>
      </c>
      <c r="R1508" s="148" t="e">
        <f>STDEV(P1500,Q1499,R1498,S1497,T1502,U1501)</f>
        <v>#DIV/0!</v>
      </c>
      <c r="S1508" s="148" t="e">
        <f t="shared" si="251"/>
        <v>#DIV/0!</v>
      </c>
      <c r="T1508" s="111"/>
      <c r="U1508" s="111"/>
    </row>
    <row r="1509" spans="1:21" s="148" customFormat="1" x14ac:dyDescent="0.3">
      <c r="A1509" s="111"/>
      <c r="B1509" s="111" t="s">
        <v>201</v>
      </c>
      <c r="C1509" s="148" t="e">
        <f>AVERAGE(B1501,C1502,D1502,E1501,F1500,G1499)</f>
        <v>#DIV/0!</v>
      </c>
      <c r="D1509" s="148" t="e">
        <f>STDEV(B1501,C1502,D1502,E1501,F1500,G1499)</f>
        <v>#DIV/0!</v>
      </c>
      <c r="E1509" s="148" t="e">
        <f t="shared" si="249"/>
        <v>#DIV/0!</v>
      </c>
      <c r="F1509" s="111"/>
      <c r="G1509" s="111"/>
      <c r="I1509" s="111" t="s">
        <v>201</v>
      </c>
      <c r="J1509" s="148" t="e">
        <f>AVERAGE(I1501,J1502,K1502,L1501,M1500,N1499)</f>
        <v>#DIV/0!</v>
      </c>
      <c r="K1509" s="148" t="e">
        <f>STDEV(I1501,J1502,K1502,L1501,M1500,N1499)</f>
        <v>#DIV/0!</v>
      </c>
      <c r="L1509" s="148" t="e">
        <f t="shared" si="250"/>
        <v>#DIV/0!</v>
      </c>
      <c r="M1509" s="111"/>
      <c r="N1509" s="111"/>
      <c r="P1509" s="111" t="s">
        <v>201</v>
      </c>
      <c r="Q1509" s="148" t="e">
        <f>AVERAGE(P1501,Q1502,R1502,S1501,T1500,U1499)</f>
        <v>#DIV/0!</v>
      </c>
      <c r="R1509" s="148" t="e">
        <f>STDEV(P1501,Q1502,R1502,S1501,T1500,U1499)</f>
        <v>#DIV/0!</v>
      </c>
      <c r="S1509" s="148" t="e">
        <f t="shared" si="251"/>
        <v>#DIV/0!</v>
      </c>
      <c r="T1509" s="111"/>
      <c r="U1509" s="111"/>
    </row>
    <row r="1510" spans="1:21" s="148" customFormat="1" x14ac:dyDescent="0.3">
      <c r="A1510" s="111"/>
      <c r="B1510" s="111" t="s">
        <v>202</v>
      </c>
      <c r="C1510" s="148" t="e">
        <f>AVERAGE(B1503,C1501,D1500,G1498,F1503,E1504)</f>
        <v>#DIV/0!</v>
      </c>
      <c r="D1510" s="148" t="e">
        <f>STDEV(B1503,C1501,D1500,G1498,F1503,E1504)</f>
        <v>#DIV/0!</v>
      </c>
      <c r="E1510" s="148" t="e">
        <f t="shared" si="249"/>
        <v>#DIV/0!</v>
      </c>
      <c r="F1510" s="111"/>
      <c r="G1510" s="111"/>
      <c r="I1510" s="111" t="s">
        <v>202</v>
      </c>
      <c r="J1510" s="148" t="e">
        <f>AVERAGE(I1503,J1501,K1500,N1498,M1503,L1504)</f>
        <v>#DIV/0!</v>
      </c>
      <c r="K1510" s="148" t="e">
        <f>STDEV(I1503,J1501,K1500,N1498,M1503,L1504)</f>
        <v>#DIV/0!</v>
      </c>
      <c r="L1510" s="148" t="e">
        <f t="shared" si="250"/>
        <v>#DIV/0!</v>
      </c>
      <c r="M1510" s="111"/>
      <c r="N1510" s="111"/>
      <c r="P1510" s="111" t="s">
        <v>202</v>
      </c>
      <c r="Q1510" s="148" t="e">
        <f>AVERAGE(P1503,Q1501,R1500,U1498,T1503,S1504)</f>
        <v>#DIV/0!</v>
      </c>
      <c r="R1510" s="148" t="e">
        <f>STDEV(P1503,Q1501,R1500,U1498,T1503,S1504)</f>
        <v>#DIV/0!</v>
      </c>
      <c r="S1510" s="148" t="e">
        <f t="shared" si="251"/>
        <v>#DIV/0!</v>
      </c>
      <c r="T1510" s="111"/>
      <c r="U1510" s="111"/>
    </row>
    <row r="1511" spans="1:21" s="148" customFormat="1" x14ac:dyDescent="0.3">
      <c r="A1511" s="111"/>
      <c r="B1511" s="111" t="s">
        <v>204</v>
      </c>
      <c r="C1511" s="148" t="e">
        <f>AVERAGE(B1504,C1503,D1504,E1503,F1504,G1503)</f>
        <v>#DIV/0!</v>
      </c>
      <c r="D1511" s="148" t="e">
        <f>STDEV(B1504,C1503,D1504,E1503,F1504,G1503)</f>
        <v>#DIV/0!</v>
      </c>
      <c r="E1511" s="148" t="e">
        <f t="shared" si="249"/>
        <v>#DIV/0!</v>
      </c>
      <c r="F1511" s="111"/>
      <c r="G1511" s="111"/>
      <c r="I1511" s="111" t="s">
        <v>204</v>
      </c>
      <c r="J1511" s="148" t="e">
        <f>AVERAGE(I1504,J1503,K1504,L1503,M1504,N1503)</f>
        <v>#DIV/0!</v>
      </c>
      <c r="K1511" s="148" t="e">
        <f>STDEV(I1504,J1503,K1504,L1503,M1504,N1503)</f>
        <v>#DIV/0!</v>
      </c>
      <c r="L1511" s="148" t="e">
        <f t="shared" si="250"/>
        <v>#DIV/0!</v>
      </c>
      <c r="M1511" s="111"/>
      <c r="N1511" s="111"/>
      <c r="P1511" s="111" t="s">
        <v>204</v>
      </c>
      <c r="Q1511" s="148" t="e">
        <f>AVERAGE(P1504,Q1503,R1504,S1503,T1504,U1503)</f>
        <v>#DIV/0!</v>
      </c>
      <c r="R1511" s="148" t="e">
        <f>STDEV(P1504,Q1503,R1504,S1503,T1504,U1503)</f>
        <v>#DIV/0!</v>
      </c>
      <c r="S1511" s="148" t="e">
        <f t="shared" si="251"/>
        <v>#DIV/0!</v>
      </c>
      <c r="T1511" s="111"/>
      <c r="U1511" s="111"/>
    </row>
    <row r="1512" spans="1:21" s="148" customFormat="1" x14ac:dyDescent="0.3">
      <c r="A1512" s="111"/>
      <c r="B1512" s="111"/>
      <c r="C1512" s="111"/>
      <c r="D1512" s="111"/>
      <c r="E1512" s="111"/>
      <c r="F1512" s="111"/>
      <c r="G1512" s="111"/>
      <c r="I1512" s="111"/>
      <c r="J1512" s="111"/>
      <c r="K1512" s="111"/>
      <c r="L1512" s="111"/>
      <c r="M1512" s="111"/>
      <c r="N1512" s="111"/>
      <c r="P1512" s="111"/>
      <c r="Q1512" s="111"/>
      <c r="R1512" s="111"/>
      <c r="S1512" s="111"/>
      <c r="T1512" s="111"/>
      <c r="U1512" s="111"/>
    </row>
    <row r="1513" spans="1:21" s="148" customFormat="1" x14ac:dyDescent="0.3">
      <c r="A1513" s="111"/>
      <c r="B1513" s="52" t="s">
        <v>194</v>
      </c>
      <c r="C1513" s="106"/>
      <c r="D1513" s="106"/>
      <c r="E1513" s="106"/>
      <c r="F1513" s="106"/>
      <c r="G1513" s="106"/>
      <c r="H1513" s="106"/>
      <c r="I1513" s="52" t="s">
        <v>195</v>
      </c>
      <c r="J1513" s="106"/>
      <c r="K1513" s="106"/>
      <c r="L1513" s="106"/>
      <c r="M1513" s="106"/>
      <c r="N1513" s="106"/>
      <c r="O1513" s="106"/>
      <c r="P1513" s="52" t="s">
        <v>196</v>
      </c>
      <c r="Q1513" s="106"/>
      <c r="R1513" s="106"/>
      <c r="S1513" s="106"/>
      <c r="T1513" s="106"/>
      <c r="U1513" s="106"/>
    </row>
    <row r="1514" spans="1:21" s="148" customFormat="1" x14ac:dyDescent="0.3">
      <c r="A1514" s="111"/>
      <c r="B1514" s="131"/>
      <c r="C1514" s="131"/>
      <c r="D1514" s="131"/>
      <c r="E1514" s="131"/>
      <c r="F1514" s="131"/>
      <c r="G1514" s="131"/>
      <c r="H1514" s="106"/>
      <c r="I1514" s="131"/>
      <c r="J1514" s="131"/>
      <c r="K1514" s="131"/>
      <c r="L1514" s="131"/>
      <c r="M1514" s="131"/>
      <c r="N1514" s="131"/>
      <c r="O1514" s="106"/>
      <c r="P1514" s="131"/>
      <c r="Q1514" s="131"/>
      <c r="R1514" s="131"/>
      <c r="S1514" s="131"/>
      <c r="T1514" s="131"/>
      <c r="U1514" s="131"/>
    </row>
    <row r="1515" spans="1:21" s="148" customFormat="1" x14ac:dyDescent="0.3">
      <c r="A1515" s="111"/>
      <c r="B1515" s="132"/>
      <c r="C1515" s="133"/>
      <c r="D1515" s="133"/>
      <c r="E1515" s="134"/>
      <c r="F1515" s="133"/>
      <c r="G1515" s="133"/>
      <c r="H1515" s="106"/>
      <c r="I1515" s="132"/>
      <c r="J1515" s="133"/>
      <c r="K1515" s="133"/>
      <c r="L1515" s="134"/>
      <c r="M1515" s="133"/>
      <c r="N1515" s="133"/>
      <c r="O1515" s="106"/>
      <c r="P1515" s="132"/>
      <c r="Q1515" s="133"/>
      <c r="R1515" s="133"/>
      <c r="S1515" s="134"/>
      <c r="T1515" s="133"/>
      <c r="U1515" s="133"/>
    </row>
    <row r="1516" spans="1:21" s="148" customFormat="1" x14ac:dyDescent="0.3">
      <c r="A1516" s="111"/>
      <c r="B1516" s="133"/>
      <c r="C1516" s="132"/>
      <c r="D1516" s="134"/>
      <c r="E1516" s="133"/>
      <c r="F1516" s="135"/>
      <c r="G1516" s="136"/>
      <c r="H1516" s="106"/>
      <c r="I1516" s="133"/>
      <c r="J1516" s="132"/>
      <c r="K1516" s="134"/>
      <c r="L1516" s="133"/>
      <c r="M1516" s="135"/>
      <c r="N1516" s="136"/>
      <c r="O1516" s="106"/>
      <c r="P1516" s="133"/>
      <c r="Q1516" s="132"/>
      <c r="R1516" s="134"/>
      <c r="S1516" s="133"/>
      <c r="T1516" s="135"/>
      <c r="U1516" s="136"/>
    </row>
    <row r="1517" spans="1:21" s="148" customFormat="1" x14ac:dyDescent="0.3">
      <c r="A1517" s="111"/>
      <c r="B1517" s="135"/>
      <c r="C1517" s="134"/>
      <c r="D1517" s="132"/>
      <c r="E1517" s="135"/>
      <c r="F1517" s="135"/>
      <c r="G1517" s="137"/>
      <c r="H1517" s="106"/>
      <c r="I1517" s="135"/>
      <c r="J1517" s="134"/>
      <c r="K1517" s="132"/>
      <c r="L1517" s="135"/>
      <c r="M1517" s="135"/>
      <c r="N1517" s="137"/>
      <c r="O1517" s="106"/>
      <c r="P1517" s="135"/>
      <c r="Q1517" s="134"/>
      <c r="R1517" s="132"/>
      <c r="S1517" s="135"/>
      <c r="T1517" s="135"/>
      <c r="U1517" s="137"/>
    </row>
    <row r="1518" spans="1:21" s="148" customFormat="1" x14ac:dyDescent="0.3">
      <c r="A1518" s="111"/>
      <c r="B1518" s="134"/>
      <c r="C1518" s="135"/>
      <c r="D1518" s="136"/>
      <c r="E1518" s="132"/>
      <c r="F1518" s="137"/>
      <c r="G1518" s="135"/>
      <c r="H1518" s="106"/>
      <c r="I1518" s="134"/>
      <c r="J1518" s="135"/>
      <c r="K1518" s="136"/>
      <c r="L1518" s="132"/>
      <c r="M1518" s="137"/>
      <c r="N1518" s="135"/>
      <c r="O1518" s="106"/>
      <c r="P1518" s="134"/>
      <c r="Q1518" s="135"/>
      <c r="R1518" s="136"/>
      <c r="S1518" s="132"/>
      <c r="T1518" s="137"/>
      <c r="U1518" s="135"/>
    </row>
    <row r="1519" spans="1:21" s="148" customFormat="1" x14ac:dyDescent="0.3">
      <c r="A1519" s="111"/>
      <c r="B1519" s="137"/>
      <c r="C1519" s="136"/>
      <c r="D1519" s="135"/>
      <c r="E1519" s="137"/>
      <c r="F1519" s="132"/>
      <c r="G1519" s="134"/>
      <c r="H1519" s="106"/>
      <c r="I1519" s="137"/>
      <c r="J1519" s="136"/>
      <c r="K1519" s="135"/>
      <c r="L1519" s="137"/>
      <c r="M1519" s="132"/>
      <c r="N1519" s="134"/>
      <c r="O1519" s="106"/>
      <c r="P1519" s="137"/>
      <c r="Q1519" s="136"/>
      <c r="R1519" s="135"/>
      <c r="S1519" s="137"/>
      <c r="T1519" s="132"/>
      <c r="U1519" s="134"/>
    </row>
    <row r="1520" spans="1:21" s="148" customFormat="1" x14ac:dyDescent="0.3">
      <c r="A1520" s="111"/>
      <c r="B1520" s="135"/>
      <c r="C1520" s="137"/>
      <c r="D1520" s="137"/>
      <c r="E1520" s="135"/>
      <c r="F1520" s="134"/>
      <c r="G1520" s="132"/>
      <c r="H1520" s="106"/>
      <c r="I1520" s="135"/>
      <c r="J1520" s="137"/>
      <c r="K1520" s="137"/>
      <c r="L1520" s="135"/>
      <c r="M1520" s="134"/>
      <c r="N1520" s="132"/>
      <c r="O1520" s="106"/>
      <c r="P1520" s="135"/>
      <c r="Q1520" s="137"/>
      <c r="R1520" s="137"/>
      <c r="S1520" s="135"/>
      <c r="T1520" s="134"/>
      <c r="U1520" s="132"/>
    </row>
    <row r="1521" spans="1:21" s="148" customFormat="1" x14ac:dyDescent="0.3">
      <c r="A1521" s="111"/>
      <c r="B1521" s="136"/>
      <c r="C1521" s="138"/>
      <c r="D1521" s="135"/>
      <c r="E1521" s="138"/>
      <c r="F1521" s="136"/>
      <c r="G1521" s="138"/>
      <c r="H1521" s="106"/>
      <c r="I1521" s="136"/>
      <c r="J1521" s="138"/>
      <c r="K1521" s="135"/>
      <c r="L1521" s="138"/>
      <c r="M1521" s="136"/>
      <c r="N1521" s="138"/>
      <c r="O1521" s="106"/>
      <c r="P1521" s="136"/>
      <c r="Q1521" s="138"/>
      <c r="R1521" s="135"/>
      <c r="S1521" s="138"/>
      <c r="T1521" s="136"/>
      <c r="U1521" s="138"/>
    </row>
    <row r="1522" spans="1:21" s="148" customFormat="1" x14ac:dyDescent="0.3">
      <c r="A1522" s="111"/>
      <c r="B1522" s="145"/>
      <c r="C1522" s="146"/>
      <c r="D1522" s="145"/>
      <c r="E1522" s="147"/>
      <c r="F1522" s="145"/>
      <c r="G1522" s="146"/>
      <c r="H1522" s="106"/>
      <c r="I1522" s="145"/>
      <c r="J1522" s="146"/>
      <c r="K1522" s="145"/>
      <c r="L1522" s="147"/>
      <c r="M1522" s="145"/>
      <c r="N1522" s="146"/>
      <c r="O1522" s="106"/>
      <c r="P1522" s="145"/>
      <c r="Q1522" s="146"/>
      <c r="R1522" s="145"/>
      <c r="S1522" s="147"/>
      <c r="T1522" s="145"/>
      <c r="U1522" s="146"/>
    </row>
    <row r="1523" spans="1:21" s="148" customFormat="1" x14ac:dyDescent="0.3">
      <c r="A1523" s="111"/>
      <c r="C1523" s="111" t="s">
        <v>197</v>
      </c>
      <c r="D1523" s="111" t="s">
        <v>3</v>
      </c>
      <c r="E1523" s="111" t="s">
        <v>203</v>
      </c>
      <c r="J1523" s="111" t="s">
        <v>197</v>
      </c>
      <c r="K1523" s="111" t="s">
        <v>3</v>
      </c>
      <c r="L1523" s="111" t="s">
        <v>203</v>
      </c>
      <c r="Q1523" s="111" t="s">
        <v>197</v>
      </c>
      <c r="R1523" s="111" t="s">
        <v>3</v>
      </c>
      <c r="S1523" s="111" t="s">
        <v>203</v>
      </c>
    </row>
    <row r="1524" spans="1:21" s="148" customFormat="1" x14ac:dyDescent="0.3">
      <c r="A1524" s="111"/>
      <c r="B1524" s="111" t="s">
        <v>199</v>
      </c>
      <c r="C1524" s="148" t="e">
        <f>AVERAGE(B1515,C1516,D1517,E1518,F1519,G1520)</f>
        <v>#DIV/0!</v>
      </c>
      <c r="D1524" s="148" t="e">
        <f>STDEV(B1515,C1516,D1517,E1518,F1519,G1520)</f>
        <v>#DIV/0!</v>
      </c>
      <c r="E1524" s="148" t="e">
        <f>ROUND((D1524/C1524)*100,2)&amp;"%"</f>
        <v>#DIV/0!</v>
      </c>
      <c r="I1524" s="111" t="s">
        <v>199</v>
      </c>
      <c r="J1524" s="148" t="e">
        <f>AVERAGE(I1515,J1516,K1517,L1518,M1519,N1520)</f>
        <v>#DIV/0!</v>
      </c>
      <c r="K1524" s="148" t="e">
        <f>STDEV(I1515,J1516,K1517,L1518,M1519,N1520)</f>
        <v>#DIV/0!</v>
      </c>
      <c r="L1524" s="148" t="e">
        <f>ROUND((K1524/J1524)*100,2)&amp;"%"</f>
        <v>#DIV/0!</v>
      </c>
      <c r="P1524" s="111" t="s">
        <v>199</v>
      </c>
      <c r="Q1524" s="148" t="e">
        <f>AVERAGE(P1515,Q1516,R1517,S1518,T1519,U1520)</f>
        <v>#DIV/0!</v>
      </c>
      <c r="R1524" s="148" t="e">
        <f>STDEV(P1515,Q1516,R1517,S1518,T1519,U1520)</f>
        <v>#DIV/0!</v>
      </c>
      <c r="S1524" s="148" t="e">
        <f>ROUND((R1524/Q1524)*100,2)&amp;"%"</f>
        <v>#DIV/0!</v>
      </c>
    </row>
    <row r="1525" spans="1:21" s="148" customFormat="1" x14ac:dyDescent="0.3">
      <c r="A1525" s="111"/>
      <c r="B1525" s="111" t="s">
        <v>198</v>
      </c>
      <c r="C1525" s="148" t="e">
        <f>AVERAGE(B1516,C1515,D1515,F1515,G1515,E1516)</f>
        <v>#DIV/0!</v>
      </c>
      <c r="D1525" s="148" t="e">
        <f>STDEV(B1516,C1515,D1515,E1516,F1515,G1515)</f>
        <v>#DIV/0!</v>
      </c>
      <c r="E1525" s="148" t="e">
        <f t="shared" ref="E1525:E1529" si="252">ROUND((D1525/C1525)*100,2)&amp;"%"</f>
        <v>#DIV/0!</v>
      </c>
      <c r="F1525" s="111"/>
      <c r="G1525" s="111"/>
      <c r="I1525" s="111" t="s">
        <v>198</v>
      </c>
      <c r="J1525" s="148" t="e">
        <f>AVERAGE(I1516,J1515,K1515,M1515,N1515,L1516)</f>
        <v>#DIV/0!</v>
      </c>
      <c r="K1525" s="148" t="e">
        <f>STDEV(I1516,J1515,K1515,L1516,M1515,N1515)</f>
        <v>#DIV/0!</v>
      </c>
      <c r="L1525" s="148" t="e">
        <f t="shared" ref="L1525:L1529" si="253">ROUND((K1525/J1525)*100,2)&amp;"%"</f>
        <v>#DIV/0!</v>
      </c>
      <c r="M1525" s="111"/>
      <c r="N1525" s="111"/>
      <c r="P1525" s="111" t="s">
        <v>198</v>
      </c>
      <c r="Q1525" s="148" t="e">
        <f>AVERAGE(P1516,Q1515,R1515,T1515,U1515,S1516)</f>
        <v>#DIV/0!</v>
      </c>
      <c r="R1525" s="148" t="e">
        <f>STDEV(P1516,Q1515,R1515,S1516,T1515,U1515)</f>
        <v>#DIV/0!</v>
      </c>
      <c r="S1525" s="148" t="e">
        <f t="shared" ref="S1525:S1529" si="254">ROUND((R1525/Q1525)*100,2)&amp;"%"</f>
        <v>#DIV/0!</v>
      </c>
      <c r="T1525" s="111"/>
      <c r="U1525" s="111"/>
    </row>
    <row r="1526" spans="1:21" s="148" customFormat="1" x14ac:dyDescent="0.3">
      <c r="A1526" s="111"/>
      <c r="B1526" s="111" t="s">
        <v>200</v>
      </c>
      <c r="C1526" s="148" t="e">
        <f>AVERAGE(B1518,C1517,D1516,E1515,F1520,G1519)</f>
        <v>#DIV/0!</v>
      </c>
      <c r="D1526" s="148" t="e">
        <f>STDEV(B1518,C1517,D1516,E1515,F1520,G1519)</f>
        <v>#DIV/0!</v>
      </c>
      <c r="E1526" s="148" t="e">
        <f t="shared" si="252"/>
        <v>#DIV/0!</v>
      </c>
      <c r="F1526" s="111"/>
      <c r="G1526" s="111"/>
      <c r="I1526" s="111" t="s">
        <v>200</v>
      </c>
      <c r="J1526" s="148" t="e">
        <f>AVERAGE(I1518,J1517,K1516,L1515,M1520,N1519)</f>
        <v>#DIV/0!</v>
      </c>
      <c r="K1526" s="148" t="e">
        <f>STDEV(I1518,J1517,K1516,L1515,M1520,N1519)</f>
        <v>#DIV/0!</v>
      </c>
      <c r="L1526" s="148" t="e">
        <f t="shared" si="253"/>
        <v>#DIV/0!</v>
      </c>
      <c r="M1526" s="111"/>
      <c r="N1526" s="111"/>
      <c r="P1526" s="111" t="s">
        <v>200</v>
      </c>
      <c r="Q1526" s="148" t="e">
        <f>AVERAGE(P1518,Q1517,R1516,S1515,T1520,U1519)</f>
        <v>#DIV/0!</v>
      </c>
      <c r="R1526" s="148" t="e">
        <f>STDEV(P1518,Q1517,R1516,S1515,T1520,U1519)</f>
        <v>#DIV/0!</v>
      </c>
      <c r="S1526" s="148" t="e">
        <f t="shared" si="254"/>
        <v>#DIV/0!</v>
      </c>
      <c r="T1526" s="111"/>
      <c r="U1526" s="111"/>
    </row>
    <row r="1527" spans="1:21" s="148" customFormat="1" x14ac:dyDescent="0.3">
      <c r="A1527" s="111"/>
      <c r="B1527" s="111" t="s">
        <v>201</v>
      </c>
      <c r="C1527" s="148" t="e">
        <f>AVERAGE(B1519,C1520,D1520,E1519,F1518,G1517)</f>
        <v>#DIV/0!</v>
      </c>
      <c r="D1527" s="148" t="e">
        <f>STDEV(B1519,C1520,D1520,E1519,F1518,G1517)</f>
        <v>#DIV/0!</v>
      </c>
      <c r="E1527" s="148" t="e">
        <f t="shared" si="252"/>
        <v>#DIV/0!</v>
      </c>
      <c r="F1527" s="111"/>
      <c r="G1527" s="111"/>
      <c r="I1527" s="111" t="s">
        <v>201</v>
      </c>
      <c r="J1527" s="148" t="e">
        <f>AVERAGE(I1519,J1520,K1520,L1519,M1518,N1517)</f>
        <v>#DIV/0!</v>
      </c>
      <c r="K1527" s="148" t="e">
        <f>STDEV(I1519,J1520,K1520,L1519,M1518,N1517)</f>
        <v>#DIV/0!</v>
      </c>
      <c r="L1527" s="148" t="e">
        <f t="shared" si="253"/>
        <v>#DIV/0!</v>
      </c>
      <c r="M1527" s="111"/>
      <c r="N1527" s="111"/>
      <c r="P1527" s="111" t="s">
        <v>201</v>
      </c>
      <c r="Q1527" s="148" t="e">
        <f>AVERAGE(P1519,Q1520,R1520,S1519,T1518,U1517)</f>
        <v>#DIV/0!</v>
      </c>
      <c r="R1527" s="148" t="e">
        <f>STDEV(P1519,Q1520,R1520,S1519,T1518,U1517)</f>
        <v>#DIV/0!</v>
      </c>
      <c r="S1527" s="148" t="e">
        <f t="shared" si="254"/>
        <v>#DIV/0!</v>
      </c>
      <c r="T1527" s="111"/>
      <c r="U1527" s="111"/>
    </row>
    <row r="1528" spans="1:21" s="148" customFormat="1" x14ac:dyDescent="0.3">
      <c r="A1528" s="111"/>
      <c r="B1528" s="111" t="s">
        <v>202</v>
      </c>
      <c r="C1528" s="148" t="e">
        <f>AVERAGE(B1521,C1519,D1518,G1516,F1521,E1522)</f>
        <v>#DIV/0!</v>
      </c>
      <c r="D1528" s="148" t="e">
        <f>STDEV(B1521,C1519,D1518,G1516,F1521,E1522)</f>
        <v>#DIV/0!</v>
      </c>
      <c r="E1528" s="148" t="e">
        <f t="shared" si="252"/>
        <v>#DIV/0!</v>
      </c>
      <c r="F1528" s="111"/>
      <c r="G1528" s="111"/>
      <c r="I1528" s="111" t="s">
        <v>202</v>
      </c>
      <c r="J1528" s="148" t="e">
        <f>AVERAGE(I1521,J1519,K1518,N1516,M1521,L1522)</f>
        <v>#DIV/0!</v>
      </c>
      <c r="K1528" s="148" t="e">
        <f>STDEV(I1521,J1519,K1518,N1516,M1521,L1522)</f>
        <v>#DIV/0!</v>
      </c>
      <c r="L1528" s="148" t="e">
        <f t="shared" si="253"/>
        <v>#DIV/0!</v>
      </c>
      <c r="M1528" s="111"/>
      <c r="N1528" s="111"/>
      <c r="P1528" s="111" t="s">
        <v>202</v>
      </c>
      <c r="Q1528" s="148" t="e">
        <f>AVERAGE(P1521,Q1519,R1518,U1516,T1521,S1522)</f>
        <v>#DIV/0!</v>
      </c>
      <c r="R1528" s="148" t="e">
        <f>STDEV(P1521,Q1519,R1518,U1516,T1521,S1522)</f>
        <v>#DIV/0!</v>
      </c>
      <c r="S1528" s="148" t="e">
        <f t="shared" si="254"/>
        <v>#DIV/0!</v>
      </c>
      <c r="T1528" s="111"/>
      <c r="U1528" s="111"/>
    </row>
    <row r="1529" spans="1:21" s="148" customFormat="1" x14ac:dyDescent="0.3">
      <c r="A1529" s="111"/>
      <c r="B1529" s="111" t="s">
        <v>204</v>
      </c>
      <c r="C1529" s="148" t="e">
        <f>AVERAGE(B1522,C1521,D1522,E1521,F1522,G1521)</f>
        <v>#DIV/0!</v>
      </c>
      <c r="D1529" s="148" t="e">
        <f>STDEV(B1522,C1521,D1522,E1521,F1522,G1521)</f>
        <v>#DIV/0!</v>
      </c>
      <c r="E1529" s="148" t="e">
        <f t="shared" si="252"/>
        <v>#DIV/0!</v>
      </c>
      <c r="F1529" s="111"/>
      <c r="G1529" s="111"/>
      <c r="I1529" s="111" t="s">
        <v>204</v>
      </c>
      <c r="J1529" s="148" t="e">
        <f>AVERAGE(I1522,J1521,K1522,L1521,M1522,N1521)</f>
        <v>#DIV/0!</v>
      </c>
      <c r="K1529" s="148" t="e">
        <f>STDEV(I1522,J1521,K1522,L1521,M1522,N1521)</f>
        <v>#DIV/0!</v>
      </c>
      <c r="L1529" s="148" t="e">
        <f t="shared" si="253"/>
        <v>#DIV/0!</v>
      </c>
      <c r="M1529" s="111"/>
      <c r="N1529" s="111"/>
      <c r="P1529" s="111" t="s">
        <v>204</v>
      </c>
      <c r="Q1529" s="148" t="e">
        <f>AVERAGE(P1522,Q1521,R1522,S1521,T1522,U1521)</f>
        <v>#DIV/0!</v>
      </c>
      <c r="R1529" s="148" t="e">
        <f>STDEV(P1522,Q1521,R1522,S1521,T1522,U1521)</f>
        <v>#DIV/0!</v>
      </c>
      <c r="S1529" s="148" t="e">
        <f t="shared" si="254"/>
        <v>#DIV/0!</v>
      </c>
      <c r="T1529" s="111"/>
      <c r="U1529" s="111"/>
    </row>
    <row r="1530" spans="1:21" s="148" customFormat="1" x14ac:dyDescent="0.3">
      <c r="A1530" s="111"/>
      <c r="B1530" s="111"/>
      <c r="C1530" s="111"/>
      <c r="D1530" s="111"/>
      <c r="E1530" s="111"/>
      <c r="F1530" s="111"/>
      <c r="G1530" s="111"/>
      <c r="I1530" s="111"/>
      <c r="J1530" s="111"/>
      <c r="K1530" s="111"/>
      <c r="L1530" s="111"/>
      <c r="M1530" s="111"/>
      <c r="N1530" s="111"/>
      <c r="P1530" s="111"/>
      <c r="Q1530" s="111"/>
      <c r="R1530" s="111"/>
      <c r="S1530" s="111"/>
      <c r="T1530" s="111"/>
      <c r="U1530" s="111"/>
    </row>
    <row r="1531" spans="1:21" s="148" customFormat="1" x14ac:dyDescent="0.3">
      <c r="A1531" s="111"/>
      <c r="B1531" s="52" t="s">
        <v>194</v>
      </c>
      <c r="C1531" s="106"/>
      <c r="D1531" s="106"/>
      <c r="E1531" s="106"/>
      <c r="F1531" s="106"/>
      <c r="G1531" s="106"/>
      <c r="H1531" s="106"/>
      <c r="I1531" s="52" t="s">
        <v>195</v>
      </c>
      <c r="J1531" s="106"/>
      <c r="K1531" s="106"/>
      <c r="L1531" s="106"/>
      <c r="M1531" s="106"/>
      <c r="N1531" s="106"/>
      <c r="O1531" s="106"/>
      <c r="P1531" s="52" t="s">
        <v>196</v>
      </c>
      <c r="Q1531" s="106"/>
      <c r="R1531" s="106"/>
      <c r="S1531" s="106"/>
      <c r="T1531" s="106"/>
      <c r="U1531" s="106"/>
    </row>
    <row r="1532" spans="1:21" s="148" customFormat="1" x14ac:dyDescent="0.3">
      <c r="A1532" s="111"/>
      <c r="B1532" s="131"/>
      <c r="C1532" s="131"/>
      <c r="D1532" s="131"/>
      <c r="E1532" s="131"/>
      <c r="F1532" s="131"/>
      <c r="G1532" s="131"/>
      <c r="H1532" s="106"/>
      <c r="I1532" s="131"/>
      <c r="J1532" s="131"/>
      <c r="K1532" s="131"/>
      <c r="L1532" s="131"/>
      <c r="M1532" s="131"/>
      <c r="N1532" s="131"/>
      <c r="O1532" s="106"/>
      <c r="P1532" s="131"/>
      <c r="Q1532" s="131"/>
      <c r="R1532" s="131"/>
      <c r="S1532" s="131"/>
      <c r="T1532" s="131"/>
      <c r="U1532" s="131"/>
    </row>
    <row r="1533" spans="1:21" s="148" customFormat="1" x14ac:dyDescent="0.3">
      <c r="A1533" s="111"/>
      <c r="B1533" s="132"/>
      <c r="C1533" s="133"/>
      <c r="D1533" s="133"/>
      <c r="E1533" s="134"/>
      <c r="F1533" s="133"/>
      <c r="G1533" s="133"/>
      <c r="H1533" s="106"/>
      <c r="I1533" s="132"/>
      <c r="J1533" s="133"/>
      <c r="K1533" s="133"/>
      <c r="L1533" s="134"/>
      <c r="M1533" s="133"/>
      <c r="N1533" s="133"/>
      <c r="O1533" s="106"/>
      <c r="P1533" s="132"/>
      <c r="Q1533" s="133"/>
      <c r="R1533" s="133"/>
      <c r="S1533" s="134"/>
      <c r="T1533" s="133"/>
      <c r="U1533" s="133"/>
    </row>
    <row r="1534" spans="1:21" s="148" customFormat="1" x14ac:dyDescent="0.3">
      <c r="A1534" s="111"/>
      <c r="B1534" s="133"/>
      <c r="C1534" s="132"/>
      <c r="D1534" s="134"/>
      <c r="E1534" s="133"/>
      <c r="F1534" s="135"/>
      <c r="G1534" s="136"/>
      <c r="H1534" s="106"/>
      <c r="I1534" s="133"/>
      <c r="J1534" s="132"/>
      <c r="K1534" s="134"/>
      <c r="L1534" s="133"/>
      <c r="M1534" s="135"/>
      <c r="N1534" s="136"/>
      <c r="O1534" s="106"/>
      <c r="P1534" s="133"/>
      <c r="Q1534" s="132"/>
      <c r="R1534" s="134"/>
      <c r="S1534" s="133"/>
      <c r="T1534" s="135"/>
      <c r="U1534" s="136"/>
    </row>
    <row r="1535" spans="1:21" s="148" customFormat="1" x14ac:dyDescent="0.3">
      <c r="A1535" s="111"/>
      <c r="B1535" s="135"/>
      <c r="C1535" s="134"/>
      <c r="D1535" s="132"/>
      <c r="E1535" s="135"/>
      <c r="F1535" s="135"/>
      <c r="G1535" s="137"/>
      <c r="H1535" s="106"/>
      <c r="I1535" s="135"/>
      <c r="J1535" s="134"/>
      <c r="K1535" s="132"/>
      <c r="L1535" s="135"/>
      <c r="M1535" s="135"/>
      <c r="N1535" s="137"/>
      <c r="O1535" s="106"/>
      <c r="P1535" s="135"/>
      <c r="Q1535" s="134"/>
      <c r="R1535" s="132"/>
      <c r="S1535" s="135"/>
      <c r="T1535" s="135"/>
      <c r="U1535" s="137"/>
    </row>
    <row r="1536" spans="1:21" s="148" customFormat="1" x14ac:dyDescent="0.3">
      <c r="A1536" s="111"/>
      <c r="B1536" s="134"/>
      <c r="C1536" s="135"/>
      <c r="D1536" s="136"/>
      <c r="E1536" s="132"/>
      <c r="F1536" s="137"/>
      <c r="G1536" s="135"/>
      <c r="H1536" s="106"/>
      <c r="I1536" s="134"/>
      <c r="J1536" s="135"/>
      <c r="K1536" s="136"/>
      <c r="L1536" s="132"/>
      <c r="M1536" s="137"/>
      <c r="N1536" s="135"/>
      <c r="O1536" s="106"/>
      <c r="P1536" s="134"/>
      <c r="Q1536" s="135"/>
      <c r="R1536" s="136"/>
      <c r="S1536" s="132"/>
      <c r="T1536" s="137"/>
      <c r="U1536" s="135"/>
    </row>
    <row r="1537" spans="1:21" s="148" customFormat="1" x14ac:dyDescent="0.3">
      <c r="A1537" s="111"/>
      <c r="B1537" s="137"/>
      <c r="C1537" s="136"/>
      <c r="D1537" s="135"/>
      <c r="E1537" s="137"/>
      <c r="F1537" s="132"/>
      <c r="G1537" s="134"/>
      <c r="H1537" s="106"/>
      <c r="I1537" s="137"/>
      <c r="J1537" s="136"/>
      <c r="K1537" s="135"/>
      <c r="L1537" s="137"/>
      <c r="M1537" s="132"/>
      <c r="N1537" s="134"/>
      <c r="O1537" s="106"/>
      <c r="P1537" s="137"/>
      <c r="Q1537" s="136"/>
      <c r="R1537" s="135"/>
      <c r="S1537" s="137"/>
      <c r="T1537" s="132"/>
      <c r="U1537" s="134"/>
    </row>
    <row r="1538" spans="1:21" s="148" customFormat="1" x14ac:dyDescent="0.3">
      <c r="A1538" s="111"/>
      <c r="B1538" s="135"/>
      <c r="C1538" s="137"/>
      <c r="D1538" s="137"/>
      <c r="E1538" s="135"/>
      <c r="F1538" s="134"/>
      <c r="G1538" s="132"/>
      <c r="H1538" s="106"/>
      <c r="I1538" s="135"/>
      <c r="J1538" s="137"/>
      <c r="K1538" s="137"/>
      <c r="L1538" s="135"/>
      <c r="M1538" s="134"/>
      <c r="N1538" s="132"/>
      <c r="O1538" s="106"/>
      <c r="P1538" s="135"/>
      <c r="Q1538" s="137"/>
      <c r="R1538" s="137"/>
      <c r="S1538" s="135"/>
      <c r="T1538" s="134"/>
      <c r="U1538" s="132"/>
    </row>
    <row r="1539" spans="1:21" s="148" customFormat="1" x14ac:dyDescent="0.3">
      <c r="A1539" s="111"/>
      <c r="B1539" s="136"/>
      <c r="C1539" s="138"/>
      <c r="D1539" s="135"/>
      <c r="E1539" s="138"/>
      <c r="F1539" s="136"/>
      <c r="G1539" s="138"/>
      <c r="H1539" s="106"/>
      <c r="I1539" s="136"/>
      <c r="J1539" s="138"/>
      <c r="K1539" s="135"/>
      <c r="L1539" s="138"/>
      <c r="M1539" s="136"/>
      <c r="N1539" s="138"/>
      <c r="O1539" s="106"/>
      <c r="P1539" s="136"/>
      <c r="Q1539" s="138"/>
      <c r="R1539" s="135"/>
      <c r="S1539" s="138"/>
      <c r="T1539" s="136"/>
      <c r="U1539" s="138"/>
    </row>
    <row r="1540" spans="1:21" s="148" customFormat="1" x14ac:dyDescent="0.3">
      <c r="A1540" s="111"/>
      <c r="B1540" s="145"/>
      <c r="C1540" s="146"/>
      <c r="D1540" s="145"/>
      <c r="E1540" s="147"/>
      <c r="F1540" s="145"/>
      <c r="G1540" s="146"/>
      <c r="H1540" s="106"/>
      <c r="I1540" s="145"/>
      <c r="J1540" s="146"/>
      <c r="K1540" s="145"/>
      <c r="L1540" s="147"/>
      <c r="M1540" s="145"/>
      <c r="N1540" s="146"/>
      <c r="O1540" s="106"/>
      <c r="P1540" s="145"/>
      <c r="Q1540" s="146"/>
      <c r="R1540" s="145"/>
      <c r="S1540" s="147"/>
      <c r="T1540" s="145"/>
      <c r="U1540" s="146"/>
    </row>
    <row r="1541" spans="1:21" s="148" customFormat="1" x14ac:dyDescent="0.3">
      <c r="A1541" s="111"/>
      <c r="C1541" s="111" t="s">
        <v>197</v>
      </c>
      <c r="D1541" s="111" t="s">
        <v>3</v>
      </c>
      <c r="E1541" s="111" t="s">
        <v>203</v>
      </c>
      <c r="J1541" s="111" t="s">
        <v>197</v>
      </c>
      <c r="K1541" s="111" t="s">
        <v>3</v>
      </c>
      <c r="L1541" s="111" t="s">
        <v>203</v>
      </c>
      <c r="Q1541" s="111" t="s">
        <v>197</v>
      </c>
      <c r="R1541" s="111" t="s">
        <v>3</v>
      </c>
      <c r="S1541" s="111" t="s">
        <v>203</v>
      </c>
    </row>
    <row r="1542" spans="1:21" s="148" customFormat="1" x14ac:dyDescent="0.3">
      <c r="A1542" s="111"/>
      <c r="B1542" s="111" t="s">
        <v>199</v>
      </c>
      <c r="C1542" s="148" t="e">
        <f>AVERAGE(B1533,C1534,D1535,E1536,F1537,G1538)</f>
        <v>#DIV/0!</v>
      </c>
      <c r="D1542" s="148" t="e">
        <f>STDEV(B1533,C1534,D1535,E1536,F1537,G1538)</f>
        <v>#DIV/0!</v>
      </c>
      <c r="E1542" s="148" t="e">
        <f>ROUND((D1542/C1542)*100,2)&amp;"%"</f>
        <v>#DIV/0!</v>
      </c>
      <c r="I1542" s="111" t="s">
        <v>199</v>
      </c>
      <c r="J1542" s="148" t="e">
        <f>AVERAGE(I1533,J1534,K1535,L1536,M1537,N1538)</f>
        <v>#DIV/0!</v>
      </c>
      <c r="K1542" s="148" t="e">
        <f>STDEV(I1533,J1534,K1535,L1536,M1537,N1538)</f>
        <v>#DIV/0!</v>
      </c>
      <c r="L1542" s="148" t="e">
        <f>ROUND((K1542/J1542)*100,2)&amp;"%"</f>
        <v>#DIV/0!</v>
      </c>
      <c r="P1542" s="111" t="s">
        <v>199</v>
      </c>
      <c r="Q1542" s="148" t="e">
        <f>AVERAGE(P1533,Q1534,R1535,S1536,T1537,U1538)</f>
        <v>#DIV/0!</v>
      </c>
      <c r="R1542" s="148" t="e">
        <f>STDEV(P1533,Q1534,R1535,S1536,T1537,U1538)</f>
        <v>#DIV/0!</v>
      </c>
      <c r="S1542" s="148" t="e">
        <f>ROUND((R1542/Q1542)*100,2)&amp;"%"</f>
        <v>#DIV/0!</v>
      </c>
    </row>
    <row r="1543" spans="1:21" s="148" customFormat="1" x14ac:dyDescent="0.3">
      <c r="A1543" s="111"/>
      <c r="B1543" s="111" t="s">
        <v>198</v>
      </c>
      <c r="C1543" s="148" t="e">
        <f>AVERAGE(B1534,C1533,D1533,F1533,G1533,E1534)</f>
        <v>#DIV/0!</v>
      </c>
      <c r="D1543" s="148" t="e">
        <f>STDEV(B1534,C1533,D1533,E1534,F1533,G1533)</f>
        <v>#DIV/0!</v>
      </c>
      <c r="E1543" s="148" t="e">
        <f t="shared" ref="E1543:E1547" si="255">ROUND((D1543/C1543)*100,2)&amp;"%"</f>
        <v>#DIV/0!</v>
      </c>
      <c r="F1543" s="111"/>
      <c r="G1543" s="111"/>
      <c r="I1543" s="111" t="s">
        <v>198</v>
      </c>
      <c r="J1543" s="148" t="e">
        <f>AVERAGE(I1534,J1533,K1533,M1533,N1533,L1534)</f>
        <v>#DIV/0!</v>
      </c>
      <c r="K1543" s="148" t="e">
        <f>STDEV(I1534,J1533,K1533,L1534,M1533,N1533)</f>
        <v>#DIV/0!</v>
      </c>
      <c r="L1543" s="148" t="e">
        <f t="shared" ref="L1543:L1547" si="256">ROUND((K1543/J1543)*100,2)&amp;"%"</f>
        <v>#DIV/0!</v>
      </c>
      <c r="M1543" s="111"/>
      <c r="N1543" s="111"/>
      <c r="P1543" s="111" t="s">
        <v>198</v>
      </c>
      <c r="Q1543" s="148" t="e">
        <f>AVERAGE(P1534,Q1533,R1533,T1533,U1533,S1534)</f>
        <v>#DIV/0!</v>
      </c>
      <c r="R1543" s="148" t="e">
        <f>STDEV(P1534,Q1533,R1533,S1534,T1533,U1533)</f>
        <v>#DIV/0!</v>
      </c>
      <c r="S1543" s="148" t="e">
        <f t="shared" ref="S1543:S1547" si="257">ROUND((R1543/Q1543)*100,2)&amp;"%"</f>
        <v>#DIV/0!</v>
      </c>
      <c r="T1543" s="111"/>
      <c r="U1543" s="111"/>
    </row>
    <row r="1544" spans="1:21" s="148" customFormat="1" x14ac:dyDescent="0.3">
      <c r="A1544" s="111"/>
      <c r="B1544" s="111" t="s">
        <v>200</v>
      </c>
      <c r="C1544" s="148" t="e">
        <f>AVERAGE(B1536,C1535,D1534,E1533,F1538,G1537)</f>
        <v>#DIV/0!</v>
      </c>
      <c r="D1544" s="148" t="e">
        <f>STDEV(B1536,C1535,D1534,E1533,F1538,G1537)</f>
        <v>#DIV/0!</v>
      </c>
      <c r="E1544" s="148" t="e">
        <f t="shared" si="255"/>
        <v>#DIV/0!</v>
      </c>
      <c r="F1544" s="111"/>
      <c r="G1544" s="111"/>
      <c r="I1544" s="111" t="s">
        <v>200</v>
      </c>
      <c r="J1544" s="148" t="e">
        <f>AVERAGE(I1536,J1535,K1534,L1533,M1538,N1537)</f>
        <v>#DIV/0!</v>
      </c>
      <c r="K1544" s="148" t="e">
        <f>STDEV(I1536,J1535,K1534,L1533,M1538,N1537)</f>
        <v>#DIV/0!</v>
      </c>
      <c r="L1544" s="148" t="e">
        <f t="shared" si="256"/>
        <v>#DIV/0!</v>
      </c>
      <c r="M1544" s="111"/>
      <c r="N1544" s="111"/>
      <c r="P1544" s="111" t="s">
        <v>200</v>
      </c>
      <c r="Q1544" s="148" t="e">
        <f>AVERAGE(P1536,Q1535,R1534,S1533,T1538,U1537)</f>
        <v>#DIV/0!</v>
      </c>
      <c r="R1544" s="148" t="e">
        <f>STDEV(P1536,Q1535,R1534,S1533,T1538,U1537)</f>
        <v>#DIV/0!</v>
      </c>
      <c r="S1544" s="148" t="e">
        <f t="shared" si="257"/>
        <v>#DIV/0!</v>
      </c>
      <c r="T1544" s="111"/>
      <c r="U1544" s="111"/>
    </row>
    <row r="1545" spans="1:21" s="148" customFormat="1" x14ac:dyDescent="0.3">
      <c r="A1545" s="111"/>
      <c r="B1545" s="111" t="s">
        <v>201</v>
      </c>
      <c r="C1545" s="148" t="e">
        <f>AVERAGE(B1537,C1538,D1538,E1537,F1536,G1535)</f>
        <v>#DIV/0!</v>
      </c>
      <c r="D1545" s="148" t="e">
        <f>STDEV(B1537,C1538,D1538,E1537,F1536,G1535)</f>
        <v>#DIV/0!</v>
      </c>
      <c r="E1545" s="148" t="e">
        <f t="shared" si="255"/>
        <v>#DIV/0!</v>
      </c>
      <c r="F1545" s="111"/>
      <c r="G1545" s="111"/>
      <c r="I1545" s="111" t="s">
        <v>201</v>
      </c>
      <c r="J1545" s="148" t="e">
        <f>AVERAGE(I1537,J1538,K1538,L1537,M1536,N1535)</f>
        <v>#DIV/0!</v>
      </c>
      <c r="K1545" s="148" t="e">
        <f>STDEV(I1537,J1538,K1538,L1537,M1536,N1535)</f>
        <v>#DIV/0!</v>
      </c>
      <c r="L1545" s="148" t="e">
        <f t="shared" si="256"/>
        <v>#DIV/0!</v>
      </c>
      <c r="M1545" s="111"/>
      <c r="N1545" s="111"/>
      <c r="P1545" s="111" t="s">
        <v>201</v>
      </c>
      <c r="Q1545" s="148" t="e">
        <f>AVERAGE(P1537,Q1538,R1538,S1537,T1536,U1535)</f>
        <v>#DIV/0!</v>
      </c>
      <c r="R1545" s="148" t="e">
        <f>STDEV(P1537,Q1538,R1538,S1537,T1536,U1535)</f>
        <v>#DIV/0!</v>
      </c>
      <c r="S1545" s="148" t="e">
        <f t="shared" si="257"/>
        <v>#DIV/0!</v>
      </c>
      <c r="T1545" s="111"/>
      <c r="U1545" s="111"/>
    </row>
    <row r="1546" spans="1:21" s="148" customFormat="1" x14ac:dyDescent="0.3">
      <c r="A1546" s="111"/>
      <c r="B1546" s="111" t="s">
        <v>202</v>
      </c>
      <c r="C1546" s="148" t="e">
        <f>AVERAGE(B1539,C1537,D1536,G1534,F1539,E1540)</f>
        <v>#DIV/0!</v>
      </c>
      <c r="D1546" s="148" t="e">
        <f>STDEV(B1539,C1537,D1536,G1534,F1539,E1540)</f>
        <v>#DIV/0!</v>
      </c>
      <c r="E1546" s="148" t="e">
        <f t="shared" si="255"/>
        <v>#DIV/0!</v>
      </c>
      <c r="F1546" s="111"/>
      <c r="G1546" s="111"/>
      <c r="I1546" s="111" t="s">
        <v>202</v>
      </c>
      <c r="J1546" s="148" t="e">
        <f>AVERAGE(I1539,J1537,K1536,N1534,M1539,L1540)</f>
        <v>#DIV/0!</v>
      </c>
      <c r="K1546" s="148" t="e">
        <f>STDEV(I1539,J1537,K1536,N1534,M1539,L1540)</f>
        <v>#DIV/0!</v>
      </c>
      <c r="L1546" s="148" t="e">
        <f t="shared" si="256"/>
        <v>#DIV/0!</v>
      </c>
      <c r="M1546" s="111"/>
      <c r="N1546" s="111"/>
      <c r="P1546" s="111" t="s">
        <v>202</v>
      </c>
      <c r="Q1546" s="148" t="e">
        <f>AVERAGE(P1539,Q1537,R1536,U1534,T1539,S1540)</f>
        <v>#DIV/0!</v>
      </c>
      <c r="R1546" s="148" t="e">
        <f>STDEV(P1539,Q1537,R1536,U1534,T1539,S1540)</f>
        <v>#DIV/0!</v>
      </c>
      <c r="S1546" s="148" t="e">
        <f t="shared" si="257"/>
        <v>#DIV/0!</v>
      </c>
      <c r="T1546" s="111"/>
      <c r="U1546" s="111"/>
    </row>
    <row r="1547" spans="1:21" s="148" customFormat="1" x14ac:dyDescent="0.3">
      <c r="A1547" s="111"/>
      <c r="B1547" s="111" t="s">
        <v>204</v>
      </c>
      <c r="C1547" s="148" t="e">
        <f>AVERAGE(B1540,C1539,D1540,E1539,F1540,G1539)</f>
        <v>#DIV/0!</v>
      </c>
      <c r="D1547" s="148" t="e">
        <f>STDEV(B1540,C1539,D1540,E1539,F1540,G1539)</f>
        <v>#DIV/0!</v>
      </c>
      <c r="E1547" s="148" t="e">
        <f t="shared" si="255"/>
        <v>#DIV/0!</v>
      </c>
      <c r="F1547" s="111"/>
      <c r="G1547" s="111"/>
      <c r="I1547" s="111" t="s">
        <v>204</v>
      </c>
      <c r="J1547" s="148" t="e">
        <f>AVERAGE(I1540,J1539,K1540,L1539,M1540,N1539)</f>
        <v>#DIV/0!</v>
      </c>
      <c r="K1547" s="148" t="e">
        <f>STDEV(I1540,J1539,K1540,L1539,M1540,N1539)</f>
        <v>#DIV/0!</v>
      </c>
      <c r="L1547" s="148" t="e">
        <f t="shared" si="256"/>
        <v>#DIV/0!</v>
      </c>
      <c r="M1547" s="111"/>
      <c r="N1547" s="111"/>
      <c r="P1547" s="111" t="s">
        <v>204</v>
      </c>
      <c r="Q1547" s="148" t="e">
        <f>AVERAGE(P1540,Q1539,R1540,S1539,T1540,U1539)</f>
        <v>#DIV/0!</v>
      </c>
      <c r="R1547" s="148" t="e">
        <f>STDEV(P1540,Q1539,R1540,S1539,T1540,U1539)</f>
        <v>#DIV/0!</v>
      </c>
      <c r="S1547" s="148" t="e">
        <f t="shared" si="257"/>
        <v>#DIV/0!</v>
      </c>
      <c r="T1547" s="111"/>
      <c r="U1547" s="111"/>
    </row>
    <row r="1548" spans="1:21" s="148" customFormat="1" x14ac:dyDescent="0.3">
      <c r="A1548" s="111"/>
      <c r="B1548" s="111"/>
      <c r="C1548" s="111"/>
      <c r="D1548" s="111"/>
      <c r="E1548" s="111"/>
      <c r="F1548" s="111"/>
      <c r="G1548" s="111"/>
      <c r="I1548" s="111"/>
      <c r="J1548" s="111"/>
      <c r="K1548" s="111"/>
      <c r="L1548" s="111"/>
      <c r="M1548" s="111"/>
      <c r="N1548" s="111"/>
      <c r="P1548" s="111"/>
      <c r="Q1548" s="111"/>
      <c r="R1548" s="111"/>
      <c r="S1548" s="111"/>
      <c r="T1548" s="111"/>
      <c r="U1548" s="111"/>
    </row>
    <row r="1549" spans="1:21" s="148" customFormat="1" x14ac:dyDescent="0.3">
      <c r="A1549" s="111"/>
      <c r="B1549" s="52" t="s">
        <v>194</v>
      </c>
      <c r="C1549" s="106"/>
      <c r="D1549" s="106"/>
      <c r="E1549" s="106"/>
      <c r="F1549" s="106"/>
      <c r="G1549" s="106"/>
      <c r="H1549" s="106"/>
      <c r="I1549" s="52" t="s">
        <v>195</v>
      </c>
      <c r="J1549" s="106"/>
      <c r="K1549" s="106"/>
      <c r="L1549" s="106"/>
      <c r="M1549" s="106"/>
      <c r="N1549" s="106"/>
      <c r="O1549" s="106"/>
      <c r="P1549" s="52" t="s">
        <v>196</v>
      </c>
      <c r="Q1549" s="106"/>
      <c r="R1549" s="106"/>
      <c r="S1549" s="106"/>
      <c r="T1549" s="106"/>
      <c r="U1549" s="106"/>
    </row>
    <row r="1550" spans="1:21" s="148" customFormat="1" x14ac:dyDescent="0.3">
      <c r="A1550" s="111"/>
      <c r="B1550" s="131"/>
      <c r="C1550" s="131"/>
      <c r="D1550" s="131"/>
      <c r="E1550" s="131"/>
      <c r="F1550" s="131"/>
      <c r="G1550" s="131"/>
      <c r="H1550" s="106"/>
      <c r="I1550" s="131"/>
      <c r="J1550" s="131"/>
      <c r="K1550" s="131"/>
      <c r="L1550" s="131"/>
      <c r="M1550" s="131"/>
      <c r="N1550" s="131"/>
      <c r="O1550" s="106"/>
      <c r="P1550" s="131"/>
      <c r="Q1550" s="131"/>
      <c r="R1550" s="131"/>
      <c r="S1550" s="131"/>
      <c r="T1550" s="131"/>
      <c r="U1550" s="131"/>
    </row>
    <row r="1551" spans="1:21" s="148" customFormat="1" x14ac:dyDescent="0.3">
      <c r="A1551" s="111"/>
      <c r="B1551" s="132"/>
      <c r="C1551" s="133"/>
      <c r="D1551" s="133"/>
      <c r="E1551" s="134"/>
      <c r="F1551" s="133"/>
      <c r="G1551" s="133"/>
      <c r="H1551" s="106"/>
      <c r="I1551" s="132"/>
      <c r="J1551" s="133"/>
      <c r="K1551" s="133"/>
      <c r="L1551" s="134"/>
      <c r="M1551" s="133"/>
      <c r="N1551" s="133"/>
      <c r="O1551" s="106"/>
      <c r="P1551" s="132"/>
      <c r="Q1551" s="133"/>
      <c r="R1551" s="133"/>
      <c r="S1551" s="134"/>
      <c r="T1551" s="133"/>
      <c r="U1551" s="133"/>
    </row>
    <row r="1552" spans="1:21" s="148" customFormat="1" x14ac:dyDescent="0.3">
      <c r="A1552" s="111"/>
      <c r="B1552" s="133"/>
      <c r="C1552" s="132"/>
      <c r="D1552" s="134"/>
      <c r="E1552" s="133"/>
      <c r="F1552" s="135"/>
      <c r="G1552" s="136"/>
      <c r="H1552" s="106"/>
      <c r="I1552" s="133"/>
      <c r="J1552" s="132"/>
      <c r="K1552" s="134"/>
      <c r="L1552" s="133"/>
      <c r="M1552" s="135"/>
      <c r="N1552" s="136"/>
      <c r="O1552" s="106"/>
      <c r="P1552" s="133"/>
      <c r="Q1552" s="132"/>
      <c r="R1552" s="134"/>
      <c r="S1552" s="133"/>
      <c r="T1552" s="135"/>
      <c r="U1552" s="136"/>
    </row>
    <row r="1553" spans="1:21" s="148" customFormat="1" x14ac:dyDescent="0.3">
      <c r="A1553" s="111"/>
      <c r="B1553" s="135"/>
      <c r="C1553" s="134"/>
      <c r="D1553" s="132"/>
      <c r="E1553" s="135"/>
      <c r="F1553" s="135"/>
      <c r="G1553" s="137"/>
      <c r="H1553" s="106"/>
      <c r="I1553" s="135"/>
      <c r="J1553" s="134"/>
      <c r="K1553" s="132"/>
      <c r="L1553" s="135"/>
      <c r="M1553" s="135"/>
      <c r="N1553" s="137"/>
      <c r="O1553" s="106"/>
      <c r="P1553" s="135"/>
      <c r="Q1553" s="134"/>
      <c r="R1553" s="132"/>
      <c r="S1553" s="135"/>
      <c r="T1553" s="135"/>
      <c r="U1553" s="137"/>
    </row>
    <row r="1554" spans="1:21" s="148" customFormat="1" x14ac:dyDescent="0.3">
      <c r="A1554" s="111"/>
      <c r="B1554" s="134"/>
      <c r="C1554" s="135"/>
      <c r="D1554" s="136"/>
      <c r="E1554" s="132"/>
      <c r="F1554" s="137"/>
      <c r="G1554" s="135"/>
      <c r="H1554" s="106"/>
      <c r="I1554" s="134"/>
      <c r="J1554" s="135"/>
      <c r="K1554" s="136"/>
      <c r="L1554" s="132"/>
      <c r="M1554" s="137"/>
      <c r="N1554" s="135"/>
      <c r="O1554" s="106"/>
      <c r="P1554" s="134"/>
      <c r="Q1554" s="135"/>
      <c r="R1554" s="136"/>
      <c r="S1554" s="132"/>
      <c r="T1554" s="137"/>
      <c r="U1554" s="135"/>
    </row>
    <row r="1555" spans="1:21" s="148" customFormat="1" x14ac:dyDescent="0.3">
      <c r="A1555" s="111"/>
      <c r="B1555" s="137"/>
      <c r="C1555" s="136"/>
      <c r="D1555" s="135"/>
      <c r="E1555" s="137"/>
      <c r="F1555" s="132"/>
      <c r="G1555" s="134"/>
      <c r="H1555" s="106"/>
      <c r="I1555" s="137"/>
      <c r="J1555" s="136"/>
      <c r="K1555" s="135"/>
      <c r="L1555" s="137"/>
      <c r="M1555" s="132"/>
      <c r="N1555" s="134"/>
      <c r="O1555" s="106"/>
      <c r="P1555" s="137"/>
      <c r="Q1555" s="136"/>
      <c r="R1555" s="135"/>
      <c r="S1555" s="137"/>
      <c r="T1555" s="132"/>
      <c r="U1555" s="134"/>
    </row>
    <row r="1556" spans="1:21" s="148" customFormat="1" x14ac:dyDescent="0.3">
      <c r="A1556" s="111"/>
      <c r="B1556" s="135"/>
      <c r="C1556" s="137"/>
      <c r="D1556" s="137"/>
      <c r="E1556" s="135"/>
      <c r="F1556" s="134"/>
      <c r="G1556" s="132"/>
      <c r="H1556" s="106"/>
      <c r="I1556" s="135"/>
      <c r="J1556" s="137"/>
      <c r="K1556" s="137"/>
      <c r="L1556" s="135"/>
      <c r="M1556" s="134"/>
      <c r="N1556" s="132"/>
      <c r="O1556" s="106"/>
      <c r="P1556" s="135"/>
      <c r="Q1556" s="137"/>
      <c r="R1556" s="137"/>
      <c r="S1556" s="135"/>
      <c r="T1556" s="134"/>
      <c r="U1556" s="132"/>
    </row>
    <row r="1557" spans="1:21" s="148" customFormat="1" x14ac:dyDescent="0.3">
      <c r="A1557" s="111"/>
      <c r="B1557" s="136"/>
      <c r="C1557" s="138"/>
      <c r="D1557" s="135"/>
      <c r="E1557" s="138"/>
      <c r="F1557" s="136"/>
      <c r="G1557" s="138"/>
      <c r="H1557" s="106"/>
      <c r="I1557" s="136"/>
      <c r="J1557" s="138"/>
      <c r="K1557" s="135"/>
      <c r="L1557" s="138"/>
      <c r="M1557" s="136"/>
      <c r="N1557" s="138"/>
      <c r="O1557" s="106"/>
      <c r="P1557" s="136"/>
      <c r="Q1557" s="138"/>
      <c r="R1557" s="135"/>
      <c r="S1557" s="138"/>
      <c r="T1557" s="136"/>
      <c r="U1557" s="138"/>
    </row>
    <row r="1558" spans="1:21" s="148" customFormat="1" x14ac:dyDescent="0.3">
      <c r="A1558" s="111"/>
      <c r="B1558" s="145"/>
      <c r="C1558" s="146"/>
      <c r="D1558" s="145"/>
      <c r="E1558" s="147"/>
      <c r="F1558" s="145"/>
      <c r="G1558" s="146"/>
      <c r="H1558" s="106"/>
      <c r="I1558" s="145"/>
      <c r="J1558" s="146"/>
      <c r="K1558" s="145"/>
      <c r="L1558" s="147"/>
      <c r="M1558" s="145"/>
      <c r="N1558" s="146"/>
      <c r="O1558" s="106"/>
      <c r="P1558" s="145"/>
      <c r="Q1558" s="146"/>
      <c r="R1558" s="145"/>
      <c r="S1558" s="147"/>
      <c r="T1558" s="145"/>
      <c r="U1558" s="146"/>
    </row>
    <row r="1559" spans="1:21" s="148" customFormat="1" x14ac:dyDescent="0.3">
      <c r="A1559" s="111"/>
      <c r="C1559" s="111" t="s">
        <v>197</v>
      </c>
      <c r="D1559" s="111" t="s">
        <v>3</v>
      </c>
      <c r="E1559" s="111" t="s">
        <v>203</v>
      </c>
      <c r="J1559" s="111" t="s">
        <v>197</v>
      </c>
      <c r="K1559" s="111" t="s">
        <v>3</v>
      </c>
      <c r="L1559" s="111" t="s">
        <v>203</v>
      </c>
      <c r="Q1559" s="111" t="s">
        <v>197</v>
      </c>
      <c r="R1559" s="111" t="s">
        <v>3</v>
      </c>
      <c r="S1559" s="111" t="s">
        <v>203</v>
      </c>
    </row>
    <row r="1560" spans="1:21" s="148" customFormat="1" x14ac:dyDescent="0.3">
      <c r="A1560" s="111"/>
      <c r="B1560" s="111" t="s">
        <v>199</v>
      </c>
      <c r="C1560" s="148" t="e">
        <f>AVERAGE(B1551,C1552,D1553,E1554,F1555,G1556)</f>
        <v>#DIV/0!</v>
      </c>
      <c r="D1560" s="148" t="e">
        <f>STDEV(B1551,C1552,D1553,E1554,F1555,G1556)</f>
        <v>#DIV/0!</v>
      </c>
      <c r="E1560" s="148" t="e">
        <f>ROUND((D1560/C1560)*100,2)&amp;"%"</f>
        <v>#DIV/0!</v>
      </c>
      <c r="I1560" s="111" t="s">
        <v>199</v>
      </c>
      <c r="J1560" s="148" t="e">
        <f>AVERAGE(I1551,J1552,K1553,L1554,M1555,N1556)</f>
        <v>#DIV/0!</v>
      </c>
      <c r="K1560" s="148" t="e">
        <f>STDEV(I1551,J1552,K1553,L1554,M1555,N1556)</f>
        <v>#DIV/0!</v>
      </c>
      <c r="L1560" s="148" t="e">
        <f>ROUND((K1560/J1560)*100,2)&amp;"%"</f>
        <v>#DIV/0!</v>
      </c>
      <c r="P1560" s="111" t="s">
        <v>199</v>
      </c>
      <c r="Q1560" s="148" t="e">
        <f>AVERAGE(P1551,Q1552,R1553,S1554,T1555,U1556)</f>
        <v>#DIV/0!</v>
      </c>
      <c r="R1560" s="148" t="e">
        <f>STDEV(P1551,Q1552,R1553,S1554,T1555,U1556)</f>
        <v>#DIV/0!</v>
      </c>
      <c r="S1560" s="148" t="e">
        <f>ROUND((R1560/Q1560)*100,2)&amp;"%"</f>
        <v>#DIV/0!</v>
      </c>
    </row>
    <row r="1561" spans="1:21" s="148" customFormat="1" x14ac:dyDescent="0.3">
      <c r="A1561" s="111"/>
      <c r="B1561" s="111" t="s">
        <v>198</v>
      </c>
      <c r="C1561" s="148" t="e">
        <f>AVERAGE(B1552,C1551,D1551,F1551,G1551,E1552)</f>
        <v>#DIV/0!</v>
      </c>
      <c r="D1561" s="148" t="e">
        <f>STDEV(B1552,C1551,D1551,E1552,F1551,G1551)</f>
        <v>#DIV/0!</v>
      </c>
      <c r="E1561" s="148" t="e">
        <f t="shared" ref="E1561:E1565" si="258">ROUND((D1561/C1561)*100,2)&amp;"%"</f>
        <v>#DIV/0!</v>
      </c>
      <c r="F1561" s="111"/>
      <c r="G1561" s="111"/>
      <c r="I1561" s="111" t="s">
        <v>198</v>
      </c>
      <c r="J1561" s="148" t="e">
        <f>AVERAGE(I1552,J1551,K1551,M1551,N1551,L1552)</f>
        <v>#DIV/0!</v>
      </c>
      <c r="K1561" s="148" t="e">
        <f>STDEV(I1552,J1551,K1551,L1552,M1551,N1551)</f>
        <v>#DIV/0!</v>
      </c>
      <c r="L1561" s="148" t="e">
        <f t="shared" ref="L1561:L1565" si="259">ROUND((K1561/J1561)*100,2)&amp;"%"</f>
        <v>#DIV/0!</v>
      </c>
      <c r="M1561" s="111"/>
      <c r="N1561" s="111"/>
      <c r="P1561" s="111" t="s">
        <v>198</v>
      </c>
      <c r="Q1561" s="148" t="e">
        <f>AVERAGE(P1552,Q1551,R1551,T1551,U1551,S1552)</f>
        <v>#DIV/0!</v>
      </c>
      <c r="R1561" s="148" t="e">
        <f>STDEV(P1552,Q1551,R1551,S1552,T1551,U1551)</f>
        <v>#DIV/0!</v>
      </c>
      <c r="S1561" s="148" t="e">
        <f t="shared" ref="S1561:S1565" si="260">ROUND((R1561/Q1561)*100,2)&amp;"%"</f>
        <v>#DIV/0!</v>
      </c>
      <c r="T1561" s="111"/>
      <c r="U1561" s="111"/>
    </row>
    <row r="1562" spans="1:21" s="148" customFormat="1" x14ac:dyDescent="0.3">
      <c r="A1562" s="111"/>
      <c r="B1562" s="111" t="s">
        <v>200</v>
      </c>
      <c r="C1562" s="148" t="e">
        <f>AVERAGE(B1554,C1553,D1552,E1551,F1556,G1555)</f>
        <v>#DIV/0!</v>
      </c>
      <c r="D1562" s="148" t="e">
        <f>STDEV(B1554,C1553,D1552,E1551,F1556,G1555)</f>
        <v>#DIV/0!</v>
      </c>
      <c r="E1562" s="148" t="e">
        <f t="shared" si="258"/>
        <v>#DIV/0!</v>
      </c>
      <c r="F1562" s="111"/>
      <c r="G1562" s="111"/>
      <c r="I1562" s="111" t="s">
        <v>200</v>
      </c>
      <c r="J1562" s="148" t="e">
        <f>AVERAGE(I1554,J1553,K1552,L1551,M1556,N1555)</f>
        <v>#DIV/0!</v>
      </c>
      <c r="K1562" s="148" t="e">
        <f>STDEV(I1554,J1553,K1552,L1551,M1556,N1555)</f>
        <v>#DIV/0!</v>
      </c>
      <c r="L1562" s="148" t="e">
        <f t="shared" si="259"/>
        <v>#DIV/0!</v>
      </c>
      <c r="M1562" s="111"/>
      <c r="N1562" s="111"/>
      <c r="P1562" s="111" t="s">
        <v>200</v>
      </c>
      <c r="Q1562" s="148" t="e">
        <f>AVERAGE(P1554,Q1553,R1552,S1551,T1556,U1555)</f>
        <v>#DIV/0!</v>
      </c>
      <c r="R1562" s="148" t="e">
        <f>STDEV(P1554,Q1553,R1552,S1551,T1556,U1555)</f>
        <v>#DIV/0!</v>
      </c>
      <c r="S1562" s="148" t="e">
        <f t="shared" si="260"/>
        <v>#DIV/0!</v>
      </c>
      <c r="T1562" s="111"/>
      <c r="U1562" s="111"/>
    </row>
    <row r="1563" spans="1:21" s="148" customFormat="1" x14ac:dyDescent="0.3">
      <c r="A1563" s="111"/>
      <c r="B1563" s="111" t="s">
        <v>201</v>
      </c>
      <c r="C1563" s="148" t="e">
        <f>AVERAGE(B1555,C1556,D1556,E1555,F1554,G1553)</f>
        <v>#DIV/0!</v>
      </c>
      <c r="D1563" s="148" t="e">
        <f>STDEV(B1555,C1556,D1556,E1555,F1554,G1553)</f>
        <v>#DIV/0!</v>
      </c>
      <c r="E1563" s="148" t="e">
        <f t="shared" si="258"/>
        <v>#DIV/0!</v>
      </c>
      <c r="F1563" s="111"/>
      <c r="G1563" s="111"/>
      <c r="I1563" s="111" t="s">
        <v>201</v>
      </c>
      <c r="J1563" s="148" t="e">
        <f>AVERAGE(I1555,J1556,K1556,L1555,M1554,N1553)</f>
        <v>#DIV/0!</v>
      </c>
      <c r="K1563" s="148" t="e">
        <f>STDEV(I1555,J1556,K1556,L1555,M1554,N1553)</f>
        <v>#DIV/0!</v>
      </c>
      <c r="L1563" s="148" t="e">
        <f t="shared" si="259"/>
        <v>#DIV/0!</v>
      </c>
      <c r="M1563" s="111"/>
      <c r="N1563" s="111"/>
      <c r="P1563" s="111" t="s">
        <v>201</v>
      </c>
      <c r="Q1563" s="148" t="e">
        <f>AVERAGE(P1555,Q1556,R1556,S1555,T1554,U1553)</f>
        <v>#DIV/0!</v>
      </c>
      <c r="R1563" s="148" t="e">
        <f>STDEV(P1555,Q1556,R1556,S1555,T1554,U1553)</f>
        <v>#DIV/0!</v>
      </c>
      <c r="S1563" s="148" t="e">
        <f t="shared" si="260"/>
        <v>#DIV/0!</v>
      </c>
      <c r="T1563" s="111"/>
      <c r="U1563" s="111"/>
    </row>
    <row r="1564" spans="1:21" s="148" customFormat="1" x14ac:dyDescent="0.3">
      <c r="A1564" s="111"/>
      <c r="B1564" s="111" t="s">
        <v>202</v>
      </c>
      <c r="C1564" s="148" t="e">
        <f>AVERAGE(B1557,C1555,D1554,G1552,F1557,E1558)</f>
        <v>#DIV/0!</v>
      </c>
      <c r="D1564" s="148" t="e">
        <f>STDEV(B1557,C1555,D1554,G1552,F1557,E1558)</f>
        <v>#DIV/0!</v>
      </c>
      <c r="E1564" s="148" t="e">
        <f t="shared" si="258"/>
        <v>#DIV/0!</v>
      </c>
      <c r="F1564" s="111"/>
      <c r="G1564" s="111"/>
      <c r="I1564" s="111" t="s">
        <v>202</v>
      </c>
      <c r="J1564" s="148" t="e">
        <f>AVERAGE(I1557,J1555,K1554,N1552,M1557,L1558)</f>
        <v>#DIV/0!</v>
      </c>
      <c r="K1564" s="148" t="e">
        <f>STDEV(I1557,J1555,K1554,N1552,M1557,L1558)</f>
        <v>#DIV/0!</v>
      </c>
      <c r="L1564" s="148" t="e">
        <f t="shared" si="259"/>
        <v>#DIV/0!</v>
      </c>
      <c r="M1564" s="111"/>
      <c r="N1564" s="111"/>
      <c r="P1564" s="111" t="s">
        <v>202</v>
      </c>
      <c r="Q1564" s="148" t="e">
        <f>AVERAGE(P1557,Q1555,R1554,U1552,T1557,S1558)</f>
        <v>#DIV/0!</v>
      </c>
      <c r="R1564" s="148" t="e">
        <f>STDEV(P1557,Q1555,R1554,U1552,T1557,S1558)</f>
        <v>#DIV/0!</v>
      </c>
      <c r="S1564" s="148" t="e">
        <f t="shared" si="260"/>
        <v>#DIV/0!</v>
      </c>
      <c r="T1564" s="111"/>
      <c r="U1564" s="111"/>
    </row>
    <row r="1565" spans="1:21" s="148" customFormat="1" x14ac:dyDescent="0.3">
      <c r="A1565" s="111"/>
      <c r="B1565" s="111" t="s">
        <v>204</v>
      </c>
      <c r="C1565" s="148" t="e">
        <f>AVERAGE(B1558,C1557,D1558,E1557,F1558,G1557)</f>
        <v>#DIV/0!</v>
      </c>
      <c r="D1565" s="148" t="e">
        <f>STDEV(B1558,C1557,D1558,E1557,F1558,G1557)</f>
        <v>#DIV/0!</v>
      </c>
      <c r="E1565" s="148" t="e">
        <f t="shared" si="258"/>
        <v>#DIV/0!</v>
      </c>
      <c r="F1565" s="111"/>
      <c r="G1565" s="111"/>
      <c r="I1565" s="111" t="s">
        <v>204</v>
      </c>
      <c r="J1565" s="148" t="e">
        <f>AVERAGE(I1558,J1557,K1558,L1557,M1558,N1557)</f>
        <v>#DIV/0!</v>
      </c>
      <c r="K1565" s="148" t="e">
        <f>STDEV(I1558,J1557,K1558,L1557,M1558,N1557)</f>
        <v>#DIV/0!</v>
      </c>
      <c r="L1565" s="148" t="e">
        <f t="shared" si="259"/>
        <v>#DIV/0!</v>
      </c>
      <c r="M1565" s="111"/>
      <c r="N1565" s="111"/>
      <c r="P1565" s="111" t="s">
        <v>204</v>
      </c>
      <c r="Q1565" s="148" t="e">
        <f>AVERAGE(P1558,Q1557,R1558,S1557,T1558,U1557)</f>
        <v>#DIV/0!</v>
      </c>
      <c r="R1565" s="148" t="e">
        <f>STDEV(P1558,Q1557,R1558,S1557,T1558,U1557)</f>
        <v>#DIV/0!</v>
      </c>
      <c r="S1565" s="148" t="e">
        <f t="shared" si="260"/>
        <v>#DIV/0!</v>
      </c>
      <c r="T1565" s="111"/>
      <c r="U1565" s="111"/>
    </row>
    <row r="1566" spans="1:21" s="148" customFormat="1" x14ac:dyDescent="0.3">
      <c r="A1566" s="111"/>
      <c r="B1566" s="111"/>
      <c r="C1566" s="111"/>
      <c r="D1566" s="111"/>
      <c r="E1566" s="111"/>
      <c r="F1566" s="111"/>
      <c r="G1566" s="111"/>
      <c r="I1566" s="111"/>
      <c r="J1566" s="111"/>
      <c r="K1566" s="111"/>
      <c r="L1566" s="111"/>
      <c r="M1566" s="111"/>
      <c r="N1566" s="111"/>
      <c r="P1566" s="111"/>
      <c r="Q1566" s="111"/>
      <c r="R1566" s="111"/>
      <c r="S1566" s="111"/>
      <c r="T1566" s="111"/>
      <c r="U1566" s="111"/>
    </row>
    <row r="1567" spans="1:21" s="148" customFormat="1" x14ac:dyDescent="0.3">
      <c r="A1567" s="111"/>
      <c r="B1567" s="52" t="s">
        <v>194</v>
      </c>
      <c r="C1567" s="106"/>
      <c r="D1567" s="106"/>
      <c r="E1567" s="106"/>
      <c r="F1567" s="106"/>
      <c r="G1567" s="106"/>
      <c r="H1567" s="106"/>
      <c r="I1567" s="52" t="s">
        <v>195</v>
      </c>
      <c r="J1567" s="106"/>
      <c r="K1567" s="106"/>
      <c r="L1567" s="106"/>
      <c r="M1567" s="106"/>
      <c r="N1567" s="106"/>
      <c r="O1567" s="106"/>
      <c r="P1567" s="52" t="s">
        <v>196</v>
      </c>
      <c r="Q1567" s="106"/>
      <c r="R1567" s="106"/>
      <c r="S1567" s="106"/>
      <c r="T1567" s="106"/>
      <c r="U1567" s="106"/>
    </row>
    <row r="1568" spans="1:21" s="148" customFormat="1" x14ac:dyDescent="0.3">
      <c r="A1568" s="111"/>
      <c r="B1568" s="131"/>
      <c r="C1568" s="131"/>
      <c r="D1568" s="131"/>
      <c r="E1568" s="131"/>
      <c r="F1568" s="131"/>
      <c r="G1568" s="131"/>
      <c r="H1568" s="106"/>
      <c r="I1568" s="131"/>
      <c r="J1568" s="131"/>
      <c r="K1568" s="131"/>
      <c r="L1568" s="131"/>
      <c r="M1568" s="131"/>
      <c r="N1568" s="131"/>
      <c r="O1568" s="106"/>
      <c r="P1568" s="131"/>
      <c r="Q1568" s="131"/>
      <c r="R1568" s="131"/>
      <c r="S1568" s="131"/>
      <c r="T1568" s="131"/>
      <c r="U1568" s="131"/>
    </row>
    <row r="1569" spans="1:21" s="148" customFormat="1" x14ac:dyDescent="0.3">
      <c r="A1569" s="111"/>
      <c r="B1569" s="132"/>
      <c r="C1569" s="133"/>
      <c r="D1569" s="133"/>
      <c r="E1569" s="134"/>
      <c r="F1569" s="133"/>
      <c r="G1569" s="133"/>
      <c r="H1569" s="106"/>
      <c r="I1569" s="132"/>
      <c r="J1569" s="133"/>
      <c r="K1569" s="133"/>
      <c r="L1569" s="134"/>
      <c r="M1569" s="133"/>
      <c r="N1569" s="133"/>
      <c r="O1569" s="106"/>
      <c r="P1569" s="132"/>
      <c r="Q1569" s="133"/>
      <c r="R1569" s="133"/>
      <c r="S1569" s="134"/>
      <c r="T1569" s="133"/>
      <c r="U1569" s="133"/>
    </row>
    <row r="1570" spans="1:21" s="148" customFormat="1" x14ac:dyDescent="0.3">
      <c r="A1570" s="111"/>
      <c r="B1570" s="133"/>
      <c r="C1570" s="132"/>
      <c r="D1570" s="134"/>
      <c r="E1570" s="133"/>
      <c r="F1570" s="135"/>
      <c r="G1570" s="136"/>
      <c r="H1570" s="106"/>
      <c r="I1570" s="133"/>
      <c r="J1570" s="132"/>
      <c r="K1570" s="134"/>
      <c r="L1570" s="133"/>
      <c r="M1570" s="135"/>
      <c r="N1570" s="136"/>
      <c r="O1570" s="106"/>
      <c r="P1570" s="133"/>
      <c r="Q1570" s="132"/>
      <c r="R1570" s="134"/>
      <c r="S1570" s="133"/>
      <c r="T1570" s="135"/>
      <c r="U1570" s="136"/>
    </row>
    <row r="1571" spans="1:21" s="148" customFormat="1" x14ac:dyDescent="0.3">
      <c r="A1571" s="111"/>
      <c r="B1571" s="135"/>
      <c r="C1571" s="134"/>
      <c r="D1571" s="132"/>
      <c r="E1571" s="135"/>
      <c r="F1571" s="135"/>
      <c r="G1571" s="137"/>
      <c r="H1571" s="106"/>
      <c r="I1571" s="135"/>
      <c r="J1571" s="134"/>
      <c r="K1571" s="132"/>
      <c r="L1571" s="135"/>
      <c r="M1571" s="135"/>
      <c r="N1571" s="137"/>
      <c r="O1571" s="106"/>
      <c r="P1571" s="135"/>
      <c r="Q1571" s="134"/>
      <c r="R1571" s="132"/>
      <c r="S1571" s="135"/>
      <c r="T1571" s="135"/>
      <c r="U1571" s="137"/>
    </row>
    <row r="1572" spans="1:21" s="148" customFormat="1" x14ac:dyDescent="0.3">
      <c r="A1572" s="111"/>
      <c r="B1572" s="134"/>
      <c r="C1572" s="135"/>
      <c r="D1572" s="136"/>
      <c r="E1572" s="132"/>
      <c r="F1572" s="137"/>
      <c r="G1572" s="135"/>
      <c r="H1572" s="106"/>
      <c r="I1572" s="134"/>
      <c r="J1572" s="135"/>
      <c r="K1572" s="136"/>
      <c r="L1572" s="132"/>
      <c r="M1572" s="137"/>
      <c r="N1572" s="135"/>
      <c r="O1572" s="106"/>
      <c r="P1572" s="134"/>
      <c r="Q1572" s="135"/>
      <c r="R1572" s="136"/>
      <c r="S1572" s="132"/>
      <c r="T1572" s="137"/>
      <c r="U1572" s="135"/>
    </row>
    <row r="1573" spans="1:21" s="148" customFormat="1" x14ac:dyDescent="0.3">
      <c r="A1573" s="111"/>
      <c r="B1573" s="137"/>
      <c r="C1573" s="136"/>
      <c r="D1573" s="135"/>
      <c r="E1573" s="137"/>
      <c r="F1573" s="132"/>
      <c r="G1573" s="134"/>
      <c r="H1573" s="106"/>
      <c r="I1573" s="137"/>
      <c r="J1573" s="136"/>
      <c r="K1573" s="135"/>
      <c r="L1573" s="137"/>
      <c r="M1573" s="132"/>
      <c r="N1573" s="134"/>
      <c r="O1573" s="106"/>
      <c r="P1573" s="137"/>
      <c r="Q1573" s="136"/>
      <c r="R1573" s="135"/>
      <c r="S1573" s="137"/>
      <c r="T1573" s="132"/>
      <c r="U1573" s="134"/>
    </row>
    <row r="1574" spans="1:21" s="148" customFormat="1" x14ac:dyDescent="0.3">
      <c r="A1574" s="111"/>
      <c r="B1574" s="135"/>
      <c r="C1574" s="137"/>
      <c r="D1574" s="137"/>
      <c r="E1574" s="135"/>
      <c r="F1574" s="134"/>
      <c r="G1574" s="132"/>
      <c r="H1574" s="106"/>
      <c r="I1574" s="135"/>
      <c r="J1574" s="137"/>
      <c r="K1574" s="137"/>
      <c r="L1574" s="135"/>
      <c r="M1574" s="134"/>
      <c r="N1574" s="132"/>
      <c r="O1574" s="106"/>
      <c r="P1574" s="135"/>
      <c r="Q1574" s="137"/>
      <c r="R1574" s="137"/>
      <c r="S1574" s="135"/>
      <c r="T1574" s="134"/>
      <c r="U1574" s="132"/>
    </row>
    <row r="1575" spans="1:21" s="148" customFormat="1" x14ac:dyDescent="0.3">
      <c r="A1575" s="111"/>
      <c r="B1575" s="136"/>
      <c r="C1575" s="138"/>
      <c r="D1575" s="135"/>
      <c r="E1575" s="138"/>
      <c r="F1575" s="136"/>
      <c r="G1575" s="138"/>
      <c r="H1575" s="106"/>
      <c r="I1575" s="136"/>
      <c r="J1575" s="138"/>
      <c r="K1575" s="135"/>
      <c r="L1575" s="138"/>
      <c r="M1575" s="136"/>
      <c r="N1575" s="138"/>
      <c r="O1575" s="106"/>
      <c r="P1575" s="136"/>
      <c r="Q1575" s="138"/>
      <c r="R1575" s="135"/>
      <c r="S1575" s="138"/>
      <c r="T1575" s="136"/>
      <c r="U1575" s="138"/>
    </row>
    <row r="1576" spans="1:21" s="148" customFormat="1" x14ac:dyDescent="0.3">
      <c r="A1576" s="111"/>
      <c r="B1576" s="145"/>
      <c r="C1576" s="146"/>
      <c r="D1576" s="145"/>
      <c r="E1576" s="147"/>
      <c r="F1576" s="145"/>
      <c r="G1576" s="146"/>
      <c r="H1576" s="106"/>
      <c r="I1576" s="145"/>
      <c r="J1576" s="146"/>
      <c r="K1576" s="145"/>
      <c r="L1576" s="147"/>
      <c r="M1576" s="145"/>
      <c r="N1576" s="146"/>
      <c r="O1576" s="106"/>
      <c r="P1576" s="145"/>
      <c r="Q1576" s="146"/>
      <c r="R1576" s="145"/>
      <c r="S1576" s="147"/>
      <c r="T1576" s="145"/>
      <c r="U1576" s="146"/>
    </row>
    <row r="1577" spans="1:21" s="148" customFormat="1" x14ac:dyDescent="0.3">
      <c r="A1577" s="111"/>
      <c r="C1577" s="111" t="s">
        <v>197</v>
      </c>
      <c r="D1577" s="111" t="s">
        <v>3</v>
      </c>
      <c r="E1577" s="111" t="s">
        <v>203</v>
      </c>
      <c r="J1577" s="111" t="s">
        <v>197</v>
      </c>
      <c r="K1577" s="111" t="s">
        <v>3</v>
      </c>
      <c r="L1577" s="111" t="s">
        <v>203</v>
      </c>
      <c r="Q1577" s="111" t="s">
        <v>197</v>
      </c>
      <c r="R1577" s="111" t="s">
        <v>3</v>
      </c>
      <c r="S1577" s="111" t="s">
        <v>203</v>
      </c>
    </row>
    <row r="1578" spans="1:21" s="148" customFormat="1" x14ac:dyDescent="0.3">
      <c r="A1578" s="111"/>
      <c r="B1578" s="111" t="s">
        <v>199</v>
      </c>
      <c r="C1578" s="148" t="e">
        <f>AVERAGE(B1569,C1570,D1571,E1572,F1573,G1574)</f>
        <v>#DIV/0!</v>
      </c>
      <c r="D1578" s="148" t="e">
        <f>STDEV(B1569,C1570,D1571,E1572,F1573,G1574)</f>
        <v>#DIV/0!</v>
      </c>
      <c r="E1578" s="148" t="e">
        <f>ROUND((D1578/C1578)*100,2)&amp;"%"</f>
        <v>#DIV/0!</v>
      </c>
      <c r="I1578" s="111" t="s">
        <v>199</v>
      </c>
      <c r="J1578" s="148" t="e">
        <f>AVERAGE(I1569,J1570,K1571,L1572,M1573,N1574)</f>
        <v>#DIV/0!</v>
      </c>
      <c r="K1578" s="148" t="e">
        <f>STDEV(I1569,J1570,K1571,L1572,M1573,N1574)</f>
        <v>#DIV/0!</v>
      </c>
      <c r="L1578" s="148" t="e">
        <f>ROUND((K1578/J1578)*100,2)&amp;"%"</f>
        <v>#DIV/0!</v>
      </c>
      <c r="P1578" s="111" t="s">
        <v>199</v>
      </c>
      <c r="Q1578" s="148" t="e">
        <f>AVERAGE(P1569,Q1570,R1571,S1572,T1573,U1574)</f>
        <v>#DIV/0!</v>
      </c>
      <c r="R1578" s="148" t="e">
        <f>STDEV(P1569,Q1570,R1571,S1572,T1573,U1574)</f>
        <v>#DIV/0!</v>
      </c>
      <c r="S1578" s="148" t="e">
        <f>ROUND((R1578/Q1578)*100,2)&amp;"%"</f>
        <v>#DIV/0!</v>
      </c>
    </row>
    <row r="1579" spans="1:21" s="148" customFormat="1" x14ac:dyDescent="0.3">
      <c r="A1579" s="111"/>
      <c r="B1579" s="111" t="s">
        <v>198</v>
      </c>
      <c r="C1579" s="148" t="e">
        <f>AVERAGE(B1570,C1569,D1569,F1569,G1569,E1570)</f>
        <v>#DIV/0!</v>
      </c>
      <c r="D1579" s="148" t="e">
        <f>STDEV(B1570,C1569,D1569,E1570,F1569,G1569)</f>
        <v>#DIV/0!</v>
      </c>
      <c r="E1579" s="148" t="e">
        <f t="shared" ref="E1579:E1583" si="261">ROUND((D1579/C1579)*100,2)&amp;"%"</f>
        <v>#DIV/0!</v>
      </c>
      <c r="F1579" s="111"/>
      <c r="G1579" s="111"/>
      <c r="I1579" s="111" t="s">
        <v>198</v>
      </c>
      <c r="J1579" s="148" t="e">
        <f>AVERAGE(I1570,J1569,K1569,M1569,N1569,L1570)</f>
        <v>#DIV/0!</v>
      </c>
      <c r="K1579" s="148" t="e">
        <f>STDEV(I1570,J1569,K1569,L1570,M1569,N1569)</f>
        <v>#DIV/0!</v>
      </c>
      <c r="L1579" s="148" t="e">
        <f t="shared" ref="L1579:L1583" si="262">ROUND((K1579/J1579)*100,2)&amp;"%"</f>
        <v>#DIV/0!</v>
      </c>
      <c r="M1579" s="111"/>
      <c r="N1579" s="111"/>
      <c r="P1579" s="111" t="s">
        <v>198</v>
      </c>
      <c r="Q1579" s="148" t="e">
        <f>AVERAGE(P1570,Q1569,R1569,T1569,U1569,S1570)</f>
        <v>#DIV/0!</v>
      </c>
      <c r="R1579" s="148" t="e">
        <f>STDEV(P1570,Q1569,R1569,S1570,T1569,U1569)</f>
        <v>#DIV/0!</v>
      </c>
      <c r="S1579" s="148" t="e">
        <f t="shared" ref="S1579:S1583" si="263">ROUND((R1579/Q1579)*100,2)&amp;"%"</f>
        <v>#DIV/0!</v>
      </c>
      <c r="T1579" s="111"/>
      <c r="U1579" s="111"/>
    </row>
    <row r="1580" spans="1:21" s="148" customFormat="1" x14ac:dyDescent="0.3">
      <c r="A1580" s="111"/>
      <c r="B1580" s="111" t="s">
        <v>200</v>
      </c>
      <c r="C1580" s="148" t="e">
        <f>AVERAGE(B1572,C1571,D1570,E1569,F1574,G1573)</f>
        <v>#DIV/0!</v>
      </c>
      <c r="D1580" s="148" t="e">
        <f>STDEV(B1572,C1571,D1570,E1569,F1574,G1573)</f>
        <v>#DIV/0!</v>
      </c>
      <c r="E1580" s="148" t="e">
        <f t="shared" si="261"/>
        <v>#DIV/0!</v>
      </c>
      <c r="F1580" s="111"/>
      <c r="G1580" s="111"/>
      <c r="I1580" s="111" t="s">
        <v>200</v>
      </c>
      <c r="J1580" s="148" t="e">
        <f>AVERAGE(I1572,J1571,K1570,L1569,M1574,N1573)</f>
        <v>#DIV/0!</v>
      </c>
      <c r="K1580" s="148" t="e">
        <f>STDEV(I1572,J1571,K1570,L1569,M1574,N1573)</f>
        <v>#DIV/0!</v>
      </c>
      <c r="L1580" s="148" t="e">
        <f t="shared" si="262"/>
        <v>#DIV/0!</v>
      </c>
      <c r="M1580" s="111"/>
      <c r="N1580" s="111"/>
      <c r="P1580" s="111" t="s">
        <v>200</v>
      </c>
      <c r="Q1580" s="148" t="e">
        <f>AVERAGE(P1572,Q1571,R1570,S1569,T1574,U1573)</f>
        <v>#DIV/0!</v>
      </c>
      <c r="R1580" s="148" t="e">
        <f>STDEV(P1572,Q1571,R1570,S1569,T1574,U1573)</f>
        <v>#DIV/0!</v>
      </c>
      <c r="S1580" s="148" t="e">
        <f t="shared" si="263"/>
        <v>#DIV/0!</v>
      </c>
      <c r="T1580" s="111"/>
      <c r="U1580" s="111"/>
    </row>
    <row r="1581" spans="1:21" s="148" customFormat="1" x14ac:dyDescent="0.3">
      <c r="A1581" s="111"/>
      <c r="B1581" s="111" t="s">
        <v>201</v>
      </c>
      <c r="C1581" s="148" t="e">
        <f>AVERAGE(B1573,C1574,D1574,E1573,F1572,G1571)</f>
        <v>#DIV/0!</v>
      </c>
      <c r="D1581" s="148" t="e">
        <f>STDEV(B1573,C1574,D1574,E1573,F1572,G1571)</f>
        <v>#DIV/0!</v>
      </c>
      <c r="E1581" s="148" t="e">
        <f t="shared" si="261"/>
        <v>#DIV/0!</v>
      </c>
      <c r="F1581" s="111"/>
      <c r="G1581" s="111"/>
      <c r="I1581" s="111" t="s">
        <v>201</v>
      </c>
      <c r="J1581" s="148" t="e">
        <f>AVERAGE(I1573,J1574,K1574,L1573,M1572,N1571)</f>
        <v>#DIV/0!</v>
      </c>
      <c r="K1581" s="148" t="e">
        <f>STDEV(I1573,J1574,K1574,L1573,M1572,N1571)</f>
        <v>#DIV/0!</v>
      </c>
      <c r="L1581" s="148" t="e">
        <f t="shared" si="262"/>
        <v>#DIV/0!</v>
      </c>
      <c r="M1581" s="111"/>
      <c r="N1581" s="111"/>
      <c r="P1581" s="111" t="s">
        <v>201</v>
      </c>
      <c r="Q1581" s="148" t="e">
        <f>AVERAGE(P1573,Q1574,R1574,S1573,T1572,U1571)</f>
        <v>#DIV/0!</v>
      </c>
      <c r="R1581" s="148" t="e">
        <f>STDEV(P1573,Q1574,R1574,S1573,T1572,U1571)</f>
        <v>#DIV/0!</v>
      </c>
      <c r="S1581" s="148" t="e">
        <f t="shared" si="263"/>
        <v>#DIV/0!</v>
      </c>
      <c r="T1581" s="111"/>
      <c r="U1581" s="111"/>
    </row>
    <row r="1582" spans="1:21" s="148" customFormat="1" x14ac:dyDescent="0.3">
      <c r="A1582" s="111"/>
      <c r="B1582" s="111" t="s">
        <v>202</v>
      </c>
      <c r="C1582" s="148" t="e">
        <f>AVERAGE(B1575,C1573,D1572,G1570,F1575,E1576)</f>
        <v>#DIV/0!</v>
      </c>
      <c r="D1582" s="148" t="e">
        <f>STDEV(B1575,C1573,D1572,G1570,F1575,E1576)</f>
        <v>#DIV/0!</v>
      </c>
      <c r="E1582" s="148" t="e">
        <f t="shared" si="261"/>
        <v>#DIV/0!</v>
      </c>
      <c r="F1582" s="111"/>
      <c r="G1582" s="111"/>
      <c r="I1582" s="111" t="s">
        <v>202</v>
      </c>
      <c r="J1582" s="148" t="e">
        <f>AVERAGE(I1575,J1573,K1572,N1570,M1575,L1576)</f>
        <v>#DIV/0!</v>
      </c>
      <c r="K1582" s="148" t="e">
        <f>STDEV(I1575,J1573,K1572,N1570,M1575,L1576)</f>
        <v>#DIV/0!</v>
      </c>
      <c r="L1582" s="148" t="e">
        <f t="shared" si="262"/>
        <v>#DIV/0!</v>
      </c>
      <c r="M1582" s="111"/>
      <c r="N1582" s="111"/>
      <c r="P1582" s="111" t="s">
        <v>202</v>
      </c>
      <c r="Q1582" s="148" t="e">
        <f>AVERAGE(P1575,Q1573,R1572,U1570,T1575,S1576)</f>
        <v>#DIV/0!</v>
      </c>
      <c r="R1582" s="148" t="e">
        <f>STDEV(P1575,Q1573,R1572,U1570,T1575,S1576)</f>
        <v>#DIV/0!</v>
      </c>
      <c r="S1582" s="148" t="e">
        <f t="shared" si="263"/>
        <v>#DIV/0!</v>
      </c>
      <c r="T1582" s="111"/>
      <c r="U1582" s="111"/>
    </row>
    <row r="1583" spans="1:21" s="148" customFormat="1" x14ac:dyDescent="0.3">
      <c r="A1583" s="111"/>
      <c r="B1583" s="111" t="s">
        <v>204</v>
      </c>
      <c r="C1583" s="148" t="e">
        <f>AVERAGE(B1576,C1575,D1576,E1575,F1576,G1575)</f>
        <v>#DIV/0!</v>
      </c>
      <c r="D1583" s="148" t="e">
        <f>STDEV(B1576,C1575,D1576,E1575,F1576,G1575)</f>
        <v>#DIV/0!</v>
      </c>
      <c r="E1583" s="148" t="e">
        <f t="shared" si="261"/>
        <v>#DIV/0!</v>
      </c>
      <c r="F1583" s="111"/>
      <c r="G1583" s="111"/>
      <c r="I1583" s="111" t="s">
        <v>204</v>
      </c>
      <c r="J1583" s="148" t="e">
        <f>AVERAGE(I1576,J1575,K1576,L1575,M1576,N1575)</f>
        <v>#DIV/0!</v>
      </c>
      <c r="K1583" s="148" t="e">
        <f>STDEV(I1576,J1575,K1576,L1575,M1576,N1575)</f>
        <v>#DIV/0!</v>
      </c>
      <c r="L1583" s="148" t="e">
        <f t="shared" si="262"/>
        <v>#DIV/0!</v>
      </c>
      <c r="M1583" s="111"/>
      <c r="N1583" s="111"/>
      <c r="P1583" s="111" t="s">
        <v>204</v>
      </c>
      <c r="Q1583" s="148" t="e">
        <f>AVERAGE(P1576,Q1575,R1576,S1575,T1576,U1575)</f>
        <v>#DIV/0!</v>
      </c>
      <c r="R1583" s="148" t="e">
        <f>STDEV(P1576,Q1575,R1576,S1575,T1576,U1575)</f>
        <v>#DIV/0!</v>
      </c>
      <c r="S1583" s="148" t="e">
        <f t="shared" si="263"/>
        <v>#DIV/0!</v>
      </c>
      <c r="T1583" s="111"/>
      <c r="U1583" s="111"/>
    </row>
    <row r="1584" spans="1:21" s="148" customFormat="1" x14ac:dyDescent="0.3">
      <c r="A1584" s="111"/>
      <c r="B1584" s="111"/>
      <c r="C1584" s="111"/>
      <c r="D1584" s="111"/>
      <c r="E1584" s="111"/>
      <c r="F1584" s="111"/>
      <c r="G1584" s="111"/>
      <c r="I1584" s="111"/>
      <c r="J1584" s="111"/>
      <c r="K1584" s="111"/>
      <c r="L1584" s="111"/>
      <c r="M1584" s="111"/>
      <c r="N1584" s="111"/>
      <c r="P1584" s="111"/>
      <c r="Q1584" s="111"/>
      <c r="R1584" s="111"/>
      <c r="S1584" s="111"/>
      <c r="T1584" s="111"/>
      <c r="U1584" s="111"/>
    </row>
    <row r="1585" spans="1:21" s="148" customFormat="1" x14ac:dyDescent="0.3">
      <c r="A1585" s="111"/>
      <c r="B1585" s="52" t="s">
        <v>194</v>
      </c>
      <c r="C1585" s="106"/>
      <c r="D1585" s="106"/>
      <c r="E1585" s="106"/>
      <c r="F1585" s="106"/>
      <c r="G1585" s="106"/>
      <c r="H1585" s="106"/>
      <c r="I1585" s="52" t="s">
        <v>195</v>
      </c>
      <c r="J1585" s="106"/>
      <c r="K1585" s="106"/>
      <c r="L1585" s="106"/>
      <c r="M1585" s="106"/>
      <c r="N1585" s="106"/>
      <c r="O1585" s="106"/>
      <c r="P1585" s="52" t="s">
        <v>196</v>
      </c>
      <c r="Q1585" s="106"/>
      <c r="R1585" s="106"/>
      <c r="S1585" s="106"/>
      <c r="T1585" s="106"/>
      <c r="U1585" s="106"/>
    </row>
    <row r="1586" spans="1:21" s="148" customFormat="1" x14ac:dyDescent="0.3">
      <c r="A1586" s="111"/>
      <c r="B1586" s="131"/>
      <c r="C1586" s="131"/>
      <c r="D1586" s="131"/>
      <c r="E1586" s="131"/>
      <c r="F1586" s="131"/>
      <c r="G1586" s="131"/>
      <c r="H1586" s="106"/>
      <c r="I1586" s="131"/>
      <c r="J1586" s="131"/>
      <c r="K1586" s="131"/>
      <c r="L1586" s="131"/>
      <c r="M1586" s="131"/>
      <c r="N1586" s="131"/>
      <c r="O1586" s="106"/>
      <c r="P1586" s="131"/>
      <c r="Q1586" s="131"/>
      <c r="R1586" s="131"/>
      <c r="S1586" s="131"/>
      <c r="T1586" s="131"/>
      <c r="U1586" s="131"/>
    </row>
    <row r="1587" spans="1:21" s="148" customFormat="1" x14ac:dyDescent="0.3">
      <c r="A1587" s="111"/>
      <c r="B1587" s="132"/>
      <c r="C1587" s="133"/>
      <c r="D1587" s="133"/>
      <c r="E1587" s="134"/>
      <c r="F1587" s="133"/>
      <c r="G1587" s="133"/>
      <c r="H1587" s="106"/>
      <c r="I1587" s="132"/>
      <c r="J1587" s="133"/>
      <c r="K1587" s="133"/>
      <c r="L1587" s="134"/>
      <c r="M1587" s="133"/>
      <c r="N1587" s="133"/>
      <c r="O1587" s="106"/>
      <c r="P1587" s="132"/>
      <c r="Q1587" s="133"/>
      <c r="R1587" s="133"/>
      <c r="S1587" s="134"/>
      <c r="T1587" s="133"/>
      <c r="U1587" s="133"/>
    </row>
    <row r="1588" spans="1:21" s="148" customFormat="1" x14ac:dyDescent="0.3">
      <c r="A1588" s="111"/>
      <c r="B1588" s="133"/>
      <c r="C1588" s="132"/>
      <c r="D1588" s="134"/>
      <c r="E1588" s="133"/>
      <c r="F1588" s="135"/>
      <c r="G1588" s="136"/>
      <c r="H1588" s="106"/>
      <c r="I1588" s="133"/>
      <c r="J1588" s="132"/>
      <c r="K1588" s="134"/>
      <c r="L1588" s="133"/>
      <c r="M1588" s="135"/>
      <c r="N1588" s="136"/>
      <c r="O1588" s="106"/>
      <c r="P1588" s="133"/>
      <c r="Q1588" s="132"/>
      <c r="R1588" s="134"/>
      <c r="S1588" s="133"/>
      <c r="T1588" s="135"/>
      <c r="U1588" s="136"/>
    </row>
    <row r="1589" spans="1:21" s="148" customFormat="1" x14ac:dyDescent="0.3">
      <c r="A1589" s="111"/>
      <c r="B1589" s="135"/>
      <c r="C1589" s="134"/>
      <c r="D1589" s="132"/>
      <c r="E1589" s="135"/>
      <c r="F1589" s="135"/>
      <c r="G1589" s="137"/>
      <c r="H1589" s="106"/>
      <c r="I1589" s="135"/>
      <c r="J1589" s="134"/>
      <c r="K1589" s="132"/>
      <c r="L1589" s="135"/>
      <c r="M1589" s="135"/>
      <c r="N1589" s="137"/>
      <c r="O1589" s="106"/>
      <c r="P1589" s="135"/>
      <c r="Q1589" s="134"/>
      <c r="R1589" s="132"/>
      <c r="S1589" s="135"/>
      <c r="T1589" s="135"/>
      <c r="U1589" s="137"/>
    </row>
    <row r="1590" spans="1:21" s="148" customFormat="1" x14ac:dyDescent="0.3">
      <c r="A1590" s="111"/>
      <c r="B1590" s="134"/>
      <c r="C1590" s="135"/>
      <c r="D1590" s="136"/>
      <c r="E1590" s="132"/>
      <c r="F1590" s="137"/>
      <c r="G1590" s="135"/>
      <c r="H1590" s="106"/>
      <c r="I1590" s="134"/>
      <c r="J1590" s="135"/>
      <c r="K1590" s="136"/>
      <c r="L1590" s="132"/>
      <c r="M1590" s="137"/>
      <c r="N1590" s="135"/>
      <c r="O1590" s="106"/>
      <c r="P1590" s="134"/>
      <c r="Q1590" s="135"/>
      <c r="R1590" s="136"/>
      <c r="S1590" s="132"/>
      <c r="T1590" s="137"/>
      <c r="U1590" s="135"/>
    </row>
    <row r="1591" spans="1:21" s="148" customFormat="1" x14ac:dyDescent="0.3">
      <c r="A1591" s="111"/>
      <c r="B1591" s="137"/>
      <c r="C1591" s="136"/>
      <c r="D1591" s="135"/>
      <c r="E1591" s="137"/>
      <c r="F1591" s="132"/>
      <c r="G1591" s="134"/>
      <c r="H1591" s="106"/>
      <c r="I1591" s="137"/>
      <c r="J1591" s="136"/>
      <c r="K1591" s="135"/>
      <c r="L1591" s="137"/>
      <c r="M1591" s="132"/>
      <c r="N1591" s="134"/>
      <c r="O1591" s="106"/>
      <c r="P1591" s="137"/>
      <c r="Q1591" s="136"/>
      <c r="R1591" s="135"/>
      <c r="S1591" s="137"/>
      <c r="T1591" s="132"/>
      <c r="U1591" s="134"/>
    </row>
    <row r="1592" spans="1:21" s="148" customFormat="1" x14ac:dyDescent="0.3">
      <c r="A1592" s="111"/>
      <c r="B1592" s="135"/>
      <c r="C1592" s="137"/>
      <c r="D1592" s="137"/>
      <c r="E1592" s="135"/>
      <c r="F1592" s="134"/>
      <c r="G1592" s="132"/>
      <c r="H1592" s="106"/>
      <c r="I1592" s="135"/>
      <c r="J1592" s="137"/>
      <c r="K1592" s="137"/>
      <c r="L1592" s="135"/>
      <c r="M1592" s="134"/>
      <c r="N1592" s="132"/>
      <c r="O1592" s="106"/>
      <c r="P1592" s="135"/>
      <c r="Q1592" s="137"/>
      <c r="R1592" s="137"/>
      <c r="S1592" s="135"/>
      <c r="T1592" s="134"/>
      <c r="U1592" s="132"/>
    </row>
    <row r="1593" spans="1:21" s="148" customFormat="1" x14ac:dyDescent="0.3">
      <c r="A1593" s="111"/>
      <c r="B1593" s="136"/>
      <c r="C1593" s="138"/>
      <c r="D1593" s="135"/>
      <c r="E1593" s="138"/>
      <c r="F1593" s="136"/>
      <c r="G1593" s="138"/>
      <c r="H1593" s="106"/>
      <c r="I1593" s="136"/>
      <c r="J1593" s="138"/>
      <c r="K1593" s="135"/>
      <c r="L1593" s="138"/>
      <c r="M1593" s="136"/>
      <c r="N1593" s="138"/>
      <c r="O1593" s="106"/>
      <c r="P1593" s="136"/>
      <c r="Q1593" s="138"/>
      <c r="R1593" s="135"/>
      <c r="S1593" s="138"/>
      <c r="T1593" s="136"/>
      <c r="U1593" s="138"/>
    </row>
    <row r="1594" spans="1:21" s="148" customFormat="1" x14ac:dyDescent="0.3">
      <c r="A1594" s="111"/>
      <c r="B1594" s="145"/>
      <c r="C1594" s="146"/>
      <c r="D1594" s="145"/>
      <c r="E1594" s="147"/>
      <c r="F1594" s="145"/>
      <c r="G1594" s="146"/>
      <c r="H1594" s="106"/>
      <c r="I1594" s="145"/>
      <c r="J1594" s="146"/>
      <c r="K1594" s="145"/>
      <c r="L1594" s="147"/>
      <c r="M1594" s="145"/>
      <c r="N1594" s="146"/>
      <c r="O1594" s="106"/>
      <c r="P1594" s="145"/>
      <c r="Q1594" s="146"/>
      <c r="R1594" s="145"/>
      <c r="S1594" s="147"/>
      <c r="T1594" s="145"/>
      <c r="U1594" s="146"/>
    </row>
    <row r="1595" spans="1:21" s="148" customFormat="1" x14ac:dyDescent="0.3">
      <c r="A1595" s="111"/>
      <c r="C1595" s="111" t="s">
        <v>197</v>
      </c>
      <c r="D1595" s="111" t="s">
        <v>3</v>
      </c>
      <c r="E1595" s="111" t="s">
        <v>203</v>
      </c>
      <c r="J1595" s="111" t="s">
        <v>197</v>
      </c>
      <c r="K1595" s="111" t="s">
        <v>3</v>
      </c>
      <c r="L1595" s="111" t="s">
        <v>203</v>
      </c>
      <c r="Q1595" s="111" t="s">
        <v>197</v>
      </c>
      <c r="R1595" s="111" t="s">
        <v>3</v>
      </c>
      <c r="S1595" s="111" t="s">
        <v>203</v>
      </c>
    </row>
    <row r="1596" spans="1:21" s="148" customFormat="1" x14ac:dyDescent="0.3">
      <c r="A1596" s="111"/>
      <c r="B1596" s="111" t="s">
        <v>199</v>
      </c>
      <c r="C1596" s="148" t="e">
        <f>AVERAGE(B1587,C1588,D1589,E1590,F1591,G1592)</f>
        <v>#DIV/0!</v>
      </c>
      <c r="D1596" s="148" t="e">
        <f>STDEV(B1587,C1588,D1589,E1590,F1591,G1592)</f>
        <v>#DIV/0!</v>
      </c>
      <c r="E1596" s="148" t="e">
        <f>ROUND((D1596/C1596)*100,2)&amp;"%"</f>
        <v>#DIV/0!</v>
      </c>
      <c r="I1596" s="111" t="s">
        <v>199</v>
      </c>
      <c r="J1596" s="148" t="e">
        <f>AVERAGE(I1587,J1588,K1589,L1590,M1591,N1592)</f>
        <v>#DIV/0!</v>
      </c>
      <c r="K1596" s="148" t="e">
        <f>STDEV(I1587,J1588,K1589,L1590,M1591,N1592)</f>
        <v>#DIV/0!</v>
      </c>
      <c r="L1596" s="148" t="e">
        <f>ROUND((K1596/J1596)*100,2)&amp;"%"</f>
        <v>#DIV/0!</v>
      </c>
      <c r="P1596" s="111" t="s">
        <v>199</v>
      </c>
      <c r="Q1596" s="148" t="e">
        <f>AVERAGE(P1587,Q1588,R1589,S1590,T1591,U1592)</f>
        <v>#DIV/0!</v>
      </c>
      <c r="R1596" s="148" t="e">
        <f>STDEV(P1587,Q1588,R1589,S1590,T1591,U1592)</f>
        <v>#DIV/0!</v>
      </c>
      <c r="S1596" s="148" t="e">
        <f>ROUND((R1596/Q1596)*100,2)&amp;"%"</f>
        <v>#DIV/0!</v>
      </c>
    </row>
    <row r="1597" spans="1:21" s="148" customFormat="1" x14ac:dyDescent="0.3">
      <c r="A1597" s="111"/>
      <c r="B1597" s="111" t="s">
        <v>198</v>
      </c>
      <c r="C1597" s="148" t="e">
        <f>AVERAGE(B1588,C1587,D1587,F1587,G1587,E1588)</f>
        <v>#DIV/0!</v>
      </c>
      <c r="D1597" s="148" t="e">
        <f>STDEV(B1588,C1587,D1587,E1588,F1587,G1587)</f>
        <v>#DIV/0!</v>
      </c>
      <c r="E1597" s="148" t="e">
        <f t="shared" ref="E1597:E1601" si="264">ROUND((D1597/C1597)*100,2)&amp;"%"</f>
        <v>#DIV/0!</v>
      </c>
      <c r="F1597" s="111"/>
      <c r="G1597" s="111"/>
      <c r="I1597" s="111" t="s">
        <v>198</v>
      </c>
      <c r="J1597" s="148" t="e">
        <f>AVERAGE(I1588,J1587,K1587,M1587,N1587,L1588)</f>
        <v>#DIV/0!</v>
      </c>
      <c r="K1597" s="148" t="e">
        <f>STDEV(I1588,J1587,K1587,L1588,M1587,N1587)</f>
        <v>#DIV/0!</v>
      </c>
      <c r="L1597" s="148" t="e">
        <f t="shared" ref="L1597:L1601" si="265">ROUND((K1597/J1597)*100,2)&amp;"%"</f>
        <v>#DIV/0!</v>
      </c>
      <c r="M1597" s="111"/>
      <c r="N1597" s="111"/>
      <c r="P1597" s="111" t="s">
        <v>198</v>
      </c>
      <c r="Q1597" s="148" t="e">
        <f>AVERAGE(P1588,Q1587,R1587,T1587,U1587,S1588)</f>
        <v>#DIV/0!</v>
      </c>
      <c r="R1597" s="148" t="e">
        <f>STDEV(P1588,Q1587,R1587,S1588,T1587,U1587)</f>
        <v>#DIV/0!</v>
      </c>
      <c r="S1597" s="148" t="e">
        <f t="shared" ref="S1597:S1601" si="266">ROUND((R1597/Q1597)*100,2)&amp;"%"</f>
        <v>#DIV/0!</v>
      </c>
      <c r="T1597" s="111"/>
      <c r="U1597" s="111"/>
    </row>
    <row r="1598" spans="1:21" s="148" customFormat="1" x14ac:dyDescent="0.3">
      <c r="A1598" s="111"/>
      <c r="B1598" s="111" t="s">
        <v>200</v>
      </c>
      <c r="C1598" s="148" t="e">
        <f>AVERAGE(B1590,C1589,D1588,E1587,F1592,G1591)</f>
        <v>#DIV/0!</v>
      </c>
      <c r="D1598" s="148" t="e">
        <f>STDEV(B1590,C1589,D1588,E1587,F1592,G1591)</f>
        <v>#DIV/0!</v>
      </c>
      <c r="E1598" s="148" t="e">
        <f t="shared" si="264"/>
        <v>#DIV/0!</v>
      </c>
      <c r="F1598" s="111"/>
      <c r="G1598" s="111"/>
      <c r="I1598" s="111" t="s">
        <v>200</v>
      </c>
      <c r="J1598" s="148" t="e">
        <f>AVERAGE(I1590,J1589,K1588,L1587,M1592,N1591)</f>
        <v>#DIV/0!</v>
      </c>
      <c r="K1598" s="148" t="e">
        <f>STDEV(I1590,J1589,K1588,L1587,M1592,N1591)</f>
        <v>#DIV/0!</v>
      </c>
      <c r="L1598" s="148" t="e">
        <f t="shared" si="265"/>
        <v>#DIV/0!</v>
      </c>
      <c r="M1598" s="111"/>
      <c r="N1598" s="111"/>
      <c r="P1598" s="111" t="s">
        <v>200</v>
      </c>
      <c r="Q1598" s="148" t="e">
        <f>AVERAGE(P1590,Q1589,R1588,S1587,T1592,U1591)</f>
        <v>#DIV/0!</v>
      </c>
      <c r="R1598" s="148" t="e">
        <f>STDEV(P1590,Q1589,R1588,S1587,T1592,U1591)</f>
        <v>#DIV/0!</v>
      </c>
      <c r="S1598" s="148" t="e">
        <f t="shared" si="266"/>
        <v>#DIV/0!</v>
      </c>
      <c r="T1598" s="111"/>
      <c r="U1598" s="111"/>
    </row>
    <row r="1599" spans="1:21" s="148" customFormat="1" x14ac:dyDescent="0.3">
      <c r="A1599" s="111"/>
      <c r="B1599" s="111" t="s">
        <v>201</v>
      </c>
      <c r="C1599" s="148" t="e">
        <f>AVERAGE(B1591,C1592,D1592,E1591,F1590,G1589)</f>
        <v>#DIV/0!</v>
      </c>
      <c r="D1599" s="148" t="e">
        <f>STDEV(B1591,C1592,D1592,E1591,F1590,G1589)</f>
        <v>#DIV/0!</v>
      </c>
      <c r="E1599" s="148" t="e">
        <f t="shared" si="264"/>
        <v>#DIV/0!</v>
      </c>
      <c r="F1599" s="111"/>
      <c r="G1599" s="111"/>
      <c r="I1599" s="111" t="s">
        <v>201</v>
      </c>
      <c r="J1599" s="148" t="e">
        <f>AVERAGE(I1591,J1592,K1592,L1591,M1590,N1589)</f>
        <v>#DIV/0!</v>
      </c>
      <c r="K1599" s="148" t="e">
        <f>STDEV(I1591,J1592,K1592,L1591,M1590,N1589)</f>
        <v>#DIV/0!</v>
      </c>
      <c r="L1599" s="148" t="e">
        <f t="shared" si="265"/>
        <v>#DIV/0!</v>
      </c>
      <c r="M1599" s="111"/>
      <c r="N1599" s="111"/>
      <c r="P1599" s="111" t="s">
        <v>201</v>
      </c>
      <c r="Q1599" s="148" t="e">
        <f>AVERAGE(P1591,Q1592,R1592,S1591,T1590,U1589)</f>
        <v>#DIV/0!</v>
      </c>
      <c r="R1599" s="148" t="e">
        <f>STDEV(P1591,Q1592,R1592,S1591,T1590,U1589)</f>
        <v>#DIV/0!</v>
      </c>
      <c r="S1599" s="148" t="e">
        <f t="shared" si="266"/>
        <v>#DIV/0!</v>
      </c>
      <c r="T1599" s="111"/>
      <c r="U1599" s="111"/>
    </row>
    <row r="1600" spans="1:21" s="148" customFormat="1" x14ac:dyDescent="0.3">
      <c r="A1600" s="111"/>
      <c r="B1600" s="111" t="s">
        <v>202</v>
      </c>
      <c r="C1600" s="148" t="e">
        <f>AVERAGE(B1593,C1591,D1590,G1588,F1593,E1594)</f>
        <v>#DIV/0!</v>
      </c>
      <c r="D1600" s="148" t="e">
        <f>STDEV(B1593,C1591,D1590,G1588,F1593,E1594)</f>
        <v>#DIV/0!</v>
      </c>
      <c r="E1600" s="148" t="e">
        <f t="shared" si="264"/>
        <v>#DIV/0!</v>
      </c>
      <c r="F1600" s="111"/>
      <c r="G1600" s="111"/>
      <c r="I1600" s="111" t="s">
        <v>202</v>
      </c>
      <c r="J1600" s="148" t="e">
        <f>AVERAGE(I1593,J1591,K1590,N1588,M1593,L1594)</f>
        <v>#DIV/0!</v>
      </c>
      <c r="K1600" s="148" t="e">
        <f>STDEV(I1593,J1591,K1590,N1588,M1593,L1594)</f>
        <v>#DIV/0!</v>
      </c>
      <c r="L1600" s="148" t="e">
        <f t="shared" si="265"/>
        <v>#DIV/0!</v>
      </c>
      <c r="M1600" s="111"/>
      <c r="N1600" s="111"/>
      <c r="P1600" s="111" t="s">
        <v>202</v>
      </c>
      <c r="Q1600" s="148" t="e">
        <f>AVERAGE(P1593,Q1591,R1590,U1588,T1593,S1594)</f>
        <v>#DIV/0!</v>
      </c>
      <c r="R1600" s="148" t="e">
        <f>STDEV(P1593,Q1591,R1590,U1588,T1593,S1594)</f>
        <v>#DIV/0!</v>
      </c>
      <c r="S1600" s="148" t="e">
        <f t="shared" si="266"/>
        <v>#DIV/0!</v>
      </c>
      <c r="T1600" s="111"/>
      <c r="U1600" s="111"/>
    </row>
    <row r="1601" spans="1:21" s="148" customFormat="1" x14ac:dyDescent="0.3">
      <c r="A1601" s="111"/>
      <c r="B1601" s="111" t="s">
        <v>204</v>
      </c>
      <c r="C1601" s="148" t="e">
        <f>AVERAGE(B1594,C1593,D1594,E1593,F1594,G1593)</f>
        <v>#DIV/0!</v>
      </c>
      <c r="D1601" s="148" t="e">
        <f>STDEV(B1594,C1593,D1594,E1593,F1594,G1593)</f>
        <v>#DIV/0!</v>
      </c>
      <c r="E1601" s="148" t="e">
        <f t="shared" si="264"/>
        <v>#DIV/0!</v>
      </c>
      <c r="F1601" s="111"/>
      <c r="G1601" s="111"/>
      <c r="I1601" s="111" t="s">
        <v>204</v>
      </c>
      <c r="J1601" s="148" t="e">
        <f>AVERAGE(I1594,J1593,K1594,L1593,M1594,N1593)</f>
        <v>#DIV/0!</v>
      </c>
      <c r="K1601" s="148" t="e">
        <f>STDEV(I1594,J1593,K1594,L1593,M1594,N1593)</f>
        <v>#DIV/0!</v>
      </c>
      <c r="L1601" s="148" t="e">
        <f t="shared" si="265"/>
        <v>#DIV/0!</v>
      </c>
      <c r="M1601" s="111"/>
      <c r="N1601" s="111"/>
      <c r="P1601" s="111" t="s">
        <v>204</v>
      </c>
      <c r="Q1601" s="148" t="e">
        <f>AVERAGE(P1594,Q1593,R1594,S1593,T1594,U1593)</f>
        <v>#DIV/0!</v>
      </c>
      <c r="R1601" s="148" t="e">
        <f>STDEV(P1594,Q1593,R1594,S1593,T1594,U1593)</f>
        <v>#DIV/0!</v>
      </c>
      <c r="S1601" s="148" t="e">
        <f t="shared" si="266"/>
        <v>#DIV/0!</v>
      </c>
      <c r="T1601" s="111"/>
      <c r="U1601" s="111"/>
    </row>
    <row r="1602" spans="1:21" s="148" customFormat="1" x14ac:dyDescent="0.3">
      <c r="A1602" s="111"/>
      <c r="B1602" s="111"/>
      <c r="C1602" s="111"/>
      <c r="D1602" s="111"/>
      <c r="E1602" s="111"/>
      <c r="F1602" s="111"/>
      <c r="G1602" s="111"/>
      <c r="I1602" s="111"/>
      <c r="J1602" s="111"/>
      <c r="K1602" s="111"/>
      <c r="L1602" s="111"/>
      <c r="M1602" s="111"/>
      <c r="N1602" s="111"/>
      <c r="P1602" s="111"/>
      <c r="Q1602" s="111"/>
      <c r="R1602" s="111"/>
      <c r="S1602" s="111"/>
      <c r="T1602" s="111"/>
      <c r="U1602" s="111"/>
    </row>
    <row r="1603" spans="1:21" s="148" customFormat="1" x14ac:dyDescent="0.3">
      <c r="A1603" s="111"/>
      <c r="B1603" s="52" t="s">
        <v>194</v>
      </c>
      <c r="C1603" s="106"/>
      <c r="D1603" s="106"/>
      <c r="E1603" s="106"/>
      <c r="F1603" s="106"/>
      <c r="G1603" s="106"/>
      <c r="H1603" s="106"/>
      <c r="I1603" s="52" t="s">
        <v>195</v>
      </c>
      <c r="J1603" s="106"/>
      <c r="K1603" s="106"/>
      <c r="L1603" s="106"/>
      <c r="M1603" s="106"/>
      <c r="N1603" s="106"/>
      <c r="O1603" s="106"/>
      <c r="P1603" s="52" t="s">
        <v>196</v>
      </c>
      <c r="Q1603" s="106"/>
      <c r="R1603" s="106"/>
      <c r="S1603" s="106"/>
      <c r="T1603" s="106"/>
      <c r="U1603" s="106"/>
    </row>
    <row r="1604" spans="1:21" s="148" customFormat="1" x14ac:dyDescent="0.3">
      <c r="A1604" s="111"/>
      <c r="B1604" s="131"/>
      <c r="C1604" s="131"/>
      <c r="D1604" s="131"/>
      <c r="E1604" s="131"/>
      <c r="F1604" s="131"/>
      <c r="G1604" s="131"/>
      <c r="H1604" s="106"/>
      <c r="I1604" s="131"/>
      <c r="J1604" s="131"/>
      <c r="K1604" s="131"/>
      <c r="L1604" s="131"/>
      <c r="M1604" s="131"/>
      <c r="N1604" s="131"/>
      <c r="O1604" s="106"/>
      <c r="P1604" s="131"/>
      <c r="Q1604" s="131"/>
      <c r="R1604" s="131"/>
      <c r="S1604" s="131"/>
      <c r="T1604" s="131"/>
      <c r="U1604" s="131"/>
    </row>
    <row r="1605" spans="1:21" s="148" customFormat="1" x14ac:dyDescent="0.3">
      <c r="A1605" s="111"/>
      <c r="B1605" s="132"/>
      <c r="C1605" s="133"/>
      <c r="D1605" s="133"/>
      <c r="E1605" s="134"/>
      <c r="F1605" s="133"/>
      <c r="G1605" s="133"/>
      <c r="H1605" s="106"/>
      <c r="I1605" s="132"/>
      <c r="J1605" s="133"/>
      <c r="K1605" s="133"/>
      <c r="L1605" s="134"/>
      <c r="M1605" s="133"/>
      <c r="N1605" s="133"/>
      <c r="O1605" s="106"/>
      <c r="P1605" s="132"/>
      <c r="Q1605" s="133"/>
      <c r="R1605" s="133"/>
      <c r="S1605" s="134"/>
      <c r="T1605" s="133"/>
      <c r="U1605" s="133"/>
    </row>
    <row r="1606" spans="1:21" s="148" customFormat="1" x14ac:dyDescent="0.3">
      <c r="A1606" s="111"/>
      <c r="B1606" s="133"/>
      <c r="C1606" s="132"/>
      <c r="D1606" s="134"/>
      <c r="E1606" s="133"/>
      <c r="F1606" s="135"/>
      <c r="G1606" s="136"/>
      <c r="H1606" s="106"/>
      <c r="I1606" s="133"/>
      <c r="J1606" s="132"/>
      <c r="K1606" s="134"/>
      <c r="L1606" s="133"/>
      <c r="M1606" s="135"/>
      <c r="N1606" s="136"/>
      <c r="O1606" s="106"/>
      <c r="P1606" s="133"/>
      <c r="Q1606" s="132"/>
      <c r="R1606" s="134"/>
      <c r="S1606" s="133"/>
      <c r="T1606" s="135"/>
      <c r="U1606" s="136"/>
    </row>
    <row r="1607" spans="1:21" s="148" customFormat="1" x14ac:dyDescent="0.3">
      <c r="A1607" s="111"/>
      <c r="B1607" s="135"/>
      <c r="C1607" s="134"/>
      <c r="D1607" s="132"/>
      <c r="E1607" s="135"/>
      <c r="F1607" s="135"/>
      <c r="G1607" s="137"/>
      <c r="H1607" s="106"/>
      <c r="I1607" s="135"/>
      <c r="J1607" s="134"/>
      <c r="K1607" s="132"/>
      <c r="L1607" s="135"/>
      <c r="M1607" s="135"/>
      <c r="N1607" s="137"/>
      <c r="O1607" s="106"/>
      <c r="P1607" s="135"/>
      <c r="Q1607" s="134"/>
      <c r="R1607" s="132"/>
      <c r="S1607" s="135"/>
      <c r="T1607" s="135"/>
      <c r="U1607" s="137"/>
    </row>
    <row r="1608" spans="1:21" s="148" customFormat="1" x14ac:dyDescent="0.3">
      <c r="A1608" s="111"/>
      <c r="B1608" s="134"/>
      <c r="C1608" s="135"/>
      <c r="D1608" s="136"/>
      <c r="E1608" s="132"/>
      <c r="F1608" s="137"/>
      <c r="G1608" s="135"/>
      <c r="H1608" s="106"/>
      <c r="I1608" s="134"/>
      <c r="J1608" s="135"/>
      <c r="K1608" s="136"/>
      <c r="L1608" s="132"/>
      <c r="M1608" s="137"/>
      <c r="N1608" s="135"/>
      <c r="O1608" s="106"/>
      <c r="P1608" s="134"/>
      <c r="Q1608" s="135"/>
      <c r="R1608" s="136"/>
      <c r="S1608" s="132"/>
      <c r="T1608" s="137"/>
      <c r="U1608" s="135"/>
    </row>
    <row r="1609" spans="1:21" s="148" customFormat="1" x14ac:dyDescent="0.3">
      <c r="A1609" s="111"/>
      <c r="B1609" s="137"/>
      <c r="C1609" s="136"/>
      <c r="D1609" s="135"/>
      <c r="E1609" s="137"/>
      <c r="F1609" s="132"/>
      <c r="G1609" s="134"/>
      <c r="H1609" s="106"/>
      <c r="I1609" s="137"/>
      <c r="J1609" s="136"/>
      <c r="K1609" s="135"/>
      <c r="L1609" s="137"/>
      <c r="M1609" s="132"/>
      <c r="N1609" s="134"/>
      <c r="O1609" s="106"/>
      <c r="P1609" s="137"/>
      <c r="Q1609" s="136"/>
      <c r="R1609" s="135"/>
      <c r="S1609" s="137"/>
      <c r="T1609" s="132"/>
      <c r="U1609" s="134"/>
    </row>
    <row r="1610" spans="1:21" s="148" customFormat="1" x14ac:dyDescent="0.3">
      <c r="A1610" s="111"/>
      <c r="B1610" s="135"/>
      <c r="C1610" s="137"/>
      <c r="D1610" s="137"/>
      <c r="E1610" s="135"/>
      <c r="F1610" s="134"/>
      <c r="G1610" s="132"/>
      <c r="H1610" s="106"/>
      <c r="I1610" s="135"/>
      <c r="J1610" s="137"/>
      <c r="K1610" s="137"/>
      <c r="L1610" s="135"/>
      <c r="M1610" s="134"/>
      <c r="N1610" s="132"/>
      <c r="O1610" s="106"/>
      <c r="P1610" s="135"/>
      <c r="Q1610" s="137"/>
      <c r="R1610" s="137"/>
      <c r="S1610" s="135"/>
      <c r="T1610" s="134"/>
      <c r="U1610" s="132"/>
    </row>
    <row r="1611" spans="1:21" s="148" customFormat="1" x14ac:dyDescent="0.3">
      <c r="A1611" s="111"/>
      <c r="B1611" s="136"/>
      <c r="C1611" s="138"/>
      <c r="D1611" s="135"/>
      <c r="E1611" s="138"/>
      <c r="F1611" s="136"/>
      <c r="G1611" s="138"/>
      <c r="H1611" s="106"/>
      <c r="I1611" s="136"/>
      <c r="J1611" s="138"/>
      <c r="K1611" s="135"/>
      <c r="L1611" s="138"/>
      <c r="M1611" s="136"/>
      <c r="N1611" s="138"/>
      <c r="O1611" s="106"/>
      <c r="P1611" s="136"/>
      <c r="Q1611" s="138"/>
      <c r="R1611" s="135"/>
      <c r="S1611" s="138"/>
      <c r="T1611" s="136"/>
      <c r="U1611" s="138"/>
    </row>
    <row r="1612" spans="1:21" s="148" customFormat="1" x14ac:dyDescent="0.3">
      <c r="A1612" s="111"/>
      <c r="B1612" s="145"/>
      <c r="C1612" s="146"/>
      <c r="D1612" s="145"/>
      <c r="E1612" s="147"/>
      <c r="F1612" s="145"/>
      <c r="G1612" s="146"/>
      <c r="H1612" s="106"/>
      <c r="I1612" s="145"/>
      <c r="J1612" s="146"/>
      <c r="K1612" s="145"/>
      <c r="L1612" s="147"/>
      <c r="M1612" s="145"/>
      <c r="N1612" s="146"/>
      <c r="O1612" s="106"/>
      <c r="P1612" s="145"/>
      <c r="Q1612" s="146"/>
      <c r="R1612" s="145"/>
      <c r="S1612" s="147"/>
      <c r="T1612" s="145"/>
      <c r="U1612" s="146"/>
    </row>
    <row r="1613" spans="1:21" s="148" customFormat="1" x14ac:dyDescent="0.3">
      <c r="A1613" s="111"/>
      <c r="C1613" s="111" t="s">
        <v>197</v>
      </c>
      <c r="D1613" s="111" t="s">
        <v>3</v>
      </c>
      <c r="E1613" s="111" t="s">
        <v>203</v>
      </c>
      <c r="J1613" s="111" t="s">
        <v>197</v>
      </c>
      <c r="K1613" s="111" t="s">
        <v>3</v>
      </c>
      <c r="L1613" s="111" t="s">
        <v>203</v>
      </c>
      <c r="Q1613" s="111" t="s">
        <v>197</v>
      </c>
      <c r="R1613" s="111" t="s">
        <v>3</v>
      </c>
      <c r="S1613" s="111" t="s">
        <v>203</v>
      </c>
    </row>
    <row r="1614" spans="1:21" s="148" customFormat="1" x14ac:dyDescent="0.3">
      <c r="A1614" s="111"/>
      <c r="B1614" s="111" t="s">
        <v>199</v>
      </c>
      <c r="C1614" s="148" t="e">
        <f>AVERAGE(B1605,C1606,D1607,E1608,F1609,G1610)</f>
        <v>#DIV/0!</v>
      </c>
      <c r="D1614" s="148" t="e">
        <f>STDEV(B1605,C1606,D1607,E1608,F1609,G1610)</f>
        <v>#DIV/0!</v>
      </c>
      <c r="E1614" s="148" t="e">
        <f>ROUND((D1614/C1614)*100,2)&amp;"%"</f>
        <v>#DIV/0!</v>
      </c>
      <c r="I1614" s="111" t="s">
        <v>199</v>
      </c>
      <c r="J1614" s="148" t="e">
        <f>AVERAGE(I1605,J1606,K1607,L1608,M1609,N1610)</f>
        <v>#DIV/0!</v>
      </c>
      <c r="K1614" s="148" t="e">
        <f>STDEV(I1605,J1606,K1607,L1608,M1609,N1610)</f>
        <v>#DIV/0!</v>
      </c>
      <c r="L1614" s="148" t="e">
        <f>ROUND((K1614/J1614)*100,2)&amp;"%"</f>
        <v>#DIV/0!</v>
      </c>
      <c r="P1614" s="111" t="s">
        <v>199</v>
      </c>
      <c r="Q1614" s="148" t="e">
        <f>AVERAGE(P1605,Q1606,R1607,S1608,T1609,U1610)</f>
        <v>#DIV/0!</v>
      </c>
      <c r="R1614" s="148" t="e">
        <f>STDEV(P1605,Q1606,R1607,S1608,T1609,U1610)</f>
        <v>#DIV/0!</v>
      </c>
      <c r="S1614" s="148" t="e">
        <f>ROUND((R1614/Q1614)*100,2)&amp;"%"</f>
        <v>#DIV/0!</v>
      </c>
    </row>
    <row r="1615" spans="1:21" s="148" customFormat="1" x14ac:dyDescent="0.3">
      <c r="A1615" s="111"/>
      <c r="B1615" s="111" t="s">
        <v>198</v>
      </c>
      <c r="C1615" s="148" t="e">
        <f>AVERAGE(B1606,C1605,D1605,F1605,G1605,E1606)</f>
        <v>#DIV/0!</v>
      </c>
      <c r="D1615" s="148" t="e">
        <f>STDEV(B1606,C1605,D1605,E1606,F1605,G1605)</f>
        <v>#DIV/0!</v>
      </c>
      <c r="E1615" s="148" t="e">
        <f t="shared" ref="E1615:E1619" si="267">ROUND((D1615/C1615)*100,2)&amp;"%"</f>
        <v>#DIV/0!</v>
      </c>
      <c r="F1615" s="111"/>
      <c r="G1615" s="111"/>
      <c r="I1615" s="111" t="s">
        <v>198</v>
      </c>
      <c r="J1615" s="148" t="e">
        <f>AVERAGE(I1606,J1605,K1605,M1605,N1605,L1606)</f>
        <v>#DIV/0!</v>
      </c>
      <c r="K1615" s="148" t="e">
        <f>STDEV(I1606,J1605,K1605,L1606,M1605,N1605)</f>
        <v>#DIV/0!</v>
      </c>
      <c r="L1615" s="148" t="e">
        <f t="shared" ref="L1615:L1619" si="268">ROUND((K1615/J1615)*100,2)&amp;"%"</f>
        <v>#DIV/0!</v>
      </c>
      <c r="M1615" s="111"/>
      <c r="N1615" s="111"/>
      <c r="P1615" s="111" t="s">
        <v>198</v>
      </c>
      <c r="Q1615" s="148" t="e">
        <f>AVERAGE(P1606,Q1605,R1605,T1605,U1605,S1606)</f>
        <v>#DIV/0!</v>
      </c>
      <c r="R1615" s="148" t="e">
        <f>STDEV(P1606,Q1605,R1605,S1606,T1605,U1605)</f>
        <v>#DIV/0!</v>
      </c>
      <c r="S1615" s="148" t="e">
        <f t="shared" ref="S1615:S1619" si="269">ROUND((R1615/Q1615)*100,2)&amp;"%"</f>
        <v>#DIV/0!</v>
      </c>
      <c r="T1615" s="111"/>
      <c r="U1615" s="111"/>
    </row>
    <row r="1616" spans="1:21" s="148" customFormat="1" x14ac:dyDescent="0.3">
      <c r="A1616" s="111"/>
      <c r="B1616" s="111" t="s">
        <v>200</v>
      </c>
      <c r="C1616" s="148" t="e">
        <f>AVERAGE(B1608,C1607,D1606,E1605,F1610,G1609)</f>
        <v>#DIV/0!</v>
      </c>
      <c r="D1616" s="148" t="e">
        <f>STDEV(B1608,C1607,D1606,E1605,F1610,G1609)</f>
        <v>#DIV/0!</v>
      </c>
      <c r="E1616" s="148" t="e">
        <f t="shared" si="267"/>
        <v>#DIV/0!</v>
      </c>
      <c r="F1616" s="111"/>
      <c r="G1616" s="111"/>
      <c r="I1616" s="111" t="s">
        <v>200</v>
      </c>
      <c r="J1616" s="148" t="e">
        <f>AVERAGE(I1608,J1607,K1606,L1605,M1610,N1609)</f>
        <v>#DIV/0!</v>
      </c>
      <c r="K1616" s="148" t="e">
        <f>STDEV(I1608,J1607,K1606,L1605,M1610,N1609)</f>
        <v>#DIV/0!</v>
      </c>
      <c r="L1616" s="148" t="e">
        <f t="shared" si="268"/>
        <v>#DIV/0!</v>
      </c>
      <c r="M1616" s="111"/>
      <c r="N1616" s="111"/>
      <c r="P1616" s="111" t="s">
        <v>200</v>
      </c>
      <c r="Q1616" s="148" t="e">
        <f>AVERAGE(P1608,Q1607,R1606,S1605,T1610,U1609)</f>
        <v>#DIV/0!</v>
      </c>
      <c r="R1616" s="148" t="e">
        <f>STDEV(P1608,Q1607,R1606,S1605,T1610,U1609)</f>
        <v>#DIV/0!</v>
      </c>
      <c r="S1616" s="148" t="e">
        <f t="shared" si="269"/>
        <v>#DIV/0!</v>
      </c>
      <c r="T1616" s="111"/>
      <c r="U1616" s="111"/>
    </row>
    <row r="1617" spans="1:21" s="148" customFormat="1" x14ac:dyDescent="0.3">
      <c r="A1617" s="111"/>
      <c r="B1617" s="111" t="s">
        <v>201</v>
      </c>
      <c r="C1617" s="148" t="e">
        <f>AVERAGE(B1609,C1610,D1610,E1609,F1608,G1607)</f>
        <v>#DIV/0!</v>
      </c>
      <c r="D1617" s="148" t="e">
        <f>STDEV(B1609,C1610,D1610,E1609,F1608,G1607)</f>
        <v>#DIV/0!</v>
      </c>
      <c r="E1617" s="148" t="e">
        <f t="shared" si="267"/>
        <v>#DIV/0!</v>
      </c>
      <c r="F1617" s="111"/>
      <c r="G1617" s="111"/>
      <c r="I1617" s="111" t="s">
        <v>201</v>
      </c>
      <c r="J1617" s="148" t="e">
        <f>AVERAGE(I1609,J1610,K1610,L1609,M1608,N1607)</f>
        <v>#DIV/0!</v>
      </c>
      <c r="K1617" s="148" t="e">
        <f>STDEV(I1609,J1610,K1610,L1609,M1608,N1607)</f>
        <v>#DIV/0!</v>
      </c>
      <c r="L1617" s="148" t="e">
        <f t="shared" si="268"/>
        <v>#DIV/0!</v>
      </c>
      <c r="M1617" s="111"/>
      <c r="N1617" s="111"/>
      <c r="P1617" s="111" t="s">
        <v>201</v>
      </c>
      <c r="Q1617" s="148" t="e">
        <f>AVERAGE(P1609,Q1610,R1610,S1609,T1608,U1607)</f>
        <v>#DIV/0!</v>
      </c>
      <c r="R1617" s="148" t="e">
        <f>STDEV(P1609,Q1610,R1610,S1609,T1608,U1607)</f>
        <v>#DIV/0!</v>
      </c>
      <c r="S1617" s="148" t="e">
        <f t="shared" si="269"/>
        <v>#DIV/0!</v>
      </c>
      <c r="T1617" s="111"/>
      <c r="U1617" s="111"/>
    </row>
    <row r="1618" spans="1:21" s="148" customFormat="1" x14ac:dyDescent="0.3">
      <c r="A1618" s="111"/>
      <c r="B1618" s="111" t="s">
        <v>202</v>
      </c>
      <c r="C1618" s="148" t="e">
        <f>AVERAGE(B1611,C1609,D1608,G1606,F1611,E1612)</f>
        <v>#DIV/0!</v>
      </c>
      <c r="D1618" s="148" t="e">
        <f>STDEV(B1611,C1609,D1608,G1606,F1611,E1612)</f>
        <v>#DIV/0!</v>
      </c>
      <c r="E1618" s="148" t="e">
        <f t="shared" si="267"/>
        <v>#DIV/0!</v>
      </c>
      <c r="F1618" s="111"/>
      <c r="G1618" s="111"/>
      <c r="I1618" s="111" t="s">
        <v>202</v>
      </c>
      <c r="J1618" s="148" t="e">
        <f>AVERAGE(I1611,J1609,K1608,N1606,M1611,L1612)</f>
        <v>#DIV/0!</v>
      </c>
      <c r="K1618" s="148" t="e">
        <f>STDEV(I1611,J1609,K1608,N1606,M1611,L1612)</f>
        <v>#DIV/0!</v>
      </c>
      <c r="L1618" s="148" t="e">
        <f t="shared" si="268"/>
        <v>#DIV/0!</v>
      </c>
      <c r="M1618" s="111"/>
      <c r="N1618" s="111"/>
      <c r="P1618" s="111" t="s">
        <v>202</v>
      </c>
      <c r="Q1618" s="148" t="e">
        <f>AVERAGE(P1611,Q1609,R1608,U1606,T1611,S1612)</f>
        <v>#DIV/0!</v>
      </c>
      <c r="R1618" s="148" t="e">
        <f>STDEV(P1611,Q1609,R1608,U1606,T1611,S1612)</f>
        <v>#DIV/0!</v>
      </c>
      <c r="S1618" s="148" t="e">
        <f t="shared" si="269"/>
        <v>#DIV/0!</v>
      </c>
      <c r="T1618" s="111"/>
      <c r="U1618" s="111"/>
    </row>
    <row r="1619" spans="1:21" s="148" customFormat="1" x14ac:dyDescent="0.3">
      <c r="A1619" s="111"/>
      <c r="B1619" s="111" t="s">
        <v>204</v>
      </c>
      <c r="C1619" s="148" t="e">
        <f>AVERAGE(B1612,C1611,D1612,E1611,F1612,G1611)</f>
        <v>#DIV/0!</v>
      </c>
      <c r="D1619" s="148" t="e">
        <f>STDEV(B1612,C1611,D1612,E1611,F1612,G1611)</f>
        <v>#DIV/0!</v>
      </c>
      <c r="E1619" s="148" t="e">
        <f t="shared" si="267"/>
        <v>#DIV/0!</v>
      </c>
      <c r="F1619" s="111"/>
      <c r="G1619" s="111"/>
      <c r="I1619" s="111" t="s">
        <v>204</v>
      </c>
      <c r="J1619" s="148" t="e">
        <f>AVERAGE(I1612,J1611,K1612,L1611,M1612,N1611)</f>
        <v>#DIV/0!</v>
      </c>
      <c r="K1619" s="148" t="e">
        <f>STDEV(I1612,J1611,K1612,L1611,M1612,N1611)</f>
        <v>#DIV/0!</v>
      </c>
      <c r="L1619" s="148" t="e">
        <f t="shared" si="268"/>
        <v>#DIV/0!</v>
      </c>
      <c r="M1619" s="111"/>
      <c r="N1619" s="111"/>
      <c r="P1619" s="111" t="s">
        <v>204</v>
      </c>
      <c r="Q1619" s="148" t="e">
        <f>AVERAGE(P1612,Q1611,R1612,S1611,T1612,U1611)</f>
        <v>#DIV/0!</v>
      </c>
      <c r="R1619" s="148" t="e">
        <f>STDEV(P1612,Q1611,R1612,S1611,T1612,U1611)</f>
        <v>#DIV/0!</v>
      </c>
      <c r="S1619" s="148" t="e">
        <f t="shared" si="269"/>
        <v>#DIV/0!</v>
      </c>
      <c r="T1619" s="111"/>
      <c r="U1619" s="111"/>
    </row>
    <row r="1620" spans="1:21" s="148" customFormat="1" x14ac:dyDescent="0.3">
      <c r="A1620" s="111"/>
      <c r="B1620" s="111"/>
      <c r="C1620" s="111"/>
      <c r="D1620" s="111"/>
      <c r="E1620" s="111"/>
      <c r="F1620" s="111"/>
      <c r="G1620" s="111"/>
      <c r="I1620" s="111"/>
      <c r="J1620" s="111"/>
      <c r="K1620" s="111"/>
      <c r="L1620" s="111"/>
      <c r="M1620" s="111"/>
      <c r="N1620" s="111"/>
      <c r="P1620" s="111"/>
      <c r="Q1620" s="111"/>
      <c r="R1620" s="111"/>
      <c r="S1620" s="111"/>
      <c r="T1620" s="111"/>
      <c r="U1620" s="111"/>
    </row>
    <row r="1621" spans="1:21" s="148" customFormat="1" x14ac:dyDescent="0.3">
      <c r="A1621" s="111"/>
      <c r="B1621" s="52" t="s">
        <v>194</v>
      </c>
      <c r="C1621" s="106"/>
      <c r="D1621" s="106"/>
      <c r="E1621" s="106"/>
      <c r="F1621" s="106"/>
      <c r="G1621" s="106"/>
      <c r="H1621" s="106"/>
      <c r="I1621" s="52" t="s">
        <v>195</v>
      </c>
      <c r="J1621" s="106"/>
      <c r="K1621" s="106"/>
      <c r="L1621" s="106"/>
      <c r="M1621" s="106"/>
      <c r="N1621" s="106"/>
      <c r="O1621" s="106"/>
      <c r="P1621" s="52" t="s">
        <v>196</v>
      </c>
      <c r="Q1621" s="106"/>
      <c r="R1621" s="106"/>
      <c r="S1621" s="106"/>
      <c r="T1621" s="106"/>
      <c r="U1621" s="106"/>
    </row>
    <row r="1622" spans="1:21" s="148" customFormat="1" x14ac:dyDescent="0.3">
      <c r="A1622" s="111"/>
      <c r="B1622" s="131"/>
      <c r="C1622" s="131"/>
      <c r="D1622" s="131"/>
      <c r="E1622" s="131"/>
      <c r="F1622" s="131"/>
      <c r="G1622" s="131"/>
      <c r="H1622" s="106"/>
      <c r="I1622" s="131"/>
      <c r="J1622" s="131"/>
      <c r="K1622" s="131"/>
      <c r="L1622" s="131"/>
      <c r="M1622" s="131"/>
      <c r="N1622" s="131"/>
      <c r="O1622" s="106"/>
      <c r="P1622" s="131"/>
      <c r="Q1622" s="131"/>
      <c r="R1622" s="131"/>
      <c r="S1622" s="131"/>
      <c r="T1622" s="131"/>
      <c r="U1622" s="131"/>
    </row>
    <row r="1623" spans="1:21" s="148" customFormat="1" x14ac:dyDescent="0.3">
      <c r="A1623" s="111"/>
      <c r="B1623" s="132"/>
      <c r="C1623" s="133"/>
      <c r="D1623" s="133"/>
      <c r="E1623" s="134"/>
      <c r="F1623" s="133"/>
      <c r="G1623" s="133"/>
      <c r="H1623" s="106"/>
      <c r="I1623" s="132"/>
      <c r="J1623" s="133"/>
      <c r="K1623" s="133"/>
      <c r="L1623" s="134"/>
      <c r="M1623" s="133"/>
      <c r="N1623" s="133"/>
      <c r="O1623" s="106"/>
      <c r="P1623" s="132"/>
      <c r="Q1623" s="133"/>
      <c r="R1623" s="133"/>
      <c r="S1623" s="134"/>
      <c r="T1623" s="133"/>
      <c r="U1623" s="133"/>
    </row>
    <row r="1624" spans="1:21" s="148" customFormat="1" x14ac:dyDescent="0.3">
      <c r="A1624" s="111"/>
      <c r="B1624" s="133"/>
      <c r="C1624" s="132"/>
      <c r="D1624" s="134"/>
      <c r="E1624" s="133"/>
      <c r="F1624" s="135"/>
      <c r="G1624" s="136"/>
      <c r="H1624" s="106"/>
      <c r="I1624" s="133"/>
      <c r="J1624" s="132"/>
      <c r="K1624" s="134"/>
      <c r="L1624" s="133"/>
      <c r="M1624" s="135"/>
      <c r="N1624" s="136"/>
      <c r="O1624" s="106"/>
      <c r="P1624" s="133"/>
      <c r="Q1624" s="132"/>
      <c r="R1624" s="134"/>
      <c r="S1624" s="133"/>
      <c r="T1624" s="135"/>
      <c r="U1624" s="136"/>
    </row>
    <row r="1625" spans="1:21" s="148" customFormat="1" x14ac:dyDescent="0.3">
      <c r="A1625" s="111"/>
      <c r="B1625" s="135"/>
      <c r="C1625" s="134"/>
      <c r="D1625" s="132"/>
      <c r="E1625" s="135"/>
      <c r="F1625" s="135"/>
      <c r="G1625" s="137"/>
      <c r="H1625" s="106"/>
      <c r="I1625" s="135"/>
      <c r="J1625" s="134"/>
      <c r="K1625" s="132"/>
      <c r="L1625" s="135"/>
      <c r="M1625" s="135"/>
      <c r="N1625" s="137"/>
      <c r="O1625" s="106"/>
      <c r="P1625" s="135"/>
      <c r="Q1625" s="134"/>
      <c r="R1625" s="132"/>
      <c r="S1625" s="135"/>
      <c r="T1625" s="135"/>
      <c r="U1625" s="137"/>
    </row>
    <row r="1626" spans="1:21" s="148" customFormat="1" x14ac:dyDescent="0.3">
      <c r="A1626" s="111"/>
      <c r="B1626" s="134"/>
      <c r="C1626" s="135"/>
      <c r="D1626" s="136"/>
      <c r="E1626" s="132"/>
      <c r="F1626" s="137"/>
      <c r="G1626" s="135"/>
      <c r="H1626" s="106"/>
      <c r="I1626" s="134"/>
      <c r="J1626" s="135"/>
      <c r="K1626" s="136"/>
      <c r="L1626" s="132"/>
      <c r="M1626" s="137"/>
      <c r="N1626" s="135"/>
      <c r="O1626" s="106"/>
      <c r="P1626" s="134"/>
      <c r="Q1626" s="135"/>
      <c r="R1626" s="136"/>
      <c r="S1626" s="132"/>
      <c r="T1626" s="137"/>
      <c r="U1626" s="135"/>
    </row>
    <row r="1627" spans="1:21" s="148" customFormat="1" x14ac:dyDescent="0.3">
      <c r="A1627" s="111"/>
      <c r="B1627" s="137"/>
      <c r="C1627" s="136"/>
      <c r="D1627" s="135"/>
      <c r="E1627" s="137"/>
      <c r="F1627" s="132"/>
      <c r="G1627" s="134"/>
      <c r="H1627" s="106"/>
      <c r="I1627" s="137"/>
      <c r="J1627" s="136"/>
      <c r="K1627" s="135"/>
      <c r="L1627" s="137"/>
      <c r="M1627" s="132"/>
      <c r="N1627" s="134"/>
      <c r="O1627" s="106"/>
      <c r="P1627" s="137"/>
      <c r="Q1627" s="136"/>
      <c r="R1627" s="135"/>
      <c r="S1627" s="137"/>
      <c r="T1627" s="132"/>
      <c r="U1627" s="134"/>
    </row>
    <row r="1628" spans="1:21" s="148" customFormat="1" x14ac:dyDescent="0.3">
      <c r="A1628" s="111"/>
      <c r="B1628" s="135"/>
      <c r="C1628" s="137"/>
      <c r="D1628" s="137"/>
      <c r="E1628" s="135"/>
      <c r="F1628" s="134"/>
      <c r="G1628" s="132"/>
      <c r="H1628" s="106"/>
      <c r="I1628" s="135"/>
      <c r="J1628" s="137"/>
      <c r="K1628" s="137"/>
      <c r="L1628" s="135"/>
      <c r="M1628" s="134"/>
      <c r="N1628" s="132"/>
      <c r="O1628" s="106"/>
      <c r="P1628" s="135"/>
      <c r="Q1628" s="137"/>
      <c r="R1628" s="137"/>
      <c r="S1628" s="135"/>
      <c r="T1628" s="134"/>
      <c r="U1628" s="132"/>
    </row>
    <row r="1629" spans="1:21" s="148" customFormat="1" x14ac:dyDescent="0.3">
      <c r="A1629" s="111"/>
      <c r="B1629" s="136"/>
      <c r="C1629" s="138"/>
      <c r="D1629" s="135"/>
      <c r="E1629" s="138"/>
      <c r="F1629" s="136"/>
      <c r="G1629" s="138"/>
      <c r="H1629" s="106"/>
      <c r="I1629" s="136"/>
      <c r="J1629" s="138"/>
      <c r="K1629" s="135"/>
      <c r="L1629" s="138"/>
      <c r="M1629" s="136"/>
      <c r="N1629" s="138"/>
      <c r="O1629" s="106"/>
      <c r="P1629" s="136"/>
      <c r="Q1629" s="138"/>
      <c r="R1629" s="135"/>
      <c r="S1629" s="138"/>
      <c r="T1629" s="136"/>
      <c r="U1629" s="138"/>
    </row>
    <row r="1630" spans="1:21" s="148" customFormat="1" x14ac:dyDescent="0.3">
      <c r="A1630" s="111"/>
      <c r="B1630" s="145"/>
      <c r="C1630" s="146"/>
      <c r="D1630" s="145"/>
      <c r="E1630" s="147"/>
      <c r="F1630" s="145"/>
      <c r="G1630" s="146"/>
      <c r="H1630" s="106"/>
      <c r="I1630" s="145"/>
      <c r="J1630" s="146"/>
      <c r="K1630" s="145"/>
      <c r="L1630" s="147"/>
      <c r="M1630" s="145"/>
      <c r="N1630" s="146"/>
      <c r="O1630" s="106"/>
      <c r="P1630" s="145"/>
      <c r="Q1630" s="146"/>
      <c r="R1630" s="145"/>
      <c r="S1630" s="147"/>
      <c r="T1630" s="145"/>
      <c r="U1630" s="146"/>
    </row>
    <row r="1631" spans="1:21" s="148" customFormat="1" x14ac:dyDescent="0.3">
      <c r="A1631" s="111"/>
      <c r="C1631" s="111" t="s">
        <v>197</v>
      </c>
      <c r="D1631" s="111" t="s">
        <v>3</v>
      </c>
      <c r="E1631" s="111" t="s">
        <v>203</v>
      </c>
      <c r="J1631" s="111" t="s">
        <v>197</v>
      </c>
      <c r="K1631" s="111" t="s">
        <v>3</v>
      </c>
      <c r="L1631" s="111" t="s">
        <v>203</v>
      </c>
      <c r="Q1631" s="111" t="s">
        <v>197</v>
      </c>
      <c r="R1631" s="111" t="s">
        <v>3</v>
      </c>
      <c r="S1631" s="111" t="s">
        <v>203</v>
      </c>
    </row>
    <row r="1632" spans="1:21" s="148" customFormat="1" x14ac:dyDescent="0.3">
      <c r="A1632" s="111"/>
      <c r="B1632" s="111" t="s">
        <v>199</v>
      </c>
      <c r="C1632" s="148" t="e">
        <f>AVERAGE(B1623,C1624,D1625,E1626,F1627,G1628)</f>
        <v>#DIV/0!</v>
      </c>
      <c r="D1632" s="148" t="e">
        <f>STDEV(B1623,C1624,D1625,E1626,F1627,G1628)</f>
        <v>#DIV/0!</v>
      </c>
      <c r="E1632" s="148" t="e">
        <f>ROUND((D1632/C1632)*100,2)&amp;"%"</f>
        <v>#DIV/0!</v>
      </c>
      <c r="I1632" s="111" t="s">
        <v>199</v>
      </c>
      <c r="J1632" s="148" t="e">
        <f>AVERAGE(I1623,J1624,K1625,L1626,M1627,N1628)</f>
        <v>#DIV/0!</v>
      </c>
      <c r="K1632" s="148" t="e">
        <f>STDEV(I1623,J1624,K1625,L1626,M1627,N1628)</f>
        <v>#DIV/0!</v>
      </c>
      <c r="L1632" s="148" t="e">
        <f>ROUND((K1632/J1632)*100,2)&amp;"%"</f>
        <v>#DIV/0!</v>
      </c>
      <c r="P1632" s="111" t="s">
        <v>199</v>
      </c>
      <c r="Q1632" s="148" t="e">
        <f>AVERAGE(P1623,Q1624,R1625,S1626,T1627,U1628)</f>
        <v>#DIV/0!</v>
      </c>
      <c r="R1632" s="148" t="e">
        <f>STDEV(P1623,Q1624,R1625,S1626,T1627,U1628)</f>
        <v>#DIV/0!</v>
      </c>
      <c r="S1632" s="148" t="e">
        <f>ROUND((R1632/Q1632)*100,2)&amp;"%"</f>
        <v>#DIV/0!</v>
      </c>
    </row>
    <row r="1633" spans="1:21" s="148" customFormat="1" x14ac:dyDescent="0.3">
      <c r="A1633" s="111"/>
      <c r="B1633" s="111" t="s">
        <v>198</v>
      </c>
      <c r="C1633" s="148" t="e">
        <f>AVERAGE(B1624,C1623,D1623,F1623,G1623,E1624)</f>
        <v>#DIV/0!</v>
      </c>
      <c r="D1633" s="148" t="e">
        <f>STDEV(B1624,C1623,D1623,E1624,F1623,G1623)</f>
        <v>#DIV/0!</v>
      </c>
      <c r="E1633" s="148" t="e">
        <f t="shared" ref="E1633:E1637" si="270">ROUND((D1633/C1633)*100,2)&amp;"%"</f>
        <v>#DIV/0!</v>
      </c>
      <c r="F1633" s="111"/>
      <c r="G1633" s="111"/>
      <c r="I1633" s="111" t="s">
        <v>198</v>
      </c>
      <c r="J1633" s="148" t="e">
        <f>AVERAGE(I1624,J1623,K1623,M1623,N1623,L1624)</f>
        <v>#DIV/0!</v>
      </c>
      <c r="K1633" s="148" t="e">
        <f>STDEV(I1624,J1623,K1623,L1624,M1623,N1623)</f>
        <v>#DIV/0!</v>
      </c>
      <c r="L1633" s="148" t="e">
        <f t="shared" ref="L1633:L1637" si="271">ROUND((K1633/J1633)*100,2)&amp;"%"</f>
        <v>#DIV/0!</v>
      </c>
      <c r="M1633" s="111"/>
      <c r="N1633" s="111"/>
      <c r="P1633" s="111" t="s">
        <v>198</v>
      </c>
      <c r="Q1633" s="148" t="e">
        <f>AVERAGE(P1624,Q1623,R1623,T1623,U1623,S1624)</f>
        <v>#DIV/0!</v>
      </c>
      <c r="R1633" s="148" t="e">
        <f>STDEV(P1624,Q1623,R1623,S1624,T1623,U1623)</f>
        <v>#DIV/0!</v>
      </c>
      <c r="S1633" s="148" t="e">
        <f t="shared" ref="S1633:S1637" si="272">ROUND((R1633/Q1633)*100,2)&amp;"%"</f>
        <v>#DIV/0!</v>
      </c>
      <c r="T1633" s="111"/>
      <c r="U1633" s="111"/>
    </row>
    <row r="1634" spans="1:21" s="148" customFormat="1" x14ac:dyDescent="0.3">
      <c r="A1634" s="111"/>
      <c r="B1634" s="111" t="s">
        <v>200</v>
      </c>
      <c r="C1634" s="148" t="e">
        <f>AVERAGE(B1626,C1625,D1624,E1623,F1628,G1627)</f>
        <v>#DIV/0!</v>
      </c>
      <c r="D1634" s="148" t="e">
        <f>STDEV(B1626,C1625,D1624,E1623,F1628,G1627)</f>
        <v>#DIV/0!</v>
      </c>
      <c r="E1634" s="148" t="e">
        <f t="shared" si="270"/>
        <v>#DIV/0!</v>
      </c>
      <c r="F1634" s="111"/>
      <c r="G1634" s="111"/>
      <c r="I1634" s="111" t="s">
        <v>200</v>
      </c>
      <c r="J1634" s="148" t="e">
        <f>AVERAGE(I1626,J1625,K1624,L1623,M1628,N1627)</f>
        <v>#DIV/0!</v>
      </c>
      <c r="K1634" s="148" t="e">
        <f>STDEV(I1626,J1625,K1624,L1623,M1628,N1627)</f>
        <v>#DIV/0!</v>
      </c>
      <c r="L1634" s="148" t="e">
        <f t="shared" si="271"/>
        <v>#DIV/0!</v>
      </c>
      <c r="M1634" s="111"/>
      <c r="N1634" s="111"/>
      <c r="P1634" s="111" t="s">
        <v>200</v>
      </c>
      <c r="Q1634" s="148" t="e">
        <f>AVERAGE(P1626,Q1625,R1624,S1623,T1628,U1627)</f>
        <v>#DIV/0!</v>
      </c>
      <c r="R1634" s="148" t="e">
        <f>STDEV(P1626,Q1625,R1624,S1623,T1628,U1627)</f>
        <v>#DIV/0!</v>
      </c>
      <c r="S1634" s="148" t="e">
        <f t="shared" si="272"/>
        <v>#DIV/0!</v>
      </c>
      <c r="T1634" s="111"/>
      <c r="U1634" s="111"/>
    </row>
    <row r="1635" spans="1:21" s="148" customFormat="1" x14ac:dyDescent="0.3">
      <c r="A1635" s="111"/>
      <c r="B1635" s="111" t="s">
        <v>201</v>
      </c>
      <c r="C1635" s="148" t="e">
        <f>AVERAGE(B1627,C1628,D1628,E1627,F1626,G1625)</f>
        <v>#DIV/0!</v>
      </c>
      <c r="D1635" s="148" t="e">
        <f>STDEV(B1627,C1628,D1628,E1627,F1626,G1625)</f>
        <v>#DIV/0!</v>
      </c>
      <c r="E1635" s="148" t="e">
        <f t="shared" si="270"/>
        <v>#DIV/0!</v>
      </c>
      <c r="F1635" s="111"/>
      <c r="G1635" s="111"/>
      <c r="I1635" s="111" t="s">
        <v>201</v>
      </c>
      <c r="J1635" s="148" t="e">
        <f>AVERAGE(I1627,J1628,K1628,L1627,M1626,N1625)</f>
        <v>#DIV/0!</v>
      </c>
      <c r="K1635" s="148" t="e">
        <f>STDEV(I1627,J1628,K1628,L1627,M1626,N1625)</f>
        <v>#DIV/0!</v>
      </c>
      <c r="L1635" s="148" t="e">
        <f t="shared" si="271"/>
        <v>#DIV/0!</v>
      </c>
      <c r="M1635" s="111"/>
      <c r="N1635" s="111"/>
      <c r="P1635" s="111" t="s">
        <v>201</v>
      </c>
      <c r="Q1635" s="148" t="e">
        <f>AVERAGE(P1627,Q1628,R1628,S1627,T1626,U1625)</f>
        <v>#DIV/0!</v>
      </c>
      <c r="R1635" s="148" t="e">
        <f>STDEV(P1627,Q1628,R1628,S1627,T1626,U1625)</f>
        <v>#DIV/0!</v>
      </c>
      <c r="S1635" s="148" t="e">
        <f t="shared" si="272"/>
        <v>#DIV/0!</v>
      </c>
      <c r="T1635" s="111"/>
      <c r="U1635" s="111"/>
    </row>
    <row r="1636" spans="1:21" s="148" customFormat="1" x14ac:dyDescent="0.3">
      <c r="A1636" s="111"/>
      <c r="B1636" s="111" t="s">
        <v>202</v>
      </c>
      <c r="C1636" s="148" t="e">
        <f>AVERAGE(B1629,C1627,D1626,G1624,F1629,E1630)</f>
        <v>#DIV/0!</v>
      </c>
      <c r="D1636" s="148" t="e">
        <f>STDEV(B1629,C1627,D1626,G1624,F1629,E1630)</f>
        <v>#DIV/0!</v>
      </c>
      <c r="E1636" s="148" t="e">
        <f t="shared" si="270"/>
        <v>#DIV/0!</v>
      </c>
      <c r="F1636" s="111"/>
      <c r="G1636" s="111"/>
      <c r="I1636" s="111" t="s">
        <v>202</v>
      </c>
      <c r="J1636" s="148" t="e">
        <f>AVERAGE(I1629,J1627,K1626,N1624,M1629,L1630)</f>
        <v>#DIV/0!</v>
      </c>
      <c r="K1636" s="148" t="e">
        <f>STDEV(I1629,J1627,K1626,N1624,M1629,L1630)</f>
        <v>#DIV/0!</v>
      </c>
      <c r="L1636" s="148" t="e">
        <f t="shared" si="271"/>
        <v>#DIV/0!</v>
      </c>
      <c r="M1636" s="111"/>
      <c r="N1636" s="111"/>
      <c r="P1636" s="111" t="s">
        <v>202</v>
      </c>
      <c r="Q1636" s="148" t="e">
        <f>AVERAGE(P1629,Q1627,R1626,U1624,T1629,S1630)</f>
        <v>#DIV/0!</v>
      </c>
      <c r="R1636" s="148" t="e">
        <f>STDEV(P1629,Q1627,R1626,U1624,T1629,S1630)</f>
        <v>#DIV/0!</v>
      </c>
      <c r="S1636" s="148" t="e">
        <f t="shared" si="272"/>
        <v>#DIV/0!</v>
      </c>
      <c r="T1636" s="111"/>
      <c r="U1636" s="111"/>
    </row>
    <row r="1637" spans="1:21" s="148" customFormat="1" x14ac:dyDescent="0.3">
      <c r="A1637" s="111"/>
      <c r="B1637" s="111" t="s">
        <v>204</v>
      </c>
      <c r="C1637" s="148" t="e">
        <f>AVERAGE(B1630,C1629,D1630,E1629,F1630,G1629)</f>
        <v>#DIV/0!</v>
      </c>
      <c r="D1637" s="148" t="e">
        <f>STDEV(B1630,C1629,D1630,E1629,F1630,G1629)</f>
        <v>#DIV/0!</v>
      </c>
      <c r="E1637" s="148" t="e">
        <f t="shared" si="270"/>
        <v>#DIV/0!</v>
      </c>
      <c r="F1637" s="111"/>
      <c r="G1637" s="111"/>
      <c r="I1637" s="111" t="s">
        <v>204</v>
      </c>
      <c r="J1637" s="148" t="e">
        <f>AVERAGE(I1630,J1629,K1630,L1629,M1630,N1629)</f>
        <v>#DIV/0!</v>
      </c>
      <c r="K1637" s="148" t="e">
        <f>STDEV(I1630,J1629,K1630,L1629,M1630,N1629)</f>
        <v>#DIV/0!</v>
      </c>
      <c r="L1637" s="148" t="e">
        <f t="shared" si="271"/>
        <v>#DIV/0!</v>
      </c>
      <c r="M1637" s="111"/>
      <c r="N1637" s="111"/>
      <c r="P1637" s="111" t="s">
        <v>204</v>
      </c>
      <c r="Q1637" s="148" t="e">
        <f>AVERAGE(P1630,Q1629,R1630,S1629,T1630,U1629)</f>
        <v>#DIV/0!</v>
      </c>
      <c r="R1637" s="148" t="e">
        <f>STDEV(P1630,Q1629,R1630,S1629,T1630,U1629)</f>
        <v>#DIV/0!</v>
      </c>
      <c r="S1637" s="148" t="e">
        <f t="shared" si="272"/>
        <v>#DIV/0!</v>
      </c>
      <c r="T1637" s="111"/>
      <c r="U1637" s="111"/>
    </row>
    <row r="1638" spans="1:21" s="148" customFormat="1" x14ac:dyDescent="0.3">
      <c r="A1638" s="111"/>
      <c r="B1638" s="111"/>
      <c r="C1638" s="111"/>
      <c r="D1638" s="111"/>
      <c r="E1638" s="111"/>
      <c r="F1638" s="111"/>
      <c r="G1638" s="111"/>
      <c r="I1638" s="111"/>
      <c r="J1638" s="111"/>
      <c r="K1638" s="111"/>
      <c r="L1638" s="111"/>
      <c r="M1638" s="111"/>
      <c r="N1638" s="111"/>
      <c r="P1638" s="111"/>
      <c r="Q1638" s="111"/>
      <c r="R1638" s="111"/>
      <c r="S1638" s="111"/>
      <c r="T1638" s="111"/>
      <c r="U1638" s="111"/>
    </row>
    <row r="1639" spans="1:21" s="148" customFormat="1" x14ac:dyDescent="0.3">
      <c r="A1639" s="111"/>
      <c r="B1639" s="52" t="s">
        <v>194</v>
      </c>
      <c r="C1639" s="106"/>
      <c r="D1639" s="106"/>
      <c r="E1639" s="106"/>
      <c r="F1639" s="106"/>
      <c r="G1639" s="106"/>
      <c r="H1639" s="106"/>
      <c r="I1639" s="52" t="s">
        <v>195</v>
      </c>
      <c r="J1639" s="106"/>
      <c r="K1639" s="106"/>
      <c r="L1639" s="106"/>
      <c r="M1639" s="106"/>
      <c r="N1639" s="106"/>
      <c r="O1639" s="106"/>
      <c r="P1639" s="52" t="s">
        <v>196</v>
      </c>
      <c r="Q1639" s="106"/>
      <c r="R1639" s="106"/>
      <c r="S1639" s="106"/>
      <c r="T1639" s="106"/>
      <c r="U1639" s="106"/>
    </row>
    <row r="1640" spans="1:21" s="148" customFormat="1" x14ac:dyDescent="0.3">
      <c r="A1640" s="111"/>
      <c r="B1640" s="131"/>
      <c r="C1640" s="131"/>
      <c r="D1640" s="131"/>
      <c r="E1640" s="131"/>
      <c r="F1640" s="131"/>
      <c r="G1640" s="131"/>
      <c r="H1640" s="106"/>
      <c r="I1640" s="131"/>
      <c r="J1640" s="131"/>
      <c r="K1640" s="131"/>
      <c r="L1640" s="131"/>
      <c r="M1640" s="131"/>
      <c r="N1640" s="131"/>
      <c r="O1640" s="106"/>
      <c r="P1640" s="131"/>
      <c r="Q1640" s="131"/>
      <c r="R1640" s="131"/>
      <c r="S1640" s="131"/>
      <c r="T1640" s="131"/>
      <c r="U1640" s="131"/>
    </row>
    <row r="1641" spans="1:21" s="148" customFormat="1" x14ac:dyDescent="0.3">
      <c r="A1641" s="111"/>
      <c r="B1641" s="132"/>
      <c r="C1641" s="133"/>
      <c r="D1641" s="133"/>
      <c r="E1641" s="134"/>
      <c r="F1641" s="133"/>
      <c r="G1641" s="133"/>
      <c r="H1641" s="106"/>
      <c r="I1641" s="132"/>
      <c r="J1641" s="133"/>
      <c r="K1641" s="133"/>
      <c r="L1641" s="134"/>
      <c r="M1641" s="133"/>
      <c r="N1641" s="133"/>
      <c r="O1641" s="106"/>
      <c r="P1641" s="132"/>
      <c r="Q1641" s="133"/>
      <c r="R1641" s="133"/>
      <c r="S1641" s="134"/>
      <c r="T1641" s="133"/>
      <c r="U1641" s="133"/>
    </row>
    <row r="1642" spans="1:21" s="148" customFormat="1" x14ac:dyDescent="0.3">
      <c r="A1642" s="111"/>
      <c r="B1642" s="133"/>
      <c r="C1642" s="132"/>
      <c r="D1642" s="134"/>
      <c r="E1642" s="133"/>
      <c r="F1642" s="135"/>
      <c r="G1642" s="136"/>
      <c r="H1642" s="106"/>
      <c r="I1642" s="133"/>
      <c r="J1642" s="132"/>
      <c r="K1642" s="134"/>
      <c r="L1642" s="133"/>
      <c r="M1642" s="135"/>
      <c r="N1642" s="136"/>
      <c r="O1642" s="106"/>
      <c r="P1642" s="133"/>
      <c r="Q1642" s="132"/>
      <c r="R1642" s="134"/>
      <c r="S1642" s="133"/>
      <c r="T1642" s="135"/>
      <c r="U1642" s="136"/>
    </row>
    <row r="1643" spans="1:21" s="148" customFormat="1" x14ac:dyDescent="0.3">
      <c r="A1643" s="111"/>
      <c r="B1643" s="135"/>
      <c r="C1643" s="134"/>
      <c r="D1643" s="132"/>
      <c r="E1643" s="135"/>
      <c r="F1643" s="135"/>
      <c r="G1643" s="137"/>
      <c r="H1643" s="106"/>
      <c r="I1643" s="135"/>
      <c r="J1643" s="134"/>
      <c r="K1643" s="132"/>
      <c r="L1643" s="135"/>
      <c r="M1643" s="135"/>
      <c r="N1643" s="137"/>
      <c r="O1643" s="106"/>
      <c r="P1643" s="135"/>
      <c r="Q1643" s="134"/>
      <c r="R1643" s="132"/>
      <c r="S1643" s="135"/>
      <c r="T1643" s="135"/>
      <c r="U1643" s="137"/>
    </row>
    <row r="1644" spans="1:21" s="148" customFormat="1" x14ac:dyDescent="0.3">
      <c r="A1644" s="111"/>
      <c r="B1644" s="134"/>
      <c r="C1644" s="135"/>
      <c r="D1644" s="136"/>
      <c r="E1644" s="132"/>
      <c r="F1644" s="137"/>
      <c r="G1644" s="135"/>
      <c r="H1644" s="106"/>
      <c r="I1644" s="134"/>
      <c r="J1644" s="135"/>
      <c r="K1644" s="136"/>
      <c r="L1644" s="132"/>
      <c r="M1644" s="137"/>
      <c r="N1644" s="135"/>
      <c r="O1644" s="106"/>
      <c r="P1644" s="134"/>
      <c r="Q1644" s="135"/>
      <c r="R1644" s="136"/>
      <c r="S1644" s="132"/>
      <c r="T1644" s="137"/>
      <c r="U1644" s="135"/>
    </row>
    <row r="1645" spans="1:21" s="148" customFormat="1" x14ac:dyDescent="0.3">
      <c r="A1645" s="111"/>
      <c r="B1645" s="137"/>
      <c r="C1645" s="136"/>
      <c r="D1645" s="135"/>
      <c r="E1645" s="137"/>
      <c r="F1645" s="132"/>
      <c r="G1645" s="134"/>
      <c r="H1645" s="106"/>
      <c r="I1645" s="137"/>
      <c r="J1645" s="136"/>
      <c r="K1645" s="135"/>
      <c r="L1645" s="137"/>
      <c r="M1645" s="132"/>
      <c r="N1645" s="134"/>
      <c r="O1645" s="106"/>
      <c r="P1645" s="137"/>
      <c r="Q1645" s="136"/>
      <c r="R1645" s="135"/>
      <c r="S1645" s="137"/>
      <c r="T1645" s="132"/>
      <c r="U1645" s="134"/>
    </row>
    <row r="1646" spans="1:21" s="148" customFormat="1" x14ac:dyDescent="0.3">
      <c r="A1646" s="111"/>
      <c r="B1646" s="135"/>
      <c r="C1646" s="137"/>
      <c r="D1646" s="137"/>
      <c r="E1646" s="135"/>
      <c r="F1646" s="134"/>
      <c r="G1646" s="132"/>
      <c r="H1646" s="106"/>
      <c r="I1646" s="135"/>
      <c r="J1646" s="137"/>
      <c r="K1646" s="137"/>
      <c r="L1646" s="135"/>
      <c r="M1646" s="134"/>
      <c r="N1646" s="132"/>
      <c r="O1646" s="106"/>
      <c r="P1646" s="135"/>
      <c r="Q1646" s="137"/>
      <c r="R1646" s="137"/>
      <c r="S1646" s="135"/>
      <c r="T1646" s="134"/>
      <c r="U1646" s="132"/>
    </row>
    <row r="1647" spans="1:21" s="148" customFormat="1" x14ac:dyDescent="0.3">
      <c r="A1647" s="111"/>
      <c r="B1647" s="136"/>
      <c r="C1647" s="138"/>
      <c r="D1647" s="135"/>
      <c r="E1647" s="138"/>
      <c r="F1647" s="136"/>
      <c r="G1647" s="138"/>
      <c r="H1647" s="106"/>
      <c r="I1647" s="136"/>
      <c r="J1647" s="138"/>
      <c r="K1647" s="135"/>
      <c r="L1647" s="138"/>
      <c r="M1647" s="136"/>
      <c r="N1647" s="138"/>
      <c r="O1647" s="106"/>
      <c r="P1647" s="136"/>
      <c r="Q1647" s="138"/>
      <c r="R1647" s="135"/>
      <c r="S1647" s="138"/>
      <c r="T1647" s="136"/>
      <c r="U1647" s="138"/>
    </row>
    <row r="1648" spans="1:21" s="148" customFormat="1" x14ac:dyDescent="0.3">
      <c r="A1648" s="111"/>
      <c r="B1648" s="145"/>
      <c r="C1648" s="146"/>
      <c r="D1648" s="145"/>
      <c r="E1648" s="147"/>
      <c r="F1648" s="145"/>
      <c r="G1648" s="146"/>
      <c r="H1648" s="106"/>
      <c r="I1648" s="145"/>
      <c r="J1648" s="146"/>
      <c r="K1648" s="145"/>
      <c r="L1648" s="147"/>
      <c r="M1648" s="145"/>
      <c r="N1648" s="146"/>
      <c r="O1648" s="106"/>
      <c r="P1648" s="145"/>
      <c r="Q1648" s="146"/>
      <c r="R1648" s="145"/>
      <c r="S1648" s="147"/>
      <c r="T1648" s="145"/>
      <c r="U1648" s="146"/>
    </row>
    <row r="1649" spans="1:21" s="148" customFormat="1" x14ac:dyDescent="0.3">
      <c r="A1649" s="111"/>
      <c r="C1649" s="111" t="s">
        <v>197</v>
      </c>
      <c r="D1649" s="111" t="s">
        <v>3</v>
      </c>
      <c r="E1649" s="111" t="s">
        <v>203</v>
      </c>
      <c r="J1649" s="111" t="s">
        <v>197</v>
      </c>
      <c r="K1649" s="111" t="s">
        <v>3</v>
      </c>
      <c r="L1649" s="111" t="s">
        <v>203</v>
      </c>
      <c r="Q1649" s="111" t="s">
        <v>197</v>
      </c>
      <c r="R1649" s="111" t="s">
        <v>3</v>
      </c>
      <c r="S1649" s="111" t="s">
        <v>203</v>
      </c>
    </row>
    <row r="1650" spans="1:21" s="148" customFormat="1" x14ac:dyDescent="0.3">
      <c r="A1650" s="111"/>
      <c r="B1650" s="111" t="s">
        <v>199</v>
      </c>
      <c r="C1650" s="148" t="e">
        <f>AVERAGE(B1641,C1642,D1643,E1644,F1645,G1646)</f>
        <v>#DIV/0!</v>
      </c>
      <c r="D1650" s="148" t="e">
        <f>STDEV(B1641,C1642,D1643,E1644,F1645,G1646)</f>
        <v>#DIV/0!</v>
      </c>
      <c r="E1650" s="148" t="e">
        <f>ROUND((D1650/C1650)*100,2)&amp;"%"</f>
        <v>#DIV/0!</v>
      </c>
      <c r="I1650" s="111" t="s">
        <v>199</v>
      </c>
      <c r="J1650" s="148" t="e">
        <f>AVERAGE(I1641,J1642,K1643,L1644,M1645,N1646)</f>
        <v>#DIV/0!</v>
      </c>
      <c r="K1650" s="148" t="e">
        <f>STDEV(I1641,J1642,K1643,L1644,M1645,N1646)</f>
        <v>#DIV/0!</v>
      </c>
      <c r="L1650" s="148" t="e">
        <f>ROUND((K1650/J1650)*100,2)&amp;"%"</f>
        <v>#DIV/0!</v>
      </c>
      <c r="P1650" s="111" t="s">
        <v>199</v>
      </c>
      <c r="Q1650" s="148" t="e">
        <f>AVERAGE(P1641,Q1642,R1643,S1644,T1645,U1646)</f>
        <v>#DIV/0!</v>
      </c>
      <c r="R1650" s="148" t="e">
        <f>STDEV(P1641,Q1642,R1643,S1644,T1645,U1646)</f>
        <v>#DIV/0!</v>
      </c>
      <c r="S1650" s="148" t="e">
        <f>ROUND((R1650/Q1650)*100,2)&amp;"%"</f>
        <v>#DIV/0!</v>
      </c>
    </row>
    <row r="1651" spans="1:21" s="148" customFormat="1" x14ac:dyDescent="0.3">
      <c r="A1651" s="111"/>
      <c r="B1651" s="111" t="s">
        <v>198</v>
      </c>
      <c r="C1651" s="148" t="e">
        <f>AVERAGE(B1642,C1641,D1641,F1641,G1641,E1642)</f>
        <v>#DIV/0!</v>
      </c>
      <c r="D1651" s="148" t="e">
        <f>STDEV(B1642,C1641,D1641,E1642,F1641,G1641)</f>
        <v>#DIV/0!</v>
      </c>
      <c r="E1651" s="148" t="e">
        <f t="shared" ref="E1651:E1655" si="273">ROUND((D1651/C1651)*100,2)&amp;"%"</f>
        <v>#DIV/0!</v>
      </c>
      <c r="F1651" s="111"/>
      <c r="G1651" s="111"/>
      <c r="I1651" s="111" t="s">
        <v>198</v>
      </c>
      <c r="J1651" s="148" t="e">
        <f>AVERAGE(I1642,J1641,K1641,M1641,N1641,L1642)</f>
        <v>#DIV/0!</v>
      </c>
      <c r="K1651" s="148" t="e">
        <f>STDEV(I1642,J1641,K1641,L1642,M1641,N1641)</f>
        <v>#DIV/0!</v>
      </c>
      <c r="L1651" s="148" t="e">
        <f t="shared" ref="L1651:L1655" si="274">ROUND((K1651/J1651)*100,2)&amp;"%"</f>
        <v>#DIV/0!</v>
      </c>
      <c r="M1651" s="111"/>
      <c r="N1651" s="111"/>
      <c r="P1651" s="111" t="s">
        <v>198</v>
      </c>
      <c r="Q1651" s="148" t="e">
        <f>AVERAGE(P1642,Q1641,R1641,T1641,U1641,S1642)</f>
        <v>#DIV/0!</v>
      </c>
      <c r="R1651" s="148" t="e">
        <f>STDEV(P1642,Q1641,R1641,S1642,T1641,U1641)</f>
        <v>#DIV/0!</v>
      </c>
      <c r="S1651" s="148" t="e">
        <f t="shared" ref="S1651:S1655" si="275">ROUND((R1651/Q1651)*100,2)&amp;"%"</f>
        <v>#DIV/0!</v>
      </c>
      <c r="T1651" s="111"/>
      <c r="U1651" s="111"/>
    </row>
    <row r="1652" spans="1:21" s="148" customFormat="1" x14ac:dyDescent="0.3">
      <c r="A1652" s="111"/>
      <c r="B1652" s="111" t="s">
        <v>200</v>
      </c>
      <c r="C1652" s="148" t="e">
        <f>AVERAGE(B1644,C1643,D1642,E1641,F1646,G1645)</f>
        <v>#DIV/0!</v>
      </c>
      <c r="D1652" s="148" t="e">
        <f>STDEV(B1644,C1643,D1642,E1641,F1646,G1645)</f>
        <v>#DIV/0!</v>
      </c>
      <c r="E1652" s="148" t="e">
        <f t="shared" si="273"/>
        <v>#DIV/0!</v>
      </c>
      <c r="F1652" s="111"/>
      <c r="G1652" s="111"/>
      <c r="I1652" s="111" t="s">
        <v>200</v>
      </c>
      <c r="J1652" s="148" t="e">
        <f>AVERAGE(I1644,J1643,K1642,L1641,M1646,N1645)</f>
        <v>#DIV/0!</v>
      </c>
      <c r="K1652" s="148" t="e">
        <f>STDEV(I1644,J1643,K1642,L1641,M1646,N1645)</f>
        <v>#DIV/0!</v>
      </c>
      <c r="L1652" s="148" t="e">
        <f t="shared" si="274"/>
        <v>#DIV/0!</v>
      </c>
      <c r="M1652" s="111"/>
      <c r="N1652" s="111"/>
      <c r="P1652" s="111" t="s">
        <v>200</v>
      </c>
      <c r="Q1652" s="148" t="e">
        <f>AVERAGE(P1644,Q1643,R1642,S1641,T1646,U1645)</f>
        <v>#DIV/0!</v>
      </c>
      <c r="R1652" s="148" t="e">
        <f>STDEV(P1644,Q1643,R1642,S1641,T1646,U1645)</f>
        <v>#DIV/0!</v>
      </c>
      <c r="S1652" s="148" t="e">
        <f t="shared" si="275"/>
        <v>#DIV/0!</v>
      </c>
      <c r="T1652" s="111"/>
      <c r="U1652" s="111"/>
    </row>
    <row r="1653" spans="1:21" s="148" customFormat="1" x14ac:dyDescent="0.3">
      <c r="A1653" s="111"/>
      <c r="B1653" s="111" t="s">
        <v>201</v>
      </c>
      <c r="C1653" s="148" t="e">
        <f>AVERAGE(B1645,C1646,D1646,E1645,F1644,G1643)</f>
        <v>#DIV/0!</v>
      </c>
      <c r="D1653" s="148" t="e">
        <f>STDEV(B1645,C1646,D1646,E1645,F1644,G1643)</f>
        <v>#DIV/0!</v>
      </c>
      <c r="E1653" s="148" t="e">
        <f t="shared" si="273"/>
        <v>#DIV/0!</v>
      </c>
      <c r="F1653" s="111"/>
      <c r="G1653" s="111"/>
      <c r="I1653" s="111" t="s">
        <v>201</v>
      </c>
      <c r="J1653" s="148" t="e">
        <f>AVERAGE(I1645,J1646,K1646,L1645,M1644,N1643)</f>
        <v>#DIV/0!</v>
      </c>
      <c r="K1653" s="148" t="e">
        <f>STDEV(I1645,J1646,K1646,L1645,M1644,N1643)</f>
        <v>#DIV/0!</v>
      </c>
      <c r="L1653" s="148" t="e">
        <f t="shared" si="274"/>
        <v>#DIV/0!</v>
      </c>
      <c r="M1653" s="111"/>
      <c r="N1653" s="111"/>
      <c r="P1653" s="111" t="s">
        <v>201</v>
      </c>
      <c r="Q1653" s="148" t="e">
        <f>AVERAGE(P1645,Q1646,R1646,S1645,T1644,U1643)</f>
        <v>#DIV/0!</v>
      </c>
      <c r="R1653" s="148" t="e">
        <f>STDEV(P1645,Q1646,R1646,S1645,T1644,U1643)</f>
        <v>#DIV/0!</v>
      </c>
      <c r="S1653" s="148" t="e">
        <f t="shared" si="275"/>
        <v>#DIV/0!</v>
      </c>
      <c r="T1653" s="111"/>
      <c r="U1653" s="111"/>
    </row>
    <row r="1654" spans="1:21" s="148" customFormat="1" x14ac:dyDescent="0.3">
      <c r="A1654" s="111"/>
      <c r="B1654" s="111" t="s">
        <v>202</v>
      </c>
      <c r="C1654" s="148" t="e">
        <f>AVERAGE(B1647,C1645,D1644,G1642,F1647,E1648)</f>
        <v>#DIV/0!</v>
      </c>
      <c r="D1654" s="148" t="e">
        <f>STDEV(B1647,C1645,D1644,G1642,F1647,E1648)</f>
        <v>#DIV/0!</v>
      </c>
      <c r="E1654" s="148" t="e">
        <f t="shared" si="273"/>
        <v>#DIV/0!</v>
      </c>
      <c r="F1654" s="111"/>
      <c r="G1654" s="111"/>
      <c r="I1654" s="111" t="s">
        <v>202</v>
      </c>
      <c r="J1654" s="148" t="e">
        <f>AVERAGE(I1647,J1645,K1644,N1642,M1647,L1648)</f>
        <v>#DIV/0!</v>
      </c>
      <c r="K1654" s="148" t="e">
        <f>STDEV(I1647,J1645,K1644,N1642,M1647,L1648)</f>
        <v>#DIV/0!</v>
      </c>
      <c r="L1654" s="148" t="e">
        <f t="shared" si="274"/>
        <v>#DIV/0!</v>
      </c>
      <c r="M1654" s="111"/>
      <c r="N1654" s="111"/>
      <c r="P1654" s="111" t="s">
        <v>202</v>
      </c>
      <c r="Q1654" s="148" t="e">
        <f>AVERAGE(P1647,Q1645,R1644,U1642,T1647,S1648)</f>
        <v>#DIV/0!</v>
      </c>
      <c r="R1654" s="148" t="e">
        <f>STDEV(P1647,Q1645,R1644,U1642,T1647,S1648)</f>
        <v>#DIV/0!</v>
      </c>
      <c r="S1654" s="148" t="e">
        <f t="shared" si="275"/>
        <v>#DIV/0!</v>
      </c>
      <c r="T1654" s="111"/>
      <c r="U1654" s="111"/>
    </row>
    <row r="1655" spans="1:21" s="148" customFormat="1" x14ac:dyDescent="0.3">
      <c r="A1655" s="111"/>
      <c r="B1655" s="111" t="s">
        <v>204</v>
      </c>
      <c r="C1655" s="148" t="e">
        <f>AVERAGE(B1648,C1647,D1648,E1647,F1648,G1647)</f>
        <v>#DIV/0!</v>
      </c>
      <c r="D1655" s="148" t="e">
        <f>STDEV(B1648,C1647,D1648,E1647,F1648,G1647)</f>
        <v>#DIV/0!</v>
      </c>
      <c r="E1655" s="148" t="e">
        <f t="shared" si="273"/>
        <v>#DIV/0!</v>
      </c>
      <c r="F1655" s="111"/>
      <c r="G1655" s="111"/>
      <c r="I1655" s="111" t="s">
        <v>204</v>
      </c>
      <c r="J1655" s="148" t="e">
        <f>AVERAGE(I1648,J1647,K1648,L1647,M1648,N1647)</f>
        <v>#DIV/0!</v>
      </c>
      <c r="K1655" s="148" t="e">
        <f>STDEV(I1648,J1647,K1648,L1647,M1648,N1647)</f>
        <v>#DIV/0!</v>
      </c>
      <c r="L1655" s="148" t="e">
        <f t="shared" si="274"/>
        <v>#DIV/0!</v>
      </c>
      <c r="M1655" s="111"/>
      <c r="N1655" s="111"/>
      <c r="P1655" s="111" t="s">
        <v>204</v>
      </c>
      <c r="Q1655" s="148" t="e">
        <f>AVERAGE(P1648,Q1647,R1648,S1647,T1648,U1647)</f>
        <v>#DIV/0!</v>
      </c>
      <c r="R1655" s="148" t="e">
        <f>STDEV(P1648,Q1647,R1648,S1647,T1648,U1647)</f>
        <v>#DIV/0!</v>
      </c>
      <c r="S1655" s="148" t="e">
        <f t="shared" si="275"/>
        <v>#DIV/0!</v>
      </c>
      <c r="T1655" s="111"/>
      <c r="U1655" s="111"/>
    </row>
    <row r="1656" spans="1:21" s="148" customFormat="1" x14ac:dyDescent="0.3">
      <c r="A1656" s="111"/>
      <c r="B1656" s="111"/>
      <c r="C1656" s="111"/>
      <c r="D1656" s="111"/>
      <c r="E1656" s="111"/>
      <c r="F1656" s="111"/>
      <c r="G1656" s="111"/>
      <c r="I1656" s="111"/>
      <c r="J1656" s="111"/>
      <c r="K1656" s="111"/>
      <c r="L1656" s="111"/>
      <c r="M1656" s="111"/>
      <c r="N1656" s="111"/>
      <c r="P1656" s="111"/>
      <c r="Q1656" s="111"/>
      <c r="R1656" s="111"/>
      <c r="S1656" s="111"/>
      <c r="T1656" s="111"/>
      <c r="U1656" s="111"/>
    </row>
    <row r="1657" spans="1:21" s="148" customFormat="1" x14ac:dyDescent="0.3">
      <c r="A1657" s="111"/>
      <c r="B1657" s="52" t="s">
        <v>194</v>
      </c>
      <c r="C1657" s="106"/>
      <c r="D1657" s="106"/>
      <c r="E1657" s="106"/>
      <c r="F1657" s="106"/>
      <c r="G1657" s="106"/>
      <c r="H1657" s="106"/>
      <c r="I1657" s="52" t="s">
        <v>195</v>
      </c>
      <c r="J1657" s="106"/>
      <c r="K1657" s="106"/>
      <c r="L1657" s="106"/>
      <c r="M1657" s="106"/>
      <c r="N1657" s="106"/>
      <c r="O1657" s="106"/>
      <c r="P1657" s="52" t="s">
        <v>196</v>
      </c>
      <c r="Q1657" s="106"/>
      <c r="R1657" s="106"/>
      <c r="S1657" s="106"/>
      <c r="T1657" s="106"/>
      <c r="U1657" s="106"/>
    </row>
    <row r="1658" spans="1:21" s="148" customFormat="1" x14ac:dyDescent="0.3">
      <c r="A1658" s="111"/>
      <c r="B1658" s="131"/>
      <c r="C1658" s="131"/>
      <c r="D1658" s="131"/>
      <c r="E1658" s="131"/>
      <c r="F1658" s="131"/>
      <c r="G1658" s="131"/>
      <c r="H1658" s="106"/>
      <c r="I1658" s="131"/>
      <c r="J1658" s="131"/>
      <c r="K1658" s="131"/>
      <c r="L1658" s="131"/>
      <c r="M1658" s="131"/>
      <c r="N1658" s="131"/>
      <c r="O1658" s="106"/>
      <c r="P1658" s="131"/>
      <c r="Q1658" s="131"/>
      <c r="R1658" s="131"/>
      <c r="S1658" s="131"/>
      <c r="T1658" s="131"/>
      <c r="U1658" s="131"/>
    </row>
    <row r="1659" spans="1:21" s="148" customFormat="1" x14ac:dyDescent="0.3">
      <c r="A1659" s="111"/>
      <c r="B1659" s="132"/>
      <c r="C1659" s="133"/>
      <c r="D1659" s="133"/>
      <c r="E1659" s="134"/>
      <c r="F1659" s="133"/>
      <c r="G1659" s="133"/>
      <c r="H1659" s="106"/>
      <c r="I1659" s="132"/>
      <c r="J1659" s="133"/>
      <c r="K1659" s="133"/>
      <c r="L1659" s="134"/>
      <c r="M1659" s="133"/>
      <c r="N1659" s="133"/>
      <c r="O1659" s="106"/>
      <c r="P1659" s="132"/>
      <c r="Q1659" s="133"/>
      <c r="R1659" s="133"/>
      <c r="S1659" s="134"/>
      <c r="T1659" s="133"/>
      <c r="U1659" s="133"/>
    </row>
    <row r="1660" spans="1:21" s="148" customFormat="1" x14ac:dyDescent="0.3">
      <c r="A1660" s="111"/>
      <c r="B1660" s="133"/>
      <c r="C1660" s="132"/>
      <c r="D1660" s="134"/>
      <c r="E1660" s="133"/>
      <c r="F1660" s="135"/>
      <c r="G1660" s="136"/>
      <c r="H1660" s="106"/>
      <c r="I1660" s="133"/>
      <c r="J1660" s="132"/>
      <c r="K1660" s="134"/>
      <c r="L1660" s="133"/>
      <c r="M1660" s="135"/>
      <c r="N1660" s="136"/>
      <c r="O1660" s="106"/>
      <c r="P1660" s="133"/>
      <c r="Q1660" s="132"/>
      <c r="R1660" s="134"/>
      <c r="S1660" s="133"/>
      <c r="T1660" s="135"/>
      <c r="U1660" s="136"/>
    </row>
    <row r="1661" spans="1:21" s="148" customFormat="1" x14ac:dyDescent="0.3">
      <c r="A1661" s="111"/>
      <c r="B1661" s="135"/>
      <c r="C1661" s="134"/>
      <c r="D1661" s="132"/>
      <c r="E1661" s="135"/>
      <c r="F1661" s="135"/>
      <c r="G1661" s="137"/>
      <c r="H1661" s="106"/>
      <c r="I1661" s="135"/>
      <c r="J1661" s="134"/>
      <c r="K1661" s="132"/>
      <c r="L1661" s="135"/>
      <c r="M1661" s="135"/>
      <c r="N1661" s="137"/>
      <c r="O1661" s="106"/>
      <c r="P1661" s="135"/>
      <c r="Q1661" s="134"/>
      <c r="R1661" s="132"/>
      <c r="S1661" s="135"/>
      <c r="T1661" s="135"/>
      <c r="U1661" s="137"/>
    </row>
    <row r="1662" spans="1:21" s="148" customFormat="1" x14ac:dyDescent="0.3">
      <c r="A1662" s="111"/>
      <c r="B1662" s="134"/>
      <c r="C1662" s="135"/>
      <c r="D1662" s="136"/>
      <c r="E1662" s="132"/>
      <c r="F1662" s="137"/>
      <c r="G1662" s="135"/>
      <c r="H1662" s="106"/>
      <c r="I1662" s="134"/>
      <c r="J1662" s="135"/>
      <c r="K1662" s="136"/>
      <c r="L1662" s="132"/>
      <c r="M1662" s="137"/>
      <c r="N1662" s="135"/>
      <c r="O1662" s="106"/>
      <c r="P1662" s="134"/>
      <c r="Q1662" s="135"/>
      <c r="R1662" s="136"/>
      <c r="S1662" s="132"/>
      <c r="T1662" s="137"/>
      <c r="U1662" s="135"/>
    </row>
    <row r="1663" spans="1:21" s="148" customFormat="1" x14ac:dyDescent="0.3">
      <c r="A1663" s="111"/>
      <c r="B1663" s="137"/>
      <c r="C1663" s="136"/>
      <c r="D1663" s="135"/>
      <c r="E1663" s="137"/>
      <c r="F1663" s="132"/>
      <c r="G1663" s="134"/>
      <c r="H1663" s="106"/>
      <c r="I1663" s="137"/>
      <c r="J1663" s="136"/>
      <c r="K1663" s="135"/>
      <c r="L1663" s="137"/>
      <c r="M1663" s="132"/>
      <c r="N1663" s="134"/>
      <c r="O1663" s="106"/>
      <c r="P1663" s="137"/>
      <c r="Q1663" s="136"/>
      <c r="R1663" s="135"/>
      <c r="S1663" s="137"/>
      <c r="T1663" s="132"/>
      <c r="U1663" s="134"/>
    </row>
    <row r="1664" spans="1:21" s="148" customFormat="1" x14ac:dyDescent="0.3">
      <c r="A1664" s="111"/>
      <c r="B1664" s="135"/>
      <c r="C1664" s="137"/>
      <c r="D1664" s="137"/>
      <c r="E1664" s="135"/>
      <c r="F1664" s="134"/>
      <c r="G1664" s="132"/>
      <c r="H1664" s="106"/>
      <c r="I1664" s="135"/>
      <c r="J1664" s="137"/>
      <c r="K1664" s="137"/>
      <c r="L1664" s="135"/>
      <c r="M1664" s="134"/>
      <c r="N1664" s="132"/>
      <c r="O1664" s="106"/>
      <c r="P1664" s="135"/>
      <c r="Q1664" s="137"/>
      <c r="R1664" s="137"/>
      <c r="S1664" s="135"/>
      <c r="T1664" s="134"/>
      <c r="U1664" s="132"/>
    </row>
    <row r="1665" spans="1:21" s="148" customFormat="1" x14ac:dyDescent="0.3">
      <c r="A1665" s="111"/>
      <c r="B1665" s="136"/>
      <c r="C1665" s="138"/>
      <c r="D1665" s="135"/>
      <c r="E1665" s="138"/>
      <c r="F1665" s="136"/>
      <c r="G1665" s="138"/>
      <c r="H1665" s="106"/>
      <c r="I1665" s="136"/>
      <c r="J1665" s="138"/>
      <c r="K1665" s="135"/>
      <c r="L1665" s="138"/>
      <c r="M1665" s="136"/>
      <c r="N1665" s="138"/>
      <c r="O1665" s="106"/>
      <c r="P1665" s="136"/>
      <c r="Q1665" s="138"/>
      <c r="R1665" s="135"/>
      <c r="S1665" s="138"/>
      <c r="T1665" s="136"/>
      <c r="U1665" s="138"/>
    </row>
    <row r="1666" spans="1:21" s="148" customFormat="1" x14ac:dyDescent="0.3">
      <c r="A1666" s="111"/>
      <c r="B1666" s="145"/>
      <c r="C1666" s="146"/>
      <c r="D1666" s="145"/>
      <c r="E1666" s="147"/>
      <c r="F1666" s="145"/>
      <c r="G1666" s="146"/>
      <c r="H1666" s="106"/>
      <c r="I1666" s="145"/>
      <c r="J1666" s="146"/>
      <c r="K1666" s="145"/>
      <c r="L1666" s="147"/>
      <c r="M1666" s="145"/>
      <c r="N1666" s="146"/>
      <c r="O1666" s="106"/>
      <c r="P1666" s="145"/>
      <c r="Q1666" s="146"/>
      <c r="R1666" s="145"/>
      <c r="S1666" s="147"/>
      <c r="T1666" s="145"/>
      <c r="U1666" s="146"/>
    </row>
    <row r="1667" spans="1:21" s="148" customFormat="1" x14ac:dyDescent="0.3">
      <c r="A1667" s="111"/>
      <c r="C1667" s="111" t="s">
        <v>197</v>
      </c>
      <c r="D1667" s="111" t="s">
        <v>3</v>
      </c>
      <c r="E1667" s="111" t="s">
        <v>203</v>
      </c>
      <c r="J1667" s="111" t="s">
        <v>197</v>
      </c>
      <c r="K1667" s="111" t="s">
        <v>3</v>
      </c>
      <c r="L1667" s="111" t="s">
        <v>203</v>
      </c>
      <c r="Q1667" s="111" t="s">
        <v>197</v>
      </c>
      <c r="R1667" s="111" t="s">
        <v>3</v>
      </c>
      <c r="S1667" s="111" t="s">
        <v>203</v>
      </c>
    </row>
    <row r="1668" spans="1:21" s="148" customFormat="1" x14ac:dyDescent="0.3">
      <c r="A1668" s="111"/>
      <c r="B1668" s="111" t="s">
        <v>199</v>
      </c>
      <c r="C1668" s="148" t="e">
        <f>AVERAGE(B1659,C1660,D1661,E1662,F1663,G1664)</f>
        <v>#DIV/0!</v>
      </c>
      <c r="D1668" s="148" t="e">
        <f>STDEV(B1659,C1660,D1661,E1662,F1663,G1664)</f>
        <v>#DIV/0!</v>
      </c>
      <c r="E1668" s="148" t="e">
        <f>ROUND((D1668/C1668)*100,2)&amp;"%"</f>
        <v>#DIV/0!</v>
      </c>
      <c r="I1668" s="111" t="s">
        <v>199</v>
      </c>
      <c r="J1668" s="148" t="e">
        <f>AVERAGE(I1659,J1660,K1661,L1662,M1663,N1664)</f>
        <v>#DIV/0!</v>
      </c>
      <c r="K1668" s="148" t="e">
        <f>STDEV(I1659,J1660,K1661,L1662,M1663,N1664)</f>
        <v>#DIV/0!</v>
      </c>
      <c r="L1668" s="148" t="e">
        <f>ROUND((K1668/J1668)*100,2)&amp;"%"</f>
        <v>#DIV/0!</v>
      </c>
      <c r="P1668" s="111" t="s">
        <v>199</v>
      </c>
      <c r="Q1668" s="148" t="e">
        <f>AVERAGE(P1659,Q1660,R1661,S1662,T1663,U1664)</f>
        <v>#DIV/0!</v>
      </c>
      <c r="R1668" s="148" t="e">
        <f>STDEV(P1659,Q1660,R1661,S1662,T1663,U1664)</f>
        <v>#DIV/0!</v>
      </c>
      <c r="S1668" s="148" t="e">
        <f>ROUND((R1668/Q1668)*100,2)&amp;"%"</f>
        <v>#DIV/0!</v>
      </c>
    </row>
    <row r="1669" spans="1:21" s="148" customFormat="1" x14ac:dyDescent="0.3">
      <c r="A1669" s="111"/>
      <c r="B1669" s="111" t="s">
        <v>198</v>
      </c>
      <c r="C1669" s="148" t="e">
        <f>AVERAGE(B1660,C1659,D1659,F1659,G1659,E1660)</f>
        <v>#DIV/0!</v>
      </c>
      <c r="D1669" s="148" t="e">
        <f>STDEV(B1660,C1659,D1659,E1660,F1659,G1659)</f>
        <v>#DIV/0!</v>
      </c>
      <c r="E1669" s="148" t="e">
        <f t="shared" ref="E1669:E1673" si="276">ROUND((D1669/C1669)*100,2)&amp;"%"</f>
        <v>#DIV/0!</v>
      </c>
      <c r="F1669" s="111"/>
      <c r="G1669" s="111"/>
      <c r="I1669" s="111" t="s">
        <v>198</v>
      </c>
      <c r="J1669" s="148" t="e">
        <f>AVERAGE(I1660,J1659,K1659,M1659,N1659,L1660)</f>
        <v>#DIV/0!</v>
      </c>
      <c r="K1669" s="148" t="e">
        <f>STDEV(I1660,J1659,K1659,L1660,M1659,N1659)</f>
        <v>#DIV/0!</v>
      </c>
      <c r="L1669" s="148" t="e">
        <f t="shared" ref="L1669:L1673" si="277">ROUND((K1669/J1669)*100,2)&amp;"%"</f>
        <v>#DIV/0!</v>
      </c>
      <c r="M1669" s="111"/>
      <c r="N1669" s="111"/>
      <c r="P1669" s="111" t="s">
        <v>198</v>
      </c>
      <c r="Q1669" s="148" t="e">
        <f>AVERAGE(P1660,Q1659,R1659,T1659,U1659,S1660)</f>
        <v>#DIV/0!</v>
      </c>
      <c r="R1669" s="148" t="e">
        <f>STDEV(P1660,Q1659,R1659,S1660,T1659,U1659)</f>
        <v>#DIV/0!</v>
      </c>
      <c r="S1669" s="148" t="e">
        <f t="shared" ref="S1669:S1673" si="278">ROUND((R1669/Q1669)*100,2)&amp;"%"</f>
        <v>#DIV/0!</v>
      </c>
      <c r="T1669" s="111"/>
      <c r="U1669" s="111"/>
    </row>
    <row r="1670" spans="1:21" s="148" customFormat="1" x14ac:dyDescent="0.3">
      <c r="A1670" s="111"/>
      <c r="B1670" s="111" t="s">
        <v>200</v>
      </c>
      <c r="C1670" s="148" t="e">
        <f>AVERAGE(B1662,C1661,D1660,E1659,F1664,G1663)</f>
        <v>#DIV/0!</v>
      </c>
      <c r="D1670" s="148" t="e">
        <f>STDEV(B1662,C1661,D1660,E1659,F1664,G1663)</f>
        <v>#DIV/0!</v>
      </c>
      <c r="E1670" s="148" t="e">
        <f t="shared" si="276"/>
        <v>#DIV/0!</v>
      </c>
      <c r="F1670" s="111"/>
      <c r="G1670" s="111"/>
      <c r="I1670" s="111" t="s">
        <v>200</v>
      </c>
      <c r="J1670" s="148" t="e">
        <f>AVERAGE(I1662,J1661,K1660,L1659,M1664,N1663)</f>
        <v>#DIV/0!</v>
      </c>
      <c r="K1670" s="148" t="e">
        <f>STDEV(I1662,J1661,K1660,L1659,M1664,N1663)</f>
        <v>#DIV/0!</v>
      </c>
      <c r="L1670" s="148" t="e">
        <f t="shared" si="277"/>
        <v>#DIV/0!</v>
      </c>
      <c r="M1670" s="111"/>
      <c r="N1670" s="111"/>
      <c r="P1670" s="111" t="s">
        <v>200</v>
      </c>
      <c r="Q1670" s="148" t="e">
        <f>AVERAGE(P1662,Q1661,R1660,S1659,T1664,U1663)</f>
        <v>#DIV/0!</v>
      </c>
      <c r="R1670" s="148" t="e">
        <f>STDEV(P1662,Q1661,R1660,S1659,T1664,U1663)</f>
        <v>#DIV/0!</v>
      </c>
      <c r="S1670" s="148" t="e">
        <f t="shared" si="278"/>
        <v>#DIV/0!</v>
      </c>
      <c r="T1670" s="111"/>
      <c r="U1670" s="111"/>
    </row>
    <row r="1671" spans="1:21" s="148" customFormat="1" x14ac:dyDescent="0.3">
      <c r="A1671" s="111"/>
      <c r="B1671" s="111" t="s">
        <v>201</v>
      </c>
      <c r="C1671" s="148" t="e">
        <f>AVERAGE(B1663,C1664,D1664,E1663,F1662,G1661)</f>
        <v>#DIV/0!</v>
      </c>
      <c r="D1671" s="148" t="e">
        <f>STDEV(B1663,C1664,D1664,E1663,F1662,G1661)</f>
        <v>#DIV/0!</v>
      </c>
      <c r="E1671" s="148" t="e">
        <f t="shared" si="276"/>
        <v>#DIV/0!</v>
      </c>
      <c r="F1671" s="111"/>
      <c r="G1671" s="111"/>
      <c r="I1671" s="111" t="s">
        <v>201</v>
      </c>
      <c r="J1671" s="148" t="e">
        <f>AVERAGE(I1663,J1664,K1664,L1663,M1662,N1661)</f>
        <v>#DIV/0!</v>
      </c>
      <c r="K1671" s="148" t="e">
        <f>STDEV(I1663,J1664,K1664,L1663,M1662,N1661)</f>
        <v>#DIV/0!</v>
      </c>
      <c r="L1671" s="148" t="e">
        <f t="shared" si="277"/>
        <v>#DIV/0!</v>
      </c>
      <c r="M1671" s="111"/>
      <c r="N1671" s="111"/>
      <c r="P1671" s="111" t="s">
        <v>201</v>
      </c>
      <c r="Q1671" s="148" t="e">
        <f>AVERAGE(P1663,Q1664,R1664,S1663,T1662,U1661)</f>
        <v>#DIV/0!</v>
      </c>
      <c r="R1671" s="148" t="e">
        <f>STDEV(P1663,Q1664,R1664,S1663,T1662,U1661)</f>
        <v>#DIV/0!</v>
      </c>
      <c r="S1671" s="148" t="e">
        <f t="shared" si="278"/>
        <v>#DIV/0!</v>
      </c>
      <c r="T1671" s="111"/>
      <c r="U1671" s="111"/>
    </row>
    <row r="1672" spans="1:21" s="148" customFormat="1" x14ac:dyDescent="0.3">
      <c r="A1672" s="111"/>
      <c r="B1672" s="111" t="s">
        <v>202</v>
      </c>
      <c r="C1672" s="148" t="e">
        <f>AVERAGE(B1665,C1663,D1662,G1660,F1665,E1666)</f>
        <v>#DIV/0!</v>
      </c>
      <c r="D1672" s="148" t="e">
        <f>STDEV(B1665,C1663,D1662,G1660,F1665,E1666)</f>
        <v>#DIV/0!</v>
      </c>
      <c r="E1672" s="148" t="e">
        <f t="shared" si="276"/>
        <v>#DIV/0!</v>
      </c>
      <c r="F1672" s="111"/>
      <c r="G1672" s="111"/>
      <c r="I1672" s="111" t="s">
        <v>202</v>
      </c>
      <c r="J1672" s="148" t="e">
        <f>AVERAGE(I1665,J1663,K1662,N1660,M1665,L1666)</f>
        <v>#DIV/0!</v>
      </c>
      <c r="K1672" s="148" t="e">
        <f>STDEV(I1665,J1663,K1662,N1660,M1665,L1666)</f>
        <v>#DIV/0!</v>
      </c>
      <c r="L1672" s="148" t="e">
        <f t="shared" si="277"/>
        <v>#DIV/0!</v>
      </c>
      <c r="M1672" s="111"/>
      <c r="N1672" s="111"/>
      <c r="P1672" s="111" t="s">
        <v>202</v>
      </c>
      <c r="Q1672" s="148" t="e">
        <f>AVERAGE(P1665,Q1663,R1662,U1660,T1665,S1666)</f>
        <v>#DIV/0!</v>
      </c>
      <c r="R1672" s="148" t="e">
        <f>STDEV(P1665,Q1663,R1662,U1660,T1665,S1666)</f>
        <v>#DIV/0!</v>
      </c>
      <c r="S1672" s="148" t="e">
        <f t="shared" si="278"/>
        <v>#DIV/0!</v>
      </c>
      <c r="T1672" s="111"/>
      <c r="U1672" s="111"/>
    </row>
    <row r="1673" spans="1:21" s="148" customFormat="1" x14ac:dyDescent="0.3">
      <c r="A1673" s="111"/>
      <c r="B1673" s="111" t="s">
        <v>204</v>
      </c>
      <c r="C1673" s="148" t="e">
        <f>AVERAGE(B1666,C1665,D1666,E1665,F1666,G1665)</f>
        <v>#DIV/0!</v>
      </c>
      <c r="D1673" s="148" t="e">
        <f>STDEV(B1666,C1665,D1666,E1665,F1666,G1665)</f>
        <v>#DIV/0!</v>
      </c>
      <c r="E1673" s="148" t="e">
        <f t="shared" si="276"/>
        <v>#DIV/0!</v>
      </c>
      <c r="F1673" s="111"/>
      <c r="G1673" s="111"/>
      <c r="I1673" s="111" t="s">
        <v>204</v>
      </c>
      <c r="J1673" s="148" t="e">
        <f>AVERAGE(I1666,J1665,K1666,L1665,M1666,N1665)</f>
        <v>#DIV/0!</v>
      </c>
      <c r="K1673" s="148" t="e">
        <f>STDEV(I1666,J1665,K1666,L1665,M1666,N1665)</f>
        <v>#DIV/0!</v>
      </c>
      <c r="L1673" s="148" t="e">
        <f t="shared" si="277"/>
        <v>#DIV/0!</v>
      </c>
      <c r="M1673" s="111"/>
      <c r="N1673" s="111"/>
      <c r="P1673" s="111" t="s">
        <v>204</v>
      </c>
      <c r="Q1673" s="148" t="e">
        <f>AVERAGE(P1666,Q1665,R1666,S1665,T1666,U1665)</f>
        <v>#DIV/0!</v>
      </c>
      <c r="R1673" s="148" t="e">
        <f>STDEV(P1666,Q1665,R1666,S1665,T1666,U1665)</f>
        <v>#DIV/0!</v>
      </c>
      <c r="S1673" s="148" t="e">
        <f t="shared" si="278"/>
        <v>#DIV/0!</v>
      </c>
      <c r="T1673" s="111"/>
      <c r="U1673" s="111"/>
    </row>
    <row r="1674" spans="1:21" s="148" customFormat="1" x14ac:dyDescent="0.3">
      <c r="A1674" s="111"/>
      <c r="B1674" s="111"/>
      <c r="C1674" s="111"/>
      <c r="D1674" s="111"/>
      <c r="E1674" s="111"/>
      <c r="F1674" s="111"/>
      <c r="G1674" s="111"/>
      <c r="I1674" s="111"/>
      <c r="J1674" s="111"/>
      <c r="K1674" s="111"/>
      <c r="L1674" s="111"/>
      <c r="M1674" s="111"/>
      <c r="N1674" s="111"/>
      <c r="P1674" s="111"/>
      <c r="Q1674" s="111"/>
      <c r="R1674" s="111"/>
      <c r="S1674" s="111"/>
      <c r="T1674" s="111"/>
      <c r="U1674" s="111"/>
    </row>
    <row r="1675" spans="1:21" s="148" customFormat="1" x14ac:dyDescent="0.3">
      <c r="A1675" s="111"/>
      <c r="B1675" s="52" t="s">
        <v>194</v>
      </c>
      <c r="C1675" s="106"/>
      <c r="D1675" s="106"/>
      <c r="E1675" s="106"/>
      <c r="F1675" s="106"/>
      <c r="G1675" s="106"/>
      <c r="H1675" s="106"/>
      <c r="I1675" s="52" t="s">
        <v>195</v>
      </c>
      <c r="J1675" s="106"/>
      <c r="K1675" s="106"/>
      <c r="L1675" s="106"/>
      <c r="M1675" s="106"/>
      <c r="N1675" s="106"/>
      <c r="O1675" s="106"/>
      <c r="P1675" s="52" t="s">
        <v>196</v>
      </c>
      <c r="Q1675" s="106"/>
      <c r="R1675" s="106"/>
      <c r="S1675" s="106"/>
      <c r="T1675" s="106"/>
      <c r="U1675" s="106"/>
    </row>
    <row r="1676" spans="1:21" s="148" customFormat="1" x14ac:dyDescent="0.3">
      <c r="A1676" s="111"/>
      <c r="B1676" s="131"/>
      <c r="C1676" s="131"/>
      <c r="D1676" s="131"/>
      <c r="E1676" s="131"/>
      <c r="F1676" s="131"/>
      <c r="G1676" s="131"/>
      <c r="H1676" s="106"/>
      <c r="I1676" s="131"/>
      <c r="J1676" s="131"/>
      <c r="K1676" s="131"/>
      <c r="L1676" s="131"/>
      <c r="M1676" s="131"/>
      <c r="N1676" s="131"/>
      <c r="O1676" s="106"/>
      <c r="P1676" s="131"/>
      <c r="Q1676" s="131"/>
      <c r="R1676" s="131"/>
      <c r="S1676" s="131"/>
      <c r="T1676" s="131"/>
      <c r="U1676" s="131"/>
    </row>
    <row r="1677" spans="1:21" s="148" customFormat="1" x14ac:dyDescent="0.3">
      <c r="A1677" s="111"/>
      <c r="B1677" s="132"/>
      <c r="C1677" s="133"/>
      <c r="D1677" s="133"/>
      <c r="E1677" s="134"/>
      <c r="F1677" s="133"/>
      <c r="G1677" s="133"/>
      <c r="H1677" s="106"/>
      <c r="I1677" s="132"/>
      <c r="J1677" s="133"/>
      <c r="K1677" s="133"/>
      <c r="L1677" s="134"/>
      <c r="M1677" s="133"/>
      <c r="N1677" s="133"/>
      <c r="O1677" s="106"/>
      <c r="P1677" s="132"/>
      <c r="Q1677" s="133"/>
      <c r="R1677" s="133"/>
      <c r="S1677" s="134"/>
      <c r="T1677" s="133"/>
      <c r="U1677" s="133"/>
    </row>
    <row r="1678" spans="1:21" s="148" customFormat="1" x14ac:dyDescent="0.3">
      <c r="A1678" s="111"/>
      <c r="B1678" s="133"/>
      <c r="C1678" s="132"/>
      <c r="D1678" s="134"/>
      <c r="E1678" s="133"/>
      <c r="F1678" s="135"/>
      <c r="G1678" s="136"/>
      <c r="H1678" s="106"/>
      <c r="I1678" s="133"/>
      <c r="J1678" s="132"/>
      <c r="K1678" s="134"/>
      <c r="L1678" s="133"/>
      <c r="M1678" s="135"/>
      <c r="N1678" s="136"/>
      <c r="O1678" s="106"/>
      <c r="P1678" s="133"/>
      <c r="Q1678" s="132"/>
      <c r="R1678" s="134"/>
      <c r="S1678" s="133"/>
      <c r="T1678" s="135"/>
      <c r="U1678" s="136"/>
    </row>
    <row r="1679" spans="1:21" s="148" customFormat="1" x14ac:dyDescent="0.3">
      <c r="A1679" s="111"/>
      <c r="B1679" s="135"/>
      <c r="C1679" s="134"/>
      <c r="D1679" s="132"/>
      <c r="E1679" s="135"/>
      <c r="F1679" s="135"/>
      <c r="G1679" s="137"/>
      <c r="H1679" s="106"/>
      <c r="I1679" s="135"/>
      <c r="J1679" s="134"/>
      <c r="K1679" s="132"/>
      <c r="L1679" s="135"/>
      <c r="M1679" s="135"/>
      <c r="N1679" s="137"/>
      <c r="O1679" s="106"/>
      <c r="P1679" s="135"/>
      <c r="Q1679" s="134"/>
      <c r="R1679" s="132"/>
      <c r="S1679" s="135"/>
      <c r="T1679" s="135"/>
      <c r="U1679" s="137"/>
    </row>
    <row r="1680" spans="1:21" s="148" customFormat="1" x14ac:dyDescent="0.3">
      <c r="A1680" s="111"/>
      <c r="B1680" s="134"/>
      <c r="C1680" s="135"/>
      <c r="D1680" s="136"/>
      <c r="E1680" s="132"/>
      <c r="F1680" s="137"/>
      <c r="G1680" s="135"/>
      <c r="H1680" s="106"/>
      <c r="I1680" s="134"/>
      <c r="J1680" s="135"/>
      <c r="K1680" s="136"/>
      <c r="L1680" s="132"/>
      <c r="M1680" s="137"/>
      <c r="N1680" s="135"/>
      <c r="O1680" s="106"/>
      <c r="P1680" s="134"/>
      <c r="Q1680" s="135"/>
      <c r="R1680" s="136"/>
      <c r="S1680" s="132"/>
      <c r="T1680" s="137"/>
      <c r="U1680" s="135"/>
    </row>
    <row r="1681" spans="1:21" s="148" customFormat="1" x14ac:dyDescent="0.3">
      <c r="A1681" s="111"/>
      <c r="B1681" s="137"/>
      <c r="C1681" s="136"/>
      <c r="D1681" s="135"/>
      <c r="E1681" s="137"/>
      <c r="F1681" s="132"/>
      <c r="G1681" s="134"/>
      <c r="H1681" s="106"/>
      <c r="I1681" s="137"/>
      <c r="J1681" s="136"/>
      <c r="K1681" s="135"/>
      <c r="L1681" s="137"/>
      <c r="M1681" s="132"/>
      <c r="N1681" s="134"/>
      <c r="O1681" s="106"/>
      <c r="P1681" s="137"/>
      <c r="Q1681" s="136"/>
      <c r="R1681" s="135"/>
      <c r="S1681" s="137"/>
      <c r="T1681" s="132"/>
      <c r="U1681" s="134"/>
    </row>
    <row r="1682" spans="1:21" s="148" customFormat="1" x14ac:dyDescent="0.3">
      <c r="A1682" s="111"/>
      <c r="B1682" s="135"/>
      <c r="C1682" s="137"/>
      <c r="D1682" s="137"/>
      <c r="E1682" s="135"/>
      <c r="F1682" s="134"/>
      <c r="G1682" s="132"/>
      <c r="H1682" s="106"/>
      <c r="I1682" s="135"/>
      <c r="J1682" s="137"/>
      <c r="K1682" s="137"/>
      <c r="L1682" s="135"/>
      <c r="M1682" s="134"/>
      <c r="N1682" s="132"/>
      <c r="O1682" s="106"/>
      <c r="P1682" s="135"/>
      <c r="Q1682" s="137"/>
      <c r="R1682" s="137"/>
      <c r="S1682" s="135"/>
      <c r="T1682" s="134"/>
      <c r="U1682" s="132"/>
    </row>
    <row r="1683" spans="1:21" s="148" customFormat="1" x14ac:dyDescent="0.3">
      <c r="A1683" s="111"/>
      <c r="B1683" s="136"/>
      <c r="C1683" s="138"/>
      <c r="D1683" s="135"/>
      <c r="E1683" s="138"/>
      <c r="F1683" s="136"/>
      <c r="G1683" s="138"/>
      <c r="H1683" s="106"/>
      <c r="I1683" s="136"/>
      <c r="J1683" s="138"/>
      <c r="K1683" s="135"/>
      <c r="L1683" s="138"/>
      <c r="M1683" s="136"/>
      <c r="N1683" s="138"/>
      <c r="O1683" s="106"/>
      <c r="P1683" s="136"/>
      <c r="Q1683" s="138"/>
      <c r="R1683" s="135"/>
      <c r="S1683" s="138"/>
      <c r="T1683" s="136"/>
      <c r="U1683" s="138"/>
    </row>
    <row r="1684" spans="1:21" s="148" customFormat="1" x14ac:dyDescent="0.3">
      <c r="A1684" s="111"/>
      <c r="B1684" s="145"/>
      <c r="C1684" s="146"/>
      <c r="D1684" s="145"/>
      <c r="E1684" s="147"/>
      <c r="F1684" s="145"/>
      <c r="G1684" s="146"/>
      <c r="H1684" s="106"/>
      <c r="I1684" s="145"/>
      <c r="J1684" s="146"/>
      <c r="K1684" s="145"/>
      <c r="L1684" s="147"/>
      <c r="M1684" s="145"/>
      <c r="N1684" s="146"/>
      <c r="O1684" s="106"/>
      <c r="P1684" s="145"/>
      <c r="Q1684" s="146"/>
      <c r="R1684" s="145"/>
      <c r="S1684" s="147"/>
      <c r="T1684" s="145"/>
      <c r="U1684" s="146"/>
    </row>
    <row r="1685" spans="1:21" s="148" customFormat="1" x14ac:dyDescent="0.3">
      <c r="A1685" s="111"/>
      <c r="C1685" s="111" t="s">
        <v>197</v>
      </c>
      <c r="D1685" s="111" t="s">
        <v>3</v>
      </c>
      <c r="E1685" s="111" t="s">
        <v>203</v>
      </c>
      <c r="J1685" s="111" t="s">
        <v>197</v>
      </c>
      <c r="K1685" s="111" t="s">
        <v>3</v>
      </c>
      <c r="L1685" s="111" t="s">
        <v>203</v>
      </c>
      <c r="Q1685" s="111" t="s">
        <v>197</v>
      </c>
      <c r="R1685" s="111" t="s">
        <v>3</v>
      </c>
      <c r="S1685" s="111" t="s">
        <v>203</v>
      </c>
    </row>
    <row r="1686" spans="1:21" s="148" customFormat="1" x14ac:dyDescent="0.3">
      <c r="A1686" s="111"/>
      <c r="B1686" s="111" t="s">
        <v>199</v>
      </c>
      <c r="C1686" s="148" t="e">
        <f>AVERAGE(B1677,C1678,D1679,E1680,F1681,G1682)</f>
        <v>#DIV/0!</v>
      </c>
      <c r="D1686" s="148" t="e">
        <f>STDEV(B1677,C1678,D1679,E1680,F1681,G1682)</f>
        <v>#DIV/0!</v>
      </c>
      <c r="E1686" s="148" t="e">
        <f>ROUND((D1686/C1686)*100,2)&amp;"%"</f>
        <v>#DIV/0!</v>
      </c>
      <c r="I1686" s="111" t="s">
        <v>199</v>
      </c>
      <c r="J1686" s="148" t="e">
        <f>AVERAGE(I1677,J1678,K1679,L1680,M1681,N1682)</f>
        <v>#DIV/0!</v>
      </c>
      <c r="K1686" s="148" t="e">
        <f>STDEV(I1677,J1678,K1679,L1680,M1681,N1682)</f>
        <v>#DIV/0!</v>
      </c>
      <c r="L1686" s="148" t="e">
        <f>ROUND((K1686/J1686)*100,2)&amp;"%"</f>
        <v>#DIV/0!</v>
      </c>
      <c r="P1686" s="111" t="s">
        <v>199</v>
      </c>
      <c r="Q1686" s="148" t="e">
        <f>AVERAGE(P1677,Q1678,R1679,S1680,T1681,U1682)</f>
        <v>#DIV/0!</v>
      </c>
      <c r="R1686" s="148" t="e">
        <f>STDEV(P1677,Q1678,R1679,S1680,T1681,U1682)</f>
        <v>#DIV/0!</v>
      </c>
      <c r="S1686" s="148" t="e">
        <f>ROUND((R1686/Q1686)*100,2)&amp;"%"</f>
        <v>#DIV/0!</v>
      </c>
    </row>
    <row r="1687" spans="1:21" s="148" customFormat="1" x14ac:dyDescent="0.3">
      <c r="A1687" s="111"/>
      <c r="B1687" s="111" t="s">
        <v>198</v>
      </c>
      <c r="C1687" s="148" t="e">
        <f>AVERAGE(B1678,C1677,D1677,F1677,G1677,E1678)</f>
        <v>#DIV/0!</v>
      </c>
      <c r="D1687" s="148" t="e">
        <f>STDEV(B1678,C1677,D1677,E1678,F1677,G1677)</f>
        <v>#DIV/0!</v>
      </c>
      <c r="E1687" s="148" t="e">
        <f t="shared" ref="E1687:E1691" si="279">ROUND((D1687/C1687)*100,2)&amp;"%"</f>
        <v>#DIV/0!</v>
      </c>
      <c r="F1687" s="111"/>
      <c r="G1687" s="111"/>
      <c r="I1687" s="111" t="s">
        <v>198</v>
      </c>
      <c r="J1687" s="148" t="e">
        <f>AVERAGE(I1678,J1677,K1677,M1677,N1677,L1678)</f>
        <v>#DIV/0!</v>
      </c>
      <c r="K1687" s="148" t="e">
        <f>STDEV(I1678,J1677,K1677,L1678,M1677,N1677)</f>
        <v>#DIV/0!</v>
      </c>
      <c r="L1687" s="148" t="e">
        <f t="shared" ref="L1687:L1691" si="280">ROUND((K1687/J1687)*100,2)&amp;"%"</f>
        <v>#DIV/0!</v>
      </c>
      <c r="M1687" s="111"/>
      <c r="N1687" s="111"/>
      <c r="P1687" s="111" t="s">
        <v>198</v>
      </c>
      <c r="Q1687" s="148" t="e">
        <f>AVERAGE(P1678,Q1677,R1677,T1677,U1677,S1678)</f>
        <v>#DIV/0!</v>
      </c>
      <c r="R1687" s="148" t="e">
        <f>STDEV(P1678,Q1677,R1677,S1678,T1677,U1677)</f>
        <v>#DIV/0!</v>
      </c>
      <c r="S1687" s="148" t="e">
        <f t="shared" ref="S1687:S1691" si="281">ROUND((R1687/Q1687)*100,2)&amp;"%"</f>
        <v>#DIV/0!</v>
      </c>
      <c r="T1687" s="111"/>
      <c r="U1687" s="111"/>
    </row>
    <row r="1688" spans="1:21" s="148" customFormat="1" x14ac:dyDescent="0.3">
      <c r="A1688" s="111"/>
      <c r="B1688" s="111" t="s">
        <v>200</v>
      </c>
      <c r="C1688" s="148" t="e">
        <f>AVERAGE(B1680,C1679,D1678,E1677,F1682,G1681)</f>
        <v>#DIV/0!</v>
      </c>
      <c r="D1688" s="148" t="e">
        <f>STDEV(B1680,C1679,D1678,E1677,F1682,G1681)</f>
        <v>#DIV/0!</v>
      </c>
      <c r="E1688" s="148" t="e">
        <f t="shared" si="279"/>
        <v>#DIV/0!</v>
      </c>
      <c r="F1688" s="111"/>
      <c r="G1688" s="111"/>
      <c r="I1688" s="111" t="s">
        <v>200</v>
      </c>
      <c r="J1688" s="148" t="e">
        <f>AVERAGE(I1680,J1679,K1678,L1677,M1682,N1681)</f>
        <v>#DIV/0!</v>
      </c>
      <c r="K1688" s="148" t="e">
        <f>STDEV(I1680,J1679,K1678,L1677,M1682,N1681)</f>
        <v>#DIV/0!</v>
      </c>
      <c r="L1688" s="148" t="e">
        <f t="shared" si="280"/>
        <v>#DIV/0!</v>
      </c>
      <c r="M1688" s="111"/>
      <c r="N1688" s="111"/>
      <c r="P1688" s="111" t="s">
        <v>200</v>
      </c>
      <c r="Q1688" s="148" t="e">
        <f>AVERAGE(P1680,Q1679,R1678,S1677,T1682,U1681)</f>
        <v>#DIV/0!</v>
      </c>
      <c r="R1688" s="148" t="e">
        <f>STDEV(P1680,Q1679,R1678,S1677,T1682,U1681)</f>
        <v>#DIV/0!</v>
      </c>
      <c r="S1688" s="148" t="e">
        <f t="shared" si="281"/>
        <v>#DIV/0!</v>
      </c>
      <c r="T1688" s="111"/>
      <c r="U1688" s="111"/>
    </row>
    <row r="1689" spans="1:21" s="148" customFormat="1" x14ac:dyDescent="0.3">
      <c r="A1689" s="111"/>
      <c r="B1689" s="111" t="s">
        <v>201</v>
      </c>
      <c r="C1689" s="148" t="e">
        <f>AVERAGE(B1681,C1682,D1682,E1681,F1680,G1679)</f>
        <v>#DIV/0!</v>
      </c>
      <c r="D1689" s="148" t="e">
        <f>STDEV(B1681,C1682,D1682,E1681,F1680,G1679)</f>
        <v>#DIV/0!</v>
      </c>
      <c r="E1689" s="148" t="e">
        <f t="shared" si="279"/>
        <v>#DIV/0!</v>
      </c>
      <c r="F1689" s="111"/>
      <c r="G1689" s="111"/>
      <c r="I1689" s="111" t="s">
        <v>201</v>
      </c>
      <c r="J1689" s="148" t="e">
        <f>AVERAGE(I1681,J1682,K1682,L1681,M1680,N1679)</f>
        <v>#DIV/0!</v>
      </c>
      <c r="K1689" s="148" t="e">
        <f>STDEV(I1681,J1682,K1682,L1681,M1680,N1679)</f>
        <v>#DIV/0!</v>
      </c>
      <c r="L1689" s="148" t="e">
        <f t="shared" si="280"/>
        <v>#DIV/0!</v>
      </c>
      <c r="M1689" s="111"/>
      <c r="N1689" s="111"/>
      <c r="P1689" s="111" t="s">
        <v>201</v>
      </c>
      <c r="Q1689" s="148" t="e">
        <f>AVERAGE(P1681,Q1682,R1682,S1681,T1680,U1679)</f>
        <v>#DIV/0!</v>
      </c>
      <c r="R1689" s="148" t="e">
        <f>STDEV(P1681,Q1682,R1682,S1681,T1680,U1679)</f>
        <v>#DIV/0!</v>
      </c>
      <c r="S1689" s="148" t="e">
        <f t="shared" si="281"/>
        <v>#DIV/0!</v>
      </c>
      <c r="T1689" s="111"/>
      <c r="U1689" s="111"/>
    </row>
    <row r="1690" spans="1:21" s="148" customFormat="1" x14ac:dyDescent="0.3">
      <c r="A1690" s="111"/>
      <c r="B1690" s="111" t="s">
        <v>202</v>
      </c>
      <c r="C1690" s="148" t="e">
        <f>AVERAGE(B1683,C1681,D1680,G1678,F1683,E1684)</f>
        <v>#DIV/0!</v>
      </c>
      <c r="D1690" s="148" t="e">
        <f>STDEV(B1683,C1681,D1680,G1678,F1683,E1684)</f>
        <v>#DIV/0!</v>
      </c>
      <c r="E1690" s="148" t="e">
        <f t="shared" si="279"/>
        <v>#DIV/0!</v>
      </c>
      <c r="F1690" s="111"/>
      <c r="G1690" s="111"/>
      <c r="I1690" s="111" t="s">
        <v>202</v>
      </c>
      <c r="J1690" s="148" t="e">
        <f>AVERAGE(I1683,J1681,K1680,N1678,M1683,L1684)</f>
        <v>#DIV/0!</v>
      </c>
      <c r="K1690" s="148" t="e">
        <f>STDEV(I1683,J1681,K1680,N1678,M1683,L1684)</f>
        <v>#DIV/0!</v>
      </c>
      <c r="L1690" s="148" t="e">
        <f t="shared" si="280"/>
        <v>#DIV/0!</v>
      </c>
      <c r="M1690" s="111"/>
      <c r="N1690" s="111"/>
      <c r="P1690" s="111" t="s">
        <v>202</v>
      </c>
      <c r="Q1690" s="148" t="e">
        <f>AVERAGE(P1683,Q1681,R1680,U1678,T1683,S1684)</f>
        <v>#DIV/0!</v>
      </c>
      <c r="R1690" s="148" t="e">
        <f>STDEV(P1683,Q1681,R1680,U1678,T1683,S1684)</f>
        <v>#DIV/0!</v>
      </c>
      <c r="S1690" s="148" t="e">
        <f t="shared" si="281"/>
        <v>#DIV/0!</v>
      </c>
      <c r="T1690" s="111"/>
      <c r="U1690" s="111"/>
    </row>
    <row r="1691" spans="1:21" s="148" customFormat="1" x14ac:dyDescent="0.3">
      <c r="A1691" s="111"/>
      <c r="B1691" s="111" t="s">
        <v>204</v>
      </c>
      <c r="C1691" s="148" t="e">
        <f>AVERAGE(B1684,C1683,D1684,E1683,F1684,G1683)</f>
        <v>#DIV/0!</v>
      </c>
      <c r="D1691" s="148" t="e">
        <f>STDEV(B1684,C1683,D1684,E1683,F1684,G1683)</f>
        <v>#DIV/0!</v>
      </c>
      <c r="E1691" s="148" t="e">
        <f t="shared" si="279"/>
        <v>#DIV/0!</v>
      </c>
      <c r="F1691" s="111"/>
      <c r="G1691" s="111"/>
      <c r="I1691" s="111" t="s">
        <v>204</v>
      </c>
      <c r="J1691" s="148" t="e">
        <f>AVERAGE(I1684,J1683,K1684,L1683,M1684,N1683)</f>
        <v>#DIV/0!</v>
      </c>
      <c r="K1691" s="148" t="e">
        <f>STDEV(I1684,J1683,K1684,L1683,M1684,N1683)</f>
        <v>#DIV/0!</v>
      </c>
      <c r="L1691" s="148" t="e">
        <f t="shared" si="280"/>
        <v>#DIV/0!</v>
      </c>
      <c r="M1691" s="111"/>
      <c r="N1691" s="111"/>
      <c r="P1691" s="111" t="s">
        <v>204</v>
      </c>
      <c r="Q1691" s="148" t="e">
        <f>AVERAGE(P1684,Q1683,R1684,S1683,T1684,U1683)</f>
        <v>#DIV/0!</v>
      </c>
      <c r="R1691" s="148" t="e">
        <f>STDEV(P1684,Q1683,R1684,S1683,T1684,U1683)</f>
        <v>#DIV/0!</v>
      </c>
      <c r="S1691" s="148" t="e">
        <f t="shared" si="281"/>
        <v>#DIV/0!</v>
      </c>
      <c r="T1691" s="111"/>
      <c r="U1691" s="111"/>
    </row>
    <row r="1692" spans="1:21" s="148" customFormat="1" x14ac:dyDescent="0.3">
      <c r="A1692" s="111"/>
      <c r="B1692" s="111"/>
      <c r="C1692" s="111"/>
      <c r="D1692" s="111"/>
      <c r="E1692" s="111"/>
      <c r="F1692" s="111"/>
      <c r="G1692" s="111"/>
      <c r="I1692" s="111"/>
      <c r="J1692" s="111"/>
      <c r="K1692" s="111"/>
      <c r="L1692" s="111"/>
      <c r="M1692" s="111"/>
      <c r="N1692" s="111"/>
      <c r="P1692" s="111"/>
      <c r="Q1692" s="111"/>
      <c r="R1692" s="111"/>
      <c r="S1692" s="111"/>
      <c r="T1692" s="111"/>
      <c r="U1692" s="111"/>
    </row>
    <row r="1693" spans="1:21" s="148" customFormat="1" x14ac:dyDescent="0.3">
      <c r="A1693" s="111"/>
      <c r="B1693" s="52" t="s">
        <v>194</v>
      </c>
      <c r="C1693" s="106"/>
      <c r="D1693" s="106"/>
      <c r="E1693" s="106"/>
      <c r="F1693" s="106"/>
      <c r="G1693" s="106"/>
      <c r="H1693" s="106"/>
      <c r="I1693" s="52" t="s">
        <v>195</v>
      </c>
      <c r="J1693" s="106"/>
      <c r="K1693" s="106"/>
      <c r="L1693" s="106"/>
      <c r="M1693" s="106"/>
      <c r="N1693" s="106"/>
      <c r="O1693" s="106"/>
      <c r="P1693" s="52" t="s">
        <v>196</v>
      </c>
      <c r="Q1693" s="106"/>
      <c r="R1693" s="106"/>
      <c r="S1693" s="106"/>
      <c r="T1693" s="106"/>
      <c r="U1693" s="106"/>
    </row>
    <row r="1694" spans="1:21" s="148" customFormat="1" x14ac:dyDescent="0.3">
      <c r="A1694" s="111"/>
      <c r="B1694" s="131"/>
      <c r="C1694" s="131"/>
      <c r="D1694" s="131"/>
      <c r="E1694" s="131"/>
      <c r="F1694" s="131"/>
      <c r="G1694" s="131"/>
      <c r="H1694" s="106"/>
      <c r="I1694" s="131"/>
      <c r="J1694" s="131"/>
      <c r="K1694" s="131"/>
      <c r="L1694" s="131"/>
      <c r="M1694" s="131"/>
      <c r="N1694" s="131"/>
      <c r="O1694" s="106"/>
      <c r="P1694" s="131"/>
      <c r="Q1694" s="131"/>
      <c r="R1694" s="131"/>
      <c r="S1694" s="131"/>
      <c r="T1694" s="131"/>
      <c r="U1694" s="131"/>
    </row>
    <row r="1695" spans="1:21" s="148" customFormat="1" x14ac:dyDescent="0.3">
      <c r="A1695" s="111"/>
      <c r="B1695" s="132"/>
      <c r="C1695" s="133"/>
      <c r="D1695" s="133"/>
      <c r="E1695" s="134"/>
      <c r="F1695" s="133"/>
      <c r="G1695" s="133"/>
      <c r="H1695" s="106"/>
      <c r="I1695" s="132"/>
      <c r="J1695" s="133"/>
      <c r="K1695" s="133"/>
      <c r="L1695" s="134"/>
      <c r="M1695" s="133"/>
      <c r="N1695" s="133"/>
      <c r="O1695" s="106"/>
      <c r="P1695" s="132"/>
      <c r="Q1695" s="133"/>
      <c r="R1695" s="133"/>
      <c r="S1695" s="134"/>
      <c r="T1695" s="133"/>
      <c r="U1695" s="133"/>
    </row>
    <row r="1696" spans="1:21" s="148" customFormat="1" x14ac:dyDescent="0.3">
      <c r="A1696" s="111"/>
      <c r="B1696" s="133"/>
      <c r="C1696" s="132"/>
      <c r="D1696" s="134"/>
      <c r="E1696" s="133"/>
      <c r="F1696" s="135"/>
      <c r="G1696" s="136"/>
      <c r="H1696" s="106"/>
      <c r="I1696" s="133"/>
      <c r="J1696" s="132"/>
      <c r="K1696" s="134"/>
      <c r="L1696" s="133"/>
      <c r="M1696" s="135"/>
      <c r="N1696" s="136"/>
      <c r="O1696" s="106"/>
      <c r="P1696" s="133"/>
      <c r="Q1696" s="132"/>
      <c r="R1696" s="134"/>
      <c r="S1696" s="133"/>
      <c r="T1696" s="135"/>
      <c r="U1696" s="136"/>
    </row>
    <row r="1697" spans="1:21" s="148" customFormat="1" x14ac:dyDescent="0.3">
      <c r="A1697" s="111"/>
      <c r="B1697" s="135"/>
      <c r="C1697" s="134"/>
      <c r="D1697" s="132"/>
      <c r="E1697" s="135"/>
      <c r="F1697" s="135"/>
      <c r="G1697" s="137"/>
      <c r="H1697" s="106"/>
      <c r="I1697" s="135"/>
      <c r="J1697" s="134"/>
      <c r="K1697" s="132"/>
      <c r="L1697" s="135"/>
      <c r="M1697" s="135"/>
      <c r="N1697" s="137"/>
      <c r="O1697" s="106"/>
      <c r="P1697" s="135"/>
      <c r="Q1697" s="134"/>
      <c r="R1697" s="132"/>
      <c r="S1697" s="135"/>
      <c r="T1697" s="135"/>
      <c r="U1697" s="137"/>
    </row>
    <row r="1698" spans="1:21" s="148" customFormat="1" x14ac:dyDescent="0.3">
      <c r="A1698" s="111"/>
      <c r="B1698" s="134"/>
      <c r="C1698" s="135"/>
      <c r="D1698" s="136"/>
      <c r="E1698" s="132"/>
      <c r="F1698" s="137"/>
      <c r="G1698" s="135"/>
      <c r="H1698" s="106"/>
      <c r="I1698" s="134"/>
      <c r="J1698" s="135"/>
      <c r="K1698" s="136"/>
      <c r="L1698" s="132"/>
      <c r="M1698" s="137"/>
      <c r="N1698" s="135"/>
      <c r="O1698" s="106"/>
      <c r="P1698" s="134"/>
      <c r="Q1698" s="135"/>
      <c r="R1698" s="136"/>
      <c r="S1698" s="132"/>
      <c r="T1698" s="137"/>
      <c r="U1698" s="135"/>
    </row>
    <row r="1699" spans="1:21" s="148" customFormat="1" x14ac:dyDescent="0.3">
      <c r="A1699" s="111"/>
      <c r="B1699" s="137"/>
      <c r="C1699" s="136"/>
      <c r="D1699" s="135"/>
      <c r="E1699" s="137"/>
      <c r="F1699" s="132"/>
      <c r="G1699" s="134"/>
      <c r="H1699" s="106"/>
      <c r="I1699" s="137"/>
      <c r="J1699" s="136"/>
      <c r="K1699" s="135"/>
      <c r="L1699" s="137"/>
      <c r="M1699" s="132"/>
      <c r="N1699" s="134"/>
      <c r="O1699" s="106"/>
      <c r="P1699" s="137"/>
      <c r="Q1699" s="136"/>
      <c r="R1699" s="135"/>
      <c r="S1699" s="137"/>
      <c r="T1699" s="132"/>
      <c r="U1699" s="134"/>
    </row>
    <row r="1700" spans="1:21" s="148" customFormat="1" x14ac:dyDescent="0.3">
      <c r="A1700" s="111"/>
      <c r="B1700" s="135"/>
      <c r="C1700" s="137"/>
      <c r="D1700" s="137"/>
      <c r="E1700" s="135"/>
      <c r="F1700" s="134"/>
      <c r="G1700" s="132"/>
      <c r="H1700" s="106"/>
      <c r="I1700" s="135"/>
      <c r="J1700" s="137"/>
      <c r="K1700" s="137"/>
      <c r="L1700" s="135"/>
      <c r="M1700" s="134"/>
      <c r="N1700" s="132"/>
      <c r="O1700" s="106"/>
      <c r="P1700" s="135"/>
      <c r="Q1700" s="137"/>
      <c r="R1700" s="137"/>
      <c r="S1700" s="135"/>
      <c r="T1700" s="134"/>
      <c r="U1700" s="132"/>
    </row>
    <row r="1701" spans="1:21" s="148" customFormat="1" x14ac:dyDescent="0.3">
      <c r="A1701" s="111"/>
      <c r="B1701" s="136"/>
      <c r="C1701" s="138"/>
      <c r="D1701" s="135"/>
      <c r="E1701" s="138"/>
      <c r="F1701" s="136"/>
      <c r="G1701" s="138"/>
      <c r="H1701" s="106"/>
      <c r="I1701" s="136"/>
      <c r="J1701" s="138"/>
      <c r="K1701" s="135"/>
      <c r="L1701" s="138"/>
      <c r="M1701" s="136"/>
      <c r="N1701" s="138"/>
      <c r="O1701" s="106"/>
      <c r="P1701" s="136"/>
      <c r="Q1701" s="138"/>
      <c r="R1701" s="135"/>
      <c r="S1701" s="138"/>
      <c r="T1701" s="136"/>
      <c r="U1701" s="138"/>
    </row>
    <row r="1702" spans="1:21" s="148" customFormat="1" x14ac:dyDescent="0.3">
      <c r="A1702" s="111"/>
      <c r="B1702" s="145"/>
      <c r="C1702" s="146"/>
      <c r="D1702" s="145"/>
      <c r="E1702" s="147"/>
      <c r="F1702" s="145"/>
      <c r="G1702" s="146"/>
      <c r="H1702" s="106"/>
      <c r="I1702" s="145"/>
      <c r="J1702" s="146"/>
      <c r="K1702" s="145"/>
      <c r="L1702" s="147"/>
      <c r="M1702" s="145"/>
      <c r="N1702" s="146"/>
      <c r="O1702" s="106"/>
      <c r="P1702" s="145"/>
      <c r="Q1702" s="146"/>
      <c r="R1702" s="145"/>
      <c r="S1702" s="147"/>
      <c r="T1702" s="145"/>
      <c r="U1702" s="146"/>
    </row>
    <row r="1703" spans="1:21" s="148" customFormat="1" x14ac:dyDescent="0.3">
      <c r="A1703" s="111"/>
      <c r="C1703" s="111" t="s">
        <v>197</v>
      </c>
      <c r="D1703" s="111" t="s">
        <v>3</v>
      </c>
      <c r="E1703" s="111" t="s">
        <v>203</v>
      </c>
      <c r="J1703" s="111" t="s">
        <v>197</v>
      </c>
      <c r="K1703" s="111" t="s">
        <v>3</v>
      </c>
      <c r="L1703" s="111" t="s">
        <v>203</v>
      </c>
      <c r="Q1703" s="111" t="s">
        <v>197</v>
      </c>
      <c r="R1703" s="111" t="s">
        <v>3</v>
      </c>
      <c r="S1703" s="111" t="s">
        <v>203</v>
      </c>
    </row>
    <row r="1704" spans="1:21" s="148" customFormat="1" x14ac:dyDescent="0.3">
      <c r="A1704" s="111"/>
      <c r="B1704" s="111" t="s">
        <v>199</v>
      </c>
      <c r="C1704" s="148" t="e">
        <f>AVERAGE(B1695,C1696,D1697,E1698,F1699,G1700)</f>
        <v>#DIV/0!</v>
      </c>
      <c r="D1704" s="148" t="e">
        <f>STDEV(B1695,C1696,D1697,E1698,F1699,G1700)</f>
        <v>#DIV/0!</v>
      </c>
      <c r="E1704" s="148" t="e">
        <f>ROUND((D1704/C1704)*100,2)&amp;"%"</f>
        <v>#DIV/0!</v>
      </c>
      <c r="I1704" s="111" t="s">
        <v>199</v>
      </c>
      <c r="J1704" s="148" t="e">
        <f>AVERAGE(I1695,J1696,K1697,L1698,M1699,N1700)</f>
        <v>#DIV/0!</v>
      </c>
      <c r="K1704" s="148" t="e">
        <f>STDEV(I1695,J1696,K1697,L1698,M1699,N1700)</f>
        <v>#DIV/0!</v>
      </c>
      <c r="L1704" s="148" t="e">
        <f>ROUND((K1704/J1704)*100,2)&amp;"%"</f>
        <v>#DIV/0!</v>
      </c>
      <c r="P1704" s="111" t="s">
        <v>199</v>
      </c>
      <c r="Q1704" s="148" t="e">
        <f>AVERAGE(P1695,Q1696,R1697,S1698,T1699,U1700)</f>
        <v>#DIV/0!</v>
      </c>
      <c r="R1704" s="148" t="e">
        <f>STDEV(P1695,Q1696,R1697,S1698,T1699,U1700)</f>
        <v>#DIV/0!</v>
      </c>
      <c r="S1704" s="148" t="e">
        <f>ROUND((R1704/Q1704)*100,2)&amp;"%"</f>
        <v>#DIV/0!</v>
      </c>
    </row>
    <row r="1705" spans="1:21" s="148" customFormat="1" x14ac:dyDescent="0.3">
      <c r="A1705" s="111"/>
      <c r="B1705" s="111" t="s">
        <v>198</v>
      </c>
      <c r="C1705" s="148" t="e">
        <f>AVERAGE(B1696,C1695,D1695,F1695,G1695,E1696)</f>
        <v>#DIV/0!</v>
      </c>
      <c r="D1705" s="148" t="e">
        <f>STDEV(B1696,C1695,D1695,E1696,F1695,G1695)</f>
        <v>#DIV/0!</v>
      </c>
      <c r="E1705" s="148" t="e">
        <f t="shared" ref="E1705:E1709" si="282">ROUND((D1705/C1705)*100,2)&amp;"%"</f>
        <v>#DIV/0!</v>
      </c>
      <c r="F1705" s="111"/>
      <c r="G1705" s="111"/>
      <c r="I1705" s="111" t="s">
        <v>198</v>
      </c>
      <c r="J1705" s="148" t="e">
        <f>AVERAGE(I1696,J1695,K1695,M1695,N1695,L1696)</f>
        <v>#DIV/0!</v>
      </c>
      <c r="K1705" s="148" t="e">
        <f>STDEV(I1696,J1695,K1695,L1696,M1695,N1695)</f>
        <v>#DIV/0!</v>
      </c>
      <c r="L1705" s="148" t="e">
        <f t="shared" ref="L1705:L1709" si="283">ROUND((K1705/J1705)*100,2)&amp;"%"</f>
        <v>#DIV/0!</v>
      </c>
      <c r="M1705" s="111"/>
      <c r="N1705" s="111"/>
      <c r="P1705" s="111" t="s">
        <v>198</v>
      </c>
      <c r="Q1705" s="148" t="e">
        <f>AVERAGE(P1696,Q1695,R1695,T1695,U1695,S1696)</f>
        <v>#DIV/0!</v>
      </c>
      <c r="R1705" s="148" t="e">
        <f>STDEV(P1696,Q1695,R1695,S1696,T1695,U1695)</f>
        <v>#DIV/0!</v>
      </c>
      <c r="S1705" s="148" t="e">
        <f t="shared" ref="S1705:S1709" si="284">ROUND((R1705/Q1705)*100,2)&amp;"%"</f>
        <v>#DIV/0!</v>
      </c>
      <c r="T1705" s="111"/>
      <c r="U1705" s="111"/>
    </row>
    <row r="1706" spans="1:21" s="148" customFormat="1" x14ac:dyDescent="0.3">
      <c r="A1706" s="111"/>
      <c r="B1706" s="111" t="s">
        <v>200</v>
      </c>
      <c r="C1706" s="148" t="e">
        <f>AVERAGE(B1698,C1697,D1696,E1695,F1700,G1699)</f>
        <v>#DIV/0!</v>
      </c>
      <c r="D1706" s="148" t="e">
        <f>STDEV(B1698,C1697,D1696,E1695,F1700,G1699)</f>
        <v>#DIV/0!</v>
      </c>
      <c r="E1706" s="148" t="e">
        <f t="shared" si="282"/>
        <v>#DIV/0!</v>
      </c>
      <c r="F1706" s="111"/>
      <c r="G1706" s="111"/>
      <c r="I1706" s="111" t="s">
        <v>200</v>
      </c>
      <c r="J1706" s="148" t="e">
        <f>AVERAGE(I1698,J1697,K1696,L1695,M1700,N1699)</f>
        <v>#DIV/0!</v>
      </c>
      <c r="K1706" s="148" t="e">
        <f>STDEV(I1698,J1697,K1696,L1695,M1700,N1699)</f>
        <v>#DIV/0!</v>
      </c>
      <c r="L1706" s="148" t="e">
        <f t="shared" si="283"/>
        <v>#DIV/0!</v>
      </c>
      <c r="M1706" s="111"/>
      <c r="N1706" s="111"/>
      <c r="P1706" s="111" t="s">
        <v>200</v>
      </c>
      <c r="Q1706" s="148" t="e">
        <f>AVERAGE(P1698,Q1697,R1696,S1695,T1700,U1699)</f>
        <v>#DIV/0!</v>
      </c>
      <c r="R1706" s="148" t="e">
        <f>STDEV(P1698,Q1697,R1696,S1695,T1700,U1699)</f>
        <v>#DIV/0!</v>
      </c>
      <c r="S1706" s="148" t="e">
        <f t="shared" si="284"/>
        <v>#DIV/0!</v>
      </c>
      <c r="T1706" s="111"/>
      <c r="U1706" s="111"/>
    </row>
    <row r="1707" spans="1:21" s="148" customFormat="1" x14ac:dyDescent="0.3">
      <c r="A1707" s="111"/>
      <c r="B1707" s="111" t="s">
        <v>201</v>
      </c>
      <c r="C1707" s="148" t="e">
        <f>AVERAGE(B1699,C1700,D1700,E1699,F1698,G1697)</f>
        <v>#DIV/0!</v>
      </c>
      <c r="D1707" s="148" t="e">
        <f>STDEV(B1699,C1700,D1700,E1699,F1698,G1697)</f>
        <v>#DIV/0!</v>
      </c>
      <c r="E1707" s="148" t="e">
        <f t="shared" si="282"/>
        <v>#DIV/0!</v>
      </c>
      <c r="F1707" s="111"/>
      <c r="G1707" s="111"/>
      <c r="I1707" s="111" t="s">
        <v>201</v>
      </c>
      <c r="J1707" s="148" t="e">
        <f>AVERAGE(I1699,J1700,K1700,L1699,M1698,N1697)</f>
        <v>#DIV/0!</v>
      </c>
      <c r="K1707" s="148" t="e">
        <f>STDEV(I1699,J1700,K1700,L1699,M1698,N1697)</f>
        <v>#DIV/0!</v>
      </c>
      <c r="L1707" s="148" t="e">
        <f t="shared" si="283"/>
        <v>#DIV/0!</v>
      </c>
      <c r="M1707" s="111"/>
      <c r="N1707" s="111"/>
      <c r="P1707" s="111" t="s">
        <v>201</v>
      </c>
      <c r="Q1707" s="148" t="e">
        <f>AVERAGE(P1699,Q1700,R1700,S1699,T1698,U1697)</f>
        <v>#DIV/0!</v>
      </c>
      <c r="R1707" s="148" t="e">
        <f>STDEV(P1699,Q1700,R1700,S1699,T1698,U1697)</f>
        <v>#DIV/0!</v>
      </c>
      <c r="S1707" s="148" t="e">
        <f t="shared" si="284"/>
        <v>#DIV/0!</v>
      </c>
      <c r="T1707" s="111"/>
      <c r="U1707" s="111"/>
    </row>
    <row r="1708" spans="1:21" s="148" customFormat="1" x14ac:dyDescent="0.3">
      <c r="A1708" s="111"/>
      <c r="B1708" s="111" t="s">
        <v>202</v>
      </c>
      <c r="C1708" s="148" t="e">
        <f>AVERAGE(B1701,C1699,D1698,G1696,F1701,E1702)</f>
        <v>#DIV/0!</v>
      </c>
      <c r="D1708" s="148" t="e">
        <f>STDEV(B1701,C1699,D1698,G1696,F1701,E1702)</f>
        <v>#DIV/0!</v>
      </c>
      <c r="E1708" s="148" t="e">
        <f t="shared" si="282"/>
        <v>#DIV/0!</v>
      </c>
      <c r="F1708" s="111"/>
      <c r="G1708" s="111"/>
      <c r="I1708" s="111" t="s">
        <v>202</v>
      </c>
      <c r="J1708" s="148" t="e">
        <f>AVERAGE(I1701,J1699,K1698,N1696,M1701,L1702)</f>
        <v>#DIV/0!</v>
      </c>
      <c r="K1708" s="148" t="e">
        <f>STDEV(I1701,J1699,K1698,N1696,M1701,L1702)</f>
        <v>#DIV/0!</v>
      </c>
      <c r="L1708" s="148" t="e">
        <f t="shared" si="283"/>
        <v>#DIV/0!</v>
      </c>
      <c r="M1708" s="111"/>
      <c r="N1708" s="111"/>
      <c r="P1708" s="111" t="s">
        <v>202</v>
      </c>
      <c r="Q1708" s="148" t="e">
        <f>AVERAGE(P1701,Q1699,R1698,U1696,T1701,S1702)</f>
        <v>#DIV/0!</v>
      </c>
      <c r="R1708" s="148" t="e">
        <f>STDEV(P1701,Q1699,R1698,U1696,T1701,S1702)</f>
        <v>#DIV/0!</v>
      </c>
      <c r="S1708" s="148" t="e">
        <f t="shared" si="284"/>
        <v>#DIV/0!</v>
      </c>
      <c r="T1708" s="111"/>
      <c r="U1708" s="111"/>
    </row>
    <row r="1709" spans="1:21" s="148" customFormat="1" x14ac:dyDescent="0.3">
      <c r="A1709" s="111"/>
      <c r="B1709" s="111" t="s">
        <v>204</v>
      </c>
      <c r="C1709" s="148" t="e">
        <f>AVERAGE(B1702,C1701,D1702,E1701,F1702,G1701)</f>
        <v>#DIV/0!</v>
      </c>
      <c r="D1709" s="148" t="e">
        <f>STDEV(B1702,C1701,D1702,E1701,F1702,G1701)</f>
        <v>#DIV/0!</v>
      </c>
      <c r="E1709" s="148" t="e">
        <f t="shared" si="282"/>
        <v>#DIV/0!</v>
      </c>
      <c r="F1709" s="111"/>
      <c r="G1709" s="111"/>
      <c r="I1709" s="111" t="s">
        <v>204</v>
      </c>
      <c r="J1709" s="148" t="e">
        <f>AVERAGE(I1702,J1701,K1702,L1701,M1702,N1701)</f>
        <v>#DIV/0!</v>
      </c>
      <c r="K1709" s="148" t="e">
        <f>STDEV(I1702,J1701,K1702,L1701,M1702,N1701)</f>
        <v>#DIV/0!</v>
      </c>
      <c r="L1709" s="148" t="e">
        <f t="shared" si="283"/>
        <v>#DIV/0!</v>
      </c>
      <c r="M1709" s="111"/>
      <c r="N1709" s="111"/>
      <c r="P1709" s="111" t="s">
        <v>204</v>
      </c>
      <c r="Q1709" s="148" t="e">
        <f>AVERAGE(P1702,Q1701,R1702,S1701,T1702,U1701)</f>
        <v>#DIV/0!</v>
      </c>
      <c r="R1709" s="148" t="e">
        <f>STDEV(P1702,Q1701,R1702,S1701,T1702,U1701)</f>
        <v>#DIV/0!</v>
      </c>
      <c r="S1709" s="148" t="e">
        <f t="shared" si="284"/>
        <v>#DIV/0!</v>
      </c>
      <c r="T1709" s="111"/>
      <c r="U1709" s="111"/>
    </row>
    <row r="1710" spans="1:21" s="148" customFormat="1" x14ac:dyDescent="0.3">
      <c r="A1710" s="111"/>
      <c r="B1710" s="111"/>
      <c r="C1710" s="111"/>
      <c r="D1710" s="111"/>
      <c r="E1710" s="111"/>
      <c r="F1710" s="111"/>
      <c r="G1710" s="111"/>
      <c r="I1710" s="111"/>
      <c r="J1710" s="111"/>
      <c r="K1710" s="111"/>
      <c r="L1710" s="111"/>
      <c r="M1710" s="111"/>
      <c r="N1710" s="111"/>
      <c r="P1710" s="111"/>
      <c r="Q1710" s="111"/>
      <c r="R1710" s="111"/>
      <c r="S1710" s="111"/>
      <c r="T1710" s="111"/>
      <c r="U1710" s="111"/>
    </row>
    <row r="1711" spans="1:21" s="148" customFormat="1" x14ac:dyDescent="0.3">
      <c r="A1711" s="111"/>
      <c r="B1711" s="52" t="s">
        <v>194</v>
      </c>
      <c r="C1711" s="106"/>
      <c r="D1711" s="106"/>
      <c r="E1711" s="106"/>
      <c r="F1711" s="106"/>
      <c r="G1711" s="106"/>
      <c r="H1711" s="106"/>
      <c r="I1711" s="52" t="s">
        <v>195</v>
      </c>
      <c r="J1711" s="106"/>
      <c r="K1711" s="106"/>
      <c r="L1711" s="106"/>
      <c r="M1711" s="106"/>
      <c r="N1711" s="106"/>
      <c r="O1711" s="106"/>
      <c r="P1711" s="52" t="s">
        <v>196</v>
      </c>
      <c r="Q1711" s="106"/>
      <c r="R1711" s="106"/>
      <c r="S1711" s="106"/>
      <c r="T1711" s="106"/>
      <c r="U1711" s="106"/>
    </row>
    <row r="1712" spans="1:21" s="148" customFormat="1" x14ac:dyDescent="0.3">
      <c r="A1712" s="111"/>
      <c r="B1712" s="131"/>
      <c r="C1712" s="131"/>
      <c r="D1712" s="131"/>
      <c r="E1712" s="131"/>
      <c r="F1712" s="131"/>
      <c r="G1712" s="131"/>
      <c r="H1712" s="106"/>
      <c r="I1712" s="131"/>
      <c r="J1712" s="131"/>
      <c r="K1712" s="131"/>
      <c r="L1712" s="131"/>
      <c r="M1712" s="131"/>
      <c r="N1712" s="131"/>
      <c r="O1712" s="106"/>
      <c r="P1712" s="131"/>
      <c r="Q1712" s="131"/>
      <c r="R1712" s="131"/>
      <c r="S1712" s="131"/>
      <c r="T1712" s="131"/>
      <c r="U1712" s="131"/>
    </row>
    <row r="1713" spans="1:21" s="148" customFormat="1" x14ac:dyDescent="0.3">
      <c r="A1713" s="111"/>
      <c r="B1713" s="132"/>
      <c r="C1713" s="133"/>
      <c r="D1713" s="133"/>
      <c r="E1713" s="134"/>
      <c r="F1713" s="133"/>
      <c r="G1713" s="133"/>
      <c r="H1713" s="106"/>
      <c r="I1713" s="132"/>
      <c r="J1713" s="133"/>
      <c r="K1713" s="133"/>
      <c r="L1713" s="134"/>
      <c r="M1713" s="133"/>
      <c r="N1713" s="133"/>
      <c r="O1713" s="106"/>
      <c r="P1713" s="132"/>
      <c r="Q1713" s="133"/>
      <c r="R1713" s="133"/>
      <c r="S1713" s="134"/>
      <c r="T1713" s="133"/>
      <c r="U1713" s="133"/>
    </row>
    <row r="1714" spans="1:21" s="148" customFormat="1" x14ac:dyDescent="0.3">
      <c r="A1714" s="111"/>
      <c r="B1714" s="133"/>
      <c r="C1714" s="132"/>
      <c r="D1714" s="134"/>
      <c r="E1714" s="133"/>
      <c r="F1714" s="135"/>
      <c r="G1714" s="136"/>
      <c r="H1714" s="106"/>
      <c r="I1714" s="133"/>
      <c r="J1714" s="132"/>
      <c r="K1714" s="134"/>
      <c r="L1714" s="133"/>
      <c r="M1714" s="135"/>
      <c r="N1714" s="136"/>
      <c r="O1714" s="106"/>
      <c r="P1714" s="133"/>
      <c r="Q1714" s="132"/>
      <c r="R1714" s="134"/>
      <c r="S1714" s="133"/>
      <c r="T1714" s="135"/>
      <c r="U1714" s="136"/>
    </row>
    <row r="1715" spans="1:21" s="148" customFormat="1" x14ac:dyDescent="0.3">
      <c r="A1715" s="111"/>
      <c r="B1715" s="135"/>
      <c r="C1715" s="134"/>
      <c r="D1715" s="132"/>
      <c r="E1715" s="135"/>
      <c r="F1715" s="135"/>
      <c r="G1715" s="137"/>
      <c r="H1715" s="106"/>
      <c r="I1715" s="135"/>
      <c r="J1715" s="134"/>
      <c r="K1715" s="132"/>
      <c r="L1715" s="135"/>
      <c r="M1715" s="135"/>
      <c r="N1715" s="137"/>
      <c r="O1715" s="106"/>
      <c r="P1715" s="135"/>
      <c r="Q1715" s="134"/>
      <c r="R1715" s="132"/>
      <c r="S1715" s="135"/>
      <c r="T1715" s="135"/>
      <c r="U1715" s="137"/>
    </row>
    <row r="1716" spans="1:21" s="148" customFormat="1" x14ac:dyDescent="0.3">
      <c r="A1716" s="111"/>
      <c r="B1716" s="134"/>
      <c r="C1716" s="135"/>
      <c r="D1716" s="136"/>
      <c r="E1716" s="132"/>
      <c r="F1716" s="137"/>
      <c r="G1716" s="135"/>
      <c r="H1716" s="106"/>
      <c r="I1716" s="134"/>
      <c r="J1716" s="135"/>
      <c r="K1716" s="136"/>
      <c r="L1716" s="132"/>
      <c r="M1716" s="137"/>
      <c r="N1716" s="135"/>
      <c r="O1716" s="106"/>
      <c r="P1716" s="134"/>
      <c r="Q1716" s="135"/>
      <c r="R1716" s="136"/>
      <c r="S1716" s="132"/>
      <c r="T1716" s="137"/>
      <c r="U1716" s="135"/>
    </row>
    <row r="1717" spans="1:21" s="148" customFormat="1" x14ac:dyDescent="0.3">
      <c r="A1717" s="111"/>
      <c r="B1717" s="137"/>
      <c r="C1717" s="136"/>
      <c r="D1717" s="135"/>
      <c r="E1717" s="137"/>
      <c r="F1717" s="132"/>
      <c r="G1717" s="134"/>
      <c r="H1717" s="106"/>
      <c r="I1717" s="137"/>
      <c r="J1717" s="136"/>
      <c r="K1717" s="135"/>
      <c r="L1717" s="137"/>
      <c r="M1717" s="132"/>
      <c r="N1717" s="134"/>
      <c r="O1717" s="106"/>
      <c r="P1717" s="137"/>
      <c r="Q1717" s="136"/>
      <c r="R1717" s="135"/>
      <c r="S1717" s="137"/>
      <c r="T1717" s="132"/>
      <c r="U1717" s="134"/>
    </row>
    <row r="1718" spans="1:21" s="148" customFormat="1" x14ac:dyDescent="0.3">
      <c r="A1718" s="111"/>
      <c r="B1718" s="135"/>
      <c r="C1718" s="137"/>
      <c r="D1718" s="137"/>
      <c r="E1718" s="135"/>
      <c r="F1718" s="134"/>
      <c r="G1718" s="132"/>
      <c r="H1718" s="106"/>
      <c r="I1718" s="135"/>
      <c r="J1718" s="137"/>
      <c r="K1718" s="137"/>
      <c r="L1718" s="135"/>
      <c r="M1718" s="134"/>
      <c r="N1718" s="132"/>
      <c r="O1718" s="106"/>
      <c r="P1718" s="135"/>
      <c r="Q1718" s="137"/>
      <c r="R1718" s="137"/>
      <c r="S1718" s="135"/>
      <c r="T1718" s="134"/>
      <c r="U1718" s="132"/>
    </row>
    <row r="1719" spans="1:21" s="148" customFormat="1" x14ac:dyDescent="0.3">
      <c r="A1719" s="111"/>
      <c r="B1719" s="136"/>
      <c r="C1719" s="138"/>
      <c r="D1719" s="135"/>
      <c r="E1719" s="138"/>
      <c r="F1719" s="136"/>
      <c r="G1719" s="138"/>
      <c r="H1719" s="106"/>
      <c r="I1719" s="136"/>
      <c r="J1719" s="138"/>
      <c r="K1719" s="135"/>
      <c r="L1719" s="138"/>
      <c r="M1719" s="136"/>
      <c r="N1719" s="138"/>
      <c r="O1719" s="106"/>
      <c r="P1719" s="136"/>
      <c r="Q1719" s="138"/>
      <c r="R1719" s="135"/>
      <c r="S1719" s="138"/>
      <c r="T1719" s="136"/>
      <c r="U1719" s="138"/>
    </row>
    <row r="1720" spans="1:21" s="148" customFormat="1" x14ac:dyDescent="0.3">
      <c r="A1720" s="111"/>
      <c r="B1720" s="145"/>
      <c r="C1720" s="146"/>
      <c r="D1720" s="145"/>
      <c r="E1720" s="147"/>
      <c r="F1720" s="145"/>
      <c r="G1720" s="146"/>
      <c r="H1720" s="106"/>
      <c r="I1720" s="145"/>
      <c r="J1720" s="146"/>
      <c r="K1720" s="145"/>
      <c r="L1720" s="147"/>
      <c r="M1720" s="145"/>
      <c r="N1720" s="146"/>
      <c r="O1720" s="106"/>
      <c r="P1720" s="145"/>
      <c r="Q1720" s="146"/>
      <c r="R1720" s="145"/>
      <c r="S1720" s="147"/>
      <c r="T1720" s="145"/>
      <c r="U1720" s="146"/>
    </row>
    <row r="1721" spans="1:21" s="148" customFormat="1" x14ac:dyDescent="0.3">
      <c r="A1721" s="111"/>
      <c r="C1721" s="111" t="s">
        <v>197</v>
      </c>
      <c r="D1721" s="111" t="s">
        <v>3</v>
      </c>
      <c r="E1721" s="111" t="s">
        <v>203</v>
      </c>
      <c r="J1721" s="111" t="s">
        <v>197</v>
      </c>
      <c r="K1721" s="111" t="s">
        <v>3</v>
      </c>
      <c r="L1721" s="111" t="s">
        <v>203</v>
      </c>
      <c r="Q1721" s="111" t="s">
        <v>197</v>
      </c>
      <c r="R1721" s="111" t="s">
        <v>3</v>
      </c>
      <c r="S1721" s="111" t="s">
        <v>203</v>
      </c>
    </row>
    <row r="1722" spans="1:21" s="148" customFormat="1" x14ac:dyDescent="0.3">
      <c r="A1722" s="111"/>
      <c r="B1722" s="111" t="s">
        <v>199</v>
      </c>
      <c r="C1722" s="148" t="e">
        <f>AVERAGE(B1713,C1714,D1715,E1716,F1717,G1718)</f>
        <v>#DIV/0!</v>
      </c>
      <c r="D1722" s="148" t="e">
        <f>STDEV(B1713,C1714,D1715,E1716,F1717,G1718)</f>
        <v>#DIV/0!</v>
      </c>
      <c r="E1722" s="148" t="e">
        <f>ROUND((D1722/C1722)*100,2)&amp;"%"</f>
        <v>#DIV/0!</v>
      </c>
      <c r="I1722" s="111" t="s">
        <v>199</v>
      </c>
      <c r="J1722" s="148" t="e">
        <f>AVERAGE(I1713,J1714,K1715,L1716,M1717,N1718)</f>
        <v>#DIV/0!</v>
      </c>
      <c r="K1722" s="148" t="e">
        <f>STDEV(I1713,J1714,K1715,L1716,M1717,N1718)</f>
        <v>#DIV/0!</v>
      </c>
      <c r="L1722" s="148" t="e">
        <f>ROUND((K1722/J1722)*100,2)&amp;"%"</f>
        <v>#DIV/0!</v>
      </c>
      <c r="P1722" s="111" t="s">
        <v>199</v>
      </c>
      <c r="Q1722" s="148" t="e">
        <f>AVERAGE(P1713,Q1714,R1715,S1716,T1717,U1718)</f>
        <v>#DIV/0!</v>
      </c>
      <c r="R1722" s="148" t="e">
        <f>STDEV(P1713,Q1714,R1715,S1716,T1717,U1718)</f>
        <v>#DIV/0!</v>
      </c>
      <c r="S1722" s="148" t="e">
        <f>ROUND((R1722/Q1722)*100,2)&amp;"%"</f>
        <v>#DIV/0!</v>
      </c>
    </row>
    <row r="1723" spans="1:21" s="148" customFormat="1" x14ac:dyDescent="0.3">
      <c r="A1723" s="111"/>
      <c r="B1723" s="111" t="s">
        <v>198</v>
      </c>
      <c r="C1723" s="148" t="e">
        <f>AVERAGE(B1714,C1713,D1713,F1713,G1713,E1714)</f>
        <v>#DIV/0!</v>
      </c>
      <c r="D1723" s="148" t="e">
        <f>STDEV(B1714,C1713,D1713,E1714,F1713,G1713)</f>
        <v>#DIV/0!</v>
      </c>
      <c r="E1723" s="148" t="e">
        <f t="shared" ref="E1723:E1727" si="285">ROUND((D1723/C1723)*100,2)&amp;"%"</f>
        <v>#DIV/0!</v>
      </c>
      <c r="F1723" s="111"/>
      <c r="G1723" s="111"/>
      <c r="I1723" s="111" t="s">
        <v>198</v>
      </c>
      <c r="J1723" s="148" t="e">
        <f>AVERAGE(I1714,J1713,K1713,M1713,N1713,L1714)</f>
        <v>#DIV/0!</v>
      </c>
      <c r="K1723" s="148" t="e">
        <f>STDEV(I1714,J1713,K1713,L1714,M1713,N1713)</f>
        <v>#DIV/0!</v>
      </c>
      <c r="L1723" s="148" t="e">
        <f t="shared" ref="L1723:L1727" si="286">ROUND((K1723/J1723)*100,2)&amp;"%"</f>
        <v>#DIV/0!</v>
      </c>
      <c r="M1723" s="111"/>
      <c r="N1723" s="111"/>
      <c r="P1723" s="111" t="s">
        <v>198</v>
      </c>
      <c r="Q1723" s="148" t="e">
        <f>AVERAGE(P1714,Q1713,R1713,T1713,U1713,S1714)</f>
        <v>#DIV/0!</v>
      </c>
      <c r="R1723" s="148" t="e">
        <f>STDEV(P1714,Q1713,R1713,S1714,T1713,U1713)</f>
        <v>#DIV/0!</v>
      </c>
      <c r="S1723" s="148" t="e">
        <f t="shared" ref="S1723:S1727" si="287">ROUND((R1723/Q1723)*100,2)&amp;"%"</f>
        <v>#DIV/0!</v>
      </c>
      <c r="T1723" s="111"/>
      <c r="U1723" s="111"/>
    </row>
    <row r="1724" spans="1:21" s="148" customFormat="1" x14ac:dyDescent="0.3">
      <c r="A1724" s="111"/>
      <c r="B1724" s="111" t="s">
        <v>200</v>
      </c>
      <c r="C1724" s="148" t="e">
        <f>AVERAGE(B1716,C1715,D1714,E1713,F1718,G1717)</f>
        <v>#DIV/0!</v>
      </c>
      <c r="D1724" s="148" t="e">
        <f>STDEV(B1716,C1715,D1714,E1713,F1718,G1717)</f>
        <v>#DIV/0!</v>
      </c>
      <c r="E1724" s="148" t="e">
        <f t="shared" si="285"/>
        <v>#DIV/0!</v>
      </c>
      <c r="F1724" s="111"/>
      <c r="G1724" s="111"/>
      <c r="I1724" s="111" t="s">
        <v>200</v>
      </c>
      <c r="J1724" s="148" t="e">
        <f>AVERAGE(I1716,J1715,K1714,L1713,M1718,N1717)</f>
        <v>#DIV/0!</v>
      </c>
      <c r="K1724" s="148" t="e">
        <f>STDEV(I1716,J1715,K1714,L1713,M1718,N1717)</f>
        <v>#DIV/0!</v>
      </c>
      <c r="L1724" s="148" t="e">
        <f t="shared" si="286"/>
        <v>#DIV/0!</v>
      </c>
      <c r="M1724" s="111"/>
      <c r="N1724" s="111"/>
      <c r="P1724" s="111" t="s">
        <v>200</v>
      </c>
      <c r="Q1724" s="148" t="e">
        <f>AVERAGE(P1716,Q1715,R1714,S1713,T1718,U1717)</f>
        <v>#DIV/0!</v>
      </c>
      <c r="R1724" s="148" t="e">
        <f>STDEV(P1716,Q1715,R1714,S1713,T1718,U1717)</f>
        <v>#DIV/0!</v>
      </c>
      <c r="S1724" s="148" t="e">
        <f t="shared" si="287"/>
        <v>#DIV/0!</v>
      </c>
      <c r="T1724" s="111"/>
      <c r="U1724" s="111"/>
    </row>
    <row r="1725" spans="1:21" s="148" customFormat="1" x14ac:dyDescent="0.3">
      <c r="A1725" s="111"/>
      <c r="B1725" s="111" t="s">
        <v>201</v>
      </c>
      <c r="C1725" s="148" t="e">
        <f>AVERAGE(B1717,C1718,D1718,E1717,F1716,G1715)</f>
        <v>#DIV/0!</v>
      </c>
      <c r="D1725" s="148" t="e">
        <f>STDEV(B1717,C1718,D1718,E1717,F1716,G1715)</f>
        <v>#DIV/0!</v>
      </c>
      <c r="E1725" s="148" t="e">
        <f t="shared" si="285"/>
        <v>#DIV/0!</v>
      </c>
      <c r="F1725" s="111"/>
      <c r="G1725" s="111"/>
      <c r="I1725" s="111" t="s">
        <v>201</v>
      </c>
      <c r="J1725" s="148" t="e">
        <f>AVERAGE(I1717,J1718,K1718,L1717,M1716,N1715)</f>
        <v>#DIV/0!</v>
      </c>
      <c r="K1725" s="148" t="e">
        <f>STDEV(I1717,J1718,K1718,L1717,M1716,N1715)</f>
        <v>#DIV/0!</v>
      </c>
      <c r="L1725" s="148" t="e">
        <f t="shared" si="286"/>
        <v>#DIV/0!</v>
      </c>
      <c r="M1725" s="111"/>
      <c r="N1725" s="111"/>
      <c r="P1725" s="111" t="s">
        <v>201</v>
      </c>
      <c r="Q1725" s="148" t="e">
        <f>AVERAGE(P1717,Q1718,R1718,S1717,T1716,U1715)</f>
        <v>#DIV/0!</v>
      </c>
      <c r="R1725" s="148" t="e">
        <f>STDEV(P1717,Q1718,R1718,S1717,T1716,U1715)</f>
        <v>#DIV/0!</v>
      </c>
      <c r="S1725" s="148" t="e">
        <f t="shared" si="287"/>
        <v>#DIV/0!</v>
      </c>
      <c r="T1725" s="111"/>
      <c r="U1725" s="111"/>
    </row>
    <row r="1726" spans="1:21" s="148" customFormat="1" x14ac:dyDescent="0.3">
      <c r="A1726" s="111"/>
      <c r="B1726" s="111" t="s">
        <v>202</v>
      </c>
      <c r="C1726" s="148" t="e">
        <f>AVERAGE(B1719,C1717,D1716,G1714,F1719,E1720)</f>
        <v>#DIV/0!</v>
      </c>
      <c r="D1726" s="148" t="e">
        <f>STDEV(B1719,C1717,D1716,G1714,F1719,E1720)</f>
        <v>#DIV/0!</v>
      </c>
      <c r="E1726" s="148" t="e">
        <f t="shared" si="285"/>
        <v>#DIV/0!</v>
      </c>
      <c r="F1726" s="111"/>
      <c r="G1726" s="111"/>
      <c r="I1726" s="111" t="s">
        <v>202</v>
      </c>
      <c r="J1726" s="148" t="e">
        <f>AVERAGE(I1719,J1717,K1716,N1714,M1719,L1720)</f>
        <v>#DIV/0!</v>
      </c>
      <c r="K1726" s="148" t="e">
        <f>STDEV(I1719,J1717,K1716,N1714,M1719,L1720)</f>
        <v>#DIV/0!</v>
      </c>
      <c r="L1726" s="148" t="e">
        <f t="shared" si="286"/>
        <v>#DIV/0!</v>
      </c>
      <c r="M1726" s="111"/>
      <c r="N1726" s="111"/>
      <c r="P1726" s="111" t="s">
        <v>202</v>
      </c>
      <c r="Q1726" s="148" t="e">
        <f>AVERAGE(P1719,Q1717,R1716,U1714,T1719,S1720)</f>
        <v>#DIV/0!</v>
      </c>
      <c r="R1726" s="148" t="e">
        <f>STDEV(P1719,Q1717,R1716,U1714,T1719,S1720)</f>
        <v>#DIV/0!</v>
      </c>
      <c r="S1726" s="148" t="e">
        <f t="shared" si="287"/>
        <v>#DIV/0!</v>
      </c>
      <c r="T1726" s="111"/>
      <c r="U1726" s="111"/>
    </row>
    <row r="1727" spans="1:21" s="148" customFormat="1" x14ac:dyDescent="0.3">
      <c r="A1727" s="111"/>
      <c r="B1727" s="111" t="s">
        <v>204</v>
      </c>
      <c r="C1727" s="148" t="e">
        <f>AVERAGE(B1720,C1719,D1720,E1719,F1720,G1719)</f>
        <v>#DIV/0!</v>
      </c>
      <c r="D1727" s="148" t="e">
        <f>STDEV(B1720,C1719,D1720,E1719,F1720,G1719)</f>
        <v>#DIV/0!</v>
      </c>
      <c r="E1727" s="148" t="e">
        <f t="shared" si="285"/>
        <v>#DIV/0!</v>
      </c>
      <c r="F1727" s="111"/>
      <c r="G1727" s="111"/>
      <c r="I1727" s="111" t="s">
        <v>204</v>
      </c>
      <c r="J1727" s="148" t="e">
        <f>AVERAGE(I1720,J1719,K1720,L1719,M1720,N1719)</f>
        <v>#DIV/0!</v>
      </c>
      <c r="K1727" s="148" t="e">
        <f>STDEV(I1720,J1719,K1720,L1719,M1720,N1719)</f>
        <v>#DIV/0!</v>
      </c>
      <c r="L1727" s="148" t="e">
        <f t="shared" si="286"/>
        <v>#DIV/0!</v>
      </c>
      <c r="M1727" s="111"/>
      <c r="N1727" s="111"/>
      <c r="P1727" s="111" t="s">
        <v>204</v>
      </c>
      <c r="Q1727" s="148" t="e">
        <f>AVERAGE(P1720,Q1719,R1720,S1719,T1720,U1719)</f>
        <v>#DIV/0!</v>
      </c>
      <c r="R1727" s="148" t="e">
        <f>STDEV(P1720,Q1719,R1720,S1719,T1720,U1719)</f>
        <v>#DIV/0!</v>
      </c>
      <c r="S1727" s="148" t="e">
        <f t="shared" si="287"/>
        <v>#DIV/0!</v>
      </c>
      <c r="T1727" s="111"/>
      <c r="U1727" s="111"/>
    </row>
    <row r="1728" spans="1:21" s="148" customFormat="1" x14ac:dyDescent="0.3">
      <c r="A1728" s="111"/>
      <c r="B1728" s="111"/>
      <c r="C1728" s="111"/>
      <c r="D1728" s="111"/>
      <c r="E1728" s="111"/>
      <c r="F1728" s="111"/>
      <c r="G1728" s="111"/>
      <c r="I1728" s="111"/>
      <c r="J1728" s="111"/>
      <c r="K1728" s="111"/>
      <c r="L1728" s="111"/>
      <c r="M1728" s="111"/>
      <c r="N1728" s="111"/>
      <c r="P1728" s="111"/>
      <c r="Q1728" s="111"/>
      <c r="R1728" s="111"/>
      <c r="S1728" s="111"/>
      <c r="T1728" s="111"/>
      <c r="U1728" s="111"/>
    </row>
    <row r="1729" spans="1:21" s="148" customFormat="1" x14ac:dyDescent="0.3">
      <c r="A1729" s="111"/>
      <c r="B1729" s="52" t="s">
        <v>194</v>
      </c>
      <c r="C1729" s="106"/>
      <c r="D1729" s="106"/>
      <c r="E1729" s="106"/>
      <c r="F1729" s="106"/>
      <c r="G1729" s="106"/>
      <c r="H1729" s="106"/>
      <c r="I1729" s="52" t="s">
        <v>195</v>
      </c>
      <c r="J1729" s="106"/>
      <c r="K1729" s="106"/>
      <c r="L1729" s="106"/>
      <c r="M1729" s="106"/>
      <c r="N1729" s="106"/>
      <c r="O1729" s="106"/>
      <c r="P1729" s="52" t="s">
        <v>196</v>
      </c>
      <c r="Q1729" s="106"/>
      <c r="R1729" s="106"/>
      <c r="S1729" s="106"/>
      <c r="T1729" s="106"/>
      <c r="U1729" s="106"/>
    </row>
    <row r="1730" spans="1:21" s="148" customFormat="1" x14ac:dyDescent="0.3">
      <c r="A1730" s="111"/>
      <c r="B1730" s="131"/>
      <c r="C1730" s="131"/>
      <c r="D1730" s="131"/>
      <c r="E1730" s="131"/>
      <c r="F1730" s="131"/>
      <c r="G1730" s="131"/>
      <c r="H1730" s="106"/>
      <c r="I1730" s="131"/>
      <c r="J1730" s="131"/>
      <c r="K1730" s="131"/>
      <c r="L1730" s="131"/>
      <c r="M1730" s="131"/>
      <c r="N1730" s="131"/>
      <c r="O1730" s="106"/>
      <c r="P1730" s="131"/>
      <c r="Q1730" s="131"/>
      <c r="R1730" s="131"/>
      <c r="S1730" s="131"/>
      <c r="T1730" s="131"/>
      <c r="U1730" s="131"/>
    </row>
    <row r="1731" spans="1:21" s="148" customFormat="1" x14ac:dyDescent="0.3">
      <c r="A1731" s="111"/>
      <c r="B1731" s="132"/>
      <c r="C1731" s="133"/>
      <c r="D1731" s="133"/>
      <c r="E1731" s="134"/>
      <c r="F1731" s="133"/>
      <c r="G1731" s="133"/>
      <c r="H1731" s="106"/>
      <c r="I1731" s="132"/>
      <c r="J1731" s="133"/>
      <c r="K1731" s="133"/>
      <c r="L1731" s="134"/>
      <c r="M1731" s="133"/>
      <c r="N1731" s="133"/>
      <c r="O1731" s="106"/>
      <c r="P1731" s="132"/>
      <c r="Q1731" s="133"/>
      <c r="R1731" s="133"/>
      <c r="S1731" s="134"/>
      <c r="T1731" s="133"/>
      <c r="U1731" s="133"/>
    </row>
    <row r="1732" spans="1:21" s="148" customFormat="1" x14ac:dyDescent="0.3">
      <c r="A1732" s="111"/>
      <c r="B1732" s="133"/>
      <c r="C1732" s="132"/>
      <c r="D1732" s="134"/>
      <c r="E1732" s="133"/>
      <c r="F1732" s="135"/>
      <c r="G1732" s="136"/>
      <c r="H1732" s="106"/>
      <c r="I1732" s="133"/>
      <c r="J1732" s="132"/>
      <c r="K1732" s="134"/>
      <c r="L1732" s="133"/>
      <c r="M1732" s="135"/>
      <c r="N1732" s="136"/>
      <c r="O1732" s="106"/>
      <c r="P1732" s="133"/>
      <c r="Q1732" s="132"/>
      <c r="R1732" s="134"/>
      <c r="S1732" s="133"/>
      <c r="T1732" s="135"/>
      <c r="U1732" s="136"/>
    </row>
    <row r="1733" spans="1:21" s="148" customFormat="1" x14ac:dyDescent="0.3">
      <c r="A1733" s="111"/>
      <c r="B1733" s="135"/>
      <c r="C1733" s="134"/>
      <c r="D1733" s="132"/>
      <c r="E1733" s="135"/>
      <c r="F1733" s="135"/>
      <c r="G1733" s="137"/>
      <c r="H1733" s="106"/>
      <c r="I1733" s="135"/>
      <c r="J1733" s="134"/>
      <c r="K1733" s="132"/>
      <c r="L1733" s="135"/>
      <c r="M1733" s="135"/>
      <c r="N1733" s="137"/>
      <c r="O1733" s="106"/>
      <c r="P1733" s="135"/>
      <c r="Q1733" s="134"/>
      <c r="R1733" s="132"/>
      <c r="S1733" s="135"/>
      <c r="T1733" s="135"/>
      <c r="U1733" s="137"/>
    </row>
    <row r="1734" spans="1:21" s="148" customFormat="1" x14ac:dyDescent="0.3">
      <c r="A1734" s="111"/>
      <c r="B1734" s="134"/>
      <c r="C1734" s="135"/>
      <c r="D1734" s="136"/>
      <c r="E1734" s="132"/>
      <c r="F1734" s="137"/>
      <c r="G1734" s="135"/>
      <c r="H1734" s="106"/>
      <c r="I1734" s="134"/>
      <c r="J1734" s="135"/>
      <c r="K1734" s="136"/>
      <c r="L1734" s="132"/>
      <c r="M1734" s="137"/>
      <c r="N1734" s="135"/>
      <c r="O1734" s="106"/>
      <c r="P1734" s="134"/>
      <c r="Q1734" s="135"/>
      <c r="R1734" s="136"/>
      <c r="S1734" s="132"/>
      <c r="T1734" s="137"/>
      <c r="U1734" s="135"/>
    </row>
    <row r="1735" spans="1:21" s="148" customFormat="1" x14ac:dyDescent="0.3">
      <c r="A1735" s="111"/>
      <c r="B1735" s="137"/>
      <c r="C1735" s="136"/>
      <c r="D1735" s="135"/>
      <c r="E1735" s="137"/>
      <c r="F1735" s="132"/>
      <c r="G1735" s="134"/>
      <c r="H1735" s="106"/>
      <c r="I1735" s="137"/>
      <c r="J1735" s="136"/>
      <c r="K1735" s="135"/>
      <c r="L1735" s="137"/>
      <c r="M1735" s="132"/>
      <c r="N1735" s="134"/>
      <c r="O1735" s="106"/>
      <c r="P1735" s="137"/>
      <c r="Q1735" s="136"/>
      <c r="R1735" s="135"/>
      <c r="S1735" s="137"/>
      <c r="T1735" s="132"/>
      <c r="U1735" s="134"/>
    </row>
    <row r="1736" spans="1:21" s="148" customFormat="1" x14ac:dyDescent="0.3">
      <c r="A1736" s="111"/>
      <c r="B1736" s="135"/>
      <c r="C1736" s="137"/>
      <c r="D1736" s="137"/>
      <c r="E1736" s="135"/>
      <c r="F1736" s="134"/>
      <c r="G1736" s="132"/>
      <c r="H1736" s="106"/>
      <c r="I1736" s="135"/>
      <c r="J1736" s="137"/>
      <c r="K1736" s="137"/>
      <c r="L1736" s="135"/>
      <c r="M1736" s="134"/>
      <c r="N1736" s="132"/>
      <c r="O1736" s="106"/>
      <c r="P1736" s="135"/>
      <c r="Q1736" s="137"/>
      <c r="R1736" s="137"/>
      <c r="S1736" s="135"/>
      <c r="T1736" s="134"/>
      <c r="U1736" s="132"/>
    </row>
    <row r="1737" spans="1:21" s="148" customFormat="1" x14ac:dyDescent="0.3">
      <c r="A1737" s="111"/>
      <c r="B1737" s="136"/>
      <c r="C1737" s="138"/>
      <c r="D1737" s="135"/>
      <c r="E1737" s="138"/>
      <c r="F1737" s="136"/>
      <c r="G1737" s="138"/>
      <c r="H1737" s="106"/>
      <c r="I1737" s="136"/>
      <c r="J1737" s="138"/>
      <c r="K1737" s="135"/>
      <c r="L1737" s="138"/>
      <c r="M1737" s="136"/>
      <c r="N1737" s="138"/>
      <c r="O1737" s="106"/>
      <c r="P1737" s="136"/>
      <c r="Q1737" s="138"/>
      <c r="R1737" s="135"/>
      <c r="S1737" s="138"/>
      <c r="T1737" s="136"/>
      <c r="U1737" s="138"/>
    </row>
    <row r="1738" spans="1:21" s="148" customFormat="1" x14ac:dyDescent="0.3">
      <c r="A1738" s="111"/>
      <c r="B1738" s="145"/>
      <c r="C1738" s="146"/>
      <c r="D1738" s="145"/>
      <c r="E1738" s="147"/>
      <c r="F1738" s="145"/>
      <c r="G1738" s="146"/>
      <c r="H1738" s="106"/>
      <c r="I1738" s="145"/>
      <c r="J1738" s="146"/>
      <c r="K1738" s="145"/>
      <c r="L1738" s="147"/>
      <c r="M1738" s="145"/>
      <c r="N1738" s="146"/>
      <c r="O1738" s="106"/>
      <c r="P1738" s="145"/>
      <c r="Q1738" s="146"/>
      <c r="R1738" s="145"/>
      <c r="S1738" s="147"/>
      <c r="T1738" s="145"/>
      <c r="U1738" s="146"/>
    </row>
    <row r="1739" spans="1:21" s="148" customFormat="1" x14ac:dyDescent="0.3">
      <c r="A1739" s="111"/>
      <c r="C1739" s="111" t="s">
        <v>197</v>
      </c>
      <c r="D1739" s="111" t="s">
        <v>3</v>
      </c>
      <c r="E1739" s="111" t="s">
        <v>203</v>
      </c>
      <c r="J1739" s="111" t="s">
        <v>197</v>
      </c>
      <c r="K1739" s="111" t="s">
        <v>3</v>
      </c>
      <c r="L1739" s="111" t="s">
        <v>203</v>
      </c>
      <c r="Q1739" s="111" t="s">
        <v>197</v>
      </c>
      <c r="R1739" s="111" t="s">
        <v>3</v>
      </c>
      <c r="S1739" s="111" t="s">
        <v>203</v>
      </c>
    </row>
    <row r="1740" spans="1:21" s="148" customFormat="1" x14ac:dyDescent="0.3">
      <c r="A1740" s="111"/>
      <c r="B1740" s="111" t="s">
        <v>199</v>
      </c>
      <c r="C1740" s="148" t="e">
        <f>AVERAGE(B1731,C1732,D1733,E1734,F1735,G1736)</f>
        <v>#DIV/0!</v>
      </c>
      <c r="D1740" s="148" t="e">
        <f>STDEV(B1731,C1732,D1733,E1734,F1735,G1736)</f>
        <v>#DIV/0!</v>
      </c>
      <c r="E1740" s="148" t="e">
        <f>ROUND((D1740/C1740)*100,2)&amp;"%"</f>
        <v>#DIV/0!</v>
      </c>
      <c r="I1740" s="111" t="s">
        <v>199</v>
      </c>
      <c r="J1740" s="148" t="e">
        <f>AVERAGE(I1731,J1732,K1733,L1734,M1735,N1736)</f>
        <v>#DIV/0!</v>
      </c>
      <c r="K1740" s="148" t="e">
        <f>STDEV(I1731,J1732,K1733,L1734,M1735,N1736)</f>
        <v>#DIV/0!</v>
      </c>
      <c r="L1740" s="148" t="e">
        <f>ROUND((K1740/J1740)*100,2)&amp;"%"</f>
        <v>#DIV/0!</v>
      </c>
      <c r="P1740" s="111" t="s">
        <v>199</v>
      </c>
      <c r="Q1740" s="148" t="e">
        <f>AVERAGE(P1731,Q1732,R1733,S1734,T1735,U1736)</f>
        <v>#DIV/0!</v>
      </c>
      <c r="R1740" s="148" t="e">
        <f>STDEV(P1731,Q1732,R1733,S1734,T1735,U1736)</f>
        <v>#DIV/0!</v>
      </c>
      <c r="S1740" s="148" t="e">
        <f>ROUND((R1740/Q1740)*100,2)&amp;"%"</f>
        <v>#DIV/0!</v>
      </c>
    </row>
    <row r="1741" spans="1:21" s="148" customFormat="1" x14ac:dyDescent="0.3">
      <c r="A1741" s="111"/>
      <c r="B1741" s="111" t="s">
        <v>198</v>
      </c>
      <c r="C1741" s="148" t="e">
        <f>AVERAGE(B1732,C1731,D1731,F1731,G1731,E1732)</f>
        <v>#DIV/0!</v>
      </c>
      <c r="D1741" s="148" t="e">
        <f>STDEV(B1732,C1731,D1731,E1732,F1731,G1731)</f>
        <v>#DIV/0!</v>
      </c>
      <c r="E1741" s="148" t="e">
        <f t="shared" ref="E1741:E1745" si="288">ROUND((D1741/C1741)*100,2)&amp;"%"</f>
        <v>#DIV/0!</v>
      </c>
      <c r="F1741" s="111"/>
      <c r="G1741" s="111"/>
      <c r="I1741" s="111" t="s">
        <v>198</v>
      </c>
      <c r="J1741" s="148" t="e">
        <f>AVERAGE(I1732,J1731,K1731,M1731,N1731,L1732)</f>
        <v>#DIV/0!</v>
      </c>
      <c r="K1741" s="148" t="e">
        <f>STDEV(I1732,J1731,K1731,L1732,M1731,N1731)</f>
        <v>#DIV/0!</v>
      </c>
      <c r="L1741" s="148" t="e">
        <f t="shared" ref="L1741:L1745" si="289">ROUND((K1741/J1741)*100,2)&amp;"%"</f>
        <v>#DIV/0!</v>
      </c>
      <c r="M1741" s="111"/>
      <c r="N1741" s="111"/>
      <c r="P1741" s="111" t="s">
        <v>198</v>
      </c>
      <c r="Q1741" s="148" t="e">
        <f>AVERAGE(P1732,Q1731,R1731,T1731,U1731,S1732)</f>
        <v>#DIV/0!</v>
      </c>
      <c r="R1741" s="148" t="e">
        <f>STDEV(P1732,Q1731,R1731,S1732,T1731,U1731)</f>
        <v>#DIV/0!</v>
      </c>
      <c r="S1741" s="148" t="e">
        <f t="shared" ref="S1741:S1745" si="290">ROUND((R1741/Q1741)*100,2)&amp;"%"</f>
        <v>#DIV/0!</v>
      </c>
      <c r="T1741" s="111"/>
      <c r="U1741" s="111"/>
    </row>
    <row r="1742" spans="1:21" s="148" customFormat="1" x14ac:dyDescent="0.3">
      <c r="A1742" s="111"/>
      <c r="B1742" s="111" t="s">
        <v>200</v>
      </c>
      <c r="C1742" s="148" t="e">
        <f>AVERAGE(B1734,C1733,D1732,E1731,F1736,G1735)</f>
        <v>#DIV/0!</v>
      </c>
      <c r="D1742" s="148" t="e">
        <f>STDEV(B1734,C1733,D1732,E1731,F1736,G1735)</f>
        <v>#DIV/0!</v>
      </c>
      <c r="E1742" s="148" t="e">
        <f t="shared" si="288"/>
        <v>#DIV/0!</v>
      </c>
      <c r="F1742" s="111"/>
      <c r="G1742" s="111"/>
      <c r="I1742" s="111" t="s">
        <v>200</v>
      </c>
      <c r="J1742" s="148" t="e">
        <f>AVERAGE(I1734,J1733,K1732,L1731,M1736,N1735)</f>
        <v>#DIV/0!</v>
      </c>
      <c r="K1742" s="148" t="e">
        <f>STDEV(I1734,J1733,K1732,L1731,M1736,N1735)</f>
        <v>#DIV/0!</v>
      </c>
      <c r="L1742" s="148" t="e">
        <f t="shared" si="289"/>
        <v>#DIV/0!</v>
      </c>
      <c r="M1742" s="111"/>
      <c r="N1742" s="111"/>
      <c r="P1742" s="111" t="s">
        <v>200</v>
      </c>
      <c r="Q1742" s="148" t="e">
        <f>AVERAGE(P1734,Q1733,R1732,S1731,T1736,U1735)</f>
        <v>#DIV/0!</v>
      </c>
      <c r="R1742" s="148" t="e">
        <f>STDEV(P1734,Q1733,R1732,S1731,T1736,U1735)</f>
        <v>#DIV/0!</v>
      </c>
      <c r="S1742" s="148" t="e">
        <f t="shared" si="290"/>
        <v>#DIV/0!</v>
      </c>
      <c r="T1742" s="111"/>
      <c r="U1742" s="111"/>
    </row>
    <row r="1743" spans="1:21" s="148" customFormat="1" x14ac:dyDescent="0.3">
      <c r="A1743" s="111"/>
      <c r="B1743" s="111" t="s">
        <v>201</v>
      </c>
      <c r="C1743" s="148" t="e">
        <f>AVERAGE(B1735,C1736,D1736,E1735,F1734,G1733)</f>
        <v>#DIV/0!</v>
      </c>
      <c r="D1743" s="148" t="e">
        <f>STDEV(B1735,C1736,D1736,E1735,F1734,G1733)</f>
        <v>#DIV/0!</v>
      </c>
      <c r="E1743" s="148" t="e">
        <f t="shared" si="288"/>
        <v>#DIV/0!</v>
      </c>
      <c r="F1743" s="111"/>
      <c r="G1743" s="111"/>
      <c r="I1743" s="111" t="s">
        <v>201</v>
      </c>
      <c r="J1743" s="148" t="e">
        <f>AVERAGE(I1735,J1736,K1736,L1735,M1734,N1733)</f>
        <v>#DIV/0!</v>
      </c>
      <c r="K1743" s="148" t="e">
        <f>STDEV(I1735,J1736,K1736,L1735,M1734,N1733)</f>
        <v>#DIV/0!</v>
      </c>
      <c r="L1743" s="148" t="e">
        <f t="shared" si="289"/>
        <v>#DIV/0!</v>
      </c>
      <c r="M1743" s="111"/>
      <c r="N1743" s="111"/>
      <c r="P1743" s="111" t="s">
        <v>201</v>
      </c>
      <c r="Q1743" s="148" t="e">
        <f>AVERAGE(P1735,Q1736,R1736,S1735,T1734,U1733)</f>
        <v>#DIV/0!</v>
      </c>
      <c r="R1743" s="148" t="e">
        <f>STDEV(P1735,Q1736,R1736,S1735,T1734,U1733)</f>
        <v>#DIV/0!</v>
      </c>
      <c r="S1743" s="148" t="e">
        <f t="shared" si="290"/>
        <v>#DIV/0!</v>
      </c>
      <c r="T1743" s="111"/>
      <c r="U1743" s="111"/>
    </row>
    <row r="1744" spans="1:21" s="148" customFormat="1" x14ac:dyDescent="0.3">
      <c r="A1744" s="111"/>
      <c r="B1744" s="111" t="s">
        <v>202</v>
      </c>
      <c r="C1744" s="148" t="e">
        <f>AVERAGE(B1737,C1735,D1734,G1732,F1737,E1738)</f>
        <v>#DIV/0!</v>
      </c>
      <c r="D1744" s="148" t="e">
        <f>STDEV(B1737,C1735,D1734,G1732,F1737,E1738)</f>
        <v>#DIV/0!</v>
      </c>
      <c r="E1744" s="148" t="e">
        <f t="shared" si="288"/>
        <v>#DIV/0!</v>
      </c>
      <c r="F1744" s="111"/>
      <c r="G1744" s="111"/>
      <c r="I1744" s="111" t="s">
        <v>202</v>
      </c>
      <c r="J1744" s="148" t="e">
        <f>AVERAGE(I1737,J1735,K1734,N1732,M1737,L1738)</f>
        <v>#DIV/0!</v>
      </c>
      <c r="K1744" s="148" t="e">
        <f>STDEV(I1737,J1735,K1734,N1732,M1737,L1738)</f>
        <v>#DIV/0!</v>
      </c>
      <c r="L1744" s="148" t="e">
        <f t="shared" si="289"/>
        <v>#DIV/0!</v>
      </c>
      <c r="M1744" s="111"/>
      <c r="N1744" s="111"/>
      <c r="P1744" s="111" t="s">
        <v>202</v>
      </c>
      <c r="Q1744" s="148" t="e">
        <f>AVERAGE(P1737,Q1735,R1734,U1732,T1737,S1738)</f>
        <v>#DIV/0!</v>
      </c>
      <c r="R1744" s="148" t="e">
        <f>STDEV(P1737,Q1735,R1734,U1732,T1737,S1738)</f>
        <v>#DIV/0!</v>
      </c>
      <c r="S1744" s="148" t="e">
        <f t="shared" si="290"/>
        <v>#DIV/0!</v>
      </c>
      <c r="T1744" s="111"/>
      <c r="U1744" s="111"/>
    </row>
    <row r="1745" spans="1:21" s="148" customFormat="1" x14ac:dyDescent="0.3">
      <c r="A1745" s="111"/>
      <c r="B1745" s="111" t="s">
        <v>204</v>
      </c>
      <c r="C1745" s="148" t="e">
        <f>AVERAGE(B1738,C1737,D1738,E1737,F1738,G1737)</f>
        <v>#DIV/0!</v>
      </c>
      <c r="D1745" s="148" t="e">
        <f>STDEV(B1738,C1737,D1738,E1737,F1738,G1737)</f>
        <v>#DIV/0!</v>
      </c>
      <c r="E1745" s="148" t="e">
        <f t="shared" si="288"/>
        <v>#DIV/0!</v>
      </c>
      <c r="F1745" s="111"/>
      <c r="G1745" s="111"/>
      <c r="I1745" s="111" t="s">
        <v>204</v>
      </c>
      <c r="J1745" s="148" t="e">
        <f>AVERAGE(I1738,J1737,K1738,L1737,M1738,N1737)</f>
        <v>#DIV/0!</v>
      </c>
      <c r="K1745" s="148" t="e">
        <f>STDEV(I1738,J1737,K1738,L1737,M1738,N1737)</f>
        <v>#DIV/0!</v>
      </c>
      <c r="L1745" s="148" t="e">
        <f t="shared" si="289"/>
        <v>#DIV/0!</v>
      </c>
      <c r="M1745" s="111"/>
      <c r="N1745" s="111"/>
      <c r="P1745" s="111" t="s">
        <v>204</v>
      </c>
      <c r="Q1745" s="148" t="e">
        <f>AVERAGE(P1738,Q1737,R1738,S1737,T1738,U1737)</f>
        <v>#DIV/0!</v>
      </c>
      <c r="R1745" s="148" t="e">
        <f>STDEV(P1738,Q1737,R1738,S1737,T1738,U1737)</f>
        <v>#DIV/0!</v>
      </c>
      <c r="S1745" s="148" t="e">
        <f t="shared" si="290"/>
        <v>#DIV/0!</v>
      </c>
      <c r="T1745" s="111"/>
      <c r="U1745" s="111"/>
    </row>
    <row r="1746" spans="1:21" s="148" customFormat="1" x14ac:dyDescent="0.3">
      <c r="A1746" s="111"/>
      <c r="B1746" s="111"/>
      <c r="C1746" s="111"/>
      <c r="D1746" s="111"/>
      <c r="E1746" s="111"/>
      <c r="F1746" s="111"/>
      <c r="G1746" s="111"/>
      <c r="I1746" s="111"/>
      <c r="J1746" s="111"/>
      <c r="K1746" s="111"/>
      <c r="L1746" s="111"/>
      <c r="M1746" s="111"/>
      <c r="N1746" s="111"/>
      <c r="P1746" s="111"/>
      <c r="Q1746" s="111"/>
      <c r="R1746" s="111"/>
      <c r="S1746" s="111"/>
      <c r="T1746" s="111"/>
      <c r="U1746" s="111"/>
    </row>
    <row r="1747" spans="1:21" s="148" customFormat="1" x14ac:dyDescent="0.3">
      <c r="A1747" s="111"/>
      <c r="B1747" s="52" t="s">
        <v>194</v>
      </c>
      <c r="C1747" s="106"/>
      <c r="D1747" s="106"/>
      <c r="E1747" s="106"/>
      <c r="F1747" s="106"/>
      <c r="G1747" s="106"/>
      <c r="H1747" s="106"/>
      <c r="I1747" s="52" t="s">
        <v>195</v>
      </c>
      <c r="J1747" s="106"/>
      <c r="K1747" s="106"/>
      <c r="L1747" s="106"/>
      <c r="M1747" s="106"/>
      <c r="N1747" s="106"/>
      <c r="O1747" s="106"/>
      <c r="P1747" s="52" t="s">
        <v>196</v>
      </c>
      <c r="Q1747" s="106"/>
      <c r="R1747" s="106"/>
      <c r="S1747" s="106"/>
      <c r="T1747" s="106"/>
      <c r="U1747" s="106"/>
    </row>
    <row r="1748" spans="1:21" s="148" customFormat="1" x14ac:dyDescent="0.3">
      <c r="A1748" s="111"/>
      <c r="B1748" s="131"/>
      <c r="C1748" s="131"/>
      <c r="D1748" s="131"/>
      <c r="E1748" s="131"/>
      <c r="F1748" s="131"/>
      <c r="G1748" s="131"/>
      <c r="H1748" s="106"/>
      <c r="I1748" s="131"/>
      <c r="J1748" s="131"/>
      <c r="K1748" s="131"/>
      <c r="L1748" s="131"/>
      <c r="M1748" s="131"/>
      <c r="N1748" s="131"/>
      <c r="O1748" s="106"/>
      <c r="P1748" s="131"/>
      <c r="Q1748" s="131"/>
      <c r="R1748" s="131"/>
      <c r="S1748" s="131"/>
      <c r="T1748" s="131"/>
      <c r="U1748" s="131"/>
    </row>
    <row r="1749" spans="1:21" s="148" customFormat="1" x14ac:dyDescent="0.3">
      <c r="A1749" s="111"/>
      <c r="B1749" s="132"/>
      <c r="C1749" s="133"/>
      <c r="D1749" s="133"/>
      <c r="E1749" s="134"/>
      <c r="F1749" s="133"/>
      <c r="G1749" s="133"/>
      <c r="H1749" s="106"/>
      <c r="I1749" s="132"/>
      <c r="J1749" s="133"/>
      <c r="K1749" s="133"/>
      <c r="L1749" s="134"/>
      <c r="M1749" s="133"/>
      <c r="N1749" s="133"/>
      <c r="O1749" s="106"/>
      <c r="P1749" s="132"/>
      <c r="Q1749" s="133"/>
      <c r="R1749" s="133"/>
      <c r="S1749" s="134"/>
      <c r="T1749" s="133"/>
      <c r="U1749" s="133"/>
    </row>
    <row r="1750" spans="1:21" s="148" customFormat="1" x14ac:dyDescent="0.3">
      <c r="A1750" s="111"/>
      <c r="B1750" s="133"/>
      <c r="C1750" s="132"/>
      <c r="D1750" s="134"/>
      <c r="E1750" s="133"/>
      <c r="F1750" s="135"/>
      <c r="G1750" s="136"/>
      <c r="H1750" s="106"/>
      <c r="I1750" s="133"/>
      <c r="J1750" s="132"/>
      <c r="K1750" s="134"/>
      <c r="L1750" s="133"/>
      <c r="M1750" s="135"/>
      <c r="N1750" s="136"/>
      <c r="O1750" s="106"/>
      <c r="P1750" s="133"/>
      <c r="Q1750" s="132"/>
      <c r="R1750" s="134"/>
      <c r="S1750" s="133"/>
      <c r="T1750" s="135"/>
      <c r="U1750" s="136"/>
    </row>
    <row r="1751" spans="1:21" s="148" customFormat="1" x14ac:dyDescent="0.3">
      <c r="A1751" s="111"/>
      <c r="B1751" s="135"/>
      <c r="C1751" s="134"/>
      <c r="D1751" s="132"/>
      <c r="E1751" s="135"/>
      <c r="F1751" s="135"/>
      <c r="G1751" s="137"/>
      <c r="H1751" s="106"/>
      <c r="I1751" s="135"/>
      <c r="J1751" s="134"/>
      <c r="K1751" s="132"/>
      <c r="L1751" s="135"/>
      <c r="M1751" s="135"/>
      <c r="N1751" s="137"/>
      <c r="O1751" s="106"/>
      <c r="P1751" s="135"/>
      <c r="Q1751" s="134"/>
      <c r="R1751" s="132"/>
      <c r="S1751" s="135"/>
      <c r="T1751" s="135"/>
      <c r="U1751" s="137"/>
    </row>
    <row r="1752" spans="1:21" s="148" customFormat="1" x14ac:dyDescent="0.3">
      <c r="A1752" s="111"/>
      <c r="B1752" s="134"/>
      <c r="C1752" s="135"/>
      <c r="D1752" s="136"/>
      <c r="E1752" s="132"/>
      <c r="F1752" s="137"/>
      <c r="G1752" s="135"/>
      <c r="H1752" s="106"/>
      <c r="I1752" s="134"/>
      <c r="J1752" s="135"/>
      <c r="K1752" s="136"/>
      <c r="L1752" s="132"/>
      <c r="M1752" s="137"/>
      <c r="N1752" s="135"/>
      <c r="O1752" s="106"/>
      <c r="P1752" s="134"/>
      <c r="Q1752" s="135"/>
      <c r="R1752" s="136"/>
      <c r="S1752" s="132"/>
      <c r="T1752" s="137"/>
      <c r="U1752" s="135"/>
    </row>
    <row r="1753" spans="1:21" s="148" customFormat="1" x14ac:dyDescent="0.3">
      <c r="A1753" s="111"/>
      <c r="B1753" s="137"/>
      <c r="C1753" s="136"/>
      <c r="D1753" s="135"/>
      <c r="E1753" s="137"/>
      <c r="F1753" s="132"/>
      <c r="G1753" s="134"/>
      <c r="H1753" s="106"/>
      <c r="I1753" s="137"/>
      <c r="J1753" s="136"/>
      <c r="K1753" s="135"/>
      <c r="L1753" s="137"/>
      <c r="M1753" s="132"/>
      <c r="N1753" s="134"/>
      <c r="O1753" s="106"/>
      <c r="P1753" s="137"/>
      <c r="Q1753" s="136"/>
      <c r="R1753" s="135"/>
      <c r="S1753" s="137"/>
      <c r="T1753" s="132"/>
      <c r="U1753" s="134"/>
    </row>
    <row r="1754" spans="1:21" s="148" customFormat="1" x14ac:dyDescent="0.3">
      <c r="A1754" s="111"/>
      <c r="B1754" s="135"/>
      <c r="C1754" s="137"/>
      <c r="D1754" s="137"/>
      <c r="E1754" s="135"/>
      <c r="F1754" s="134"/>
      <c r="G1754" s="132"/>
      <c r="H1754" s="106"/>
      <c r="I1754" s="135"/>
      <c r="J1754" s="137"/>
      <c r="K1754" s="137"/>
      <c r="L1754" s="135"/>
      <c r="M1754" s="134"/>
      <c r="N1754" s="132"/>
      <c r="O1754" s="106"/>
      <c r="P1754" s="135"/>
      <c r="Q1754" s="137"/>
      <c r="R1754" s="137"/>
      <c r="S1754" s="135"/>
      <c r="T1754" s="134"/>
      <c r="U1754" s="132"/>
    </row>
    <row r="1755" spans="1:21" s="148" customFormat="1" x14ac:dyDescent="0.3">
      <c r="A1755" s="111"/>
      <c r="B1755" s="136"/>
      <c r="C1755" s="138"/>
      <c r="D1755" s="135"/>
      <c r="E1755" s="138"/>
      <c r="F1755" s="136"/>
      <c r="G1755" s="138"/>
      <c r="H1755" s="106"/>
      <c r="I1755" s="136"/>
      <c r="J1755" s="138"/>
      <c r="K1755" s="135"/>
      <c r="L1755" s="138"/>
      <c r="M1755" s="136"/>
      <c r="N1755" s="138"/>
      <c r="O1755" s="106"/>
      <c r="P1755" s="136"/>
      <c r="Q1755" s="138"/>
      <c r="R1755" s="135"/>
      <c r="S1755" s="138"/>
      <c r="T1755" s="136"/>
      <c r="U1755" s="138"/>
    </row>
    <row r="1756" spans="1:21" s="148" customFormat="1" x14ac:dyDescent="0.3">
      <c r="A1756" s="111"/>
      <c r="B1756" s="145"/>
      <c r="C1756" s="146"/>
      <c r="D1756" s="145"/>
      <c r="E1756" s="147"/>
      <c r="F1756" s="145"/>
      <c r="G1756" s="146"/>
      <c r="H1756" s="106"/>
      <c r="I1756" s="145"/>
      <c r="J1756" s="146"/>
      <c r="K1756" s="145"/>
      <c r="L1756" s="147"/>
      <c r="M1756" s="145"/>
      <c r="N1756" s="146"/>
      <c r="O1756" s="106"/>
      <c r="P1756" s="145"/>
      <c r="Q1756" s="146"/>
      <c r="R1756" s="145"/>
      <c r="S1756" s="147"/>
      <c r="T1756" s="145"/>
      <c r="U1756" s="146"/>
    </row>
    <row r="1757" spans="1:21" s="148" customFormat="1" x14ac:dyDescent="0.3">
      <c r="A1757" s="111"/>
      <c r="C1757" s="111" t="s">
        <v>197</v>
      </c>
      <c r="D1757" s="111" t="s">
        <v>3</v>
      </c>
      <c r="E1757" s="111" t="s">
        <v>203</v>
      </c>
      <c r="J1757" s="111" t="s">
        <v>197</v>
      </c>
      <c r="K1757" s="111" t="s">
        <v>3</v>
      </c>
      <c r="L1757" s="111" t="s">
        <v>203</v>
      </c>
      <c r="Q1757" s="111" t="s">
        <v>197</v>
      </c>
      <c r="R1757" s="111" t="s">
        <v>3</v>
      </c>
      <c r="S1757" s="111" t="s">
        <v>203</v>
      </c>
    </row>
    <row r="1758" spans="1:21" s="148" customFormat="1" x14ac:dyDescent="0.3">
      <c r="A1758" s="111"/>
      <c r="B1758" s="111" t="s">
        <v>199</v>
      </c>
      <c r="C1758" s="148" t="e">
        <f>AVERAGE(B1749,C1750,D1751,E1752,F1753,G1754)</f>
        <v>#DIV/0!</v>
      </c>
      <c r="D1758" s="148" t="e">
        <f>STDEV(B1749,C1750,D1751,E1752,F1753,G1754)</f>
        <v>#DIV/0!</v>
      </c>
      <c r="E1758" s="148" t="e">
        <f>ROUND((D1758/C1758)*100,2)&amp;"%"</f>
        <v>#DIV/0!</v>
      </c>
      <c r="I1758" s="111" t="s">
        <v>199</v>
      </c>
      <c r="J1758" s="148" t="e">
        <f>AVERAGE(I1749,J1750,K1751,L1752,M1753,N1754)</f>
        <v>#DIV/0!</v>
      </c>
      <c r="K1758" s="148" t="e">
        <f>STDEV(I1749,J1750,K1751,L1752,M1753,N1754)</f>
        <v>#DIV/0!</v>
      </c>
      <c r="L1758" s="148" t="e">
        <f>ROUND((K1758/J1758)*100,2)&amp;"%"</f>
        <v>#DIV/0!</v>
      </c>
      <c r="P1758" s="111" t="s">
        <v>199</v>
      </c>
      <c r="Q1758" s="148" t="e">
        <f>AVERAGE(P1749,Q1750,R1751,S1752,T1753,U1754)</f>
        <v>#DIV/0!</v>
      </c>
      <c r="R1758" s="148" t="e">
        <f>STDEV(P1749,Q1750,R1751,S1752,T1753,U1754)</f>
        <v>#DIV/0!</v>
      </c>
      <c r="S1758" s="148" t="e">
        <f>ROUND((R1758/Q1758)*100,2)&amp;"%"</f>
        <v>#DIV/0!</v>
      </c>
    </row>
    <row r="1759" spans="1:21" s="148" customFormat="1" x14ac:dyDescent="0.3">
      <c r="A1759" s="111"/>
      <c r="B1759" s="111" t="s">
        <v>198</v>
      </c>
      <c r="C1759" s="148" t="e">
        <f>AVERAGE(B1750,C1749,D1749,F1749,G1749,E1750)</f>
        <v>#DIV/0!</v>
      </c>
      <c r="D1759" s="148" t="e">
        <f>STDEV(B1750,C1749,D1749,E1750,F1749,G1749)</f>
        <v>#DIV/0!</v>
      </c>
      <c r="E1759" s="148" t="e">
        <f t="shared" ref="E1759:E1763" si="291">ROUND((D1759/C1759)*100,2)&amp;"%"</f>
        <v>#DIV/0!</v>
      </c>
      <c r="F1759" s="111"/>
      <c r="G1759" s="111"/>
      <c r="I1759" s="111" t="s">
        <v>198</v>
      </c>
      <c r="J1759" s="148" t="e">
        <f>AVERAGE(I1750,J1749,K1749,M1749,N1749,L1750)</f>
        <v>#DIV/0!</v>
      </c>
      <c r="K1759" s="148" t="e">
        <f>STDEV(I1750,J1749,K1749,L1750,M1749,N1749)</f>
        <v>#DIV/0!</v>
      </c>
      <c r="L1759" s="148" t="e">
        <f t="shared" ref="L1759:L1763" si="292">ROUND((K1759/J1759)*100,2)&amp;"%"</f>
        <v>#DIV/0!</v>
      </c>
      <c r="M1759" s="111"/>
      <c r="N1759" s="111"/>
      <c r="P1759" s="111" t="s">
        <v>198</v>
      </c>
      <c r="Q1759" s="148" t="e">
        <f>AVERAGE(P1750,Q1749,R1749,T1749,U1749,S1750)</f>
        <v>#DIV/0!</v>
      </c>
      <c r="R1759" s="148" t="e">
        <f>STDEV(P1750,Q1749,R1749,S1750,T1749,U1749)</f>
        <v>#DIV/0!</v>
      </c>
      <c r="S1759" s="148" t="e">
        <f t="shared" ref="S1759:S1763" si="293">ROUND((R1759/Q1759)*100,2)&amp;"%"</f>
        <v>#DIV/0!</v>
      </c>
      <c r="T1759" s="111"/>
      <c r="U1759" s="111"/>
    </row>
    <row r="1760" spans="1:21" s="148" customFormat="1" x14ac:dyDescent="0.3">
      <c r="A1760" s="111"/>
      <c r="B1760" s="111" t="s">
        <v>200</v>
      </c>
      <c r="C1760" s="148" t="e">
        <f>AVERAGE(B1752,C1751,D1750,E1749,F1754,G1753)</f>
        <v>#DIV/0!</v>
      </c>
      <c r="D1760" s="148" t="e">
        <f>STDEV(B1752,C1751,D1750,E1749,F1754,G1753)</f>
        <v>#DIV/0!</v>
      </c>
      <c r="E1760" s="148" t="e">
        <f t="shared" si="291"/>
        <v>#DIV/0!</v>
      </c>
      <c r="F1760" s="111"/>
      <c r="G1760" s="111"/>
      <c r="I1760" s="111" t="s">
        <v>200</v>
      </c>
      <c r="J1760" s="148" t="e">
        <f>AVERAGE(I1752,J1751,K1750,L1749,M1754,N1753)</f>
        <v>#DIV/0!</v>
      </c>
      <c r="K1760" s="148" t="e">
        <f>STDEV(I1752,J1751,K1750,L1749,M1754,N1753)</f>
        <v>#DIV/0!</v>
      </c>
      <c r="L1760" s="148" t="e">
        <f t="shared" si="292"/>
        <v>#DIV/0!</v>
      </c>
      <c r="M1760" s="111"/>
      <c r="N1760" s="111"/>
      <c r="P1760" s="111" t="s">
        <v>200</v>
      </c>
      <c r="Q1760" s="148" t="e">
        <f>AVERAGE(P1752,Q1751,R1750,S1749,T1754,U1753)</f>
        <v>#DIV/0!</v>
      </c>
      <c r="R1760" s="148" t="e">
        <f>STDEV(P1752,Q1751,R1750,S1749,T1754,U1753)</f>
        <v>#DIV/0!</v>
      </c>
      <c r="S1760" s="148" t="e">
        <f t="shared" si="293"/>
        <v>#DIV/0!</v>
      </c>
      <c r="T1760" s="111"/>
      <c r="U1760" s="111"/>
    </row>
    <row r="1761" spans="1:21" s="148" customFormat="1" x14ac:dyDescent="0.3">
      <c r="A1761" s="111"/>
      <c r="B1761" s="111" t="s">
        <v>201</v>
      </c>
      <c r="C1761" s="148" t="e">
        <f>AVERAGE(B1753,C1754,D1754,E1753,F1752,G1751)</f>
        <v>#DIV/0!</v>
      </c>
      <c r="D1761" s="148" t="e">
        <f>STDEV(B1753,C1754,D1754,E1753,F1752,G1751)</f>
        <v>#DIV/0!</v>
      </c>
      <c r="E1761" s="148" t="e">
        <f t="shared" si="291"/>
        <v>#DIV/0!</v>
      </c>
      <c r="F1761" s="111"/>
      <c r="G1761" s="111"/>
      <c r="I1761" s="111" t="s">
        <v>201</v>
      </c>
      <c r="J1761" s="148" t="e">
        <f>AVERAGE(I1753,J1754,K1754,L1753,M1752,N1751)</f>
        <v>#DIV/0!</v>
      </c>
      <c r="K1761" s="148" t="e">
        <f>STDEV(I1753,J1754,K1754,L1753,M1752,N1751)</f>
        <v>#DIV/0!</v>
      </c>
      <c r="L1761" s="148" t="e">
        <f t="shared" si="292"/>
        <v>#DIV/0!</v>
      </c>
      <c r="M1761" s="111"/>
      <c r="N1761" s="111"/>
      <c r="P1761" s="111" t="s">
        <v>201</v>
      </c>
      <c r="Q1761" s="148" t="e">
        <f>AVERAGE(P1753,Q1754,R1754,S1753,T1752,U1751)</f>
        <v>#DIV/0!</v>
      </c>
      <c r="R1761" s="148" t="e">
        <f>STDEV(P1753,Q1754,R1754,S1753,T1752,U1751)</f>
        <v>#DIV/0!</v>
      </c>
      <c r="S1761" s="148" t="e">
        <f t="shared" si="293"/>
        <v>#DIV/0!</v>
      </c>
      <c r="T1761" s="111"/>
      <c r="U1761" s="111"/>
    </row>
    <row r="1762" spans="1:21" s="148" customFormat="1" x14ac:dyDescent="0.3">
      <c r="A1762" s="111"/>
      <c r="B1762" s="111" t="s">
        <v>202</v>
      </c>
      <c r="C1762" s="148" t="e">
        <f>AVERAGE(B1755,C1753,D1752,G1750,F1755,E1756)</f>
        <v>#DIV/0!</v>
      </c>
      <c r="D1762" s="148" t="e">
        <f>STDEV(B1755,C1753,D1752,G1750,F1755,E1756)</f>
        <v>#DIV/0!</v>
      </c>
      <c r="E1762" s="148" t="e">
        <f t="shared" si="291"/>
        <v>#DIV/0!</v>
      </c>
      <c r="F1762" s="111"/>
      <c r="G1762" s="111"/>
      <c r="I1762" s="111" t="s">
        <v>202</v>
      </c>
      <c r="J1762" s="148" t="e">
        <f>AVERAGE(I1755,J1753,K1752,N1750,M1755,L1756)</f>
        <v>#DIV/0!</v>
      </c>
      <c r="K1762" s="148" t="e">
        <f>STDEV(I1755,J1753,K1752,N1750,M1755,L1756)</f>
        <v>#DIV/0!</v>
      </c>
      <c r="L1762" s="148" t="e">
        <f t="shared" si="292"/>
        <v>#DIV/0!</v>
      </c>
      <c r="M1762" s="111"/>
      <c r="N1762" s="111"/>
      <c r="P1762" s="111" t="s">
        <v>202</v>
      </c>
      <c r="Q1762" s="148" t="e">
        <f>AVERAGE(P1755,Q1753,R1752,U1750,T1755,S1756)</f>
        <v>#DIV/0!</v>
      </c>
      <c r="R1762" s="148" t="e">
        <f>STDEV(P1755,Q1753,R1752,U1750,T1755,S1756)</f>
        <v>#DIV/0!</v>
      </c>
      <c r="S1762" s="148" t="e">
        <f t="shared" si="293"/>
        <v>#DIV/0!</v>
      </c>
      <c r="T1762" s="111"/>
      <c r="U1762" s="111"/>
    </row>
    <row r="1763" spans="1:21" s="148" customFormat="1" x14ac:dyDescent="0.3">
      <c r="A1763" s="111"/>
      <c r="B1763" s="111" t="s">
        <v>204</v>
      </c>
      <c r="C1763" s="148" t="e">
        <f>AVERAGE(B1756,C1755,D1756,E1755,F1756,G1755)</f>
        <v>#DIV/0!</v>
      </c>
      <c r="D1763" s="148" t="e">
        <f>STDEV(B1756,C1755,D1756,E1755,F1756,G1755)</f>
        <v>#DIV/0!</v>
      </c>
      <c r="E1763" s="148" t="e">
        <f t="shared" si="291"/>
        <v>#DIV/0!</v>
      </c>
      <c r="F1763" s="111"/>
      <c r="G1763" s="111"/>
      <c r="I1763" s="111" t="s">
        <v>204</v>
      </c>
      <c r="J1763" s="148" t="e">
        <f>AVERAGE(I1756,J1755,K1756,L1755,M1756,N1755)</f>
        <v>#DIV/0!</v>
      </c>
      <c r="K1763" s="148" t="e">
        <f>STDEV(I1756,J1755,K1756,L1755,M1756,N1755)</f>
        <v>#DIV/0!</v>
      </c>
      <c r="L1763" s="148" t="e">
        <f t="shared" si="292"/>
        <v>#DIV/0!</v>
      </c>
      <c r="M1763" s="111"/>
      <c r="N1763" s="111"/>
      <c r="P1763" s="111" t="s">
        <v>204</v>
      </c>
      <c r="Q1763" s="148" t="e">
        <f>AVERAGE(P1756,Q1755,R1756,S1755,T1756,U1755)</f>
        <v>#DIV/0!</v>
      </c>
      <c r="R1763" s="148" t="e">
        <f>STDEV(P1756,Q1755,R1756,S1755,T1756,U1755)</f>
        <v>#DIV/0!</v>
      </c>
      <c r="S1763" s="148" t="e">
        <f t="shared" si="293"/>
        <v>#DIV/0!</v>
      </c>
      <c r="T1763" s="111"/>
      <c r="U1763" s="111"/>
    </row>
    <row r="1764" spans="1:21" s="148" customFormat="1" x14ac:dyDescent="0.3">
      <c r="A1764" s="111"/>
      <c r="B1764" s="111"/>
      <c r="C1764" s="111"/>
      <c r="D1764" s="111"/>
      <c r="E1764" s="111"/>
      <c r="F1764" s="111"/>
      <c r="G1764" s="111"/>
      <c r="I1764" s="111"/>
      <c r="J1764" s="111"/>
      <c r="K1764" s="111"/>
      <c r="L1764" s="111"/>
      <c r="M1764" s="111"/>
      <c r="N1764" s="111"/>
      <c r="P1764" s="111"/>
      <c r="Q1764" s="111"/>
      <c r="R1764" s="111"/>
      <c r="S1764" s="111"/>
      <c r="T1764" s="111"/>
      <c r="U1764" s="111"/>
    </row>
    <row r="1765" spans="1:21" s="148" customFormat="1" x14ac:dyDescent="0.3">
      <c r="A1765" s="111"/>
      <c r="B1765" s="52" t="s">
        <v>194</v>
      </c>
      <c r="C1765" s="106"/>
      <c r="D1765" s="106"/>
      <c r="E1765" s="106"/>
      <c r="F1765" s="106"/>
      <c r="G1765" s="106"/>
      <c r="H1765" s="106"/>
      <c r="I1765" s="52" t="s">
        <v>195</v>
      </c>
      <c r="J1765" s="106"/>
      <c r="K1765" s="106"/>
      <c r="L1765" s="106"/>
      <c r="M1765" s="106"/>
      <c r="N1765" s="106"/>
      <c r="O1765" s="106"/>
      <c r="P1765" s="52" t="s">
        <v>196</v>
      </c>
      <c r="Q1765" s="106"/>
      <c r="R1765" s="106"/>
      <c r="S1765" s="106"/>
      <c r="T1765" s="106"/>
      <c r="U1765" s="106"/>
    </row>
    <row r="1766" spans="1:21" s="148" customFormat="1" x14ac:dyDescent="0.3">
      <c r="A1766" s="111"/>
      <c r="B1766" s="131"/>
      <c r="C1766" s="131"/>
      <c r="D1766" s="131"/>
      <c r="E1766" s="131"/>
      <c r="F1766" s="131"/>
      <c r="G1766" s="131"/>
      <c r="H1766" s="106"/>
      <c r="I1766" s="131"/>
      <c r="J1766" s="131"/>
      <c r="K1766" s="131"/>
      <c r="L1766" s="131"/>
      <c r="M1766" s="131"/>
      <c r="N1766" s="131"/>
      <c r="O1766" s="106"/>
      <c r="P1766" s="131"/>
      <c r="Q1766" s="131"/>
      <c r="R1766" s="131"/>
      <c r="S1766" s="131"/>
      <c r="T1766" s="131"/>
      <c r="U1766" s="131"/>
    </row>
    <row r="1767" spans="1:21" s="148" customFormat="1" x14ac:dyDescent="0.3">
      <c r="A1767" s="111"/>
      <c r="B1767" s="132"/>
      <c r="C1767" s="133"/>
      <c r="D1767" s="133"/>
      <c r="E1767" s="134"/>
      <c r="F1767" s="133"/>
      <c r="G1767" s="133"/>
      <c r="H1767" s="106"/>
      <c r="I1767" s="132"/>
      <c r="J1767" s="133"/>
      <c r="K1767" s="133"/>
      <c r="L1767" s="134"/>
      <c r="M1767" s="133"/>
      <c r="N1767" s="133"/>
      <c r="O1767" s="106"/>
      <c r="P1767" s="132"/>
      <c r="Q1767" s="133"/>
      <c r="R1767" s="133"/>
      <c r="S1767" s="134"/>
      <c r="T1767" s="133"/>
      <c r="U1767" s="133"/>
    </row>
    <row r="1768" spans="1:21" s="148" customFormat="1" x14ac:dyDescent="0.3">
      <c r="A1768" s="111"/>
      <c r="B1768" s="133"/>
      <c r="C1768" s="132"/>
      <c r="D1768" s="134"/>
      <c r="E1768" s="133"/>
      <c r="F1768" s="135"/>
      <c r="G1768" s="136"/>
      <c r="H1768" s="106"/>
      <c r="I1768" s="133"/>
      <c r="J1768" s="132"/>
      <c r="K1768" s="134"/>
      <c r="L1768" s="133"/>
      <c r="M1768" s="135"/>
      <c r="N1768" s="136"/>
      <c r="O1768" s="106"/>
      <c r="P1768" s="133"/>
      <c r="Q1768" s="132"/>
      <c r="R1768" s="134"/>
      <c r="S1768" s="133"/>
      <c r="T1768" s="135"/>
      <c r="U1768" s="136"/>
    </row>
    <row r="1769" spans="1:21" s="148" customFormat="1" x14ac:dyDescent="0.3">
      <c r="A1769" s="111"/>
      <c r="B1769" s="135"/>
      <c r="C1769" s="134"/>
      <c r="D1769" s="132"/>
      <c r="E1769" s="135"/>
      <c r="F1769" s="135"/>
      <c r="G1769" s="137"/>
      <c r="H1769" s="106"/>
      <c r="I1769" s="135"/>
      <c r="J1769" s="134"/>
      <c r="K1769" s="132"/>
      <c r="L1769" s="135"/>
      <c r="M1769" s="135"/>
      <c r="N1769" s="137"/>
      <c r="O1769" s="106"/>
      <c r="P1769" s="135"/>
      <c r="Q1769" s="134"/>
      <c r="R1769" s="132"/>
      <c r="S1769" s="135"/>
      <c r="T1769" s="135"/>
      <c r="U1769" s="137"/>
    </row>
    <row r="1770" spans="1:21" s="148" customFormat="1" x14ac:dyDescent="0.3">
      <c r="A1770" s="111"/>
      <c r="B1770" s="134"/>
      <c r="C1770" s="135"/>
      <c r="D1770" s="136"/>
      <c r="E1770" s="132"/>
      <c r="F1770" s="137"/>
      <c r="G1770" s="135"/>
      <c r="H1770" s="106"/>
      <c r="I1770" s="134"/>
      <c r="J1770" s="135"/>
      <c r="K1770" s="136"/>
      <c r="L1770" s="132"/>
      <c r="M1770" s="137"/>
      <c r="N1770" s="135"/>
      <c r="O1770" s="106"/>
      <c r="P1770" s="134"/>
      <c r="Q1770" s="135"/>
      <c r="R1770" s="136"/>
      <c r="S1770" s="132"/>
      <c r="T1770" s="137"/>
      <c r="U1770" s="135"/>
    </row>
    <row r="1771" spans="1:21" s="148" customFormat="1" x14ac:dyDescent="0.3">
      <c r="A1771" s="111"/>
      <c r="B1771" s="137"/>
      <c r="C1771" s="136"/>
      <c r="D1771" s="135"/>
      <c r="E1771" s="137"/>
      <c r="F1771" s="132"/>
      <c r="G1771" s="134"/>
      <c r="H1771" s="106"/>
      <c r="I1771" s="137"/>
      <c r="J1771" s="136"/>
      <c r="K1771" s="135"/>
      <c r="L1771" s="137"/>
      <c r="M1771" s="132"/>
      <c r="N1771" s="134"/>
      <c r="O1771" s="106"/>
      <c r="P1771" s="137"/>
      <c r="Q1771" s="136"/>
      <c r="R1771" s="135"/>
      <c r="S1771" s="137"/>
      <c r="T1771" s="132"/>
      <c r="U1771" s="134"/>
    </row>
    <row r="1772" spans="1:21" s="148" customFormat="1" x14ac:dyDescent="0.3">
      <c r="A1772" s="111"/>
      <c r="B1772" s="135"/>
      <c r="C1772" s="137"/>
      <c r="D1772" s="137"/>
      <c r="E1772" s="135"/>
      <c r="F1772" s="134"/>
      <c r="G1772" s="132"/>
      <c r="H1772" s="106"/>
      <c r="I1772" s="135"/>
      <c r="J1772" s="137"/>
      <c r="K1772" s="137"/>
      <c r="L1772" s="135"/>
      <c r="M1772" s="134"/>
      <c r="N1772" s="132"/>
      <c r="O1772" s="106"/>
      <c r="P1772" s="135"/>
      <c r="Q1772" s="137"/>
      <c r="R1772" s="137"/>
      <c r="S1772" s="135"/>
      <c r="T1772" s="134"/>
      <c r="U1772" s="132"/>
    </row>
    <row r="1773" spans="1:21" s="148" customFormat="1" x14ac:dyDescent="0.3">
      <c r="A1773" s="111"/>
      <c r="B1773" s="136"/>
      <c r="C1773" s="138"/>
      <c r="D1773" s="135"/>
      <c r="E1773" s="138"/>
      <c r="F1773" s="136"/>
      <c r="G1773" s="138"/>
      <c r="H1773" s="106"/>
      <c r="I1773" s="136"/>
      <c r="J1773" s="138"/>
      <c r="K1773" s="135"/>
      <c r="L1773" s="138"/>
      <c r="M1773" s="136"/>
      <c r="N1773" s="138"/>
      <c r="O1773" s="106"/>
      <c r="P1773" s="136"/>
      <c r="Q1773" s="138"/>
      <c r="R1773" s="135"/>
      <c r="S1773" s="138"/>
      <c r="T1773" s="136"/>
      <c r="U1773" s="138"/>
    </row>
    <row r="1774" spans="1:21" s="148" customFormat="1" x14ac:dyDescent="0.3">
      <c r="A1774" s="111"/>
      <c r="B1774" s="145"/>
      <c r="C1774" s="146"/>
      <c r="D1774" s="145"/>
      <c r="E1774" s="147"/>
      <c r="F1774" s="145"/>
      <c r="G1774" s="146"/>
      <c r="H1774" s="106"/>
      <c r="I1774" s="145"/>
      <c r="J1774" s="146"/>
      <c r="K1774" s="145"/>
      <c r="L1774" s="147"/>
      <c r="M1774" s="145"/>
      <c r="N1774" s="146"/>
      <c r="O1774" s="106"/>
      <c r="P1774" s="145"/>
      <c r="Q1774" s="146"/>
      <c r="R1774" s="145"/>
      <c r="S1774" s="147"/>
      <c r="T1774" s="145"/>
      <c r="U1774" s="146"/>
    </row>
    <row r="1775" spans="1:21" s="148" customFormat="1" x14ac:dyDescent="0.3">
      <c r="A1775" s="111"/>
      <c r="C1775" s="111" t="s">
        <v>197</v>
      </c>
      <c r="D1775" s="111" t="s">
        <v>3</v>
      </c>
      <c r="E1775" s="111" t="s">
        <v>203</v>
      </c>
      <c r="J1775" s="111" t="s">
        <v>197</v>
      </c>
      <c r="K1775" s="111" t="s">
        <v>3</v>
      </c>
      <c r="L1775" s="111" t="s">
        <v>203</v>
      </c>
      <c r="Q1775" s="111" t="s">
        <v>197</v>
      </c>
      <c r="R1775" s="111" t="s">
        <v>3</v>
      </c>
      <c r="S1775" s="111" t="s">
        <v>203</v>
      </c>
    </row>
    <row r="1776" spans="1:21" s="148" customFormat="1" x14ac:dyDescent="0.3">
      <c r="A1776" s="111"/>
      <c r="B1776" s="111" t="s">
        <v>199</v>
      </c>
      <c r="C1776" s="148" t="e">
        <f>AVERAGE(B1767,C1768,D1769,E1770,F1771,G1772)</f>
        <v>#DIV/0!</v>
      </c>
      <c r="D1776" s="148" t="e">
        <f>STDEV(B1767,C1768,D1769,E1770,F1771,G1772)</f>
        <v>#DIV/0!</v>
      </c>
      <c r="E1776" s="148" t="e">
        <f>ROUND((D1776/C1776)*100,2)&amp;"%"</f>
        <v>#DIV/0!</v>
      </c>
      <c r="I1776" s="111" t="s">
        <v>199</v>
      </c>
      <c r="J1776" s="148" t="e">
        <f>AVERAGE(I1767,J1768,K1769,L1770,M1771,N1772)</f>
        <v>#DIV/0!</v>
      </c>
      <c r="K1776" s="148" t="e">
        <f>STDEV(I1767,J1768,K1769,L1770,M1771,N1772)</f>
        <v>#DIV/0!</v>
      </c>
      <c r="L1776" s="148" t="e">
        <f>ROUND((K1776/J1776)*100,2)&amp;"%"</f>
        <v>#DIV/0!</v>
      </c>
      <c r="P1776" s="111" t="s">
        <v>199</v>
      </c>
      <c r="Q1776" s="148" t="e">
        <f>AVERAGE(P1767,Q1768,R1769,S1770,T1771,U1772)</f>
        <v>#DIV/0!</v>
      </c>
      <c r="R1776" s="148" t="e">
        <f>STDEV(P1767,Q1768,R1769,S1770,T1771,U1772)</f>
        <v>#DIV/0!</v>
      </c>
      <c r="S1776" s="148" t="e">
        <f>ROUND((R1776/Q1776)*100,2)&amp;"%"</f>
        <v>#DIV/0!</v>
      </c>
    </row>
    <row r="1777" spans="1:21" s="148" customFormat="1" x14ac:dyDescent="0.3">
      <c r="A1777" s="111"/>
      <c r="B1777" s="111" t="s">
        <v>198</v>
      </c>
      <c r="C1777" s="148" t="e">
        <f>AVERAGE(B1768,C1767,D1767,F1767,G1767,E1768)</f>
        <v>#DIV/0!</v>
      </c>
      <c r="D1777" s="148" t="e">
        <f>STDEV(B1768,C1767,D1767,E1768,F1767,G1767)</f>
        <v>#DIV/0!</v>
      </c>
      <c r="E1777" s="148" t="e">
        <f t="shared" ref="E1777:E1781" si="294">ROUND((D1777/C1777)*100,2)&amp;"%"</f>
        <v>#DIV/0!</v>
      </c>
      <c r="F1777" s="111"/>
      <c r="G1777" s="111"/>
      <c r="I1777" s="111" t="s">
        <v>198</v>
      </c>
      <c r="J1777" s="148" t="e">
        <f>AVERAGE(I1768,J1767,K1767,M1767,N1767,L1768)</f>
        <v>#DIV/0!</v>
      </c>
      <c r="K1777" s="148" t="e">
        <f>STDEV(I1768,J1767,K1767,L1768,M1767,N1767)</f>
        <v>#DIV/0!</v>
      </c>
      <c r="L1777" s="148" t="e">
        <f t="shared" ref="L1777:L1781" si="295">ROUND((K1777/J1777)*100,2)&amp;"%"</f>
        <v>#DIV/0!</v>
      </c>
      <c r="M1777" s="111"/>
      <c r="N1777" s="111"/>
      <c r="P1777" s="111" t="s">
        <v>198</v>
      </c>
      <c r="Q1777" s="148" t="e">
        <f>AVERAGE(P1768,Q1767,R1767,T1767,U1767,S1768)</f>
        <v>#DIV/0!</v>
      </c>
      <c r="R1777" s="148" t="e">
        <f>STDEV(P1768,Q1767,R1767,S1768,T1767,U1767)</f>
        <v>#DIV/0!</v>
      </c>
      <c r="S1777" s="148" t="e">
        <f t="shared" ref="S1777:S1781" si="296">ROUND((R1777/Q1777)*100,2)&amp;"%"</f>
        <v>#DIV/0!</v>
      </c>
      <c r="T1777" s="111"/>
      <c r="U1777" s="111"/>
    </row>
    <row r="1778" spans="1:21" s="148" customFormat="1" x14ac:dyDescent="0.3">
      <c r="A1778" s="111"/>
      <c r="B1778" s="111" t="s">
        <v>200</v>
      </c>
      <c r="C1778" s="148" t="e">
        <f>AVERAGE(B1770,C1769,D1768,E1767,F1772,G1771)</f>
        <v>#DIV/0!</v>
      </c>
      <c r="D1778" s="148" t="e">
        <f>STDEV(B1770,C1769,D1768,E1767,F1772,G1771)</f>
        <v>#DIV/0!</v>
      </c>
      <c r="E1778" s="148" t="e">
        <f t="shared" si="294"/>
        <v>#DIV/0!</v>
      </c>
      <c r="F1778" s="111"/>
      <c r="G1778" s="111"/>
      <c r="I1778" s="111" t="s">
        <v>200</v>
      </c>
      <c r="J1778" s="148" t="e">
        <f>AVERAGE(I1770,J1769,K1768,L1767,M1772,N1771)</f>
        <v>#DIV/0!</v>
      </c>
      <c r="K1778" s="148" t="e">
        <f>STDEV(I1770,J1769,K1768,L1767,M1772,N1771)</f>
        <v>#DIV/0!</v>
      </c>
      <c r="L1778" s="148" t="e">
        <f t="shared" si="295"/>
        <v>#DIV/0!</v>
      </c>
      <c r="M1778" s="111"/>
      <c r="N1778" s="111"/>
      <c r="P1778" s="111" t="s">
        <v>200</v>
      </c>
      <c r="Q1778" s="148" t="e">
        <f>AVERAGE(P1770,Q1769,R1768,S1767,T1772,U1771)</f>
        <v>#DIV/0!</v>
      </c>
      <c r="R1778" s="148" t="e">
        <f>STDEV(P1770,Q1769,R1768,S1767,T1772,U1771)</f>
        <v>#DIV/0!</v>
      </c>
      <c r="S1778" s="148" t="e">
        <f t="shared" si="296"/>
        <v>#DIV/0!</v>
      </c>
      <c r="T1778" s="111"/>
      <c r="U1778" s="111"/>
    </row>
    <row r="1779" spans="1:21" s="148" customFormat="1" x14ac:dyDescent="0.3">
      <c r="A1779" s="111"/>
      <c r="B1779" s="111" t="s">
        <v>201</v>
      </c>
      <c r="C1779" s="148" t="e">
        <f>AVERAGE(B1771,C1772,D1772,E1771,F1770,G1769)</f>
        <v>#DIV/0!</v>
      </c>
      <c r="D1779" s="148" t="e">
        <f>STDEV(B1771,C1772,D1772,E1771,F1770,G1769)</f>
        <v>#DIV/0!</v>
      </c>
      <c r="E1779" s="148" t="e">
        <f t="shared" si="294"/>
        <v>#DIV/0!</v>
      </c>
      <c r="F1779" s="111"/>
      <c r="G1779" s="111"/>
      <c r="I1779" s="111" t="s">
        <v>201</v>
      </c>
      <c r="J1779" s="148" t="e">
        <f>AVERAGE(I1771,J1772,K1772,L1771,M1770,N1769)</f>
        <v>#DIV/0!</v>
      </c>
      <c r="K1779" s="148" t="e">
        <f>STDEV(I1771,J1772,K1772,L1771,M1770,N1769)</f>
        <v>#DIV/0!</v>
      </c>
      <c r="L1779" s="148" t="e">
        <f t="shared" si="295"/>
        <v>#DIV/0!</v>
      </c>
      <c r="M1779" s="111"/>
      <c r="N1779" s="111"/>
      <c r="P1779" s="111" t="s">
        <v>201</v>
      </c>
      <c r="Q1779" s="148" t="e">
        <f>AVERAGE(P1771,Q1772,R1772,S1771,T1770,U1769)</f>
        <v>#DIV/0!</v>
      </c>
      <c r="R1779" s="148" t="e">
        <f>STDEV(P1771,Q1772,R1772,S1771,T1770,U1769)</f>
        <v>#DIV/0!</v>
      </c>
      <c r="S1779" s="148" t="e">
        <f t="shared" si="296"/>
        <v>#DIV/0!</v>
      </c>
      <c r="T1779" s="111"/>
      <c r="U1779" s="111"/>
    </row>
    <row r="1780" spans="1:21" s="148" customFormat="1" x14ac:dyDescent="0.3">
      <c r="A1780" s="111"/>
      <c r="B1780" s="111" t="s">
        <v>202</v>
      </c>
      <c r="C1780" s="148" t="e">
        <f>AVERAGE(B1773,C1771,D1770,G1768,F1773,E1774)</f>
        <v>#DIV/0!</v>
      </c>
      <c r="D1780" s="148" t="e">
        <f>STDEV(B1773,C1771,D1770,G1768,F1773,E1774)</f>
        <v>#DIV/0!</v>
      </c>
      <c r="E1780" s="148" t="e">
        <f t="shared" si="294"/>
        <v>#DIV/0!</v>
      </c>
      <c r="F1780" s="111"/>
      <c r="G1780" s="111"/>
      <c r="I1780" s="111" t="s">
        <v>202</v>
      </c>
      <c r="J1780" s="148" t="e">
        <f>AVERAGE(I1773,J1771,K1770,N1768,M1773,L1774)</f>
        <v>#DIV/0!</v>
      </c>
      <c r="K1780" s="148" t="e">
        <f>STDEV(I1773,J1771,K1770,N1768,M1773,L1774)</f>
        <v>#DIV/0!</v>
      </c>
      <c r="L1780" s="148" t="e">
        <f t="shared" si="295"/>
        <v>#DIV/0!</v>
      </c>
      <c r="M1780" s="111"/>
      <c r="N1780" s="111"/>
      <c r="P1780" s="111" t="s">
        <v>202</v>
      </c>
      <c r="Q1780" s="148" t="e">
        <f>AVERAGE(P1773,Q1771,R1770,U1768,T1773,S1774)</f>
        <v>#DIV/0!</v>
      </c>
      <c r="R1780" s="148" t="e">
        <f>STDEV(P1773,Q1771,R1770,U1768,T1773,S1774)</f>
        <v>#DIV/0!</v>
      </c>
      <c r="S1780" s="148" t="e">
        <f t="shared" si="296"/>
        <v>#DIV/0!</v>
      </c>
      <c r="T1780" s="111"/>
      <c r="U1780" s="111"/>
    </row>
    <row r="1781" spans="1:21" s="148" customFormat="1" x14ac:dyDescent="0.3">
      <c r="A1781" s="111"/>
      <c r="B1781" s="111" t="s">
        <v>204</v>
      </c>
      <c r="C1781" s="148" t="e">
        <f>AVERAGE(B1774,C1773,D1774,E1773,F1774,G1773)</f>
        <v>#DIV/0!</v>
      </c>
      <c r="D1781" s="148" t="e">
        <f>STDEV(B1774,C1773,D1774,E1773,F1774,G1773)</f>
        <v>#DIV/0!</v>
      </c>
      <c r="E1781" s="148" t="e">
        <f t="shared" si="294"/>
        <v>#DIV/0!</v>
      </c>
      <c r="F1781" s="111"/>
      <c r="G1781" s="111"/>
      <c r="I1781" s="111" t="s">
        <v>204</v>
      </c>
      <c r="J1781" s="148" t="e">
        <f>AVERAGE(I1774,J1773,K1774,L1773,M1774,N1773)</f>
        <v>#DIV/0!</v>
      </c>
      <c r="K1781" s="148" t="e">
        <f>STDEV(I1774,J1773,K1774,L1773,M1774,N1773)</f>
        <v>#DIV/0!</v>
      </c>
      <c r="L1781" s="148" t="e">
        <f t="shared" si="295"/>
        <v>#DIV/0!</v>
      </c>
      <c r="M1781" s="111"/>
      <c r="N1781" s="111"/>
      <c r="P1781" s="111" t="s">
        <v>204</v>
      </c>
      <c r="Q1781" s="148" t="e">
        <f>AVERAGE(P1774,Q1773,R1774,S1773,T1774,U1773)</f>
        <v>#DIV/0!</v>
      </c>
      <c r="R1781" s="148" t="e">
        <f>STDEV(P1774,Q1773,R1774,S1773,T1774,U1773)</f>
        <v>#DIV/0!</v>
      </c>
      <c r="S1781" s="148" t="e">
        <f t="shared" si="296"/>
        <v>#DIV/0!</v>
      </c>
      <c r="T1781" s="111"/>
      <c r="U1781" s="111"/>
    </row>
    <row r="1782" spans="1:21" s="148" customFormat="1" x14ac:dyDescent="0.3">
      <c r="A1782" s="111"/>
      <c r="B1782" s="111"/>
      <c r="C1782" s="111"/>
      <c r="D1782" s="111"/>
      <c r="E1782" s="111"/>
      <c r="F1782" s="111"/>
      <c r="G1782" s="111"/>
      <c r="I1782" s="111"/>
      <c r="J1782" s="111"/>
      <c r="K1782" s="111"/>
      <c r="L1782" s="111"/>
      <c r="M1782" s="111"/>
      <c r="N1782" s="111"/>
      <c r="P1782" s="111"/>
      <c r="Q1782" s="111"/>
      <c r="R1782" s="111"/>
      <c r="S1782" s="111"/>
      <c r="T1782" s="111"/>
      <c r="U1782" s="111"/>
    </row>
    <row r="1783" spans="1:21" s="148" customFormat="1" x14ac:dyDescent="0.3">
      <c r="A1783" s="111"/>
      <c r="B1783" s="52" t="s">
        <v>194</v>
      </c>
      <c r="C1783" s="106"/>
      <c r="D1783" s="106"/>
      <c r="E1783" s="106"/>
      <c r="F1783" s="106"/>
      <c r="G1783" s="106"/>
      <c r="H1783" s="106"/>
      <c r="I1783" s="52" t="s">
        <v>195</v>
      </c>
      <c r="J1783" s="106"/>
      <c r="K1783" s="106"/>
      <c r="L1783" s="106"/>
      <c r="M1783" s="106"/>
      <c r="N1783" s="106"/>
      <c r="O1783" s="106"/>
      <c r="P1783" s="52" t="s">
        <v>196</v>
      </c>
      <c r="Q1783" s="106"/>
      <c r="R1783" s="106"/>
      <c r="S1783" s="106"/>
      <c r="T1783" s="106"/>
      <c r="U1783" s="106"/>
    </row>
    <row r="1784" spans="1:21" s="148" customFormat="1" x14ac:dyDescent="0.3">
      <c r="A1784" s="111"/>
      <c r="B1784" s="131"/>
      <c r="C1784" s="131"/>
      <c r="D1784" s="131"/>
      <c r="E1784" s="131"/>
      <c r="F1784" s="131"/>
      <c r="G1784" s="131"/>
      <c r="H1784" s="106"/>
      <c r="I1784" s="131"/>
      <c r="J1784" s="131"/>
      <c r="K1784" s="131"/>
      <c r="L1784" s="131"/>
      <c r="M1784" s="131"/>
      <c r="N1784" s="131"/>
      <c r="O1784" s="106"/>
      <c r="P1784" s="131"/>
      <c r="Q1784" s="131"/>
      <c r="R1784" s="131"/>
      <c r="S1784" s="131"/>
      <c r="T1784" s="131"/>
      <c r="U1784" s="131"/>
    </row>
    <row r="1785" spans="1:21" s="148" customFormat="1" x14ac:dyDescent="0.3">
      <c r="A1785" s="111"/>
      <c r="B1785" s="132"/>
      <c r="C1785" s="133"/>
      <c r="D1785" s="133"/>
      <c r="E1785" s="134"/>
      <c r="F1785" s="133"/>
      <c r="G1785" s="133"/>
      <c r="H1785" s="106"/>
      <c r="I1785" s="132"/>
      <c r="J1785" s="133"/>
      <c r="K1785" s="133"/>
      <c r="L1785" s="134"/>
      <c r="M1785" s="133"/>
      <c r="N1785" s="133"/>
      <c r="O1785" s="106"/>
      <c r="P1785" s="132"/>
      <c r="Q1785" s="133"/>
      <c r="R1785" s="133"/>
      <c r="S1785" s="134"/>
      <c r="T1785" s="133"/>
      <c r="U1785" s="133"/>
    </row>
    <row r="1786" spans="1:21" s="148" customFormat="1" x14ac:dyDescent="0.3">
      <c r="A1786" s="111"/>
      <c r="B1786" s="133"/>
      <c r="C1786" s="132"/>
      <c r="D1786" s="134"/>
      <c r="E1786" s="133"/>
      <c r="F1786" s="135"/>
      <c r="G1786" s="136"/>
      <c r="H1786" s="106"/>
      <c r="I1786" s="133"/>
      <c r="J1786" s="132"/>
      <c r="K1786" s="134"/>
      <c r="L1786" s="133"/>
      <c r="M1786" s="135"/>
      <c r="N1786" s="136"/>
      <c r="O1786" s="106"/>
      <c r="P1786" s="133"/>
      <c r="Q1786" s="132"/>
      <c r="R1786" s="134"/>
      <c r="S1786" s="133"/>
      <c r="T1786" s="135"/>
      <c r="U1786" s="136"/>
    </row>
    <row r="1787" spans="1:21" s="148" customFormat="1" x14ac:dyDescent="0.3">
      <c r="A1787" s="111"/>
      <c r="B1787" s="135"/>
      <c r="C1787" s="134"/>
      <c r="D1787" s="132"/>
      <c r="E1787" s="135"/>
      <c r="F1787" s="135"/>
      <c r="G1787" s="137"/>
      <c r="H1787" s="106"/>
      <c r="I1787" s="135"/>
      <c r="J1787" s="134"/>
      <c r="K1787" s="132"/>
      <c r="L1787" s="135"/>
      <c r="M1787" s="135"/>
      <c r="N1787" s="137"/>
      <c r="O1787" s="106"/>
      <c r="P1787" s="135"/>
      <c r="Q1787" s="134"/>
      <c r="R1787" s="132"/>
      <c r="S1787" s="135"/>
      <c r="T1787" s="135"/>
      <c r="U1787" s="137"/>
    </row>
    <row r="1788" spans="1:21" s="148" customFormat="1" x14ac:dyDescent="0.3">
      <c r="A1788" s="111"/>
      <c r="B1788" s="134"/>
      <c r="C1788" s="135"/>
      <c r="D1788" s="136"/>
      <c r="E1788" s="132"/>
      <c r="F1788" s="137"/>
      <c r="G1788" s="135"/>
      <c r="H1788" s="106"/>
      <c r="I1788" s="134"/>
      <c r="J1788" s="135"/>
      <c r="K1788" s="136"/>
      <c r="L1788" s="132"/>
      <c r="M1788" s="137"/>
      <c r="N1788" s="135"/>
      <c r="O1788" s="106"/>
      <c r="P1788" s="134"/>
      <c r="Q1788" s="135"/>
      <c r="R1788" s="136"/>
      <c r="S1788" s="132"/>
      <c r="T1788" s="137"/>
      <c r="U1788" s="135"/>
    </row>
    <row r="1789" spans="1:21" s="148" customFormat="1" x14ac:dyDescent="0.3">
      <c r="A1789" s="111"/>
      <c r="B1789" s="137"/>
      <c r="C1789" s="136"/>
      <c r="D1789" s="135"/>
      <c r="E1789" s="137"/>
      <c r="F1789" s="132"/>
      <c r="G1789" s="134"/>
      <c r="H1789" s="106"/>
      <c r="I1789" s="137"/>
      <c r="J1789" s="136"/>
      <c r="K1789" s="135"/>
      <c r="L1789" s="137"/>
      <c r="M1789" s="132"/>
      <c r="N1789" s="134"/>
      <c r="O1789" s="106"/>
      <c r="P1789" s="137"/>
      <c r="Q1789" s="136"/>
      <c r="R1789" s="135"/>
      <c r="S1789" s="137"/>
      <c r="T1789" s="132"/>
      <c r="U1789" s="134"/>
    </row>
    <row r="1790" spans="1:21" s="148" customFormat="1" x14ac:dyDescent="0.3">
      <c r="A1790" s="111"/>
      <c r="B1790" s="135"/>
      <c r="C1790" s="137"/>
      <c r="D1790" s="137"/>
      <c r="E1790" s="135"/>
      <c r="F1790" s="134"/>
      <c r="G1790" s="132"/>
      <c r="H1790" s="106"/>
      <c r="I1790" s="135"/>
      <c r="J1790" s="137"/>
      <c r="K1790" s="137"/>
      <c r="L1790" s="135"/>
      <c r="M1790" s="134"/>
      <c r="N1790" s="132"/>
      <c r="O1790" s="106"/>
      <c r="P1790" s="135"/>
      <c r="Q1790" s="137"/>
      <c r="R1790" s="137"/>
      <c r="S1790" s="135"/>
      <c r="T1790" s="134"/>
      <c r="U1790" s="132"/>
    </row>
    <row r="1791" spans="1:21" s="148" customFormat="1" x14ac:dyDescent="0.3">
      <c r="A1791" s="111"/>
      <c r="B1791" s="136"/>
      <c r="C1791" s="138"/>
      <c r="D1791" s="135"/>
      <c r="E1791" s="138"/>
      <c r="F1791" s="136"/>
      <c r="G1791" s="138"/>
      <c r="H1791" s="106"/>
      <c r="I1791" s="136"/>
      <c r="J1791" s="138"/>
      <c r="K1791" s="135"/>
      <c r="L1791" s="138"/>
      <c r="M1791" s="136"/>
      <c r="N1791" s="138"/>
      <c r="O1791" s="106"/>
      <c r="P1791" s="136"/>
      <c r="Q1791" s="138"/>
      <c r="R1791" s="135"/>
      <c r="S1791" s="138"/>
      <c r="T1791" s="136"/>
      <c r="U1791" s="138"/>
    </row>
    <row r="1792" spans="1:21" s="148" customFormat="1" x14ac:dyDescent="0.3">
      <c r="A1792" s="111"/>
      <c r="B1792" s="145"/>
      <c r="C1792" s="146"/>
      <c r="D1792" s="145"/>
      <c r="E1792" s="147"/>
      <c r="F1792" s="145"/>
      <c r="G1792" s="146"/>
      <c r="H1792" s="106"/>
      <c r="I1792" s="145"/>
      <c r="J1792" s="146"/>
      <c r="K1792" s="145"/>
      <c r="L1792" s="147"/>
      <c r="M1792" s="145"/>
      <c r="N1792" s="146"/>
      <c r="O1792" s="106"/>
      <c r="P1792" s="145"/>
      <c r="Q1792" s="146"/>
      <c r="R1792" s="145"/>
      <c r="S1792" s="147"/>
      <c r="T1792" s="145"/>
      <c r="U1792" s="146"/>
    </row>
    <row r="1793" spans="1:21" s="148" customFormat="1" x14ac:dyDescent="0.3">
      <c r="A1793" s="111"/>
      <c r="C1793" s="111" t="s">
        <v>197</v>
      </c>
      <c r="D1793" s="111" t="s">
        <v>3</v>
      </c>
      <c r="E1793" s="111" t="s">
        <v>203</v>
      </c>
      <c r="J1793" s="111" t="s">
        <v>197</v>
      </c>
      <c r="K1793" s="111" t="s">
        <v>3</v>
      </c>
      <c r="L1793" s="111" t="s">
        <v>203</v>
      </c>
      <c r="Q1793" s="111" t="s">
        <v>197</v>
      </c>
      <c r="R1793" s="111" t="s">
        <v>3</v>
      </c>
      <c r="S1793" s="111" t="s">
        <v>203</v>
      </c>
    </row>
    <row r="1794" spans="1:21" s="148" customFormat="1" x14ac:dyDescent="0.3">
      <c r="A1794" s="111"/>
      <c r="B1794" s="111" t="s">
        <v>199</v>
      </c>
      <c r="C1794" s="148" t="e">
        <f>AVERAGE(B1785,C1786,D1787,E1788,F1789,G1790)</f>
        <v>#DIV/0!</v>
      </c>
      <c r="D1794" s="148" t="e">
        <f>STDEV(B1785,C1786,D1787,E1788,F1789,G1790)</f>
        <v>#DIV/0!</v>
      </c>
      <c r="E1794" s="148" t="e">
        <f>ROUND((D1794/C1794)*100,2)&amp;"%"</f>
        <v>#DIV/0!</v>
      </c>
      <c r="I1794" s="111" t="s">
        <v>199</v>
      </c>
      <c r="J1794" s="148" t="e">
        <f>AVERAGE(I1785,J1786,K1787,L1788,M1789,N1790)</f>
        <v>#DIV/0!</v>
      </c>
      <c r="K1794" s="148" t="e">
        <f>STDEV(I1785,J1786,K1787,L1788,M1789,N1790)</f>
        <v>#DIV/0!</v>
      </c>
      <c r="L1794" s="148" t="e">
        <f>ROUND((K1794/J1794)*100,2)&amp;"%"</f>
        <v>#DIV/0!</v>
      </c>
      <c r="P1794" s="111" t="s">
        <v>199</v>
      </c>
      <c r="Q1794" s="148" t="e">
        <f>AVERAGE(P1785,Q1786,R1787,S1788,T1789,U1790)</f>
        <v>#DIV/0!</v>
      </c>
      <c r="R1794" s="148" t="e">
        <f>STDEV(P1785,Q1786,R1787,S1788,T1789,U1790)</f>
        <v>#DIV/0!</v>
      </c>
      <c r="S1794" s="148" t="e">
        <f>ROUND((R1794/Q1794)*100,2)&amp;"%"</f>
        <v>#DIV/0!</v>
      </c>
    </row>
    <row r="1795" spans="1:21" s="148" customFormat="1" x14ac:dyDescent="0.3">
      <c r="A1795" s="111"/>
      <c r="B1795" s="111" t="s">
        <v>198</v>
      </c>
      <c r="C1795" s="148" t="e">
        <f>AVERAGE(B1786,C1785,D1785,F1785,G1785,E1786)</f>
        <v>#DIV/0!</v>
      </c>
      <c r="D1795" s="148" t="e">
        <f>STDEV(B1786,C1785,D1785,E1786,F1785,G1785)</f>
        <v>#DIV/0!</v>
      </c>
      <c r="E1795" s="148" t="e">
        <f t="shared" ref="E1795:E1799" si="297">ROUND((D1795/C1795)*100,2)&amp;"%"</f>
        <v>#DIV/0!</v>
      </c>
      <c r="F1795" s="111"/>
      <c r="G1795" s="111"/>
      <c r="I1795" s="111" t="s">
        <v>198</v>
      </c>
      <c r="J1795" s="148" t="e">
        <f>AVERAGE(I1786,J1785,K1785,M1785,N1785,L1786)</f>
        <v>#DIV/0!</v>
      </c>
      <c r="K1795" s="148" t="e">
        <f>STDEV(I1786,J1785,K1785,L1786,M1785,N1785)</f>
        <v>#DIV/0!</v>
      </c>
      <c r="L1795" s="148" t="e">
        <f t="shared" ref="L1795:L1799" si="298">ROUND((K1795/J1795)*100,2)&amp;"%"</f>
        <v>#DIV/0!</v>
      </c>
      <c r="M1795" s="111"/>
      <c r="N1795" s="111"/>
      <c r="P1795" s="111" t="s">
        <v>198</v>
      </c>
      <c r="Q1795" s="148" t="e">
        <f>AVERAGE(P1786,Q1785,R1785,T1785,U1785,S1786)</f>
        <v>#DIV/0!</v>
      </c>
      <c r="R1795" s="148" t="e">
        <f>STDEV(P1786,Q1785,R1785,S1786,T1785,U1785)</f>
        <v>#DIV/0!</v>
      </c>
      <c r="S1795" s="148" t="e">
        <f t="shared" ref="S1795:S1799" si="299">ROUND((R1795/Q1795)*100,2)&amp;"%"</f>
        <v>#DIV/0!</v>
      </c>
      <c r="T1795" s="111"/>
      <c r="U1795" s="111"/>
    </row>
    <row r="1796" spans="1:21" s="148" customFormat="1" x14ac:dyDescent="0.3">
      <c r="A1796" s="111"/>
      <c r="B1796" s="111" t="s">
        <v>200</v>
      </c>
      <c r="C1796" s="148" t="e">
        <f>AVERAGE(B1788,C1787,D1786,E1785,F1790,G1789)</f>
        <v>#DIV/0!</v>
      </c>
      <c r="D1796" s="148" t="e">
        <f>STDEV(B1788,C1787,D1786,E1785,F1790,G1789)</f>
        <v>#DIV/0!</v>
      </c>
      <c r="E1796" s="148" t="e">
        <f t="shared" si="297"/>
        <v>#DIV/0!</v>
      </c>
      <c r="F1796" s="111"/>
      <c r="G1796" s="111"/>
      <c r="I1796" s="111" t="s">
        <v>200</v>
      </c>
      <c r="J1796" s="148" t="e">
        <f>AVERAGE(I1788,J1787,K1786,L1785,M1790,N1789)</f>
        <v>#DIV/0!</v>
      </c>
      <c r="K1796" s="148" t="e">
        <f>STDEV(I1788,J1787,K1786,L1785,M1790,N1789)</f>
        <v>#DIV/0!</v>
      </c>
      <c r="L1796" s="148" t="e">
        <f t="shared" si="298"/>
        <v>#DIV/0!</v>
      </c>
      <c r="M1796" s="111"/>
      <c r="N1796" s="111"/>
      <c r="P1796" s="111" t="s">
        <v>200</v>
      </c>
      <c r="Q1796" s="148" t="e">
        <f>AVERAGE(P1788,Q1787,R1786,S1785,T1790,U1789)</f>
        <v>#DIV/0!</v>
      </c>
      <c r="R1796" s="148" t="e">
        <f>STDEV(P1788,Q1787,R1786,S1785,T1790,U1789)</f>
        <v>#DIV/0!</v>
      </c>
      <c r="S1796" s="148" t="e">
        <f t="shared" si="299"/>
        <v>#DIV/0!</v>
      </c>
      <c r="T1796" s="111"/>
      <c r="U1796" s="111"/>
    </row>
    <row r="1797" spans="1:21" s="148" customFormat="1" x14ac:dyDescent="0.3">
      <c r="A1797" s="111"/>
      <c r="B1797" s="111" t="s">
        <v>201</v>
      </c>
      <c r="C1797" s="148" t="e">
        <f>AVERAGE(B1789,C1790,D1790,E1789,F1788,G1787)</f>
        <v>#DIV/0!</v>
      </c>
      <c r="D1797" s="148" t="e">
        <f>STDEV(B1789,C1790,D1790,E1789,F1788,G1787)</f>
        <v>#DIV/0!</v>
      </c>
      <c r="E1797" s="148" t="e">
        <f t="shared" si="297"/>
        <v>#DIV/0!</v>
      </c>
      <c r="F1797" s="111"/>
      <c r="G1797" s="111"/>
      <c r="I1797" s="111" t="s">
        <v>201</v>
      </c>
      <c r="J1797" s="148" t="e">
        <f>AVERAGE(I1789,J1790,K1790,L1789,M1788,N1787)</f>
        <v>#DIV/0!</v>
      </c>
      <c r="K1797" s="148" t="e">
        <f>STDEV(I1789,J1790,K1790,L1789,M1788,N1787)</f>
        <v>#DIV/0!</v>
      </c>
      <c r="L1797" s="148" t="e">
        <f t="shared" si="298"/>
        <v>#DIV/0!</v>
      </c>
      <c r="M1797" s="111"/>
      <c r="N1797" s="111"/>
      <c r="P1797" s="111" t="s">
        <v>201</v>
      </c>
      <c r="Q1797" s="148" t="e">
        <f>AVERAGE(P1789,Q1790,R1790,S1789,T1788,U1787)</f>
        <v>#DIV/0!</v>
      </c>
      <c r="R1797" s="148" t="e">
        <f>STDEV(P1789,Q1790,R1790,S1789,T1788,U1787)</f>
        <v>#DIV/0!</v>
      </c>
      <c r="S1797" s="148" t="e">
        <f t="shared" si="299"/>
        <v>#DIV/0!</v>
      </c>
      <c r="T1797" s="111"/>
      <c r="U1797" s="111"/>
    </row>
    <row r="1798" spans="1:21" s="148" customFormat="1" x14ac:dyDescent="0.3">
      <c r="A1798" s="111"/>
      <c r="B1798" s="111" t="s">
        <v>202</v>
      </c>
      <c r="C1798" s="148" t="e">
        <f>AVERAGE(B1791,C1789,D1788,G1786,F1791,E1792)</f>
        <v>#DIV/0!</v>
      </c>
      <c r="D1798" s="148" t="e">
        <f>STDEV(B1791,C1789,D1788,G1786,F1791,E1792)</f>
        <v>#DIV/0!</v>
      </c>
      <c r="E1798" s="148" t="e">
        <f t="shared" si="297"/>
        <v>#DIV/0!</v>
      </c>
      <c r="F1798" s="111"/>
      <c r="G1798" s="111"/>
      <c r="I1798" s="111" t="s">
        <v>202</v>
      </c>
      <c r="J1798" s="148" t="e">
        <f>AVERAGE(I1791,J1789,K1788,N1786,M1791,L1792)</f>
        <v>#DIV/0!</v>
      </c>
      <c r="K1798" s="148" t="e">
        <f>STDEV(I1791,J1789,K1788,N1786,M1791,L1792)</f>
        <v>#DIV/0!</v>
      </c>
      <c r="L1798" s="148" t="e">
        <f t="shared" si="298"/>
        <v>#DIV/0!</v>
      </c>
      <c r="M1798" s="111"/>
      <c r="N1798" s="111"/>
      <c r="P1798" s="111" t="s">
        <v>202</v>
      </c>
      <c r="Q1798" s="148" t="e">
        <f>AVERAGE(P1791,Q1789,R1788,U1786,T1791,S1792)</f>
        <v>#DIV/0!</v>
      </c>
      <c r="R1798" s="148" t="e">
        <f>STDEV(P1791,Q1789,R1788,U1786,T1791,S1792)</f>
        <v>#DIV/0!</v>
      </c>
      <c r="S1798" s="148" t="e">
        <f t="shared" si="299"/>
        <v>#DIV/0!</v>
      </c>
      <c r="T1798" s="111"/>
      <c r="U1798" s="111"/>
    </row>
    <row r="1799" spans="1:21" s="148" customFormat="1" x14ac:dyDescent="0.3">
      <c r="A1799" s="111"/>
      <c r="B1799" s="111" t="s">
        <v>204</v>
      </c>
      <c r="C1799" s="148" t="e">
        <f>AVERAGE(B1792,C1791,D1792,E1791,F1792,G1791)</f>
        <v>#DIV/0!</v>
      </c>
      <c r="D1799" s="148" t="e">
        <f>STDEV(B1792,C1791,D1792,E1791,F1792,G1791)</f>
        <v>#DIV/0!</v>
      </c>
      <c r="E1799" s="148" t="e">
        <f t="shared" si="297"/>
        <v>#DIV/0!</v>
      </c>
      <c r="F1799" s="111"/>
      <c r="G1799" s="111"/>
      <c r="I1799" s="111" t="s">
        <v>204</v>
      </c>
      <c r="J1799" s="148" t="e">
        <f>AVERAGE(I1792,J1791,K1792,L1791,M1792,N1791)</f>
        <v>#DIV/0!</v>
      </c>
      <c r="K1799" s="148" t="e">
        <f>STDEV(I1792,J1791,K1792,L1791,M1792,N1791)</f>
        <v>#DIV/0!</v>
      </c>
      <c r="L1799" s="148" t="e">
        <f t="shared" si="298"/>
        <v>#DIV/0!</v>
      </c>
      <c r="M1799" s="111"/>
      <c r="N1799" s="111"/>
      <c r="P1799" s="111" t="s">
        <v>204</v>
      </c>
      <c r="Q1799" s="148" t="e">
        <f>AVERAGE(P1792,Q1791,R1792,S1791,T1792,U1791)</f>
        <v>#DIV/0!</v>
      </c>
      <c r="R1799" s="148" t="e">
        <f>STDEV(P1792,Q1791,R1792,S1791,T1792,U1791)</f>
        <v>#DIV/0!</v>
      </c>
      <c r="S1799" s="148" t="e">
        <f t="shared" si="299"/>
        <v>#DIV/0!</v>
      </c>
      <c r="T1799" s="111"/>
      <c r="U1799" s="111"/>
    </row>
    <row r="1800" spans="1:21" s="148" customFormat="1" x14ac:dyDescent="0.3">
      <c r="A1800" s="111"/>
      <c r="B1800" s="111"/>
      <c r="C1800" s="111"/>
      <c r="D1800" s="111"/>
      <c r="E1800" s="111"/>
      <c r="F1800" s="111"/>
      <c r="G1800" s="111"/>
      <c r="I1800" s="111"/>
      <c r="J1800" s="111"/>
      <c r="K1800" s="111"/>
      <c r="L1800" s="111"/>
      <c r="M1800" s="111"/>
      <c r="N1800" s="111"/>
      <c r="P1800" s="111"/>
      <c r="Q1800" s="111"/>
      <c r="R1800" s="111"/>
      <c r="S1800" s="111"/>
      <c r="T1800" s="111"/>
      <c r="U1800" s="111"/>
    </row>
    <row r="1801" spans="1:21" s="148" customFormat="1" x14ac:dyDescent="0.3">
      <c r="A1801" s="111"/>
      <c r="B1801" s="52" t="s">
        <v>194</v>
      </c>
      <c r="C1801" s="106"/>
      <c r="D1801" s="106"/>
      <c r="E1801" s="106"/>
      <c r="F1801" s="106"/>
      <c r="G1801" s="106"/>
      <c r="H1801" s="106"/>
      <c r="I1801" s="52" t="s">
        <v>195</v>
      </c>
      <c r="J1801" s="106"/>
      <c r="K1801" s="106"/>
      <c r="L1801" s="106"/>
      <c r="M1801" s="106"/>
      <c r="N1801" s="106"/>
      <c r="O1801" s="106"/>
      <c r="P1801" s="52" t="s">
        <v>196</v>
      </c>
      <c r="Q1801" s="106"/>
      <c r="R1801" s="106"/>
      <c r="S1801" s="106"/>
      <c r="T1801" s="106"/>
      <c r="U1801" s="106"/>
    </row>
    <row r="1802" spans="1:21" s="148" customFormat="1" x14ac:dyDescent="0.3">
      <c r="A1802" s="111"/>
      <c r="B1802" s="131"/>
      <c r="C1802" s="131"/>
      <c r="D1802" s="131"/>
      <c r="E1802" s="131"/>
      <c r="F1802" s="131"/>
      <c r="G1802" s="131"/>
      <c r="H1802" s="106"/>
      <c r="I1802" s="131"/>
      <c r="J1802" s="131"/>
      <c r="K1802" s="131"/>
      <c r="L1802" s="131"/>
      <c r="M1802" s="131"/>
      <c r="N1802" s="131"/>
      <c r="O1802" s="106"/>
      <c r="P1802" s="131"/>
      <c r="Q1802" s="131"/>
      <c r="R1802" s="131"/>
      <c r="S1802" s="131"/>
      <c r="T1802" s="131"/>
      <c r="U1802" s="131"/>
    </row>
    <row r="1803" spans="1:21" s="148" customFormat="1" x14ac:dyDescent="0.3">
      <c r="A1803" s="111"/>
      <c r="B1803" s="132"/>
      <c r="C1803" s="133"/>
      <c r="D1803" s="133"/>
      <c r="E1803" s="134"/>
      <c r="F1803" s="133"/>
      <c r="G1803" s="133"/>
      <c r="H1803" s="106"/>
      <c r="I1803" s="132"/>
      <c r="J1803" s="133"/>
      <c r="K1803" s="133"/>
      <c r="L1803" s="134"/>
      <c r="M1803" s="133"/>
      <c r="N1803" s="133"/>
      <c r="O1803" s="106"/>
      <c r="P1803" s="132"/>
      <c r="Q1803" s="133"/>
      <c r="R1803" s="133"/>
      <c r="S1803" s="134"/>
      <c r="T1803" s="133"/>
      <c r="U1803" s="133"/>
    </row>
    <row r="1804" spans="1:21" s="148" customFormat="1" x14ac:dyDescent="0.3">
      <c r="A1804" s="111"/>
      <c r="B1804" s="133"/>
      <c r="C1804" s="132"/>
      <c r="D1804" s="134"/>
      <c r="E1804" s="133"/>
      <c r="F1804" s="135"/>
      <c r="G1804" s="136"/>
      <c r="H1804" s="106"/>
      <c r="I1804" s="133"/>
      <c r="J1804" s="132"/>
      <c r="K1804" s="134"/>
      <c r="L1804" s="133"/>
      <c r="M1804" s="135"/>
      <c r="N1804" s="136"/>
      <c r="O1804" s="106"/>
      <c r="P1804" s="133"/>
      <c r="Q1804" s="132"/>
      <c r="R1804" s="134"/>
      <c r="S1804" s="133"/>
      <c r="T1804" s="135"/>
      <c r="U1804" s="136"/>
    </row>
    <row r="1805" spans="1:21" s="148" customFormat="1" x14ac:dyDescent="0.3">
      <c r="A1805" s="111"/>
      <c r="B1805" s="135"/>
      <c r="C1805" s="134"/>
      <c r="D1805" s="132"/>
      <c r="E1805" s="135"/>
      <c r="F1805" s="135"/>
      <c r="G1805" s="137"/>
      <c r="H1805" s="106"/>
      <c r="I1805" s="135"/>
      <c r="J1805" s="134"/>
      <c r="K1805" s="132"/>
      <c r="L1805" s="135"/>
      <c r="M1805" s="135"/>
      <c r="N1805" s="137"/>
      <c r="O1805" s="106"/>
      <c r="P1805" s="135"/>
      <c r="Q1805" s="134"/>
      <c r="R1805" s="132"/>
      <c r="S1805" s="135"/>
      <c r="T1805" s="135"/>
      <c r="U1805" s="137"/>
    </row>
    <row r="1806" spans="1:21" s="148" customFormat="1" x14ac:dyDescent="0.3">
      <c r="A1806" s="111"/>
      <c r="B1806" s="134"/>
      <c r="C1806" s="135"/>
      <c r="D1806" s="136"/>
      <c r="E1806" s="132"/>
      <c r="F1806" s="137"/>
      <c r="G1806" s="135"/>
      <c r="H1806" s="106"/>
      <c r="I1806" s="134"/>
      <c r="J1806" s="135"/>
      <c r="K1806" s="136"/>
      <c r="L1806" s="132"/>
      <c r="M1806" s="137"/>
      <c r="N1806" s="135"/>
      <c r="O1806" s="106"/>
      <c r="P1806" s="134"/>
      <c r="Q1806" s="135"/>
      <c r="R1806" s="136"/>
      <c r="S1806" s="132"/>
      <c r="T1806" s="137"/>
      <c r="U1806" s="135"/>
    </row>
    <row r="1807" spans="1:21" s="148" customFormat="1" x14ac:dyDescent="0.3">
      <c r="A1807" s="111"/>
      <c r="B1807" s="137"/>
      <c r="C1807" s="136"/>
      <c r="D1807" s="135"/>
      <c r="E1807" s="137"/>
      <c r="F1807" s="132"/>
      <c r="G1807" s="134"/>
      <c r="H1807" s="106"/>
      <c r="I1807" s="137"/>
      <c r="J1807" s="136"/>
      <c r="K1807" s="135"/>
      <c r="L1807" s="137"/>
      <c r="M1807" s="132"/>
      <c r="N1807" s="134"/>
      <c r="O1807" s="106"/>
      <c r="P1807" s="137"/>
      <c r="Q1807" s="136"/>
      <c r="R1807" s="135"/>
      <c r="S1807" s="137"/>
      <c r="T1807" s="132"/>
      <c r="U1807" s="134"/>
    </row>
    <row r="1808" spans="1:21" s="148" customFormat="1" x14ac:dyDescent="0.3">
      <c r="A1808" s="111"/>
      <c r="B1808" s="135"/>
      <c r="C1808" s="137"/>
      <c r="D1808" s="137"/>
      <c r="E1808" s="135"/>
      <c r="F1808" s="134"/>
      <c r="G1808" s="132"/>
      <c r="H1808" s="106"/>
      <c r="I1808" s="135"/>
      <c r="J1808" s="137"/>
      <c r="K1808" s="137"/>
      <c r="L1808" s="135"/>
      <c r="M1808" s="134"/>
      <c r="N1808" s="132"/>
      <c r="O1808" s="106"/>
      <c r="P1808" s="135"/>
      <c r="Q1808" s="137"/>
      <c r="R1808" s="137"/>
      <c r="S1808" s="135"/>
      <c r="T1808" s="134"/>
      <c r="U1808" s="132"/>
    </row>
    <row r="1809" spans="1:21" s="148" customFormat="1" x14ac:dyDescent="0.3">
      <c r="A1809" s="111"/>
      <c r="B1809" s="136"/>
      <c r="C1809" s="138"/>
      <c r="D1809" s="135"/>
      <c r="E1809" s="138"/>
      <c r="F1809" s="136"/>
      <c r="G1809" s="138"/>
      <c r="H1809" s="106"/>
      <c r="I1809" s="136"/>
      <c r="J1809" s="138"/>
      <c r="K1809" s="135"/>
      <c r="L1809" s="138"/>
      <c r="M1809" s="136"/>
      <c r="N1809" s="138"/>
      <c r="O1809" s="106"/>
      <c r="P1809" s="136"/>
      <c r="Q1809" s="138"/>
      <c r="R1809" s="135"/>
      <c r="S1809" s="138"/>
      <c r="T1809" s="136"/>
      <c r="U1809" s="138"/>
    </row>
    <row r="1810" spans="1:21" s="148" customFormat="1" x14ac:dyDescent="0.3">
      <c r="A1810" s="111"/>
      <c r="B1810" s="145"/>
      <c r="C1810" s="146"/>
      <c r="D1810" s="145"/>
      <c r="E1810" s="147"/>
      <c r="F1810" s="145"/>
      <c r="G1810" s="146"/>
      <c r="H1810" s="106"/>
      <c r="I1810" s="145"/>
      <c r="J1810" s="146"/>
      <c r="K1810" s="145"/>
      <c r="L1810" s="147"/>
      <c r="M1810" s="145"/>
      <c r="N1810" s="146"/>
      <c r="O1810" s="106"/>
      <c r="P1810" s="145"/>
      <c r="Q1810" s="146"/>
      <c r="R1810" s="145"/>
      <c r="S1810" s="147"/>
      <c r="T1810" s="145"/>
      <c r="U1810" s="146"/>
    </row>
    <row r="1811" spans="1:21" s="148" customFormat="1" x14ac:dyDescent="0.3">
      <c r="A1811" s="111"/>
      <c r="C1811" s="111" t="s">
        <v>197</v>
      </c>
      <c r="D1811" s="111" t="s">
        <v>3</v>
      </c>
      <c r="E1811" s="111" t="s">
        <v>203</v>
      </c>
      <c r="J1811" s="111" t="s">
        <v>197</v>
      </c>
      <c r="K1811" s="111" t="s">
        <v>3</v>
      </c>
      <c r="L1811" s="111" t="s">
        <v>203</v>
      </c>
      <c r="Q1811" s="111" t="s">
        <v>197</v>
      </c>
      <c r="R1811" s="111" t="s">
        <v>3</v>
      </c>
      <c r="S1811" s="111" t="s">
        <v>203</v>
      </c>
    </row>
    <row r="1812" spans="1:21" s="148" customFormat="1" x14ac:dyDescent="0.3">
      <c r="A1812" s="111"/>
      <c r="B1812" s="111" t="s">
        <v>199</v>
      </c>
      <c r="C1812" s="148" t="e">
        <f>AVERAGE(B1803,C1804,D1805,E1806,F1807,G1808)</f>
        <v>#DIV/0!</v>
      </c>
      <c r="D1812" s="148" t="e">
        <f>STDEV(B1803,C1804,D1805,E1806,F1807,G1808)</f>
        <v>#DIV/0!</v>
      </c>
      <c r="E1812" s="148" t="e">
        <f>ROUND((D1812/C1812)*100,2)&amp;"%"</f>
        <v>#DIV/0!</v>
      </c>
      <c r="I1812" s="111" t="s">
        <v>199</v>
      </c>
      <c r="J1812" s="148" t="e">
        <f>AVERAGE(I1803,J1804,K1805,L1806,M1807,N1808)</f>
        <v>#DIV/0!</v>
      </c>
      <c r="K1812" s="148" t="e">
        <f>STDEV(I1803,J1804,K1805,L1806,M1807,N1808)</f>
        <v>#DIV/0!</v>
      </c>
      <c r="L1812" s="148" t="e">
        <f>ROUND((K1812/J1812)*100,2)&amp;"%"</f>
        <v>#DIV/0!</v>
      </c>
      <c r="P1812" s="111" t="s">
        <v>199</v>
      </c>
      <c r="Q1812" s="148" t="e">
        <f>AVERAGE(P1803,Q1804,R1805,S1806,T1807,U1808)</f>
        <v>#DIV/0!</v>
      </c>
      <c r="R1812" s="148" t="e">
        <f>STDEV(P1803,Q1804,R1805,S1806,T1807,U1808)</f>
        <v>#DIV/0!</v>
      </c>
      <c r="S1812" s="148" t="e">
        <f>ROUND((R1812/Q1812)*100,2)&amp;"%"</f>
        <v>#DIV/0!</v>
      </c>
    </row>
    <row r="1813" spans="1:21" s="148" customFormat="1" x14ac:dyDescent="0.3">
      <c r="A1813" s="111"/>
      <c r="B1813" s="111" t="s">
        <v>198</v>
      </c>
      <c r="C1813" s="148" t="e">
        <f>AVERAGE(B1804,C1803,D1803,F1803,G1803,E1804)</f>
        <v>#DIV/0!</v>
      </c>
      <c r="D1813" s="148" t="e">
        <f>STDEV(B1804,C1803,D1803,E1804,F1803,G1803)</f>
        <v>#DIV/0!</v>
      </c>
      <c r="E1813" s="148" t="e">
        <f t="shared" ref="E1813:E1817" si="300">ROUND((D1813/C1813)*100,2)&amp;"%"</f>
        <v>#DIV/0!</v>
      </c>
      <c r="F1813" s="111"/>
      <c r="G1813" s="111"/>
      <c r="I1813" s="111" t="s">
        <v>198</v>
      </c>
      <c r="J1813" s="148" t="e">
        <f>AVERAGE(I1804,J1803,K1803,M1803,N1803,L1804)</f>
        <v>#DIV/0!</v>
      </c>
      <c r="K1813" s="148" t="e">
        <f>STDEV(I1804,J1803,K1803,L1804,M1803,N1803)</f>
        <v>#DIV/0!</v>
      </c>
      <c r="L1813" s="148" t="e">
        <f t="shared" ref="L1813:L1817" si="301">ROUND((K1813/J1813)*100,2)&amp;"%"</f>
        <v>#DIV/0!</v>
      </c>
      <c r="M1813" s="111"/>
      <c r="N1813" s="111"/>
      <c r="P1813" s="111" t="s">
        <v>198</v>
      </c>
      <c r="Q1813" s="148" t="e">
        <f>AVERAGE(P1804,Q1803,R1803,T1803,U1803,S1804)</f>
        <v>#DIV/0!</v>
      </c>
      <c r="R1813" s="148" t="e">
        <f>STDEV(P1804,Q1803,R1803,S1804,T1803,U1803)</f>
        <v>#DIV/0!</v>
      </c>
      <c r="S1813" s="148" t="e">
        <f t="shared" ref="S1813:S1817" si="302">ROUND((R1813/Q1813)*100,2)&amp;"%"</f>
        <v>#DIV/0!</v>
      </c>
      <c r="T1813" s="111"/>
      <c r="U1813" s="111"/>
    </row>
    <row r="1814" spans="1:21" s="148" customFormat="1" x14ac:dyDescent="0.3">
      <c r="A1814" s="111"/>
      <c r="B1814" s="111" t="s">
        <v>200</v>
      </c>
      <c r="C1814" s="148" t="e">
        <f>AVERAGE(B1806,C1805,D1804,E1803,F1808,G1807)</f>
        <v>#DIV/0!</v>
      </c>
      <c r="D1814" s="148" t="e">
        <f>STDEV(B1806,C1805,D1804,E1803,F1808,G1807)</f>
        <v>#DIV/0!</v>
      </c>
      <c r="E1814" s="148" t="e">
        <f t="shared" si="300"/>
        <v>#DIV/0!</v>
      </c>
      <c r="F1814" s="111"/>
      <c r="G1814" s="111"/>
      <c r="I1814" s="111" t="s">
        <v>200</v>
      </c>
      <c r="J1814" s="148" t="e">
        <f>AVERAGE(I1806,J1805,K1804,L1803,M1808,N1807)</f>
        <v>#DIV/0!</v>
      </c>
      <c r="K1814" s="148" t="e">
        <f>STDEV(I1806,J1805,K1804,L1803,M1808,N1807)</f>
        <v>#DIV/0!</v>
      </c>
      <c r="L1814" s="148" t="e">
        <f t="shared" si="301"/>
        <v>#DIV/0!</v>
      </c>
      <c r="M1814" s="111"/>
      <c r="N1814" s="111"/>
      <c r="P1814" s="111" t="s">
        <v>200</v>
      </c>
      <c r="Q1814" s="148" t="e">
        <f>AVERAGE(P1806,Q1805,R1804,S1803,T1808,U1807)</f>
        <v>#DIV/0!</v>
      </c>
      <c r="R1814" s="148" t="e">
        <f>STDEV(P1806,Q1805,R1804,S1803,T1808,U1807)</f>
        <v>#DIV/0!</v>
      </c>
      <c r="S1814" s="148" t="e">
        <f t="shared" si="302"/>
        <v>#DIV/0!</v>
      </c>
      <c r="T1814" s="111"/>
      <c r="U1814" s="111"/>
    </row>
    <row r="1815" spans="1:21" s="148" customFormat="1" x14ac:dyDescent="0.3">
      <c r="A1815" s="111"/>
      <c r="B1815" s="111" t="s">
        <v>201</v>
      </c>
      <c r="C1815" s="148" t="e">
        <f>AVERAGE(B1807,C1808,D1808,E1807,F1806,G1805)</f>
        <v>#DIV/0!</v>
      </c>
      <c r="D1815" s="148" t="e">
        <f>STDEV(B1807,C1808,D1808,E1807,F1806,G1805)</f>
        <v>#DIV/0!</v>
      </c>
      <c r="E1815" s="148" t="e">
        <f t="shared" si="300"/>
        <v>#DIV/0!</v>
      </c>
      <c r="F1815" s="111"/>
      <c r="G1815" s="111"/>
      <c r="I1815" s="111" t="s">
        <v>201</v>
      </c>
      <c r="J1815" s="148" t="e">
        <f>AVERAGE(I1807,J1808,K1808,L1807,M1806,N1805)</f>
        <v>#DIV/0!</v>
      </c>
      <c r="K1815" s="148" t="e">
        <f>STDEV(I1807,J1808,K1808,L1807,M1806,N1805)</f>
        <v>#DIV/0!</v>
      </c>
      <c r="L1815" s="148" t="e">
        <f t="shared" si="301"/>
        <v>#DIV/0!</v>
      </c>
      <c r="M1815" s="111"/>
      <c r="N1815" s="111"/>
      <c r="P1815" s="111" t="s">
        <v>201</v>
      </c>
      <c r="Q1815" s="148" t="e">
        <f>AVERAGE(P1807,Q1808,R1808,S1807,T1806,U1805)</f>
        <v>#DIV/0!</v>
      </c>
      <c r="R1815" s="148" t="e">
        <f>STDEV(P1807,Q1808,R1808,S1807,T1806,U1805)</f>
        <v>#DIV/0!</v>
      </c>
      <c r="S1815" s="148" t="e">
        <f t="shared" si="302"/>
        <v>#DIV/0!</v>
      </c>
      <c r="T1815" s="111"/>
      <c r="U1815" s="111"/>
    </row>
    <row r="1816" spans="1:21" s="148" customFormat="1" x14ac:dyDescent="0.3">
      <c r="A1816" s="111"/>
      <c r="B1816" s="111" t="s">
        <v>202</v>
      </c>
      <c r="C1816" s="148" t="e">
        <f>AVERAGE(B1809,C1807,D1806,G1804,F1809,E1810)</f>
        <v>#DIV/0!</v>
      </c>
      <c r="D1816" s="148" t="e">
        <f>STDEV(B1809,C1807,D1806,G1804,F1809,E1810)</f>
        <v>#DIV/0!</v>
      </c>
      <c r="E1816" s="148" t="e">
        <f t="shared" si="300"/>
        <v>#DIV/0!</v>
      </c>
      <c r="F1816" s="111"/>
      <c r="G1816" s="111"/>
      <c r="I1816" s="111" t="s">
        <v>202</v>
      </c>
      <c r="J1816" s="148" t="e">
        <f>AVERAGE(I1809,J1807,K1806,N1804,M1809,L1810)</f>
        <v>#DIV/0!</v>
      </c>
      <c r="K1816" s="148" t="e">
        <f>STDEV(I1809,J1807,K1806,N1804,M1809,L1810)</f>
        <v>#DIV/0!</v>
      </c>
      <c r="L1816" s="148" t="e">
        <f t="shared" si="301"/>
        <v>#DIV/0!</v>
      </c>
      <c r="M1816" s="111"/>
      <c r="N1816" s="111"/>
      <c r="P1816" s="111" t="s">
        <v>202</v>
      </c>
      <c r="Q1816" s="148" t="e">
        <f>AVERAGE(P1809,Q1807,R1806,U1804,T1809,S1810)</f>
        <v>#DIV/0!</v>
      </c>
      <c r="R1816" s="148" t="e">
        <f>STDEV(P1809,Q1807,R1806,U1804,T1809,S1810)</f>
        <v>#DIV/0!</v>
      </c>
      <c r="S1816" s="148" t="e">
        <f t="shared" si="302"/>
        <v>#DIV/0!</v>
      </c>
      <c r="T1816" s="111"/>
      <c r="U1816" s="111"/>
    </row>
    <row r="1817" spans="1:21" s="148" customFormat="1" x14ac:dyDescent="0.3">
      <c r="A1817" s="111"/>
      <c r="B1817" s="111" t="s">
        <v>204</v>
      </c>
      <c r="C1817" s="148" t="e">
        <f>AVERAGE(B1810,C1809,D1810,E1809,F1810,G1809)</f>
        <v>#DIV/0!</v>
      </c>
      <c r="D1817" s="148" t="e">
        <f>STDEV(B1810,C1809,D1810,E1809,F1810,G1809)</f>
        <v>#DIV/0!</v>
      </c>
      <c r="E1817" s="148" t="e">
        <f t="shared" si="300"/>
        <v>#DIV/0!</v>
      </c>
      <c r="F1817" s="111"/>
      <c r="G1817" s="111"/>
      <c r="I1817" s="111" t="s">
        <v>204</v>
      </c>
      <c r="J1817" s="148" t="e">
        <f>AVERAGE(I1810,J1809,K1810,L1809,M1810,N1809)</f>
        <v>#DIV/0!</v>
      </c>
      <c r="K1817" s="148" t="e">
        <f>STDEV(I1810,J1809,K1810,L1809,M1810,N1809)</f>
        <v>#DIV/0!</v>
      </c>
      <c r="L1817" s="148" t="e">
        <f t="shared" si="301"/>
        <v>#DIV/0!</v>
      </c>
      <c r="M1817" s="111"/>
      <c r="N1817" s="111"/>
      <c r="P1817" s="111" t="s">
        <v>204</v>
      </c>
      <c r="Q1817" s="148" t="e">
        <f>AVERAGE(P1810,Q1809,R1810,S1809,T1810,U1809)</f>
        <v>#DIV/0!</v>
      </c>
      <c r="R1817" s="148" t="e">
        <f>STDEV(P1810,Q1809,R1810,S1809,T1810,U1809)</f>
        <v>#DIV/0!</v>
      </c>
      <c r="S1817" s="148" t="e">
        <f t="shared" si="302"/>
        <v>#DIV/0!</v>
      </c>
      <c r="T1817" s="111"/>
      <c r="U1817" s="111"/>
    </row>
    <row r="1818" spans="1:21" s="148" customFormat="1" x14ac:dyDescent="0.3">
      <c r="A1818" s="111"/>
      <c r="B1818" s="111"/>
      <c r="C1818" s="111"/>
      <c r="D1818" s="111"/>
      <c r="E1818" s="111"/>
      <c r="F1818" s="111"/>
      <c r="G1818" s="111"/>
      <c r="I1818" s="111"/>
      <c r="J1818" s="111"/>
      <c r="K1818" s="111"/>
      <c r="L1818" s="111"/>
      <c r="M1818" s="111"/>
      <c r="N1818" s="111"/>
      <c r="P1818" s="111"/>
      <c r="Q1818" s="111"/>
      <c r="R1818" s="111"/>
      <c r="S1818" s="111"/>
      <c r="T1818" s="111"/>
      <c r="U1818" s="111"/>
    </row>
    <row r="1819" spans="1:21" s="148" customFormat="1" x14ac:dyDescent="0.3">
      <c r="A1819" s="111"/>
      <c r="B1819" s="52" t="s">
        <v>194</v>
      </c>
      <c r="C1819" s="106"/>
      <c r="D1819" s="106"/>
      <c r="E1819" s="106"/>
      <c r="F1819" s="106"/>
      <c r="G1819" s="106"/>
      <c r="H1819" s="106"/>
      <c r="I1819" s="52" t="s">
        <v>195</v>
      </c>
      <c r="J1819" s="106"/>
      <c r="K1819" s="106"/>
      <c r="L1819" s="106"/>
      <c r="M1819" s="106"/>
      <c r="N1819" s="106"/>
      <c r="O1819" s="106"/>
      <c r="P1819" s="52" t="s">
        <v>196</v>
      </c>
      <c r="Q1819" s="106"/>
      <c r="R1819" s="106"/>
      <c r="S1819" s="106"/>
      <c r="T1819" s="106"/>
      <c r="U1819" s="106"/>
    </row>
    <row r="1820" spans="1:21" s="148" customFormat="1" x14ac:dyDescent="0.3">
      <c r="A1820" s="111"/>
      <c r="B1820" s="131"/>
      <c r="C1820" s="131"/>
      <c r="D1820" s="131"/>
      <c r="E1820" s="131"/>
      <c r="F1820" s="131"/>
      <c r="G1820" s="131"/>
      <c r="H1820" s="106"/>
      <c r="I1820" s="131"/>
      <c r="J1820" s="131"/>
      <c r="K1820" s="131"/>
      <c r="L1820" s="131"/>
      <c r="M1820" s="131"/>
      <c r="N1820" s="131"/>
      <c r="O1820" s="106"/>
      <c r="P1820" s="131"/>
      <c r="Q1820" s="131"/>
      <c r="R1820" s="131"/>
      <c r="S1820" s="131"/>
      <c r="T1820" s="131"/>
      <c r="U1820" s="131"/>
    </row>
    <row r="1821" spans="1:21" s="148" customFormat="1" x14ac:dyDescent="0.3">
      <c r="A1821" s="111"/>
      <c r="B1821" s="132"/>
      <c r="C1821" s="133"/>
      <c r="D1821" s="133"/>
      <c r="E1821" s="134"/>
      <c r="F1821" s="133"/>
      <c r="G1821" s="133"/>
      <c r="H1821" s="106"/>
      <c r="I1821" s="132"/>
      <c r="J1821" s="133"/>
      <c r="K1821" s="133"/>
      <c r="L1821" s="134"/>
      <c r="M1821" s="133"/>
      <c r="N1821" s="133"/>
      <c r="O1821" s="106"/>
      <c r="P1821" s="132"/>
      <c r="Q1821" s="133"/>
      <c r="R1821" s="133"/>
      <c r="S1821" s="134"/>
      <c r="T1821" s="133"/>
      <c r="U1821" s="133"/>
    </row>
    <row r="1822" spans="1:21" s="148" customFormat="1" x14ac:dyDescent="0.3">
      <c r="A1822" s="111"/>
      <c r="B1822" s="133"/>
      <c r="C1822" s="132"/>
      <c r="D1822" s="134"/>
      <c r="E1822" s="133"/>
      <c r="F1822" s="135"/>
      <c r="G1822" s="136"/>
      <c r="H1822" s="106"/>
      <c r="I1822" s="133"/>
      <c r="J1822" s="132"/>
      <c r="K1822" s="134"/>
      <c r="L1822" s="133"/>
      <c r="M1822" s="135"/>
      <c r="N1822" s="136"/>
      <c r="O1822" s="106"/>
      <c r="P1822" s="133"/>
      <c r="Q1822" s="132"/>
      <c r="R1822" s="134"/>
      <c r="S1822" s="133"/>
      <c r="T1822" s="135"/>
      <c r="U1822" s="136"/>
    </row>
    <row r="1823" spans="1:21" s="148" customFormat="1" x14ac:dyDescent="0.3">
      <c r="A1823" s="111"/>
      <c r="B1823" s="135"/>
      <c r="C1823" s="134"/>
      <c r="D1823" s="132"/>
      <c r="E1823" s="135"/>
      <c r="F1823" s="135"/>
      <c r="G1823" s="137"/>
      <c r="H1823" s="106"/>
      <c r="I1823" s="135"/>
      <c r="J1823" s="134"/>
      <c r="K1823" s="132"/>
      <c r="L1823" s="135"/>
      <c r="M1823" s="135"/>
      <c r="N1823" s="137"/>
      <c r="O1823" s="106"/>
      <c r="P1823" s="135"/>
      <c r="Q1823" s="134"/>
      <c r="R1823" s="132"/>
      <c r="S1823" s="135"/>
      <c r="T1823" s="135"/>
      <c r="U1823" s="137"/>
    </row>
    <row r="1824" spans="1:21" s="148" customFormat="1" x14ac:dyDescent="0.3">
      <c r="A1824" s="111"/>
      <c r="B1824" s="134"/>
      <c r="C1824" s="135"/>
      <c r="D1824" s="136"/>
      <c r="E1824" s="132"/>
      <c r="F1824" s="137"/>
      <c r="G1824" s="135"/>
      <c r="H1824" s="106"/>
      <c r="I1824" s="134"/>
      <c r="J1824" s="135"/>
      <c r="K1824" s="136"/>
      <c r="L1824" s="132"/>
      <c r="M1824" s="137"/>
      <c r="N1824" s="135"/>
      <c r="O1824" s="106"/>
      <c r="P1824" s="134"/>
      <c r="Q1824" s="135"/>
      <c r="R1824" s="136"/>
      <c r="S1824" s="132"/>
      <c r="T1824" s="137"/>
      <c r="U1824" s="135"/>
    </row>
    <row r="1825" spans="1:21" s="148" customFormat="1" x14ac:dyDescent="0.3">
      <c r="A1825" s="111"/>
      <c r="B1825" s="137"/>
      <c r="C1825" s="136"/>
      <c r="D1825" s="135"/>
      <c r="E1825" s="137"/>
      <c r="F1825" s="132"/>
      <c r="G1825" s="134"/>
      <c r="H1825" s="106"/>
      <c r="I1825" s="137"/>
      <c r="J1825" s="136"/>
      <c r="K1825" s="135"/>
      <c r="L1825" s="137"/>
      <c r="M1825" s="132"/>
      <c r="N1825" s="134"/>
      <c r="O1825" s="106"/>
      <c r="P1825" s="137"/>
      <c r="Q1825" s="136"/>
      <c r="R1825" s="135"/>
      <c r="S1825" s="137"/>
      <c r="T1825" s="132"/>
      <c r="U1825" s="134"/>
    </row>
    <row r="1826" spans="1:21" s="148" customFormat="1" x14ac:dyDescent="0.3">
      <c r="A1826" s="111"/>
      <c r="B1826" s="135"/>
      <c r="C1826" s="137"/>
      <c r="D1826" s="137"/>
      <c r="E1826" s="135"/>
      <c r="F1826" s="134"/>
      <c r="G1826" s="132"/>
      <c r="H1826" s="106"/>
      <c r="I1826" s="135"/>
      <c r="J1826" s="137"/>
      <c r="K1826" s="137"/>
      <c r="L1826" s="135"/>
      <c r="M1826" s="134"/>
      <c r="N1826" s="132"/>
      <c r="O1826" s="106"/>
      <c r="P1826" s="135"/>
      <c r="Q1826" s="137"/>
      <c r="R1826" s="137"/>
      <c r="S1826" s="135"/>
      <c r="T1826" s="134"/>
      <c r="U1826" s="132"/>
    </row>
    <row r="1827" spans="1:21" s="148" customFormat="1" x14ac:dyDescent="0.3">
      <c r="A1827" s="111"/>
      <c r="B1827" s="136"/>
      <c r="C1827" s="138"/>
      <c r="D1827" s="135"/>
      <c r="E1827" s="138"/>
      <c r="F1827" s="136"/>
      <c r="G1827" s="138"/>
      <c r="H1827" s="106"/>
      <c r="I1827" s="136"/>
      <c r="J1827" s="138"/>
      <c r="K1827" s="135"/>
      <c r="L1827" s="138"/>
      <c r="M1827" s="136"/>
      <c r="N1827" s="138"/>
      <c r="O1827" s="106"/>
      <c r="P1827" s="136"/>
      <c r="Q1827" s="138"/>
      <c r="R1827" s="135"/>
      <c r="S1827" s="138"/>
      <c r="T1827" s="136"/>
      <c r="U1827" s="138"/>
    </row>
    <row r="1828" spans="1:21" s="148" customFormat="1" x14ac:dyDescent="0.3">
      <c r="A1828" s="111"/>
      <c r="B1828" s="145"/>
      <c r="C1828" s="146"/>
      <c r="D1828" s="145"/>
      <c r="E1828" s="147"/>
      <c r="F1828" s="145"/>
      <c r="G1828" s="146"/>
      <c r="H1828" s="106"/>
      <c r="I1828" s="145"/>
      <c r="J1828" s="146"/>
      <c r="K1828" s="145"/>
      <c r="L1828" s="147"/>
      <c r="M1828" s="145"/>
      <c r="N1828" s="146"/>
      <c r="O1828" s="106"/>
      <c r="P1828" s="145"/>
      <c r="Q1828" s="146"/>
      <c r="R1828" s="145"/>
      <c r="S1828" s="147"/>
      <c r="T1828" s="145"/>
      <c r="U1828" s="146"/>
    </row>
    <row r="1829" spans="1:21" s="148" customFormat="1" x14ac:dyDescent="0.3">
      <c r="A1829" s="111"/>
      <c r="C1829" s="111" t="s">
        <v>197</v>
      </c>
      <c r="D1829" s="111" t="s">
        <v>3</v>
      </c>
      <c r="E1829" s="111" t="s">
        <v>203</v>
      </c>
      <c r="J1829" s="111" t="s">
        <v>197</v>
      </c>
      <c r="K1829" s="111" t="s">
        <v>3</v>
      </c>
      <c r="L1829" s="111" t="s">
        <v>203</v>
      </c>
      <c r="Q1829" s="111" t="s">
        <v>197</v>
      </c>
      <c r="R1829" s="111" t="s">
        <v>3</v>
      </c>
      <c r="S1829" s="111" t="s">
        <v>203</v>
      </c>
    </row>
    <row r="1830" spans="1:21" s="148" customFormat="1" x14ac:dyDescent="0.3">
      <c r="A1830" s="111"/>
      <c r="B1830" s="111" t="s">
        <v>199</v>
      </c>
      <c r="C1830" s="148" t="e">
        <f>AVERAGE(B1821,C1822,D1823,E1824,F1825,G1826)</f>
        <v>#DIV/0!</v>
      </c>
      <c r="D1830" s="148" t="e">
        <f>STDEV(B1821,C1822,D1823,E1824,F1825,G1826)</f>
        <v>#DIV/0!</v>
      </c>
      <c r="E1830" s="148" t="e">
        <f>ROUND((D1830/C1830)*100,2)&amp;"%"</f>
        <v>#DIV/0!</v>
      </c>
      <c r="I1830" s="111" t="s">
        <v>199</v>
      </c>
      <c r="J1830" s="148" t="e">
        <f>AVERAGE(I1821,J1822,K1823,L1824,M1825,N1826)</f>
        <v>#DIV/0!</v>
      </c>
      <c r="K1830" s="148" t="e">
        <f>STDEV(I1821,J1822,K1823,L1824,M1825,N1826)</f>
        <v>#DIV/0!</v>
      </c>
      <c r="L1830" s="148" t="e">
        <f>ROUND((K1830/J1830)*100,2)&amp;"%"</f>
        <v>#DIV/0!</v>
      </c>
      <c r="P1830" s="111" t="s">
        <v>199</v>
      </c>
      <c r="Q1830" s="148" t="e">
        <f>AVERAGE(P1821,Q1822,R1823,S1824,T1825,U1826)</f>
        <v>#DIV/0!</v>
      </c>
      <c r="R1830" s="148" t="e">
        <f>STDEV(P1821,Q1822,R1823,S1824,T1825,U1826)</f>
        <v>#DIV/0!</v>
      </c>
      <c r="S1830" s="148" t="e">
        <f>ROUND((R1830/Q1830)*100,2)&amp;"%"</f>
        <v>#DIV/0!</v>
      </c>
    </row>
    <row r="1831" spans="1:21" s="148" customFormat="1" x14ac:dyDescent="0.3">
      <c r="A1831" s="111"/>
      <c r="B1831" s="111" t="s">
        <v>198</v>
      </c>
      <c r="C1831" s="148" t="e">
        <f>AVERAGE(B1822,C1821,D1821,F1821,G1821,E1822)</f>
        <v>#DIV/0!</v>
      </c>
      <c r="D1831" s="148" t="e">
        <f>STDEV(B1822,C1821,D1821,E1822,F1821,G1821)</f>
        <v>#DIV/0!</v>
      </c>
      <c r="E1831" s="148" t="e">
        <f t="shared" ref="E1831:E1835" si="303">ROUND((D1831/C1831)*100,2)&amp;"%"</f>
        <v>#DIV/0!</v>
      </c>
      <c r="F1831" s="111"/>
      <c r="G1831" s="111"/>
      <c r="I1831" s="111" t="s">
        <v>198</v>
      </c>
      <c r="J1831" s="148" t="e">
        <f>AVERAGE(I1822,J1821,K1821,M1821,N1821,L1822)</f>
        <v>#DIV/0!</v>
      </c>
      <c r="K1831" s="148" t="e">
        <f>STDEV(I1822,J1821,K1821,L1822,M1821,N1821)</f>
        <v>#DIV/0!</v>
      </c>
      <c r="L1831" s="148" t="e">
        <f t="shared" ref="L1831:L1835" si="304">ROUND((K1831/J1831)*100,2)&amp;"%"</f>
        <v>#DIV/0!</v>
      </c>
      <c r="M1831" s="111"/>
      <c r="N1831" s="111"/>
      <c r="P1831" s="111" t="s">
        <v>198</v>
      </c>
      <c r="Q1831" s="148" t="e">
        <f>AVERAGE(P1822,Q1821,R1821,T1821,U1821,S1822)</f>
        <v>#DIV/0!</v>
      </c>
      <c r="R1831" s="148" t="e">
        <f>STDEV(P1822,Q1821,R1821,S1822,T1821,U1821)</f>
        <v>#DIV/0!</v>
      </c>
      <c r="S1831" s="148" t="e">
        <f t="shared" ref="S1831:S1835" si="305">ROUND((R1831/Q1831)*100,2)&amp;"%"</f>
        <v>#DIV/0!</v>
      </c>
      <c r="T1831" s="111"/>
      <c r="U1831" s="111"/>
    </row>
    <row r="1832" spans="1:21" s="148" customFormat="1" x14ac:dyDescent="0.3">
      <c r="A1832" s="111"/>
      <c r="B1832" s="111" t="s">
        <v>200</v>
      </c>
      <c r="C1832" s="148" t="e">
        <f>AVERAGE(B1824,C1823,D1822,E1821,F1826,G1825)</f>
        <v>#DIV/0!</v>
      </c>
      <c r="D1832" s="148" t="e">
        <f>STDEV(B1824,C1823,D1822,E1821,F1826,G1825)</f>
        <v>#DIV/0!</v>
      </c>
      <c r="E1832" s="148" t="e">
        <f t="shared" si="303"/>
        <v>#DIV/0!</v>
      </c>
      <c r="F1832" s="111"/>
      <c r="G1832" s="111"/>
      <c r="I1832" s="111" t="s">
        <v>200</v>
      </c>
      <c r="J1832" s="148" t="e">
        <f>AVERAGE(I1824,J1823,K1822,L1821,M1826,N1825)</f>
        <v>#DIV/0!</v>
      </c>
      <c r="K1832" s="148" t="e">
        <f>STDEV(I1824,J1823,K1822,L1821,M1826,N1825)</f>
        <v>#DIV/0!</v>
      </c>
      <c r="L1832" s="148" t="e">
        <f t="shared" si="304"/>
        <v>#DIV/0!</v>
      </c>
      <c r="M1832" s="111"/>
      <c r="N1832" s="111"/>
      <c r="P1832" s="111" t="s">
        <v>200</v>
      </c>
      <c r="Q1832" s="148" t="e">
        <f>AVERAGE(P1824,Q1823,R1822,S1821,T1826,U1825)</f>
        <v>#DIV/0!</v>
      </c>
      <c r="R1832" s="148" t="e">
        <f>STDEV(P1824,Q1823,R1822,S1821,T1826,U1825)</f>
        <v>#DIV/0!</v>
      </c>
      <c r="S1832" s="148" t="e">
        <f t="shared" si="305"/>
        <v>#DIV/0!</v>
      </c>
      <c r="T1832" s="111"/>
      <c r="U1832" s="111"/>
    </row>
    <row r="1833" spans="1:21" s="148" customFormat="1" x14ac:dyDescent="0.3">
      <c r="A1833" s="111"/>
      <c r="B1833" s="111" t="s">
        <v>201</v>
      </c>
      <c r="C1833" s="148" t="e">
        <f>AVERAGE(B1825,C1826,D1826,E1825,F1824,G1823)</f>
        <v>#DIV/0!</v>
      </c>
      <c r="D1833" s="148" t="e">
        <f>STDEV(B1825,C1826,D1826,E1825,F1824,G1823)</f>
        <v>#DIV/0!</v>
      </c>
      <c r="E1833" s="148" t="e">
        <f t="shared" si="303"/>
        <v>#DIV/0!</v>
      </c>
      <c r="F1833" s="111"/>
      <c r="G1833" s="111"/>
      <c r="I1833" s="111" t="s">
        <v>201</v>
      </c>
      <c r="J1833" s="148" t="e">
        <f>AVERAGE(I1825,J1826,K1826,L1825,M1824,N1823)</f>
        <v>#DIV/0!</v>
      </c>
      <c r="K1833" s="148" t="e">
        <f>STDEV(I1825,J1826,K1826,L1825,M1824,N1823)</f>
        <v>#DIV/0!</v>
      </c>
      <c r="L1833" s="148" t="e">
        <f t="shared" si="304"/>
        <v>#DIV/0!</v>
      </c>
      <c r="M1833" s="111"/>
      <c r="N1833" s="111"/>
      <c r="P1833" s="111" t="s">
        <v>201</v>
      </c>
      <c r="Q1833" s="148" t="e">
        <f>AVERAGE(P1825,Q1826,R1826,S1825,T1824,U1823)</f>
        <v>#DIV/0!</v>
      </c>
      <c r="R1833" s="148" t="e">
        <f>STDEV(P1825,Q1826,R1826,S1825,T1824,U1823)</f>
        <v>#DIV/0!</v>
      </c>
      <c r="S1833" s="148" t="e">
        <f t="shared" si="305"/>
        <v>#DIV/0!</v>
      </c>
      <c r="T1833" s="111"/>
      <c r="U1833" s="111"/>
    </row>
    <row r="1834" spans="1:21" s="148" customFormat="1" x14ac:dyDescent="0.3">
      <c r="A1834" s="111"/>
      <c r="B1834" s="111" t="s">
        <v>202</v>
      </c>
      <c r="C1834" s="148" t="e">
        <f>AVERAGE(B1827,C1825,D1824,G1822,F1827,E1828)</f>
        <v>#DIV/0!</v>
      </c>
      <c r="D1834" s="148" t="e">
        <f>STDEV(B1827,C1825,D1824,G1822,F1827,E1828)</f>
        <v>#DIV/0!</v>
      </c>
      <c r="E1834" s="148" t="e">
        <f t="shared" si="303"/>
        <v>#DIV/0!</v>
      </c>
      <c r="F1834" s="111"/>
      <c r="G1834" s="111"/>
      <c r="I1834" s="111" t="s">
        <v>202</v>
      </c>
      <c r="J1834" s="148" t="e">
        <f>AVERAGE(I1827,J1825,K1824,N1822,M1827,L1828)</f>
        <v>#DIV/0!</v>
      </c>
      <c r="K1834" s="148" t="e">
        <f>STDEV(I1827,J1825,K1824,N1822,M1827,L1828)</f>
        <v>#DIV/0!</v>
      </c>
      <c r="L1834" s="148" t="e">
        <f t="shared" si="304"/>
        <v>#DIV/0!</v>
      </c>
      <c r="M1834" s="111"/>
      <c r="N1834" s="111"/>
      <c r="P1834" s="111" t="s">
        <v>202</v>
      </c>
      <c r="Q1834" s="148" t="e">
        <f>AVERAGE(P1827,Q1825,R1824,U1822,T1827,S1828)</f>
        <v>#DIV/0!</v>
      </c>
      <c r="R1834" s="148" t="e">
        <f>STDEV(P1827,Q1825,R1824,U1822,T1827,S1828)</f>
        <v>#DIV/0!</v>
      </c>
      <c r="S1834" s="148" t="e">
        <f t="shared" si="305"/>
        <v>#DIV/0!</v>
      </c>
      <c r="T1834" s="111"/>
      <c r="U1834" s="111"/>
    </row>
    <row r="1835" spans="1:21" s="148" customFormat="1" x14ac:dyDescent="0.3">
      <c r="A1835" s="111"/>
      <c r="B1835" s="111" t="s">
        <v>204</v>
      </c>
      <c r="C1835" s="148" t="e">
        <f>AVERAGE(B1828,C1827,D1828,E1827,F1828,G1827)</f>
        <v>#DIV/0!</v>
      </c>
      <c r="D1835" s="148" t="e">
        <f>STDEV(B1828,C1827,D1828,E1827,F1828,G1827)</f>
        <v>#DIV/0!</v>
      </c>
      <c r="E1835" s="148" t="e">
        <f t="shared" si="303"/>
        <v>#DIV/0!</v>
      </c>
      <c r="F1835" s="111"/>
      <c r="G1835" s="111"/>
      <c r="I1835" s="111" t="s">
        <v>204</v>
      </c>
      <c r="J1835" s="148" t="e">
        <f>AVERAGE(I1828,J1827,K1828,L1827,M1828,N1827)</f>
        <v>#DIV/0!</v>
      </c>
      <c r="K1835" s="148" t="e">
        <f>STDEV(I1828,J1827,K1828,L1827,M1828,N1827)</f>
        <v>#DIV/0!</v>
      </c>
      <c r="L1835" s="148" t="e">
        <f t="shared" si="304"/>
        <v>#DIV/0!</v>
      </c>
      <c r="M1835" s="111"/>
      <c r="N1835" s="111"/>
      <c r="P1835" s="111" t="s">
        <v>204</v>
      </c>
      <c r="Q1835" s="148" t="e">
        <f>AVERAGE(P1828,Q1827,R1828,S1827,T1828,U1827)</f>
        <v>#DIV/0!</v>
      </c>
      <c r="R1835" s="148" t="e">
        <f>STDEV(P1828,Q1827,R1828,S1827,T1828,U1827)</f>
        <v>#DIV/0!</v>
      </c>
      <c r="S1835" s="148" t="e">
        <f t="shared" si="305"/>
        <v>#DIV/0!</v>
      </c>
      <c r="T1835" s="111"/>
      <c r="U1835" s="111"/>
    </row>
    <row r="1836" spans="1:21" s="148" customFormat="1" x14ac:dyDescent="0.3">
      <c r="A1836" s="111"/>
      <c r="B1836" s="111"/>
      <c r="C1836" s="111"/>
      <c r="D1836" s="111"/>
      <c r="E1836" s="111"/>
      <c r="F1836" s="111"/>
      <c r="G1836" s="111"/>
      <c r="I1836" s="111"/>
      <c r="J1836" s="111"/>
      <c r="K1836" s="111"/>
      <c r="L1836" s="111"/>
      <c r="M1836" s="111"/>
      <c r="N1836" s="111"/>
      <c r="P1836" s="111"/>
      <c r="Q1836" s="111"/>
      <c r="R1836" s="111"/>
      <c r="S1836" s="111"/>
      <c r="T1836" s="111"/>
      <c r="U1836" s="111"/>
    </row>
    <row r="1837" spans="1:21" s="148" customFormat="1" x14ac:dyDescent="0.3">
      <c r="A1837" s="111"/>
      <c r="B1837" s="52" t="s">
        <v>194</v>
      </c>
      <c r="C1837" s="106"/>
      <c r="D1837" s="106"/>
      <c r="E1837" s="106"/>
      <c r="F1837" s="106"/>
      <c r="G1837" s="106"/>
      <c r="H1837" s="106"/>
      <c r="I1837" s="52" t="s">
        <v>195</v>
      </c>
      <c r="J1837" s="106"/>
      <c r="K1837" s="106"/>
      <c r="L1837" s="106"/>
      <c r="M1837" s="106"/>
      <c r="N1837" s="106"/>
      <c r="O1837" s="106"/>
      <c r="P1837" s="52" t="s">
        <v>196</v>
      </c>
      <c r="Q1837" s="106"/>
      <c r="R1837" s="106"/>
      <c r="S1837" s="106"/>
      <c r="T1837" s="106"/>
      <c r="U1837" s="106"/>
    </row>
    <row r="1838" spans="1:21" s="148" customFormat="1" x14ac:dyDescent="0.3">
      <c r="A1838" s="111"/>
      <c r="B1838" s="131"/>
      <c r="C1838" s="131"/>
      <c r="D1838" s="131"/>
      <c r="E1838" s="131"/>
      <c r="F1838" s="131"/>
      <c r="G1838" s="131"/>
      <c r="H1838" s="106"/>
      <c r="I1838" s="131"/>
      <c r="J1838" s="131"/>
      <c r="K1838" s="131"/>
      <c r="L1838" s="131"/>
      <c r="M1838" s="131"/>
      <c r="N1838" s="131"/>
      <c r="O1838" s="106"/>
      <c r="P1838" s="131"/>
      <c r="Q1838" s="131"/>
      <c r="R1838" s="131"/>
      <c r="S1838" s="131"/>
      <c r="T1838" s="131"/>
      <c r="U1838" s="131"/>
    </row>
    <row r="1839" spans="1:21" s="148" customFormat="1" x14ac:dyDescent="0.3">
      <c r="A1839" s="111"/>
      <c r="B1839" s="132"/>
      <c r="C1839" s="133"/>
      <c r="D1839" s="133"/>
      <c r="E1839" s="134"/>
      <c r="F1839" s="133"/>
      <c r="G1839" s="133"/>
      <c r="H1839" s="106"/>
      <c r="I1839" s="132"/>
      <c r="J1839" s="133"/>
      <c r="K1839" s="133"/>
      <c r="L1839" s="134"/>
      <c r="M1839" s="133"/>
      <c r="N1839" s="133"/>
      <c r="O1839" s="106"/>
      <c r="P1839" s="132"/>
      <c r="Q1839" s="133"/>
      <c r="R1839" s="133"/>
      <c r="S1839" s="134"/>
      <c r="T1839" s="133"/>
      <c r="U1839" s="133"/>
    </row>
    <row r="1840" spans="1:21" s="148" customFormat="1" x14ac:dyDescent="0.3">
      <c r="A1840" s="111"/>
      <c r="B1840" s="133"/>
      <c r="C1840" s="132"/>
      <c r="D1840" s="134"/>
      <c r="E1840" s="133"/>
      <c r="F1840" s="135"/>
      <c r="G1840" s="136"/>
      <c r="H1840" s="106"/>
      <c r="I1840" s="133"/>
      <c r="J1840" s="132"/>
      <c r="K1840" s="134"/>
      <c r="L1840" s="133"/>
      <c r="M1840" s="135"/>
      <c r="N1840" s="136"/>
      <c r="O1840" s="106"/>
      <c r="P1840" s="133"/>
      <c r="Q1840" s="132"/>
      <c r="R1840" s="134"/>
      <c r="S1840" s="133"/>
      <c r="T1840" s="135"/>
      <c r="U1840" s="136"/>
    </row>
    <row r="1841" spans="1:21" s="148" customFormat="1" x14ac:dyDescent="0.3">
      <c r="A1841" s="111"/>
      <c r="B1841" s="135"/>
      <c r="C1841" s="134"/>
      <c r="D1841" s="132"/>
      <c r="E1841" s="135"/>
      <c r="F1841" s="135"/>
      <c r="G1841" s="137"/>
      <c r="H1841" s="106"/>
      <c r="I1841" s="135"/>
      <c r="J1841" s="134"/>
      <c r="K1841" s="132"/>
      <c r="L1841" s="135"/>
      <c r="M1841" s="135"/>
      <c r="N1841" s="137"/>
      <c r="O1841" s="106"/>
      <c r="P1841" s="135"/>
      <c r="Q1841" s="134"/>
      <c r="R1841" s="132"/>
      <c r="S1841" s="135"/>
      <c r="T1841" s="135"/>
      <c r="U1841" s="137"/>
    </row>
    <row r="1842" spans="1:21" s="148" customFormat="1" x14ac:dyDescent="0.3">
      <c r="A1842" s="111"/>
      <c r="B1842" s="134"/>
      <c r="C1842" s="135"/>
      <c r="D1842" s="136"/>
      <c r="E1842" s="132"/>
      <c r="F1842" s="137"/>
      <c r="G1842" s="135"/>
      <c r="H1842" s="106"/>
      <c r="I1842" s="134"/>
      <c r="J1842" s="135"/>
      <c r="K1842" s="136"/>
      <c r="L1842" s="132"/>
      <c r="M1842" s="137"/>
      <c r="N1842" s="135"/>
      <c r="O1842" s="106"/>
      <c r="P1842" s="134"/>
      <c r="Q1842" s="135"/>
      <c r="R1842" s="136"/>
      <c r="S1842" s="132"/>
      <c r="T1842" s="137"/>
      <c r="U1842" s="135"/>
    </row>
    <row r="1843" spans="1:21" s="148" customFormat="1" x14ac:dyDescent="0.3">
      <c r="A1843" s="111"/>
      <c r="B1843" s="137"/>
      <c r="C1843" s="136"/>
      <c r="D1843" s="135"/>
      <c r="E1843" s="137"/>
      <c r="F1843" s="132"/>
      <c r="G1843" s="134"/>
      <c r="H1843" s="106"/>
      <c r="I1843" s="137"/>
      <c r="J1843" s="136"/>
      <c r="K1843" s="135"/>
      <c r="L1843" s="137"/>
      <c r="M1843" s="132"/>
      <c r="N1843" s="134"/>
      <c r="O1843" s="106"/>
      <c r="P1843" s="137"/>
      <c r="Q1843" s="136"/>
      <c r="R1843" s="135"/>
      <c r="S1843" s="137"/>
      <c r="T1843" s="132"/>
      <c r="U1843" s="134"/>
    </row>
    <row r="1844" spans="1:21" s="148" customFormat="1" x14ac:dyDescent="0.3">
      <c r="A1844" s="111"/>
      <c r="B1844" s="135"/>
      <c r="C1844" s="137"/>
      <c r="D1844" s="137"/>
      <c r="E1844" s="135"/>
      <c r="F1844" s="134"/>
      <c r="G1844" s="132"/>
      <c r="H1844" s="106"/>
      <c r="I1844" s="135"/>
      <c r="J1844" s="137"/>
      <c r="K1844" s="137"/>
      <c r="L1844" s="135"/>
      <c r="M1844" s="134"/>
      <c r="N1844" s="132"/>
      <c r="O1844" s="106"/>
      <c r="P1844" s="135"/>
      <c r="Q1844" s="137"/>
      <c r="R1844" s="137"/>
      <c r="S1844" s="135"/>
      <c r="T1844" s="134"/>
      <c r="U1844" s="132"/>
    </row>
    <row r="1845" spans="1:21" s="148" customFormat="1" x14ac:dyDescent="0.3">
      <c r="A1845" s="111"/>
      <c r="B1845" s="136"/>
      <c r="C1845" s="138"/>
      <c r="D1845" s="135"/>
      <c r="E1845" s="138"/>
      <c r="F1845" s="136"/>
      <c r="G1845" s="138"/>
      <c r="H1845" s="106"/>
      <c r="I1845" s="136"/>
      <c r="J1845" s="138"/>
      <c r="K1845" s="135"/>
      <c r="L1845" s="138"/>
      <c r="M1845" s="136"/>
      <c r="N1845" s="138"/>
      <c r="O1845" s="106"/>
      <c r="P1845" s="136"/>
      <c r="Q1845" s="138"/>
      <c r="R1845" s="135"/>
      <c r="S1845" s="138"/>
      <c r="T1845" s="136"/>
      <c r="U1845" s="138"/>
    </row>
    <row r="1846" spans="1:21" s="148" customFormat="1" x14ac:dyDescent="0.3">
      <c r="A1846" s="111"/>
      <c r="B1846" s="145"/>
      <c r="C1846" s="146"/>
      <c r="D1846" s="145"/>
      <c r="E1846" s="147"/>
      <c r="F1846" s="145"/>
      <c r="G1846" s="146"/>
      <c r="H1846" s="106"/>
      <c r="I1846" s="145"/>
      <c r="J1846" s="146"/>
      <c r="K1846" s="145"/>
      <c r="L1846" s="147"/>
      <c r="M1846" s="145"/>
      <c r="N1846" s="146"/>
      <c r="O1846" s="106"/>
      <c r="P1846" s="145"/>
      <c r="Q1846" s="146"/>
      <c r="R1846" s="145"/>
      <c r="S1846" s="147"/>
      <c r="T1846" s="145"/>
      <c r="U1846" s="146"/>
    </row>
    <row r="1847" spans="1:21" s="148" customFormat="1" x14ac:dyDescent="0.3">
      <c r="A1847" s="111"/>
      <c r="C1847" s="111" t="s">
        <v>197</v>
      </c>
      <c r="D1847" s="111" t="s">
        <v>3</v>
      </c>
      <c r="E1847" s="111" t="s">
        <v>203</v>
      </c>
      <c r="J1847" s="111" t="s">
        <v>197</v>
      </c>
      <c r="K1847" s="111" t="s">
        <v>3</v>
      </c>
      <c r="L1847" s="111" t="s">
        <v>203</v>
      </c>
      <c r="Q1847" s="111" t="s">
        <v>197</v>
      </c>
      <c r="R1847" s="111" t="s">
        <v>3</v>
      </c>
      <c r="S1847" s="111" t="s">
        <v>203</v>
      </c>
    </row>
    <row r="1848" spans="1:21" s="148" customFormat="1" x14ac:dyDescent="0.3">
      <c r="A1848" s="111"/>
      <c r="B1848" s="111" t="s">
        <v>199</v>
      </c>
      <c r="C1848" s="148" t="e">
        <f>AVERAGE(B1839,C1840,D1841,E1842,F1843,G1844)</f>
        <v>#DIV/0!</v>
      </c>
      <c r="D1848" s="148" t="e">
        <f>STDEV(B1839,C1840,D1841,E1842,F1843,G1844)</f>
        <v>#DIV/0!</v>
      </c>
      <c r="E1848" s="148" t="e">
        <f>ROUND((D1848/C1848)*100,2)&amp;"%"</f>
        <v>#DIV/0!</v>
      </c>
      <c r="I1848" s="111" t="s">
        <v>199</v>
      </c>
      <c r="J1848" s="148" t="e">
        <f>AVERAGE(I1839,J1840,K1841,L1842,M1843,N1844)</f>
        <v>#DIV/0!</v>
      </c>
      <c r="K1848" s="148" t="e">
        <f>STDEV(I1839,J1840,K1841,L1842,M1843,N1844)</f>
        <v>#DIV/0!</v>
      </c>
      <c r="L1848" s="148" t="e">
        <f>ROUND((K1848/J1848)*100,2)&amp;"%"</f>
        <v>#DIV/0!</v>
      </c>
      <c r="P1848" s="111" t="s">
        <v>199</v>
      </c>
      <c r="Q1848" s="148" t="e">
        <f>AVERAGE(P1839,Q1840,R1841,S1842,T1843,U1844)</f>
        <v>#DIV/0!</v>
      </c>
      <c r="R1848" s="148" t="e">
        <f>STDEV(P1839,Q1840,R1841,S1842,T1843,U1844)</f>
        <v>#DIV/0!</v>
      </c>
      <c r="S1848" s="148" t="e">
        <f>ROUND((R1848/Q1848)*100,2)&amp;"%"</f>
        <v>#DIV/0!</v>
      </c>
    </row>
    <row r="1849" spans="1:21" s="148" customFormat="1" x14ac:dyDescent="0.3">
      <c r="A1849" s="111"/>
      <c r="B1849" s="111" t="s">
        <v>198</v>
      </c>
      <c r="C1849" s="148" t="e">
        <f>AVERAGE(B1840,C1839,D1839,F1839,G1839,E1840)</f>
        <v>#DIV/0!</v>
      </c>
      <c r="D1849" s="148" t="e">
        <f>STDEV(B1840,C1839,D1839,E1840,F1839,G1839)</f>
        <v>#DIV/0!</v>
      </c>
      <c r="E1849" s="148" t="e">
        <f t="shared" ref="E1849:E1853" si="306">ROUND((D1849/C1849)*100,2)&amp;"%"</f>
        <v>#DIV/0!</v>
      </c>
      <c r="F1849" s="111"/>
      <c r="G1849" s="111"/>
      <c r="I1849" s="111" t="s">
        <v>198</v>
      </c>
      <c r="J1849" s="148" t="e">
        <f>AVERAGE(I1840,J1839,K1839,M1839,N1839,L1840)</f>
        <v>#DIV/0!</v>
      </c>
      <c r="K1849" s="148" t="e">
        <f>STDEV(I1840,J1839,K1839,L1840,M1839,N1839)</f>
        <v>#DIV/0!</v>
      </c>
      <c r="L1849" s="148" t="e">
        <f t="shared" ref="L1849:L1853" si="307">ROUND((K1849/J1849)*100,2)&amp;"%"</f>
        <v>#DIV/0!</v>
      </c>
      <c r="M1849" s="111"/>
      <c r="N1849" s="111"/>
      <c r="P1849" s="111" t="s">
        <v>198</v>
      </c>
      <c r="Q1849" s="148" t="e">
        <f>AVERAGE(P1840,Q1839,R1839,T1839,U1839,S1840)</f>
        <v>#DIV/0!</v>
      </c>
      <c r="R1849" s="148" t="e">
        <f>STDEV(P1840,Q1839,R1839,S1840,T1839,U1839)</f>
        <v>#DIV/0!</v>
      </c>
      <c r="S1849" s="148" t="e">
        <f t="shared" ref="S1849:S1853" si="308">ROUND((R1849/Q1849)*100,2)&amp;"%"</f>
        <v>#DIV/0!</v>
      </c>
      <c r="T1849" s="111"/>
      <c r="U1849" s="111"/>
    </row>
    <row r="1850" spans="1:21" s="148" customFormat="1" x14ac:dyDescent="0.3">
      <c r="A1850" s="111"/>
      <c r="B1850" s="111" t="s">
        <v>200</v>
      </c>
      <c r="C1850" s="148" t="e">
        <f>AVERAGE(B1842,C1841,D1840,E1839,F1844,G1843)</f>
        <v>#DIV/0!</v>
      </c>
      <c r="D1850" s="148" t="e">
        <f>STDEV(B1842,C1841,D1840,E1839,F1844,G1843)</f>
        <v>#DIV/0!</v>
      </c>
      <c r="E1850" s="148" t="e">
        <f t="shared" si="306"/>
        <v>#DIV/0!</v>
      </c>
      <c r="F1850" s="111"/>
      <c r="G1850" s="111"/>
      <c r="I1850" s="111" t="s">
        <v>200</v>
      </c>
      <c r="J1850" s="148" t="e">
        <f>AVERAGE(I1842,J1841,K1840,L1839,M1844,N1843)</f>
        <v>#DIV/0!</v>
      </c>
      <c r="K1850" s="148" t="e">
        <f>STDEV(I1842,J1841,K1840,L1839,M1844,N1843)</f>
        <v>#DIV/0!</v>
      </c>
      <c r="L1850" s="148" t="e">
        <f t="shared" si="307"/>
        <v>#DIV/0!</v>
      </c>
      <c r="M1850" s="111"/>
      <c r="N1850" s="111"/>
      <c r="P1850" s="111" t="s">
        <v>200</v>
      </c>
      <c r="Q1850" s="148" t="e">
        <f>AVERAGE(P1842,Q1841,R1840,S1839,T1844,U1843)</f>
        <v>#DIV/0!</v>
      </c>
      <c r="R1850" s="148" t="e">
        <f>STDEV(P1842,Q1841,R1840,S1839,T1844,U1843)</f>
        <v>#DIV/0!</v>
      </c>
      <c r="S1850" s="148" t="e">
        <f t="shared" si="308"/>
        <v>#DIV/0!</v>
      </c>
      <c r="T1850" s="111"/>
      <c r="U1850" s="111"/>
    </row>
    <row r="1851" spans="1:21" s="148" customFormat="1" x14ac:dyDescent="0.3">
      <c r="A1851" s="111"/>
      <c r="B1851" s="111" t="s">
        <v>201</v>
      </c>
      <c r="C1851" s="148" t="e">
        <f>AVERAGE(B1843,C1844,D1844,E1843,F1842,G1841)</f>
        <v>#DIV/0!</v>
      </c>
      <c r="D1851" s="148" t="e">
        <f>STDEV(B1843,C1844,D1844,E1843,F1842,G1841)</f>
        <v>#DIV/0!</v>
      </c>
      <c r="E1851" s="148" t="e">
        <f t="shared" si="306"/>
        <v>#DIV/0!</v>
      </c>
      <c r="F1851" s="111"/>
      <c r="G1851" s="111"/>
      <c r="I1851" s="111" t="s">
        <v>201</v>
      </c>
      <c r="J1851" s="148" t="e">
        <f>AVERAGE(I1843,J1844,K1844,L1843,M1842,N1841)</f>
        <v>#DIV/0!</v>
      </c>
      <c r="K1851" s="148" t="e">
        <f>STDEV(I1843,J1844,K1844,L1843,M1842,N1841)</f>
        <v>#DIV/0!</v>
      </c>
      <c r="L1851" s="148" t="e">
        <f t="shared" si="307"/>
        <v>#DIV/0!</v>
      </c>
      <c r="M1851" s="111"/>
      <c r="N1851" s="111"/>
      <c r="P1851" s="111" t="s">
        <v>201</v>
      </c>
      <c r="Q1851" s="148" t="e">
        <f>AVERAGE(P1843,Q1844,R1844,S1843,T1842,U1841)</f>
        <v>#DIV/0!</v>
      </c>
      <c r="R1851" s="148" t="e">
        <f>STDEV(P1843,Q1844,R1844,S1843,T1842,U1841)</f>
        <v>#DIV/0!</v>
      </c>
      <c r="S1851" s="148" t="e">
        <f t="shared" si="308"/>
        <v>#DIV/0!</v>
      </c>
      <c r="T1851" s="111"/>
      <c r="U1851" s="111"/>
    </row>
    <row r="1852" spans="1:21" s="148" customFormat="1" x14ac:dyDescent="0.3">
      <c r="A1852" s="111"/>
      <c r="B1852" s="111" t="s">
        <v>202</v>
      </c>
      <c r="C1852" s="148" t="e">
        <f>AVERAGE(B1845,C1843,D1842,G1840,F1845,E1846)</f>
        <v>#DIV/0!</v>
      </c>
      <c r="D1852" s="148" t="e">
        <f>STDEV(B1845,C1843,D1842,G1840,F1845,E1846)</f>
        <v>#DIV/0!</v>
      </c>
      <c r="E1852" s="148" t="e">
        <f t="shared" si="306"/>
        <v>#DIV/0!</v>
      </c>
      <c r="F1852" s="111"/>
      <c r="G1852" s="111"/>
      <c r="I1852" s="111" t="s">
        <v>202</v>
      </c>
      <c r="J1852" s="148" t="e">
        <f>AVERAGE(I1845,J1843,K1842,N1840,M1845,L1846)</f>
        <v>#DIV/0!</v>
      </c>
      <c r="K1852" s="148" t="e">
        <f>STDEV(I1845,J1843,K1842,N1840,M1845,L1846)</f>
        <v>#DIV/0!</v>
      </c>
      <c r="L1852" s="148" t="e">
        <f t="shared" si="307"/>
        <v>#DIV/0!</v>
      </c>
      <c r="M1852" s="111"/>
      <c r="N1852" s="111"/>
      <c r="P1852" s="111" t="s">
        <v>202</v>
      </c>
      <c r="Q1852" s="148" t="e">
        <f>AVERAGE(P1845,Q1843,R1842,U1840,T1845,S1846)</f>
        <v>#DIV/0!</v>
      </c>
      <c r="R1852" s="148" t="e">
        <f>STDEV(P1845,Q1843,R1842,U1840,T1845,S1846)</f>
        <v>#DIV/0!</v>
      </c>
      <c r="S1852" s="148" t="e">
        <f t="shared" si="308"/>
        <v>#DIV/0!</v>
      </c>
      <c r="T1852" s="111"/>
      <c r="U1852" s="111"/>
    </row>
    <row r="1853" spans="1:21" s="148" customFormat="1" x14ac:dyDescent="0.3">
      <c r="A1853" s="111"/>
      <c r="B1853" s="111" t="s">
        <v>204</v>
      </c>
      <c r="C1853" s="148" t="e">
        <f>AVERAGE(B1846,C1845,D1846,E1845,F1846,G1845)</f>
        <v>#DIV/0!</v>
      </c>
      <c r="D1853" s="148" t="e">
        <f>STDEV(B1846,C1845,D1846,E1845,F1846,G1845)</f>
        <v>#DIV/0!</v>
      </c>
      <c r="E1853" s="148" t="e">
        <f t="shared" si="306"/>
        <v>#DIV/0!</v>
      </c>
      <c r="F1853" s="111"/>
      <c r="G1853" s="111"/>
      <c r="I1853" s="111" t="s">
        <v>204</v>
      </c>
      <c r="J1853" s="148" t="e">
        <f>AVERAGE(I1846,J1845,K1846,L1845,M1846,N1845)</f>
        <v>#DIV/0!</v>
      </c>
      <c r="K1853" s="148" t="e">
        <f>STDEV(I1846,J1845,K1846,L1845,M1846,N1845)</f>
        <v>#DIV/0!</v>
      </c>
      <c r="L1853" s="148" t="e">
        <f t="shared" si="307"/>
        <v>#DIV/0!</v>
      </c>
      <c r="M1853" s="111"/>
      <c r="N1853" s="111"/>
      <c r="P1853" s="111" t="s">
        <v>204</v>
      </c>
      <c r="Q1853" s="148" t="e">
        <f>AVERAGE(P1846,Q1845,R1846,S1845,T1846,U1845)</f>
        <v>#DIV/0!</v>
      </c>
      <c r="R1853" s="148" t="e">
        <f>STDEV(P1846,Q1845,R1846,S1845,T1846,U1845)</f>
        <v>#DIV/0!</v>
      </c>
      <c r="S1853" s="148" t="e">
        <f t="shared" si="308"/>
        <v>#DIV/0!</v>
      </c>
      <c r="T1853" s="111"/>
      <c r="U1853" s="111"/>
    </row>
    <row r="1854" spans="1:21" s="148" customFormat="1" x14ac:dyDescent="0.3">
      <c r="A1854" s="111"/>
      <c r="B1854" s="111"/>
      <c r="C1854" s="111"/>
      <c r="D1854" s="111"/>
      <c r="E1854" s="111"/>
      <c r="F1854" s="111"/>
      <c r="G1854" s="111"/>
      <c r="I1854" s="111"/>
      <c r="J1854" s="111"/>
      <c r="K1854" s="111"/>
      <c r="L1854" s="111"/>
      <c r="M1854" s="111"/>
      <c r="N1854" s="111"/>
      <c r="P1854" s="111"/>
      <c r="Q1854" s="111"/>
      <c r="R1854" s="111"/>
      <c r="S1854" s="111"/>
      <c r="T1854" s="111"/>
      <c r="U1854" s="111"/>
    </row>
    <row r="1855" spans="1:21" s="148" customFormat="1" x14ac:dyDescent="0.3">
      <c r="A1855" s="111"/>
      <c r="B1855" s="52" t="s">
        <v>194</v>
      </c>
      <c r="C1855" s="106"/>
      <c r="D1855" s="106"/>
      <c r="E1855" s="106"/>
      <c r="F1855" s="106"/>
      <c r="G1855" s="106"/>
      <c r="H1855" s="106"/>
      <c r="I1855" s="52" t="s">
        <v>195</v>
      </c>
      <c r="J1855" s="106"/>
      <c r="K1855" s="106"/>
      <c r="L1855" s="106"/>
      <c r="M1855" s="106"/>
      <c r="N1855" s="106"/>
      <c r="O1855" s="106"/>
      <c r="P1855" s="52" t="s">
        <v>196</v>
      </c>
      <c r="Q1855" s="106"/>
      <c r="R1855" s="106"/>
      <c r="S1855" s="106"/>
      <c r="T1855" s="106"/>
      <c r="U1855" s="106"/>
    </row>
    <row r="1856" spans="1:21" s="148" customFormat="1" x14ac:dyDescent="0.3">
      <c r="A1856" s="111"/>
      <c r="B1856" s="131"/>
      <c r="C1856" s="131"/>
      <c r="D1856" s="131"/>
      <c r="E1856" s="131"/>
      <c r="F1856" s="131"/>
      <c r="G1856" s="131"/>
      <c r="H1856" s="106"/>
      <c r="I1856" s="131"/>
      <c r="J1856" s="131"/>
      <c r="K1856" s="131"/>
      <c r="L1856" s="131"/>
      <c r="M1856" s="131"/>
      <c r="N1856" s="131"/>
      <c r="O1856" s="106"/>
      <c r="P1856" s="131"/>
      <c r="Q1856" s="131"/>
      <c r="R1856" s="131"/>
      <c r="S1856" s="131"/>
      <c r="T1856" s="131"/>
      <c r="U1856" s="131"/>
    </row>
    <row r="1857" spans="1:21" s="148" customFormat="1" x14ac:dyDescent="0.3">
      <c r="A1857" s="111"/>
      <c r="B1857" s="132"/>
      <c r="C1857" s="133"/>
      <c r="D1857" s="133"/>
      <c r="E1857" s="134"/>
      <c r="F1857" s="133"/>
      <c r="G1857" s="133"/>
      <c r="H1857" s="106"/>
      <c r="I1857" s="132"/>
      <c r="J1857" s="133"/>
      <c r="K1857" s="133"/>
      <c r="L1857" s="134"/>
      <c r="M1857" s="133"/>
      <c r="N1857" s="133"/>
      <c r="O1857" s="106"/>
      <c r="P1857" s="132"/>
      <c r="Q1857" s="133"/>
      <c r="R1857" s="133"/>
      <c r="S1857" s="134"/>
      <c r="T1857" s="133"/>
      <c r="U1857" s="133"/>
    </row>
    <row r="1858" spans="1:21" s="148" customFormat="1" x14ac:dyDescent="0.3">
      <c r="A1858" s="111"/>
      <c r="B1858" s="133"/>
      <c r="C1858" s="132"/>
      <c r="D1858" s="134"/>
      <c r="E1858" s="133"/>
      <c r="F1858" s="135"/>
      <c r="G1858" s="136"/>
      <c r="H1858" s="106"/>
      <c r="I1858" s="133"/>
      <c r="J1858" s="132"/>
      <c r="K1858" s="134"/>
      <c r="L1858" s="133"/>
      <c r="M1858" s="135"/>
      <c r="N1858" s="136"/>
      <c r="O1858" s="106"/>
      <c r="P1858" s="133"/>
      <c r="Q1858" s="132"/>
      <c r="R1858" s="134"/>
      <c r="S1858" s="133"/>
      <c r="T1858" s="135"/>
      <c r="U1858" s="136"/>
    </row>
    <row r="1859" spans="1:21" s="148" customFormat="1" x14ac:dyDescent="0.3">
      <c r="A1859" s="111"/>
      <c r="B1859" s="135"/>
      <c r="C1859" s="134"/>
      <c r="D1859" s="132"/>
      <c r="E1859" s="135"/>
      <c r="F1859" s="135"/>
      <c r="G1859" s="137"/>
      <c r="H1859" s="106"/>
      <c r="I1859" s="135"/>
      <c r="J1859" s="134"/>
      <c r="K1859" s="132"/>
      <c r="L1859" s="135"/>
      <c r="M1859" s="135"/>
      <c r="N1859" s="137"/>
      <c r="O1859" s="106"/>
      <c r="P1859" s="135"/>
      <c r="Q1859" s="134"/>
      <c r="R1859" s="132"/>
      <c r="S1859" s="135"/>
      <c r="T1859" s="135"/>
      <c r="U1859" s="137"/>
    </row>
    <row r="1860" spans="1:21" s="148" customFormat="1" x14ac:dyDescent="0.3">
      <c r="A1860" s="111"/>
      <c r="B1860" s="134"/>
      <c r="C1860" s="135"/>
      <c r="D1860" s="136"/>
      <c r="E1860" s="132"/>
      <c r="F1860" s="137"/>
      <c r="G1860" s="135"/>
      <c r="H1860" s="106"/>
      <c r="I1860" s="134"/>
      <c r="J1860" s="135"/>
      <c r="K1860" s="136"/>
      <c r="L1860" s="132"/>
      <c r="M1860" s="137"/>
      <c r="N1860" s="135"/>
      <c r="O1860" s="106"/>
      <c r="P1860" s="134"/>
      <c r="Q1860" s="135"/>
      <c r="R1860" s="136"/>
      <c r="S1860" s="132"/>
      <c r="T1860" s="137"/>
      <c r="U1860" s="135"/>
    </row>
    <row r="1861" spans="1:21" s="148" customFormat="1" x14ac:dyDescent="0.3">
      <c r="A1861" s="111"/>
      <c r="B1861" s="137"/>
      <c r="C1861" s="136"/>
      <c r="D1861" s="135"/>
      <c r="E1861" s="137"/>
      <c r="F1861" s="132"/>
      <c r="G1861" s="134"/>
      <c r="H1861" s="106"/>
      <c r="I1861" s="137"/>
      <c r="J1861" s="136"/>
      <c r="K1861" s="135"/>
      <c r="L1861" s="137"/>
      <c r="M1861" s="132"/>
      <c r="N1861" s="134"/>
      <c r="O1861" s="106"/>
      <c r="P1861" s="137"/>
      <c r="Q1861" s="136"/>
      <c r="R1861" s="135"/>
      <c r="S1861" s="137"/>
      <c r="T1861" s="132"/>
      <c r="U1861" s="134"/>
    </row>
    <row r="1862" spans="1:21" s="148" customFormat="1" x14ac:dyDescent="0.3">
      <c r="A1862" s="111"/>
      <c r="B1862" s="135"/>
      <c r="C1862" s="137"/>
      <c r="D1862" s="137"/>
      <c r="E1862" s="135"/>
      <c r="F1862" s="134"/>
      <c r="G1862" s="132"/>
      <c r="H1862" s="106"/>
      <c r="I1862" s="135"/>
      <c r="J1862" s="137"/>
      <c r="K1862" s="137"/>
      <c r="L1862" s="135"/>
      <c r="M1862" s="134"/>
      <c r="N1862" s="132"/>
      <c r="O1862" s="106"/>
      <c r="P1862" s="135"/>
      <c r="Q1862" s="137"/>
      <c r="R1862" s="137"/>
      <c r="S1862" s="135"/>
      <c r="T1862" s="134"/>
      <c r="U1862" s="132"/>
    </row>
    <row r="1863" spans="1:21" s="148" customFormat="1" x14ac:dyDescent="0.3">
      <c r="A1863" s="111"/>
      <c r="B1863" s="136"/>
      <c r="C1863" s="138"/>
      <c r="D1863" s="135"/>
      <c r="E1863" s="138"/>
      <c r="F1863" s="136"/>
      <c r="G1863" s="138"/>
      <c r="H1863" s="106"/>
      <c r="I1863" s="136"/>
      <c r="J1863" s="138"/>
      <c r="K1863" s="135"/>
      <c r="L1863" s="138"/>
      <c r="M1863" s="136"/>
      <c r="N1863" s="138"/>
      <c r="O1863" s="106"/>
      <c r="P1863" s="136"/>
      <c r="Q1863" s="138"/>
      <c r="R1863" s="135"/>
      <c r="S1863" s="138"/>
      <c r="T1863" s="136"/>
      <c r="U1863" s="138"/>
    </row>
    <row r="1864" spans="1:21" s="148" customFormat="1" x14ac:dyDescent="0.3">
      <c r="A1864" s="111"/>
      <c r="B1864" s="145"/>
      <c r="C1864" s="146"/>
      <c r="D1864" s="145"/>
      <c r="E1864" s="147"/>
      <c r="F1864" s="145"/>
      <c r="G1864" s="146"/>
      <c r="H1864" s="106"/>
      <c r="I1864" s="145"/>
      <c r="J1864" s="146"/>
      <c r="K1864" s="145"/>
      <c r="L1864" s="147"/>
      <c r="M1864" s="145"/>
      <c r="N1864" s="146"/>
      <c r="O1864" s="106"/>
      <c r="P1864" s="145"/>
      <c r="Q1864" s="146"/>
      <c r="R1864" s="145"/>
      <c r="S1864" s="147"/>
      <c r="T1864" s="145"/>
      <c r="U1864" s="146"/>
    </row>
    <row r="1865" spans="1:21" s="148" customFormat="1" x14ac:dyDescent="0.3">
      <c r="A1865" s="111"/>
      <c r="C1865" s="111" t="s">
        <v>197</v>
      </c>
      <c r="D1865" s="111" t="s">
        <v>3</v>
      </c>
      <c r="E1865" s="111" t="s">
        <v>203</v>
      </c>
      <c r="J1865" s="111" t="s">
        <v>197</v>
      </c>
      <c r="K1865" s="111" t="s">
        <v>3</v>
      </c>
      <c r="L1865" s="111" t="s">
        <v>203</v>
      </c>
      <c r="Q1865" s="111" t="s">
        <v>197</v>
      </c>
      <c r="R1865" s="111" t="s">
        <v>3</v>
      </c>
      <c r="S1865" s="111" t="s">
        <v>203</v>
      </c>
    </row>
    <row r="1866" spans="1:21" s="148" customFormat="1" x14ac:dyDescent="0.3">
      <c r="A1866" s="111"/>
      <c r="B1866" s="111" t="s">
        <v>199</v>
      </c>
      <c r="C1866" s="148" t="e">
        <f>AVERAGE(B1857,C1858,D1859,E1860,F1861,G1862)</f>
        <v>#DIV/0!</v>
      </c>
      <c r="D1866" s="148" t="e">
        <f>STDEV(B1857,C1858,D1859,E1860,F1861,G1862)</f>
        <v>#DIV/0!</v>
      </c>
      <c r="E1866" s="148" t="e">
        <f>ROUND((D1866/C1866)*100,2)&amp;"%"</f>
        <v>#DIV/0!</v>
      </c>
      <c r="I1866" s="111" t="s">
        <v>199</v>
      </c>
      <c r="J1866" s="148" t="e">
        <f>AVERAGE(I1857,J1858,K1859,L1860,M1861,N1862)</f>
        <v>#DIV/0!</v>
      </c>
      <c r="K1866" s="148" t="e">
        <f>STDEV(I1857,J1858,K1859,L1860,M1861,N1862)</f>
        <v>#DIV/0!</v>
      </c>
      <c r="L1866" s="148" t="e">
        <f>ROUND((K1866/J1866)*100,2)&amp;"%"</f>
        <v>#DIV/0!</v>
      </c>
      <c r="P1866" s="111" t="s">
        <v>199</v>
      </c>
      <c r="Q1866" s="148" t="e">
        <f>AVERAGE(P1857,Q1858,R1859,S1860,T1861,U1862)</f>
        <v>#DIV/0!</v>
      </c>
      <c r="R1866" s="148" t="e">
        <f>STDEV(P1857,Q1858,R1859,S1860,T1861,U1862)</f>
        <v>#DIV/0!</v>
      </c>
      <c r="S1866" s="148" t="e">
        <f>ROUND((R1866/Q1866)*100,2)&amp;"%"</f>
        <v>#DIV/0!</v>
      </c>
    </row>
    <row r="1867" spans="1:21" s="148" customFormat="1" x14ac:dyDescent="0.3">
      <c r="A1867" s="111"/>
      <c r="B1867" s="111" t="s">
        <v>198</v>
      </c>
      <c r="C1867" s="148" t="e">
        <f>AVERAGE(B1858,C1857,D1857,F1857,G1857,E1858)</f>
        <v>#DIV/0!</v>
      </c>
      <c r="D1867" s="148" t="e">
        <f>STDEV(B1858,C1857,D1857,E1858,F1857,G1857)</f>
        <v>#DIV/0!</v>
      </c>
      <c r="E1867" s="148" t="e">
        <f t="shared" ref="E1867:E1871" si="309">ROUND((D1867/C1867)*100,2)&amp;"%"</f>
        <v>#DIV/0!</v>
      </c>
      <c r="F1867" s="111"/>
      <c r="G1867" s="111"/>
      <c r="I1867" s="111" t="s">
        <v>198</v>
      </c>
      <c r="J1867" s="148" t="e">
        <f>AVERAGE(I1858,J1857,K1857,M1857,N1857,L1858)</f>
        <v>#DIV/0!</v>
      </c>
      <c r="K1867" s="148" t="e">
        <f>STDEV(I1858,J1857,K1857,L1858,M1857,N1857)</f>
        <v>#DIV/0!</v>
      </c>
      <c r="L1867" s="148" t="e">
        <f t="shared" ref="L1867:L1871" si="310">ROUND((K1867/J1867)*100,2)&amp;"%"</f>
        <v>#DIV/0!</v>
      </c>
      <c r="M1867" s="111"/>
      <c r="N1867" s="111"/>
      <c r="P1867" s="111" t="s">
        <v>198</v>
      </c>
      <c r="Q1867" s="148" t="e">
        <f>AVERAGE(P1858,Q1857,R1857,T1857,U1857,S1858)</f>
        <v>#DIV/0!</v>
      </c>
      <c r="R1867" s="148" t="e">
        <f>STDEV(P1858,Q1857,R1857,S1858,T1857,U1857)</f>
        <v>#DIV/0!</v>
      </c>
      <c r="S1867" s="148" t="e">
        <f t="shared" ref="S1867:S1871" si="311">ROUND((R1867/Q1867)*100,2)&amp;"%"</f>
        <v>#DIV/0!</v>
      </c>
      <c r="T1867" s="111"/>
      <c r="U1867" s="111"/>
    </row>
    <row r="1868" spans="1:21" s="148" customFormat="1" x14ac:dyDescent="0.3">
      <c r="A1868" s="111"/>
      <c r="B1868" s="111" t="s">
        <v>200</v>
      </c>
      <c r="C1868" s="148" t="e">
        <f>AVERAGE(B1860,C1859,D1858,E1857,F1862,G1861)</f>
        <v>#DIV/0!</v>
      </c>
      <c r="D1868" s="148" t="e">
        <f>STDEV(B1860,C1859,D1858,E1857,F1862,G1861)</f>
        <v>#DIV/0!</v>
      </c>
      <c r="E1868" s="148" t="e">
        <f t="shared" si="309"/>
        <v>#DIV/0!</v>
      </c>
      <c r="F1868" s="111"/>
      <c r="G1868" s="111"/>
      <c r="I1868" s="111" t="s">
        <v>200</v>
      </c>
      <c r="J1868" s="148" t="e">
        <f>AVERAGE(I1860,J1859,K1858,L1857,M1862,N1861)</f>
        <v>#DIV/0!</v>
      </c>
      <c r="K1868" s="148" t="e">
        <f>STDEV(I1860,J1859,K1858,L1857,M1862,N1861)</f>
        <v>#DIV/0!</v>
      </c>
      <c r="L1868" s="148" t="e">
        <f t="shared" si="310"/>
        <v>#DIV/0!</v>
      </c>
      <c r="M1868" s="111"/>
      <c r="N1868" s="111"/>
      <c r="P1868" s="111" t="s">
        <v>200</v>
      </c>
      <c r="Q1868" s="148" t="e">
        <f>AVERAGE(P1860,Q1859,R1858,S1857,T1862,U1861)</f>
        <v>#DIV/0!</v>
      </c>
      <c r="R1868" s="148" t="e">
        <f>STDEV(P1860,Q1859,R1858,S1857,T1862,U1861)</f>
        <v>#DIV/0!</v>
      </c>
      <c r="S1868" s="148" t="e">
        <f t="shared" si="311"/>
        <v>#DIV/0!</v>
      </c>
      <c r="T1868" s="111"/>
      <c r="U1868" s="111"/>
    </row>
    <row r="1869" spans="1:21" s="148" customFormat="1" x14ac:dyDescent="0.3">
      <c r="A1869" s="111"/>
      <c r="B1869" s="111" t="s">
        <v>201</v>
      </c>
      <c r="C1869" s="148" t="e">
        <f>AVERAGE(B1861,C1862,D1862,E1861,F1860,G1859)</f>
        <v>#DIV/0!</v>
      </c>
      <c r="D1869" s="148" t="e">
        <f>STDEV(B1861,C1862,D1862,E1861,F1860,G1859)</f>
        <v>#DIV/0!</v>
      </c>
      <c r="E1869" s="148" t="e">
        <f t="shared" si="309"/>
        <v>#DIV/0!</v>
      </c>
      <c r="F1869" s="111"/>
      <c r="G1869" s="111"/>
      <c r="I1869" s="111" t="s">
        <v>201</v>
      </c>
      <c r="J1869" s="148" t="e">
        <f>AVERAGE(I1861,J1862,K1862,L1861,M1860,N1859)</f>
        <v>#DIV/0!</v>
      </c>
      <c r="K1869" s="148" t="e">
        <f>STDEV(I1861,J1862,K1862,L1861,M1860,N1859)</f>
        <v>#DIV/0!</v>
      </c>
      <c r="L1869" s="148" t="e">
        <f t="shared" si="310"/>
        <v>#DIV/0!</v>
      </c>
      <c r="M1869" s="111"/>
      <c r="N1869" s="111"/>
      <c r="P1869" s="111" t="s">
        <v>201</v>
      </c>
      <c r="Q1869" s="148" t="e">
        <f>AVERAGE(P1861,Q1862,R1862,S1861,T1860,U1859)</f>
        <v>#DIV/0!</v>
      </c>
      <c r="R1869" s="148" t="e">
        <f>STDEV(P1861,Q1862,R1862,S1861,T1860,U1859)</f>
        <v>#DIV/0!</v>
      </c>
      <c r="S1869" s="148" t="e">
        <f t="shared" si="311"/>
        <v>#DIV/0!</v>
      </c>
      <c r="T1869" s="111"/>
      <c r="U1869" s="111"/>
    </row>
    <row r="1870" spans="1:21" s="148" customFormat="1" x14ac:dyDescent="0.3">
      <c r="A1870" s="111"/>
      <c r="B1870" s="111" t="s">
        <v>202</v>
      </c>
      <c r="C1870" s="148" t="e">
        <f>AVERAGE(B1863,C1861,D1860,G1858,F1863,E1864)</f>
        <v>#DIV/0!</v>
      </c>
      <c r="D1870" s="148" t="e">
        <f>STDEV(B1863,C1861,D1860,G1858,F1863,E1864)</f>
        <v>#DIV/0!</v>
      </c>
      <c r="E1870" s="148" t="e">
        <f t="shared" si="309"/>
        <v>#DIV/0!</v>
      </c>
      <c r="F1870" s="111"/>
      <c r="G1870" s="111"/>
      <c r="I1870" s="111" t="s">
        <v>202</v>
      </c>
      <c r="J1870" s="148" t="e">
        <f>AVERAGE(I1863,J1861,K1860,N1858,M1863,L1864)</f>
        <v>#DIV/0!</v>
      </c>
      <c r="K1870" s="148" t="e">
        <f>STDEV(I1863,J1861,K1860,N1858,M1863,L1864)</f>
        <v>#DIV/0!</v>
      </c>
      <c r="L1870" s="148" t="e">
        <f t="shared" si="310"/>
        <v>#DIV/0!</v>
      </c>
      <c r="M1870" s="111"/>
      <c r="N1870" s="111"/>
      <c r="P1870" s="111" t="s">
        <v>202</v>
      </c>
      <c r="Q1870" s="148" t="e">
        <f>AVERAGE(P1863,Q1861,R1860,U1858,T1863,S1864)</f>
        <v>#DIV/0!</v>
      </c>
      <c r="R1870" s="148" t="e">
        <f>STDEV(P1863,Q1861,R1860,U1858,T1863,S1864)</f>
        <v>#DIV/0!</v>
      </c>
      <c r="S1870" s="148" t="e">
        <f t="shared" si="311"/>
        <v>#DIV/0!</v>
      </c>
      <c r="T1870" s="111"/>
      <c r="U1870" s="111"/>
    </row>
    <row r="1871" spans="1:21" s="148" customFormat="1" x14ac:dyDescent="0.3">
      <c r="A1871" s="111"/>
      <c r="B1871" s="111" t="s">
        <v>204</v>
      </c>
      <c r="C1871" s="148" t="e">
        <f>AVERAGE(B1864,C1863,D1864,E1863,F1864,G1863)</f>
        <v>#DIV/0!</v>
      </c>
      <c r="D1871" s="148" t="e">
        <f>STDEV(B1864,C1863,D1864,E1863,F1864,G1863)</f>
        <v>#DIV/0!</v>
      </c>
      <c r="E1871" s="148" t="e">
        <f t="shared" si="309"/>
        <v>#DIV/0!</v>
      </c>
      <c r="F1871" s="111"/>
      <c r="G1871" s="111"/>
      <c r="I1871" s="111" t="s">
        <v>204</v>
      </c>
      <c r="J1871" s="148" t="e">
        <f>AVERAGE(I1864,J1863,K1864,L1863,M1864,N1863)</f>
        <v>#DIV/0!</v>
      </c>
      <c r="K1871" s="148" t="e">
        <f>STDEV(I1864,J1863,K1864,L1863,M1864,N1863)</f>
        <v>#DIV/0!</v>
      </c>
      <c r="L1871" s="148" t="e">
        <f t="shared" si="310"/>
        <v>#DIV/0!</v>
      </c>
      <c r="M1871" s="111"/>
      <c r="N1871" s="111"/>
      <c r="P1871" s="111" t="s">
        <v>204</v>
      </c>
      <c r="Q1871" s="148" t="e">
        <f>AVERAGE(P1864,Q1863,R1864,S1863,T1864,U1863)</f>
        <v>#DIV/0!</v>
      </c>
      <c r="R1871" s="148" t="e">
        <f>STDEV(P1864,Q1863,R1864,S1863,T1864,U1863)</f>
        <v>#DIV/0!</v>
      </c>
      <c r="S1871" s="148" t="e">
        <f t="shared" si="311"/>
        <v>#DIV/0!</v>
      </c>
      <c r="T1871" s="111"/>
      <c r="U1871" s="111"/>
    </row>
    <row r="1872" spans="1:21" s="148" customFormat="1" x14ac:dyDescent="0.3">
      <c r="A1872" s="111"/>
      <c r="B1872" s="111"/>
      <c r="C1872" s="111"/>
      <c r="D1872" s="111"/>
      <c r="E1872" s="111"/>
      <c r="F1872" s="111"/>
      <c r="G1872" s="111"/>
      <c r="I1872" s="111"/>
      <c r="J1872" s="111"/>
      <c r="K1872" s="111"/>
      <c r="L1872" s="111"/>
      <c r="M1872" s="111"/>
      <c r="N1872" s="111"/>
      <c r="P1872" s="111"/>
      <c r="Q1872" s="111"/>
      <c r="R1872" s="111"/>
      <c r="S1872" s="111"/>
      <c r="T1872" s="111"/>
      <c r="U1872" s="111"/>
    </row>
    <row r="1873" spans="1:21" s="148" customFormat="1" x14ac:dyDescent="0.3">
      <c r="A1873" s="111"/>
      <c r="B1873" s="52" t="s">
        <v>194</v>
      </c>
      <c r="C1873" s="106"/>
      <c r="D1873" s="106"/>
      <c r="E1873" s="106"/>
      <c r="F1873" s="106"/>
      <c r="G1873" s="106"/>
      <c r="H1873" s="106"/>
      <c r="I1873" s="52" t="s">
        <v>195</v>
      </c>
      <c r="J1873" s="106"/>
      <c r="K1873" s="106"/>
      <c r="L1873" s="106"/>
      <c r="M1873" s="106"/>
      <c r="N1873" s="106"/>
      <c r="O1873" s="106"/>
      <c r="P1873" s="52" t="s">
        <v>196</v>
      </c>
      <c r="Q1873" s="106"/>
      <c r="R1873" s="106"/>
      <c r="S1873" s="106"/>
      <c r="T1873" s="106"/>
      <c r="U1873" s="106"/>
    </row>
    <row r="1874" spans="1:21" s="148" customFormat="1" x14ac:dyDescent="0.3">
      <c r="A1874" s="111"/>
      <c r="B1874" s="131"/>
      <c r="C1874" s="131"/>
      <c r="D1874" s="131"/>
      <c r="E1874" s="131"/>
      <c r="F1874" s="131"/>
      <c r="G1874" s="131"/>
      <c r="H1874" s="106"/>
      <c r="I1874" s="131"/>
      <c r="J1874" s="131"/>
      <c r="K1874" s="131"/>
      <c r="L1874" s="131"/>
      <c r="M1874" s="131"/>
      <c r="N1874" s="131"/>
      <c r="O1874" s="106"/>
      <c r="P1874" s="131"/>
      <c r="Q1874" s="131"/>
      <c r="R1874" s="131"/>
      <c r="S1874" s="131"/>
      <c r="T1874" s="131"/>
      <c r="U1874" s="131"/>
    </row>
    <row r="1875" spans="1:21" s="148" customFormat="1" x14ac:dyDescent="0.3">
      <c r="A1875" s="111"/>
      <c r="B1875" s="132"/>
      <c r="C1875" s="133"/>
      <c r="D1875" s="133"/>
      <c r="E1875" s="134"/>
      <c r="F1875" s="133"/>
      <c r="G1875" s="133"/>
      <c r="H1875" s="106"/>
      <c r="I1875" s="132"/>
      <c r="J1875" s="133"/>
      <c r="K1875" s="133"/>
      <c r="L1875" s="134"/>
      <c r="M1875" s="133"/>
      <c r="N1875" s="133"/>
      <c r="O1875" s="106"/>
      <c r="P1875" s="132"/>
      <c r="Q1875" s="133"/>
      <c r="R1875" s="133"/>
      <c r="S1875" s="134"/>
      <c r="T1875" s="133"/>
      <c r="U1875" s="133"/>
    </row>
    <row r="1876" spans="1:21" s="148" customFormat="1" x14ac:dyDescent="0.3">
      <c r="A1876" s="111"/>
      <c r="B1876" s="133"/>
      <c r="C1876" s="132"/>
      <c r="D1876" s="134"/>
      <c r="E1876" s="133"/>
      <c r="F1876" s="135"/>
      <c r="G1876" s="136"/>
      <c r="H1876" s="106"/>
      <c r="I1876" s="133"/>
      <c r="J1876" s="132"/>
      <c r="K1876" s="134"/>
      <c r="L1876" s="133"/>
      <c r="M1876" s="135"/>
      <c r="N1876" s="136"/>
      <c r="O1876" s="106"/>
      <c r="P1876" s="133"/>
      <c r="Q1876" s="132"/>
      <c r="R1876" s="134"/>
      <c r="S1876" s="133"/>
      <c r="T1876" s="135"/>
      <c r="U1876" s="136"/>
    </row>
    <row r="1877" spans="1:21" s="148" customFormat="1" x14ac:dyDescent="0.3">
      <c r="A1877" s="111"/>
      <c r="B1877" s="135"/>
      <c r="C1877" s="134"/>
      <c r="D1877" s="132"/>
      <c r="E1877" s="135"/>
      <c r="F1877" s="135"/>
      <c r="G1877" s="137"/>
      <c r="H1877" s="106"/>
      <c r="I1877" s="135"/>
      <c r="J1877" s="134"/>
      <c r="K1877" s="132"/>
      <c r="L1877" s="135"/>
      <c r="M1877" s="135"/>
      <c r="N1877" s="137"/>
      <c r="O1877" s="106"/>
      <c r="P1877" s="135"/>
      <c r="Q1877" s="134"/>
      <c r="R1877" s="132"/>
      <c r="S1877" s="135"/>
      <c r="T1877" s="135"/>
      <c r="U1877" s="137"/>
    </row>
    <row r="1878" spans="1:21" s="148" customFormat="1" x14ac:dyDescent="0.3">
      <c r="A1878" s="111"/>
      <c r="B1878" s="134"/>
      <c r="C1878" s="135"/>
      <c r="D1878" s="136"/>
      <c r="E1878" s="132"/>
      <c r="F1878" s="137"/>
      <c r="G1878" s="135"/>
      <c r="H1878" s="106"/>
      <c r="I1878" s="134"/>
      <c r="J1878" s="135"/>
      <c r="K1878" s="136"/>
      <c r="L1878" s="132"/>
      <c r="M1878" s="137"/>
      <c r="N1878" s="135"/>
      <c r="O1878" s="106"/>
      <c r="P1878" s="134"/>
      <c r="Q1878" s="135"/>
      <c r="R1878" s="136"/>
      <c r="S1878" s="132"/>
      <c r="T1878" s="137"/>
      <c r="U1878" s="135"/>
    </row>
    <row r="1879" spans="1:21" s="148" customFormat="1" x14ac:dyDescent="0.3">
      <c r="A1879" s="111"/>
      <c r="B1879" s="137"/>
      <c r="C1879" s="136"/>
      <c r="D1879" s="135"/>
      <c r="E1879" s="137"/>
      <c r="F1879" s="132"/>
      <c r="G1879" s="134"/>
      <c r="H1879" s="106"/>
      <c r="I1879" s="137"/>
      <c r="J1879" s="136"/>
      <c r="K1879" s="135"/>
      <c r="L1879" s="137"/>
      <c r="M1879" s="132"/>
      <c r="N1879" s="134"/>
      <c r="O1879" s="106"/>
      <c r="P1879" s="137"/>
      <c r="Q1879" s="136"/>
      <c r="R1879" s="135"/>
      <c r="S1879" s="137"/>
      <c r="T1879" s="132"/>
      <c r="U1879" s="134"/>
    </row>
    <row r="1880" spans="1:21" s="148" customFormat="1" x14ac:dyDescent="0.3">
      <c r="A1880" s="111"/>
      <c r="B1880" s="135"/>
      <c r="C1880" s="137"/>
      <c r="D1880" s="137"/>
      <c r="E1880" s="135"/>
      <c r="F1880" s="134"/>
      <c r="G1880" s="132"/>
      <c r="H1880" s="106"/>
      <c r="I1880" s="135"/>
      <c r="J1880" s="137"/>
      <c r="K1880" s="137"/>
      <c r="L1880" s="135"/>
      <c r="M1880" s="134"/>
      <c r="N1880" s="132"/>
      <c r="O1880" s="106"/>
      <c r="P1880" s="135"/>
      <c r="Q1880" s="137"/>
      <c r="R1880" s="137"/>
      <c r="S1880" s="135"/>
      <c r="T1880" s="134"/>
      <c r="U1880" s="132"/>
    </row>
    <row r="1881" spans="1:21" s="148" customFormat="1" x14ac:dyDescent="0.3">
      <c r="A1881" s="111"/>
      <c r="B1881" s="136"/>
      <c r="C1881" s="138"/>
      <c r="D1881" s="135"/>
      <c r="E1881" s="138"/>
      <c r="F1881" s="136"/>
      <c r="G1881" s="138"/>
      <c r="H1881" s="106"/>
      <c r="I1881" s="136"/>
      <c r="J1881" s="138"/>
      <c r="K1881" s="135"/>
      <c r="L1881" s="138"/>
      <c r="M1881" s="136"/>
      <c r="N1881" s="138"/>
      <c r="O1881" s="106"/>
      <c r="P1881" s="136"/>
      <c r="Q1881" s="138"/>
      <c r="R1881" s="135"/>
      <c r="S1881" s="138"/>
      <c r="T1881" s="136"/>
      <c r="U1881" s="138"/>
    </row>
    <row r="1882" spans="1:21" s="148" customFormat="1" x14ac:dyDescent="0.3">
      <c r="A1882" s="111"/>
      <c r="B1882" s="145"/>
      <c r="C1882" s="146"/>
      <c r="D1882" s="145"/>
      <c r="E1882" s="147"/>
      <c r="F1882" s="145"/>
      <c r="G1882" s="146"/>
      <c r="H1882" s="106"/>
      <c r="I1882" s="145"/>
      <c r="J1882" s="146"/>
      <c r="K1882" s="145"/>
      <c r="L1882" s="147"/>
      <c r="M1882" s="145"/>
      <c r="N1882" s="146"/>
      <c r="O1882" s="106"/>
      <c r="P1882" s="145"/>
      <c r="Q1882" s="146"/>
      <c r="R1882" s="145"/>
      <c r="S1882" s="147"/>
      <c r="T1882" s="145"/>
      <c r="U1882" s="146"/>
    </row>
    <row r="1883" spans="1:21" s="148" customFormat="1" x14ac:dyDescent="0.3">
      <c r="A1883" s="111"/>
      <c r="C1883" s="111" t="s">
        <v>197</v>
      </c>
      <c r="D1883" s="111" t="s">
        <v>3</v>
      </c>
      <c r="E1883" s="111" t="s">
        <v>203</v>
      </c>
      <c r="J1883" s="111" t="s">
        <v>197</v>
      </c>
      <c r="K1883" s="111" t="s">
        <v>3</v>
      </c>
      <c r="L1883" s="111" t="s">
        <v>203</v>
      </c>
      <c r="Q1883" s="111" t="s">
        <v>197</v>
      </c>
      <c r="R1883" s="111" t="s">
        <v>3</v>
      </c>
      <c r="S1883" s="111" t="s">
        <v>203</v>
      </c>
    </row>
    <row r="1884" spans="1:21" s="148" customFormat="1" x14ac:dyDescent="0.3">
      <c r="A1884" s="111"/>
      <c r="B1884" s="111" t="s">
        <v>199</v>
      </c>
      <c r="C1884" s="148" t="e">
        <f>AVERAGE(B1875,C1876,D1877,E1878,F1879,G1880)</f>
        <v>#DIV/0!</v>
      </c>
      <c r="D1884" s="148" t="e">
        <f>STDEV(B1875,C1876,D1877,E1878,F1879,G1880)</f>
        <v>#DIV/0!</v>
      </c>
      <c r="E1884" s="148" t="e">
        <f>ROUND((D1884/C1884)*100,2)&amp;"%"</f>
        <v>#DIV/0!</v>
      </c>
      <c r="I1884" s="111" t="s">
        <v>199</v>
      </c>
      <c r="J1884" s="148" t="e">
        <f>AVERAGE(I1875,J1876,K1877,L1878,M1879,N1880)</f>
        <v>#DIV/0!</v>
      </c>
      <c r="K1884" s="148" t="e">
        <f>STDEV(I1875,J1876,K1877,L1878,M1879,N1880)</f>
        <v>#DIV/0!</v>
      </c>
      <c r="L1884" s="148" t="e">
        <f>ROUND((K1884/J1884)*100,2)&amp;"%"</f>
        <v>#DIV/0!</v>
      </c>
      <c r="P1884" s="111" t="s">
        <v>199</v>
      </c>
      <c r="Q1884" s="148" t="e">
        <f>AVERAGE(P1875,Q1876,R1877,S1878,T1879,U1880)</f>
        <v>#DIV/0!</v>
      </c>
      <c r="R1884" s="148" t="e">
        <f>STDEV(P1875,Q1876,R1877,S1878,T1879,U1880)</f>
        <v>#DIV/0!</v>
      </c>
      <c r="S1884" s="148" t="e">
        <f>ROUND((R1884/Q1884)*100,2)&amp;"%"</f>
        <v>#DIV/0!</v>
      </c>
    </row>
    <row r="1885" spans="1:21" s="148" customFormat="1" x14ac:dyDescent="0.3">
      <c r="A1885" s="111"/>
      <c r="B1885" s="111" t="s">
        <v>198</v>
      </c>
      <c r="C1885" s="148" t="e">
        <f>AVERAGE(B1876,C1875,D1875,F1875,G1875,E1876)</f>
        <v>#DIV/0!</v>
      </c>
      <c r="D1885" s="148" t="e">
        <f>STDEV(B1876,C1875,D1875,E1876,F1875,G1875)</f>
        <v>#DIV/0!</v>
      </c>
      <c r="E1885" s="148" t="e">
        <f t="shared" ref="E1885:E1889" si="312">ROUND((D1885/C1885)*100,2)&amp;"%"</f>
        <v>#DIV/0!</v>
      </c>
      <c r="F1885" s="111"/>
      <c r="G1885" s="111"/>
      <c r="I1885" s="111" t="s">
        <v>198</v>
      </c>
      <c r="J1885" s="148" t="e">
        <f>AVERAGE(I1876,J1875,K1875,M1875,N1875,L1876)</f>
        <v>#DIV/0!</v>
      </c>
      <c r="K1885" s="148" t="e">
        <f>STDEV(I1876,J1875,K1875,L1876,M1875,N1875)</f>
        <v>#DIV/0!</v>
      </c>
      <c r="L1885" s="148" t="e">
        <f t="shared" ref="L1885:L1889" si="313">ROUND((K1885/J1885)*100,2)&amp;"%"</f>
        <v>#DIV/0!</v>
      </c>
      <c r="M1885" s="111"/>
      <c r="N1885" s="111"/>
      <c r="P1885" s="111" t="s">
        <v>198</v>
      </c>
      <c r="Q1885" s="148" t="e">
        <f>AVERAGE(P1876,Q1875,R1875,T1875,U1875,S1876)</f>
        <v>#DIV/0!</v>
      </c>
      <c r="R1885" s="148" t="e">
        <f>STDEV(P1876,Q1875,R1875,S1876,T1875,U1875)</f>
        <v>#DIV/0!</v>
      </c>
      <c r="S1885" s="148" t="e">
        <f t="shared" ref="S1885:S1889" si="314">ROUND((R1885/Q1885)*100,2)&amp;"%"</f>
        <v>#DIV/0!</v>
      </c>
      <c r="T1885" s="111"/>
      <c r="U1885" s="111"/>
    </row>
    <row r="1886" spans="1:21" s="148" customFormat="1" x14ac:dyDescent="0.3">
      <c r="A1886" s="111"/>
      <c r="B1886" s="111" t="s">
        <v>200</v>
      </c>
      <c r="C1886" s="148" t="e">
        <f>AVERAGE(B1878,C1877,D1876,E1875,F1880,G1879)</f>
        <v>#DIV/0!</v>
      </c>
      <c r="D1886" s="148" t="e">
        <f>STDEV(B1878,C1877,D1876,E1875,F1880,G1879)</f>
        <v>#DIV/0!</v>
      </c>
      <c r="E1886" s="148" t="e">
        <f t="shared" si="312"/>
        <v>#DIV/0!</v>
      </c>
      <c r="F1886" s="111"/>
      <c r="G1886" s="111"/>
      <c r="I1886" s="111" t="s">
        <v>200</v>
      </c>
      <c r="J1886" s="148" t="e">
        <f>AVERAGE(I1878,J1877,K1876,L1875,M1880,N1879)</f>
        <v>#DIV/0!</v>
      </c>
      <c r="K1886" s="148" t="e">
        <f>STDEV(I1878,J1877,K1876,L1875,M1880,N1879)</f>
        <v>#DIV/0!</v>
      </c>
      <c r="L1886" s="148" t="e">
        <f t="shared" si="313"/>
        <v>#DIV/0!</v>
      </c>
      <c r="M1886" s="111"/>
      <c r="N1886" s="111"/>
      <c r="P1886" s="111" t="s">
        <v>200</v>
      </c>
      <c r="Q1886" s="148" t="e">
        <f>AVERAGE(P1878,Q1877,R1876,S1875,T1880,U1879)</f>
        <v>#DIV/0!</v>
      </c>
      <c r="R1886" s="148" t="e">
        <f>STDEV(P1878,Q1877,R1876,S1875,T1880,U1879)</f>
        <v>#DIV/0!</v>
      </c>
      <c r="S1886" s="148" t="e">
        <f t="shared" si="314"/>
        <v>#DIV/0!</v>
      </c>
      <c r="T1886" s="111"/>
      <c r="U1886" s="111"/>
    </row>
    <row r="1887" spans="1:21" s="148" customFormat="1" x14ac:dyDescent="0.3">
      <c r="A1887" s="111"/>
      <c r="B1887" s="111" t="s">
        <v>201</v>
      </c>
      <c r="C1887" s="148" t="e">
        <f>AVERAGE(B1879,C1880,D1880,E1879,F1878,G1877)</f>
        <v>#DIV/0!</v>
      </c>
      <c r="D1887" s="148" t="e">
        <f>STDEV(B1879,C1880,D1880,E1879,F1878,G1877)</f>
        <v>#DIV/0!</v>
      </c>
      <c r="E1887" s="148" t="e">
        <f t="shared" si="312"/>
        <v>#DIV/0!</v>
      </c>
      <c r="F1887" s="111"/>
      <c r="G1887" s="111"/>
      <c r="I1887" s="111" t="s">
        <v>201</v>
      </c>
      <c r="J1887" s="148" t="e">
        <f>AVERAGE(I1879,J1880,K1880,L1879,M1878,N1877)</f>
        <v>#DIV/0!</v>
      </c>
      <c r="K1887" s="148" t="e">
        <f>STDEV(I1879,J1880,K1880,L1879,M1878,N1877)</f>
        <v>#DIV/0!</v>
      </c>
      <c r="L1887" s="148" t="e">
        <f t="shared" si="313"/>
        <v>#DIV/0!</v>
      </c>
      <c r="M1887" s="111"/>
      <c r="N1887" s="111"/>
      <c r="P1887" s="111" t="s">
        <v>201</v>
      </c>
      <c r="Q1887" s="148" t="e">
        <f>AVERAGE(P1879,Q1880,R1880,S1879,T1878,U1877)</f>
        <v>#DIV/0!</v>
      </c>
      <c r="R1887" s="148" t="e">
        <f>STDEV(P1879,Q1880,R1880,S1879,T1878,U1877)</f>
        <v>#DIV/0!</v>
      </c>
      <c r="S1887" s="148" t="e">
        <f t="shared" si="314"/>
        <v>#DIV/0!</v>
      </c>
      <c r="T1887" s="111"/>
      <c r="U1887" s="111"/>
    </row>
    <row r="1888" spans="1:21" s="148" customFormat="1" x14ac:dyDescent="0.3">
      <c r="A1888" s="111"/>
      <c r="B1888" s="111" t="s">
        <v>202</v>
      </c>
      <c r="C1888" s="148" t="e">
        <f>AVERAGE(B1881,C1879,D1878,G1876,F1881,E1882)</f>
        <v>#DIV/0!</v>
      </c>
      <c r="D1888" s="148" t="e">
        <f>STDEV(B1881,C1879,D1878,G1876,F1881,E1882)</f>
        <v>#DIV/0!</v>
      </c>
      <c r="E1888" s="148" t="e">
        <f t="shared" si="312"/>
        <v>#DIV/0!</v>
      </c>
      <c r="F1888" s="111"/>
      <c r="G1888" s="111"/>
      <c r="I1888" s="111" t="s">
        <v>202</v>
      </c>
      <c r="J1888" s="148" t="e">
        <f>AVERAGE(I1881,J1879,K1878,N1876,M1881,L1882)</f>
        <v>#DIV/0!</v>
      </c>
      <c r="K1888" s="148" t="e">
        <f>STDEV(I1881,J1879,K1878,N1876,M1881,L1882)</f>
        <v>#DIV/0!</v>
      </c>
      <c r="L1888" s="148" t="e">
        <f t="shared" si="313"/>
        <v>#DIV/0!</v>
      </c>
      <c r="M1888" s="111"/>
      <c r="N1888" s="111"/>
      <c r="P1888" s="111" t="s">
        <v>202</v>
      </c>
      <c r="Q1888" s="148" t="e">
        <f>AVERAGE(P1881,Q1879,R1878,U1876,T1881,S1882)</f>
        <v>#DIV/0!</v>
      </c>
      <c r="R1888" s="148" t="e">
        <f>STDEV(P1881,Q1879,R1878,U1876,T1881,S1882)</f>
        <v>#DIV/0!</v>
      </c>
      <c r="S1888" s="148" t="e">
        <f t="shared" si="314"/>
        <v>#DIV/0!</v>
      </c>
      <c r="T1888" s="111"/>
      <c r="U1888" s="111"/>
    </row>
    <row r="1889" spans="1:21" s="148" customFormat="1" x14ac:dyDescent="0.3">
      <c r="A1889" s="111"/>
      <c r="B1889" s="111" t="s">
        <v>204</v>
      </c>
      <c r="C1889" s="148" t="e">
        <f>AVERAGE(B1882,C1881,D1882,E1881,F1882,G1881)</f>
        <v>#DIV/0!</v>
      </c>
      <c r="D1889" s="148" t="e">
        <f>STDEV(B1882,C1881,D1882,E1881,F1882,G1881)</f>
        <v>#DIV/0!</v>
      </c>
      <c r="E1889" s="148" t="e">
        <f t="shared" si="312"/>
        <v>#DIV/0!</v>
      </c>
      <c r="F1889" s="111"/>
      <c r="G1889" s="111"/>
      <c r="I1889" s="111" t="s">
        <v>204</v>
      </c>
      <c r="J1889" s="148" t="e">
        <f>AVERAGE(I1882,J1881,K1882,L1881,M1882,N1881)</f>
        <v>#DIV/0!</v>
      </c>
      <c r="K1889" s="148" t="e">
        <f>STDEV(I1882,J1881,K1882,L1881,M1882,N1881)</f>
        <v>#DIV/0!</v>
      </c>
      <c r="L1889" s="148" t="e">
        <f t="shared" si="313"/>
        <v>#DIV/0!</v>
      </c>
      <c r="M1889" s="111"/>
      <c r="N1889" s="111"/>
      <c r="P1889" s="111" t="s">
        <v>204</v>
      </c>
      <c r="Q1889" s="148" t="e">
        <f>AVERAGE(P1882,Q1881,R1882,S1881,T1882,U1881)</f>
        <v>#DIV/0!</v>
      </c>
      <c r="R1889" s="148" t="e">
        <f>STDEV(P1882,Q1881,R1882,S1881,T1882,U1881)</f>
        <v>#DIV/0!</v>
      </c>
      <c r="S1889" s="148" t="e">
        <f t="shared" si="314"/>
        <v>#DIV/0!</v>
      </c>
      <c r="T1889" s="111"/>
      <c r="U1889" s="111"/>
    </row>
    <row r="1890" spans="1:21" s="148" customFormat="1" x14ac:dyDescent="0.3">
      <c r="A1890" s="111"/>
      <c r="B1890" s="111"/>
      <c r="C1890" s="111"/>
      <c r="D1890" s="111"/>
      <c r="E1890" s="111"/>
      <c r="F1890" s="111"/>
      <c r="G1890" s="111"/>
      <c r="I1890" s="111"/>
      <c r="J1890" s="111"/>
      <c r="K1890" s="111"/>
      <c r="L1890" s="111"/>
      <c r="M1890" s="111"/>
      <c r="N1890" s="111"/>
      <c r="P1890" s="111"/>
      <c r="Q1890" s="111"/>
      <c r="R1890" s="111"/>
      <c r="S1890" s="111"/>
      <c r="T1890" s="111"/>
      <c r="U1890" s="111"/>
    </row>
    <row r="1891" spans="1:21" s="148" customFormat="1" x14ac:dyDescent="0.3">
      <c r="A1891" s="111"/>
      <c r="B1891" s="52" t="s">
        <v>194</v>
      </c>
      <c r="C1891" s="106"/>
      <c r="D1891" s="106"/>
      <c r="E1891" s="106"/>
      <c r="F1891" s="106"/>
      <c r="G1891" s="106"/>
      <c r="H1891" s="106"/>
      <c r="I1891" s="52" t="s">
        <v>195</v>
      </c>
      <c r="J1891" s="106"/>
      <c r="K1891" s="106"/>
      <c r="L1891" s="106"/>
      <c r="M1891" s="106"/>
      <c r="N1891" s="106"/>
      <c r="O1891" s="106"/>
      <c r="P1891" s="52" t="s">
        <v>196</v>
      </c>
      <c r="Q1891" s="106"/>
      <c r="R1891" s="106"/>
      <c r="S1891" s="106"/>
      <c r="T1891" s="106"/>
      <c r="U1891" s="106"/>
    </row>
    <row r="1892" spans="1:21" s="148" customFormat="1" x14ac:dyDescent="0.3">
      <c r="A1892" s="111"/>
      <c r="B1892" s="131"/>
      <c r="C1892" s="131"/>
      <c r="D1892" s="131"/>
      <c r="E1892" s="131"/>
      <c r="F1892" s="131"/>
      <c r="G1892" s="131"/>
      <c r="H1892" s="106"/>
      <c r="I1892" s="131"/>
      <c r="J1892" s="131"/>
      <c r="K1892" s="131"/>
      <c r="L1892" s="131"/>
      <c r="M1892" s="131"/>
      <c r="N1892" s="131"/>
      <c r="O1892" s="106"/>
      <c r="P1892" s="131"/>
      <c r="Q1892" s="131"/>
      <c r="R1892" s="131"/>
      <c r="S1892" s="131"/>
      <c r="T1892" s="131"/>
      <c r="U1892" s="131"/>
    </row>
    <row r="1893" spans="1:21" s="148" customFormat="1" x14ac:dyDescent="0.3">
      <c r="A1893" s="111"/>
      <c r="B1893" s="132"/>
      <c r="C1893" s="133"/>
      <c r="D1893" s="133"/>
      <c r="E1893" s="134"/>
      <c r="F1893" s="133"/>
      <c r="G1893" s="133"/>
      <c r="H1893" s="106"/>
      <c r="I1893" s="132"/>
      <c r="J1893" s="133"/>
      <c r="K1893" s="133"/>
      <c r="L1893" s="134"/>
      <c r="M1893" s="133"/>
      <c r="N1893" s="133"/>
      <c r="O1893" s="106"/>
      <c r="P1893" s="132"/>
      <c r="Q1893" s="133"/>
      <c r="R1893" s="133"/>
      <c r="S1893" s="134"/>
      <c r="T1893" s="133"/>
      <c r="U1893" s="133"/>
    </row>
    <row r="1894" spans="1:21" s="148" customFormat="1" x14ac:dyDescent="0.3">
      <c r="A1894" s="111"/>
      <c r="B1894" s="133"/>
      <c r="C1894" s="132"/>
      <c r="D1894" s="134"/>
      <c r="E1894" s="133"/>
      <c r="F1894" s="135"/>
      <c r="G1894" s="136"/>
      <c r="H1894" s="106"/>
      <c r="I1894" s="133"/>
      <c r="J1894" s="132"/>
      <c r="K1894" s="134"/>
      <c r="L1894" s="133"/>
      <c r="M1894" s="135"/>
      <c r="N1894" s="136"/>
      <c r="O1894" s="106"/>
      <c r="P1894" s="133"/>
      <c r="Q1894" s="132"/>
      <c r="R1894" s="134"/>
      <c r="S1894" s="133"/>
      <c r="T1894" s="135"/>
      <c r="U1894" s="136"/>
    </row>
    <row r="1895" spans="1:21" s="148" customFormat="1" x14ac:dyDescent="0.3">
      <c r="A1895" s="111"/>
      <c r="B1895" s="135"/>
      <c r="C1895" s="134"/>
      <c r="D1895" s="132"/>
      <c r="E1895" s="135"/>
      <c r="F1895" s="135"/>
      <c r="G1895" s="137"/>
      <c r="H1895" s="106"/>
      <c r="I1895" s="135"/>
      <c r="J1895" s="134"/>
      <c r="K1895" s="132"/>
      <c r="L1895" s="135"/>
      <c r="M1895" s="135"/>
      <c r="N1895" s="137"/>
      <c r="O1895" s="106"/>
      <c r="P1895" s="135"/>
      <c r="Q1895" s="134"/>
      <c r="R1895" s="132"/>
      <c r="S1895" s="135"/>
      <c r="T1895" s="135"/>
      <c r="U1895" s="137"/>
    </row>
    <row r="1896" spans="1:21" s="148" customFormat="1" x14ac:dyDescent="0.3">
      <c r="A1896" s="111"/>
      <c r="B1896" s="134"/>
      <c r="C1896" s="135"/>
      <c r="D1896" s="136"/>
      <c r="E1896" s="132"/>
      <c r="F1896" s="137"/>
      <c r="G1896" s="135"/>
      <c r="H1896" s="106"/>
      <c r="I1896" s="134"/>
      <c r="J1896" s="135"/>
      <c r="K1896" s="136"/>
      <c r="L1896" s="132"/>
      <c r="M1896" s="137"/>
      <c r="N1896" s="135"/>
      <c r="O1896" s="106"/>
      <c r="P1896" s="134"/>
      <c r="Q1896" s="135"/>
      <c r="R1896" s="136"/>
      <c r="S1896" s="132"/>
      <c r="T1896" s="137"/>
      <c r="U1896" s="135"/>
    </row>
    <row r="1897" spans="1:21" s="148" customFormat="1" x14ac:dyDescent="0.3">
      <c r="A1897" s="111"/>
      <c r="B1897" s="137"/>
      <c r="C1897" s="136"/>
      <c r="D1897" s="135"/>
      <c r="E1897" s="137"/>
      <c r="F1897" s="132"/>
      <c r="G1897" s="134"/>
      <c r="H1897" s="106"/>
      <c r="I1897" s="137"/>
      <c r="J1897" s="136"/>
      <c r="K1897" s="135"/>
      <c r="L1897" s="137"/>
      <c r="M1897" s="132"/>
      <c r="N1897" s="134"/>
      <c r="O1897" s="106"/>
      <c r="P1897" s="137"/>
      <c r="Q1897" s="136"/>
      <c r="R1897" s="135"/>
      <c r="S1897" s="137"/>
      <c r="T1897" s="132"/>
      <c r="U1897" s="134"/>
    </row>
    <row r="1898" spans="1:21" s="148" customFormat="1" x14ac:dyDescent="0.3">
      <c r="A1898" s="111"/>
      <c r="B1898" s="135"/>
      <c r="C1898" s="137"/>
      <c r="D1898" s="137"/>
      <c r="E1898" s="135"/>
      <c r="F1898" s="134"/>
      <c r="G1898" s="132"/>
      <c r="H1898" s="106"/>
      <c r="I1898" s="135"/>
      <c r="J1898" s="137"/>
      <c r="K1898" s="137"/>
      <c r="L1898" s="135"/>
      <c r="M1898" s="134"/>
      <c r="N1898" s="132"/>
      <c r="O1898" s="106"/>
      <c r="P1898" s="135"/>
      <c r="Q1898" s="137"/>
      <c r="R1898" s="137"/>
      <c r="S1898" s="135"/>
      <c r="T1898" s="134"/>
      <c r="U1898" s="132"/>
    </row>
    <row r="1899" spans="1:21" s="148" customFormat="1" x14ac:dyDescent="0.3">
      <c r="A1899" s="111"/>
      <c r="B1899" s="136"/>
      <c r="C1899" s="138"/>
      <c r="D1899" s="135"/>
      <c r="E1899" s="138"/>
      <c r="F1899" s="136"/>
      <c r="G1899" s="138"/>
      <c r="H1899" s="106"/>
      <c r="I1899" s="136"/>
      <c r="J1899" s="138"/>
      <c r="K1899" s="135"/>
      <c r="L1899" s="138"/>
      <c r="M1899" s="136"/>
      <c r="N1899" s="138"/>
      <c r="O1899" s="106"/>
      <c r="P1899" s="136"/>
      <c r="Q1899" s="138"/>
      <c r="R1899" s="135"/>
      <c r="S1899" s="138"/>
      <c r="T1899" s="136"/>
      <c r="U1899" s="138"/>
    </row>
    <row r="1900" spans="1:21" s="148" customFormat="1" x14ac:dyDescent="0.3">
      <c r="A1900" s="111"/>
      <c r="B1900" s="145"/>
      <c r="C1900" s="146"/>
      <c r="D1900" s="145"/>
      <c r="E1900" s="147"/>
      <c r="F1900" s="145"/>
      <c r="G1900" s="146"/>
      <c r="H1900" s="106"/>
      <c r="I1900" s="145"/>
      <c r="J1900" s="146"/>
      <c r="K1900" s="145"/>
      <c r="L1900" s="147"/>
      <c r="M1900" s="145"/>
      <c r="N1900" s="146"/>
      <c r="O1900" s="106"/>
      <c r="P1900" s="145"/>
      <c r="Q1900" s="146"/>
      <c r="R1900" s="145"/>
      <c r="S1900" s="147"/>
      <c r="T1900" s="145"/>
      <c r="U1900" s="146"/>
    </row>
    <row r="1901" spans="1:21" s="148" customFormat="1" x14ac:dyDescent="0.3">
      <c r="A1901" s="111"/>
      <c r="C1901" s="111" t="s">
        <v>197</v>
      </c>
      <c r="D1901" s="111" t="s">
        <v>3</v>
      </c>
      <c r="E1901" s="111" t="s">
        <v>203</v>
      </c>
      <c r="J1901" s="111" t="s">
        <v>197</v>
      </c>
      <c r="K1901" s="111" t="s">
        <v>3</v>
      </c>
      <c r="L1901" s="111" t="s">
        <v>203</v>
      </c>
      <c r="Q1901" s="111" t="s">
        <v>197</v>
      </c>
      <c r="R1901" s="111" t="s">
        <v>3</v>
      </c>
      <c r="S1901" s="111" t="s">
        <v>203</v>
      </c>
    </row>
    <row r="1902" spans="1:21" s="148" customFormat="1" x14ac:dyDescent="0.3">
      <c r="A1902" s="111"/>
      <c r="B1902" s="111" t="s">
        <v>199</v>
      </c>
      <c r="C1902" s="148" t="e">
        <f>AVERAGE(B1893,C1894,D1895,E1896,F1897,G1898)</f>
        <v>#DIV/0!</v>
      </c>
      <c r="D1902" s="148" t="e">
        <f>STDEV(B1893,C1894,D1895,E1896,F1897,G1898)</f>
        <v>#DIV/0!</v>
      </c>
      <c r="E1902" s="148" t="e">
        <f>ROUND((D1902/C1902)*100,2)&amp;"%"</f>
        <v>#DIV/0!</v>
      </c>
      <c r="I1902" s="111" t="s">
        <v>199</v>
      </c>
      <c r="J1902" s="148" t="e">
        <f>AVERAGE(I1893,J1894,K1895,L1896,M1897,N1898)</f>
        <v>#DIV/0!</v>
      </c>
      <c r="K1902" s="148" t="e">
        <f>STDEV(I1893,J1894,K1895,L1896,M1897,N1898)</f>
        <v>#DIV/0!</v>
      </c>
      <c r="L1902" s="148" t="e">
        <f>ROUND((K1902/J1902)*100,2)&amp;"%"</f>
        <v>#DIV/0!</v>
      </c>
      <c r="P1902" s="111" t="s">
        <v>199</v>
      </c>
      <c r="Q1902" s="148" t="e">
        <f>AVERAGE(P1893,Q1894,R1895,S1896,T1897,U1898)</f>
        <v>#DIV/0!</v>
      </c>
      <c r="R1902" s="148" t="e">
        <f>STDEV(P1893,Q1894,R1895,S1896,T1897,U1898)</f>
        <v>#DIV/0!</v>
      </c>
      <c r="S1902" s="148" t="e">
        <f>ROUND((R1902/Q1902)*100,2)&amp;"%"</f>
        <v>#DIV/0!</v>
      </c>
    </row>
    <row r="1903" spans="1:21" s="148" customFormat="1" x14ac:dyDescent="0.3">
      <c r="A1903" s="111"/>
      <c r="B1903" s="111" t="s">
        <v>198</v>
      </c>
      <c r="C1903" s="148" t="e">
        <f>AVERAGE(B1894,C1893,D1893,F1893,G1893,E1894)</f>
        <v>#DIV/0!</v>
      </c>
      <c r="D1903" s="148" t="e">
        <f>STDEV(B1894,C1893,D1893,E1894,F1893,G1893)</f>
        <v>#DIV/0!</v>
      </c>
      <c r="E1903" s="148" t="e">
        <f t="shared" ref="E1903:E1907" si="315">ROUND((D1903/C1903)*100,2)&amp;"%"</f>
        <v>#DIV/0!</v>
      </c>
      <c r="F1903" s="111"/>
      <c r="G1903" s="111"/>
      <c r="I1903" s="111" t="s">
        <v>198</v>
      </c>
      <c r="J1903" s="148" t="e">
        <f>AVERAGE(I1894,J1893,K1893,M1893,N1893,L1894)</f>
        <v>#DIV/0!</v>
      </c>
      <c r="K1903" s="148" t="e">
        <f>STDEV(I1894,J1893,K1893,L1894,M1893,N1893)</f>
        <v>#DIV/0!</v>
      </c>
      <c r="L1903" s="148" t="e">
        <f t="shared" ref="L1903:L1907" si="316">ROUND((K1903/J1903)*100,2)&amp;"%"</f>
        <v>#DIV/0!</v>
      </c>
      <c r="M1903" s="111"/>
      <c r="N1903" s="111"/>
      <c r="P1903" s="111" t="s">
        <v>198</v>
      </c>
      <c r="Q1903" s="148" t="e">
        <f>AVERAGE(P1894,Q1893,R1893,T1893,U1893,S1894)</f>
        <v>#DIV/0!</v>
      </c>
      <c r="R1903" s="148" t="e">
        <f>STDEV(P1894,Q1893,R1893,S1894,T1893,U1893)</f>
        <v>#DIV/0!</v>
      </c>
      <c r="S1903" s="148" t="e">
        <f t="shared" ref="S1903:S1907" si="317">ROUND((R1903/Q1903)*100,2)&amp;"%"</f>
        <v>#DIV/0!</v>
      </c>
      <c r="T1903" s="111"/>
      <c r="U1903" s="111"/>
    </row>
    <row r="1904" spans="1:21" s="148" customFormat="1" x14ac:dyDescent="0.3">
      <c r="A1904" s="111"/>
      <c r="B1904" s="111" t="s">
        <v>200</v>
      </c>
      <c r="C1904" s="148" t="e">
        <f>AVERAGE(B1896,C1895,D1894,E1893,F1898,G1897)</f>
        <v>#DIV/0!</v>
      </c>
      <c r="D1904" s="148" t="e">
        <f>STDEV(B1896,C1895,D1894,E1893,F1898,G1897)</f>
        <v>#DIV/0!</v>
      </c>
      <c r="E1904" s="148" t="e">
        <f t="shared" si="315"/>
        <v>#DIV/0!</v>
      </c>
      <c r="F1904" s="111"/>
      <c r="G1904" s="111"/>
      <c r="I1904" s="111" t="s">
        <v>200</v>
      </c>
      <c r="J1904" s="148" t="e">
        <f>AVERAGE(I1896,J1895,K1894,L1893,M1898,N1897)</f>
        <v>#DIV/0!</v>
      </c>
      <c r="K1904" s="148" t="e">
        <f>STDEV(I1896,J1895,K1894,L1893,M1898,N1897)</f>
        <v>#DIV/0!</v>
      </c>
      <c r="L1904" s="148" t="e">
        <f t="shared" si="316"/>
        <v>#DIV/0!</v>
      </c>
      <c r="M1904" s="111"/>
      <c r="N1904" s="111"/>
      <c r="P1904" s="111" t="s">
        <v>200</v>
      </c>
      <c r="Q1904" s="148" t="e">
        <f>AVERAGE(P1896,Q1895,R1894,S1893,T1898,U1897)</f>
        <v>#DIV/0!</v>
      </c>
      <c r="R1904" s="148" t="e">
        <f>STDEV(P1896,Q1895,R1894,S1893,T1898,U1897)</f>
        <v>#DIV/0!</v>
      </c>
      <c r="S1904" s="148" t="e">
        <f t="shared" si="317"/>
        <v>#DIV/0!</v>
      </c>
      <c r="T1904" s="111"/>
      <c r="U1904" s="111"/>
    </row>
    <row r="1905" spans="1:21" s="148" customFormat="1" x14ac:dyDescent="0.3">
      <c r="A1905" s="111"/>
      <c r="B1905" s="111" t="s">
        <v>201</v>
      </c>
      <c r="C1905" s="148" t="e">
        <f>AVERAGE(B1897,C1898,D1898,E1897,F1896,G1895)</f>
        <v>#DIV/0!</v>
      </c>
      <c r="D1905" s="148" t="e">
        <f>STDEV(B1897,C1898,D1898,E1897,F1896,G1895)</f>
        <v>#DIV/0!</v>
      </c>
      <c r="E1905" s="148" t="e">
        <f t="shared" si="315"/>
        <v>#DIV/0!</v>
      </c>
      <c r="F1905" s="111"/>
      <c r="G1905" s="111"/>
      <c r="I1905" s="111" t="s">
        <v>201</v>
      </c>
      <c r="J1905" s="148" t="e">
        <f>AVERAGE(I1897,J1898,K1898,L1897,M1896,N1895)</f>
        <v>#DIV/0!</v>
      </c>
      <c r="K1905" s="148" t="e">
        <f>STDEV(I1897,J1898,K1898,L1897,M1896,N1895)</f>
        <v>#DIV/0!</v>
      </c>
      <c r="L1905" s="148" t="e">
        <f t="shared" si="316"/>
        <v>#DIV/0!</v>
      </c>
      <c r="M1905" s="111"/>
      <c r="N1905" s="111"/>
      <c r="P1905" s="111" t="s">
        <v>201</v>
      </c>
      <c r="Q1905" s="148" t="e">
        <f>AVERAGE(P1897,Q1898,R1898,S1897,T1896,U1895)</f>
        <v>#DIV/0!</v>
      </c>
      <c r="R1905" s="148" t="e">
        <f>STDEV(P1897,Q1898,R1898,S1897,T1896,U1895)</f>
        <v>#DIV/0!</v>
      </c>
      <c r="S1905" s="148" t="e">
        <f t="shared" si="317"/>
        <v>#DIV/0!</v>
      </c>
      <c r="T1905" s="111"/>
      <c r="U1905" s="111"/>
    </row>
    <row r="1906" spans="1:21" s="148" customFormat="1" x14ac:dyDescent="0.3">
      <c r="A1906" s="111"/>
      <c r="B1906" s="111" t="s">
        <v>202</v>
      </c>
      <c r="C1906" s="148" t="e">
        <f>AVERAGE(B1899,C1897,D1896,G1894,F1899,E1900)</f>
        <v>#DIV/0!</v>
      </c>
      <c r="D1906" s="148" t="e">
        <f>STDEV(B1899,C1897,D1896,G1894,F1899,E1900)</f>
        <v>#DIV/0!</v>
      </c>
      <c r="E1906" s="148" t="e">
        <f t="shared" si="315"/>
        <v>#DIV/0!</v>
      </c>
      <c r="F1906" s="111"/>
      <c r="G1906" s="111"/>
      <c r="I1906" s="111" t="s">
        <v>202</v>
      </c>
      <c r="J1906" s="148" t="e">
        <f>AVERAGE(I1899,J1897,K1896,N1894,M1899,L1900)</f>
        <v>#DIV/0!</v>
      </c>
      <c r="K1906" s="148" t="e">
        <f>STDEV(I1899,J1897,K1896,N1894,M1899,L1900)</f>
        <v>#DIV/0!</v>
      </c>
      <c r="L1906" s="148" t="e">
        <f t="shared" si="316"/>
        <v>#DIV/0!</v>
      </c>
      <c r="M1906" s="111"/>
      <c r="N1906" s="111"/>
      <c r="P1906" s="111" t="s">
        <v>202</v>
      </c>
      <c r="Q1906" s="148" t="e">
        <f>AVERAGE(P1899,Q1897,R1896,U1894,T1899,S1900)</f>
        <v>#DIV/0!</v>
      </c>
      <c r="R1906" s="148" t="e">
        <f>STDEV(P1899,Q1897,R1896,U1894,T1899,S1900)</f>
        <v>#DIV/0!</v>
      </c>
      <c r="S1906" s="148" t="e">
        <f t="shared" si="317"/>
        <v>#DIV/0!</v>
      </c>
      <c r="T1906" s="111"/>
      <c r="U1906" s="111"/>
    </row>
    <row r="1907" spans="1:21" s="148" customFormat="1" x14ac:dyDescent="0.3">
      <c r="A1907" s="111"/>
      <c r="B1907" s="111" t="s">
        <v>204</v>
      </c>
      <c r="C1907" s="148" t="e">
        <f>AVERAGE(B1900,C1899,D1900,E1899,F1900,G1899)</f>
        <v>#DIV/0!</v>
      </c>
      <c r="D1907" s="148" t="e">
        <f>STDEV(B1900,C1899,D1900,E1899,F1900,G1899)</f>
        <v>#DIV/0!</v>
      </c>
      <c r="E1907" s="148" t="e">
        <f t="shared" si="315"/>
        <v>#DIV/0!</v>
      </c>
      <c r="F1907" s="111"/>
      <c r="G1907" s="111"/>
      <c r="I1907" s="111" t="s">
        <v>204</v>
      </c>
      <c r="J1907" s="148" t="e">
        <f>AVERAGE(I1900,J1899,K1900,L1899,M1900,N1899)</f>
        <v>#DIV/0!</v>
      </c>
      <c r="K1907" s="148" t="e">
        <f>STDEV(I1900,J1899,K1900,L1899,M1900,N1899)</f>
        <v>#DIV/0!</v>
      </c>
      <c r="L1907" s="148" t="e">
        <f t="shared" si="316"/>
        <v>#DIV/0!</v>
      </c>
      <c r="M1907" s="111"/>
      <c r="N1907" s="111"/>
      <c r="P1907" s="111" t="s">
        <v>204</v>
      </c>
      <c r="Q1907" s="148" t="e">
        <f>AVERAGE(P1900,Q1899,R1900,S1899,T1900,U1899)</f>
        <v>#DIV/0!</v>
      </c>
      <c r="R1907" s="148" t="e">
        <f>STDEV(P1900,Q1899,R1900,S1899,T1900,U1899)</f>
        <v>#DIV/0!</v>
      </c>
      <c r="S1907" s="148" t="e">
        <f t="shared" si="317"/>
        <v>#DIV/0!</v>
      </c>
      <c r="T1907" s="111"/>
      <c r="U1907" s="111"/>
    </row>
    <row r="1908" spans="1:21" s="148" customFormat="1" x14ac:dyDescent="0.3">
      <c r="A1908" s="111"/>
      <c r="B1908" s="111"/>
      <c r="C1908" s="111"/>
      <c r="D1908" s="111"/>
      <c r="E1908" s="111"/>
      <c r="F1908" s="111"/>
      <c r="G1908" s="111"/>
      <c r="I1908" s="111"/>
      <c r="J1908" s="111"/>
      <c r="K1908" s="111"/>
      <c r="L1908" s="111"/>
      <c r="M1908" s="111"/>
      <c r="N1908" s="111"/>
      <c r="P1908" s="111"/>
      <c r="Q1908" s="111"/>
      <c r="R1908" s="111"/>
      <c r="S1908" s="111"/>
      <c r="T1908" s="111"/>
      <c r="U1908" s="111"/>
    </row>
    <row r="1909" spans="1:21" s="148" customFormat="1" x14ac:dyDescent="0.3">
      <c r="A1909" s="111"/>
      <c r="B1909" s="52" t="s">
        <v>194</v>
      </c>
      <c r="C1909" s="106"/>
      <c r="D1909" s="106"/>
      <c r="E1909" s="106"/>
      <c r="F1909" s="106"/>
      <c r="G1909" s="106"/>
      <c r="H1909" s="106"/>
      <c r="I1909" s="52" t="s">
        <v>195</v>
      </c>
      <c r="J1909" s="106"/>
      <c r="K1909" s="106"/>
      <c r="L1909" s="106"/>
      <c r="M1909" s="106"/>
      <c r="N1909" s="106"/>
      <c r="O1909" s="106"/>
      <c r="P1909" s="52" t="s">
        <v>196</v>
      </c>
      <c r="Q1909" s="106"/>
      <c r="R1909" s="106"/>
      <c r="S1909" s="106"/>
      <c r="T1909" s="106"/>
      <c r="U1909" s="106"/>
    </row>
    <row r="1910" spans="1:21" s="148" customFormat="1" x14ac:dyDescent="0.3">
      <c r="A1910" s="111"/>
      <c r="B1910" s="131"/>
      <c r="C1910" s="131"/>
      <c r="D1910" s="131"/>
      <c r="E1910" s="131"/>
      <c r="F1910" s="131"/>
      <c r="G1910" s="131"/>
      <c r="H1910" s="106"/>
      <c r="I1910" s="131"/>
      <c r="J1910" s="131"/>
      <c r="K1910" s="131"/>
      <c r="L1910" s="131"/>
      <c r="M1910" s="131"/>
      <c r="N1910" s="131"/>
      <c r="O1910" s="106"/>
      <c r="P1910" s="131"/>
      <c r="Q1910" s="131"/>
      <c r="R1910" s="131"/>
      <c r="S1910" s="131"/>
      <c r="T1910" s="131"/>
      <c r="U1910" s="131"/>
    </row>
    <row r="1911" spans="1:21" s="148" customFormat="1" x14ac:dyDescent="0.3">
      <c r="A1911" s="111"/>
      <c r="B1911" s="132"/>
      <c r="C1911" s="133"/>
      <c r="D1911" s="133"/>
      <c r="E1911" s="134"/>
      <c r="F1911" s="133"/>
      <c r="G1911" s="133"/>
      <c r="H1911" s="106"/>
      <c r="I1911" s="132"/>
      <c r="J1911" s="133"/>
      <c r="K1911" s="133"/>
      <c r="L1911" s="134"/>
      <c r="M1911" s="133"/>
      <c r="N1911" s="133"/>
      <c r="O1911" s="106"/>
      <c r="P1911" s="132"/>
      <c r="Q1911" s="133"/>
      <c r="R1911" s="133"/>
      <c r="S1911" s="134"/>
      <c r="T1911" s="133"/>
      <c r="U1911" s="133"/>
    </row>
    <row r="1912" spans="1:21" s="148" customFormat="1" x14ac:dyDescent="0.3">
      <c r="A1912" s="111"/>
      <c r="B1912" s="133"/>
      <c r="C1912" s="132"/>
      <c r="D1912" s="134"/>
      <c r="E1912" s="133"/>
      <c r="F1912" s="135"/>
      <c r="G1912" s="136"/>
      <c r="H1912" s="106"/>
      <c r="I1912" s="133"/>
      <c r="J1912" s="132"/>
      <c r="K1912" s="134"/>
      <c r="L1912" s="133"/>
      <c r="M1912" s="135"/>
      <c r="N1912" s="136"/>
      <c r="O1912" s="106"/>
      <c r="P1912" s="133"/>
      <c r="Q1912" s="132"/>
      <c r="R1912" s="134"/>
      <c r="S1912" s="133"/>
      <c r="T1912" s="135"/>
      <c r="U1912" s="136"/>
    </row>
    <row r="1913" spans="1:21" s="148" customFormat="1" x14ac:dyDescent="0.3">
      <c r="A1913" s="111"/>
      <c r="B1913" s="135"/>
      <c r="C1913" s="134"/>
      <c r="D1913" s="132"/>
      <c r="E1913" s="135"/>
      <c r="F1913" s="135"/>
      <c r="G1913" s="137"/>
      <c r="H1913" s="106"/>
      <c r="I1913" s="135"/>
      <c r="J1913" s="134"/>
      <c r="K1913" s="132"/>
      <c r="L1913" s="135"/>
      <c r="M1913" s="135"/>
      <c r="N1913" s="137"/>
      <c r="O1913" s="106"/>
      <c r="P1913" s="135"/>
      <c r="Q1913" s="134"/>
      <c r="R1913" s="132"/>
      <c r="S1913" s="135"/>
      <c r="T1913" s="135"/>
      <c r="U1913" s="137"/>
    </row>
    <row r="1914" spans="1:21" s="148" customFormat="1" x14ac:dyDescent="0.3">
      <c r="A1914" s="111"/>
      <c r="B1914" s="134"/>
      <c r="C1914" s="135"/>
      <c r="D1914" s="136"/>
      <c r="E1914" s="132"/>
      <c r="F1914" s="137"/>
      <c r="G1914" s="135"/>
      <c r="H1914" s="106"/>
      <c r="I1914" s="134"/>
      <c r="J1914" s="135"/>
      <c r="K1914" s="136"/>
      <c r="L1914" s="132"/>
      <c r="M1914" s="137"/>
      <c r="N1914" s="135"/>
      <c r="O1914" s="106"/>
      <c r="P1914" s="134"/>
      <c r="Q1914" s="135"/>
      <c r="R1914" s="136"/>
      <c r="S1914" s="132"/>
      <c r="T1914" s="137"/>
      <c r="U1914" s="135"/>
    </row>
    <row r="1915" spans="1:21" s="148" customFormat="1" x14ac:dyDescent="0.3">
      <c r="A1915" s="111"/>
      <c r="B1915" s="137"/>
      <c r="C1915" s="136"/>
      <c r="D1915" s="135"/>
      <c r="E1915" s="137"/>
      <c r="F1915" s="132"/>
      <c r="G1915" s="134"/>
      <c r="H1915" s="106"/>
      <c r="I1915" s="137"/>
      <c r="J1915" s="136"/>
      <c r="K1915" s="135"/>
      <c r="L1915" s="137"/>
      <c r="M1915" s="132"/>
      <c r="N1915" s="134"/>
      <c r="O1915" s="106"/>
      <c r="P1915" s="137"/>
      <c r="Q1915" s="136"/>
      <c r="R1915" s="135"/>
      <c r="S1915" s="137"/>
      <c r="T1915" s="132"/>
      <c r="U1915" s="134"/>
    </row>
    <row r="1916" spans="1:21" s="148" customFormat="1" x14ac:dyDescent="0.3">
      <c r="A1916" s="111"/>
      <c r="B1916" s="135"/>
      <c r="C1916" s="137"/>
      <c r="D1916" s="137"/>
      <c r="E1916" s="135"/>
      <c r="F1916" s="134"/>
      <c r="G1916" s="132"/>
      <c r="H1916" s="106"/>
      <c r="I1916" s="135"/>
      <c r="J1916" s="137"/>
      <c r="K1916" s="137"/>
      <c r="L1916" s="135"/>
      <c r="M1916" s="134"/>
      <c r="N1916" s="132"/>
      <c r="O1916" s="106"/>
      <c r="P1916" s="135"/>
      <c r="Q1916" s="137"/>
      <c r="R1916" s="137"/>
      <c r="S1916" s="135"/>
      <c r="T1916" s="134"/>
      <c r="U1916" s="132"/>
    </row>
    <row r="1917" spans="1:21" s="148" customFormat="1" x14ac:dyDescent="0.3">
      <c r="A1917" s="111"/>
      <c r="B1917" s="136"/>
      <c r="C1917" s="138"/>
      <c r="D1917" s="135"/>
      <c r="E1917" s="138"/>
      <c r="F1917" s="136"/>
      <c r="G1917" s="138"/>
      <c r="H1917" s="106"/>
      <c r="I1917" s="136"/>
      <c r="J1917" s="138"/>
      <c r="K1917" s="135"/>
      <c r="L1917" s="138"/>
      <c r="M1917" s="136"/>
      <c r="N1917" s="138"/>
      <c r="O1917" s="106"/>
      <c r="P1917" s="136"/>
      <c r="Q1917" s="138"/>
      <c r="R1917" s="135"/>
      <c r="S1917" s="138"/>
      <c r="T1917" s="136"/>
      <c r="U1917" s="138"/>
    </row>
    <row r="1918" spans="1:21" s="148" customFormat="1" x14ac:dyDescent="0.3">
      <c r="A1918" s="111"/>
      <c r="B1918" s="145"/>
      <c r="C1918" s="146"/>
      <c r="D1918" s="145"/>
      <c r="E1918" s="147"/>
      <c r="F1918" s="145"/>
      <c r="G1918" s="146"/>
      <c r="H1918" s="106"/>
      <c r="I1918" s="145"/>
      <c r="J1918" s="146"/>
      <c r="K1918" s="145"/>
      <c r="L1918" s="147"/>
      <c r="M1918" s="145"/>
      <c r="N1918" s="146"/>
      <c r="O1918" s="106"/>
      <c r="P1918" s="145"/>
      <c r="Q1918" s="146"/>
      <c r="R1918" s="145"/>
      <c r="S1918" s="147"/>
      <c r="T1918" s="145"/>
      <c r="U1918" s="146"/>
    </row>
    <row r="1919" spans="1:21" s="148" customFormat="1" x14ac:dyDescent="0.3">
      <c r="A1919" s="111"/>
      <c r="C1919" s="111" t="s">
        <v>197</v>
      </c>
      <c r="D1919" s="111" t="s">
        <v>3</v>
      </c>
      <c r="E1919" s="111" t="s">
        <v>203</v>
      </c>
      <c r="J1919" s="111" t="s">
        <v>197</v>
      </c>
      <c r="K1919" s="111" t="s">
        <v>3</v>
      </c>
      <c r="L1919" s="111" t="s">
        <v>203</v>
      </c>
      <c r="Q1919" s="111" t="s">
        <v>197</v>
      </c>
      <c r="R1919" s="111" t="s">
        <v>3</v>
      </c>
      <c r="S1919" s="111" t="s">
        <v>203</v>
      </c>
    </row>
    <row r="1920" spans="1:21" s="148" customFormat="1" x14ac:dyDescent="0.3">
      <c r="A1920" s="111"/>
      <c r="B1920" s="111" t="s">
        <v>199</v>
      </c>
      <c r="C1920" s="148" t="e">
        <f>AVERAGE(B1911,C1912,D1913,E1914,F1915,G1916)</f>
        <v>#DIV/0!</v>
      </c>
      <c r="D1920" s="148" t="e">
        <f>STDEV(B1911,C1912,D1913,E1914,F1915,G1916)</f>
        <v>#DIV/0!</v>
      </c>
      <c r="E1920" s="148" t="e">
        <f>ROUND((D1920/C1920)*100,2)&amp;"%"</f>
        <v>#DIV/0!</v>
      </c>
      <c r="I1920" s="111" t="s">
        <v>199</v>
      </c>
      <c r="J1920" s="148" t="e">
        <f>AVERAGE(I1911,J1912,K1913,L1914,M1915,N1916)</f>
        <v>#DIV/0!</v>
      </c>
      <c r="K1920" s="148" t="e">
        <f>STDEV(I1911,J1912,K1913,L1914,M1915,N1916)</f>
        <v>#DIV/0!</v>
      </c>
      <c r="L1920" s="148" t="e">
        <f>ROUND((K1920/J1920)*100,2)&amp;"%"</f>
        <v>#DIV/0!</v>
      </c>
      <c r="P1920" s="111" t="s">
        <v>199</v>
      </c>
      <c r="Q1920" s="148" t="e">
        <f>AVERAGE(P1911,Q1912,R1913,S1914,T1915,U1916)</f>
        <v>#DIV/0!</v>
      </c>
      <c r="R1920" s="148" t="e">
        <f>STDEV(P1911,Q1912,R1913,S1914,T1915,U1916)</f>
        <v>#DIV/0!</v>
      </c>
      <c r="S1920" s="148" t="e">
        <f>ROUND((R1920/Q1920)*100,2)&amp;"%"</f>
        <v>#DIV/0!</v>
      </c>
    </row>
    <row r="1921" spans="1:21" s="148" customFormat="1" x14ac:dyDescent="0.3">
      <c r="A1921" s="111"/>
      <c r="B1921" s="111" t="s">
        <v>198</v>
      </c>
      <c r="C1921" s="148" t="e">
        <f>AVERAGE(B1912,C1911,D1911,F1911,G1911,E1912)</f>
        <v>#DIV/0!</v>
      </c>
      <c r="D1921" s="148" t="e">
        <f>STDEV(B1912,C1911,D1911,E1912,F1911,G1911)</f>
        <v>#DIV/0!</v>
      </c>
      <c r="E1921" s="148" t="e">
        <f t="shared" ref="E1921:E1925" si="318">ROUND((D1921/C1921)*100,2)&amp;"%"</f>
        <v>#DIV/0!</v>
      </c>
      <c r="F1921" s="111"/>
      <c r="G1921" s="111"/>
      <c r="I1921" s="111" t="s">
        <v>198</v>
      </c>
      <c r="J1921" s="148" t="e">
        <f>AVERAGE(I1912,J1911,K1911,M1911,N1911,L1912)</f>
        <v>#DIV/0!</v>
      </c>
      <c r="K1921" s="148" t="e">
        <f>STDEV(I1912,J1911,K1911,L1912,M1911,N1911)</f>
        <v>#DIV/0!</v>
      </c>
      <c r="L1921" s="148" t="e">
        <f t="shared" ref="L1921:L1925" si="319">ROUND((K1921/J1921)*100,2)&amp;"%"</f>
        <v>#DIV/0!</v>
      </c>
      <c r="M1921" s="111"/>
      <c r="N1921" s="111"/>
      <c r="P1921" s="111" t="s">
        <v>198</v>
      </c>
      <c r="Q1921" s="148" t="e">
        <f>AVERAGE(P1912,Q1911,R1911,T1911,U1911,S1912)</f>
        <v>#DIV/0!</v>
      </c>
      <c r="R1921" s="148" t="e">
        <f>STDEV(P1912,Q1911,R1911,S1912,T1911,U1911)</f>
        <v>#DIV/0!</v>
      </c>
      <c r="S1921" s="148" t="e">
        <f t="shared" ref="S1921:S1925" si="320">ROUND((R1921/Q1921)*100,2)&amp;"%"</f>
        <v>#DIV/0!</v>
      </c>
      <c r="T1921" s="111"/>
      <c r="U1921" s="111"/>
    </row>
    <row r="1922" spans="1:21" s="148" customFormat="1" x14ac:dyDescent="0.3">
      <c r="A1922" s="111"/>
      <c r="B1922" s="111" t="s">
        <v>200</v>
      </c>
      <c r="C1922" s="148" t="e">
        <f>AVERAGE(B1914,C1913,D1912,E1911,F1916,G1915)</f>
        <v>#DIV/0!</v>
      </c>
      <c r="D1922" s="148" t="e">
        <f>STDEV(B1914,C1913,D1912,E1911,F1916,G1915)</f>
        <v>#DIV/0!</v>
      </c>
      <c r="E1922" s="148" t="e">
        <f t="shared" si="318"/>
        <v>#DIV/0!</v>
      </c>
      <c r="F1922" s="111"/>
      <c r="G1922" s="111"/>
      <c r="I1922" s="111" t="s">
        <v>200</v>
      </c>
      <c r="J1922" s="148" t="e">
        <f>AVERAGE(I1914,J1913,K1912,L1911,M1916,N1915)</f>
        <v>#DIV/0!</v>
      </c>
      <c r="K1922" s="148" t="e">
        <f>STDEV(I1914,J1913,K1912,L1911,M1916,N1915)</f>
        <v>#DIV/0!</v>
      </c>
      <c r="L1922" s="148" t="e">
        <f t="shared" si="319"/>
        <v>#DIV/0!</v>
      </c>
      <c r="M1922" s="111"/>
      <c r="N1922" s="111"/>
      <c r="P1922" s="111" t="s">
        <v>200</v>
      </c>
      <c r="Q1922" s="148" t="e">
        <f>AVERAGE(P1914,Q1913,R1912,S1911,T1916,U1915)</f>
        <v>#DIV/0!</v>
      </c>
      <c r="R1922" s="148" t="e">
        <f>STDEV(P1914,Q1913,R1912,S1911,T1916,U1915)</f>
        <v>#DIV/0!</v>
      </c>
      <c r="S1922" s="148" t="e">
        <f t="shared" si="320"/>
        <v>#DIV/0!</v>
      </c>
      <c r="T1922" s="111"/>
      <c r="U1922" s="111"/>
    </row>
    <row r="1923" spans="1:21" s="148" customFormat="1" x14ac:dyDescent="0.3">
      <c r="A1923" s="111"/>
      <c r="B1923" s="111" t="s">
        <v>201</v>
      </c>
      <c r="C1923" s="148" t="e">
        <f>AVERAGE(B1915,C1916,D1916,E1915,F1914,G1913)</f>
        <v>#DIV/0!</v>
      </c>
      <c r="D1923" s="148" t="e">
        <f>STDEV(B1915,C1916,D1916,E1915,F1914,G1913)</f>
        <v>#DIV/0!</v>
      </c>
      <c r="E1923" s="148" t="e">
        <f t="shared" si="318"/>
        <v>#DIV/0!</v>
      </c>
      <c r="F1923" s="111"/>
      <c r="G1923" s="111"/>
      <c r="I1923" s="111" t="s">
        <v>201</v>
      </c>
      <c r="J1923" s="148" t="e">
        <f>AVERAGE(I1915,J1916,K1916,L1915,M1914,N1913)</f>
        <v>#DIV/0!</v>
      </c>
      <c r="K1923" s="148" t="e">
        <f>STDEV(I1915,J1916,K1916,L1915,M1914,N1913)</f>
        <v>#DIV/0!</v>
      </c>
      <c r="L1923" s="148" t="e">
        <f t="shared" si="319"/>
        <v>#DIV/0!</v>
      </c>
      <c r="M1923" s="111"/>
      <c r="N1923" s="111"/>
      <c r="P1923" s="111" t="s">
        <v>201</v>
      </c>
      <c r="Q1923" s="148" t="e">
        <f>AVERAGE(P1915,Q1916,R1916,S1915,T1914,U1913)</f>
        <v>#DIV/0!</v>
      </c>
      <c r="R1923" s="148" t="e">
        <f>STDEV(P1915,Q1916,R1916,S1915,T1914,U1913)</f>
        <v>#DIV/0!</v>
      </c>
      <c r="S1923" s="148" t="e">
        <f t="shared" si="320"/>
        <v>#DIV/0!</v>
      </c>
      <c r="T1923" s="111"/>
      <c r="U1923" s="111"/>
    </row>
    <row r="1924" spans="1:21" s="148" customFormat="1" x14ac:dyDescent="0.3">
      <c r="A1924" s="111"/>
      <c r="B1924" s="111" t="s">
        <v>202</v>
      </c>
      <c r="C1924" s="148" t="e">
        <f>AVERAGE(B1917,C1915,D1914,G1912,F1917,E1918)</f>
        <v>#DIV/0!</v>
      </c>
      <c r="D1924" s="148" t="e">
        <f>STDEV(B1917,C1915,D1914,G1912,F1917,E1918)</f>
        <v>#DIV/0!</v>
      </c>
      <c r="E1924" s="148" t="e">
        <f t="shared" si="318"/>
        <v>#DIV/0!</v>
      </c>
      <c r="F1924" s="111"/>
      <c r="G1924" s="111"/>
      <c r="I1924" s="111" t="s">
        <v>202</v>
      </c>
      <c r="J1924" s="148" t="e">
        <f>AVERAGE(I1917,J1915,K1914,N1912,M1917,L1918)</f>
        <v>#DIV/0!</v>
      </c>
      <c r="K1924" s="148" t="e">
        <f>STDEV(I1917,J1915,K1914,N1912,M1917,L1918)</f>
        <v>#DIV/0!</v>
      </c>
      <c r="L1924" s="148" t="e">
        <f t="shared" si="319"/>
        <v>#DIV/0!</v>
      </c>
      <c r="M1924" s="111"/>
      <c r="N1924" s="111"/>
      <c r="P1924" s="111" t="s">
        <v>202</v>
      </c>
      <c r="Q1924" s="148" t="e">
        <f>AVERAGE(P1917,Q1915,R1914,U1912,T1917,S1918)</f>
        <v>#DIV/0!</v>
      </c>
      <c r="R1924" s="148" t="e">
        <f>STDEV(P1917,Q1915,R1914,U1912,T1917,S1918)</f>
        <v>#DIV/0!</v>
      </c>
      <c r="S1924" s="148" t="e">
        <f t="shared" si="320"/>
        <v>#DIV/0!</v>
      </c>
      <c r="T1924" s="111"/>
      <c r="U1924" s="111"/>
    </row>
    <row r="1925" spans="1:21" s="148" customFormat="1" x14ac:dyDescent="0.3">
      <c r="A1925" s="111"/>
      <c r="B1925" s="111" t="s">
        <v>204</v>
      </c>
      <c r="C1925" s="148" t="e">
        <f>AVERAGE(B1918,C1917,D1918,E1917,F1918,G1917)</f>
        <v>#DIV/0!</v>
      </c>
      <c r="D1925" s="148" t="e">
        <f>STDEV(B1918,C1917,D1918,E1917,F1918,G1917)</f>
        <v>#DIV/0!</v>
      </c>
      <c r="E1925" s="148" t="e">
        <f t="shared" si="318"/>
        <v>#DIV/0!</v>
      </c>
      <c r="F1925" s="111"/>
      <c r="G1925" s="111"/>
      <c r="I1925" s="111" t="s">
        <v>204</v>
      </c>
      <c r="J1925" s="148" t="e">
        <f>AVERAGE(I1918,J1917,K1918,L1917,M1918,N1917)</f>
        <v>#DIV/0!</v>
      </c>
      <c r="K1925" s="148" t="e">
        <f>STDEV(I1918,J1917,K1918,L1917,M1918,N1917)</f>
        <v>#DIV/0!</v>
      </c>
      <c r="L1925" s="148" t="e">
        <f t="shared" si="319"/>
        <v>#DIV/0!</v>
      </c>
      <c r="M1925" s="111"/>
      <c r="N1925" s="111"/>
      <c r="P1925" s="111" t="s">
        <v>204</v>
      </c>
      <c r="Q1925" s="148" t="e">
        <f>AVERAGE(P1918,Q1917,R1918,S1917,T1918,U1917)</f>
        <v>#DIV/0!</v>
      </c>
      <c r="R1925" s="148" t="e">
        <f>STDEV(P1918,Q1917,R1918,S1917,T1918,U1917)</f>
        <v>#DIV/0!</v>
      </c>
      <c r="S1925" s="148" t="e">
        <f t="shared" si="320"/>
        <v>#DIV/0!</v>
      </c>
      <c r="T1925" s="111"/>
      <c r="U1925" s="111"/>
    </row>
    <row r="1926" spans="1:21" s="148" customFormat="1" x14ac:dyDescent="0.3">
      <c r="A1926" s="111"/>
      <c r="B1926" s="111"/>
      <c r="C1926" s="111"/>
      <c r="D1926" s="111"/>
      <c r="E1926" s="111"/>
      <c r="F1926" s="111"/>
      <c r="G1926" s="111"/>
      <c r="I1926" s="111"/>
      <c r="J1926" s="111"/>
      <c r="K1926" s="111"/>
      <c r="L1926" s="111"/>
      <c r="M1926" s="111"/>
      <c r="N1926" s="111"/>
      <c r="P1926" s="111"/>
      <c r="Q1926" s="111"/>
      <c r="R1926" s="111"/>
      <c r="S1926" s="111"/>
      <c r="T1926" s="111"/>
      <c r="U1926" s="111"/>
    </row>
    <row r="1927" spans="1:21" s="148" customFormat="1" x14ac:dyDescent="0.3">
      <c r="A1927" s="111"/>
      <c r="B1927" s="52" t="s">
        <v>194</v>
      </c>
      <c r="C1927" s="106"/>
      <c r="D1927" s="106"/>
      <c r="E1927" s="106"/>
      <c r="F1927" s="106"/>
      <c r="G1927" s="106"/>
      <c r="H1927" s="106"/>
      <c r="I1927" s="52" t="s">
        <v>195</v>
      </c>
      <c r="J1927" s="106"/>
      <c r="K1927" s="106"/>
      <c r="L1927" s="106"/>
      <c r="M1927" s="106"/>
      <c r="N1927" s="106"/>
      <c r="O1927" s="106"/>
      <c r="P1927" s="52" t="s">
        <v>196</v>
      </c>
      <c r="Q1927" s="106"/>
      <c r="R1927" s="106"/>
      <c r="S1927" s="106"/>
      <c r="T1927" s="106"/>
      <c r="U1927" s="106"/>
    </row>
    <row r="1928" spans="1:21" s="148" customFormat="1" x14ac:dyDescent="0.3">
      <c r="A1928" s="111"/>
      <c r="B1928" s="131"/>
      <c r="C1928" s="131"/>
      <c r="D1928" s="131"/>
      <c r="E1928" s="131"/>
      <c r="F1928" s="131"/>
      <c r="G1928" s="131"/>
      <c r="H1928" s="106"/>
      <c r="I1928" s="131"/>
      <c r="J1928" s="131"/>
      <c r="K1928" s="131"/>
      <c r="L1928" s="131"/>
      <c r="M1928" s="131"/>
      <c r="N1928" s="131"/>
      <c r="O1928" s="106"/>
      <c r="P1928" s="131"/>
      <c r="Q1928" s="131"/>
      <c r="R1928" s="131"/>
      <c r="S1928" s="131"/>
      <c r="T1928" s="131"/>
      <c r="U1928" s="131"/>
    </row>
    <row r="1929" spans="1:21" s="148" customFormat="1" x14ac:dyDescent="0.3">
      <c r="A1929" s="111"/>
      <c r="B1929" s="132"/>
      <c r="C1929" s="133"/>
      <c r="D1929" s="133"/>
      <c r="E1929" s="134"/>
      <c r="F1929" s="133"/>
      <c r="G1929" s="133"/>
      <c r="H1929" s="106"/>
      <c r="I1929" s="132"/>
      <c r="J1929" s="133"/>
      <c r="K1929" s="133"/>
      <c r="L1929" s="134"/>
      <c r="M1929" s="133"/>
      <c r="N1929" s="133"/>
      <c r="O1929" s="106"/>
      <c r="P1929" s="132"/>
      <c r="Q1929" s="133"/>
      <c r="R1929" s="133"/>
      <c r="S1929" s="134"/>
      <c r="T1929" s="133"/>
      <c r="U1929" s="133"/>
    </row>
    <row r="1930" spans="1:21" s="148" customFormat="1" x14ac:dyDescent="0.3">
      <c r="A1930" s="111"/>
      <c r="B1930" s="133"/>
      <c r="C1930" s="132"/>
      <c r="D1930" s="134"/>
      <c r="E1930" s="133"/>
      <c r="F1930" s="135"/>
      <c r="G1930" s="136"/>
      <c r="H1930" s="106"/>
      <c r="I1930" s="133"/>
      <c r="J1930" s="132"/>
      <c r="K1930" s="134"/>
      <c r="L1930" s="133"/>
      <c r="M1930" s="135"/>
      <c r="N1930" s="136"/>
      <c r="O1930" s="106"/>
      <c r="P1930" s="133"/>
      <c r="Q1930" s="132"/>
      <c r="R1930" s="134"/>
      <c r="S1930" s="133"/>
      <c r="T1930" s="135"/>
      <c r="U1930" s="136"/>
    </row>
    <row r="1931" spans="1:21" s="148" customFormat="1" x14ac:dyDescent="0.3">
      <c r="A1931" s="111"/>
      <c r="B1931" s="135"/>
      <c r="C1931" s="134"/>
      <c r="D1931" s="132"/>
      <c r="E1931" s="135"/>
      <c r="F1931" s="135"/>
      <c r="G1931" s="137"/>
      <c r="H1931" s="106"/>
      <c r="I1931" s="135"/>
      <c r="J1931" s="134"/>
      <c r="K1931" s="132"/>
      <c r="L1931" s="135"/>
      <c r="M1931" s="135"/>
      <c r="N1931" s="137"/>
      <c r="O1931" s="106"/>
      <c r="P1931" s="135"/>
      <c r="Q1931" s="134"/>
      <c r="R1931" s="132"/>
      <c r="S1931" s="135"/>
      <c r="T1931" s="135"/>
      <c r="U1931" s="137"/>
    </row>
    <row r="1932" spans="1:21" s="148" customFormat="1" x14ac:dyDescent="0.3">
      <c r="A1932" s="111"/>
      <c r="B1932" s="134"/>
      <c r="C1932" s="135"/>
      <c r="D1932" s="136"/>
      <c r="E1932" s="132"/>
      <c r="F1932" s="137"/>
      <c r="G1932" s="135"/>
      <c r="H1932" s="106"/>
      <c r="I1932" s="134"/>
      <c r="J1932" s="135"/>
      <c r="K1932" s="136"/>
      <c r="L1932" s="132"/>
      <c r="M1932" s="137"/>
      <c r="N1932" s="135"/>
      <c r="O1932" s="106"/>
      <c r="P1932" s="134"/>
      <c r="Q1932" s="135"/>
      <c r="R1932" s="136"/>
      <c r="S1932" s="132"/>
      <c r="T1932" s="137"/>
      <c r="U1932" s="135"/>
    </row>
    <row r="1933" spans="1:21" s="148" customFormat="1" x14ac:dyDescent="0.3">
      <c r="A1933" s="111"/>
      <c r="B1933" s="137"/>
      <c r="C1933" s="136"/>
      <c r="D1933" s="135"/>
      <c r="E1933" s="137"/>
      <c r="F1933" s="132"/>
      <c r="G1933" s="134"/>
      <c r="H1933" s="106"/>
      <c r="I1933" s="137"/>
      <c r="J1933" s="136"/>
      <c r="K1933" s="135"/>
      <c r="L1933" s="137"/>
      <c r="M1933" s="132"/>
      <c r="N1933" s="134"/>
      <c r="O1933" s="106"/>
      <c r="P1933" s="137"/>
      <c r="Q1933" s="136"/>
      <c r="R1933" s="135"/>
      <c r="S1933" s="137"/>
      <c r="T1933" s="132"/>
      <c r="U1933" s="134"/>
    </row>
    <row r="1934" spans="1:21" s="148" customFormat="1" x14ac:dyDescent="0.3">
      <c r="A1934" s="111"/>
      <c r="B1934" s="135"/>
      <c r="C1934" s="137"/>
      <c r="D1934" s="137"/>
      <c r="E1934" s="135"/>
      <c r="F1934" s="134"/>
      <c r="G1934" s="132"/>
      <c r="H1934" s="106"/>
      <c r="I1934" s="135"/>
      <c r="J1934" s="137"/>
      <c r="K1934" s="137"/>
      <c r="L1934" s="135"/>
      <c r="M1934" s="134"/>
      <c r="N1934" s="132"/>
      <c r="O1934" s="106"/>
      <c r="P1934" s="135"/>
      <c r="Q1934" s="137"/>
      <c r="R1934" s="137"/>
      <c r="S1934" s="135"/>
      <c r="T1934" s="134"/>
      <c r="U1934" s="132"/>
    </row>
    <row r="1935" spans="1:21" s="148" customFormat="1" x14ac:dyDescent="0.3">
      <c r="A1935" s="111"/>
      <c r="B1935" s="136"/>
      <c r="C1935" s="138"/>
      <c r="D1935" s="135"/>
      <c r="E1935" s="138"/>
      <c r="F1935" s="136"/>
      <c r="G1935" s="138"/>
      <c r="H1935" s="106"/>
      <c r="I1935" s="136"/>
      <c r="J1935" s="138"/>
      <c r="K1935" s="135"/>
      <c r="L1935" s="138"/>
      <c r="M1935" s="136"/>
      <c r="N1935" s="138"/>
      <c r="O1935" s="106"/>
      <c r="P1935" s="136"/>
      <c r="Q1935" s="138"/>
      <c r="R1935" s="135"/>
      <c r="S1935" s="138"/>
      <c r="T1935" s="136"/>
      <c r="U1935" s="138"/>
    </row>
    <row r="1936" spans="1:21" s="148" customFormat="1" x14ac:dyDescent="0.3">
      <c r="A1936" s="111"/>
      <c r="B1936" s="145"/>
      <c r="C1936" s="146"/>
      <c r="D1936" s="145"/>
      <c r="E1936" s="147"/>
      <c r="F1936" s="145"/>
      <c r="G1936" s="146"/>
      <c r="H1936" s="106"/>
      <c r="I1936" s="145"/>
      <c r="J1936" s="146"/>
      <c r="K1936" s="145"/>
      <c r="L1936" s="147"/>
      <c r="M1936" s="145"/>
      <c r="N1936" s="146"/>
      <c r="O1936" s="106"/>
      <c r="P1936" s="145"/>
      <c r="Q1936" s="146"/>
      <c r="R1936" s="145"/>
      <c r="S1936" s="147"/>
      <c r="T1936" s="145"/>
      <c r="U1936" s="146"/>
    </row>
    <row r="1937" spans="1:21" s="148" customFormat="1" x14ac:dyDescent="0.3">
      <c r="A1937" s="111"/>
      <c r="C1937" s="111" t="s">
        <v>197</v>
      </c>
      <c r="D1937" s="111" t="s">
        <v>3</v>
      </c>
      <c r="E1937" s="111" t="s">
        <v>203</v>
      </c>
      <c r="J1937" s="111" t="s">
        <v>197</v>
      </c>
      <c r="K1937" s="111" t="s">
        <v>3</v>
      </c>
      <c r="L1937" s="111" t="s">
        <v>203</v>
      </c>
      <c r="Q1937" s="111" t="s">
        <v>197</v>
      </c>
      <c r="R1937" s="111" t="s">
        <v>3</v>
      </c>
      <c r="S1937" s="111" t="s">
        <v>203</v>
      </c>
    </row>
    <row r="1938" spans="1:21" s="148" customFormat="1" x14ac:dyDescent="0.3">
      <c r="A1938" s="111"/>
      <c r="B1938" s="111" t="s">
        <v>199</v>
      </c>
      <c r="C1938" s="148" t="e">
        <f>AVERAGE(B1929,C1930,D1931,E1932,F1933,G1934)</f>
        <v>#DIV/0!</v>
      </c>
      <c r="D1938" s="148" t="e">
        <f>STDEV(B1929,C1930,D1931,E1932,F1933,G1934)</f>
        <v>#DIV/0!</v>
      </c>
      <c r="E1938" s="148" t="e">
        <f>ROUND((D1938/C1938)*100,2)&amp;"%"</f>
        <v>#DIV/0!</v>
      </c>
      <c r="I1938" s="111" t="s">
        <v>199</v>
      </c>
      <c r="J1938" s="148" t="e">
        <f>AVERAGE(I1929,J1930,K1931,L1932,M1933,N1934)</f>
        <v>#DIV/0!</v>
      </c>
      <c r="K1938" s="148" t="e">
        <f>STDEV(I1929,J1930,K1931,L1932,M1933,N1934)</f>
        <v>#DIV/0!</v>
      </c>
      <c r="L1938" s="148" t="e">
        <f>ROUND((K1938/J1938)*100,2)&amp;"%"</f>
        <v>#DIV/0!</v>
      </c>
      <c r="P1938" s="111" t="s">
        <v>199</v>
      </c>
      <c r="Q1938" s="148" t="e">
        <f>AVERAGE(P1929,Q1930,R1931,S1932,T1933,U1934)</f>
        <v>#DIV/0!</v>
      </c>
      <c r="R1938" s="148" t="e">
        <f>STDEV(P1929,Q1930,R1931,S1932,T1933,U1934)</f>
        <v>#DIV/0!</v>
      </c>
      <c r="S1938" s="148" t="e">
        <f>ROUND((R1938/Q1938)*100,2)&amp;"%"</f>
        <v>#DIV/0!</v>
      </c>
    </row>
    <row r="1939" spans="1:21" s="148" customFormat="1" x14ac:dyDescent="0.3">
      <c r="A1939" s="111"/>
      <c r="B1939" s="111" t="s">
        <v>198</v>
      </c>
      <c r="C1939" s="148" t="e">
        <f>AVERAGE(B1930,C1929,D1929,F1929,G1929,E1930)</f>
        <v>#DIV/0!</v>
      </c>
      <c r="D1939" s="148" t="e">
        <f>STDEV(B1930,C1929,D1929,E1930,F1929,G1929)</f>
        <v>#DIV/0!</v>
      </c>
      <c r="E1939" s="148" t="e">
        <f t="shared" ref="E1939:E1943" si="321">ROUND((D1939/C1939)*100,2)&amp;"%"</f>
        <v>#DIV/0!</v>
      </c>
      <c r="F1939" s="111"/>
      <c r="G1939" s="111"/>
      <c r="I1939" s="111" t="s">
        <v>198</v>
      </c>
      <c r="J1939" s="148" t="e">
        <f>AVERAGE(I1930,J1929,K1929,M1929,N1929,L1930)</f>
        <v>#DIV/0!</v>
      </c>
      <c r="K1939" s="148" t="e">
        <f>STDEV(I1930,J1929,K1929,L1930,M1929,N1929)</f>
        <v>#DIV/0!</v>
      </c>
      <c r="L1939" s="148" t="e">
        <f t="shared" ref="L1939:L1943" si="322">ROUND((K1939/J1939)*100,2)&amp;"%"</f>
        <v>#DIV/0!</v>
      </c>
      <c r="M1939" s="111"/>
      <c r="N1939" s="111"/>
      <c r="P1939" s="111" t="s">
        <v>198</v>
      </c>
      <c r="Q1939" s="148" t="e">
        <f>AVERAGE(P1930,Q1929,R1929,T1929,U1929,S1930)</f>
        <v>#DIV/0!</v>
      </c>
      <c r="R1939" s="148" t="e">
        <f>STDEV(P1930,Q1929,R1929,S1930,T1929,U1929)</f>
        <v>#DIV/0!</v>
      </c>
      <c r="S1939" s="148" t="e">
        <f t="shared" ref="S1939:S1943" si="323">ROUND((R1939/Q1939)*100,2)&amp;"%"</f>
        <v>#DIV/0!</v>
      </c>
      <c r="T1939" s="111"/>
      <c r="U1939" s="111"/>
    </row>
    <row r="1940" spans="1:21" s="148" customFormat="1" x14ac:dyDescent="0.3">
      <c r="A1940" s="111"/>
      <c r="B1940" s="111" t="s">
        <v>200</v>
      </c>
      <c r="C1940" s="148" t="e">
        <f>AVERAGE(B1932,C1931,D1930,E1929,F1934,G1933)</f>
        <v>#DIV/0!</v>
      </c>
      <c r="D1940" s="148" t="e">
        <f>STDEV(B1932,C1931,D1930,E1929,F1934,G1933)</f>
        <v>#DIV/0!</v>
      </c>
      <c r="E1940" s="148" t="e">
        <f t="shared" si="321"/>
        <v>#DIV/0!</v>
      </c>
      <c r="F1940" s="111"/>
      <c r="G1940" s="111"/>
      <c r="I1940" s="111" t="s">
        <v>200</v>
      </c>
      <c r="J1940" s="148" t="e">
        <f>AVERAGE(I1932,J1931,K1930,L1929,M1934,N1933)</f>
        <v>#DIV/0!</v>
      </c>
      <c r="K1940" s="148" t="e">
        <f>STDEV(I1932,J1931,K1930,L1929,M1934,N1933)</f>
        <v>#DIV/0!</v>
      </c>
      <c r="L1940" s="148" t="e">
        <f t="shared" si="322"/>
        <v>#DIV/0!</v>
      </c>
      <c r="M1940" s="111"/>
      <c r="N1940" s="111"/>
      <c r="P1940" s="111" t="s">
        <v>200</v>
      </c>
      <c r="Q1940" s="148" t="e">
        <f>AVERAGE(P1932,Q1931,R1930,S1929,T1934,U1933)</f>
        <v>#DIV/0!</v>
      </c>
      <c r="R1940" s="148" t="e">
        <f>STDEV(P1932,Q1931,R1930,S1929,T1934,U1933)</f>
        <v>#DIV/0!</v>
      </c>
      <c r="S1940" s="148" t="e">
        <f t="shared" si="323"/>
        <v>#DIV/0!</v>
      </c>
      <c r="T1940" s="111"/>
      <c r="U1940" s="111"/>
    </row>
    <row r="1941" spans="1:21" s="148" customFormat="1" x14ac:dyDescent="0.3">
      <c r="A1941" s="111"/>
      <c r="B1941" s="111" t="s">
        <v>201</v>
      </c>
      <c r="C1941" s="148" t="e">
        <f>AVERAGE(B1933,C1934,D1934,E1933,F1932,G1931)</f>
        <v>#DIV/0!</v>
      </c>
      <c r="D1941" s="148" t="e">
        <f>STDEV(B1933,C1934,D1934,E1933,F1932,G1931)</f>
        <v>#DIV/0!</v>
      </c>
      <c r="E1941" s="148" t="e">
        <f t="shared" si="321"/>
        <v>#DIV/0!</v>
      </c>
      <c r="F1941" s="111"/>
      <c r="G1941" s="111"/>
      <c r="I1941" s="111" t="s">
        <v>201</v>
      </c>
      <c r="J1941" s="148" t="e">
        <f>AVERAGE(I1933,J1934,K1934,L1933,M1932,N1931)</f>
        <v>#DIV/0!</v>
      </c>
      <c r="K1941" s="148" t="e">
        <f>STDEV(I1933,J1934,K1934,L1933,M1932,N1931)</f>
        <v>#DIV/0!</v>
      </c>
      <c r="L1941" s="148" t="e">
        <f t="shared" si="322"/>
        <v>#DIV/0!</v>
      </c>
      <c r="M1941" s="111"/>
      <c r="N1941" s="111"/>
      <c r="P1941" s="111" t="s">
        <v>201</v>
      </c>
      <c r="Q1941" s="148" t="e">
        <f>AVERAGE(P1933,Q1934,R1934,S1933,T1932,U1931)</f>
        <v>#DIV/0!</v>
      </c>
      <c r="R1941" s="148" t="e">
        <f>STDEV(P1933,Q1934,R1934,S1933,T1932,U1931)</f>
        <v>#DIV/0!</v>
      </c>
      <c r="S1941" s="148" t="e">
        <f t="shared" si="323"/>
        <v>#DIV/0!</v>
      </c>
      <c r="T1941" s="111"/>
      <c r="U1941" s="111"/>
    </row>
    <row r="1942" spans="1:21" s="148" customFormat="1" x14ac:dyDescent="0.3">
      <c r="A1942" s="111"/>
      <c r="B1942" s="111" t="s">
        <v>202</v>
      </c>
      <c r="C1942" s="148" t="e">
        <f>AVERAGE(B1935,C1933,D1932,G1930,F1935,E1936)</f>
        <v>#DIV/0!</v>
      </c>
      <c r="D1942" s="148" t="e">
        <f>STDEV(B1935,C1933,D1932,G1930,F1935,E1936)</f>
        <v>#DIV/0!</v>
      </c>
      <c r="E1942" s="148" t="e">
        <f t="shared" si="321"/>
        <v>#DIV/0!</v>
      </c>
      <c r="F1942" s="111"/>
      <c r="G1942" s="111"/>
      <c r="I1942" s="111" t="s">
        <v>202</v>
      </c>
      <c r="J1942" s="148" t="e">
        <f>AVERAGE(I1935,J1933,K1932,N1930,M1935,L1936)</f>
        <v>#DIV/0!</v>
      </c>
      <c r="K1942" s="148" t="e">
        <f>STDEV(I1935,J1933,K1932,N1930,M1935,L1936)</f>
        <v>#DIV/0!</v>
      </c>
      <c r="L1942" s="148" t="e">
        <f t="shared" si="322"/>
        <v>#DIV/0!</v>
      </c>
      <c r="M1942" s="111"/>
      <c r="N1942" s="111"/>
      <c r="P1942" s="111" t="s">
        <v>202</v>
      </c>
      <c r="Q1942" s="148" t="e">
        <f>AVERAGE(P1935,Q1933,R1932,U1930,T1935,S1936)</f>
        <v>#DIV/0!</v>
      </c>
      <c r="R1942" s="148" t="e">
        <f>STDEV(P1935,Q1933,R1932,U1930,T1935,S1936)</f>
        <v>#DIV/0!</v>
      </c>
      <c r="S1942" s="148" t="e">
        <f t="shared" si="323"/>
        <v>#DIV/0!</v>
      </c>
      <c r="T1942" s="111"/>
      <c r="U1942" s="111"/>
    </row>
    <row r="1943" spans="1:21" s="148" customFormat="1" x14ac:dyDescent="0.3">
      <c r="A1943" s="111"/>
      <c r="B1943" s="111" t="s">
        <v>204</v>
      </c>
      <c r="C1943" s="148" t="e">
        <f>AVERAGE(B1936,C1935,D1936,E1935,F1936,G1935)</f>
        <v>#DIV/0!</v>
      </c>
      <c r="D1943" s="148" t="e">
        <f>STDEV(B1936,C1935,D1936,E1935,F1936,G1935)</f>
        <v>#DIV/0!</v>
      </c>
      <c r="E1943" s="148" t="e">
        <f t="shared" si="321"/>
        <v>#DIV/0!</v>
      </c>
      <c r="F1943" s="111"/>
      <c r="G1943" s="111"/>
      <c r="I1943" s="111" t="s">
        <v>204</v>
      </c>
      <c r="J1943" s="148" t="e">
        <f>AVERAGE(I1936,J1935,K1936,L1935,M1936,N1935)</f>
        <v>#DIV/0!</v>
      </c>
      <c r="K1943" s="148" t="e">
        <f>STDEV(I1936,J1935,K1936,L1935,M1936,N1935)</f>
        <v>#DIV/0!</v>
      </c>
      <c r="L1943" s="148" t="e">
        <f t="shared" si="322"/>
        <v>#DIV/0!</v>
      </c>
      <c r="M1943" s="111"/>
      <c r="N1943" s="111"/>
      <c r="P1943" s="111" t="s">
        <v>204</v>
      </c>
      <c r="Q1943" s="148" t="e">
        <f>AVERAGE(P1936,Q1935,R1936,S1935,T1936,U1935)</f>
        <v>#DIV/0!</v>
      </c>
      <c r="R1943" s="148" t="e">
        <f>STDEV(P1936,Q1935,R1936,S1935,T1936,U1935)</f>
        <v>#DIV/0!</v>
      </c>
      <c r="S1943" s="148" t="e">
        <f t="shared" si="323"/>
        <v>#DIV/0!</v>
      </c>
      <c r="T1943" s="111"/>
      <c r="U1943" s="111"/>
    </row>
    <row r="1944" spans="1:21" s="148" customFormat="1" x14ac:dyDescent="0.3">
      <c r="A1944" s="111"/>
      <c r="B1944" s="111"/>
      <c r="C1944" s="111"/>
      <c r="D1944" s="111"/>
      <c r="E1944" s="111"/>
      <c r="F1944" s="111"/>
      <c r="G1944" s="111"/>
      <c r="I1944" s="111"/>
      <c r="J1944" s="111"/>
      <c r="K1944" s="111"/>
      <c r="L1944" s="111"/>
      <c r="M1944" s="111"/>
      <c r="N1944" s="111"/>
      <c r="P1944" s="111"/>
      <c r="Q1944" s="111"/>
      <c r="R1944" s="111"/>
      <c r="S1944" s="111"/>
      <c r="T1944" s="111"/>
      <c r="U1944" s="111"/>
    </row>
    <row r="1945" spans="1:21" s="148" customFormat="1" x14ac:dyDescent="0.3">
      <c r="A1945" s="111"/>
      <c r="B1945" s="52" t="s">
        <v>194</v>
      </c>
      <c r="C1945" s="106"/>
      <c r="D1945" s="106"/>
      <c r="E1945" s="106"/>
      <c r="F1945" s="106"/>
      <c r="G1945" s="106"/>
      <c r="H1945" s="106"/>
      <c r="I1945" s="52" t="s">
        <v>195</v>
      </c>
      <c r="J1945" s="106"/>
      <c r="K1945" s="106"/>
      <c r="L1945" s="106"/>
      <c r="M1945" s="106"/>
      <c r="N1945" s="106"/>
      <c r="O1945" s="106"/>
      <c r="P1945" s="52" t="s">
        <v>196</v>
      </c>
      <c r="Q1945" s="106"/>
      <c r="R1945" s="106"/>
      <c r="S1945" s="106"/>
      <c r="T1945" s="106"/>
      <c r="U1945" s="106"/>
    </row>
    <row r="1946" spans="1:21" s="148" customFormat="1" x14ac:dyDescent="0.3">
      <c r="A1946" s="111"/>
      <c r="B1946" s="131"/>
      <c r="C1946" s="131"/>
      <c r="D1946" s="131"/>
      <c r="E1946" s="131"/>
      <c r="F1946" s="131"/>
      <c r="G1946" s="131"/>
      <c r="H1946" s="106"/>
      <c r="I1946" s="131"/>
      <c r="J1946" s="131"/>
      <c r="K1946" s="131"/>
      <c r="L1946" s="131"/>
      <c r="M1946" s="131"/>
      <c r="N1946" s="131"/>
      <c r="O1946" s="106"/>
      <c r="P1946" s="131"/>
      <c r="Q1946" s="131"/>
      <c r="R1946" s="131"/>
      <c r="S1946" s="131"/>
      <c r="T1946" s="131"/>
      <c r="U1946" s="131"/>
    </row>
    <row r="1947" spans="1:21" s="148" customFormat="1" x14ac:dyDescent="0.3">
      <c r="A1947" s="111"/>
      <c r="B1947" s="132"/>
      <c r="C1947" s="133"/>
      <c r="D1947" s="133"/>
      <c r="E1947" s="134"/>
      <c r="F1947" s="133"/>
      <c r="G1947" s="133"/>
      <c r="H1947" s="106"/>
      <c r="I1947" s="132"/>
      <c r="J1947" s="133"/>
      <c r="K1947" s="133"/>
      <c r="L1947" s="134"/>
      <c r="M1947" s="133"/>
      <c r="N1947" s="133"/>
      <c r="O1947" s="106"/>
      <c r="P1947" s="132"/>
      <c r="Q1947" s="133"/>
      <c r="R1947" s="133"/>
      <c r="S1947" s="134"/>
      <c r="T1947" s="133"/>
      <c r="U1947" s="133"/>
    </row>
    <row r="1948" spans="1:21" s="148" customFormat="1" x14ac:dyDescent="0.3">
      <c r="A1948" s="111"/>
      <c r="B1948" s="133"/>
      <c r="C1948" s="132"/>
      <c r="D1948" s="134"/>
      <c r="E1948" s="133"/>
      <c r="F1948" s="135"/>
      <c r="G1948" s="136"/>
      <c r="H1948" s="106"/>
      <c r="I1948" s="133"/>
      <c r="J1948" s="132"/>
      <c r="K1948" s="134"/>
      <c r="L1948" s="133"/>
      <c r="M1948" s="135"/>
      <c r="N1948" s="136"/>
      <c r="O1948" s="106"/>
      <c r="P1948" s="133"/>
      <c r="Q1948" s="132"/>
      <c r="R1948" s="134"/>
      <c r="S1948" s="133"/>
      <c r="T1948" s="135"/>
      <c r="U1948" s="136"/>
    </row>
    <row r="1949" spans="1:21" s="148" customFormat="1" x14ac:dyDescent="0.3">
      <c r="A1949" s="111"/>
      <c r="B1949" s="135"/>
      <c r="C1949" s="134"/>
      <c r="D1949" s="132"/>
      <c r="E1949" s="135"/>
      <c r="F1949" s="135"/>
      <c r="G1949" s="137"/>
      <c r="H1949" s="106"/>
      <c r="I1949" s="135"/>
      <c r="J1949" s="134"/>
      <c r="K1949" s="132"/>
      <c r="L1949" s="135"/>
      <c r="M1949" s="135"/>
      <c r="N1949" s="137"/>
      <c r="O1949" s="106"/>
      <c r="P1949" s="135"/>
      <c r="Q1949" s="134"/>
      <c r="R1949" s="132"/>
      <c r="S1949" s="135"/>
      <c r="T1949" s="135"/>
      <c r="U1949" s="137"/>
    </row>
    <row r="1950" spans="1:21" s="148" customFormat="1" x14ac:dyDescent="0.3">
      <c r="A1950" s="111"/>
      <c r="B1950" s="134"/>
      <c r="C1950" s="135"/>
      <c r="D1950" s="136"/>
      <c r="E1950" s="132"/>
      <c r="F1950" s="137"/>
      <c r="G1950" s="135"/>
      <c r="H1950" s="106"/>
      <c r="I1950" s="134"/>
      <c r="J1950" s="135"/>
      <c r="K1950" s="136"/>
      <c r="L1950" s="132"/>
      <c r="M1950" s="137"/>
      <c r="N1950" s="135"/>
      <c r="O1950" s="106"/>
      <c r="P1950" s="134"/>
      <c r="Q1950" s="135"/>
      <c r="R1950" s="136"/>
      <c r="S1950" s="132"/>
      <c r="T1950" s="137"/>
      <c r="U1950" s="135"/>
    </row>
    <row r="1951" spans="1:21" s="148" customFormat="1" x14ac:dyDescent="0.3">
      <c r="A1951" s="111"/>
      <c r="B1951" s="137"/>
      <c r="C1951" s="136"/>
      <c r="D1951" s="135"/>
      <c r="E1951" s="137"/>
      <c r="F1951" s="132"/>
      <c r="G1951" s="134"/>
      <c r="H1951" s="106"/>
      <c r="I1951" s="137"/>
      <c r="J1951" s="136"/>
      <c r="K1951" s="135"/>
      <c r="L1951" s="137"/>
      <c r="M1951" s="132"/>
      <c r="N1951" s="134"/>
      <c r="O1951" s="106"/>
      <c r="P1951" s="137"/>
      <c r="Q1951" s="136"/>
      <c r="R1951" s="135"/>
      <c r="S1951" s="137"/>
      <c r="T1951" s="132"/>
      <c r="U1951" s="134"/>
    </row>
    <row r="1952" spans="1:21" s="148" customFormat="1" x14ac:dyDescent="0.3">
      <c r="A1952" s="111"/>
      <c r="B1952" s="135"/>
      <c r="C1952" s="137"/>
      <c r="D1952" s="137"/>
      <c r="E1952" s="135"/>
      <c r="F1952" s="134"/>
      <c r="G1952" s="132"/>
      <c r="H1952" s="106"/>
      <c r="I1952" s="135"/>
      <c r="J1952" s="137"/>
      <c r="K1952" s="137"/>
      <c r="L1952" s="135"/>
      <c r="M1952" s="134"/>
      <c r="N1952" s="132"/>
      <c r="O1952" s="106"/>
      <c r="P1952" s="135"/>
      <c r="Q1952" s="137"/>
      <c r="R1952" s="137"/>
      <c r="S1952" s="135"/>
      <c r="T1952" s="134"/>
      <c r="U1952" s="132"/>
    </row>
    <row r="1953" spans="1:21" s="148" customFormat="1" x14ac:dyDescent="0.3">
      <c r="A1953" s="111"/>
      <c r="B1953" s="136"/>
      <c r="C1953" s="138"/>
      <c r="D1953" s="135"/>
      <c r="E1953" s="138"/>
      <c r="F1953" s="136"/>
      <c r="G1953" s="138"/>
      <c r="H1953" s="106"/>
      <c r="I1953" s="136"/>
      <c r="J1953" s="138"/>
      <c r="K1953" s="135"/>
      <c r="L1953" s="138"/>
      <c r="M1953" s="136"/>
      <c r="N1953" s="138"/>
      <c r="O1953" s="106"/>
      <c r="P1953" s="136"/>
      <c r="Q1953" s="138"/>
      <c r="R1953" s="135"/>
      <c r="S1953" s="138"/>
      <c r="T1953" s="136"/>
      <c r="U1953" s="138"/>
    </row>
    <row r="1954" spans="1:21" s="148" customFormat="1" x14ac:dyDescent="0.3">
      <c r="A1954" s="111"/>
      <c r="B1954" s="145"/>
      <c r="C1954" s="146"/>
      <c r="D1954" s="145"/>
      <c r="E1954" s="147"/>
      <c r="F1954" s="145"/>
      <c r="G1954" s="146"/>
      <c r="H1954" s="106"/>
      <c r="I1954" s="145"/>
      <c r="J1954" s="146"/>
      <c r="K1954" s="145"/>
      <c r="L1954" s="147"/>
      <c r="M1954" s="145"/>
      <c r="N1954" s="146"/>
      <c r="O1954" s="106"/>
      <c r="P1954" s="145"/>
      <c r="Q1954" s="146"/>
      <c r="R1954" s="145"/>
      <c r="S1954" s="147"/>
      <c r="T1954" s="145"/>
      <c r="U1954" s="146"/>
    </row>
    <row r="1955" spans="1:21" s="148" customFormat="1" x14ac:dyDescent="0.3">
      <c r="A1955" s="111"/>
      <c r="C1955" s="111" t="s">
        <v>197</v>
      </c>
      <c r="D1955" s="111" t="s">
        <v>3</v>
      </c>
      <c r="E1955" s="111" t="s">
        <v>203</v>
      </c>
      <c r="J1955" s="111" t="s">
        <v>197</v>
      </c>
      <c r="K1955" s="111" t="s">
        <v>3</v>
      </c>
      <c r="L1955" s="111" t="s">
        <v>203</v>
      </c>
      <c r="Q1955" s="111" t="s">
        <v>197</v>
      </c>
      <c r="R1955" s="111" t="s">
        <v>3</v>
      </c>
      <c r="S1955" s="111" t="s">
        <v>203</v>
      </c>
    </row>
    <row r="1956" spans="1:21" s="148" customFormat="1" x14ac:dyDescent="0.3">
      <c r="A1956" s="111"/>
      <c r="B1956" s="111" t="s">
        <v>199</v>
      </c>
      <c r="C1956" s="148" t="e">
        <f>AVERAGE(B1947,C1948,D1949,E1950,F1951,G1952)</f>
        <v>#DIV/0!</v>
      </c>
      <c r="D1956" s="148" t="e">
        <f>STDEV(B1947,C1948,D1949,E1950,F1951,G1952)</f>
        <v>#DIV/0!</v>
      </c>
      <c r="E1956" s="148" t="e">
        <f>ROUND((D1956/C1956)*100,2)&amp;"%"</f>
        <v>#DIV/0!</v>
      </c>
      <c r="I1956" s="111" t="s">
        <v>199</v>
      </c>
      <c r="J1956" s="148" t="e">
        <f>AVERAGE(I1947,J1948,K1949,L1950,M1951,N1952)</f>
        <v>#DIV/0!</v>
      </c>
      <c r="K1956" s="148" t="e">
        <f>STDEV(I1947,J1948,K1949,L1950,M1951,N1952)</f>
        <v>#DIV/0!</v>
      </c>
      <c r="L1956" s="148" t="e">
        <f>ROUND((K1956/J1956)*100,2)&amp;"%"</f>
        <v>#DIV/0!</v>
      </c>
      <c r="P1956" s="111" t="s">
        <v>199</v>
      </c>
      <c r="Q1956" s="148" t="e">
        <f>AVERAGE(P1947,Q1948,R1949,S1950,T1951,U1952)</f>
        <v>#DIV/0!</v>
      </c>
      <c r="R1956" s="148" t="e">
        <f>STDEV(P1947,Q1948,R1949,S1950,T1951,U1952)</f>
        <v>#DIV/0!</v>
      </c>
      <c r="S1956" s="148" t="e">
        <f>ROUND((R1956/Q1956)*100,2)&amp;"%"</f>
        <v>#DIV/0!</v>
      </c>
    </row>
    <row r="1957" spans="1:21" s="148" customFormat="1" x14ac:dyDescent="0.3">
      <c r="A1957" s="111"/>
      <c r="B1957" s="111" t="s">
        <v>198</v>
      </c>
      <c r="C1957" s="148" t="e">
        <f>AVERAGE(B1948,C1947,D1947,F1947,G1947,E1948)</f>
        <v>#DIV/0!</v>
      </c>
      <c r="D1957" s="148" t="e">
        <f>STDEV(B1948,C1947,D1947,E1948,F1947,G1947)</f>
        <v>#DIV/0!</v>
      </c>
      <c r="E1957" s="148" t="e">
        <f t="shared" ref="E1957:E1961" si="324">ROUND((D1957/C1957)*100,2)&amp;"%"</f>
        <v>#DIV/0!</v>
      </c>
      <c r="F1957" s="111"/>
      <c r="G1957" s="111"/>
      <c r="I1957" s="111" t="s">
        <v>198</v>
      </c>
      <c r="J1957" s="148" t="e">
        <f>AVERAGE(I1948,J1947,K1947,M1947,N1947,L1948)</f>
        <v>#DIV/0!</v>
      </c>
      <c r="K1957" s="148" t="e">
        <f>STDEV(I1948,J1947,K1947,L1948,M1947,N1947)</f>
        <v>#DIV/0!</v>
      </c>
      <c r="L1957" s="148" t="e">
        <f t="shared" ref="L1957:L1961" si="325">ROUND((K1957/J1957)*100,2)&amp;"%"</f>
        <v>#DIV/0!</v>
      </c>
      <c r="M1957" s="111"/>
      <c r="N1957" s="111"/>
      <c r="P1957" s="111" t="s">
        <v>198</v>
      </c>
      <c r="Q1957" s="148" t="e">
        <f>AVERAGE(P1948,Q1947,R1947,T1947,U1947,S1948)</f>
        <v>#DIV/0!</v>
      </c>
      <c r="R1957" s="148" t="e">
        <f>STDEV(P1948,Q1947,R1947,S1948,T1947,U1947)</f>
        <v>#DIV/0!</v>
      </c>
      <c r="S1957" s="148" t="e">
        <f t="shared" ref="S1957:S1961" si="326">ROUND((R1957/Q1957)*100,2)&amp;"%"</f>
        <v>#DIV/0!</v>
      </c>
      <c r="T1957" s="111"/>
      <c r="U1957" s="111"/>
    </row>
    <row r="1958" spans="1:21" s="148" customFormat="1" x14ac:dyDescent="0.3">
      <c r="A1958" s="111"/>
      <c r="B1958" s="111" t="s">
        <v>200</v>
      </c>
      <c r="C1958" s="148" t="e">
        <f>AVERAGE(B1950,C1949,D1948,E1947,F1952,G1951)</f>
        <v>#DIV/0!</v>
      </c>
      <c r="D1958" s="148" t="e">
        <f>STDEV(B1950,C1949,D1948,E1947,F1952,G1951)</f>
        <v>#DIV/0!</v>
      </c>
      <c r="E1958" s="148" t="e">
        <f t="shared" si="324"/>
        <v>#DIV/0!</v>
      </c>
      <c r="F1958" s="111"/>
      <c r="G1958" s="111"/>
      <c r="I1958" s="111" t="s">
        <v>200</v>
      </c>
      <c r="J1958" s="148" t="e">
        <f>AVERAGE(I1950,J1949,K1948,L1947,M1952,N1951)</f>
        <v>#DIV/0!</v>
      </c>
      <c r="K1958" s="148" t="e">
        <f>STDEV(I1950,J1949,K1948,L1947,M1952,N1951)</f>
        <v>#DIV/0!</v>
      </c>
      <c r="L1958" s="148" t="e">
        <f t="shared" si="325"/>
        <v>#DIV/0!</v>
      </c>
      <c r="M1958" s="111"/>
      <c r="N1958" s="111"/>
      <c r="P1958" s="111" t="s">
        <v>200</v>
      </c>
      <c r="Q1958" s="148" t="e">
        <f>AVERAGE(P1950,Q1949,R1948,S1947,T1952,U1951)</f>
        <v>#DIV/0!</v>
      </c>
      <c r="R1958" s="148" t="e">
        <f>STDEV(P1950,Q1949,R1948,S1947,T1952,U1951)</f>
        <v>#DIV/0!</v>
      </c>
      <c r="S1958" s="148" t="e">
        <f t="shared" si="326"/>
        <v>#DIV/0!</v>
      </c>
      <c r="T1958" s="111"/>
      <c r="U1958" s="111"/>
    </row>
    <row r="1959" spans="1:21" s="148" customFormat="1" x14ac:dyDescent="0.3">
      <c r="A1959" s="111"/>
      <c r="B1959" s="111" t="s">
        <v>201</v>
      </c>
      <c r="C1959" s="148" t="e">
        <f>AVERAGE(B1951,C1952,D1952,E1951,F1950,G1949)</f>
        <v>#DIV/0!</v>
      </c>
      <c r="D1959" s="148" t="e">
        <f>STDEV(B1951,C1952,D1952,E1951,F1950,G1949)</f>
        <v>#DIV/0!</v>
      </c>
      <c r="E1959" s="148" t="e">
        <f t="shared" si="324"/>
        <v>#DIV/0!</v>
      </c>
      <c r="F1959" s="111"/>
      <c r="G1959" s="111"/>
      <c r="I1959" s="111" t="s">
        <v>201</v>
      </c>
      <c r="J1959" s="148" t="e">
        <f>AVERAGE(I1951,J1952,K1952,L1951,M1950,N1949)</f>
        <v>#DIV/0!</v>
      </c>
      <c r="K1959" s="148" t="e">
        <f>STDEV(I1951,J1952,K1952,L1951,M1950,N1949)</f>
        <v>#DIV/0!</v>
      </c>
      <c r="L1959" s="148" t="e">
        <f t="shared" si="325"/>
        <v>#DIV/0!</v>
      </c>
      <c r="M1959" s="111"/>
      <c r="N1959" s="111"/>
      <c r="P1959" s="111" t="s">
        <v>201</v>
      </c>
      <c r="Q1959" s="148" t="e">
        <f>AVERAGE(P1951,Q1952,R1952,S1951,T1950,U1949)</f>
        <v>#DIV/0!</v>
      </c>
      <c r="R1959" s="148" t="e">
        <f>STDEV(P1951,Q1952,R1952,S1951,T1950,U1949)</f>
        <v>#DIV/0!</v>
      </c>
      <c r="S1959" s="148" t="e">
        <f t="shared" si="326"/>
        <v>#DIV/0!</v>
      </c>
      <c r="T1959" s="111"/>
      <c r="U1959" s="111"/>
    </row>
    <row r="1960" spans="1:21" s="148" customFormat="1" x14ac:dyDescent="0.3">
      <c r="A1960" s="111"/>
      <c r="B1960" s="111" t="s">
        <v>202</v>
      </c>
      <c r="C1960" s="148" t="e">
        <f>AVERAGE(B1953,C1951,D1950,G1948,F1953,E1954)</f>
        <v>#DIV/0!</v>
      </c>
      <c r="D1960" s="148" t="e">
        <f>STDEV(B1953,C1951,D1950,G1948,F1953,E1954)</f>
        <v>#DIV/0!</v>
      </c>
      <c r="E1960" s="148" t="e">
        <f t="shared" si="324"/>
        <v>#DIV/0!</v>
      </c>
      <c r="F1960" s="111"/>
      <c r="G1960" s="111"/>
      <c r="I1960" s="111" t="s">
        <v>202</v>
      </c>
      <c r="J1960" s="148" t="e">
        <f>AVERAGE(I1953,J1951,K1950,N1948,M1953,L1954)</f>
        <v>#DIV/0!</v>
      </c>
      <c r="K1960" s="148" t="e">
        <f>STDEV(I1953,J1951,K1950,N1948,M1953,L1954)</f>
        <v>#DIV/0!</v>
      </c>
      <c r="L1960" s="148" t="e">
        <f t="shared" si="325"/>
        <v>#DIV/0!</v>
      </c>
      <c r="M1960" s="111"/>
      <c r="N1960" s="111"/>
      <c r="P1960" s="111" t="s">
        <v>202</v>
      </c>
      <c r="Q1960" s="148" t="e">
        <f>AVERAGE(P1953,Q1951,R1950,U1948,T1953,S1954)</f>
        <v>#DIV/0!</v>
      </c>
      <c r="R1960" s="148" t="e">
        <f>STDEV(P1953,Q1951,R1950,U1948,T1953,S1954)</f>
        <v>#DIV/0!</v>
      </c>
      <c r="S1960" s="148" t="e">
        <f t="shared" si="326"/>
        <v>#DIV/0!</v>
      </c>
      <c r="T1960" s="111"/>
      <c r="U1960" s="111"/>
    </row>
    <row r="1961" spans="1:21" s="148" customFormat="1" x14ac:dyDescent="0.3">
      <c r="A1961" s="111"/>
      <c r="B1961" s="111" t="s">
        <v>204</v>
      </c>
      <c r="C1961" s="148" t="e">
        <f>AVERAGE(B1954,C1953,D1954,E1953,F1954,G1953)</f>
        <v>#DIV/0!</v>
      </c>
      <c r="D1961" s="148" t="e">
        <f>STDEV(B1954,C1953,D1954,E1953,F1954,G1953)</f>
        <v>#DIV/0!</v>
      </c>
      <c r="E1961" s="148" t="e">
        <f t="shared" si="324"/>
        <v>#DIV/0!</v>
      </c>
      <c r="F1961" s="111"/>
      <c r="G1961" s="111"/>
      <c r="I1961" s="111" t="s">
        <v>204</v>
      </c>
      <c r="J1961" s="148" t="e">
        <f>AVERAGE(I1954,J1953,K1954,L1953,M1954,N1953)</f>
        <v>#DIV/0!</v>
      </c>
      <c r="K1961" s="148" t="e">
        <f>STDEV(I1954,J1953,K1954,L1953,M1954,N1953)</f>
        <v>#DIV/0!</v>
      </c>
      <c r="L1961" s="148" t="e">
        <f t="shared" si="325"/>
        <v>#DIV/0!</v>
      </c>
      <c r="M1961" s="111"/>
      <c r="N1961" s="111"/>
      <c r="P1961" s="111" t="s">
        <v>204</v>
      </c>
      <c r="Q1961" s="148" t="e">
        <f>AVERAGE(P1954,Q1953,R1954,S1953,T1954,U1953)</f>
        <v>#DIV/0!</v>
      </c>
      <c r="R1961" s="148" t="e">
        <f>STDEV(P1954,Q1953,R1954,S1953,T1954,U1953)</f>
        <v>#DIV/0!</v>
      </c>
      <c r="S1961" s="148" t="e">
        <f t="shared" si="326"/>
        <v>#DIV/0!</v>
      </c>
      <c r="T1961" s="111"/>
      <c r="U1961" s="111"/>
    </row>
    <row r="1962" spans="1:21" s="148" customFormat="1" x14ac:dyDescent="0.3">
      <c r="A1962" s="111"/>
      <c r="B1962" s="111"/>
      <c r="C1962" s="111"/>
      <c r="D1962" s="111"/>
      <c r="E1962" s="111"/>
      <c r="F1962" s="111"/>
      <c r="G1962" s="111"/>
      <c r="I1962" s="111"/>
      <c r="J1962" s="111"/>
      <c r="K1962" s="111"/>
      <c r="L1962" s="111"/>
      <c r="M1962" s="111"/>
      <c r="N1962" s="111"/>
      <c r="P1962" s="111"/>
      <c r="Q1962" s="111"/>
      <c r="R1962" s="111"/>
      <c r="S1962" s="111"/>
      <c r="T1962" s="111"/>
      <c r="U1962" s="111"/>
    </row>
    <row r="1963" spans="1:21" s="148" customFormat="1" x14ac:dyDescent="0.3">
      <c r="A1963" s="111"/>
      <c r="B1963" s="52" t="s">
        <v>194</v>
      </c>
      <c r="C1963" s="106"/>
      <c r="D1963" s="106"/>
      <c r="E1963" s="106"/>
      <c r="F1963" s="106"/>
      <c r="G1963" s="106"/>
      <c r="H1963" s="106"/>
      <c r="I1963" s="52" t="s">
        <v>195</v>
      </c>
      <c r="J1963" s="106"/>
      <c r="K1963" s="106"/>
      <c r="L1963" s="106"/>
      <c r="M1963" s="106"/>
      <c r="N1963" s="106"/>
      <c r="O1963" s="106"/>
      <c r="P1963" s="52" t="s">
        <v>196</v>
      </c>
      <c r="Q1963" s="106"/>
      <c r="R1963" s="106"/>
      <c r="S1963" s="106"/>
      <c r="T1963" s="106"/>
      <c r="U1963" s="106"/>
    </row>
    <row r="1964" spans="1:21" s="148" customFormat="1" x14ac:dyDescent="0.3">
      <c r="A1964" s="111"/>
      <c r="B1964" s="131"/>
      <c r="C1964" s="131"/>
      <c r="D1964" s="131"/>
      <c r="E1964" s="131"/>
      <c r="F1964" s="131"/>
      <c r="G1964" s="131"/>
      <c r="H1964" s="106"/>
      <c r="I1964" s="131"/>
      <c r="J1964" s="131"/>
      <c r="K1964" s="131"/>
      <c r="L1964" s="131"/>
      <c r="M1964" s="131"/>
      <c r="N1964" s="131"/>
      <c r="O1964" s="106"/>
      <c r="P1964" s="131"/>
      <c r="Q1964" s="131"/>
      <c r="R1964" s="131"/>
      <c r="S1964" s="131"/>
      <c r="T1964" s="131"/>
      <c r="U1964" s="131"/>
    </row>
    <row r="1965" spans="1:21" s="148" customFormat="1" x14ac:dyDescent="0.3">
      <c r="A1965" s="111"/>
      <c r="B1965" s="132"/>
      <c r="C1965" s="133"/>
      <c r="D1965" s="133"/>
      <c r="E1965" s="134"/>
      <c r="F1965" s="133"/>
      <c r="G1965" s="133"/>
      <c r="H1965" s="106"/>
      <c r="I1965" s="132"/>
      <c r="J1965" s="133"/>
      <c r="K1965" s="133"/>
      <c r="L1965" s="134"/>
      <c r="M1965" s="133"/>
      <c r="N1965" s="133"/>
      <c r="O1965" s="106"/>
      <c r="P1965" s="132"/>
      <c r="Q1965" s="133"/>
      <c r="R1965" s="133"/>
      <c r="S1965" s="134"/>
      <c r="T1965" s="133"/>
      <c r="U1965" s="133"/>
    </row>
    <row r="1966" spans="1:21" s="148" customFormat="1" x14ac:dyDescent="0.3">
      <c r="A1966" s="111"/>
      <c r="B1966" s="133"/>
      <c r="C1966" s="132"/>
      <c r="D1966" s="134"/>
      <c r="E1966" s="133"/>
      <c r="F1966" s="135"/>
      <c r="G1966" s="136"/>
      <c r="H1966" s="106"/>
      <c r="I1966" s="133"/>
      <c r="J1966" s="132"/>
      <c r="K1966" s="134"/>
      <c r="L1966" s="133"/>
      <c r="M1966" s="135"/>
      <c r="N1966" s="136"/>
      <c r="O1966" s="106"/>
      <c r="P1966" s="133"/>
      <c r="Q1966" s="132"/>
      <c r="R1966" s="134"/>
      <c r="S1966" s="133"/>
      <c r="T1966" s="135"/>
      <c r="U1966" s="136"/>
    </row>
    <row r="1967" spans="1:21" s="148" customFormat="1" x14ac:dyDescent="0.3">
      <c r="A1967" s="111"/>
      <c r="B1967" s="135"/>
      <c r="C1967" s="134"/>
      <c r="D1967" s="132"/>
      <c r="E1967" s="135"/>
      <c r="F1967" s="135"/>
      <c r="G1967" s="137"/>
      <c r="H1967" s="106"/>
      <c r="I1967" s="135"/>
      <c r="J1967" s="134"/>
      <c r="K1967" s="132"/>
      <c r="L1967" s="135"/>
      <c r="M1967" s="135"/>
      <c r="N1967" s="137"/>
      <c r="O1967" s="106"/>
      <c r="P1967" s="135"/>
      <c r="Q1967" s="134"/>
      <c r="R1967" s="132"/>
      <c r="S1967" s="135"/>
      <c r="T1967" s="135"/>
      <c r="U1967" s="137"/>
    </row>
    <row r="1968" spans="1:21" s="148" customFormat="1" x14ac:dyDescent="0.3">
      <c r="A1968" s="111"/>
      <c r="B1968" s="134"/>
      <c r="C1968" s="135"/>
      <c r="D1968" s="136"/>
      <c r="E1968" s="132"/>
      <c r="F1968" s="137"/>
      <c r="G1968" s="135"/>
      <c r="H1968" s="106"/>
      <c r="I1968" s="134"/>
      <c r="J1968" s="135"/>
      <c r="K1968" s="136"/>
      <c r="L1968" s="132"/>
      <c r="M1968" s="137"/>
      <c r="N1968" s="135"/>
      <c r="O1968" s="106"/>
      <c r="P1968" s="134"/>
      <c r="Q1968" s="135"/>
      <c r="R1968" s="136"/>
      <c r="S1968" s="132"/>
      <c r="T1968" s="137"/>
      <c r="U1968" s="135"/>
    </row>
    <row r="1969" spans="1:21" s="148" customFormat="1" x14ac:dyDescent="0.3">
      <c r="A1969" s="111"/>
      <c r="B1969" s="137"/>
      <c r="C1969" s="136"/>
      <c r="D1969" s="135"/>
      <c r="E1969" s="137"/>
      <c r="F1969" s="132"/>
      <c r="G1969" s="134"/>
      <c r="H1969" s="106"/>
      <c r="I1969" s="137"/>
      <c r="J1969" s="136"/>
      <c r="K1969" s="135"/>
      <c r="L1969" s="137"/>
      <c r="M1969" s="132"/>
      <c r="N1969" s="134"/>
      <c r="O1969" s="106"/>
      <c r="P1969" s="137"/>
      <c r="Q1969" s="136"/>
      <c r="R1969" s="135"/>
      <c r="S1969" s="137"/>
      <c r="T1969" s="132"/>
      <c r="U1969" s="134"/>
    </row>
    <row r="1970" spans="1:21" s="148" customFormat="1" x14ac:dyDescent="0.3">
      <c r="A1970" s="111"/>
      <c r="B1970" s="135"/>
      <c r="C1970" s="137"/>
      <c r="D1970" s="137"/>
      <c r="E1970" s="135"/>
      <c r="F1970" s="134"/>
      <c r="G1970" s="132"/>
      <c r="H1970" s="106"/>
      <c r="I1970" s="135"/>
      <c r="J1970" s="137"/>
      <c r="K1970" s="137"/>
      <c r="L1970" s="135"/>
      <c r="M1970" s="134"/>
      <c r="N1970" s="132"/>
      <c r="O1970" s="106"/>
      <c r="P1970" s="135"/>
      <c r="Q1970" s="137"/>
      <c r="R1970" s="137"/>
      <c r="S1970" s="135"/>
      <c r="T1970" s="134"/>
      <c r="U1970" s="132"/>
    </row>
    <row r="1971" spans="1:21" s="148" customFormat="1" x14ac:dyDescent="0.3">
      <c r="A1971" s="111"/>
      <c r="B1971" s="136"/>
      <c r="C1971" s="138"/>
      <c r="D1971" s="135"/>
      <c r="E1971" s="138"/>
      <c r="F1971" s="136"/>
      <c r="G1971" s="138"/>
      <c r="H1971" s="106"/>
      <c r="I1971" s="136"/>
      <c r="J1971" s="138"/>
      <c r="K1971" s="135"/>
      <c r="L1971" s="138"/>
      <c r="M1971" s="136"/>
      <c r="N1971" s="138"/>
      <c r="O1971" s="106"/>
      <c r="P1971" s="136"/>
      <c r="Q1971" s="138"/>
      <c r="R1971" s="135"/>
      <c r="S1971" s="138"/>
      <c r="T1971" s="136"/>
      <c r="U1971" s="138"/>
    </row>
    <row r="1972" spans="1:21" s="148" customFormat="1" x14ac:dyDescent="0.3">
      <c r="A1972" s="111"/>
      <c r="B1972" s="145"/>
      <c r="C1972" s="146"/>
      <c r="D1972" s="145"/>
      <c r="E1972" s="147"/>
      <c r="F1972" s="145"/>
      <c r="G1972" s="146"/>
      <c r="H1972" s="106"/>
      <c r="I1972" s="145"/>
      <c r="J1972" s="146"/>
      <c r="K1972" s="145"/>
      <c r="L1972" s="147"/>
      <c r="M1972" s="145"/>
      <c r="N1972" s="146"/>
      <c r="O1972" s="106"/>
      <c r="P1972" s="145"/>
      <c r="Q1972" s="146"/>
      <c r="R1972" s="145"/>
      <c r="S1972" s="147"/>
      <c r="T1972" s="145"/>
      <c r="U1972" s="146"/>
    </row>
    <row r="1973" spans="1:21" s="148" customFormat="1" x14ac:dyDescent="0.3">
      <c r="A1973" s="111"/>
      <c r="C1973" s="111" t="s">
        <v>197</v>
      </c>
      <c r="D1973" s="111" t="s">
        <v>3</v>
      </c>
      <c r="E1973" s="111" t="s">
        <v>203</v>
      </c>
      <c r="J1973" s="111" t="s">
        <v>197</v>
      </c>
      <c r="K1973" s="111" t="s">
        <v>3</v>
      </c>
      <c r="L1973" s="111" t="s">
        <v>203</v>
      </c>
      <c r="Q1973" s="111" t="s">
        <v>197</v>
      </c>
      <c r="R1973" s="111" t="s">
        <v>3</v>
      </c>
      <c r="S1973" s="111" t="s">
        <v>203</v>
      </c>
    </row>
    <row r="1974" spans="1:21" s="148" customFormat="1" x14ac:dyDescent="0.3">
      <c r="A1974" s="111"/>
      <c r="B1974" s="111" t="s">
        <v>199</v>
      </c>
      <c r="C1974" s="148" t="e">
        <f>AVERAGE(B1965,C1966,D1967,E1968,F1969,G1970)</f>
        <v>#DIV/0!</v>
      </c>
      <c r="D1974" s="148" t="e">
        <f>STDEV(B1965,C1966,D1967,E1968,F1969,G1970)</f>
        <v>#DIV/0!</v>
      </c>
      <c r="E1974" s="148" t="e">
        <f>ROUND((D1974/C1974)*100,2)&amp;"%"</f>
        <v>#DIV/0!</v>
      </c>
      <c r="I1974" s="111" t="s">
        <v>199</v>
      </c>
      <c r="J1974" s="148" t="e">
        <f>AVERAGE(I1965,J1966,K1967,L1968,M1969,N1970)</f>
        <v>#DIV/0!</v>
      </c>
      <c r="K1974" s="148" t="e">
        <f>STDEV(I1965,J1966,K1967,L1968,M1969,N1970)</f>
        <v>#DIV/0!</v>
      </c>
      <c r="L1974" s="148" t="e">
        <f>ROUND((K1974/J1974)*100,2)&amp;"%"</f>
        <v>#DIV/0!</v>
      </c>
      <c r="P1974" s="111" t="s">
        <v>199</v>
      </c>
      <c r="Q1974" s="148" t="e">
        <f>AVERAGE(P1965,Q1966,R1967,S1968,T1969,U1970)</f>
        <v>#DIV/0!</v>
      </c>
      <c r="R1974" s="148" t="e">
        <f>STDEV(P1965,Q1966,R1967,S1968,T1969,U1970)</f>
        <v>#DIV/0!</v>
      </c>
      <c r="S1974" s="148" t="e">
        <f>ROUND((R1974/Q1974)*100,2)&amp;"%"</f>
        <v>#DIV/0!</v>
      </c>
    </row>
    <row r="1975" spans="1:21" s="148" customFormat="1" x14ac:dyDescent="0.3">
      <c r="A1975" s="111"/>
      <c r="B1975" s="111" t="s">
        <v>198</v>
      </c>
      <c r="C1975" s="148" t="e">
        <f>AVERAGE(B1966,C1965,D1965,F1965,G1965,E1966)</f>
        <v>#DIV/0!</v>
      </c>
      <c r="D1975" s="148" t="e">
        <f>STDEV(B1966,C1965,D1965,E1966,F1965,G1965)</f>
        <v>#DIV/0!</v>
      </c>
      <c r="E1975" s="148" t="e">
        <f t="shared" ref="E1975:E1979" si="327">ROUND((D1975/C1975)*100,2)&amp;"%"</f>
        <v>#DIV/0!</v>
      </c>
      <c r="F1975" s="111"/>
      <c r="G1975" s="111"/>
      <c r="I1975" s="111" t="s">
        <v>198</v>
      </c>
      <c r="J1975" s="148" t="e">
        <f>AVERAGE(I1966,J1965,K1965,M1965,N1965,L1966)</f>
        <v>#DIV/0!</v>
      </c>
      <c r="K1975" s="148" t="e">
        <f>STDEV(I1966,J1965,K1965,L1966,M1965,N1965)</f>
        <v>#DIV/0!</v>
      </c>
      <c r="L1975" s="148" t="e">
        <f t="shared" ref="L1975:L1979" si="328">ROUND((K1975/J1975)*100,2)&amp;"%"</f>
        <v>#DIV/0!</v>
      </c>
      <c r="M1975" s="111"/>
      <c r="N1975" s="111"/>
      <c r="P1975" s="111" t="s">
        <v>198</v>
      </c>
      <c r="Q1975" s="148" t="e">
        <f>AVERAGE(P1966,Q1965,R1965,T1965,U1965,S1966)</f>
        <v>#DIV/0!</v>
      </c>
      <c r="R1975" s="148" t="e">
        <f>STDEV(P1966,Q1965,R1965,S1966,T1965,U1965)</f>
        <v>#DIV/0!</v>
      </c>
      <c r="S1975" s="148" t="e">
        <f t="shared" ref="S1975:S1979" si="329">ROUND((R1975/Q1975)*100,2)&amp;"%"</f>
        <v>#DIV/0!</v>
      </c>
      <c r="T1975" s="111"/>
      <c r="U1975" s="111"/>
    </row>
    <row r="1976" spans="1:21" s="148" customFormat="1" x14ac:dyDescent="0.3">
      <c r="A1976" s="111"/>
      <c r="B1976" s="111" t="s">
        <v>200</v>
      </c>
      <c r="C1976" s="148" t="e">
        <f>AVERAGE(B1968,C1967,D1966,E1965,F1970,G1969)</f>
        <v>#DIV/0!</v>
      </c>
      <c r="D1976" s="148" t="e">
        <f>STDEV(B1968,C1967,D1966,E1965,F1970,G1969)</f>
        <v>#DIV/0!</v>
      </c>
      <c r="E1976" s="148" t="e">
        <f t="shared" si="327"/>
        <v>#DIV/0!</v>
      </c>
      <c r="F1976" s="111"/>
      <c r="G1976" s="111"/>
      <c r="I1976" s="111" t="s">
        <v>200</v>
      </c>
      <c r="J1976" s="148" t="e">
        <f>AVERAGE(I1968,J1967,K1966,L1965,M1970,N1969)</f>
        <v>#DIV/0!</v>
      </c>
      <c r="K1976" s="148" t="e">
        <f>STDEV(I1968,J1967,K1966,L1965,M1970,N1969)</f>
        <v>#DIV/0!</v>
      </c>
      <c r="L1976" s="148" t="e">
        <f t="shared" si="328"/>
        <v>#DIV/0!</v>
      </c>
      <c r="M1976" s="111"/>
      <c r="N1976" s="111"/>
      <c r="P1976" s="111" t="s">
        <v>200</v>
      </c>
      <c r="Q1976" s="148" t="e">
        <f>AVERAGE(P1968,Q1967,R1966,S1965,T1970,U1969)</f>
        <v>#DIV/0!</v>
      </c>
      <c r="R1976" s="148" t="e">
        <f>STDEV(P1968,Q1967,R1966,S1965,T1970,U1969)</f>
        <v>#DIV/0!</v>
      </c>
      <c r="S1976" s="148" t="e">
        <f t="shared" si="329"/>
        <v>#DIV/0!</v>
      </c>
      <c r="T1976" s="111"/>
      <c r="U1976" s="111"/>
    </row>
    <row r="1977" spans="1:21" s="148" customFormat="1" x14ac:dyDescent="0.3">
      <c r="A1977" s="111"/>
      <c r="B1977" s="111" t="s">
        <v>201</v>
      </c>
      <c r="C1977" s="148" t="e">
        <f>AVERAGE(B1969,C1970,D1970,E1969,F1968,G1967)</f>
        <v>#DIV/0!</v>
      </c>
      <c r="D1977" s="148" t="e">
        <f>STDEV(B1969,C1970,D1970,E1969,F1968,G1967)</f>
        <v>#DIV/0!</v>
      </c>
      <c r="E1977" s="148" t="e">
        <f t="shared" si="327"/>
        <v>#DIV/0!</v>
      </c>
      <c r="F1977" s="111"/>
      <c r="G1977" s="111"/>
      <c r="I1977" s="111" t="s">
        <v>201</v>
      </c>
      <c r="J1977" s="148" t="e">
        <f>AVERAGE(I1969,J1970,K1970,L1969,M1968,N1967)</f>
        <v>#DIV/0!</v>
      </c>
      <c r="K1977" s="148" t="e">
        <f>STDEV(I1969,J1970,K1970,L1969,M1968,N1967)</f>
        <v>#DIV/0!</v>
      </c>
      <c r="L1977" s="148" t="e">
        <f t="shared" si="328"/>
        <v>#DIV/0!</v>
      </c>
      <c r="M1977" s="111"/>
      <c r="N1977" s="111"/>
      <c r="P1977" s="111" t="s">
        <v>201</v>
      </c>
      <c r="Q1977" s="148" t="e">
        <f>AVERAGE(P1969,Q1970,R1970,S1969,T1968,U1967)</f>
        <v>#DIV/0!</v>
      </c>
      <c r="R1977" s="148" t="e">
        <f>STDEV(P1969,Q1970,R1970,S1969,T1968,U1967)</f>
        <v>#DIV/0!</v>
      </c>
      <c r="S1977" s="148" t="e">
        <f t="shared" si="329"/>
        <v>#DIV/0!</v>
      </c>
      <c r="T1977" s="111"/>
      <c r="U1977" s="111"/>
    </row>
    <row r="1978" spans="1:21" s="148" customFormat="1" x14ac:dyDescent="0.3">
      <c r="A1978" s="111"/>
      <c r="B1978" s="111" t="s">
        <v>202</v>
      </c>
      <c r="C1978" s="148" t="e">
        <f>AVERAGE(B1971,C1969,D1968,G1966,F1971,E1972)</f>
        <v>#DIV/0!</v>
      </c>
      <c r="D1978" s="148" t="e">
        <f>STDEV(B1971,C1969,D1968,G1966,F1971,E1972)</f>
        <v>#DIV/0!</v>
      </c>
      <c r="E1978" s="148" t="e">
        <f t="shared" si="327"/>
        <v>#DIV/0!</v>
      </c>
      <c r="F1978" s="111"/>
      <c r="G1978" s="111"/>
      <c r="I1978" s="111" t="s">
        <v>202</v>
      </c>
      <c r="J1978" s="148" t="e">
        <f>AVERAGE(I1971,J1969,K1968,N1966,M1971,L1972)</f>
        <v>#DIV/0!</v>
      </c>
      <c r="K1978" s="148" t="e">
        <f>STDEV(I1971,J1969,K1968,N1966,M1971,L1972)</f>
        <v>#DIV/0!</v>
      </c>
      <c r="L1978" s="148" t="e">
        <f t="shared" si="328"/>
        <v>#DIV/0!</v>
      </c>
      <c r="M1978" s="111"/>
      <c r="N1978" s="111"/>
      <c r="P1978" s="111" t="s">
        <v>202</v>
      </c>
      <c r="Q1978" s="148" t="e">
        <f>AVERAGE(P1971,Q1969,R1968,U1966,T1971,S1972)</f>
        <v>#DIV/0!</v>
      </c>
      <c r="R1978" s="148" t="e">
        <f>STDEV(P1971,Q1969,R1968,U1966,T1971,S1972)</f>
        <v>#DIV/0!</v>
      </c>
      <c r="S1978" s="148" t="e">
        <f t="shared" si="329"/>
        <v>#DIV/0!</v>
      </c>
      <c r="T1978" s="111"/>
      <c r="U1978" s="111"/>
    </row>
    <row r="1979" spans="1:21" s="148" customFormat="1" x14ac:dyDescent="0.3">
      <c r="A1979" s="111"/>
      <c r="B1979" s="111" t="s">
        <v>204</v>
      </c>
      <c r="C1979" s="148" t="e">
        <f>AVERAGE(B1972,C1971,D1972,E1971,F1972,G1971)</f>
        <v>#DIV/0!</v>
      </c>
      <c r="D1979" s="148" t="e">
        <f>STDEV(B1972,C1971,D1972,E1971,F1972,G1971)</f>
        <v>#DIV/0!</v>
      </c>
      <c r="E1979" s="148" t="e">
        <f t="shared" si="327"/>
        <v>#DIV/0!</v>
      </c>
      <c r="F1979" s="111"/>
      <c r="G1979" s="111"/>
      <c r="I1979" s="111" t="s">
        <v>204</v>
      </c>
      <c r="J1979" s="148" t="e">
        <f>AVERAGE(I1972,J1971,K1972,L1971,M1972,N1971)</f>
        <v>#DIV/0!</v>
      </c>
      <c r="K1979" s="148" t="e">
        <f>STDEV(I1972,J1971,K1972,L1971,M1972,N1971)</f>
        <v>#DIV/0!</v>
      </c>
      <c r="L1979" s="148" t="e">
        <f t="shared" si="328"/>
        <v>#DIV/0!</v>
      </c>
      <c r="M1979" s="111"/>
      <c r="N1979" s="111"/>
      <c r="P1979" s="111" t="s">
        <v>204</v>
      </c>
      <c r="Q1979" s="148" t="e">
        <f>AVERAGE(P1972,Q1971,R1972,S1971,T1972,U1971)</f>
        <v>#DIV/0!</v>
      </c>
      <c r="R1979" s="148" t="e">
        <f>STDEV(P1972,Q1971,R1972,S1971,T1972,U1971)</f>
        <v>#DIV/0!</v>
      </c>
      <c r="S1979" s="148" t="e">
        <f t="shared" si="329"/>
        <v>#DIV/0!</v>
      </c>
      <c r="T1979" s="111"/>
      <c r="U1979" s="111"/>
    </row>
    <row r="1980" spans="1:21" s="148" customFormat="1" x14ac:dyDescent="0.3">
      <c r="A1980" s="111"/>
      <c r="B1980" s="111"/>
      <c r="C1980" s="111"/>
      <c r="D1980" s="111"/>
      <c r="E1980" s="111"/>
      <c r="F1980" s="111"/>
      <c r="G1980" s="111"/>
      <c r="I1980" s="111"/>
      <c r="J1980" s="111"/>
      <c r="K1980" s="111"/>
      <c r="L1980" s="111"/>
      <c r="M1980" s="111"/>
      <c r="N1980" s="111"/>
      <c r="P1980" s="111"/>
      <c r="Q1980" s="111"/>
      <c r="R1980" s="111"/>
      <c r="S1980" s="111"/>
      <c r="T1980" s="111"/>
      <c r="U1980" s="111"/>
    </row>
    <row r="1981" spans="1:21" s="148" customFormat="1" x14ac:dyDescent="0.3">
      <c r="A1981" s="111"/>
      <c r="B1981" s="52" t="s">
        <v>194</v>
      </c>
      <c r="C1981" s="106"/>
      <c r="D1981" s="106"/>
      <c r="E1981" s="106"/>
      <c r="F1981" s="106"/>
      <c r="G1981" s="106"/>
      <c r="H1981" s="106"/>
      <c r="I1981" s="52" t="s">
        <v>195</v>
      </c>
      <c r="J1981" s="106"/>
      <c r="K1981" s="106"/>
      <c r="L1981" s="106"/>
      <c r="M1981" s="106"/>
      <c r="N1981" s="106"/>
      <c r="O1981" s="106"/>
      <c r="P1981" s="52" t="s">
        <v>196</v>
      </c>
      <c r="Q1981" s="106"/>
      <c r="R1981" s="106"/>
      <c r="S1981" s="106"/>
      <c r="T1981" s="106"/>
      <c r="U1981" s="106"/>
    </row>
    <row r="1982" spans="1:21" s="148" customFormat="1" x14ac:dyDescent="0.3">
      <c r="A1982" s="111"/>
      <c r="B1982" s="131"/>
      <c r="C1982" s="131"/>
      <c r="D1982" s="131"/>
      <c r="E1982" s="131"/>
      <c r="F1982" s="131"/>
      <c r="G1982" s="131"/>
      <c r="H1982" s="106"/>
      <c r="I1982" s="131"/>
      <c r="J1982" s="131"/>
      <c r="K1982" s="131"/>
      <c r="L1982" s="131"/>
      <c r="M1982" s="131"/>
      <c r="N1982" s="131"/>
      <c r="O1982" s="106"/>
      <c r="P1982" s="131"/>
      <c r="Q1982" s="131"/>
      <c r="R1982" s="131"/>
      <c r="S1982" s="131"/>
      <c r="T1982" s="131"/>
      <c r="U1982" s="131"/>
    </row>
    <row r="1983" spans="1:21" s="148" customFormat="1" x14ac:dyDescent="0.3">
      <c r="A1983" s="111"/>
      <c r="B1983" s="132"/>
      <c r="C1983" s="133"/>
      <c r="D1983" s="133"/>
      <c r="E1983" s="134"/>
      <c r="F1983" s="133"/>
      <c r="G1983" s="133"/>
      <c r="H1983" s="106"/>
      <c r="I1983" s="132"/>
      <c r="J1983" s="133"/>
      <c r="K1983" s="133"/>
      <c r="L1983" s="134"/>
      <c r="M1983" s="133"/>
      <c r="N1983" s="133"/>
      <c r="O1983" s="106"/>
      <c r="P1983" s="132"/>
      <c r="Q1983" s="133"/>
      <c r="R1983" s="133"/>
      <c r="S1983" s="134"/>
      <c r="T1983" s="133"/>
      <c r="U1983" s="133"/>
    </row>
    <row r="1984" spans="1:21" s="148" customFormat="1" x14ac:dyDescent="0.3">
      <c r="A1984" s="111"/>
      <c r="B1984" s="133"/>
      <c r="C1984" s="132"/>
      <c r="D1984" s="134"/>
      <c r="E1984" s="133"/>
      <c r="F1984" s="135"/>
      <c r="G1984" s="136"/>
      <c r="H1984" s="106"/>
      <c r="I1984" s="133"/>
      <c r="J1984" s="132"/>
      <c r="K1984" s="134"/>
      <c r="L1984" s="133"/>
      <c r="M1984" s="135"/>
      <c r="N1984" s="136"/>
      <c r="O1984" s="106"/>
      <c r="P1984" s="133"/>
      <c r="Q1984" s="132"/>
      <c r="R1984" s="134"/>
      <c r="S1984" s="133"/>
      <c r="T1984" s="135"/>
      <c r="U1984" s="136"/>
    </row>
    <row r="1985" spans="1:21" s="148" customFormat="1" x14ac:dyDescent="0.3">
      <c r="A1985" s="111"/>
      <c r="B1985" s="135"/>
      <c r="C1985" s="134"/>
      <c r="D1985" s="132"/>
      <c r="E1985" s="135"/>
      <c r="F1985" s="135"/>
      <c r="G1985" s="137"/>
      <c r="H1985" s="106"/>
      <c r="I1985" s="135"/>
      <c r="J1985" s="134"/>
      <c r="K1985" s="132"/>
      <c r="L1985" s="135"/>
      <c r="M1985" s="135"/>
      <c r="N1985" s="137"/>
      <c r="O1985" s="106"/>
      <c r="P1985" s="135"/>
      <c r="Q1985" s="134"/>
      <c r="R1985" s="132"/>
      <c r="S1985" s="135"/>
      <c r="T1985" s="135"/>
      <c r="U1985" s="137"/>
    </row>
    <row r="1986" spans="1:21" s="148" customFormat="1" x14ac:dyDescent="0.3">
      <c r="A1986" s="111"/>
      <c r="B1986" s="134"/>
      <c r="C1986" s="135"/>
      <c r="D1986" s="136"/>
      <c r="E1986" s="132"/>
      <c r="F1986" s="137"/>
      <c r="G1986" s="135"/>
      <c r="H1986" s="106"/>
      <c r="I1986" s="134"/>
      <c r="J1986" s="135"/>
      <c r="K1986" s="136"/>
      <c r="L1986" s="132"/>
      <c r="M1986" s="137"/>
      <c r="N1986" s="135"/>
      <c r="O1986" s="106"/>
      <c r="P1986" s="134"/>
      <c r="Q1986" s="135"/>
      <c r="R1986" s="136"/>
      <c r="S1986" s="132"/>
      <c r="T1986" s="137"/>
      <c r="U1986" s="135"/>
    </row>
    <row r="1987" spans="1:21" s="148" customFormat="1" x14ac:dyDescent="0.3">
      <c r="A1987" s="111"/>
      <c r="B1987" s="137"/>
      <c r="C1987" s="136"/>
      <c r="D1987" s="135"/>
      <c r="E1987" s="137"/>
      <c r="F1987" s="132"/>
      <c r="G1987" s="134"/>
      <c r="H1987" s="106"/>
      <c r="I1987" s="137"/>
      <c r="J1987" s="136"/>
      <c r="K1987" s="135"/>
      <c r="L1987" s="137"/>
      <c r="M1987" s="132"/>
      <c r="N1987" s="134"/>
      <c r="O1987" s="106"/>
      <c r="P1987" s="137"/>
      <c r="Q1987" s="136"/>
      <c r="R1987" s="135"/>
      <c r="S1987" s="137"/>
      <c r="T1987" s="132"/>
      <c r="U1987" s="134"/>
    </row>
    <row r="1988" spans="1:21" s="148" customFormat="1" x14ac:dyDescent="0.3">
      <c r="A1988" s="111"/>
      <c r="B1988" s="135"/>
      <c r="C1988" s="137"/>
      <c r="D1988" s="137"/>
      <c r="E1988" s="135"/>
      <c r="F1988" s="134"/>
      <c r="G1988" s="132"/>
      <c r="H1988" s="106"/>
      <c r="I1988" s="135"/>
      <c r="J1988" s="137"/>
      <c r="K1988" s="137"/>
      <c r="L1988" s="135"/>
      <c r="M1988" s="134"/>
      <c r="N1988" s="132"/>
      <c r="O1988" s="106"/>
      <c r="P1988" s="135"/>
      <c r="Q1988" s="137"/>
      <c r="R1988" s="137"/>
      <c r="S1988" s="135"/>
      <c r="T1988" s="134"/>
      <c r="U1988" s="132"/>
    </row>
    <row r="1989" spans="1:21" s="148" customFormat="1" x14ac:dyDescent="0.3">
      <c r="A1989" s="111"/>
      <c r="B1989" s="136"/>
      <c r="C1989" s="138"/>
      <c r="D1989" s="135"/>
      <c r="E1989" s="138"/>
      <c r="F1989" s="136"/>
      <c r="G1989" s="138"/>
      <c r="H1989" s="106"/>
      <c r="I1989" s="136"/>
      <c r="J1989" s="138"/>
      <c r="K1989" s="135"/>
      <c r="L1989" s="138"/>
      <c r="M1989" s="136"/>
      <c r="N1989" s="138"/>
      <c r="O1989" s="106"/>
      <c r="P1989" s="136"/>
      <c r="Q1989" s="138"/>
      <c r="R1989" s="135"/>
      <c r="S1989" s="138"/>
      <c r="T1989" s="136"/>
      <c r="U1989" s="138"/>
    </row>
    <row r="1990" spans="1:21" s="148" customFormat="1" x14ac:dyDescent="0.3">
      <c r="A1990" s="111"/>
      <c r="B1990" s="145"/>
      <c r="C1990" s="146"/>
      <c r="D1990" s="145"/>
      <c r="E1990" s="147"/>
      <c r="F1990" s="145"/>
      <c r="G1990" s="146"/>
      <c r="H1990" s="106"/>
      <c r="I1990" s="145"/>
      <c r="J1990" s="146"/>
      <c r="K1990" s="145"/>
      <c r="L1990" s="147"/>
      <c r="M1990" s="145"/>
      <c r="N1990" s="146"/>
      <c r="O1990" s="106"/>
      <c r="P1990" s="145"/>
      <c r="Q1990" s="146"/>
      <c r="R1990" s="145"/>
      <c r="S1990" s="147"/>
      <c r="T1990" s="145"/>
      <c r="U1990" s="146"/>
    </row>
    <row r="1991" spans="1:21" s="148" customFormat="1" x14ac:dyDescent="0.3">
      <c r="A1991" s="111"/>
      <c r="C1991" s="111" t="s">
        <v>197</v>
      </c>
      <c r="D1991" s="111" t="s">
        <v>3</v>
      </c>
      <c r="E1991" s="111" t="s">
        <v>203</v>
      </c>
      <c r="J1991" s="111" t="s">
        <v>197</v>
      </c>
      <c r="K1991" s="111" t="s">
        <v>3</v>
      </c>
      <c r="L1991" s="111" t="s">
        <v>203</v>
      </c>
      <c r="Q1991" s="111" t="s">
        <v>197</v>
      </c>
      <c r="R1991" s="111" t="s">
        <v>3</v>
      </c>
      <c r="S1991" s="111" t="s">
        <v>203</v>
      </c>
    </row>
    <row r="1992" spans="1:21" s="148" customFormat="1" x14ac:dyDescent="0.3">
      <c r="A1992" s="111"/>
      <c r="B1992" s="111" t="s">
        <v>199</v>
      </c>
      <c r="C1992" s="148" t="e">
        <f>AVERAGE(B1983,C1984,D1985,E1986,F1987,G1988)</f>
        <v>#DIV/0!</v>
      </c>
      <c r="D1992" s="148" t="e">
        <f>STDEV(B1983,C1984,D1985,E1986,F1987,G1988)</f>
        <v>#DIV/0!</v>
      </c>
      <c r="E1992" s="148" t="e">
        <f>ROUND((D1992/C1992)*100,2)&amp;"%"</f>
        <v>#DIV/0!</v>
      </c>
      <c r="I1992" s="111" t="s">
        <v>199</v>
      </c>
      <c r="J1992" s="148" t="e">
        <f>AVERAGE(I1983,J1984,K1985,L1986,M1987,N1988)</f>
        <v>#DIV/0!</v>
      </c>
      <c r="K1992" s="148" t="e">
        <f>STDEV(I1983,J1984,K1985,L1986,M1987,N1988)</f>
        <v>#DIV/0!</v>
      </c>
      <c r="L1992" s="148" t="e">
        <f>ROUND((K1992/J1992)*100,2)&amp;"%"</f>
        <v>#DIV/0!</v>
      </c>
      <c r="P1992" s="111" t="s">
        <v>199</v>
      </c>
      <c r="Q1992" s="148" t="e">
        <f>AVERAGE(P1983,Q1984,R1985,S1986,T1987,U1988)</f>
        <v>#DIV/0!</v>
      </c>
      <c r="R1992" s="148" t="e">
        <f>STDEV(P1983,Q1984,R1985,S1986,T1987,U1988)</f>
        <v>#DIV/0!</v>
      </c>
      <c r="S1992" s="148" t="e">
        <f>ROUND((R1992/Q1992)*100,2)&amp;"%"</f>
        <v>#DIV/0!</v>
      </c>
    </row>
    <row r="1993" spans="1:21" s="148" customFormat="1" x14ac:dyDescent="0.3">
      <c r="A1993" s="111"/>
      <c r="B1993" s="111" t="s">
        <v>198</v>
      </c>
      <c r="C1993" s="148" t="e">
        <f>AVERAGE(B1984,C1983,D1983,F1983,G1983,E1984)</f>
        <v>#DIV/0!</v>
      </c>
      <c r="D1993" s="148" t="e">
        <f>STDEV(B1984,C1983,D1983,E1984,F1983,G1983)</f>
        <v>#DIV/0!</v>
      </c>
      <c r="E1993" s="148" t="e">
        <f t="shared" ref="E1993:E1997" si="330">ROUND((D1993/C1993)*100,2)&amp;"%"</f>
        <v>#DIV/0!</v>
      </c>
      <c r="F1993" s="111"/>
      <c r="G1993" s="111"/>
      <c r="I1993" s="111" t="s">
        <v>198</v>
      </c>
      <c r="J1993" s="148" t="e">
        <f>AVERAGE(I1984,J1983,K1983,M1983,N1983,L1984)</f>
        <v>#DIV/0!</v>
      </c>
      <c r="K1993" s="148" t="e">
        <f>STDEV(I1984,J1983,K1983,L1984,M1983,N1983)</f>
        <v>#DIV/0!</v>
      </c>
      <c r="L1993" s="148" t="e">
        <f t="shared" ref="L1993:L1997" si="331">ROUND((K1993/J1993)*100,2)&amp;"%"</f>
        <v>#DIV/0!</v>
      </c>
      <c r="M1993" s="111"/>
      <c r="N1993" s="111"/>
      <c r="P1993" s="111" t="s">
        <v>198</v>
      </c>
      <c r="Q1993" s="148" t="e">
        <f>AVERAGE(P1984,Q1983,R1983,T1983,U1983,S1984)</f>
        <v>#DIV/0!</v>
      </c>
      <c r="R1993" s="148" t="e">
        <f>STDEV(P1984,Q1983,R1983,S1984,T1983,U1983)</f>
        <v>#DIV/0!</v>
      </c>
      <c r="S1993" s="148" t="e">
        <f t="shared" ref="S1993:S1997" si="332">ROUND((R1993/Q1993)*100,2)&amp;"%"</f>
        <v>#DIV/0!</v>
      </c>
      <c r="T1993" s="111"/>
      <c r="U1993" s="111"/>
    </row>
    <row r="1994" spans="1:21" s="148" customFormat="1" x14ac:dyDescent="0.3">
      <c r="A1994" s="111"/>
      <c r="B1994" s="111" t="s">
        <v>200</v>
      </c>
      <c r="C1994" s="148" t="e">
        <f>AVERAGE(B1986,C1985,D1984,E1983,F1988,G1987)</f>
        <v>#DIV/0!</v>
      </c>
      <c r="D1994" s="148" t="e">
        <f>STDEV(B1986,C1985,D1984,E1983,F1988,G1987)</f>
        <v>#DIV/0!</v>
      </c>
      <c r="E1994" s="148" t="e">
        <f t="shared" si="330"/>
        <v>#DIV/0!</v>
      </c>
      <c r="F1994" s="111"/>
      <c r="G1994" s="111"/>
      <c r="I1994" s="111" t="s">
        <v>200</v>
      </c>
      <c r="J1994" s="148" t="e">
        <f>AVERAGE(I1986,J1985,K1984,L1983,M1988,N1987)</f>
        <v>#DIV/0!</v>
      </c>
      <c r="K1994" s="148" t="e">
        <f>STDEV(I1986,J1985,K1984,L1983,M1988,N1987)</f>
        <v>#DIV/0!</v>
      </c>
      <c r="L1994" s="148" t="e">
        <f t="shared" si="331"/>
        <v>#DIV/0!</v>
      </c>
      <c r="M1994" s="111"/>
      <c r="N1994" s="111"/>
      <c r="P1994" s="111" t="s">
        <v>200</v>
      </c>
      <c r="Q1994" s="148" t="e">
        <f>AVERAGE(P1986,Q1985,R1984,S1983,T1988,U1987)</f>
        <v>#DIV/0!</v>
      </c>
      <c r="R1994" s="148" t="e">
        <f>STDEV(P1986,Q1985,R1984,S1983,T1988,U1987)</f>
        <v>#DIV/0!</v>
      </c>
      <c r="S1994" s="148" t="e">
        <f t="shared" si="332"/>
        <v>#DIV/0!</v>
      </c>
      <c r="T1994" s="111"/>
      <c r="U1994" s="111"/>
    </row>
    <row r="1995" spans="1:21" s="148" customFormat="1" x14ac:dyDescent="0.3">
      <c r="A1995" s="111"/>
      <c r="B1995" s="111" t="s">
        <v>201</v>
      </c>
      <c r="C1995" s="148" t="e">
        <f>AVERAGE(B1987,C1988,D1988,E1987,F1986,G1985)</f>
        <v>#DIV/0!</v>
      </c>
      <c r="D1995" s="148" t="e">
        <f>STDEV(B1987,C1988,D1988,E1987,F1986,G1985)</f>
        <v>#DIV/0!</v>
      </c>
      <c r="E1995" s="148" t="e">
        <f t="shared" si="330"/>
        <v>#DIV/0!</v>
      </c>
      <c r="F1995" s="111"/>
      <c r="G1995" s="111"/>
      <c r="I1995" s="111" t="s">
        <v>201</v>
      </c>
      <c r="J1995" s="148" t="e">
        <f>AVERAGE(I1987,J1988,K1988,L1987,M1986,N1985)</f>
        <v>#DIV/0!</v>
      </c>
      <c r="K1995" s="148" t="e">
        <f>STDEV(I1987,J1988,K1988,L1987,M1986,N1985)</f>
        <v>#DIV/0!</v>
      </c>
      <c r="L1995" s="148" t="e">
        <f t="shared" si="331"/>
        <v>#DIV/0!</v>
      </c>
      <c r="M1995" s="111"/>
      <c r="N1995" s="111"/>
      <c r="P1995" s="111" t="s">
        <v>201</v>
      </c>
      <c r="Q1995" s="148" t="e">
        <f>AVERAGE(P1987,Q1988,R1988,S1987,T1986,U1985)</f>
        <v>#DIV/0!</v>
      </c>
      <c r="R1995" s="148" t="e">
        <f>STDEV(P1987,Q1988,R1988,S1987,T1986,U1985)</f>
        <v>#DIV/0!</v>
      </c>
      <c r="S1995" s="148" t="e">
        <f t="shared" si="332"/>
        <v>#DIV/0!</v>
      </c>
      <c r="T1995" s="111"/>
      <c r="U1995" s="111"/>
    </row>
    <row r="1996" spans="1:21" s="148" customFormat="1" x14ac:dyDescent="0.3">
      <c r="A1996" s="111"/>
      <c r="B1996" s="111" t="s">
        <v>202</v>
      </c>
      <c r="C1996" s="148" t="e">
        <f>AVERAGE(B1989,C1987,D1986,G1984,F1989,E1990)</f>
        <v>#DIV/0!</v>
      </c>
      <c r="D1996" s="148" t="e">
        <f>STDEV(B1989,C1987,D1986,G1984,F1989,E1990)</f>
        <v>#DIV/0!</v>
      </c>
      <c r="E1996" s="148" t="e">
        <f t="shared" si="330"/>
        <v>#DIV/0!</v>
      </c>
      <c r="F1996" s="111"/>
      <c r="G1996" s="111"/>
      <c r="I1996" s="111" t="s">
        <v>202</v>
      </c>
      <c r="J1996" s="148" t="e">
        <f>AVERAGE(I1989,J1987,K1986,N1984,M1989,L1990)</f>
        <v>#DIV/0!</v>
      </c>
      <c r="K1996" s="148" t="e">
        <f>STDEV(I1989,J1987,K1986,N1984,M1989,L1990)</f>
        <v>#DIV/0!</v>
      </c>
      <c r="L1996" s="148" t="e">
        <f t="shared" si="331"/>
        <v>#DIV/0!</v>
      </c>
      <c r="M1996" s="111"/>
      <c r="N1996" s="111"/>
      <c r="P1996" s="111" t="s">
        <v>202</v>
      </c>
      <c r="Q1996" s="148" t="e">
        <f>AVERAGE(P1989,Q1987,R1986,U1984,T1989,S1990)</f>
        <v>#DIV/0!</v>
      </c>
      <c r="R1996" s="148" t="e">
        <f>STDEV(P1989,Q1987,R1986,U1984,T1989,S1990)</f>
        <v>#DIV/0!</v>
      </c>
      <c r="S1996" s="148" t="e">
        <f t="shared" si="332"/>
        <v>#DIV/0!</v>
      </c>
      <c r="T1996" s="111"/>
      <c r="U1996" s="111"/>
    </row>
    <row r="1997" spans="1:21" s="148" customFormat="1" x14ac:dyDescent="0.3">
      <c r="A1997" s="111"/>
      <c r="B1997" s="111" t="s">
        <v>204</v>
      </c>
      <c r="C1997" s="148" t="e">
        <f>AVERAGE(B1990,C1989,D1990,E1989,F1990,G1989)</f>
        <v>#DIV/0!</v>
      </c>
      <c r="D1997" s="148" t="e">
        <f>STDEV(B1990,C1989,D1990,E1989,F1990,G1989)</f>
        <v>#DIV/0!</v>
      </c>
      <c r="E1997" s="148" t="e">
        <f t="shared" si="330"/>
        <v>#DIV/0!</v>
      </c>
      <c r="F1997" s="111"/>
      <c r="G1997" s="111"/>
      <c r="I1997" s="111" t="s">
        <v>204</v>
      </c>
      <c r="J1997" s="148" t="e">
        <f>AVERAGE(I1990,J1989,K1990,L1989,M1990,N1989)</f>
        <v>#DIV/0!</v>
      </c>
      <c r="K1997" s="148" t="e">
        <f>STDEV(I1990,J1989,K1990,L1989,M1990,N1989)</f>
        <v>#DIV/0!</v>
      </c>
      <c r="L1997" s="148" t="e">
        <f t="shared" si="331"/>
        <v>#DIV/0!</v>
      </c>
      <c r="M1997" s="111"/>
      <c r="N1997" s="111"/>
      <c r="P1997" s="111" t="s">
        <v>204</v>
      </c>
      <c r="Q1997" s="148" t="e">
        <f>AVERAGE(P1990,Q1989,R1990,S1989,T1990,U1989)</f>
        <v>#DIV/0!</v>
      </c>
      <c r="R1997" s="148" t="e">
        <f>STDEV(P1990,Q1989,R1990,S1989,T1990,U1989)</f>
        <v>#DIV/0!</v>
      </c>
      <c r="S1997" s="148" t="e">
        <f t="shared" si="332"/>
        <v>#DIV/0!</v>
      </c>
      <c r="T1997" s="111"/>
      <c r="U1997" s="111"/>
    </row>
    <row r="1998" spans="1:21" s="148" customFormat="1" x14ac:dyDescent="0.3">
      <c r="A1998" s="111"/>
      <c r="B1998" s="111"/>
      <c r="C1998" s="111"/>
      <c r="D1998" s="111"/>
      <c r="E1998" s="111"/>
      <c r="F1998" s="111"/>
      <c r="G1998" s="111"/>
      <c r="I1998" s="111"/>
      <c r="J1998" s="111"/>
      <c r="K1998" s="111"/>
      <c r="L1998" s="111"/>
      <c r="M1998" s="111"/>
      <c r="N1998" s="111"/>
      <c r="P1998" s="111"/>
      <c r="Q1998" s="111"/>
      <c r="R1998" s="111"/>
      <c r="S1998" s="111"/>
      <c r="T1998" s="111"/>
      <c r="U1998" s="111"/>
    </row>
    <row r="1999" spans="1:21" s="148" customFormat="1" x14ac:dyDescent="0.3">
      <c r="A1999" s="111"/>
      <c r="B1999" s="52" t="s">
        <v>194</v>
      </c>
      <c r="C1999" s="106"/>
      <c r="D1999" s="106"/>
      <c r="E1999" s="106"/>
      <c r="F1999" s="106"/>
      <c r="G1999" s="106"/>
      <c r="H1999" s="106"/>
      <c r="I1999" s="52" t="s">
        <v>195</v>
      </c>
      <c r="J1999" s="106"/>
      <c r="K1999" s="106"/>
      <c r="L1999" s="106"/>
      <c r="M1999" s="106"/>
      <c r="N1999" s="106"/>
      <c r="O1999" s="106"/>
      <c r="P1999" s="52" t="s">
        <v>196</v>
      </c>
      <c r="Q1999" s="106"/>
      <c r="R1999" s="106"/>
      <c r="S1999" s="106"/>
      <c r="T1999" s="106"/>
      <c r="U1999" s="106"/>
    </row>
    <row r="2000" spans="1:21" s="148" customFormat="1" x14ac:dyDescent="0.3">
      <c r="A2000" s="111"/>
      <c r="B2000" s="131"/>
      <c r="C2000" s="131"/>
      <c r="D2000" s="131"/>
      <c r="E2000" s="131"/>
      <c r="F2000" s="131"/>
      <c r="G2000" s="131"/>
      <c r="H2000" s="106"/>
      <c r="I2000" s="131"/>
      <c r="J2000" s="131"/>
      <c r="K2000" s="131"/>
      <c r="L2000" s="131"/>
      <c r="M2000" s="131"/>
      <c r="N2000" s="131"/>
      <c r="O2000" s="106"/>
      <c r="P2000" s="131"/>
      <c r="Q2000" s="131"/>
      <c r="R2000" s="131"/>
      <c r="S2000" s="131"/>
      <c r="T2000" s="131"/>
      <c r="U2000" s="131"/>
    </row>
    <row r="2001" spans="1:21" s="148" customFormat="1" x14ac:dyDescent="0.3">
      <c r="A2001" s="111"/>
      <c r="B2001" s="132"/>
      <c r="C2001" s="133"/>
      <c r="D2001" s="133"/>
      <c r="E2001" s="134"/>
      <c r="F2001" s="133"/>
      <c r="G2001" s="133"/>
      <c r="H2001" s="106"/>
      <c r="I2001" s="132"/>
      <c r="J2001" s="133"/>
      <c r="K2001" s="133"/>
      <c r="L2001" s="134"/>
      <c r="M2001" s="133"/>
      <c r="N2001" s="133"/>
      <c r="O2001" s="106"/>
      <c r="P2001" s="132"/>
      <c r="Q2001" s="133"/>
      <c r="R2001" s="133"/>
      <c r="S2001" s="134"/>
      <c r="T2001" s="133"/>
      <c r="U2001" s="133"/>
    </row>
    <row r="2002" spans="1:21" s="148" customFormat="1" x14ac:dyDescent="0.3">
      <c r="A2002" s="111"/>
      <c r="B2002" s="133"/>
      <c r="C2002" s="132"/>
      <c r="D2002" s="134"/>
      <c r="E2002" s="133"/>
      <c r="F2002" s="135"/>
      <c r="G2002" s="136"/>
      <c r="H2002" s="106"/>
      <c r="I2002" s="133"/>
      <c r="J2002" s="132"/>
      <c r="K2002" s="134"/>
      <c r="L2002" s="133"/>
      <c r="M2002" s="135"/>
      <c r="N2002" s="136"/>
      <c r="O2002" s="106"/>
      <c r="P2002" s="133"/>
      <c r="Q2002" s="132"/>
      <c r="R2002" s="134"/>
      <c r="S2002" s="133"/>
      <c r="T2002" s="135"/>
      <c r="U2002" s="136"/>
    </row>
    <row r="2003" spans="1:21" s="148" customFormat="1" x14ac:dyDescent="0.3">
      <c r="A2003" s="111"/>
      <c r="B2003" s="135"/>
      <c r="C2003" s="134"/>
      <c r="D2003" s="132"/>
      <c r="E2003" s="135"/>
      <c r="F2003" s="135"/>
      <c r="G2003" s="137"/>
      <c r="H2003" s="106"/>
      <c r="I2003" s="135"/>
      <c r="J2003" s="134"/>
      <c r="K2003" s="132"/>
      <c r="L2003" s="135"/>
      <c r="M2003" s="135"/>
      <c r="N2003" s="137"/>
      <c r="O2003" s="106"/>
      <c r="P2003" s="135"/>
      <c r="Q2003" s="134"/>
      <c r="R2003" s="132"/>
      <c r="S2003" s="135"/>
      <c r="T2003" s="135"/>
      <c r="U2003" s="137"/>
    </row>
    <row r="2004" spans="1:21" s="148" customFormat="1" x14ac:dyDescent="0.3">
      <c r="A2004" s="111"/>
      <c r="B2004" s="134"/>
      <c r="C2004" s="135"/>
      <c r="D2004" s="136"/>
      <c r="E2004" s="132"/>
      <c r="F2004" s="137"/>
      <c r="G2004" s="135"/>
      <c r="H2004" s="106"/>
      <c r="I2004" s="134"/>
      <c r="J2004" s="135"/>
      <c r="K2004" s="136"/>
      <c r="L2004" s="132"/>
      <c r="M2004" s="137"/>
      <c r="N2004" s="135"/>
      <c r="O2004" s="106"/>
      <c r="P2004" s="134"/>
      <c r="Q2004" s="135"/>
      <c r="R2004" s="136"/>
      <c r="S2004" s="132"/>
      <c r="T2004" s="137"/>
      <c r="U2004" s="135"/>
    </row>
    <row r="2005" spans="1:21" s="148" customFormat="1" x14ac:dyDescent="0.3">
      <c r="A2005" s="111"/>
      <c r="B2005" s="137"/>
      <c r="C2005" s="136"/>
      <c r="D2005" s="135"/>
      <c r="E2005" s="137"/>
      <c r="F2005" s="132"/>
      <c r="G2005" s="134"/>
      <c r="H2005" s="106"/>
      <c r="I2005" s="137"/>
      <c r="J2005" s="136"/>
      <c r="K2005" s="135"/>
      <c r="L2005" s="137"/>
      <c r="M2005" s="132"/>
      <c r="N2005" s="134"/>
      <c r="O2005" s="106"/>
      <c r="P2005" s="137"/>
      <c r="Q2005" s="136"/>
      <c r="R2005" s="135"/>
      <c r="S2005" s="137"/>
      <c r="T2005" s="132"/>
      <c r="U2005" s="134"/>
    </row>
    <row r="2006" spans="1:21" s="148" customFormat="1" x14ac:dyDescent="0.3">
      <c r="A2006" s="111"/>
      <c r="B2006" s="135"/>
      <c r="C2006" s="137"/>
      <c r="D2006" s="137"/>
      <c r="E2006" s="135"/>
      <c r="F2006" s="134"/>
      <c r="G2006" s="132"/>
      <c r="H2006" s="106"/>
      <c r="I2006" s="135"/>
      <c r="J2006" s="137"/>
      <c r="K2006" s="137"/>
      <c r="L2006" s="135"/>
      <c r="M2006" s="134"/>
      <c r="N2006" s="132"/>
      <c r="O2006" s="106"/>
      <c r="P2006" s="135"/>
      <c r="Q2006" s="137"/>
      <c r="R2006" s="137"/>
      <c r="S2006" s="135"/>
      <c r="T2006" s="134"/>
      <c r="U2006" s="132"/>
    </row>
    <row r="2007" spans="1:21" s="148" customFormat="1" x14ac:dyDescent="0.3">
      <c r="A2007" s="111"/>
      <c r="B2007" s="136"/>
      <c r="C2007" s="138"/>
      <c r="D2007" s="135"/>
      <c r="E2007" s="138"/>
      <c r="F2007" s="136"/>
      <c r="G2007" s="138"/>
      <c r="H2007" s="106"/>
      <c r="I2007" s="136"/>
      <c r="J2007" s="138"/>
      <c r="K2007" s="135"/>
      <c r="L2007" s="138"/>
      <c r="M2007" s="136"/>
      <c r="N2007" s="138"/>
      <c r="O2007" s="106"/>
      <c r="P2007" s="136"/>
      <c r="Q2007" s="138"/>
      <c r="R2007" s="135"/>
      <c r="S2007" s="138"/>
      <c r="T2007" s="136"/>
      <c r="U2007" s="138"/>
    </row>
    <row r="2008" spans="1:21" s="148" customFormat="1" x14ac:dyDescent="0.3">
      <c r="A2008" s="111"/>
      <c r="B2008" s="145"/>
      <c r="C2008" s="146"/>
      <c r="D2008" s="145"/>
      <c r="E2008" s="147"/>
      <c r="F2008" s="145"/>
      <c r="G2008" s="146"/>
      <c r="H2008" s="106"/>
      <c r="I2008" s="145"/>
      <c r="J2008" s="146"/>
      <c r="K2008" s="145"/>
      <c r="L2008" s="147"/>
      <c r="M2008" s="145"/>
      <c r="N2008" s="146"/>
      <c r="O2008" s="106"/>
      <c r="P2008" s="145"/>
      <c r="Q2008" s="146"/>
      <c r="R2008" s="145"/>
      <c r="S2008" s="147"/>
      <c r="T2008" s="145"/>
      <c r="U2008" s="146"/>
    </row>
    <row r="2009" spans="1:21" s="148" customFormat="1" x14ac:dyDescent="0.3">
      <c r="A2009" s="111"/>
      <c r="C2009" s="111" t="s">
        <v>197</v>
      </c>
      <c r="D2009" s="111" t="s">
        <v>3</v>
      </c>
      <c r="E2009" s="111" t="s">
        <v>203</v>
      </c>
      <c r="J2009" s="111" t="s">
        <v>197</v>
      </c>
      <c r="K2009" s="111" t="s">
        <v>3</v>
      </c>
      <c r="L2009" s="111" t="s">
        <v>203</v>
      </c>
      <c r="Q2009" s="111" t="s">
        <v>197</v>
      </c>
      <c r="R2009" s="111" t="s">
        <v>3</v>
      </c>
      <c r="S2009" s="111" t="s">
        <v>203</v>
      </c>
    </row>
    <row r="2010" spans="1:21" s="148" customFormat="1" x14ac:dyDescent="0.3">
      <c r="A2010" s="111"/>
      <c r="B2010" s="111" t="s">
        <v>199</v>
      </c>
      <c r="C2010" s="148" t="e">
        <f>AVERAGE(B2001,C2002,D2003,E2004,F2005,G2006)</f>
        <v>#DIV/0!</v>
      </c>
      <c r="D2010" s="148" t="e">
        <f>STDEV(B2001,C2002,D2003,E2004,F2005,G2006)</f>
        <v>#DIV/0!</v>
      </c>
      <c r="E2010" s="148" t="e">
        <f>ROUND((D2010/C2010)*100,2)&amp;"%"</f>
        <v>#DIV/0!</v>
      </c>
      <c r="I2010" s="111" t="s">
        <v>199</v>
      </c>
      <c r="J2010" s="148" t="e">
        <f>AVERAGE(I2001,J2002,K2003,L2004,M2005,N2006)</f>
        <v>#DIV/0!</v>
      </c>
      <c r="K2010" s="148" t="e">
        <f>STDEV(I2001,J2002,K2003,L2004,M2005,N2006)</f>
        <v>#DIV/0!</v>
      </c>
      <c r="L2010" s="148" t="e">
        <f>ROUND((K2010/J2010)*100,2)&amp;"%"</f>
        <v>#DIV/0!</v>
      </c>
      <c r="P2010" s="111" t="s">
        <v>199</v>
      </c>
      <c r="Q2010" s="148" t="e">
        <f>AVERAGE(P2001,Q2002,R2003,S2004,T2005,U2006)</f>
        <v>#DIV/0!</v>
      </c>
      <c r="R2010" s="148" t="e">
        <f>STDEV(P2001,Q2002,R2003,S2004,T2005,U2006)</f>
        <v>#DIV/0!</v>
      </c>
      <c r="S2010" s="148" t="e">
        <f>ROUND((R2010/Q2010)*100,2)&amp;"%"</f>
        <v>#DIV/0!</v>
      </c>
    </row>
    <row r="2011" spans="1:21" s="148" customFormat="1" x14ac:dyDescent="0.3">
      <c r="A2011" s="111"/>
      <c r="B2011" s="111" t="s">
        <v>198</v>
      </c>
      <c r="C2011" s="148" t="e">
        <f>AVERAGE(B2002,C2001,D2001,F2001,G2001,E2002)</f>
        <v>#DIV/0!</v>
      </c>
      <c r="D2011" s="148" t="e">
        <f>STDEV(B2002,C2001,D2001,E2002,F2001,G2001)</f>
        <v>#DIV/0!</v>
      </c>
      <c r="E2011" s="148" t="e">
        <f t="shared" ref="E2011:E2015" si="333">ROUND((D2011/C2011)*100,2)&amp;"%"</f>
        <v>#DIV/0!</v>
      </c>
      <c r="F2011" s="111"/>
      <c r="G2011" s="111"/>
      <c r="I2011" s="111" t="s">
        <v>198</v>
      </c>
      <c r="J2011" s="148" t="e">
        <f>AVERAGE(I2002,J2001,K2001,M2001,N2001,L2002)</f>
        <v>#DIV/0!</v>
      </c>
      <c r="K2011" s="148" t="e">
        <f>STDEV(I2002,J2001,K2001,L2002,M2001,N2001)</f>
        <v>#DIV/0!</v>
      </c>
      <c r="L2011" s="148" t="e">
        <f t="shared" ref="L2011:L2015" si="334">ROUND((K2011/J2011)*100,2)&amp;"%"</f>
        <v>#DIV/0!</v>
      </c>
      <c r="M2011" s="111"/>
      <c r="N2011" s="111"/>
      <c r="P2011" s="111" t="s">
        <v>198</v>
      </c>
      <c r="Q2011" s="148" t="e">
        <f>AVERAGE(P2002,Q2001,R2001,T2001,U2001,S2002)</f>
        <v>#DIV/0!</v>
      </c>
      <c r="R2011" s="148" t="e">
        <f>STDEV(P2002,Q2001,R2001,S2002,T2001,U2001)</f>
        <v>#DIV/0!</v>
      </c>
      <c r="S2011" s="148" t="e">
        <f t="shared" ref="S2011:S2015" si="335">ROUND((R2011/Q2011)*100,2)&amp;"%"</f>
        <v>#DIV/0!</v>
      </c>
      <c r="T2011" s="111"/>
      <c r="U2011" s="111"/>
    </row>
    <row r="2012" spans="1:21" s="148" customFormat="1" x14ac:dyDescent="0.3">
      <c r="A2012" s="111"/>
      <c r="B2012" s="111" t="s">
        <v>200</v>
      </c>
      <c r="C2012" s="148" t="e">
        <f>AVERAGE(B2004,C2003,D2002,E2001,F2006,G2005)</f>
        <v>#DIV/0!</v>
      </c>
      <c r="D2012" s="148" t="e">
        <f>STDEV(B2004,C2003,D2002,E2001,F2006,G2005)</f>
        <v>#DIV/0!</v>
      </c>
      <c r="E2012" s="148" t="e">
        <f t="shared" si="333"/>
        <v>#DIV/0!</v>
      </c>
      <c r="F2012" s="111"/>
      <c r="G2012" s="111"/>
      <c r="I2012" s="111" t="s">
        <v>200</v>
      </c>
      <c r="J2012" s="148" t="e">
        <f>AVERAGE(I2004,J2003,K2002,L2001,M2006,N2005)</f>
        <v>#DIV/0!</v>
      </c>
      <c r="K2012" s="148" t="e">
        <f>STDEV(I2004,J2003,K2002,L2001,M2006,N2005)</f>
        <v>#DIV/0!</v>
      </c>
      <c r="L2012" s="148" t="e">
        <f t="shared" si="334"/>
        <v>#DIV/0!</v>
      </c>
      <c r="M2012" s="111"/>
      <c r="N2012" s="111"/>
      <c r="P2012" s="111" t="s">
        <v>200</v>
      </c>
      <c r="Q2012" s="148" t="e">
        <f>AVERAGE(P2004,Q2003,R2002,S2001,T2006,U2005)</f>
        <v>#DIV/0!</v>
      </c>
      <c r="R2012" s="148" t="e">
        <f>STDEV(P2004,Q2003,R2002,S2001,T2006,U2005)</f>
        <v>#DIV/0!</v>
      </c>
      <c r="S2012" s="148" t="e">
        <f t="shared" si="335"/>
        <v>#DIV/0!</v>
      </c>
      <c r="T2012" s="111"/>
      <c r="U2012" s="111"/>
    </row>
    <row r="2013" spans="1:21" s="148" customFormat="1" x14ac:dyDescent="0.3">
      <c r="A2013" s="111"/>
      <c r="B2013" s="111" t="s">
        <v>201</v>
      </c>
      <c r="C2013" s="148" t="e">
        <f>AVERAGE(B2005,C2006,D2006,E2005,F2004,G2003)</f>
        <v>#DIV/0!</v>
      </c>
      <c r="D2013" s="148" t="e">
        <f>STDEV(B2005,C2006,D2006,E2005,F2004,G2003)</f>
        <v>#DIV/0!</v>
      </c>
      <c r="E2013" s="148" t="e">
        <f t="shared" si="333"/>
        <v>#DIV/0!</v>
      </c>
      <c r="F2013" s="111"/>
      <c r="G2013" s="111"/>
      <c r="I2013" s="111" t="s">
        <v>201</v>
      </c>
      <c r="J2013" s="148" t="e">
        <f>AVERAGE(I2005,J2006,K2006,L2005,M2004,N2003)</f>
        <v>#DIV/0!</v>
      </c>
      <c r="K2013" s="148" t="e">
        <f>STDEV(I2005,J2006,K2006,L2005,M2004,N2003)</f>
        <v>#DIV/0!</v>
      </c>
      <c r="L2013" s="148" t="e">
        <f t="shared" si="334"/>
        <v>#DIV/0!</v>
      </c>
      <c r="M2013" s="111"/>
      <c r="N2013" s="111"/>
      <c r="P2013" s="111" t="s">
        <v>201</v>
      </c>
      <c r="Q2013" s="148" t="e">
        <f>AVERAGE(P2005,Q2006,R2006,S2005,T2004,U2003)</f>
        <v>#DIV/0!</v>
      </c>
      <c r="R2013" s="148" t="e">
        <f>STDEV(P2005,Q2006,R2006,S2005,T2004,U2003)</f>
        <v>#DIV/0!</v>
      </c>
      <c r="S2013" s="148" t="e">
        <f t="shared" si="335"/>
        <v>#DIV/0!</v>
      </c>
      <c r="T2013" s="111"/>
      <c r="U2013" s="111"/>
    </row>
    <row r="2014" spans="1:21" s="148" customFormat="1" x14ac:dyDescent="0.3">
      <c r="A2014" s="111"/>
      <c r="B2014" s="111" t="s">
        <v>202</v>
      </c>
      <c r="C2014" s="148" t="e">
        <f>AVERAGE(B2007,C2005,D2004,G2002,F2007,E2008)</f>
        <v>#DIV/0!</v>
      </c>
      <c r="D2014" s="148" t="e">
        <f>STDEV(B2007,C2005,D2004,G2002,F2007,E2008)</f>
        <v>#DIV/0!</v>
      </c>
      <c r="E2014" s="148" t="e">
        <f t="shared" si="333"/>
        <v>#DIV/0!</v>
      </c>
      <c r="F2014" s="111"/>
      <c r="G2014" s="111"/>
      <c r="I2014" s="111" t="s">
        <v>202</v>
      </c>
      <c r="J2014" s="148" t="e">
        <f>AVERAGE(I2007,J2005,K2004,N2002,M2007,L2008)</f>
        <v>#DIV/0!</v>
      </c>
      <c r="K2014" s="148" t="e">
        <f>STDEV(I2007,J2005,K2004,N2002,M2007,L2008)</f>
        <v>#DIV/0!</v>
      </c>
      <c r="L2014" s="148" t="e">
        <f t="shared" si="334"/>
        <v>#DIV/0!</v>
      </c>
      <c r="M2014" s="111"/>
      <c r="N2014" s="111"/>
      <c r="P2014" s="111" t="s">
        <v>202</v>
      </c>
      <c r="Q2014" s="148" t="e">
        <f>AVERAGE(P2007,Q2005,R2004,U2002,T2007,S2008)</f>
        <v>#DIV/0!</v>
      </c>
      <c r="R2014" s="148" t="e">
        <f>STDEV(P2007,Q2005,R2004,U2002,T2007,S2008)</f>
        <v>#DIV/0!</v>
      </c>
      <c r="S2014" s="148" t="e">
        <f t="shared" si="335"/>
        <v>#DIV/0!</v>
      </c>
      <c r="T2014" s="111"/>
      <c r="U2014" s="111"/>
    </row>
    <row r="2015" spans="1:21" s="148" customFormat="1" x14ac:dyDescent="0.3">
      <c r="A2015" s="111"/>
      <c r="B2015" s="111" t="s">
        <v>204</v>
      </c>
      <c r="C2015" s="148" t="e">
        <f>AVERAGE(B2008,C2007,D2008,E2007,F2008,G2007)</f>
        <v>#DIV/0!</v>
      </c>
      <c r="D2015" s="148" t="e">
        <f>STDEV(B2008,C2007,D2008,E2007,F2008,G2007)</f>
        <v>#DIV/0!</v>
      </c>
      <c r="E2015" s="148" t="e">
        <f t="shared" si="333"/>
        <v>#DIV/0!</v>
      </c>
      <c r="F2015" s="111"/>
      <c r="G2015" s="111"/>
      <c r="I2015" s="111" t="s">
        <v>204</v>
      </c>
      <c r="J2015" s="148" t="e">
        <f>AVERAGE(I2008,J2007,K2008,L2007,M2008,N2007)</f>
        <v>#DIV/0!</v>
      </c>
      <c r="K2015" s="148" t="e">
        <f>STDEV(I2008,J2007,K2008,L2007,M2008,N2007)</f>
        <v>#DIV/0!</v>
      </c>
      <c r="L2015" s="148" t="e">
        <f t="shared" si="334"/>
        <v>#DIV/0!</v>
      </c>
      <c r="M2015" s="111"/>
      <c r="N2015" s="111"/>
      <c r="P2015" s="111" t="s">
        <v>204</v>
      </c>
      <c r="Q2015" s="148" t="e">
        <f>AVERAGE(P2008,Q2007,R2008,S2007,T2008,U2007)</f>
        <v>#DIV/0!</v>
      </c>
      <c r="R2015" s="148" t="e">
        <f>STDEV(P2008,Q2007,R2008,S2007,T2008,U2007)</f>
        <v>#DIV/0!</v>
      </c>
      <c r="S2015" s="148" t="e">
        <f t="shared" si="335"/>
        <v>#DIV/0!</v>
      </c>
      <c r="T2015" s="111"/>
      <c r="U2015" s="111"/>
    </row>
    <row r="2016" spans="1:21" s="148" customFormat="1" x14ac:dyDescent="0.3">
      <c r="A2016" s="111"/>
      <c r="B2016" s="111"/>
      <c r="C2016" s="111"/>
      <c r="D2016" s="111"/>
      <c r="E2016" s="111"/>
      <c r="F2016" s="111"/>
      <c r="G2016" s="111"/>
      <c r="I2016" s="111"/>
      <c r="J2016" s="111"/>
      <c r="K2016" s="111"/>
      <c r="L2016" s="111"/>
      <c r="M2016" s="111"/>
      <c r="N2016" s="111"/>
      <c r="P2016" s="111"/>
      <c r="Q2016" s="111"/>
      <c r="R2016" s="111"/>
      <c r="S2016" s="111"/>
      <c r="T2016" s="111"/>
      <c r="U2016" s="111"/>
    </row>
    <row r="2017" spans="1:21" s="148" customFormat="1" x14ac:dyDescent="0.3">
      <c r="A2017" s="111"/>
      <c r="B2017" s="52" t="s">
        <v>194</v>
      </c>
      <c r="C2017" s="106"/>
      <c r="D2017" s="106"/>
      <c r="E2017" s="106"/>
      <c r="F2017" s="106"/>
      <c r="G2017" s="106"/>
      <c r="H2017" s="106"/>
      <c r="I2017" s="52" t="s">
        <v>195</v>
      </c>
      <c r="J2017" s="106"/>
      <c r="K2017" s="106"/>
      <c r="L2017" s="106"/>
      <c r="M2017" s="106"/>
      <c r="N2017" s="106"/>
      <c r="O2017" s="106"/>
      <c r="P2017" s="52" t="s">
        <v>196</v>
      </c>
      <c r="Q2017" s="106"/>
      <c r="R2017" s="106"/>
      <c r="S2017" s="106"/>
      <c r="T2017" s="106"/>
      <c r="U2017" s="106"/>
    </row>
    <row r="2018" spans="1:21" s="148" customFormat="1" x14ac:dyDescent="0.3">
      <c r="A2018" s="111"/>
      <c r="B2018" s="131"/>
      <c r="C2018" s="131"/>
      <c r="D2018" s="131"/>
      <c r="E2018" s="131"/>
      <c r="F2018" s="131"/>
      <c r="G2018" s="131"/>
      <c r="H2018" s="106"/>
      <c r="I2018" s="131"/>
      <c r="J2018" s="131"/>
      <c r="K2018" s="131"/>
      <c r="L2018" s="131"/>
      <c r="M2018" s="131"/>
      <c r="N2018" s="131"/>
      <c r="O2018" s="106"/>
      <c r="P2018" s="131"/>
      <c r="Q2018" s="131"/>
      <c r="R2018" s="131"/>
      <c r="S2018" s="131"/>
      <c r="T2018" s="131"/>
      <c r="U2018" s="131"/>
    </row>
    <row r="2019" spans="1:21" s="148" customFormat="1" x14ac:dyDescent="0.3">
      <c r="A2019" s="111"/>
      <c r="B2019" s="132"/>
      <c r="C2019" s="133"/>
      <c r="D2019" s="133"/>
      <c r="E2019" s="134"/>
      <c r="F2019" s="133"/>
      <c r="G2019" s="133"/>
      <c r="H2019" s="106"/>
      <c r="I2019" s="132"/>
      <c r="J2019" s="133"/>
      <c r="K2019" s="133"/>
      <c r="L2019" s="134"/>
      <c r="M2019" s="133"/>
      <c r="N2019" s="133"/>
      <c r="O2019" s="106"/>
      <c r="P2019" s="132"/>
      <c r="Q2019" s="133"/>
      <c r="R2019" s="133"/>
      <c r="S2019" s="134"/>
      <c r="T2019" s="133"/>
      <c r="U2019" s="133"/>
    </row>
    <row r="2020" spans="1:21" s="148" customFormat="1" x14ac:dyDescent="0.3">
      <c r="A2020" s="111"/>
      <c r="B2020" s="133"/>
      <c r="C2020" s="132"/>
      <c r="D2020" s="134"/>
      <c r="E2020" s="133"/>
      <c r="F2020" s="135"/>
      <c r="G2020" s="136"/>
      <c r="H2020" s="106"/>
      <c r="I2020" s="133"/>
      <c r="J2020" s="132"/>
      <c r="K2020" s="134"/>
      <c r="L2020" s="133"/>
      <c r="M2020" s="135"/>
      <c r="N2020" s="136"/>
      <c r="O2020" s="106"/>
      <c r="P2020" s="133"/>
      <c r="Q2020" s="132"/>
      <c r="R2020" s="134"/>
      <c r="S2020" s="133"/>
      <c r="T2020" s="135"/>
      <c r="U2020" s="136"/>
    </row>
    <row r="2021" spans="1:21" s="148" customFormat="1" x14ac:dyDescent="0.3">
      <c r="A2021" s="111"/>
      <c r="B2021" s="135"/>
      <c r="C2021" s="134"/>
      <c r="D2021" s="132"/>
      <c r="E2021" s="135"/>
      <c r="F2021" s="135"/>
      <c r="G2021" s="137"/>
      <c r="H2021" s="106"/>
      <c r="I2021" s="135"/>
      <c r="J2021" s="134"/>
      <c r="K2021" s="132"/>
      <c r="L2021" s="135"/>
      <c r="M2021" s="135"/>
      <c r="N2021" s="137"/>
      <c r="O2021" s="106"/>
      <c r="P2021" s="135"/>
      <c r="Q2021" s="134"/>
      <c r="R2021" s="132"/>
      <c r="S2021" s="135"/>
      <c r="T2021" s="135"/>
      <c r="U2021" s="137"/>
    </row>
    <row r="2022" spans="1:21" s="148" customFormat="1" x14ac:dyDescent="0.3">
      <c r="A2022" s="111"/>
      <c r="B2022" s="134"/>
      <c r="C2022" s="135"/>
      <c r="D2022" s="136"/>
      <c r="E2022" s="132"/>
      <c r="F2022" s="137"/>
      <c r="G2022" s="135"/>
      <c r="H2022" s="106"/>
      <c r="I2022" s="134"/>
      <c r="J2022" s="135"/>
      <c r="K2022" s="136"/>
      <c r="L2022" s="132"/>
      <c r="M2022" s="137"/>
      <c r="N2022" s="135"/>
      <c r="O2022" s="106"/>
      <c r="P2022" s="134"/>
      <c r="Q2022" s="135"/>
      <c r="R2022" s="136"/>
      <c r="S2022" s="132"/>
      <c r="T2022" s="137"/>
      <c r="U2022" s="135"/>
    </row>
    <row r="2023" spans="1:21" s="148" customFormat="1" x14ac:dyDescent="0.3">
      <c r="A2023" s="111"/>
      <c r="B2023" s="137"/>
      <c r="C2023" s="136"/>
      <c r="D2023" s="135"/>
      <c r="E2023" s="137"/>
      <c r="F2023" s="132"/>
      <c r="G2023" s="134"/>
      <c r="H2023" s="106"/>
      <c r="I2023" s="137"/>
      <c r="J2023" s="136"/>
      <c r="K2023" s="135"/>
      <c r="L2023" s="137"/>
      <c r="M2023" s="132"/>
      <c r="N2023" s="134"/>
      <c r="O2023" s="106"/>
      <c r="P2023" s="137"/>
      <c r="Q2023" s="136"/>
      <c r="R2023" s="135"/>
      <c r="S2023" s="137"/>
      <c r="T2023" s="132"/>
      <c r="U2023" s="134"/>
    </row>
    <row r="2024" spans="1:21" s="148" customFormat="1" x14ac:dyDescent="0.3">
      <c r="A2024" s="111"/>
      <c r="B2024" s="135"/>
      <c r="C2024" s="137"/>
      <c r="D2024" s="137"/>
      <c r="E2024" s="135"/>
      <c r="F2024" s="134"/>
      <c r="G2024" s="132"/>
      <c r="H2024" s="106"/>
      <c r="I2024" s="135"/>
      <c r="J2024" s="137"/>
      <c r="K2024" s="137"/>
      <c r="L2024" s="135"/>
      <c r="M2024" s="134"/>
      <c r="N2024" s="132"/>
      <c r="O2024" s="106"/>
      <c r="P2024" s="135"/>
      <c r="Q2024" s="137"/>
      <c r="R2024" s="137"/>
      <c r="S2024" s="135"/>
      <c r="T2024" s="134"/>
      <c r="U2024" s="132"/>
    </row>
    <row r="2025" spans="1:21" s="148" customFormat="1" x14ac:dyDescent="0.3">
      <c r="A2025" s="111"/>
      <c r="B2025" s="136"/>
      <c r="C2025" s="138"/>
      <c r="D2025" s="135"/>
      <c r="E2025" s="138"/>
      <c r="F2025" s="136"/>
      <c r="G2025" s="138"/>
      <c r="H2025" s="106"/>
      <c r="I2025" s="136"/>
      <c r="J2025" s="138"/>
      <c r="K2025" s="135"/>
      <c r="L2025" s="138"/>
      <c r="M2025" s="136"/>
      <c r="N2025" s="138"/>
      <c r="O2025" s="106"/>
      <c r="P2025" s="136"/>
      <c r="Q2025" s="138"/>
      <c r="R2025" s="135"/>
      <c r="S2025" s="138"/>
      <c r="T2025" s="136"/>
      <c r="U2025" s="138"/>
    </row>
    <row r="2026" spans="1:21" s="148" customFormat="1" x14ac:dyDescent="0.3">
      <c r="A2026" s="111"/>
      <c r="B2026" s="145"/>
      <c r="C2026" s="146"/>
      <c r="D2026" s="145"/>
      <c r="E2026" s="147"/>
      <c r="F2026" s="145"/>
      <c r="G2026" s="146"/>
      <c r="H2026" s="106"/>
      <c r="I2026" s="145"/>
      <c r="J2026" s="146"/>
      <c r="K2026" s="145"/>
      <c r="L2026" s="147"/>
      <c r="M2026" s="145"/>
      <c r="N2026" s="146"/>
      <c r="O2026" s="106"/>
      <c r="P2026" s="145"/>
      <c r="Q2026" s="146"/>
      <c r="R2026" s="145"/>
      <c r="S2026" s="147"/>
      <c r="T2026" s="145"/>
      <c r="U2026" s="146"/>
    </row>
    <row r="2027" spans="1:21" s="148" customFormat="1" x14ac:dyDescent="0.3">
      <c r="A2027" s="111"/>
      <c r="C2027" s="111" t="s">
        <v>197</v>
      </c>
      <c r="D2027" s="111" t="s">
        <v>3</v>
      </c>
      <c r="E2027" s="111" t="s">
        <v>203</v>
      </c>
      <c r="J2027" s="111" t="s">
        <v>197</v>
      </c>
      <c r="K2027" s="111" t="s">
        <v>3</v>
      </c>
      <c r="L2027" s="111" t="s">
        <v>203</v>
      </c>
      <c r="Q2027" s="111" t="s">
        <v>197</v>
      </c>
      <c r="R2027" s="111" t="s">
        <v>3</v>
      </c>
      <c r="S2027" s="111" t="s">
        <v>203</v>
      </c>
    </row>
    <row r="2028" spans="1:21" s="148" customFormat="1" x14ac:dyDescent="0.3">
      <c r="A2028" s="111"/>
      <c r="B2028" s="111" t="s">
        <v>199</v>
      </c>
      <c r="C2028" s="148" t="e">
        <f>AVERAGE(B2019,C2020,D2021,E2022,F2023,G2024)</f>
        <v>#DIV/0!</v>
      </c>
      <c r="D2028" s="148" t="e">
        <f>STDEV(B2019,C2020,D2021,E2022,F2023,G2024)</f>
        <v>#DIV/0!</v>
      </c>
      <c r="E2028" s="148" t="e">
        <f>ROUND((D2028/C2028)*100,2)&amp;"%"</f>
        <v>#DIV/0!</v>
      </c>
      <c r="I2028" s="111" t="s">
        <v>199</v>
      </c>
      <c r="J2028" s="148" t="e">
        <f>AVERAGE(I2019,J2020,K2021,L2022,M2023,N2024)</f>
        <v>#DIV/0!</v>
      </c>
      <c r="K2028" s="148" t="e">
        <f>STDEV(I2019,J2020,K2021,L2022,M2023,N2024)</f>
        <v>#DIV/0!</v>
      </c>
      <c r="L2028" s="148" t="e">
        <f>ROUND((K2028/J2028)*100,2)&amp;"%"</f>
        <v>#DIV/0!</v>
      </c>
      <c r="P2028" s="111" t="s">
        <v>199</v>
      </c>
      <c r="Q2028" s="148" t="e">
        <f>AVERAGE(P2019,Q2020,R2021,S2022,T2023,U2024)</f>
        <v>#DIV/0!</v>
      </c>
      <c r="R2028" s="148" t="e">
        <f>STDEV(P2019,Q2020,R2021,S2022,T2023,U2024)</f>
        <v>#DIV/0!</v>
      </c>
      <c r="S2028" s="148" t="e">
        <f>ROUND((R2028/Q2028)*100,2)&amp;"%"</f>
        <v>#DIV/0!</v>
      </c>
    </row>
    <row r="2029" spans="1:21" s="148" customFormat="1" x14ac:dyDescent="0.3">
      <c r="A2029" s="111"/>
      <c r="B2029" s="111" t="s">
        <v>198</v>
      </c>
      <c r="C2029" s="148" t="e">
        <f>AVERAGE(B2020,C2019,D2019,F2019,G2019,E2020)</f>
        <v>#DIV/0!</v>
      </c>
      <c r="D2029" s="148" t="e">
        <f>STDEV(B2020,C2019,D2019,E2020,F2019,G2019)</f>
        <v>#DIV/0!</v>
      </c>
      <c r="E2029" s="148" t="e">
        <f t="shared" ref="E2029:E2033" si="336">ROUND((D2029/C2029)*100,2)&amp;"%"</f>
        <v>#DIV/0!</v>
      </c>
      <c r="F2029" s="111"/>
      <c r="G2029" s="111"/>
      <c r="I2029" s="111" t="s">
        <v>198</v>
      </c>
      <c r="J2029" s="148" t="e">
        <f>AVERAGE(I2020,J2019,K2019,M2019,N2019,L2020)</f>
        <v>#DIV/0!</v>
      </c>
      <c r="K2029" s="148" t="e">
        <f>STDEV(I2020,J2019,K2019,L2020,M2019,N2019)</f>
        <v>#DIV/0!</v>
      </c>
      <c r="L2029" s="148" t="e">
        <f t="shared" ref="L2029:L2033" si="337">ROUND((K2029/J2029)*100,2)&amp;"%"</f>
        <v>#DIV/0!</v>
      </c>
      <c r="M2029" s="111"/>
      <c r="N2029" s="111"/>
      <c r="P2029" s="111" t="s">
        <v>198</v>
      </c>
      <c r="Q2029" s="148" t="e">
        <f>AVERAGE(P2020,Q2019,R2019,T2019,U2019,S2020)</f>
        <v>#DIV/0!</v>
      </c>
      <c r="R2029" s="148" t="e">
        <f>STDEV(P2020,Q2019,R2019,S2020,T2019,U2019)</f>
        <v>#DIV/0!</v>
      </c>
      <c r="S2029" s="148" t="e">
        <f t="shared" ref="S2029:S2033" si="338">ROUND((R2029/Q2029)*100,2)&amp;"%"</f>
        <v>#DIV/0!</v>
      </c>
      <c r="T2029" s="111"/>
      <c r="U2029" s="111"/>
    </row>
    <row r="2030" spans="1:21" s="148" customFormat="1" x14ac:dyDescent="0.3">
      <c r="A2030" s="111"/>
      <c r="B2030" s="111" t="s">
        <v>200</v>
      </c>
      <c r="C2030" s="148" t="e">
        <f>AVERAGE(B2022,C2021,D2020,E2019,F2024,G2023)</f>
        <v>#DIV/0!</v>
      </c>
      <c r="D2030" s="148" t="e">
        <f>STDEV(B2022,C2021,D2020,E2019,F2024,G2023)</f>
        <v>#DIV/0!</v>
      </c>
      <c r="E2030" s="148" t="e">
        <f t="shared" si="336"/>
        <v>#DIV/0!</v>
      </c>
      <c r="F2030" s="111"/>
      <c r="G2030" s="111"/>
      <c r="I2030" s="111" t="s">
        <v>200</v>
      </c>
      <c r="J2030" s="148" t="e">
        <f>AVERAGE(I2022,J2021,K2020,L2019,M2024,N2023)</f>
        <v>#DIV/0!</v>
      </c>
      <c r="K2030" s="148" t="e">
        <f>STDEV(I2022,J2021,K2020,L2019,M2024,N2023)</f>
        <v>#DIV/0!</v>
      </c>
      <c r="L2030" s="148" t="e">
        <f t="shared" si="337"/>
        <v>#DIV/0!</v>
      </c>
      <c r="M2030" s="111"/>
      <c r="N2030" s="111"/>
      <c r="P2030" s="111" t="s">
        <v>200</v>
      </c>
      <c r="Q2030" s="148" t="e">
        <f>AVERAGE(P2022,Q2021,R2020,S2019,T2024,U2023)</f>
        <v>#DIV/0!</v>
      </c>
      <c r="R2030" s="148" t="e">
        <f>STDEV(P2022,Q2021,R2020,S2019,T2024,U2023)</f>
        <v>#DIV/0!</v>
      </c>
      <c r="S2030" s="148" t="e">
        <f t="shared" si="338"/>
        <v>#DIV/0!</v>
      </c>
      <c r="T2030" s="111"/>
      <c r="U2030" s="111"/>
    </row>
    <row r="2031" spans="1:21" s="148" customFormat="1" x14ac:dyDescent="0.3">
      <c r="A2031" s="111"/>
      <c r="B2031" s="111" t="s">
        <v>201</v>
      </c>
      <c r="C2031" s="148" t="e">
        <f>AVERAGE(B2023,C2024,D2024,E2023,F2022,G2021)</f>
        <v>#DIV/0!</v>
      </c>
      <c r="D2031" s="148" t="e">
        <f>STDEV(B2023,C2024,D2024,E2023,F2022,G2021)</f>
        <v>#DIV/0!</v>
      </c>
      <c r="E2031" s="148" t="e">
        <f t="shared" si="336"/>
        <v>#DIV/0!</v>
      </c>
      <c r="F2031" s="111"/>
      <c r="G2031" s="111"/>
      <c r="I2031" s="111" t="s">
        <v>201</v>
      </c>
      <c r="J2031" s="148" t="e">
        <f>AVERAGE(I2023,J2024,K2024,L2023,M2022,N2021)</f>
        <v>#DIV/0!</v>
      </c>
      <c r="K2031" s="148" t="e">
        <f>STDEV(I2023,J2024,K2024,L2023,M2022,N2021)</f>
        <v>#DIV/0!</v>
      </c>
      <c r="L2031" s="148" t="e">
        <f t="shared" si="337"/>
        <v>#DIV/0!</v>
      </c>
      <c r="M2031" s="111"/>
      <c r="N2031" s="111"/>
      <c r="P2031" s="111" t="s">
        <v>201</v>
      </c>
      <c r="Q2031" s="148" t="e">
        <f>AVERAGE(P2023,Q2024,R2024,S2023,T2022,U2021)</f>
        <v>#DIV/0!</v>
      </c>
      <c r="R2031" s="148" t="e">
        <f>STDEV(P2023,Q2024,R2024,S2023,T2022,U2021)</f>
        <v>#DIV/0!</v>
      </c>
      <c r="S2031" s="148" t="e">
        <f t="shared" si="338"/>
        <v>#DIV/0!</v>
      </c>
      <c r="T2031" s="111"/>
      <c r="U2031" s="111"/>
    </row>
    <row r="2032" spans="1:21" s="148" customFormat="1" x14ac:dyDescent="0.3">
      <c r="A2032" s="111"/>
      <c r="B2032" s="111" t="s">
        <v>202</v>
      </c>
      <c r="C2032" s="148" t="e">
        <f>AVERAGE(B2025,C2023,D2022,G2020,F2025,E2026)</f>
        <v>#DIV/0!</v>
      </c>
      <c r="D2032" s="148" t="e">
        <f>STDEV(B2025,C2023,D2022,G2020,F2025,E2026)</f>
        <v>#DIV/0!</v>
      </c>
      <c r="E2032" s="148" t="e">
        <f t="shared" si="336"/>
        <v>#DIV/0!</v>
      </c>
      <c r="F2032" s="111"/>
      <c r="G2032" s="111"/>
      <c r="I2032" s="111" t="s">
        <v>202</v>
      </c>
      <c r="J2032" s="148" t="e">
        <f>AVERAGE(I2025,J2023,K2022,N2020,M2025,L2026)</f>
        <v>#DIV/0!</v>
      </c>
      <c r="K2032" s="148" t="e">
        <f>STDEV(I2025,J2023,K2022,N2020,M2025,L2026)</f>
        <v>#DIV/0!</v>
      </c>
      <c r="L2032" s="148" t="e">
        <f t="shared" si="337"/>
        <v>#DIV/0!</v>
      </c>
      <c r="M2032" s="111"/>
      <c r="N2032" s="111"/>
      <c r="P2032" s="111" t="s">
        <v>202</v>
      </c>
      <c r="Q2032" s="148" t="e">
        <f>AVERAGE(P2025,Q2023,R2022,U2020,T2025,S2026)</f>
        <v>#DIV/0!</v>
      </c>
      <c r="R2032" s="148" t="e">
        <f>STDEV(P2025,Q2023,R2022,U2020,T2025,S2026)</f>
        <v>#DIV/0!</v>
      </c>
      <c r="S2032" s="148" t="e">
        <f t="shared" si="338"/>
        <v>#DIV/0!</v>
      </c>
      <c r="T2032" s="111"/>
      <c r="U2032" s="111"/>
    </row>
    <row r="2033" spans="1:21" s="148" customFormat="1" x14ac:dyDescent="0.3">
      <c r="A2033" s="111"/>
      <c r="B2033" s="111" t="s">
        <v>204</v>
      </c>
      <c r="C2033" s="148" t="e">
        <f>AVERAGE(B2026,C2025,D2026,E2025,F2026,G2025)</f>
        <v>#DIV/0!</v>
      </c>
      <c r="D2033" s="148" t="e">
        <f>STDEV(B2026,C2025,D2026,E2025,F2026,G2025)</f>
        <v>#DIV/0!</v>
      </c>
      <c r="E2033" s="148" t="e">
        <f t="shared" si="336"/>
        <v>#DIV/0!</v>
      </c>
      <c r="F2033" s="111"/>
      <c r="G2033" s="111"/>
      <c r="I2033" s="111" t="s">
        <v>204</v>
      </c>
      <c r="J2033" s="148" t="e">
        <f>AVERAGE(I2026,J2025,K2026,L2025,M2026,N2025)</f>
        <v>#DIV/0!</v>
      </c>
      <c r="K2033" s="148" t="e">
        <f>STDEV(I2026,J2025,K2026,L2025,M2026,N2025)</f>
        <v>#DIV/0!</v>
      </c>
      <c r="L2033" s="148" t="e">
        <f t="shared" si="337"/>
        <v>#DIV/0!</v>
      </c>
      <c r="M2033" s="111"/>
      <c r="N2033" s="111"/>
      <c r="P2033" s="111" t="s">
        <v>204</v>
      </c>
      <c r="Q2033" s="148" t="e">
        <f>AVERAGE(P2026,Q2025,R2026,S2025,T2026,U2025)</f>
        <v>#DIV/0!</v>
      </c>
      <c r="R2033" s="148" t="e">
        <f>STDEV(P2026,Q2025,R2026,S2025,T2026,U2025)</f>
        <v>#DIV/0!</v>
      </c>
      <c r="S2033" s="148" t="e">
        <f t="shared" si="338"/>
        <v>#DIV/0!</v>
      </c>
      <c r="T2033" s="111"/>
      <c r="U2033" s="111"/>
    </row>
    <row r="2034" spans="1:21" s="148" customFormat="1" x14ac:dyDescent="0.3">
      <c r="A2034" s="111"/>
      <c r="B2034" s="111"/>
      <c r="C2034" s="111"/>
      <c r="D2034" s="111"/>
      <c r="E2034" s="111"/>
      <c r="F2034" s="111"/>
      <c r="G2034" s="111"/>
      <c r="I2034" s="111"/>
      <c r="J2034" s="111"/>
      <c r="K2034" s="111"/>
      <c r="L2034" s="111"/>
      <c r="M2034" s="111"/>
      <c r="N2034" s="111"/>
      <c r="P2034" s="111"/>
      <c r="Q2034" s="111"/>
      <c r="R2034" s="111"/>
      <c r="S2034" s="111"/>
      <c r="T2034" s="111"/>
      <c r="U2034" s="111"/>
    </row>
    <row r="2035" spans="1:21" s="148" customFormat="1" x14ac:dyDescent="0.3">
      <c r="A2035" s="111"/>
      <c r="B2035" s="52" t="s">
        <v>194</v>
      </c>
      <c r="C2035" s="106"/>
      <c r="D2035" s="106"/>
      <c r="E2035" s="106"/>
      <c r="F2035" s="106"/>
      <c r="G2035" s="106"/>
      <c r="H2035" s="106"/>
      <c r="I2035" s="52" t="s">
        <v>195</v>
      </c>
      <c r="J2035" s="106"/>
      <c r="K2035" s="106"/>
      <c r="L2035" s="106"/>
      <c r="M2035" s="106"/>
      <c r="N2035" s="106"/>
      <c r="O2035" s="106"/>
      <c r="P2035" s="52" t="s">
        <v>196</v>
      </c>
      <c r="Q2035" s="106"/>
      <c r="R2035" s="106"/>
      <c r="S2035" s="106"/>
      <c r="T2035" s="106"/>
      <c r="U2035" s="106"/>
    </row>
    <row r="2036" spans="1:21" s="148" customFormat="1" x14ac:dyDescent="0.3">
      <c r="A2036" s="111"/>
      <c r="B2036" s="131"/>
      <c r="C2036" s="131"/>
      <c r="D2036" s="131"/>
      <c r="E2036" s="131"/>
      <c r="F2036" s="131"/>
      <c r="G2036" s="131"/>
      <c r="H2036" s="106"/>
      <c r="I2036" s="131"/>
      <c r="J2036" s="131"/>
      <c r="K2036" s="131"/>
      <c r="L2036" s="131"/>
      <c r="M2036" s="131"/>
      <c r="N2036" s="131"/>
      <c r="O2036" s="106"/>
      <c r="P2036" s="131"/>
      <c r="Q2036" s="131"/>
      <c r="R2036" s="131"/>
      <c r="S2036" s="131"/>
      <c r="T2036" s="131"/>
      <c r="U2036" s="131"/>
    </row>
    <row r="2037" spans="1:21" s="148" customFormat="1" x14ac:dyDescent="0.3">
      <c r="A2037" s="111"/>
      <c r="B2037" s="132"/>
      <c r="C2037" s="133"/>
      <c r="D2037" s="133"/>
      <c r="E2037" s="134"/>
      <c r="F2037" s="133"/>
      <c r="G2037" s="133"/>
      <c r="H2037" s="106"/>
      <c r="I2037" s="132"/>
      <c r="J2037" s="133"/>
      <c r="K2037" s="133"/>
      <c r="L2037" s="134"/>
      <c r="M2037" s="133"/>
      <c r="N2037" s="133"/>
      <c r="O2037" s="106"/>
      <c r="P2037" s="132"/>
      <c r="Q2037" s="133"/>
      <c r="R2037" s="133"/>
      <c r="S2037" s="134"/>
      <c r="T2037" s="133"/>
      <c r="U2037" s="133"/>
    </row>
    <row r="2038" spans="1:21" s="148" customFormat="1" x14ac:dyDescent="0.3">
      <c r="A2038" s="111"/>
      <c r="B2038" s="133"/>
      <c r="C2038" s="132"/>
      <c r="D2038" s="134"/>
      <c r="E2038" s="133"/>
      <c r="F2038" s="135"/>
      <c r="G2038" s="136"/>
      <c r="H2038" s="106"/>
      <c r="I2038" s="133"/>
      <c r="J2038" s="132"/>
      <c r="K2038" s="134"/>
      <c r="L2038" s="133"/>
      <c r="M2038" s="135"/>
      <c r="N2038" s="136"/>
      <c r="O2038" s="106"/>
      <c r="P2038" s="133"/>
      <c r="Q2038" s="132"/>
      <c r="R2038" s="134"/>
      <c r="S2038" s="133"/>
      <c r="T2038" s="135"/>
      <c r="U2038" s="136"/>
    </row>
    <row r="2039" spans="1:21" s="148" customFormat="1" x14ac:dyDescent="0.3">
      <c r="A2039" s="111"/>
      <c r="B2039" s="135"/>
      <c r="C2039" s="134"/>
      <c r="D2039" s="132"/>
      <c r="E2039" s="135"/>
      <c r="F2039" s="135"/>
      <c r="G2039" s="137"/>
      <c r="H2039" s="106"/>
      <c r="I2039" s="135"/>
      <c r="J2039" s="134"/>
      <c r="K2039" s="132"/>
      <c r="L2039" s="135"/>
      <c r="M2039" s="135"/>
      <c r="N2039" s="137"/>
      <c r="O2039" s="106"/>
      <c r="P2039" s="135"/>
      <c r="Q2039" s="134"/>
      <c r="R2039" s="132"/>
      <c r="S2039" s="135"/>
      <c r="T2039" s="135"/>
      <c r="U2039" s="137"/>
    </row>
    <row r="2040" spans="1:21" s="148" customFormat="1" x14ac:dyDescent="0.3">
      <c r="A2040" s="111"/>
      <c r="B2040" s="134"/>
      <c r="C2040" s="135"/>
      <c r="D2040" s="136"/>
      <c r="E2040" s="132"/>
      <c r="F2040" s="137"/>
      <c r="G2040" s="135"/>
      <c r="H2040" s="106"/>
      <c r="I2040" s="134"/>
      <c r="J2040" s="135"/>
      <c r="K2040" s="136"/>
      <c r="L2040" s="132"/>
      <c r="M2040" s="137"/>
      <c r="N2040" s="135"/>
      <c r="O2040" s="106"/>
      <c r="P2040" s="134"/>
      <c r="Q2040" s="135"/>
      <c r="R2040" s="136"/>
      <c r="S2040" s="132"/>
      <c r="T2040" s="137"/>
      <c r="U2040" s="135"/>
    </row>
    <row r="2041" spans="1:21" s="148" customFormat="1" x14ac:dyDescent="0.3">
      <c r="A2041" s="111"/>
      <c r="B2041" s="137"/>
      <c r="C2041" s="136"/>
      <c r="D2041" s="135"/>
      <c r="E2041" s="137"/>
      <c r="F2041" s="132"/>
      <c r="G2041" s="134"/>
      <c r="H2041" s="106"/>
      <c r="I2041" s="137"/>
      <c r="J2041" s="136"/>
      <c r="K2041" s="135"/>
      <c r="L2041" s="137"/>
      <c r="M2041" s="132"/>
      <c r="N2041" s="134"/>
      <c r="O2041" s="106"/>
      <c r="P2041" s="137"/>
      <c r="Q2041" s="136"/>
      <c r="R2041" s="135"/>
      <c r="S2041" s="137"/>
      <c r="T2041" s="132"/>
      <c r="U2041" s="134"/>
    </row>
    <row r="2042" spans="1:21" s="148" customFormat="1" x14ac:dyDescent="0.3">
      <c r="A2042" s="111"/>
      <c r="B2042" s="135"/>
      <c r="C2042" s="137"/>
      <c r="D2042" s="137"/>
      <c r="E2042" s="135"/>
      <c r="F2042" s="134"/>
      <c r="G2042" s="132"/>
      <c r="H2042" s="106"/>
      <c r="I2042" s="135"/>
      <c r="J2042" s="137"/>
      <c r="K2042" s="137"/>
      <c r="L2042" s="135"/>
      <c r="M2042" s="134"/>
      <c r="N2042" s="132"/>
      <c r="O2042" s="106"/>
      <c r="P2042" s="135"/>
      <c r="Q2042" s="137"/>
      <c r="R2042" s="137"/>
      <c r="S2042" s="135"/>
      <c r="T2042" s="134"/>
      <c r="U2042" s="132"/>
    </row>
    <row r="2043" spans="1:21" s="148" customFormat="1" x14ac:dyDescent="0.3">
      <c r="A2043" s="111"/>
      <c r="B2043" s="136"/>
      <c r="C2043" s="138"/>
      <c r="D2043" s="135"/>
      <c r="E2043" s="138"/>
      <c r="F2043" s="136"/>
      <c r="G2043" s="138"/>
      <c r="H2043" s="106"/>
      <c r="I2043" s="136"/>
      <c r="J2043" s="138"/>
      <c r="K2043" s="135"/>
      <c r="L2043" s="138"/>
      <c r="M2043" s="136"/>
      <c r="N2043" s="138"/>
      <c r="O2043" s="106"/>
      <c r="P2043" s="136"/>
      <c r="Q2043" s="138"/>
      <c r="R2043" s="135"/>
      <c r="S2043" s="138"/>
      <c r="T2043" s="136"/>
      <c r="U2043" s="138"/>
    </row>
    <row r="2044" spans="1:21" s="148" customFormat="1" x14ac:dyDescent="0.3">
      <c r="A2044" s="111"/>
      <c r="B2044" s="145"/>
      <c r="C2044" s="146"/>
      <c r="D2044" s="145"/>
      <c r="E2044" s="147"/>
      <c r="F2044" s="145"/>
      <c r="G2044" s="146"/>
      <c r="H2044" s="106"/>
      <c r="I2044" s="145"/>
      <c r="J2044" s="146"/>
      <c r="K2044" s="145"/>
      <c r="L2044" s="147"/>
      <c r="M2044" s="145"/>
      <c r="N2044" s="146"/>
      <c r="O2044" s="106"/>
      <c r="P2044" s="145"/>
      <c r="Q2044" s="146"/>
      <c r="R2044" s="145"/>
      <c r="S2044" s="147"/>
      <c r="T2044" s="145"/>
      <c r="U2044" s="146"/>
    </row>
    <row r="2045" spans="1:21" s="148" customFormat="1" x14ac:dyDescent="0.3">
      <c r="A2045" s="111"/>
      <c r="C2045" s="111" t="s">
        <v>197</v>
      </c>
      <c r="D2045" s="111" t="s">
        <v>3</v>
      </c>
      <c r="E2045" s="111" t="s">
        <v>203</v>
      </c>
      <c r="J2045" s="111" t="s">
        <v>197</v>
      </c>
      <c r="K2045" s="111" t="s">
        <v>3</v>
      </c>
      <c r="L2045" s="111" t="s">
        <v>203</v>
      </c>
      <c r="Q2045" s="111" t="s">
        <v>197</v>
      </c>
      <c r="R2045" s="111" t="s">
        <v>3</v>
      </c>
      <c r="S2045" s="111" t="s">
        <v>203</v>
      </c>
    </row>
    <row r="2046" spans="1:21" s="148" customFormat="1" x14ac:dyDescent="0.3">
      <c r="A2046" s="111"/>
      <c r="B2046" s="111" t="s">
        <v>199</v>
      </c>
      <c r="C2046" s="148" t="e">
        <f>AVERAGE(B2037,C2038,D2039,E2040,F2041,G2042)</f>
        <v>#DIV/0!</v>
      </c>
      <c r="D2046" s="148" t="e">
        <f>STDEV(B2037,C2038,D2039,E2040,F2041,G2042)</f>
        <v>#DIV/0!</v>
      </c>
      <c r="E2046" s="148" t="e">
        <f>ROUND((D2046/C2046)*100,2)&amp;"%"</f>
        <v>#DIV/0!</v>
      </c>
      <c r="I2046" s="111" t="s">
        <v>199</v>
      </c>
      <c r="J2046" s="148" t="e">
        <f>AVERAGE(I2037,J2038,K2039,L2040,M2041,N2042)</f>
        <v>#DIV/0!</v>
      </c>
      <c r="K2046" s="148" t="e">
        <f>STDEV(I2037,J2038,K2039,L2040,M2041,N2042)</f>
        <v>#DIV/0!</v>
      </c>
      <c r="L2046" s="148" t="e">
        <f>ROUND((K2046/J2046)*100,2)&amp;"%"</f>
        <v>#DIV/0!</v>
      </c>
      <c r="P2046" s="111" t="s">
        <v>199</v>
      </c>
      <c r="Q2046" s="148" t="e">
        <f>AVERAGE(P2037,Q2038,R2039,S2040,T2041,U2042)</f>
        <v>#DIV/0!</v>
      </c>
      <c r="R2046" s="148" t="e">
        <f>STDEV(P2037,Q2038,R2039,S2040,T2041,U2042)</f>
        <v>#DIV/0!</v>
      </c>
      <c r="S2046" s="148" t="e">
        <f>ROUND((R2046/Q2046)*100,2)&amp;"%"</f>
        <v>#DIV/0!</v>
      </c>
    </row>
    <row r="2047" spans="1:21" s="148" customFormat="1" x14ac:dyDescent="0.3">
      <c r="A2047" s="111"/>
      <c r="B2047" s="111" t="s">
        <v>198</v>
      </c>
      <c r="C2047" s="148" t="e">
        <f>AVERAGE(B2038,C2037,D2037,F2037,G2037,E2038)</f>
        <v>#DIV/0!</v>
      </c>
      <c r="D2047" s="148" t="e">
        <f>STDEV(B2038,C2037,D2037,E2038,F2037,G2037)</f>
        <v>#DIV/0!</v>
      </c>
      <c r="E2047" s="148" t="e">
        <f t="shared" ref="E2047:E2051" si="339">ROUND((D2047/C2047)*100,2)&amp;"%"</f>
        <v>#DIV/0!</v>
      </c>
      <c r="F2047" s="111"/>
      <c r="G2047" s="111"/>
      <c r="I2047" s="111" t="s">
        <v>198</v>
      </c>
      <c r="J2047" s="148" t="e">
        <f>AVERAGE(I2038,J2037,K2037,M2037,N2037,L2038)</f>
        <v>#DIV/0!</v>
      </c>
      <c r="K2047" s="148" t="e">
        <f>STDEV(I2038,J2037,K2037,L2038,M2037,N2037)</f>
        <v>#DIV/0!</v>
      </c>
      <c r="L2047" s="148" t="e">
        <f t="shared" ref="L2047:L2051" si="340">ROUND((K2047/J2047)*100,2)&amp;"%"</f>
        <v>#DIV/0!</v>
      </c>
      <c r="M2047" s="111"/>
      <c r="N2047" s="111"/>
      <c r="P2047" s="111" t="s">
        <v>198</v>
      </c>
      <c r="Q2047" s="148" t="e">
        <f>AVERAGE(P2038,Q2037,R2037,T2037,U2037,S2038)</f>
        <v>#DIV/0!</v>
      </c>
      <c r="R2047" s="148" t="e">
        <f>STDEV(P2038,Q2037,R2037,S2038,T2037,U2037)</f>
        <v>#DIV/0!</v>
      </c>
      <c r="S2047" s="148" t="e">
        <f t="shared" ref="S2047:S2051" si="341">ROUND((R2047/Q2047)*100,2)&amp;"%"</f>
        <v>#DIV/0!</v>
      </c>
      <c r="T2047" s="111"/>
      <c r="U2047" s="111"/>
    </row>
    <row r="2048" spans="1:21" s="148" customFormat="1" x14ac:dyDescent="0.3">
      <c r="A2048" s="111"/>
      <c r="B2048" s="111" t="s">
        <v>200</v>
      </c>
      <c r="C2048" s="148" t="e">
        <f>AVERAGE(B2040,C2039,D2038,E2037,F2042,G2041)</f>
        <v>#DIV/0!</v>
      </c>
      <c r="D2048" s="148" t="e">
        <f>STDEV(B2040,C2039,D2038,E2037,F2042,G2041)</f>
        <v>#DIV/0!</v>
      </c>
      <c r="E2048" s="148" t="e">
        <f t="shared" si="339"/>
        <v>#DIV/0!</v>
      </c>
      <c r="F2048" s="111"/>
      <c r="G2048" s="111"/>
      <c r="I2048" s="111" t="s">
        <v>200</v>
      </c>
      <c r="J2048" s="148" t="e">
        <f>AVERAGE(I2040,J2039,K2038,L2037,M2042,N2041)</f>
        <v>#DIV/0!</v>
      </c>
      <c r="K2048" s="148" t="e">
        <f>STDEV(I2040,J2039,K2038,L2037,M2042,N2041)</f>
        <v>#DIV/0!</v>
      </c>
      <c r="L2048" s="148" t="e">
        <f t="shared" si="340"/>
        <v>#DIV/0!</v>
      </c>
      <c r="M2048" s="111"/>
      <c r="N2048" s="111"/>
      <c r="P2048" s="111" t="s">
        <v>200</v>
      </c>
      <c r="Q2048" s="148" t="e">
        <f>AVERAGE(P2040,Q2039,R2038,S2037,T2042,U2041)</f>
        <v>#DIV/0!</v>
      </c>
      <c r="R2048" s="148" t="e">
        <f>STDEV(P2040,Q2039,R2038,S2037,T2042,U2041)</f>
        <v>#DIV/0!</v>
      </c>
      <c r="S2048" s="148" t="e">
        <f t="shared" si="341"/>
        <v>#DIV/0!</v>
      </c>
      <c r="T2048" s="111"/>
      <c r="U2048" s="111"/>
    </row>
    <row r="2049" spans="1:21" s="148" customFormat="1" x14ac:dyDescent="0.3">
      <c r="A2049" s="111"/>
      <c r="B2049" s="111" t="s">
        <v>201</v>
      </c>
      <c r="C2049" s="148" t="e">
        <f>AVERAGE(B2041,C2042,D2042,E2041,F2040,G2039)</f>
        <v>#DIV/0!</v>
      </c>
      <c r="D2049" s="148" t="e">
        <f>STDEV(B2041,C2042,D2042,E2041,F2040,G2039)</f>
        <v>#DIV/0!</v>
      </c>
      <c r="E2049" s="148" t="e">
        <f t="shared" si="339"/>
        <v>#DIV/0!</v>
      </c>
      <c r="F2049" s="111"/>
      <c r="G2049" s="111"/>
      <c r="I2049" s="111" t="s">
        <v>201</v>
      </c>
      <c r="J2049" s="148" t="e">
        <f>AVERAGE(I2041,J2042,K2042,L2041,M2040,N2039)</f>
        <v>#DIV/0!</v>
      </c>
      <c r="K2049" s="148" t="e">
        <f>STDEV(I2041,J2042,K2042,L2041,M2040,N2039)</f>
        <v>#DIV/0!</v>
      </c>
      <c r="L2049" s="148" t="e">
        <f t="shared" si="340"/>
        <v>#DIV/0!</v>
      </c>
      <c r="M2049" s="111"/>
      <c r="N2049" s="111"/>
      <c r="P2049" s="111" t="s">
        <v>201</v>
      </c>
      <c r="Q2049" s="148" t="e">
        <f>AVERAGE(P2041,Q2042,R2042,S2041,T2040,U2039)</f>
        <v>#DIV/0!</v>
      </c>
      <c r="R2049" s="148" t="e">
        <f>STDEV(P2041,Q2042,R2042,S2041,T2040,U2039)</f>
        <v>#DIV/0!</v>
      </c>
      <c r="S2049" s="148" t="e">
        <f t="shared" si="341"/>
        <v>#DIV/0!</v>
      </c>
      <c r="T2049" s="111"/>
      <c r="U2049" s="111"/>
    </row>
    <row r="2050" spans="1:21" s="148" customFormat="1" x14ac:dyDescent="0.3">
      <c r="A2050" s="111"/>
      <c r="B2050" s="111" t="s">
        <v>202</v>
      </c>
      <c r="C2050" s="148" t="e">
        <f>AVERAGE(B2043,C2041,D2040,G2038,F2043,E2044)</f>
        <v>#DIV/0!</v>
      </c>
      <c r="D2050" s="148" t="e">
        <f>STDEV(B2043,C2041,D2040,G2038,F2043,E2044)</f>
        <v>#DIV/0!</v>
      </c>
      <c r="E2050" s="148" t="e">
        <f t="shared" si="339"/>
        <v>#DIV/0!</v>
      </c>
      <c r="F2050" s="111"/>
      <c r="G2050" s="111"/>
      <c r="I2050" s="111" t="s">
        <v>202</v>
      </c>
      <c r="J2050" s="148" t="e">
        <f>AVERAGE(I2043,J2041,K2040,N2038,M2043,L2044)</f>
        <v>#DIV/0!</v>
      </c>
      <c r="K2050" s="148" t="e">
        <f>STDEV(I2043,J2041,K2040,N2038,M2043,L2044)</f>
        <v>#DIV/0!</v>
      </c>
      <c r="L2050" s="148" t="e">
        <f t="shared" si="340"/>
        <v>#DIV/0!</v>
      </c>
      <c r="M2050" s="111"/>
      <c r="N2050" s="111"/>
      <c r="P2050" s="111" t="s">
        <v>202</v>
      </c>
      <c r="Q2050" s="148" t="e">
        <f>AVERAGE(P2043,Q2041,R2040,U2038,T2043,S2044)</f>
        <v>#DIV/0!</v>
      </c>
      <c r="R2050" s="148" t="e">
        <f>STDEV(P2043,Q2041,R2040,U2038,T2043,S2044)</f>
        <v>#DIV/0!</v>
      </c>
      <c r="S2050" s="148" t="e">
        <f t="shared" si="341"/>
        <v>#DIV/0!</v>
      </c>
      <c r="T2050" s="111"/>
      <c r="U2050" s="111"/>
    </row>
    <row r="2051" spans="1:21" s="148" customFormat="1" x14ac:dyDescent="0.3">
      <c r="A2051" s="111"/>
      <c r="B2051" s="111" t="s">
        <v>204</v>
      </c>
      <c r="C2051" s="148" t="e">
        <f>AVERAGE(B2044,C2043,D2044,E2043,F2044,G2043)</f>
        <v>#DIV/0!</v>
      </c>
      <c r="D2051" s="148" t="e">
        <f>STDEV(B2044,C2043,D2044,E2043,F2044,G2043)</f>
        <v>#DIV/0!</v>
      </c>
      <c r="E2051" s="148" t="e">
        <f t="shared" si="339"/>
        <v>#DIV/0!</v>
      </c>
      <c r="F2051" s="111"/>
      <c r="G2051" s="111"/>
      <c r="I2051" s="111" t="s">
        <v>204</v>
      </c>
      <c r="J2051" s="148" t="e">
        <f>AVERAGE(I2044,J2043,K2044,L2043,M2044,N2043)</f>
        <v>#DIV/0!</v>
      </c>
      <c r="K2051" s="148" t="e">
        <f>STDEV(I2044,J2043,K2044,L2043,M2044,N2043)</f>
        <v>#DIV/0!</v>
      </c>
      <c r="L2051" s="148" t="e">
        <f t="shared" si="340"/>
        <v>#DIV/0!</v>
      </c>
      <c r="M2051" s="111"/>
      <c r="N2051" s="111"/>
      <c r="P2051" s="111" t="s">
        <v>204</v>
      </c>
      <c r="Q2051" s="148" t="e">
        <f>AVERAGE(P2044,Q2043,R2044,S2043,T2044,U2043)</f>
        <v>#DIV/0!</v>
      </c>
      <c r="R2051" s="148" t="e">
        <f>STDEV(P2044,Q2043,R2044,S2043,T2044,U2043)</f>
        <v>#DIV/0!</v>
      </c>
      <c r="S2051" s="148" t="e">
        <f t="shared" si="341"/>
        <v>#DIV/0!</v>
      </c>
      <c r="T2051" s="111"/>
      <c r="U2051" s="111"/>
    </row>
    <row r="2052" spans="1:21" s="148" customFormat="1" x14ac:dyDescent="0.3">
      <c r="A2052" s="111"/>
      <c r="B2052" s="111"/>
      <c r="C2052" s="111"/>
      <c r="D2052" s="111"/>
      <c r="E2052" s="111"/>
      <c r="F2052" s="111"/>
      <c r="G2052" s="111"/>
      <c r="I2052" s="111"/>
      <c r="J2052" s="111"/>
      <c r="K2052" s="111"/>
      <c r="L2052" s="111"/>
      <c r="M2052" s="111"/>
      <c r="N2052" s="111"/>
      <c r="P2052" s="111"/>
      <c r="Q2052" s="111"/>
      <c r="R2052" s="111"/>
      <c r="S2052" s="111"/>
      <c r="T2052" s="111"/>
      <c r="U2052" s="111"/>
    </row>
    <row r="2053" spans="1:21" s="148" customFormat="1" x14ac:dyDescent="0.3">
      <c r="A2053" s="111"/>
      <c r="B2053" s="52" t="s">
        <v>194</v>
      </c>
      <c r="C2053" s="106"/>
      <c r="D2053" s="106"/>
      <c r="E2053" s="106"/>
      <c r="F2053" s="106"/>
      <c r="G2053" s="106"/>
      <c r="H2053" s="106"/>
      <c r="I2053" s="52" t="s">
        <v>195</v>
      </c>
      <c r="J2053" s="106"/>
      <c r="K2053" s="106"/>
      <c r="L2053" s="106"/>
      <c r="M2053" s="106"/>
      <c r="N2053" s="106"/>
      <c r="O2053" s="106"/>
      <c r="P2053" s="52" t="s">
        <v>196</v>
      </c>
      <c r="Q2053" s="106"/>
      <c r="R2053" s="106"/>
      <c r="S2053" s="106"/>
      <c r="T2053" s="106"/>
      <c r="U2053" s="106"/>
    </row>
    <row r="2054" spans="1:21" s="148" customFormat="1" x14ac:dyDescent="0.3">
      <c r="A2054" s="111"/>
      <c r="B2054" s="131"/>
      <c r="C2054" s="131"/>
      <c r="D2054" s="131"/>
      <c r="E2054" s="131"/>
      <c r="F2054" s="131"/>
      <c r="G2054" s="131"/>
      <c r="H2054" s="106"/>
      <c r="I2054" s="131"/>
      <c r="J2054" s="131"/>
      <c r="K2054" s="131"/>
      <c r="L2054" s="131"/>
      <c r="M2054" s="131"/>
      <c r="N2054" s="131"/>
      <c r="O2054" s="106"/>
      <c r="P2054" s="131"/>
      <c r="Q2054" s="131"/>
      <c r="R2054" s="131"/>
      <c r="S2054" s="131"/>
      <c r="T2054" s="131"/>
      <c r="U2054" s="131"/>
    </row>
    <row r="2055" spans="1:21" s="148" customFormat="1" x14ac:dyDescent="0.3">
      <c r="A2055" s="111"/>
      <c r="B2055" s="132"/>
      <c r="C2055" s="133"/>
      <c r="D2055" s="133"/>
      <c r="E2055" s="134"/>
      <c r="F2055" s="133"/>
      <c r="G2055" s="133"/>
      <c r="H2055" s="106"/>
      <c r="I2055" s="132"/>
      <c r="J2055" s="133"/>
      <c r="K2055" s="133"/>
      <c r="L2055" s="134"/>
      <c r="M2055" s="133"/>
      <c r="N2055" s="133"/>
      <c r="O2055" s="106"/>
      <c r="P2055" s="132"/>
      <c r="Q2055" s="133"/>
      <c r="R2055" s="133"/>
      <c r="S2055" s="134"/>
      <c r="T2055" s="133"/>
      <c r="U2055" s="133"/>
    </row>
    <row r="2056" spans="1:21" s="148" customFormat="1" x14ac:dyDescent="0.3">
      <c r="A2056" s="111"/>
      <c r="B2056" s="133"/>
      <c r="C2056" s="132"/>
      <c r="D2056" s="134"/>
      <c r="E2056" s="133"/>
      <c r="F2056" s="135"/>
      <c r="G2056" s="136"/>
      <c r="H2056" s="106"/>
      <c r="I2056" s="133"/>
      <c r="J2056" s="132"/>
      <c r="K2056" s="134"/>
      <c r="L2056" s="133"/>
      <c r="M2056" s="135"/>
      <c r="N2056" s="136"/>
      <c r="O2056" s="106"/>
      <c r="P2056" s="133"/>
      <c r="Q2056" s="132"/>
      <c r="R2056" s="134"/>
      <c r="S2056" s="133"/>
      <c r="T2056" s="135"/>
      <c r="U2056" s="136"/>
    </row>
    <row r="2057" spans="1:21" s="148" customFormat="1" x14ac:dyDescent="0.3">
      <c r="A2057" s="111"/>
      <c r="B2057" s="135"/>
      <c r="C2057" s="134"/>
      <c r="D2057" s="132"/>
      <c r="E2057" s="135"/>
      <c r="F2057" s="135"/>
      <c r="G2057" s="137"/>
      <c r="H2057" s="106"/>
      <c r="I2057" s="135"/>
      <c r="J2057" s="134"/>
      <c r="K2057" s="132"/>
      <c r="L2057" s="135"/>
      <c r="M2057" s="135"/>
      <c r="N2057" s="137"/>
      <c r="O2057" s="106"/>
      <c r="P2057" s="135"/>
      <c r="Q2057" s="134"/>
      <c r="R2057" s="132"/>
      <c r="S2057" s="135"/>
      <c r="T2057" s="135"/>
      <c r="U2057" s="137"/>
    </row>
    <row r="2058" spans="1:21" s="148" customFormat="1" x14ac:dyDescent="0.3">
      <c r="A2058" s="111"/>
      <c r="B2058" s="134"/>
      <c r="C2058" s="135"/>
      <c r="D2058" s="136"/>
      <c r="E2058" s="132"/>
      <c r="F2058" s="137"/>
      <c r="G2058" s="135"/>
      <c r="H2058" s="106"/>
      <c r="I2058" s="134"/>
      <c r="J2058" s="135"/>
      <c r="K2058" s="136"/>
      <c r="L2058" s="132"/>
      <c r="M2058" s="137"/>
      <c r="N2058" s="135"/>
      <c r="O2058" s="106"/>
      <c r="P2058" s="134"/>
      <c r="Q2058" s="135"/>
      <c r="R2058" s="136"/>
      <c r="S2058" s="132"/>
      <c r="T2058" s="137"/>
      <c r="U2058" s="135"/>
    </row>
    <row r="2059" spans="1:21" s="148" customFormat="1" x14ac:dyDescent="0.3">
      <c r="A2059" s="111"/>
      <c r="B2059" s="137"/>
      <c r="C2059" s="136"/>
      <c r="D2059" s="135"/>
      <c r="E2059" s="137"/>
      <c r="F2059" s="132"/>
      <c r="G2059" s="134"/>
      <c r="H2059" s="106"/>
      <c r="I2059" s="137"/>
      <c r="J2059" s="136"/>
      <c r="K2059" s="135"/>
      <c r="L2059" s="137"/>
      <c r="M2059" s="132"/>
      <c r="N2059" s="134"/>
      <c r="O2059" s="106"/>
      <c r="P2059" s="137"/>
      <c r="Q2059" s="136"/>
      <c r="R2059" s="135"/>
      <c r="S2059" s="137"/>
      <c r="T2059" s="132"/>
      <c r="U2059" s="134"/>
    </row>
    <row r="2060" spans="1:21" s="148" customFormat="1" x14ac:dyDescent="0.3">
      <c r="A2060" s="111"/>
      <c r="B2060" s="135"/>
      <c r="C2060" s="137"/>
      <c r="D2060" s="137"/>
      <c r="E2060" s="135"/>
      <c r="F2060" s="134"/>
      <c r="G2060" s="132"/>
      <c r="H2060" s="106"/>
      <c r="I2060" s="135"/>
      <c r="J2060" s="137"/>
      <c r="K2060" s="137"/>
      <c r="L2060" s="135"/>
      <c r="M2060" s="134"/>
      <c r="N2060" s="132"/>
      <c r="O2060" s="106"/>
      <c r="P2060" s="135"/>
      <c r="Q2060" s="137"/>
      <c r="R2060" s="137"/>
      <c r="S2060" s="135"/>
      <c r="T2060" s="134"/>
      <c r="U2060" s="132"/>
    </row>
    <row r="2061" spans="1:21" s="148" customFormat="1" x14ac:dyDescent="0.3">
      <c r="A2061" s="111"/>
      <c r="B2061" s="136"/>
      <c r="C2061" s="138"/>
      <c r="D2061" s="135"/>
      <c r="E2061" s="138"/>
      <c r="F2061" s="136"/>
      <c r="G2061" s="138"/>
      <c r="H2061" s="106"/>
      <c r="I2061" s="136"/>
      <c r="J2061" s="138"/>
      <c r="K2061" s="135"/>
      <c r="L2061" s="138"/>
      <c r="M2061" s="136"/>
      <c r="N2061" s="138"/>
      <c r="O2061" s="106"/>
      <c r="P2061" s="136"/>
      <c r="Q2061" s="138"/>
      <c r="R2061" s="135"/>
      <c r="S2061" s="138"/>
      <c r="T2061" s="136"/>
      <c r="U2061" s="138"/>
    </row>
    <row r="2062" spans="1:21" s="148" customFormat="1" x14ac:dyDescent="0.3">
      <c r="A2062" s="111"/>
      <c r="B2062" s="145"/>
      <c r="C2062" s="146"/>
      <c r="D2062" s="145"/>
      <c r="E2062" s="147"/>
      <c r="F2062" s="145"/>
      <c r="G2062" s="146"/>
      <c r="H2062" s="106"/>
      <c r="I2062" s="145"/>
      <c r="J2062" s="146"/>
      <c r="K2062" s="145"/>
      <c r="L2062" s="147"/>
      <c r="M2062" s="145"/>
      <c r="N2062" s="146"/>
      <c r="O2062" s="106"/>
      <c r="P2062" s="145"/>
      <c r="Q2062" s="146"/>
      <c r="R2062" s="145"/>
      <c r="S2062" s="147"/>
      <c r="T2062" s="145"/>
      <c r="U2062" s="146"/>
    </row>
    <row r="2063" spans="1:21" s="148" customFormat="1" x14ac:dyDescent="0.3">
      <c r="A2063" s="111"/>
      <c r="C2063" s="111" t="s">
        <v>197</v>
      </c>
      <c r="D2063" s="111" t="s">
        <v>3</v>
      </c>
      <c r="E2063" s="111" t="s">
        <v>203</v>
      </c>
      <c r="J2063" s="111" t="s">
        <v>197</v>
      </c>
      <c r="K2063" s="111" t="s">
        <v>3</v>
      </c>
      <c r="L2063" s="111" t="s">
        <v>203</v>
      </c>
      <c r="Q2063" s="111" t="s">
        <v>197</v>
      </c>
      <c r="R2063" s="111" t="s">
        <v>3</v>
      </c>
      <c r="S2063" s="111" t="s">
        <v>203</v>
      </c>
    </row>
    <row r="2064" spans="1:21" s="148" customFormat="1" x14ac:dyDescent="0.3">
      <c r="A2064" s="111"/>
      <c r="B2064" s="111" t="s">
        <v>199</v>
      </c>
      <c r="C2064" s="148" t="e">
        <f>AVERAGE(B2055,C2056,D2057,E2058,F2059,G2060)</f>
        <v>#DIV/0!</v>
      </c>
      <c r="D2064" s="148" t="e">
        <f>STDEV(B2055,C2056,D2057,E2058,F2059,G2060)</f>
        <v>#DIV/0!</v>
      </c>
      <c r="E2064" s="148" t="e">
        <f>ROUND((D2064/C2064)*100,2)&amp;"%"</f>
        <v>#DIV/0!</v>
      </c>
      <c r="I2064" s="111" t="s">
        <v>199</v>
      </c>
      <c r="J2064" s="148" t="e">
        <f>AVERAGE(I2055,J2056,K2057,L2058,M2059,N2060)</f>
        <v>#DIV/0!</v>
      </c>
      <c r="K2064" s="148" t="e">
        <f>STDEV(I2055,J2056,K2057,L2058,M2059,N2060)</f>
        <v>#DIV/0!</v>
      </c>
      <c r="L2064" s="148" t="e">
        <f>ROUND((K2064/J2064)*100,2)&amp;"%"</f>
        <v>#DIV/0!</v>
      </c>
      <c r="P2064" s="111" t="s">
        <v>199</v>
      </c>
      <c r="Q2064" s="148" t="e">
        <f>AVERAGE(P2055,Q2056,R2057,S2058,T2059,U2060)</f>
        <v>#DIV/0!</v>
      </c>
      <c r="R2064" s="148" t="e">
        <f>STDEV(P2055,Q2056,R2057,S2058,T2059,U2060)</f>
        <v>#DIV/0!</v>
      </c>
      <c r="S2064" s="148" t="e">
        <f>ROUND((R2064/Q2064)*100,2)&amp;"%"</f>
        <v>#DIV/0!</v>
      </c>
    </row>
    <row r="2065" spans="1:21" s="148" customFormat="1" x14ac:dyDescent="0.3">
      <c r="A2065" s="111"/>
      <c r="B2065" s="111" t="s">
        <v>198</v>
      </c>
      <c r="C2065" s="148" t="e">
        <f>AVERAGE(B2056,C2055,D2055,F2055,G2055,E2056)</f>
        <v>#DIV/0!</v>
      </c>
      <c r="D2065" s="148" t="e">
        <f>STDEV(B2056,C2055,D2055,E2056,F2055,G2055)</f>
        <v>#DIV/0!</v>
      </c>
      <c r="E2065" s="148" t="e">
        <f t="shared" ref="E2065:E2069" si="342">ROUND((D2065/C2065)*100,2)&amp;"%"</f>
        <v>#DIV/0!</v>
      </c>
      <c r="F2065" s="111"/>
      <c r="G2065" s="111"/>
      <c r="I2065" s="111" t="s">
        <v>198</v>
      </c>
      <c r="J2065" s="148" t="e">
        <f>AVERAGE(I2056,J2055,K2055,M2055,N2055,L2056)</f>
        <v>#DIV/0!</v>
      </c>
      <c r="K2065" s="148" t="e">
        <f>STDEV(I2056,J2055,K2055,L2056,M2055,N2055)</f>
        <v>#DIV/0!</v>
      </c>
      <c r="L2065" s="148" t="e">
        <f t="shared" ref="L2065:L2069" si="343">ROUND((K2065/J2065)*100,2)&amp;"%"</f>
        <v>#DIV/0!</v>
      </c>
      <c r="M2065" s="111"/>
      <c r="N2065" s="111"/>
      <c r="P2065" s="111" t="s">
        <v>198</v>
      </c>
      <c r="Q2065" s="148" t="e">
        <f>AVERAGE(P2056,Q2055,R2055,T2055,U2055,S2056)</f>
        <v>#DIV/0!</v>
      </c>
      <c r="R2065" s="148" t="e">
        <f>STDEV(P2056,Q2055,R2055,S2056,T2055,U2055)</f>
        <v>#DIV/0!</v>
      </c>
      <c r="S2065" s="148" t="e">
        <f t="shared" ref="S2065:S2069" si="344">ROUND((R2065/Q2065)*100,2)&amp;"%"</f>
        <v>#DIV/0!</v>
      </c>
      <c r="T2065" s="111"/>
      <c r="U2065" s="111"/>
    </row>
    <row r="2066" spans="1:21" s="148" customFormat="1" x14ac:dyDescent="0.3">
      <c r="A2066" s="111"/>
      <c r="B2066" s="111" t="s">
        <v>200</v>
      </c>
      <c r="C2066" s="148" t="e">
        <f>AVERAGE(B2058,C2057,D2056,E2055,F2060,G2059)</f>
        <v>#DIV/0!</v>
      </c>
      <c r="D2066" s="148" t="e">
        <f>STDEV(B2058,C2057,D2056,E2055,F2060,G2059)</f>
        <v>#DIV/0!</v>
      </c>
      <c r="E2066" s="148" t="e">
        <f t="shared" si="342"/>
        <v>#DIV/0!</v>
      </c>
      <c r="F2066" s="111"/>
      <c r="G2066" s="111"/>
      <c r="I2066" s="111" t="s">
        <v>200</v>
      </c>
      <c r="J2066" s="148" t="e">
        <f>AVERAGE(I2058,J2057,K2056,L2055,M2060,N2059)</f>
        <v>#DIV/0!</v>
      </c>
      <c r="K2066" s="148" t="e">
        <f>STDEV(I2058,J2057,K2056,L2055,M2060,N2059)</f>
        <v>#DIV/0!</v>
      </c>
      <c r="L2066" s="148" t="e">
        <f t="shared" si="343"/>
        <v>#DIV/0!</v>
      </c>
      <c r="M2066" s="111"/>
      <c r="N2066" s="111"/>
      <c r="P2066" s="111" t="s">
        <v>200</v>
      </c>
      <c r="Q2066" s="148" t="e">
        <f>AVERAGE(P2058,Q2057,R2056,S2055,T2060,U2059)</f>
        <v>#DIV/0!</v>
      </c>
      <c r="R2066" s="148" t="e">
        <f>STDEV(P2058,Q2057,R2056,S2055,T2060,U2059)</f>
        <v>#DIV/0!</v>
      </c>
      <c r="S2066" s="148" t="e">
        <f t="shared" si="344"/>
        <v>#DIV/0!</v>
      </c>
      <c r="T2066" s="111"/>
      <c r="U2066" s="111"/>
    </row>
    <row r="2067" spans="1:21" s="148" customFormat="1" x14ac:dyDescent="0.3">
      <c r="A2067" s="111"/>
      <c r="B2067" s="111" t="s">
        <v>201</v>
      </c>
      <c r="C2067" s="148" t="e">
        <f>AVERAGE(B2059,C2060,D2060,E2059,F2058,G2057)</f>
        <v>#DIV/0!</v>
      </c>
      <c r="D2067" s="148" t="e">
        <f>STDEV(B2059,C2060,D2060,E2059,F2058,G2057)</f>
        <v>#DIV/0!</v>
      </c>
      <c r="E2067" s="148" t="e">
        <f t="shared" si="342"/>
        <v>#DIV/0!</v>
      </c>
      <c r="F2067" s="111"/>
      <c r="G2067" s="111"/>
      <c r="I2067" s="111" t="s">
        <v>201</v>
      </c>
      <c r="J2067" s="148" t="e">
        <f>AVERAGE(I2059,J2060,K2060,L2059,M2058,N2057)</f>
        <v>#DIV/0!</v>
      </c>
      <c r="K2067" s="148" t="e">
        <f>STDEV(I2059,J2060,K2060,L2059,M2058,N2057)</f>
        <v>#DIV/0!</v>
      </c>
      <c r="L2067" s="148" t="e">
        <f t="shared" si="343"/>
        <v>#DIV/0!</v>
      </c>
      <c r="M2067" s="111"/>
      <c r="N2067" s="111"/>
      <c r="P2067" s="111" t="s">
        <v>201</v>
      </c>
      <c r="Q2067" s="148" t="e">
        <f>AVERAGE(P2059,Q2060,R2060,S2059,T2058,U2057)</f>
        <v>#DIV/0!</v>
      </c>
      <c r="R2067" s="148" t="e">
        <f>STDEV(P2059,Q2060,R2060,S2059,T2058,U2057)</f>
        <v>#DIV/0!</v>
      </c>
      <c r="S2067" s="148" t="e">
        <f t="shared" si="344"/>
        <v>#DIV/0!</v>
      </c>
      <c r="T2067" s="111"/>
      <c r="U2067" s="111"/>
    </row>
    <row r="2068" spans="1:21" s="148" customFormat="1" x14ac:dyDescent="0.3">
      <c r="A2068" s="111"/>
      <c r="B2068" s="111" t="s">
        <v>202</v>
      </c>
      <c r="C2068" s="148" t="e">
        <f>AVERAGE(B2061,C2059,D2058,G2056,F2061,E2062)</f>
        <v>#DIV/0!</v>
      </c>
      <c r="D2068" s="148" t="e">
        <f>STDEV(B2061,C2059,D2058,G2056,F2061,E2062)</f>
        <v>#DIV/0!</v>
      </c>
      <c r="E2068" s="148" t="e">
        <f t="shared" si="342"/>
        <v>#DIV/0!</v>
      </c>
      <c r="F2068" s="111"/>
      <c r="G2068" s="111"/>
      <c r="I2068" s="111" t="s">
        <v>202</v>
      </c>
      <c r="J2068" s="148" t="e">
        <f>AVERAGE(I2061,J2059,K2058,N2056,M2061,L2062)</f>
        <v>#DIV/0!</v>
      </c>
      <c r="K2068" s="148" t="e">
        <f>STDEV(I2061,J2059,K2058,N2056,M2061,L2062)</f>
        <v>#DIV/0!</v>
      </c>
      <c r="L2068" s="148" t="e">
        <f t="shared" si="343"/>
        <v>#DIV/0!</v>
      </c>
      <c r="M2068" s="111"/>
      <c r="N2068" s="111"/>
      <c r="P2068" s="111" t="s">
        <v>202</v>
      </c>
      <c r="Q2068" s="148" t="e">
        <f>AVERAGE(P2061,Q2059,R2058,U2056,T2061,S2062)</f>
        <v>#DIV/0!</v>
      </c>
      <c r="R2068" s="148" t="e">
        <f>STDEV(P2061,Q2059,R2058,U2056,T2061,S2062)</f>
        <v>#DIV/0!</v>
      </c>
      <c r="S2068" s="148" t="e">
        <f t="shared" si="344"/>
        <v>#DIV/0!</v>
      </c>
      <c r="T2068" s="111"/>
      <c r="U2068" s="111"/>
    </row>
    <row r="2069" spans="1:21" s="148" customFormat="1" x14ac:dyDescent="0.3">
      <c r="A2069" s="111"/>
      <c r="B2069" s="111" t="s">
        <v>204</v>
      </c>
      <c r="C2069" s="148" t="e">
        <f>AVERAGE(B2062,C2061,D2062,E2061,F2062,G2061)</f>
        <v>#DIV/0!</v>
      </c>
      <c r="D2069" s="148" t="e">
        <f>STDEV(B2062,C2061,D2062,E2061,F2062,G2061)</f>
        <v>#DIV/0!</v>
      </c>
      <c r="E2069" s="148" t="e">
        <f t="shared" si="342"/>
        <v>#DIV/0!</v>
      </c>
      <c r="F2069" s="111"/>
      <c r="G2069" s="111"/>
      <c r="I2069" s="111" t="s">
        <v>204</v>
      </c>
      <c r="J2069" s="148" t="e">
        <f>AVERAGE(I2062,J2061,K2062,L2061,M2062,N2061)</f>
        <v>#DIV/0!</v>
      </c>
      <c r="K2069" s="148" t="e">
        <f>STDEV(I2062,J2061,K2062,L2061,M2062,N2061)</f>
        <v>#DIV/0!</v>
      </c>
      <c r="L2069" s="148" t="e">
        <f t="shared" si="343"/>
        <v>#DIV/0!</v>
      </c>
      <c r="M2069" s="111"/>
      <c r="N2069" s="111"/>
      <c r="P2069" s="111" t="s">
        <v>204</v>
      </c>
      <c r="Q2069" s="148" t="e">
        <f>AVERAGE(P2062,Q2061,R2062,S2061,T2062,U2061)</f>
        <v>#DIV/0!</v>
      </c>
      <c r="R2069" s="148" t="e">
        <f>STDEV(P2062,Q2061,R2062,S2061,T2062,U2061)</f>
        <v>#DIV/0!</v>
      </c>
      <c r="S2069" s="148" t="e">
        <f t="shared" si="344"/>
        <v>#DIV/0!</v>
      </c>
      <c r="T2069" s="111"/>
      <c r="U2069" s="111"/>
    </row>
    <row r="2070" spans="1:21" s="148" customFormat="1" x14ac:dyDescent="0.3">
      <c r="A2070" s="111"/>
      <c r="B2070" s="111"/>
      <c r="C2070" s="111"/>
      <c r="D2070" s="111"/>
      <c r="E2070" s="111"/>
      <c r="F2070" s="111"/>
      <c r="G2070" s="111"/>
      <c r="I2070" s="111"/>
      <c r="J2070" s="111"/>
      <c r="K2070" s="111"/>
      <c r="L2070" s="111"/>
      <c r="M2070" s="111"/>
      <c r="N2070" s="111"/>
      <c r="P2070" s="111"/>
      <c r="Q2070" s="111"/>
      <c r="R2070" s="111"/>
      <c r="S2070" s="111"/>
      <c r="T2070" s="111"/>
      <c r="U2070" s="111"/>
    </row>
    <row r="2071" spans="1:21" s="148" customFormat="1" x14ac:dyDescent="0.3">
      <c r="A2071" s="111"/>
      <c r="B2071" s="52" t="s">
        <v>194</v>
      </c>
      <c r="C2071" s="106"/>
      <c r="D2071" s="106"/>
      <c r="E2071" s="106"/>
      <c r="F2071" s="106"/>
      <c r="G2071" s="106"/>
      <c r="H2071" s="106"/>
      <c r="I2071" s="52" t="s">
        <v>195</v>
      </c>
      <c r="J2071" s="106"/>
      <c r="K2071" s="106"/>
      <c r="L2071" s="106"/>
      <c r="M2071" s="106"/>
      <c r="N2071" s="106"/>
      <c r="O2071" s="106"/>
      <c r="P2071" s="52" t="s">
        <v>196</v>
      </c>
      <c r="Q2071" s="106"/>
      <c r="R2071" s="106"/>
      <c r="S2071" s="106"/>
      <c r="T2071" s="106"/>
      <c r="U2071" s="106"/>
    </row>
    <row r="2072" spans="1:21" s="148" customFormat="1" x14ac:dyDescent="0.3">
      <c r="A2072" s="111"/>
      <c r="B2072" s="131"/>
      <c r="C2072" s="131"/>
      <c r="D2072" s="131"/>
      <c r="E2072" s="131"/>
      <c r="F2072" s="131"/>
      <c r="G2072" s="131"/>
      <c r="H2072" s="106"/>
      <c r="I2072" s="131"/>
      <c r="J2072" s="131"/>
      <c r="K2072" s="131"/>
      <c r="L2072" s="131"/>
      <c r="M2072" s="131"/>
      <c r="N2072" s="131"/>
      <c r="O2072" s="106"/>
      <c r="P2072" s="131"/>
      <c r="Q2072" s="131"/>
      <c r="R2072" s="131"/>
      <c r="S2072" s="131"/>
      <c r="T2072" s="131"/>
      <c r="U2072" s="131"/>
    </row>
    <row r="2073" spans="1:21" s="148" customFormat="1" x14ac:dyDescent="0.3">
      <c r="A2073" s="111"/>
      <c r="B2073" s="132"/>
      <c r="C2073" s="133"/>
      <c r="D2073" s="133"/>
      <c r="E2073" s="134"/>
      <c r="F2073" s="133"/>
      <c r="G2073" s="133"/>
      <c r="H2073" s="106"/>
      <c r="I2073" s="132"/>
      <c r="J2073" s="133"/>
      <c r="K2073" s="133"/>
      <c r="L2073" s="134"/>
      <c r="M2073" s="133"/>
      <c r="N2073" s="133"/>
      <c r="O2073" s="106"/>
      <c r="P2073" s="132"/>
      <c r="Q2073" s="133"/>
      <c r="R2073" s="133"/>
      <c r="S2073" s="134"/>
      <c r="T2073" s="133"/>
      <c r="U2073" s="133"/>
    </row>
    <row r="2074" spans="1:21" s="148" customFormat="1" x14ac:dyDescent="0.3">
      <c r="A2074" s="111"/>
      <c r="B2074" s="133"/>
      <c r="C2074" s="132"/>
      <c r="D2074" s="134"/>
      <c r="E2074" s="133"/>
      <c r="F2074" s="135"/>
      <c r="G2074" s="136"/>
      <c r="H2074" s="106"/>
      <c r="I2074" s="133"/>
      <c r="J2074" s="132"/>
      <c r="K2074" s="134"/>
      <c r="L2074" s="133"/>
      <c r="M2074" s="135"/>
      <c r="N2074" s="136"/>
      <c r="O2074" s="106"/>
      <c r="P2074" s="133"/>
      <c r="Q2074" s="132"/>
      <c r="R2074" s="134"/>
      <c r="S2074" s="133"/>
      <c r="T2074" s="135"/>
      <c r="U2074" s="136"/>
    </row>
    <row r="2075" spans="1:21" s="148" customFormat="1" x14ac:dyDescent="0.3">
      <c r="A2075" s="111"/>
      <c r="B2075" s="135"/>
      <c r="C2075" s="134"/>
      <c r="D2075" s="132"/>
      <c r="E2075" s="135"/>
      <c r="F2075" s="135"/>
      <c r="G2075" s="137"/>
      <c r="H2075" s="106"/>
      <c r="I2075" s="135"/>
      <c r="J2075" s="134"/>
      <c r="K2075" s="132"/>
      <c r="L2075" s="135"/>
      <c r="M2075" s="135"/>
      <c r="N2075" s="137"/>
      <c r="O2075" s="106"/>
      <c r="P2075" s="135"/>
      <c r="Q2075" s="134"/>
      <c r="R2075" s="132"/>
      <c r="S2075" s="135"/>
      <c r="T2075" s="135"/>
      <c r="U2075" s="137"/>
    </row>
    <row r="2076" spans="1:21" s="148" customFormat="1" x14ac:dyDescent="0.3">
      <c r="A2076" s="111"/>
      <c r="B2076" s="134"/>
      <c r="C2076" s="135"/>
      <c r="D2076" s="136"/>
      <c r="E2076" s="132"/>
      <c r="F2076" s="137"/>
      <c r="G2076" s="135"/>
      <c r="H2076" s="106"/>
      <c r="I2076" s="134"/>
      <c r="J2076" s="135"/>
      <c r="K2076" s="136"/>
      <c r="L2076" s="132"/>
      <c r="M2076" s="137"/>
      <c r="N2076" s="135"/>
      <c r="O2076" s="106"/>
      <c r="P2076" s="134"/>
      <c r="Q2076" s="135"/>
      <c r="R2076" s="136"/>
      <c r="S2076" s="132"/>
      <c r="T2076" s="137"/>
      <c r="U2076" s="135"/>
    </row>
    <row r="2077" spans="1:21" s="148" customFormat="1" x14ac:dyDescent="0.3">
      <c r="A2077" s="111"/>
      <c r="B2077" s="137"/>
      <c r="C2077" s="136"/>
      <c r="D2077" s="135"/>
      <c r="E2077" s="137"/>
      <c r="F2077" s="132"/>
      <c r="G2077" s="134"/>
      <c r="H2077" s="106"/>
      <c r="I2077" s="137"/>
      <c r="J2077" s="136"/>
      <c r="K2077" s="135"/>
      <c r="L2077" s="137"/>
      <c r="M2077" s="132"/>
      <c r="N2077" s="134"/>
      <c r="O2077" s="106"/>
      <c r="P2077" s="137"/>
      <c r="Q2077" s="136"/>
      <c r="R2077" s="135"/>
      <c r="S2077" s="137"/>
      <c r="T2077" s="132"/>
      <c r="U2077" s="134"/>
    </row>
    <row r="2078" spans="1:21" s="148" customFormat="1" x14ac:dyDescent="0.3">
      <c r="A2078" s="111"/>
      <c r="B2078" s="135"/>
      <c r="C2078" s="137"/>
      <c r="D2078" s="137"/>
      <c r="E2078" s="135"/>
      <c r="F2078" s="134"/>
      <c r="G2078" s="132"/>
      <c r="H2078" s="106"/>
      <c r="I2078" s="135"/>
      <c r="J2078" s="137"/>
      <c r="K2078" s="137"/>
      <c r="L2078" s="135"/>
      <c r="M2078" s="134"/>
      <c r="N2078" s="132"/>
      <c r="O2078" s="106"/>
      <c r="P2078" s="135"/>
      <c r="Q2078" s="137"/>
      <c r="R2078" s="137"/>
      <c r="S2078" s="135"/>
      <c r="T2078" s="134"/>
      <c r="U2078" s="132"/>
    </row>
    <row r="2079" spans="1:21" s="148" customFormat="1" x14ac:dyDescent="0.3">
      <c r="A2079" s="111"/>
      <c r="B2079" s="136"/>
      <c r="C2079" s="138"/>
      <c r="D2079" s="135"/>
      <c r="E2079" s="138"/>
      <c r="F2079" s="136"/>
      <c r="G2079" s="138"/>
      <c r="H2079" s="106"/>
      <c r="I2079" s="136"/>
      <c r="J2079" s="138"/>
      <c r="K2079" s="135"/>
      <c r="L2079" s="138"/>
      <c r="M2079" s="136"/>
      <c r="N2079" s="138"/>
      <c r="O2079" s="106"/>
      <c r="P2079" s="136"/>
      <c r="Q2079" s="138"/>
      <c r="R2079" s="135"/>
      <c r="S2079" s="138"/>
      <c r="T2079" s="136"/>
      <c r="U2079" s="138"/>
    </row>
    <row r="2080" spans="1:21" s="148" customFormat="1" x14ac:dyDescent="0.3">
      <c r="A2080" s="111"/>
      <c r="B2080" s="145"/>
      <c r="C2080" s="146"/>
      <c r="D2080" s="145"/>
      <c r="E2080" s="147"/>
      <c r="F2080" s="145"/>
      <c r="G2080" s="146"/>
      <c r="H2080" s="106"/>
      <c r="I2080" s="145"/>
      <c r="J2080" s="146"/>
      <c r="K2080" s="145"/>
      <c r="L2080" s="147"/>
      <c r="M2080" s="145"/>
      <c r="N2080" s="146"/>
      <c r="O2080" s="106"/>
      <c r="P2080" s="145"/>
      <c r="Q2080" s="146"/>
      <c r="R2080" s="145"/>
      <c r="S2080" s="147"/>
      <c r="T2080" s="145"/>
      <c r="U2080" s="146"/>
    </row>
    <row r="2081" spans="1:21" s="148" customFormat="1" x14ac:dyDescent="0.3">
      <c r="A2081" s="111"/>
      <c r="C2081" s="111" t="s">
        <v>197</v>
      </c>
      <c r="D2081" s="111" t="s">
        <v>3</v>
      </c>
      <c r="E2081" s="111" t="s">
        <v>203</v>
      </c>
      <c r="J2081" s="111" t="s">
        <v>197</v>
      </c>
      <c r="K2081" s="111" t="s">
        <v>3</v>
      </c>
      <c r="L2081" s="111" t="s">
        <v>203</v>
      </c>
      <c r="Q2081" s="111" t="s">
        <v>197</v>
      </c>
      <c r="R2081" s="111" t="s">
        <v>3</v>
      </c>
      <c r="S2081" s="111" t="s">
        <v>203</v>
      </c>
    </row>
    <row r="2082" spans="1:21" s="148" customFormat="1" x14ac:dyDescent="0.3">
      <c r="A2082" s="111"/>
      <c r="B2082" s="111" t="s">
        <v>199</v>
      </c>
      <c r="C2082" s="148" t="e">
        <f>AVERAGE(B2073,C2074,D2075,E2076,F2077,G2078)</f>
        <v>#DIV/0!</v>
      </c>
      <c r="D2082" s="148" t="e">
        <f>STDEV(B2073,C2074,D2075,E2076,F2077,G2078)</f>
        <v>#DIV/0!</v>
      </c>
      <c r="E2082" s="148" t="e">
        <f>ROUND((D2082/C2082)*100,2)&amp;"%"</f>
        <v>#DIV/0!</v>
      </c>
      <c r="I2082" s="111" t="s">
        <v>199</v>
      </c>
      <c r="J2082" s="148" t="e">
        <f>AVERAGE(I2073,J2074,K2075,L2076,M2077,N2078)</f>
        <v>#DIV/0!</v>
      </c>
      <c r="K2082" s="148" t="e">
        <f>STDEV(I2073,J2074,K2075,L2076,M2077,N2078)</f>
        <v>#DIV/0!</v>
      </c>
      <c r="L2082" s="148" t="e">
        <f>ROUND((K2082/J2082)*100,2)&amp;"%"</f>
        <v>#DIV/0!</v>
      </c>
      <c r="P2082" s="111" t="s">
        <v>199</v>
      </c>
      <c r="Q2082" s="148" t="e">
        <f>AVERAGE(P2073,Q2074,R2075,S2076,T2077,U2078)</f>
        <v>#DIV/0!</v>
      </c>
      <c r="R2082" s="148" t="e">
        <f>STDEV(P2073,Q2074,R2075,S2076,T2077,U2078)</f>
        <v>#DIV/0!</v>
      </c>
      <c r="S2082" s="148" t="e">
        <f>ROUND((R2082/Q2082)*100,2)&amp;"%"</f>
        <v>#DIV/0!</v>
      </c>
    </row>
    <row r="2083" spans="1:21" s="148" customFormat="1" x14ac:dyDescent="0.3">
      <c r="A2083" s="111"/>
      <c r="B2083" s="111" t="s">
        <v>198</v>
      </c>
      <c r="C2083" s="148" t="e">
        <f>AVERAGE(B2074,C2073,D2073,F2073,G2073,E2074)</f>
        <v>#DIV/0!</v>
      </c>
      <c r="D2083" s="148" t="e">
        <f>STDEV(B2074,C2073,D2073,E2074,F2073,G2073)</f>
        <v>#DIV/0!</v>
      </c>
      <c r="E2083" s="148" t="e">
        <f t="shared" ref="E2083:E2087" si="345">ROUND((D2083/C2083)*100,2)&amp;"%"</f>
        <v>#DIV/0!</v>
      </c>
      <c r="F2083" s="111"/>
      <c r="G2083" s="111"/>
      <c r="I2083" s="111" t="s">
        <v>198</v>
      </c>
      <c r="J2083" s="148" t="e">
        <f>AVERAGE(I2074,J2073,K2073,M2073,N2073,L2074)</f>
        <v>#DIV/0!</v>
      </c>
      <c r="K2083" s="148" t="e">
        <f>STDEV(I2074,J2073,K2073,L2074,M2073,N2073)</f>
        <v>#DIV/0!</v>
      </c>
      <c r="L2083" s="148" t="e">
        <f t="shared" ref="L2083:L2087" si="346">ROUND((K2083/J2083)*100,2)&amp;"%"</f>
        <v>#DIV/0!</v>
      </c>
      <c r="M2083" s="111"/>
      <c r="N2083" s="111"/>
      <c r="P2083" s="111" t="s">
        <v>198</v>
      </c>
      <c r="Q2083" s="148" t="e">
        <f>AVERAGE(P2074,Q2073,R2073,T2073,U2073,S2074)</f>
        <v>#DIV/0!</v>
      </c>
      <c r="R2083" s="148" t="e">
        <f>STDEV(P2074,Q2073,R2073,S2074,T2073,U2073)</f>
        <v>#DIV/0!</v>
      </c>
      <c r="S2083" s="148" t="e">
        <f t="shared" ref="S2083:S2087" si="347">ROUND((R2083/Q2083)*100,2)&amp;"%"</f>
        <v>#DIV/0!</v>
      </c>
      <c r="T2083" s="111"/>
      <c r="U2083" s="111"/>
    </row>
    <row r="2084" spans="1:21" s="148" customFormat="1" x14ac:dyDescent="0.3">
      <c r="A2084" s="111"/>
      <c r="B2084" s="111" t="s">
        <v>200</v>
      </c>
      <c r="C2084" s="148" t="e">
        <f>AVERAGE(B2076,C2075,D2074,E2073,F2078,G2077)</f>
        <v>#DIV/0!</v>
      </c>
      <c r="D2084" s="148" t="e">
        <f>STDEV(B2076,C2075,D2074,E2073,F2078,G2077)</f>
        <v>#DIV/0!</v>
      </c>
      <c r="E2084" s="148" t="e">
        <f t="shared" si="345"/>
        <v>#DIV/0!</v>
      </c>
      <c r="F2084" s="111"/>
      <c r="G2084" s="111"/>
      <c r="I2084" s="111" t="s">
        <v>200</v>
      </c>
      <c r="J2084" s="148" t="e">
        <f>AVERAGE(I2076,J2075,K2074,L2073,M2078,N2077)</f>
        <v>#DIV/0!</v>
      </c>
      <c r="K2084" s="148" t="e">
        <f>STDEV(I2076,J2075,K2074,L2073,M2078,N2077)</f>
        <v>#DIV/0!</v>
      </c>
      <c r="L2084" s="148" t="e">
        <f t="shared" si="346"/>
        <v>#DIV/0!</v>
      </c>
      <c r="M2084" s="111"/>
      <c r="N2084" s="111"/>
      <c r="P2084" s="111" t="s">
        <v>200</v>
      </c>
      <c r="Q2084" s="148" t="e">
        <f>AVERAGE(P2076,Q2075,R2074,S2073,T2078,U2077)</f>
        <v>#DIV/0!</v>
      </c>
      <c r="R2084" s="148" t="e">
        <f>STDEV(P2076,Q2075,R2074,S2073,T2078,U2077)</f>
        <v>#DIV/0!</v>
      </c>
      <c r="S2084" s="148" t="e">
        <f t="shared" si="347"/>
        <v>#DIV/0!</v>
      </c>
      <c r="T2084" s="111"/>
      <c r="U2084" s="111"/>
    </row>
    <row r="2085" spans="1:21" s="148" customFormat="1" x14ac:dyDescent="0.3">
      <c r="A2085" s="111"/>
      <c r="B2085" s="111" t="s">
        <v>201</v>
      </c>
      <c r="C2085" s="148" t="e">
        <f>AVERAGE(B2077,C2078,D2078,E2077,F2076,G2075)</f>
        <v>#DIV/0!</v>
      </c>
      <c r="D2085" s="148" t="e">
        <f>STDEV(B2077,C2078,D2078,E2077,F2076,G2075)</f>
        <v>#DIV/0!</v>
      </c>
      <c r="E2085" s="148" t="e">
        <f t="shared" si="345"/>
        <v>#DIV/0!</v>
      </c>
      <c r="F2085" s="111"/>
      <c r="G2085" s="111"/>
      <c r="I2085" s="111" t="s">
        <v>201</v>
      </c>
      <c r="J2085" s="148" t="e">
        <f>AVERAGE(I2077,J2078,K2078,L2077,M2076,N2075)</f>
        <v>#DIV/0!</v>
      </c>
      <c r="K2085" s="148" t="e">
        <f>STDEV(I2077,J2078,K2078,L2077,M2076,N2075)</f>
        <v>#DIV/0!</v>
      </c>
      <c r="L2085" s="148" t="e">
        <f t="shared" si="346"/>
        <v>#DIV/0!</v>
      </c>
      <c r="M2085" s="111"/>
      <c r="N2085" s="111"/>
      <c r="P2085" s="111" t="s">
        <v>201</v>
      </c>
      <c r="Q2085" s="148" t="e">
        <f>AVERAGE(P2077,Q2078,R2078,S2077,T2076,U2075)</f>
        <v>#DIV/0!</v>
      </c>
      <c r="R2085" s="148" t="e">
        <f>STDEV(P2077,Q2078,R2078,S2077,T2076,U2075)</f>
        <v>#DIV/0!</v>
      </c>
      <c r="S2085" s="148" t="e">
        <f t="shared" si="347"/>
        <v>#DIV/0!</v>
      </c>
      <c r="T2085" s="111"/>
      <c r="U2085" s="111"/>
    </row>
    <row r="2086" spans="1:21" s="148" customFormat="1" x14ac:dyDescent="0.3">
      <c r="A2086" s="111"/>
      <c r="B2086" s="111" t="s">
        <v>202</v>
      </c>
      <c r="C2086" s="148" t="e">
        <f>AVERAGE(B2079,C2077,D2076,G2074,F2079,E2080)</f>
        <v>#DIV/0!</v>
      </c>
      <c r="D2086" s="148" t="e">
        <f>STDEV(B2079,C2077,D2076,G2074,F2079,E2080)</f>
        <v>#DIV/0!</v>
      </c>
      <c r="E2086" s="148" t="e">
        <f t="shared" si="345"/>
        <v>#DIV/0!</v>
      </c>
      <c r="F2086" s="111"/>
      <c r="G2086" s="111"/>
      <c r="I2086" s="111" t="s">
        <v>202</v>
      </c>
      <c r="J2086" s="148" t="e">
        <f>AVERAGE(I2079,J2077,K2076,N2074,M2079,L2080)</f>
        <v>#DIV/0!</v>
      </c>
      <c r="K2086" s="148" t="e">
        <f>STDEV(I2079,J2077,K2076,N2074,M2079,L2080)</f>
        <v>#DIV/0!</v>
      </c>
      <c r="L2086" s="148" t="e">
        <f t="shared" si="346"/>
        <v>#DIV/0!</v>
      </c>
      <c r="M2086" s="111"/>
      <c r="N2086" s="111"/>
      <c r="P2086" s="111" t="s">
        <v>202</v>
      </c>
      <c r="Q2086" s="148" t="e">
        <f>AVERAGE(P2079,Q2077,R2076,U2074,T2079,S2080)</f>
        <v>#DIV/0!</v>
      </c>
      <c r="R2086" s="148" t="e">
        <f>STDEV(P2079,Q2077,R2076,U2074,T2079,S2080)</f>
        <v>#DIV/0!</v>
      </c>
      <c r="S2086" s="148" t="e">
        <f t="shared" si="347"/>
        <v>#DIV/0!</v>
      </c>
      <c r="T2086" s="111"/>
      <c r="U2086" s="111"/>
    </row>
    <row r="2087" spans="1:21" s="148" customFormat="1" x14ac:dyDescent="0.3">
      <c r="A2087" s="111"/>
      <c r="B2087" s="111" t="s">
        <v>204</v>
      </c>
      <c r="C2087" s="148" t="e">
        <f>AVERAGE(B2080,C2079,D2080,E2079,F2080,G2079)</f>
        <v>#DIV/0!</v>
      </c>
      <c r="D2087" s="148" t="e">
        <f>STDEV(B2080,C2079,D2080,E2079,F2080,G2079)</f>
        <v>#DIV/0!</v>
      </c>
      <c r="E2087" s="148" t="e">
        <f t="shared" si="345"/>
        <v>#DIV/0!</v>
      </c>
      <c r="F2087" s="111"/>
      <c r="G2087" s="111"/>
      <c r="I2087" s="111" t="s">
        <v>204</v>
      </c>
      <c r="J2087" s="148" t="e">
        <f>AVERAGE(I2080,J2079,K2080,L2079,M2080,N2079)</f>
        <v>#DIV/0!</v>
      </c>
      <c r="K2087" s="148" t="e">
        <f>STDEV(I2080,J2079,K2080,L2079,M2080,N2079)</f>
        <v>#DIV/0!</v>
      </c>
      <c r="L2087" s="148" t="e">
        <f t="shared" si="346"/>
        <v>#DIV/0!</v>
      </c>
      <c r="M2087" s="111"/>
      <c r="N2087" s="111"/>
      <c r="P2087" s="111" t="s">
        <v>204</v>
      </c>
      <c r="Q2087" s="148" t="e">
        <f>AVERAGE(P2080,Q2079,R2080,S2079,T2080,U2079)</f>
        <v>#DIV/0!</v>
      </c>
      <c r="R2087" s="148" t="e">
        <f>STDEV(P2080,Q2079,R2080,S2079,T2080,U2079)</f>
        <v>#DIV/0!</v>
      </c>
      <c r="S2087" s="148" t="e">
        <f t="shared" si="347"/>
        <v>#DIV/0!</v>
      </c>
      <c r="T2087" s="111"/>
      <c r="U2087" s="111"/>
    </row>
    <row r="2088" spans="1:21" s="148" customFormat="1" x14ac:dyDescent="0.3">
      <c r="A2088" s="111"/>
      <c r="B2088" s="111"/>
      <c r="C2088" s="111"/>
      <c r="D2088" s="111"/>
      <c r="E2088" s="111"/>
      <c r="F2088" s="111"/>
      <c r="G2088" s="111"/>
      <c r="I2088" s="111"/>
      <c r="J2088" s="111"/>
      <c r="K2088" s="111"/>
      <c r="L2088" s="111"/>
      <c r="M2088" s="111"/>
      <c r="N2088" s="111"/>
      <c r="P2088" s="111"/>
      <c r="Q2088" s="111"/>
      <c r="R2088" s="111"/>
      <c r="S2088" s="111"/>
      <c r="T2088" s="111"/>
      <c r="U2088" s="111"/>
    </row>
    <row r="2089" spans="1:21" s="148" customFormat="1" x14ac:dyDescent="0.3">
      <c r="A2089" s="111"/>
      <c r="B2089" s="52" t="s">
        <v>194</v>
      </c>
      <c r="C2089" s="106"/>
      <c r="D2089" s="106"/>
      <c r="E2089" s="106"/>
      <c r="F2089" s="106"/>
      <c r="G2089" s="106"/>
      <c r="H2089" s="106"/>
      <c r="I2089" s="52" t="s">
        <v>195</v>
      </c>
      <c r="J2089" s="106"/>
      <c r="K2089" s="106"/>
      <c r="L2089" s="106"/>
      <c r="M2089" s="106"/>
      <c r="N2089" s="106"/>
      <c r="O2089" s="106"/>
      <c r="P2089" s="52" t="s">
        <v>196</v>
      </c>
      <c r="Q2089" s="106"/>
      <c r="R2089" s="106"/>
      <c r="S2089" s="106"/>
      <c r="T2089" s="106"/>
      <c r="U2089" s="106"/>
    </row>
    <row r="2090" spans="1:21" s="148" customFormat="1" x14ac:dyDescent="0.3">
      <c r="A2090" s="111"/>
      <c r="B2090" s="131"/>
      <c r="C2090" s="131"/>
      <c r="D2090" s="131"/>
      <c r="E2090" s="131"/>
      <c r="F2090" s="131"/>
      <c r="G2090" s="131"/>
      <c r="H2090" s="106"/>
      <c r="I2090" s="131"/>
      <c r="J2090" s="131"/>
      <c r="K2090" s="131"/>
      <c r="L2090" s="131"/>
      <c r="M2090" s="131"/>
      <c r="N2090" s="131"/>
      <c r="O2090" s="106"/>
      <c r="P2090" s="131"/>
      <c r="Q2090" s="131"/>
      <c r="R2090" s="131"/>
      <c r="S2090" s="131"/>
      <c r="T2090" s="131"/>
      <c r="U2090" s="131"/>
    </row>
    <row r="2091" spans="1:21" s="148" customFormat="1" x14ac:dyDescent="0.3">
      <c r="A2091" s="111"/>
      <c r="B2091" s="132"/>
      <c r="C2091" s="133"/>
      <c r="D2091" s="133"/>
      <c r="E2091" s="134"/>
      <c r="F2091" s="133"/>
      <c r="G2091" s="133"/>
      <c r="H2091" s="106"/>
      <c r="I2091" s="132"/>
      <c r="J2091" s="133"/>
      <c r="K2091" s="133"/>
      <c r="L2091" s="134"/>
      <c r="M2091" s="133"/>
      <c r="N2091" s="133"/>
      <c r="O2091" s="106"/>
      <c r="P2091" s="132"/>
      <c r="Q2091" s="133"/>
      <c r="R2091" s="133"/>
      <c r="S2091" s="134"/>
      <c r="T2091" s="133"/>
      <c r="U2091" s="133"/>
    </row>
    <row r="2092" spans="1:21" s="148" customFormat="1" x14ac:dyDescent="0.3">
      <c r="A2092" s="111"/>
      <c r="B2092" s="133"/>
      <c r="C2092" s="132"/>
      <c r="D2092" s="134"/>
      <c r="E2092" s="133"/>
      <c r="F2092" s="135"/>
      <c r="G2092" s="136"/>
      <c r="H2092" s="106"/>
      <c r="I2092" s="133"/>
      <c r="J2092" s="132"/>
      <c r="K2092" s="134"/>
      <c r="L2092" s="133"/>
      <c r="M2092" s="135"/>
      <c r="N2092" s="136"/>
      <c r="O2092" s="106"/>
      <c r="P2092" s="133"/>
      <c r="Q2092" s="132"/>
      <c r="R2092" s="134"/>
      <c r="S2092" s="133"/>
      <c r="T2092" s="135"/>
      <c r="U2092" s="136"/>
    </row>
    <row r="2093" spans="1:21" s="148" customFormat="1" x14ac:dyDescent="0.3">
      <c r="A2093" s="111"/>
      <c r="B2093" s="135"/>
      <c r="C2093" s="134"/>
      <c r="D2093" s="132"/>
      <c r="E2093" s="135"/>
      <c r="F2093" s="135"/>
      <c r="G2093" s="137"/>
      <c r="H2093" s="106"/>
      <c r="I2093" s="135"/>
      <c r="J2093" s="134"/>
      <c r="K2093" s="132"/>
      <c r="L2093" s="135"/>
      <c r="M2093" s="135"/>
      <c r="N2093" s="137"/>
      <c r="O2093" s="106"/>
      <c r="P2093" s="135"/>
      <c r="Q2093" s="134"/>
      <c r="R2093" s="132"/>
      <c r="S2093" s="135"/>
      <c r="T2093" s="135"/>
      <c r="U2093" s="137"/>
    </row>
    <row r="2094" spans="1:21" s="148" customFormat="1" x14ac:dyDescent="0.3">
      <c r="A2094" s="111"/>
      <c r="B2094" s="134"/>
      <c r="C2094" s="135"/>
      <c r="D2094" s="136"/>
      <c r="E2094" s="132"/>
      <c r="F2094" s="137"/>
      <c r="G2094" s="135"/>
      <c r="H2094" s="106"/>
      <c r="I2094" s="134"/>
      <c r="J2094" s="135"/>
      <c r="K2094" s="136"/>
      <c r="L2094" s="132"/>
      <c r="M2094" s="137"/>
      <c r="N2094" s="135"/>
      <c r="O2094" s="106"/>
      <c r="P2094" s="134"/>
      <c r="Q2094" s="135"/>
      <c r="R2094" s="136"/>
      <c r="S2094" s="132"/>
      <c r="T2094" s="137"/>
      <c r="U2094" s="135"/>
    </row>
    <row r="2095" spans="1:21" s="148" customFormat="1" x14ac:dyDescent="0.3">
      <c r="A2095" s="111"/>
      <c r="B2095" s="137"/>
      <c r="C2095" s="136"/>
      <c r="D2095" s="135"/>
      <c r="E2095" s="137"/>
      <c r="F2095" s="132"/>
      <c r="G2095" s="134"/>
      <c r="H2095" s="106"/>
      <c r="I2095" s="137"/>
      <c r="J2095" s="136"/>
      <c r="K2095" s="135"/>
      <c r="L2095" s="137"/>
      <c r="M2095" s="132"/>
      <c r="N2095" s="134"/>
      <c r="O2095" s="106"/>
      <c r="P2095" s="137"/>
      <c r="Q2095" s="136"/>
      <c r="R2095" s="135"/>
      <c r="S2095" s="137"/>
      <c r="T2095" s="132"/>
      <c r="U2095" s="134"/>
    </row>
    <row r="2096" spans="1:21" s="148" customFormat="1" x14ac:dyDescent="0.3">
      <c r="A2096" s="111"/>
      <c r="B2096" s="135"/>
      <c r="C2096" s="137"/>
      <c r="D2096" s="137"/>
      <c r="E2096" s="135"/>
      <c r="F2096" s="134"/>
      <c r="G2096" s="132"/>
      <c r="H2096" s="106"/>
      <c r="I2096" s="135"/>
      <c r="J2096" s="137"/>
      <c r="K2096" s="137"/>
      <c r="L2096" s="135"/>
      <c r="M2096" s="134"/>
      <c r="N2096" s="132"/>
      <c r="O2096" s="106"/>
      <c r="P2096" s="135"/>
      <c r="Q2096" s="137"/>
      <c r="R2096" s="137"/>
      <c r="S2096" s="135"/>
      <c r="T2096" s="134"/>
      <c r="U2096" s="132"/>
    </row>
    <row r="2097" spans="1:21" s="148" customFormat="1" x14ac:dyDescent="0.3">
      <c r="A2097" s="111"/>
      <c r="B2097" s="136"/>
      <c r="C2097" s="138"/>
      <c r="D2097" s="135"/>
      <c r="E2097" s="138"/>
      <c r="F2097" s="136"/>
      <c r="G2097" s="138"/>
      <c r="H2097" s="106"/>
      <c r="I2097" s="136"/>
      <c r="J2097" s="138"/>
      <c r="K2097" s="135"/>
      <c r="L2097" s="138"/>
      <c r="M2097" s="136"/>
      <c r="N2097" s="138"/>
      <c r="O2097" s="106"/>
      <c r="P2097" s="136"/>
      <c r="Q2097" s="138"/>
      <c r="R2097" s="135"/>
      <c r="S2097" s="138"/>
      <c r="T2097" s="136"/>
      <c r="U2097" s="138"/>
    </row>
    <row r="2098" spans="1:21" s="148" customFormat="1" x14ac:dyDescent="0.3">
      <c r="A2098" s="111"/>
      <c r="B2098" s="145"/>
      <c r="C2098" s="146"/>
      <c r="D2098" s="145"/>
      <c r="E2098" s="147"/>
      <c r="F2098" s="145"/>
      <c r="G2098" s="146"/>
      <c r="H2098" s="106"/>
      <c r="I2098" s="145"/>
      <c r="J2098" s="146"/>
      <c r="K2098" s="145"/>
      <c r="L2098" s="147"/>
      <c r="M2098" s="145"/>
      <c r="N2098" s="146"/>
      <c r="O2098" s="106"/>
      <c r="P2098" s="145"/>
      <c r="Q2098" s="146"/>
      <c r="R2098" s="145"/>
      <c r="S2098" s="147"/>
      <c r="T2098" s="145"/>
      <c r="U2098" s="146"/>
    </row>
    <row r="2099" spans="1:21" s="148" customFormat="1" x14ac:dyDescent="0.3">
      <c r="A2099" s="111"/>
      <c r="C2099" s="111" t="s">
        <v>197</v>
      </c>
      <c r="D2099" s="111" t="s">
        <v>3</v>
      </c>
      <c r="E2099" s="111" t="s">
        <v>203</v>
      </c>
      <c r="J2099" s="111" t="s">
        <v>197</v>
      </c>
      <c r="K2099" s="111" t="s">
        <v>3</v>
      </c>
      <c r="L2099" s="111" t="s">
        <v>203</v>
      </c>
      <c r="Q2099" s="111" t="s">
        <v>197</v>
      </c>
      <c r="R2099" s="111" t="s">
        <v>3</v>
      </c>
      <c r="S2099" s="111" t="s">
        <v>203</v>
      </c>
    </row>
    <row r="2100" spans="1:21" s="148" customFormat="1" x14ac:dyDescent="0.3">
      <c r="A2100" s="111"/>
      <c r="B2100" s="111" t="s">
        <v>199</v>
      </c>
      <c r="C2100" s="148" t="e">
        <f>AVERAGE(B2091,C2092,D2093,E2094,F2095,G2096)</f>
        <v>#DIV/0!</v>
      </c>
      <c r="D2100" s="148" t="e">
        <f>STDEV(B2091,C2092,D2093,E2094,F2095,G2096)</f>
        <v>#DIV/0!</v>
      </c>
      <c r="E2100" s="148" t="e">
        <f>ROUND((D2100/C2100)*100,2)&amp;"%"</f>
        <v>#DIV/0!</v>
      </c>
      <c r="I2100" s="111" t="s">
        <v>199</v>
      </c>
      <c r="J2100" s="148" t="e">
        <f>AVERAGE(I2091,J2092,K2093,L2094,M2095,N2096)</f>
        <v>#DIV/0!</v>
      </c>
      <c r="K2100" s="148" t="e">
        <f>STDEV(I2091,J2092,K2093,L2094,M2095,N2096)</f>
        <v>#DIV/0!</v>
      </c>
      <c r="L2100" s="148" t="e">
        <f>ROUND((K2100/J2100)*100,2)&amp;"%"</f>
        <v>#DIV/0!</v>
      </c>
      <c r="P2100" s="111" t="s">
        <v>199</v>
      </c>
      <c r="Q2100" s="148" t="e">
        <f>AVERAGE(P2091,Q2092,R2093,S2094,T2095,U2096)</f>
        <v>#DIV/0!</v>
      </c>
      <c r="R2100" s="148" t="e">
        <f>STDEV(P2091,Q2092,R2093,S2094,T2095,U2096)</f>
        <v>#DIV/0!</v>
      </c>
      <c r="S2100" s="148" t="e">
        <f>ROUND((R2100/Q2100)*100,2)&amp;"%"</f>
        <v>#DIV/0!</v>
      </c>
    </row>
    <row r="2101" spans="1:21" s="148" customFormat="1" x14ac:dyDescent="0.3">
      <c r="A2101" s="111"/>
      <c r="B2101" s="111" t="s">
        <v>198</v>
      </c>
      <c r="C2101" s="148" t="e">
        <f>AVERAGE(B2092,C2091,D2091,F2091,G2091,E2092)</f>
        <v>#DIV/0!</v>
      </c>
      <c r="D2101" s="148" t="e">
        <f>STDEV(B2092,C2091,D2091,E2092,F2091,G2091)</f>
        <v>#DIV/0!</v>
      </c>
      <c r="E2101" s="148" t="e">
        <f t="shared" ref="E2101:E2105" si="348">ROUND((D2101/C2101)*100,2)&amp;"%"</f>
        <v>#DIV/0!</v>
      </c>
      <c r="F2101" s="111"/>
      <c r="G2101" s="111"/>
      <c r="I2101" s="111" t="s">
        <v>198</v>
      </c>
      <c r="J2101" s="148" t="e">
        <f>AVERAGE(I2092,J2091,K2091,M2091,N2091,L2092)</f>
        <v>#DIV/0!</v>
      </c>
      <c r="K2101" s="148" t="e">
        <f>STDEV(I2092,J2091,K2091,L2092,M2091,N2091)</f>
        <v>#DIV/0!</v>
      </c>
      <c r="L2101" s="148" t="e">
        <f t="shared" ref="L2101:L2105" si="349">ROUND((K2101/J2101)*100,2)&amp;"%"</f>
        <v>#DIV/0!</v>
      </c>
      <c r="M2101" s="111"/>
      <c r="N2101" s="111"/>
      <c r="P2101" s="111" t="s">
        <v>198</v>
      </c>
      <c r="Q2101" s="148" t="e">
        <f>AVERAGE(P2092,Q2091,R2091,T2091,U2091,S2092)</f>
        <v>#DIV/0!</v>
      </c>
      <c r="R2101" s="148" t="e">
        <f>STDEV(P2092,Q2091,R2091,S2092,T2091,U2091)</f>
        <v>#DIV/0!</v>
      </c>
      <c r="S2101" s="148" t="e">
        <f t="shared" ref="S2101:S2105" si="350">ROUND((R2101/Q2101)*100,2)&amp;"%"</f>
        <v>#DIV/0!</v>
      </c>
      <c r="T2101" s="111"/>
      <c r="U2101" s="111"/>
    </row>
    <row r="2102" spans="1:21" s="148" customFormat="1" x14ac:dyDescent="0.3">
      <c r="A2102" s="111"/>
      <c r="B2102" s="111" t="s">
        <v>200</v>
      </c>
      <c r="C2102" s="148" t="e">
        <f>AVERAGE(B2094,C2093,D2092,E2091,F2096,G2095)</f>
        <v>#DIV/0!</v>
      </c>
      <c r="D2102" s="148" t="e">
        <f>STDEV(B2094,C2093,D2092,E2091,F2096,G2095)</f>
        <v>#DIV/0!</v>
      </c>
      <c r="E2102" s="148" t="e">
        <f t="shared" si="348"/>
        <v>#DIV/0!</v>
      </c>
      <c r="F2102" s="111"/>
      <c r="G2102" s="111"/>
      <c r="I2102" s="111" t="s">
        <v>200</v>
      </c>
      <c r="J2102" s="148" t="e">
        <f>AVERAGE(I2094,J2093,K2092,L2091,M2096,N2095)</f>
        <v>#DIV/0!</v>
      </c>
      <c r="K2102" s="148" t="e">
        <f>STDEV(I2094,J2093,K2092,L2091,M2096,N2095)</f>
        <v>#DIV/0!</v>
      </c>
      <c r="L2102" s="148" t="e">
        <f t="shared" si="349"/>
        <v>#DIV/0!</v>
      </c>
      <c r="M2102" s="111"/>
      <c r="N2102" s="111"/>
      <c r="P2102" s="111" t="s">
        <v>200</v>
      </c>
      <c r="Q2102" s="148" t="e">
        <f>AVERAGE(P2094,Q2093,R2092,S2091,T2096,U2095)</f>
        <v>#DIV/0!</v>
      </c>
      <c r="R2102" s="148" t="e">
        <f>STDEV(P2094,Q2093,R2092,S2091,T2096,U2095)</f>
        <v>#DIV/0!</v>
      </c>
      <c r="S2102" s="148" t="e">
        <f t="shared" si="350"/>
        <v>#DIV/0!</v>
      </c>
      <c r="T2102" s="111"/>
      <c r="U2102" s="111"/>
    </row>
    <row r="2103" spans="1:21" s="148" customFormat="1" x14ac:dyDescent="0.3">
      <c r="A2103" s="111"/>
      <c r="B2103" s="111" t="s">
        <v>201</v>
      </c>
      <c r="C2103" s="148" t="e">
        <f>AVERAGE(B2095,C2096,D2096,E2095,F2094,G2093)</f>
        <v>#DIV/0!</v>
      </c>
      <c r="D2103" s="148" t="e">
        <f>STDEV(B2095,C2096,D2096,E2095,F2094,G2093)</f>
        <v>#DIV/0!</v>
      </c>
      <c r="E2103" s="148" t="e">
        <f t="shared" si="348"/>
        <v>#DIV/0!</v>
      </c>
      <c r="F2103" s="111"/>
      <c r="G2103" s="111"/>
      <c r="I2103" s="111" t="s">
        <v>201</v>
      </c>
      <c r="J2103" s="148" t="e">
        <f>AVERAGE(I2095,J2096,K2096,L2095,M2094,N2093)</f>
        <v>#DIV/0!</v>
      </c>
      <c r="K2103" s="148" t="e">
        <f>STDEV(I2095,J2096,K2096,L2095,M2094,N2093)</f>
        <v>#DIV/0!</v>
      </c>
      <c r="L2103" s="148" t="e">
        <f t="shared" si="349"/>
        <v>#DIV/0!</v>
      </c>
      <c r="M2103" s="111"/>
      <c r="N2103" s="111"/>
      <c r="P2103" s="111" t="s">
        <v>201</v>
      </c>
      <c r="Q2103" s="148" t="e">
        <f>AVERAGE(P2095,Q2096,R2096,S2095,T2094,U2093)</f>
        <v>#DIV/0!</v>
      </c>
      <c r="R2103" s="148" t="e">
        <f>STDEV(P2095,Q2096,R2096,S2095,T2094,U2093)</f>
        <v>#DIV/0!</v>
      </c>
      <c r="S2103" s="148" t="e">
        <f t="shared" si="350"/>
        <v>#DIV/0!</v>
      </c>
      <c r="T2103" s="111"/>
      <c r="U2103" s="111"/>
    </row>
    <row r="2104" spans="1:21" s="148" customFormat="1" x14ac:dyDescent="0.3">
      <c r="A2104" s="111"/>
      <c r="B2104" s="111" t="s">
        <v>202</v>
      </c>
      <c r="C2104" s="148" t="e">
        <f>AVERAGE(B2097,C2095,D2094,G2092,F2097,E2098)</f>
        <v>#DIV/0!</v>
      </c>
      <c r="D2104" s="148" t="e">
        <f>STDEV(B2097,C2095,D2094,G2092,F2097,E2098)</f>
        <v>#DIV/0!</v>
      </c>
      <c r="E2104" s="148" t="e">
        <f t="shared" si="348"/>
        <v>#DIV/0!</v>
      </c>
      <c r="F2104" s="111"/>
      <c r="G2104" s="111"/>
      <c r="I2104" s="111" t="s">
        <v>202</v>
      </c>
      <c r="J2104" s="148" t="e">
        <f>AVERAGE(I2097,J2095,K2094,N2092,M2097,L2098)</f>
        <v>#DIV/0!</v>
      </c>
      <c r="K2104" s="148" t="e">
        <f>STDEV(I2097,J2095,K2094,N2092,M2097,L2098)</f>
        <v>#DIV/0!</v>
      </c>
      <c r="L2104" s="148" t="e">
        <f t="shared" si="349"/>
        <v>#DIV/0!</v>
      </c>
      <c r="M2104" s="111"/>
      <c r="N2104" s="111"/>
      <c r="P2104" s="111" t="s">
        <v>202</v>
      </c>
      <c r="Q2104" s="148" t="e">
        <f>AVERAGE(P2097,Q2095,R2094,U2092,T2097,S2098)</f>
        <v>#DIV/0!</v>
      </c>
      <c r="R2104" s="148" t="e">
        <f>STDEV(P2097,Q2095,R2094,U2092,T2097,S2098)</f>
        <v>#DIV/0!</v>
      </c>
      <c r="S2104" s="148" t="e">
        <f t="shared" si="350"/>
        <v>#DIV/0!</v>
      </c>
      <c r="T2104" s="111"/>
      <c r="U2104" s="111"/>
    </row>
    <row r="2105" spans="1:21" s="148" customFormat="1" x14ac:dyDescent="0.3">
      <c r="A2105" s="111"/>
      <c r="B2105" s="111" t="s">
        <v>204</v>
      </c>
      <c r="C2105" s="148" t="e">
        <f>AVERAGE(B2098,C2097,D2098,E2097,F2098,G2097)</f>
        <v>#DIV/0!</v>
      </c>
      <c r="D2105" s="148" t="e">
        <f>STDEV(B2098,C2097,D2098,E2097,F2098,G2097)</f>
        <v>#DIV/0!</v>
      </c>
      <c r="E2105" s="148" t="e">
        <f t="shared" si="348"/>
        <v>#DIV/0!</v>
      </c>
      <c r="F2105" s="111"/>
      <c r="G2105" s="111"/>
      <c r="I2105" s="111" t="s">
        <v>204</v>
      </c>
      <c r="J2105" s="148" t="e">
        <f>AVERAGE(I2098,J2097,K2098,L2097,M2098,N2097)</f>
        <v>#DIV/0!</v>
      </c>
      <c r="K2105" s="148" t="e">
        <f>STDEV(I2098,J2097,K2098,L2097,M2098,N2097)</f>
        <v>#DIV/0!</v>
      </c>
      <c r="L2105" s="148" t="e">
        <f t="shared" si="349"/>
        <v>#DIV/0!</v>
      </c>
      <c r="M2105" s="111"/>
      <c r="N2105" s="111"/>
      <c r="P2105" s="111" t="s">
        <v>204</v>
      </c>
      <c r="Q2105" s="148" t="e">
        <f>AVERAGE(P2098,Q2097,R2098,S2097,T2098,U2097)</f>
        <v>#DIV/0!</v>
      </c>
      <c r="R2105" s="148" t="e">
        <f>STDEV(P2098,Q2097,R2098,S2097,T2098,U2097)</f>
        <v>#DIV/0!</v>
      </c>
      <c r="S2105" s="148" t="e">
        <f t="shared" si="350"/>
        <v>#DIV/0!</v>
      </c>
      <c r="T2105" s="111"/>
      <c r="U2105" s="111"/>
    </row>
    <row r="2106" spans="1:21" s="148" customFormat="1" x14ac:dyDescent="0.3">
      <c r="A2106" s="111"/>
      <c r="B2106" s="111"/>
      <c r="C2106" s="111"/>
      <c r="D2106" s="111"/>
      <c r="E2106" s="111"/>
      <c r="F2106" s="111"/>
      <c r="G2106" s="111"/>
      <c r="I2106" s="111"/>
      <c r="J2106" s="111"/>
      <c r="K2106" s="111"/>
      <c r="L2106" s="111"/>
      <c r="M2106" s="111"/>
      <c r="N2106" s="111"/>
      <c r="P2106" s="111"/>
      <c r="Q2106" s="111"/>
      <c r="R2106" s="111"/>
      <c r="S2106" s="111"/>
      <c r="T2106" s="111"/>
      <c r="U2106" s="111"/>
    </row>
    <row r="2107" spans="1:21" s="148" customFormat="1" x14ac:dyDescent="0.3">
      <c r="A2107" s="111"/>
      <c r="B2107" s="52" t="s">
        <v>194</v>
      </c>
      <c r="C2107" s="106"/>
      <c r="D2107" s="106"/>
      <c r="E2107" s="106"/>
      <c r="F2107" s="106"/>
      <c r="G2107" s="106"/>
      <c r="H2107" s="106"/>
      <c r="I2107" s="52" t="s">
        <v>195</v>
      </c>
      <c r="J2107" s="106"/>
      <c r="K2107" s="106"/>
      <c r="L2107" s="106"/>
      <c r="M2107" s="106"/>
      <c r="N2107" s="106"/>
      <c r="O2107" s="106"/>
      <c r="P2107" s="52" t="s">
        <v>196</v>
      </c>
      <c r="Q2107" s="106"/>
      <c r="R2107" s="106"/>
      <c r="S2107" s="106"/>
      <c r="T2107" s="106"/>
      <c r="U2107" s="106"/>
    </row>
    <row r="2108" spans="1:21" s="148" customFormat="1" x14ac:dyDescent="0.3">
      <c r="A2108" s="111"/>
      <c r="B2108" s="131"/>
      <c r="C2108" s="131"/>
      <c r="D2108" s="131"/>
      <c r="E2108" s="131"/>
      <c r="F2108" s="131"/>
      <c r="G2108" s="131"/>
      <c r="H2108" s="106"/>
      <c r="I2108" s="131"/>
      <c r="J2108" s="131"/>
      <c r="K2108" s="131"/>
      <c r="L2108" s="131"/>
      <c r="M2108" s="131"/>
      <c r="N2108" s="131"/>
      <c r="O2108" s="106"/>
      <c r="P2108" s="131"/>
      <c r="Q2108" s="131"/>
      <c r="R2108" s="131"/>
      <c r="S2108" s="131"/>
      <c r="T2108" s="131"/>
      <c r="U2108" s="131"/>
    </row>
    <row r="2109" spans="1:21" s="148" customFormat="1" x14ac:dyDescent="0.3">
      <c r="A2109" s="111"/>
      <c r="B2109" s="132"/>
      <c r="C2109" s="133"/>
      <c r="D2109" s="133"/>
      <c r="E2109" s="134"/>
      <c r="F2109" s="133"/>
      <c r="G2109" s="133"/>
      <c r="H2109" s="106"/>
      <c r="I2109" s="132"/>
      <c r="J2109" s="133"/>
      <c r="K2109" s="133"/>
      <c r="L2109" s="134"/>
      <c r="M2109" s="133"/>
      <c r="N2109" s="133"/>
      <c r="O2109" s="106"/>
      <c r="P2109" s="132"/>
      <c r="Q2109" s="133"/>
      <c r="R2109" s="133"/>
      <c r="S2109" s="134"/>
      <c r="T2109" s="133"/>
      <c r="U2109" s="133"/>
    </row>
    <row r="2110" spans="1:21" s="148" customFormat="1" x14ac:dyDescent="0.3">
      <c r="A2110" s="111"/>
      <c r="B2110" s="133"/>
      <c r="C2110" s="132"/>
      <c r="D2110" s="134"/>
      <c r="E2110" s="133"/>
      <c r="F2110" s="135"/>
      <c r="G2110" s="136"/>
      <c r="H2110" s="106"/>
      <c r="I2110" s="133"/>
      <c r="J2110" s="132"/>
      <c r="K2110" s="134"/>
      <c r="L2110" s="133"/>
      <c r="M2110" s="135"/>
      <c r="N2110" s="136"/>
      <c r="O2110" s="106"/>
      <c r="P2110" s="133"/>
      <c r="Q2110" s="132"/>
      <c r="R2110" s="134"/>
      <c r="S2110" s="133"/>
      <c r="T2110" s="135"/>
      <c r="U2110" s="136"/>
    </row>
    <row r="2111" spans="1:21" s="148" customFormat="1" x14ac:dyDescent="0.3">
      <c r="A2111" s="111"/>
      <c r="B2111" s="135"/>
      <c r="C2111" s="134"/>
      <c r="D2111" s="132"/>
      <c r="E2111" s="135"/>
      <c r="F2111" s="135"/>
      <c r="G2111" s="137"/>
      <c r="H2111" s="106"/>
      <c r="I2111" s="135"/>
      <c r="J2111" s="134"/>
      <c r="K2111" s="132"/>
      <c r="L2111" s="135"/>
      <c r="M2111" s="135"/>
      <c r="N2111" s="137"/>
      <c r="O2111" s="106"/>
      <c r="P2111" s="135"/>
      <c r="Q2111" s="134"/>
      <c r="R2111" s="132"/>
      <c r="S2111" s="135"/>
      <c r="T2111" s="135"/>
      <c r="U2111" s="137"/>
    </row>
    <row r="2112" spans="1:21" s="148" customFormat="1" x14ac:dyDescent="0.3">
      <c r="A2112" s="111"/>
      <c r="B2112" s="134"/>
      <c r="C2112" s="135"/>
      <c r="D2112" s="136"/>
      <c r="E2112" s="132"/>
      <c r="F2112" s="137"/>
      <c r="G2112" s="135"/>
      <c r="H2112" s="106"/>
      <c r="I2112" s="134"/>
      <c r="J2112" s="135"/>
      <c r="K2112" s="136"/>
      <c r="L2112" s="132"/>
      <c r="M2112" s="137"/>
      <c r="N2112" s="135"/>
      <c r="O2112" s="106"/>
      <c r="P2112" s="134"/>
      <c r="Q2112" s="135"/>
      <c r="R2112" s="136"/>
      <c r="S2112" s="132"/>
      <c r="T2112" s="137"/>
      <c r="U2112" s="135"/>
    </row>
    <row r="2113" spans="1:21" s="148" customFormat="1" x14ac:dyDescent="0.3">
      <c r="A2113" s="111"/>
      <c r="B2113" s="137"/>
      <c r="C2113" s="136"/>
      <c r="D2113" s="135"/>
      <c r="E2113" s="137"/>
      <c r="F2113" s="132"/>
      <c r="G2113" s="134"/>
      <c r="H2113" s="106"/>
      <c r="I2113" s="137"/>
      <c r="J2113" s="136"/>
      <c r="K2113" s="135"/>
      <c r="L2113" s="137"/>
      <c r="M2113" s="132"/>
      <c r="N2113" s="134"/>
      <c r="O2113" s="106"/>
      <c r="P2113" s="137"/>
      <c r="Q2113" s="136"/>
      <c r="R2113" s="135"/>
      <c r="S2113" s="137"/>
      <c r="T2113" s="132"/>
      <c r="U2113" s="134"/>
    </row>
    <row r="2114" spans="1:21" s="148" customFormat="1" x14ac:dyDescent="0.3">
      <c r="A2114" s="111"/>
      <c r="B2114" s="135"/>
      <c r="C2114" s="137"/>
      <c r="D2114" s="137"/>
      <c r="E2114" s="135"/>
      <c r="F2114" s="134"/>
      <c r="G2114" s="132"/>
      <c r="H2114" s="106"/>
      <c r="I2114" s="135"/>
      <c r="J2114" s="137"/>
      <c r="K2114" s="137"/>
      <c r="L2114" s="135"/>
      <c r="M2114" s="134"/>
      <c r="N2114" s="132"/>
      <c r="O2114" s="106"/>
      <c r="P2114" s="135"/>
      <c r="Q2114" s="137"/>
      <c r="R2114" s="137"/>
      <c r="S2114" s="135"/>
      <c r="T2114" s="134"/>
      <c r="U2114" s="132"/>
    </row>
    <row r="2115" spans="1:21" s="148" customFormat="1" x14ac:dyDescent="0.3">
      <c r="A2115" s="111"/>
      <c r="B2115" s="136"/>
      <c r="C2115" s="138"/>
      <c r="D2115" s="135"/>
      <c r="E2115" s="138"/>
      <c r="F2115" s="136"/>
      <c r="G2115" s="138"/>
      <c r="H2115" s="106"/>
      <c r="I2115" s="136"/>
      <c r="J2115" s="138"/>
      <c r="K2115" s="135"/>
      <c r="L2115" s="138"/>
      <c r="M2115" s="136"/>
      <c r="N2115" s="138"/>
      <c r="O2115" s="106"/>
      <c r="P2115" s="136"/>
      <c r="Q2115" s="138"/>
      <c r="R2115" s="135"/>
      <c r="S2115" s="138"/>
      <c r="T2115" s="136"/>
      <c r="U2115" s="138"/>
    </row>
    <row r="2116" spans="1:21" s="148" customFormat="1" x14ac:dyDescent="0.3">
      <c r="A2116" s="111"/>
      <c r="B2116" s="145"/>
      <c r="C2116" s="146"/>
      <c r="D2116" s="145"/>
      <c r="E2116" s="147"/>
      <c r="F2116" s="145"/>
      <c r="G2116" s="146"/>
      <c r="H2116" s="106"/>
      <c r="I2116" s="145"/>
      <c r="J2116" s="146"/>
      <c r="K2116" s="145"/>
      <c r="L2116" s="147"/>
      <c r="M2116" s="145"/>
      <c r="N2116" s="146"/>
      <c r="O2116" s="106"/>
      <c r="P2116" s="145"/>
      <c r="Q2116" s="146"/>
      <c r="R2116" s="145"/>
      <c r="S2116" s="147"/>
      <c r="T2116" s="145"/>
      <c r="U2116" s="146"/>
    </row>
    <row r="2117" spans="1:21" s="148" customFormat="1" x14ac:dyDescent="0.3">
      <c r="A2117" s="111"/>
      <c r="C2117" s="111" t="s">
        <v>197</v>
      </c>
      <c r="D2117" s="111" t="s">
        <v>3</v>
      </c>
      <c r="E2117" s="111" t="s">
        <v>203</v>
      </c>
      <c r="J2117" s="111" t="s">
        <v>197</v>
      </c>
      <c r="K2117" s="111" t="s">
        <v>3</v>
      </c>
      <c r="L2117" s="111" t="s">
        <v>203</v>
      </c>
      <c r="Q2117" s="111" t="s">
        <v>197</v>
      </c>
      <c r="R2117" s="111" t="s">
        <v>3</v>
      </c>
      <c r="S2117" s="111" t="s">
        <v>203</v>
      </c>
    </row>
    <row r="2118" spans="1:21" s="148" customFormat="1" x14ac:dyDescent="0.3">
      <c r="A2118" s="111"/>
      <c r="B2118" s="111" t="s">
        <v>199</v>
      </c>
      <c r="C2118" s="148" t="e">
        <f>AVERAGE(B2109,C2110,D2111,E2112,F2113,G2114)</f>
        <v>#DIV/0!</v>
      </c>
      <c r="D2118" s="148" t="e">
        <f>STDEV(B2109,C2110,D2111,E2112,F2113,G2114)</f>
        <v>#DIV/0!</v>
      </c>
      <c r="E2118" s="148" t="e">
        <f>ROUND((D2118/C2118)*100,2)&amp;"%"</f>
        <v>#DIV/0!</v>
      </c>
      <c r="I2118" s="111" t="s">
        <v>199</v>
      </c>
      <c r="J2118" s="148" t="e">
        <f>AVERAGE(I2109,J2110,K2111,L2112,M2113,N2114)</f>
        <v>#DIV/0!</v>
      </c>
      <c r="K2118" s="148" t="e">
        <f>STDEV(I2109,J2110,K2111,L2112,M2113,N2114)</f>
        <v>#DIV/0!</v>
      </c>
      <c r="L2118" s="148" t="e">
        <f>ROUND((K2118/J2118)*100,2)&amp;"%"</f>
        <v>#DIV/0!</v>
      </c>
      <c r="P2118" s="111" t="s">
        <v>199</v>
      </c>
      <c r="Q2118" s="148" t="e">
        <f>AVERAGE(P2109,Q2110,R2111,S2112,T2113,U2114)</f>
        <v>#DIV/0!</v>
      </c>
      <c r="R2118" s="148" t="e">
        <f>STDEV(P2109,Q2110,R2111,S2112,T2113,U2114)</f>
        <v>#DIV/0!</v>
      </c>
      <c r="S2118" s="148" t="e">
        <f>ROUND((R2118/Q2118)*100,2)&amp;"%"</f>
        <v>#DIV/0!</v>
      </c>
    </row>
    <row r="2119" spans="1:21" s="148" customFormat="1" x14ac:dyDescent="0.3">
      <c r="A2119" s="111"/>
      <c r="B2119" s="111" t="s">
        <v>198</v>
      </c>
      <c r="C2119" s="148" t="e">
        <f>AVERAGE(B2110,C2109,D2109,F2109,G2109,E2110)</f>
        <v>#DIV/0!</v>
      </c>
      <c r="D2119" s="148" t="e">
        <f>STDEV(B2110,C2109,D2109,E2110,F2109,G2109)</f>
        <v>#DIV/0!</v>
      </c>
      <c r="E2119" s="148" t="e">
        <f t="shared" ref="E2119:E2123" si="351">ROUND((D2119/C2119)*100,2)&amp;"%"</f>
        <v>#DIV/0!</v>
      </c>
      <c r="F2119" s="111"/>
      <c r="G2119" s="111"/>
      <c r="I2119" s="111" t="s">
        <v>198</v>
      </c>
      <c r="J2119" s="148" t="e">
        <f>AVERAGE(I2110,J2109,K2109,M2109,N2109,L2110)</f>
        <v>#DIV/0!</v>
      </c>
      <c r="K2119" s="148" t="e">
        <f>STDEV(I2110,J2109,K2109,L2110,M2109,N2109)</f>
        <v>#DIV/0!</v>
      </c>
      <c r="L2119" s="148" t="e">
        <f t="shared" ref="L2119:L2123" si="352">ROUND((K2119/J2119)*100,2)&amp;"%"</f>
        <v>#DIV/0!</v>
      </c>
      <c r="M2119" s="111"/>
      <c r="N2119" s="111"/>
      <c r="P2119" s="111" t="s">
        <v>198</v>
      </c>
      <c r="Q2119" s="148" t="e">
        <f>AVERAGE(P2110,Q2109,R2109,T2109,U2109,S2110)</f>
        <v>#DIV/0!</v>
      </c>
      <c r="R2119" s="148" t="e">
        <f>STDEV(P2110,Q2109,R2109,S2110,T2109,U2109)</f>
        <v>#DIV/0!</v>
      </c>
      <c r="S2119" s="148" t="e">
        <f t="shared" ref="S2119:S2123" si="353">ROUND((R2119/Q2119)*100,2)&amp;"%"</f>
        <v>#DIV/0!</v>
      </c>
      <c r="T2119" s="111"/>
      <c r="U2119" s="111"/>
    </row>
    <row r="2120" spans="1:21" s="148" customFormat="1" x14ac:dyDescent="0.3">
      <c r="A2120" s="111"/>
      <c r="B2120" s="111" t="s">
        <v>200</v>
      </c>
      <c r="C2120" s="148" t="e">
        <f>AVERAGE(B2112,C2111,D2110,E2109,F2114,G2113)</f>
        <v>#DIV/0!</v>
      </c>
      <c r="D2120" s="148" t="e">
        <f>STDEV(B2112,C2111,D2110,E2109,F2114,G2113)</f>
        <v>#DIV/0!</v>
      </c>
      <c r="E2120" s="148" t="e">
        <f t="shared" si="351"/>
        <v>#DIV/0!</v>
      </c>
      <c r="F2120" s="111"/>
      <c r="G2120" s="111"/>
      <c r="I2120" s="111" t="s">
        <v>200</v>
      </c>
      <c r="J2120" s="148" t="e">
        <f>AVERAGE(I2112,J2111,K2110,L2109,M2114,N2113)</f>
        <v>#DIV/0!</v>
      </c>
      <c r="K2120" s="148" t="e">
        <f>STDEV(I2112,J2111,K2110,L2109,M2114,N2113)</f>
        <v>#DIV/0!</v>
      </c>
      <c r="L2120" s="148" t="e">
        <f t="shared" si="352"/>
        <v>#DIV/0!</v>
      </c>
      <c r="M2120" s="111"/>
      <c r="N2120" s="111"/>
      <c r="P2120" s="111" t="s">
        <v>200</v>
      </c>
      <c r="Q2120" s="148" t="e">
        <f>AVERAGE(P2112,Q2111,R2110,S2109,T2114,U2113)</f>
        <v>#DIV/0!</v>
      </c>
      <c r="R2120" s="148" t="e">
        <f>STDEV(P2112,Q2111,R2110,S2109,T2114,U2113)</f>
        <v>#DIV/0!</v>
      </c>
      <c r="S2120" s="148" t="e">
        <f t="shared" si="353"/>
        <v>#DIV/0!</v>
      </c>
      <c r="T2120" s="111"/>
      <c r="U2120" s="111"/>
    </row>
    <row r="2121" spans="1:21" s="148" customFormat="1" x14ac:dyDescent="0.3">
      <c r="A2121" s="111"/>
      <c r="B2121" s="111" t="s">
        <v>201</v>
      </c>
      <c r="C2121" s="148" t="e">
        <f>AVERAGE(B2113,C2114,D2114,E2113,F2112,G2111)</f>
        <v>#DIV/0!</v>
      </c>
      <c r="D2121" s="148" t="e">
        <f>STDEV(B2113,C2114,D2114,E2113,F2112,G2111)</f>
        <v>#DIV/0!</v>
      </c>
      <c r="E2121" s="148" t="e">
        <f t="shared" si="351"/>
        <v>#DIV/0!</v>
      </c>
      <c r="F2121" s="111"/>
      <c r="G2121" s="111"/>
      <c r="I2121" s="111" t="s">
        <v>201</v>
      </c>
      <c r="J2121" s="148" t="e">
        <f>AVERAGE(I2113,J2114,K2114,L2113,M2112,N2111)</f>
        <v>#DIV/0!</v>
      </c>
      <c r="K2121" s="148" t="e">
        <f>STDEV(I2113,J2114,K2114,L2113,M2112,N2111)</f>
        <v>#DIV/0!</v>
      </c>
      <c r="L2121" s="148" t="e">
        <f t="shared" si="352"/>
        <v>#DIV/0!</v>
      </c>
      <c r="M2121" s="111"/>
      <c r="N2121" s="111"/>
      <c r="P2121" s="111" t="s">
        <v>201</v>
      </c>
      <c r="Q2121" s="148" t="e">
        <f>AVERAGE(P2113,Q2114,R2114,S2113,T2112,U2111)</f>
        <v>#DIV/0!</v>
      </c>
      <c r="R2121" s="148" t="e">
        <f>STDEV(P2113,Q2114,R2114,S2113,T2112,U2111)</f>
        <v>#DIV/0!</v>
      </c>
      <c r="S2121" s="148" t="e">
        <f t="shared" si="353"/>
        <v>#DIV/0!</v>
      </c>
      <c r="T2121" s="111"/>
      <c r="U2121" s="111"/>
    </row>
    <row r="2122" spans="1:21" s="148" customFormat="1" x14ac:dyDescent="0.3">
      <c r="A2122" s="111"/>
      <c r="B2122" s="111" t="s">
        <v>202</v>
      </c>
      <c r="C2122" s="148" t="e">
        <f>AVERAGE(B2115,C2113,D2112,G2110,F2115,E2116)</f>
        <v>#DIV/0!</v>
      </c>
      <c r="D2122" s="148" t="e">
        <f>STDEV(B2115,C2113,D2112,G2110,F2115,E2116)</f>
        <v>#DIV/0!</v>
      </c>
      <c r="E2122" s="148" t="e">
        <f t="shared" si="351"/>
        <v>#DIV/0!</v>
      </c>
      <c r="F2122" s="111"/>
      <c r="G2122" s="111"/>
      <c r="I2122" s="111" t="s">
        <v>202</v>
      </c>
      <c r="J2122" s="148" t="e">
        <f>AVERAGE(I2115,J2113,K2112,N2110,M2115,L2116)</f>
        <v>#DIV/0!</v>
      </c>
      <c r="K2122" s="148" t="e">
        <f>STDEV(I2115,J2113,K2112,N2110,M2115,L2116)</f>
        <v>#DIV/0!</v>
      </c>
      <c r="L2122" s="148" t="e">
        <f t="shared" si="352"/>
        <v>#DIV/0!</v>
      </c>
      <c r="M2122" s="111"/>
      <c r="N2122" s="111"/>
      <c r="P2122" s="111" t="s">
        <v>202</v>
      </c>
      <c r="Q2122" s="148" t="e">
        <f>AVERAGE(P2115,Q2113,R2112,U2110,T2115,S2116)</f>
        <v>#DIV/0!</v>
      </c>
      <c r="R2122" s="148" t="e">
        <f>STDEV(P2115,Q2113,R2112,U2110,T2115,S2116)</f>
        <v>#DIV/0!</v>
      </c>
      <c r="S2122" s="148" t="e">
        <f t="shared" si="353"/>
        <v>#DIV/0!</v>
      </c>
      <c r="T2122" s="111"/>
      <c r="U2122" s="111"/>
    </row>
    <row r="2123" spans="1:21" s="148" customFormat="1" x14ac:dyDescent="0.3">
      <c r="A2123" s="111"/>
      <c r="B2123" s="111" t="s">
        <v>204</v>
      </c>
      <c r="C2123" s="148" t="e">
        <f>AVERAGE(B2116,C2115,D2116,E2115,F2116,G2115)</f>
        <v>#DIV/0!</v>
      </c>
      <c r="D2123" s="148" t="e">
        <f>STDEV(B2116,C2115,D2116,E2115,F2116,G2115)</f>
        <v>#DIV/0!</v>
      </c>
      <c r="E2123" s="148" t="e">
        <f t="shared" si="351"/>
        <v>#DIV/0!</v>
      </c>
      <c r="F2123" s="111"/>
      <c r="G2123" s="111"/>
      <c r="I2123" s="111" t="s">
        <v>204</v>
      </c>
      <c r="J2123" s="148" t="e">
        <f>AVERAGE(I2116,J2115,K2116,L2115,M2116,N2115)</f>
        <v>#DIV/0!</v>
      </c>
      <c r="K2123" s="148" t="e">
        <f>STDEV(I2116,J2115,K2116,L2115,M2116,N2115)</f>
        <v>#DIV/0!</v>
      </c>
      <c r="L2123" s="148" t="e">
        <f t="shared" si="352"/>
        <v>#DIV/0!</v>
      </c>
      <c r="M2123" s="111"/>
      <c r="N2123" s="111"/>
      <c r="P2123" s="111" t="s">
        <v>204</v>
      </c>
      <c r="Q2123" s="148" t="e">
        <f>AVERAGE(P2116,Q2115,R2116,S2115,T2116,U2115)</f>
        <v>#DIV/0!</v>
      </c>
      <c r="R2123" s="148" t="e">
        <f>STDEV(P2116,Q2115,R2116,S2115,T2116,U2115)</f>
        <v>#DIV/0!</v>
      </c>
      <c r="S2123" s="148" t="e">
        <f t="shared" si="353"/>
        <v>#DIV/0!</v>
      </c>
      <c r="T2123" s="111"/>
      <c r="U2123" s="111"/>
    </row>
    <row r="2124" spans="1:21" s="148" customFormat="1" x14ac:dyDescent="0.3">
      <c r="A2124" s="111"/>
      <c r="B2124" s="111"/>
      <c r="C2124" s="111"/>
      <c r="D2124" s="111"/>
      <c r="E2124" s="111"/>
      <c r="F2124" s="111"/>
      <c r="G2124" s="111"/>
      <c r="I2124" s="111"/>
      <c r="J2124" s="111"/>
      <c r="K2124" s="111"/>
      <c r="L2124" s="111"/>
      <c r="M2124" s="111"/>
      <c r="N2124" s="111"/>
      <c r="P2124" s="111"/>
      <c r="Q2124" s="111"/>
      <c r="R2124" s="111"/>
      <c r="S2124" s="111"/>
      <c r="T2124" s="111"/>
      <c r="U2124" s="111"/>
    </row>
    <row r="2125" spans="1:21" s="148" customFormat="1" x14ac:dyDescent="0.3">
      <c r="A2125" s="111"/>
      <c r="B2125" s="52" t="s">
        <v>194</v>
      </c>
      <c r="C2125" s="106"/>
      <c r="D2125" s="106"/>
      <c r="E2125" s="106"/>
      <c r="F2125" s="106"/>
      <c r="G2125" s="106"/>
      <c r="H2125" s="106"/>
      <c r="I2125" s="52" t="s">
        <v>195</v>
      </c>
      <c r="J2125" s="106"/>
      <c r="K2125" s="106"/>
      <c r="L2125" s="106"/>
      <c r="M2125" s="106"/>
      <c r="N2125" s="106"/>
      <c r="O2125" s="106"/>
      <c r="P2125" s="52" t="s">
        <v>196</v>
      </c>
      <c r="Q2125" s="106"/>
      <c r="R2125" s="106"/>
      <c r="S2125" s="106"/>
      <c r="T2125" s="106"/>
      <c r="U2125" s="106"/>
    </row>
    <row r="2126" spans="1:21" s="148" customFormat="1" x14ac:dyDescent="0.3">
      <c r="A2126" s="111"/>
      <c r="B2126" s="131"/>
      <c r="C2126" s="131"/>
      <c r="D2126" s="131"/>
      <c r="E2126" s="131"/>
      <c r="F2126" s="131"/>
      <c r="G2126" s="131"/>
      <c r="H2126" s="106"/>
      <c r="I2126" s="131"/>
      <c r="J2126" s="131"/>
      <c r="K2126" s="131"/>
      <c r="L2126" s="131"/>
      <c r="M2126" s="131"/>
      <c r="N2126" s="131"/>
      <c r="O2126" s="106"/>
      <c r="P2126" s="131"/>
      <c r="Q2126" s="131"/>
      <c r="R2126" s="131"/>
      <c r="S2126" s="131"/>
      <c r="T2126" s="131"/>
      <c r="U2126" s="131"/>
    </row>
    <row r="2127" spans="1:21" s="148" customFormat="1" x14ac:dyDescent="0.3">
      <c r="A2127" s="111"/>
      <c r="B2127" s="132"/>
      <c r="C2127" s="133"/>
      <c r="D2127" s="133"/>
      <c r="E2127" s="134"/>
      <c r="F2127" s="133"/>
      <c r="G2127" s="133"/>
      <c r="H2127" s="106"/>
      <c r="I2127" s="132"/>
      <c r="J2127" s="133"/>
      <c r="K2127" s="133"/>
      <c r="L2127" s="134"/>
      <c r="M2127" s="133"/>
      <c r="N2127" s="133"/>
      <c r="O2127" s="106"/>
      <c r="P2127" s="132"/>
      <c r="Q2127" s="133"/>
      <c r="R2127" s="133"/>
      <c r="S2127" s="134"/>
      <c r="T2127" s="133"/>
      <c r="U2127" s="133"/>
    </row>
    <row r="2128" spans="1:21" s="148" customFormat="1" x14ac:dyDescent="0.3">
      <c r="A2128" s="111"/>
      <c r="B2128" s="133"/>
      <c r="C2128" s="132"/>
      <c r="D2128" s="134"/>
      <c r="E2128" s="133"/>
      <c r="F2128" s="135"/>
      <c r="G2128" s="136"/>
      <c r="H2128" s="106"/>
      <c r="I2128" s="133"/>
      <c r="J2128" s="132"/>
      <c r="K2128" s="134"/>
      <c r="L2128" s="133"/>
      <c r="M2128" s="135"/>
      <c r="N2128" s="136"/>
      <c r="O2128" s="106"/>
      <c r="P2128" s="133"/>
      <c r="Q2128" s="132"/>
      <c r="R2128" s="134"/>
      <c r="S2128" s="133"/>
      <c r="T2128" s="135"/>
      <c r="U2128" s="136"/>
    </row>
    <row r="2129" spans="1:21" s="148" customFormat="1" x14ac:dyDescent="0.3">
      <c r="A2129" s="111"/>
      <c r="B2129" s="135"/>
      <c r="C2129" s="134"/>
      <c r="D2129" s="132"/>
      <c r="E2129" s="135"/>
      <c r="F2129" s="135"/>
      <c r="G2129" s="137"/>
      <c r="H2129" s="106"/>
      <c r="I2129" s="135"/>
      <c r="J2129" s="134"/>
      <c r="K2129" s="132"/>
      <c r="L2129" s="135"/>
      <c r="M2129" s="135"/>
      <c r="N2129" s="137"/>
      <c r="O2129" s="106"/>
      <c r="P2129" s="135"/>
      <c r="Q2129" s="134"/>
      <c r="R2129" s="132"/>
      <c r="S2129" s="135"/>
      <c r="T2129" s="135"/>
      <c r="U2129" s="137"/>
    </row>
    <row r="2130" spans="1:21" s="148" customFormat="1" x14ac:dyDescent="0.3">
      <c r="A2130" s="111"/>
      <c r="B2130" s="134"/>
      <c r="C2130" s="135"/>
      <c r="D2130" s="136"/>
      <c r="E2130" s="132"/>
      <c r="F2130" s="137"/>
      <c r="G2130" s="135"/>
      <c r="H2130" s="106"/>
      <c r="I2130" s="134"/>
      <c r="J2130" s="135"/>
      <c r="K2130" s="136"/>
      <c r="L2130" s="132"/>
      <c r="M2130" s="137"/>
      <c r="N2130" s="135"/>
      <c r="O2130" s="106"/>
      <c r="P2130" s="134"/>
      <c r="Q2130" s="135"/>
      <c r="R2130" s="136"/>
      <c r="S2130" s="132"/>
      <c r="T2130" s="137"/>
      <c r="U2130" s="135"/>
    </row>
    <row r="2131" spans="1:21" s="148" customFormat="1" x14ac:dyDescent="0.3">
      <c r="A2131" s="111"/>
      <c r="B2131" s="137"/>
      <c r="C2131" s="136"/>
      <c r="D2131" s="135"/>
      <c r="E2131" s="137"/>
      <c r="F2131" s="132"/>
      <c r="G2131" s="134"/>
      <c r="H2131" s="106"/>
      <c r="I2131" s="137"/>
      <c r="J2131" s="136"/>
      <c r="K2131" s="135"/>
      <c r="L2131" s="137"/>
      <c r="M2131" s="132"/>
      <c r="N2131" s="134"/>
      <c r="O2131" s="106"/>
      <c r="P2131" s="137"/>
      <c r="Q2131" s="136"/>
      <c r="R2131" s="135"/>
      <c r="S2131" s="137"/>
      <c r="T2131" s="132"/>
      <c r="U2131" s="134"/>
    </row>
    <row r="2132" spans="1:21" s="148" customFormat="1" x14ac:dyDescent="0.3">
      <c r="A2132" s="111"/>
      <c r="B2132" s="135"/>
      <c r="C2132" s="137"/>
      <c r="D2132" s="137"/>
      <c r="E2132" s="135"/>
      <c r="F2132" s="134"/>
      <c r="G2132" s="132"/>
      <c r="H2132" s="106"/>
      <c r="I2132" s="135"/>
      <c r="J2132" s="137"/>
      <c r="K2132" s="137"/>
      <c r="L2132" s="135"/>
      <c r="M2132" s="134"/>
      <c r="N2132" s="132"/>
      <c r="O2132" s="106"/>
      <c r="P2132" s="135"/>
      <c r="Q2132" s="137"/>
      <c r="R2132" s="137"/>
      <c r="S2132" s="135"/>
      <c r="T2132" s="134"/>
      <c r="U2132" s="132"/>
    </row>
    <row r="2133" spans="1:21" s="148" customFormat="1" x14ac:dyDescent="0.3">
      <c r="A2133" s="111"/>
      <c r="B2133" s="136"/>
      <c r="C2133" s="138"/>
      <c r="D2133" s="135"/>
      <c r="E2133" s="138"/>
      <c r="F2133" s="136"/>
      <c r="G2133" s="138"/>
      <c r="H2133" s="106"/>
      <c r="I2133" s="136"/>
      <c r="J2133" s="138"/>
      <c r="K2133" s="135"/>
      <c r="L2133" s="138"/>
      <c r="M2133" s="136"/>
      <c r="N2133" s="138"/>
      <c r="O2133" s="106"/>
      <c r="P2133" s="136"/>
      <c r="Q2133" s="138"/>
      <c r="R2133" s="135"/>
      <c r="S2133" s="138"/>
      <c r="T2133" s="136"/>
      <c r="U2133" s="138"/>
    </row>
    <row r="2134" spans="1:21" s="148" customFormat="1" x14ac:dyDescent="0.3">
      <c r="A2134" s="111"/>
      <c r="B2134" s="145"/>
      <c r="C2134" s="146"/>
      <c r="D2134" s="145"/>
      <c r="E2134" s="147"/>
      <c r="F2134" s="145"/>
      <c r="G2134" s="146"/>
      <c r="H2134" s="106"/>
      <c r="I2134" s="145"/>
      <c r="J2134" s="146"/>
      <c r="K2134" s="145"/>
      <c r="L2134" s="147"/>
      <c r="M2134" s="145"/>
      <c r="N2134" s="146"/>
      <c r="O2134" s="106"/>
      <c r="P2134" s="145"/>
      <c r="Q2134" s="146"/>
      <c r="R2134" s="145"/>
      <c r="S2134" s="147"/>
      <c r="T2134" s="145"/>
      <c r="U2134" s="146"/>
    </row>
    <row r="2135" spans="1:21" s="148" customFormat="1" x14ac:dyDescent="0.3">
      <c r="A2135" s="111"/>
      <c r="C2135" s="111" t="s">
        <v>197</v>
      </c>
      <c r="D2135" s="111" t="s">
        <v>3</v>
      </c>
      <c r="E2135" s="111" t="s">
        <v>203</v>
      </c>
      <c r="J2135" s="111" t="s">
        <v>197</v>
      </c>
      <c r="K2135" s="111" t="s">
        <v>3</v>
      </c>
      <c r="L2135" s="111" t="s">
        <v>203</v>
      </c>
      <c r="Q2135" s="111" t="s">
        <v>197</v>
      </c>
      <c r="R2135" s="111" t="s">
        <v>3</v>
      </c>
      <c r="S2135" s="111" t="s">
        <v>203</v>
      </c>
    </row>
    <row r="2136" spans="1:21" s="148" customFormat="1" x14ac:dyDescent="0.3">
      <c r="A2136" s="111"/>
      <c r="B2136" s="111" t="s">
        <v>199</v>
      </c>
      <c r="C2136" s="148" t="e">
        <f>AVERAGE(B2127,C2128,D2129,E2130,F2131,G2132)</f>
        <v>#DIV/0!</v>
      </c>
      <c r="D2136" s="148" t="e">
        <f>STDEV(B2127,C2128,D2129,E2130,F2131,G2132)</f>
        <v>#DIV/0!</v>
      </c>
      <c r="E2136" s="148" t="e">
        <f>ROUND((D2136/C2136)*100,2)&amp;"%"</f>
        <v>#DIV/0!</v>
      </c>
      <c r="I2136" s="111" t="s">
        <v>199</v>
      </c>
      <c r="J2136" s="148" t="e">
        <f>AVERAGE(I2127,J2128,K2129,L2130,M2131,N2132)</f>
        <v>#DIV/0!</v>
      </c>
      <c r="K2136" s="148" t="e">
        <f>STDEV(I2127,J2128,K2129,L2130,M2131,N2132)</f>
        <v>#DIV/0!</v>
      </c>
      <c r="L2136" s="148" t="e">
        <f>ROUND((K2136/J2136)*100,2)&amp;"%"</f>
        <v>#DIV/0!</v>
      </c>
      <c r="P2136" s="111" t="s">
        <v>199</v>
      </c>
      <c r="Q2136" s="148" t="e">
        <f>AVERAGE(P2127,Q2128,R2129,S2130,T2131,U2132)</f>
        <v>#DIV/0!</v>
      </c>
      <c r="R2136" s="148" t="e">
        <f>STDEV(P2127,Q2128,R2129,S2130,T2131,U2132)</f>
        <v>#DIV/0!</v>
      </c>
      <c r="S2136" s="148" t="e">
        <f>ROUND((R2136/Q2136)*100,2)&amp;"%"</f>
        <v>#DIV/0!</v>
      </c>
    </row>
    <row r="2137" spans="1:21" s="148" customFormat="1" x14ac:dyDescent="0.3">
      <c r="A2137" s="111"/>
      <c r="B2137" s="111" t="s">
        <v>198</v>
      </c>
      <c r="C2137" s="148" t="e">
        <f>AVERAGE(B2128,C2127,D2127,F2127,G2127,E2128)</f>
        <v>#DIV/0!</v>
      </c>
      <c r="D2137" s="148" t="e">
        <f>STDEV(B2128,C2127,D2127,E2128,F2127,G2127)</f>
        <v>#DIV/0!</v>
      </c>
      <c r="E2137" s="148" t="e">
        <f t="shared" ref="E2137:E2141" si="354">ROUND((D2137/C2137)*100,2)&amp;"%"</f>
        <v>#DIV/0!</v>
      </c>
      <c r="F2137" s="111"/>
      <c r="G2137" s="111"/>
      <c r="I2137" s="111" t="s">
        <v>198</v>
      </c>
      <c r="J2137" s="148" t="e">
        <f>AVERAGE(I2128,J2127,K2127,M2127,N2127,L2128)</f>
        <v>#DIV/0!</v>
      </c>
      <c r="K2137" s="148" t="e">
        <f>STDEV(I2128,J2127,K2127,L2128,M2127,N2127)</f>
        <v>#DIV/0!</v>
      </c>
      <c r="L2137" s="148" t="e">
        <f t="shared" ref="L2137:L2141" si="355">ROUND((K2137/J2137)*100,2)&amp;"%"</f>
        <v>#DIV/0!</v>
      </c>
      <c r="M2137" s="111"/>
      <c r="N2137" s="111"/>
      <c r="P2137" s="111" t="s">
        <v>198</v>
      </c>
      <c r="Q2137" s="148" t="e">
        <f>AVERAGE(P2128,Q2127,R2127,T2127,U2127,S2128)</f>
        <v>#DIV/0!</v>
      </c>
      <c r="R2137" s="148" t="e">
        <f>STDEV(P2128,Q2127,R2127,S2128,T2127,U2127)</f>
        <v>#DIV/0!</v>
      </c>
      <c r="S2137" s="148" t="e">
        <f t="shared" ref="S2137:S2141" si="356">ROUND((R2137/Q2137)*100,2)&amp;"%"</f>
        <v>#DIV/0!</v>
      </c>
      <c r="T2137" s="111"/>
      <c r="U2137" s="111"/>
    </row>
    <row r="2138" spans="1:21" s="148" customFormat="1" x14ac:dyDescent="0.3">
      <c r="A2138" s="111"/>
      <c r="B2138" s="111" t="s">
        <v>200</v>
      </c>
      <c r="C2138" s="148" t="e">
        <f>AVERAGE(B2130,C2129,D2128,E2127,F2132,G2131)</f>
        <v>#DIV/0!</v>
      </c>
      <c r="D2138" s="148" t="e">
        <f>STDEV(B2130,C2129,D2128,E2127,F2132,G2131)</f>
        <v>#DIV/0!</v>
      </c>
      <c r="E2138" s="148" t="e">
        <f t="shared" si="354"/>
        <v>#DIV/0!</v>
      </c>
      <c r="F2138" s="111"/>
      <c r="G2138" s="111"/>
      <c r="I2138" s="111" t="s">
        <v>200</v>
      </c>
      <c r="J2138" s="148" t="e">
        <f>AVERAGE(I2130,J2129,K2128,L2127,M2132,N2131)</f>
        <v>#DIV/0!</v>
      </c>
      <c r="K2138" s="148" t="e">
        <f>STDEV(I2130,J2129,K2128,L2127,M2132,N2131)</f>
        <v>#DIV/0!</v>
      </c>
      <c r="L2138" s="148" t="e">
        <f t="shared" si="355"/>
        <v>#DIV/0!</v>
      </c>
      <c r="M2138" s="111"/>
      <c r="N2138" s="111"/>
      <c r="P2138" s="111" t="s">
        <v>200</v>
      </c>
      <c r="Q2138" s="148" t="e">
        <f>AVERAGE(P2130,Q2129,R2128,S2127,T2132,U2131)</f>
        <v>#DIV/0!</v>
      </c>
      <c r="R2138" s="148" t="e">
        <f>STDEV(P2130,Q2129,R2128,S2127,T2132,U2131)</f>
        <v>#DIV/0!</v>
      </c>
      <c r="S2138" s="148" t="e">
        <f t="shared" si="356"/>
        <v>#DIV/0!</v>
      </c>
      <c r="T2138" s="111"/>
      <c r="U2138" s="111"/>
    </row>
    <row r="2139" spans="1:21" s="148" customFormat="1" x14ac:dyDescent="0.3">
      <c r="A2139" s="111"/>
      <c r="B2139" s="111" t="s">
        <v>201</v>
      </c>
      <c r="C2139" s="148" t="e">
        <f>AVERAGE(B2131,C2132,D2132,E2131,F2130,G2129)</f>
        <v>#DIV/0!</v>
      </c>
      <c r="D2139" s="148" t="e">
        <f>STDEV(B2131,C2132,D2132,E2131,F2130,G2129)</f>
        <v>#DIV/0!</v>
      </c>
      <c r="E2139" s="148" t="e">
        <f t="shared" si="354"/>
        <v>#DIV/0!</v>
      </c>
      <c r="F2139" s="111"/>
      <c r="G2139" s="111"/>
      <c r="I2139" s="111" t="s">
        <v>201</v>
      </c>
      <c r="J2139" s="148" t="e">
        <f>AVERAGE(I2131,J2132,K2132,L2131,M2130,N2129)</f>
        <v>#DIV/0!</v>
      </c>
      <c r="K2139" s="148" t="e">
        <f>STDEV(I2131,J2132,K2132,L2131,M2130,N2129)</f>
        <v>#DIV/0!</v>
      </c>
      <c r="L2139" s="148" t="e">
        <f t="shared" si="355"/>
        <v>#DIV/0!</v>
      </c>
      <c r="M2139" s="111"/>
      <c r="N2139" s="111"/>
      <c r="P2139" s="111" t="s">
        <v>201</v>
      </c>
      <c r="Q2139" s="148" t="e">
        <f>AVERAGE(P2131,Q2132,R2132,S2131,T2130,U2129)</f>
        <v>#DIV/0!</v>
      </c>
      <c r="R2139" s="148" t="e">
        <f>STDEV(P2131,Q2132,R2132,S2131,T2130,U2129)</f>
        <v>#DIV/0!</v>
      </c>
      <c r="S2139" s="148" t="e">
        <f t="shared" si="356"/>
        <v>#DIV/0!</v>
      </c>
      <c r="T2139" s="111"/>
      <c r="U2139" s="111"/>
    </row>
    <row r="2140" spans="1:21" s="148" customFormat="1" x14ac:dyDescent="0.3">
      <c r="A2140" s="111"/>
      <c r="B2140" s="111" t="s">
        <v>202</v>
      </c>
      <c r="C2140" s="148" t="e">
        <f>AVERAGE(B2133,C2131,D2130,G2128,F2133,E2134)</f>
        <v>#DIV/0!</v>
      </c>
      <c r="D2140" s="148" t="e">
        <f>STDEV(B2133,C2131,D2130,G2128,F2133,E2134)</f>
        <v>#DIV/0!</v>
      </c>
      <c r="E2140" s="148" t="e">
        <f t="shared" si="354"/>
        <v>#DIV/0!</v>
      </c>
      <c r="F2140" s="111"/>
      <c r="G2140" s="111"/>
      <c r="I2140" s="111" t="s">
        <v>202</v>
      </c>
      <c r="J2140" s="148" t="e">
        <f>AVERAGE(I2133,J2131,K2130,N2128,M2133,L2134)</f>
        <v>#DIV/0!</v>
      </c>
      <c r="K2140" s="148" t="e">
        <f>STDEV(I2133,J2131,K2130,N2128,M2133,L2134)</f>
        <v>#DIV/0!</v>
      </c>
      <c r="L2140" s="148" t="e">
        <f t="shared" si="355"/>
        <v>#DIV/0!</v>
      </c>
      <c r="M2140" s="111"/>
      <c r="N2140" s="111"/>
      <c r="P2140" s="111" t="s">
        <v>202</v>
      </c>
      <c r="Q2140" s="148" t="e">
        <f>AVERAGE(P2133,Q2131,R2130,U2128,T2133,S2134)</f>
        <v>#DIV/0!</v>
      </c>
      <c r="R2140" s="148" t="e">
        <f>STDEV(P2133,Q2131,R2130,U2128,T2133,S2134)</f>
        <v>#DIV/0!</v>
      </c>
      <c r="S2140" s="148" t="e">
        <f t="shared" si="356"/>
        <v>#DIV/0!</v>
      </c>
      <c r="T2140" s="111"/>
      <c r="U2140" s="111"/>
    </row>
    <row r="2141" spans="1:21" s="148" customFormat="1" x14ac:dyDescent="0.3">
      <c r="A2141" s="111"/>
      <c r="B2141" s="111" t="s">
        <v>204</v>
      </c>
      <c r="C2141" s="148" t="e">
        <f>AVERAGE(B2134,C2133,D2134,E2133,F2134,G2133)</f>
        <v>#DIV/0!</v>
      </c>
      <c r="D2141" s="148" t="e">
        <f>STDEV(B2134,C2133,D2134,E2133,F2134,G2133)</f>
        <v>#DIV/0!</v>
      </c>
      <c r="E2141" s="148" t="e">
        <f t="shared" si="354"/>
        <v>#DIV/0!</v>
      </c>
      <c r="F2141" s="111"/>
      <c r="G2141" s="111"/>
      <c r="I2141" s="111" t="s">
        <v>204</v>
      </c>
      <c r="J2141" s="148" t="e">
        <f>AVERAGE(I2134,J2133,K2134,L2133,M2134,N2133)</f>
        <v>#DIV/0!</v>
      </c>
      <c r="K2141" s="148" t="e">
        <f>STDEV(I2134,J2133,K2134,L2133,M2134,N2133)</f>
        <v>#DIV/0!</v>
      </c>
      <c r="L2141" s="148" t="e">
        <f t="shared" si="355"/>
        <v>#DIV/0!</v>
      </c>
      <c r="M2141" s="111"/>
      <c r="N2141" s="111"/>
      <c r="P2141" s="111" t="s">
        <v>204</v>
      </c>
      <c r="Q2141" s="148" t="e">
        <f>AVERAGE(P2134,Q2133,R2134,S2133,T2134,U2133)</f>
        <v>#DIV/0!</v>
      </c>
      <c r="R2141" s="148" t="e">
        <f>STDEV(P2134,Q2133,R2134,S2133,T2134,U2133)</f>
        <v>#DIV/0!</v>
      </c>
      <c r="S2141" s="148" t="e">
        <f t="shared" si="356"/>
        <v>#DIV/0!</v>
      </c>
      <c r="T2141" s="111"/>
      <c r="U2141" s="111"/>
    </row>
    <row r="2142" spans="1:21" s="148" customFormat="1" x14ac:dyDescent="0.3">
      <c r="A2142" s="111"/>
      <c r="B2142" s="111"/>
      <c r="C2142" s="111"/>
      <c r="D2142" s="111"/>
      <c r="E2142" s="111"/>
      <c r="F2142" s="111"/>
      <c r="G2142" s="111"/>
      <c r="I2142" s="111"/>
      <c r="J2142" s="111"/>
      <c r="K2142" s="111"/>
      <c r="L2142" s="111"/>
      <c r="M2142" s="111"/>
      <c r="N2142" s="111"/>
      <c r="P2142" s="111"/>
      <c r="Q2142" s="111"/>
      <c r="R2142" s="111"/>
      <c r="S2142" s="111"/>
      <c r="T2142" s="111"/>
      <c r="U2142" s="111"/>
    </row>
    <row r="2143" spans="1:21" s="148" customFormat="1" x14ac:dyDescent="0.3">
      <c r="A2143" s="111"/>
      <c r="B2143" s="52" t="s">
        <v>194</v>
      </c>
      <c r="C2143" s="106"/>
      <c r="D2143" s="106"/>
      <c r="E2143" s="106"/>
      <c r="F2143" s="106"/>
      <c r="G2143" s="106"/>
      <c r="H2143" s="106"/>
      <c r="I2143" s="52" t="s">
        <v>195</v>
      </c>
      <c r="J2143" s="106"/>
      <c r="K2143" s="106"/>
      <c r="L2143" s="106"/>
      <c r="M2143" s="106"/>
      <c r="N2143" s="106"/>
      <c r="O2143" s="106"/>
      <c r="P2143" s="52" t="s">
        <v>196</v>
      </c>
      <c r="Q2143" s="106"/>
      <c r="R2143" s="106"/>
      <c r="S2143" s="106"/>
      <c r="T2143" s="106"/>
      <c r="U2143" s="106"/>
    </row>
    <row r="2144" spans="1:21" s="148" customFormat="1" x14ac:dyDescent="0.3">
      <c r="A2144" s="111"/>
      <c r="B2144" s="131"/>
      <c r="C2144" s="131"/>
      <c r="D2144" s="131"/>
      <c r="E2144" s="131"/>
      <c r="F2144" s="131"/>
      <c r="G2144" s="131"/>
      <c r="H2144" s="106"/>
      <c r="I2144" s="131"/>
      <c r="J2144" s="131"/>
      <c r="K2144" s="131"/>
      <c r="L2144" s="131"/>
      <c r="M2144" s="131"/>
      <c r="N2144" s="131"/>
      <c r="O2144" s="106"/>
      <c r="P2144" s="131"/>
      <c r="Q2144" s="131"/>
      <c r="R2144" s="131"/>
      <c r="S2144" s="131"/>
      <c r="T2144" s="131"/>
      <c r="U2144" s="131"/>
    </row>
    <row r="2145" spans="1:21" s="148" customFormat="1" x14ac:dyDescent="0.3">
      <c r="A2145" s="111"/>
      <c r="B2145" s="132"/>
      <c r="C2145" s="133"/>
      <c r="D2145" s="133"/>
      <c r="E2145" s="134"/>
      <c r="F2145" s="133"/>
      <c r="G2145" s="133"/>
      <c r="H2145" s="106"/>
      <c r="I2145" s="132"/>
      <c r="J2145" s="133"/>
      <c r="K2145" s="133"/>
      <c r="L2145" s="134"/>
      <c r="M2145" s="133"/>
      <c r="N2145" s="133"/>
      <c r="O2145" s="106"/>
      <c r="P2145" s="132"/>
      <c r="Q2145" s="133"/>
      <c r="R2145" s="133"/>
      <c r="S2145" s="134"/>
      <c r="T2145" s="133"/>
      <c r="U2145" s="133"/>
    </row>
    <row r="2146" spans="1:21" s="148" customFormat="1" x14ac:dyDescent="0.3">
      <c r="A2146" s="111"/>
      <c r="B2146" s="133"/>
      <c r="C2146" s="132"/>
      <c r="D2146" s="134"/>
      <c r="E2146" s="133"/>
      <c r="F2146" s="135"/>
      <c r="G2146" s="136"/>
      <c r="H2146" s="106"/>
      <c r="I2146" s="133"/>
      <c r="J2146" s="132"/>
      <c r="K2146" s="134"/>
      <c r="L2146" s="133"/>
      <c r="M2146" s="135"/>
      <c r="N2146" s="136"/>
      <c r="O2146" s="106"/>
      <c r="P2146" s="133"/>
      <c r="Q2146" s="132"/>
      <c r="R2146" s="134"/>
      <c r="S2146" s="133"/>
      <c r="T2146" s="135"/>
      <c r="U2146" s="136"/>
    </row>
    <row r="2147" spans="1:21" s="148" customFormat="1" x14ac:dyDescent="0.3">
      <c r="A2147" s="111"/>
      <c r="B2147" s="135"/>
      <c r="C2147" s="134"/>
      <c r="D2147" s="132"/>
      <c r="E2147" s="135"/>
      <c r="F2147" s="135"/>
      <c r="G2147" s="137"/>
      <c r="H2147" s="106"/>
      <c r="I2147" s="135"/>
      <c r="J2147" s="134"/>
      <c r="K2147" s="132"/>
      <c r="L2147" s="135"/>
      <c r="M2147" s="135"/>
      <c r="N2147" s="137"/>
      <c r="O2147" s="106"/>
      <c r="P2147" s="135"/>
      <c r="Q2147" s="134"/>
      <c r="R2147" s="132"/>
      <c r="S2147" s="135"/>
      <c r="T2147" s="135"/>
      <c r="U2147" s="137"/>
    </row>
    <row r="2148" spans="1:21" s="148" customFormat="1" x14ac:dyDescent="0.3">
      <c r="A2148" s="111"/>
      <c r="B2148" s="134"/>
      <c r="C2148" s="135"/>
      <c r="D2148" s="136"/>
      <c r="E2148" s="132"/>
      <c r="F2148" s="137"/>
      <c r="G2148" s="135"/>
      <c r="H2148" s="106"/>
      <c r="I2148" s="134"/>
      <c r="J2148" s="135"/>
      <c r="K2148" s="136"/>
      <c r="L2148" s="132"/>
      <c r="M2148" s="137"/>
      <c r="N2148" s="135"/>
      <c r="O2148" s="106"/>
      <c r="P2148" s="134"/>
      <c r="Q2148" s="135"/>
      <c r="R2148" s="136"/>
      <c r="S2148" s="132"/>
      <c r="T2148" s="137"/>
      <c r="U2148" s="135"/>
    </row>
    <row r="2149" spans="1:21" s="148" customFormat="1" x14ac:dyDescent="0.3">
      <c r="A2149" s="111"/>
      <c r="B2149" s="137"/>
      <c r="C2149" s="136"/>
      <c r="D2149" s="135"/>
      <c r="E2149" s="137"/>
      <c r="F2149" s="132"/>
      <c r="G2149" s="134"/>
      <c r="H2149" s="106"/>
      <c r="I2149" s="137"/>
      <c r="J2149" s="136"/>
      <c r="K2149" s="135"/>
      <c r="L2149" s="137"/>
      <c r="M2149" s="132"/>
      <c r="N2149" s="134"/>
      <c r="O2149" s="106"/>
      <c r="P2149" s="137"/>
      <c r="Q2149" s="136"/>
      <c r="R2149" s="135"/>
      <c r="S2149" s="137"/>
      <c r="T2149" s="132"/>
      <c r="U2149" s="134"/>
    </row>
    <row r="2150" spans="1:21" s="148" customFormat="1" x14ac:dyDescent="0.3">
      <c r="A2150" s="111"/>
      <c r="B2150" s="135"/>
      <c r="C2150" s="137"/>
      <c r="D2150" s="137"/>
      <c r="E2150" s="135"/>
      <c r="F2150" s="134"/>
      <c r="G2150" s="132"/>
      <c r="H2150" s="106"/>
      <c r="I2150" s="135"/>
      <c r="J2150" s="137"/>
      <c r="K2150" s="137"/>
      <c r="L2150" s="135"/>
      <c r="M2150" s="134"/>
      <c r="N2150" s="132"/>
      <c r="O2150" s="106"/>
      <c r="P2150" s="135"/>
      <c r="Q2150" s="137"/>
      <c r="R2150" s="137"/>
      <c r="S2150" s="135"/>
      <c r="T2150" s="134"/>
      <c r="U2150" s="132"/>
    </row>
    <row r="2151" spans="1:21" s="148" customFormat="1" x14ac:dyDescent="0.3">
      <c r="A2151" s="111"/>
      <c r="B2151" s="136"/>
      <c r="C2151" s="138"/>
      <c r="D2151" s="135"/>
      <c r="E2151" s="138"/>
      <c r="F2151" s="136"/>
      <c r="G2151" s="138"/>
      <c r="H2151" s="106"/>
      <c r="I2151" s="136"/>
      <c r="J2151" s="138"/>
      <c r="K2151" s="135"/>
      <c r="L2151" s="138"/>
      <c r="M2151" s="136"/>
      <c r="N2151" s="138"/>
      <c r="O2151" s="106"/>
      <c r="P2151" s="136"/>
      <c r="Q2151" s="138"/>
      <c r="R2151" s="135"/>
      <c r="S2151" s="138"/>
      <c r="T2151" s="136"/>
      <c r="U2151" s="138"/>
    </row>
    <row r="2152" spans="1:21" s="148" customFormat="1" x14ac:dyDescent="0.3">
      <c r="A2152" s="111"/>
      <c r="B2152" s="145"/>
      <c r="C2152" s="146"/>
      <c r="D2152" s="145"/>
      <c r="E2152" s="147"/>
      <c r="F2152" s="145"/>
      <c r="G2152" s="146"/>
      <c r="H2152" s="106"/>
      <c r="I2152" s="145"/>
      <c r="J2152" s="146"/>
      <c r="K2152" s="145"/>
      <c r="L2152" s="147"/>
      <c r="M2152" s="145"/>
      <c r="N2152" s="146"/>
      <c r="O2152" s="106"/>
      <c r="P2152" s="145"/>
      <c r="Q2152" s="146"/>
      <c r="R2152" s="145"/>
      <c r="S2152" s="147"/>
      <c r="T2152" s="145"/>
      <c r="U2152" s="146"/>
    </row>
    <row r="2153" spans="1:21" s="148" customFormat="1" x14ac:dyDescent="0.3">
      <c r="A2153" s="111"/>
      <c r="C2153" s="111" t="s">
        <v>197</v>
      </c>
      <c r="D2153" s="111" t="s">
        <v>3</v>
      </c>
      <c r="E2153" s="111" t="s">
        <v>203</v>
      </c>
      <c r="J2153" s="111" t="s">
        <v>197</v>
      </c>
      <c r="K2153" s="111" t="s">
        <v>3</v>
      </c>
      <c r="L2153" s="111" t="s">
        <v>203</v>
      </c>
      <c r="Q2153" s="111" t="s">
        <v>197</v>
      </c>
      <c r="R2153" s="111" t="s">
        <v>3</v>
      </c>
      <c r="S2153" s="111" t="s">
        <v>203</v>
      </c>
    </row>
    <row r="2154" spans="1:21" s="148" customFormat="1" x14ac:dyDescent="0.3">
      <c r="A2154" s="111"/>
      <c r="B2154" s="111" t="s">
        <v>199</v>
      </c>
      <c r="C2154" s="148" t="e">
        <f>AVERAGE(B2145,C2146,D2147,E2148,F2149,G2150)</f>
        <v>#DIV/0!</v>
      </c>
      <c r="D2154" s="148" t="e">
        <f>STDEV(B2145,C2146,D2147,E2148,F2149,G2150)</f>
        <v>#DIV/0!</v>
      </c>
      <c r="E2154" s="148" t="e">
        <f>ROUND((D2154/C2154)*100,2)&amp;"%"</f>
        <v>#DIV/0!</v>
      </c>
      <c r="I2154" s="111" t="s">
        <v>199</v>
      </c>
      <c r="J2154" s="148" t="e">
        <f>AVERAGE(I2145,J2146,K2147,L2148,M2149,N2150)</f>
        <v>#DIV/0!</v>
      </c>
      <c r="K2154" s="148" t="e">
        <f>STDEV(I2145,J2146,K2147,L2148,M2149,N2150)</f>
        <v>#DIV/0!</v>
      </c>
      <c r="L2154" s="148" t="e">
        <f>ROUND((K2154/J2154)*100,2)&amp;"%"</f>
        <v>#DIV/0!</v>
      </c>
      <c r="P2154" s="111" t="s">
        <v>199</v>
      </c>
      <c r="Q2154" s="148" t="e">
        <f>AVERAGE(P2145,Q2146,R2147,S2148,T2149,U2150)</f>
        <v>#DIV/0!</v>
      </c>
      <c r="R2154" s="148" t="e">
        <f>STDEV(P2145,Q2146,R2147,S2148,T2149,U2150)</f>
        <v>#DIV/0!</v>
      </c>
      <c r="S2154" s="148" t="e">
        <f>ROUND((R2154/Q2154)*100,2)&amp;"%"</f>
        <v>#DIV/0!</v>
      </c>
    </row>
    <row r="2155" spans="1:21" s="148" customFormat="1" x14ac:dyDescent="0.3">
      <c r="A2155" s="111"/>
      <c r="B2155" s="111" t="s">
        <v>198</v>
      </c>
      <c r="C2155" s="148" t="e">
        <f>AVERAGE(B2146,C2145,D2145,F2145,G2145,E2146)</f>
        <v>#DIV/0!</v>
      </c>
      <c r="D2155" s="148" t="e">
        <f>STDEV(B2146,C2145,D2145,E2146,F2145,G2145)</f>
        <v>#DIV/0!</v>
      </c>
      <c r="E2155" s="148" t="e">
        <f t="shared" ref="E2155:E2159" si="357">ROUND((D2155/C2155)*100,2)&amp;"%"</f>
        <v>#DIV/0!</v>
      </c>
      <c r="F2155" s="111"/>
      <c r="G2155" s="111"/>
      <c r="I2155" s="111" t="s">
        <v>198</v>
      </c>
      <c r="J2155" s="148" t="e">
        <f>AVERAGE(I2146,J2145,K2145,M2145,N2145,L2146)</f>
        <v>#DIV/0!</v>
      </c>
      <c r="K2155" s="148" t="e">
        <f>STDEV(I2146,J2145,K2145,L2146,M2145,N2145)</f>
        <v>#DIV/0!</v>
      </c>
      <c r="L2155" s="148" t="e">
        <f t="shared" ref="L2155:L2159" si="358">ROUND((K2155/J2155)*100,2)&amp;"%"</f>
        <v>#DIV/0!</v>
      </c>
      <c r="M2155" s="111"/>
      <c r="N2155" s="111"/>
      <c r="P2155" s="111" t="s">
        <v>198</v>
      </c>
      <c r="Q2155" s="148" t="e">
        <f>AVERAGE(P2146,Q2145,R2145,T2145,U2145,S2146)</f>
        <v>#DIV/0!</v>
      </c>
      <c r="R2155" s="148" t="e">
        <f>STDEV(P2146,Q2145,R2145,S2146,T2145,U2145)</f>
        <v>#DIV/0!</v>
      </c>
      <c r="S2155" s="148" t="e">
        <f t="shared" ref="S2155:S2159" si="359">ROUND((R2155/Q2155)*100,2)&amp;"%"</f>
        <v>#DIV/0!</v>
      </c>
      <c r="T2155" s="111"/>
      <c r="U2155" s="111"/>
    </row>
    <row r="2156" spans="1:21" s="148" customFormat="1" x14ac:dyDescent="0.3">
      <c r="A2156" s="111"/>
      <c r="B2156" s="111" t="s">
        <v>200</v>
      </c>
      <c r="C2156" s="148" t="e">
        <f>AVERAGE(B2148,C2147,D2146,E2145,F2150,G2149)</f>
        <v>#DIV/0!</v>
      </c>
      <c r="D2156" s="148" t="e">
        <f>STDEV(B2148,C2147,D2146,E2145,F2150,G2149)</f>
        <v>#DIV/0!</v>
      </c>
      <c r="E2156" s="148" t="e">
        <f t="shared" si="357"/>
        <v>#DIV/0!</v>
      </c>
      <c r="F2156" s="111"/>
      <c r="G2156" s="111"/>
      <c r="I2156" s="111" t="s">
        <v>200</v>
      </c>
      <c r="J2156" s="148" t="e">
        <f>AVERAGE(I2148,J2147,K2146,L2145,M2150,N2149)</f>
        <v>#DIV/0!</v>
      </c>
      <c r="K2156" s="148" t="e">
        <f>STDEV(I2148,J2147,K2146,L2145,M2150,N2149)</f>
        <v>#DIV/0!</v>
      </c>
      <c r="L2156" s="148" t="e">
        <f t="shared" si="358"/>
        <v>#DIV/0!</v>
      </c>
      <c r="M2156" s="111"/>
      <c r="N2156" s="111"/>
      <c r="P2156" s="111" t="s">
        <v>200</v>
      </c>
      <c r="Q2156" s="148" t="e">
        <f>AVERAGE(P2148,Q2147,R2146,S2145,T2150,U2149)</f>
        <v>#DIV/0!</v>
      </c>
      <c r="R2156" s="148" t="e">
        <f>STDEV(P2148,Q2147,R2146,S2145,T2150,U2149)</f>
        <v>#DIV/0!</v>
      </c>
      <c r="S2156" s="148" t="e">
        <f t="shared" si="359"/>
        <v>#DIV/0!</v>
      </c>
      <c r="T2156" s="111"/>
      <c r="U2156" s="111"/>
    </row>
    <row r="2157" spans="1:21" s="148" customFormat="1" x14ac:dyDescent="0.3">
      <c r="A2157" s="111"/>
      <c r="B2157" s="111" t="s">
        <v>201</v>
      </c>
      <c r="C2157" s="148" t="e">
        <f>AVERAGE(B2149,C2150,D2150,E2149,F2148,G2147)</f>
        <v>#DIV/0!</v>
      </c>
      <c r="D2157" s="148" t="e">
        <f>STDEV(B2149,C2150,D2150,E2149,F2148,G2147)</f>
        <v>#DIV/0!</v>
      </c>
      <c r="E2157" s="148" t="e">
        <f t="shared" si="357"/>
        <v>#DIV/0!</v>
      </c>
      <c r="F2157" s="111"/>
      <c r="G2157" s="111"/>
      <c r="I2157" s="111" t="s">
        <v>201</v>
      </c>
      <c r="J2157" s="148" t="e">
        <f>AVERAGE(I2149,J2150,K2150,L2149,M2148,N2147)</f>
        <v>#DIV/0!</v>
      </c>
      <c r="K2157" s="148" t="e">
        <f>STDEV(I2149,J2150,K2150,L2149,M2148,N2147)</f>
        <v>#DIV/0!</v>
      </c>
      <c r="L2157" s="148" t="e">
        <f t="shared" si="358"/>
        <v>#DIV/0!</v>
      </c>
      <c r="M2157" s="111"/>
      <c r="N2157" s="111"/>
      <c r="P2157" s="111" t="s">
        <v>201</v>
      </c>
      <c r="Q2157" s="148" t="e">
        <f>AVERAGE(P2149,Q2150,R2150,S2149,T2148,U2147)</f>
        <v>#DIV/0!</v>
      </c>
      <c r="R2157" s="148" t="e">
        <f>STDEV(P2149,Q2150,R2150,S2149,T2148,U2147)</f>
        <v>#DIV/0!</v>
      </c>
      <c r="S2157" s="148" t="e">
        <f t="shared" si="359"/>
        <v>#DIV/0!</v>
      </c>
      <c r="T2157" s="111"/>
      <c r="U2157" s="111"/>
    </row>
    <row r="2158" spans="1:21" s="148" customFormat="1" x14ac:dyDescent="0.3">
      <c r="A2158" s="111"/>
      <c r="B2158" s="111" t="s">
        <v>202</v>
      </c>
      <c r="C2158" s="148" t="e">
        <f>AVERAGE(B2151,C2149,D2148,G2146,F2151,E2152)</f>
        <v>#DIV/0!</v>
      </c>
      <c r="D2158" s="148" t="e">
        <f>STDEV(B2151,C2149,D2148,G2146,F2151,E2152)</f>
        <v>#DIV/0!</v>
      </c>
      <c r="E2158" s="148" t="e">
        <f t="shared" si="357"/>
        <v>#DIV/0!</v>
      </c>
      <c r="F2158" s="111"/>
      <c r="G2158" s="111"/>
      <c r="I2158" s="111" t="s">
        <v>202</v>
      </c>
      <c r="J2158" s="148" t="e">
        <f>AVERAGE(I2151,J2149,K2148,N2146,M2151,L2152)</f>
        <v>#DIV/0!</v>
      </c>
      <c r="K2158" s="148" t="e">
        <f>STDEV(I2151,J2149,K2148,N2146,M2151,L2152)</f>
        <v>#DIV/0!</v>
      </c>
      <c r="L2158" s="148" t="e">
        <f t="shared" si="358"/>
        <v>#DIV/0!</v>
      </c>
      <c r="M2158" s="111"/>
      <c r="N2158" s="111"/>
      <c r="P2158" s="111" t="s">
        <v>202</v>
      </c>
      <c r="Q2158" s="148" t="e">
        <f>AVERAGE(P2151,Q2149,R2148,U2146,T2151,S2152)</f>
        <v>#DIV/0!</v>
      </c>
      <c r="R2158" s="148" t="e">
        <f>STDEV(P2151,Q2149,R2148,U2146,T2151,S2152)</f>
        <v>#DIV/0!</v>
      </c>
      <c r="S2158" s="148" t="e">
        <f t="shared" si="359"/>
        <v>#DIV/0!</v>
      </c>
      <c r="T2158" s="111"/>
      <c r="U2158" s="111"/>
    </row>
    <row r="2159" spans="1:21" s="148" customFormat="1" x14ac:dyDescent="0.3">
      <c r="A2159" s="111"/>
      <c r="B2159" s="111" t="s">
        <v>204</v>
      </c>
      <c r="C2159" s="148" t="e">
        <f>AVERAGE(B2152,C2151,D2152,E2151,F2152,G2151)</f>
        <v>#DIV/0!</v>
      </c>
      <c r="D2159" s="148" t="e">
        <f>STDEV(B2152,C2151,D2152,E2151,F2152,G2151)</f>
        <v>#DIV/0!</v>
      </c>
      <c r="E2159" s="148" t="e">
        <f t="shared" si="357"/>
        <v>#DIV/0!</v>
      </c>
      <c r="F2159" s="111"/>
      <c r="G2159" s="111"/>
      <c r="I2159" s="111" t="s">
        <v>204</v>
      </c>
      <c r="J2159" s="148" t="e">
        <f>AVERAGE(I2152,J2151,K2152,L2151,M2152,N2151)</f>
        <v>#DIV/0!</v>
      </c>
      <c r="K2159" s="148" t="e">
        <f>STDEV(I2152,J2151,K2152,L2151,M2152,N2151)</f>
        <v>#DIV/0!</v>
      </c>
      <c r="L2159" s="148" t="e">
        <f t="shared" si="358"/>
        <v>#DIV/0!</v>
      </c>
      <c r="M2159" s="111"/>
      <c r="N2159" s="111"/>
      <c r="P2159" s="111" t="s">
        <v>204</v>
      </c>
      <c r="Q2159" s="148" t="e">
        <f>AVERAGE(P2152,Q2151,R2152,S2151,T2152,U2151)</f>
        <v>#DIV/0!</v>
      </c>
      <c r="R2159" s="148" t="e">
        <f>STDEV(P2152,Q2151,R2152,S2151,T2152,U2151)</f>
        <v>#DIV/0!</v>
      </c>
      <c r="S2159" s="148" t="e">
        <f t="shared" si="359"/>
        <v>#DIV/0!</v>
      </c>
      <c r="T2159" s="111"/>
      <c r="U2159" s="111"/>
    </row>
    <row r="2160" spans="1:21" s="148" customFormat="1" x14ac:dyDescent="0.3">
      <c r="A2160" s="111"/>
      <c r="B2160" s="111"/>
      <c r="C2160" s="111"/>
      <c r="D2160" s="111"/>
      <c r="E2160" s="111"/>
      <c r="F2160" s="111"/>
      <c r="G2160" s="111"/>
      <c r="I2160" s="111"/>
      <c r="J2160" s="111"/>
      <c r="K2160" s="111"/>
      <c r="L2160" s="111"/>
      <c r="M2160" s="111"/>
      <c r="N2160" s="111"/>
      <c r="P2160" s="111"/>
      <c r="Q2160" s="111"/>
      <c r="R2160" s="111"/>
      <c r="S2160" s="111"/>
      <c r="T2160" s="111"/>
      <c r="U2160" s="111"/>
    </row>
    <row r="2161" spans="1:21" s="148" customFormat="1" x14ac:dyDescent="0.3">
      <c r="A2161" s="111"/>
      <c r="B2161" s="52" t="s">
        <v>194</v>
      </c>
      <c r="C2161" s="106"/>
      <c r="D2161" s="106"/>
      <c r="E2161" s="106"/>
      <c r="F2161" s="106"/>
      <c r="G2161" s="106"/>
      <c r="H2161" s="106"/>
      <c r="I2161" s="52" t="s">
        <v>195</v>
      </c>
      <c r="J2161" s="106"/>
      <c r="K2161" s="106"/>
      <c r="L2161" s="106"/>
      <c r="M2161" s="106"/>
      <c r="N2161" s="106"/>
      <c r="O2161" s="106"/>
      <c r="P2161" s="52" t="s">
        <v>196</v>
      </c>
      <c r="Q2161" s="106"/>
      <c r="R2161" s="106"/>
      <c r="S2161" s="106"/>
      <c r="T2161" s="106"/>
      <c r="U2161" s="106"/>
    </row>
    <row r="2162" spans="1:21" s="148" customFormat="1" x14ac:dyDescent="0.3">
      <c r="A2162" s="111"/>
      <c r="B2162" s="131"/>
      <c r="C2162" s="131"/>
      <c r="D2162" s="131"/>
      <c r="E2162" s="131"/>
      <c r="F2162" s="131"/>
      <c r="G2162" s="131"/>
      <c r="H2162" s="106"/>
      <c r="I2162" s="131"/>
      <c r="J2162" s="131"/>
      <c r="K2162" s="131"/>
      <c r="L2162" s="131"/>
      <c r="M2162" s="131"/>
      <c r="N2162" s="131"/>
      <c r="O2162" s="106"/>
      <c r="P2162" s="131"/>
      <c r="Q2162" s="131"/>
      <c r="R2162" s="131"/>
      <c r="S2162" s="131"/>
      <c r="T2162" s="131"/>
      <c r="U2162" s="131"/>
    </row>
    <row r="2163" spans="1:21" s="148" customFormat="1" x14ac:dyDescent="0.3">
      <c r="A2163" s="111"/>
      <c r="B2163" s="132"/>
      <c r="C2163" s="133"/>
      <c r="D2163" s="133"/>
      <c r="E2163" s="134"/>
      <c r="F2163" s="133"/>
      <c r="G2163" s="133"/>
      <c r="H2163" s="106"/>
      <c r="I2163" s="132"/>
      <c r="J2163" s="133"/>
      <c r="K2163" s="133"/>
      <c r="L2163" s="134"/>
      <c r="M2163" s="133"/>
      <c r="N2163" s="133"/>
      <c r="O2163" s="106"/>
      <c r="P2163" s="132"/>
      <c r="Q2163" s="133"/>
      <c r="R2163" s="133"/>
      <c r="S2163" s="134"/>
      <c r="T2163" s="133"/>
      <c r="U2163" s="133"/>
    </row>
    <row r="2164" spans="1:21" s="148" customFormat="1" x14ac:dyDescent="0.3">
      <c r="A2164" s="111"/>
      <c r="B2164" s="133"/>
      <c r="C2164" s="132"/>
      <c r="D2164" s="134"/>
      <c r="E2164" s="133"/>
      <c r="F2164" s="135"/>
      <c r="G2164" s="136"/>
      <c r="H2164" s="106"/>
      <c r="I2164" s="133"/>
      <c r="J2164" s="132"/>
      <c r="K2164" s="134"/>
      <c r="L2164" s="133"/>
      <c r="M2164" s="135"/>
      <c r="N2164" s="136"/>
      <c r="O2164" s="106"/>
      <c r="P2164" s="133"/>
      <c r="Q2164" s="132"/>
      <c r="R2164" s="134"/>
      <c r="S2164" s="133"/>
      <c r="T2164" s="135"/>
      <c r="U2164" s="136"/>
    </row>
    <row r="2165" spans="1:21" s="148" customFormat="1" x14ac:dyDescent="0.3">
      <c r="A2165" s="111"/>
      <c r="B2165" s="135"/>
      <c r="C2165" s="134"/>
      <c r="D2165" s="132"/>
      <c r="E2165" s="135"/>
      <c r="F2165" s="135"/>
      <c r="G2165" s="137"/>
      <c r="H2165" s="106"/>
      <c r="I2165" s="135"/>
      <c r="J2165" s="134"/>
      <c r="K2165" s="132"/>
      <c r="L2165" s="135"/>
      <c r="M2165" s="135"/>
      <c r="N2165" s="137"/>
      <c r="O2165" s="106"/>
      <c r="P2165" s="135"/>
      <c r="Q2165" s="134"/>
      <c r="R2165" s="132"/>
      <c r="S2165" s="135"/>
      <c r="T2165" s="135"/>
      <c r="U2165" s="137"/>
    </row>
    <row r="2166" spans="1:21" s="148" customFormat="1" x14ac:dyDescent="0.3">
      <c r="A2166" s="111"/>
      <c r="B2166" s="134"/>
      <c r="C2166" s="135"/>
      <c r="D2166" s="136"/>
      <c r="E2166" s="132"/>
      <c r="F2166" s="137"/>
      <c r="G2166" s="135"/>
      <c r="H2166" s="106"/>
      <c r="I2166" s="134"/>
      <c r="J2166" s="135"/>
      <c r="K2166" s="136"/>
      <c r="L2166" s="132"/>
      <c r="M2166" s="137"/>
      <c r="N2166" s="135"/>
      <c r="O2166" s="106"/>
      <c r="P2166" s="134"/>
      <c r="Q2166" s="135"/>
      <c r="R2166" s="136"/>
      <c r="S2166" s="132"/>
      <c r="T2166" s="137"/>
      <c r="U2166" s="135"/>
    </row>
    <row r="2167" spans="1:21" s="148" customFormat="1" x14ac:dyDescent="0.3">
      <c r="A2167" s="111"/>
      <c r="B2167" s="137"/>
      <c r="C2167" s="136"/>
      <c r="D2167" s="135"/>
      <c r="E2167" s="137"/>
      <c r="F2167" s="132"/>
      <c r="G2167" s="134"/>
      <c r="H2167" s="106"/>
      <c r="I2167" s="137"/>
      <c r="J2167" s="136"/>
      <c r="K2167" s="135"/>
      <c r="L2167" s="137"/>
      <c r="M2167" s="132"/>
      <c r="N2167" s="134"/>
      <c r="O2167" s="106"/>
      <c r="P2167" s="137"/>
      <c r="Q2167" s="136"/>
      <c r="R2167" s="135"/>
      <c r="S2167" s="137"/>
      <c r="T2167" s="132"/>
      <c r="U2167" s="134"/>
    </row>
    <row r="2168" spans="1:21" s="148" customFormat="1" x14ac:dyDescent="0.3">
      <c r="A2168" s="111"/>
      <c r="B2168" s="135"/>
      <c r="C2168" s="137"/>
      <c r="D2168" s="137"/>
      <c r="E2168" s="135"/>
      <c r="F2168" s="134"/>
      <c r="G2168" s="132"/>
      <c r="H2168" s="106"/>
      <c r="I2168" s="135"/>
      <c r="J2168" s="137"/>
      <c r="K2168" s="137"/>
      <c r="L2168" s="135"/>
      <c r="M2168" s="134"/>
      <c r="N2168" s="132"/>
      <c r="O2168" s="106"/>
      <c r="P2168" s="135"/>
      <c r="Q2168" s="137"/>
      <c r="R2168" s="137"/>
      <c r="S2168" s="135"/>
      <c r="T2168" s="134"/>
      <c r="U2168" s="132"/>
    </row>
    <row r="2169" spans="1:21" s="148" customFormat="1" x14ac:dyDescent="0.3">
      <c r="A2169" s="111"/>
      <c r="B2169" s="136"/>
      <c r="C2169" s="138"/>
      <c r="D2169" s="135"/>
      <c r="E2169" s="138"/>
      <c r="F2169" s="136"/>
      <c r="G2169" s="138"/>
      <c r="H2169" s="106"/>
      <c r="I2169" s="136"/>
      <c r="J2169" s="138"/>
      <c r="K2169" s="135"/>
      <c r="L2169" s="138"/>
      <c r="M2169" s="136"/>
      <c r="N2169" s="138"/>
      <c r="O2169" s="106"/>
      <c r="P2169" s="136"/>
      <c r="Q2169" s="138"/>
      <c r="R2169" s="135"/>
      <c r="S2169" s="138"/>
      <c r="T2169" s="136"/>
      <c r="U2169" s="138"/>
    </row>
    <row r="2170" spans="1:21" s="148" customFormat="1" x14ac:dyDescent="0.3">
      <c r="A2170" s="111"/>
      <c r="B2170" s="145"/>
      <c r="C2170" s="146"/>
      <c r="D2170" s="145"/>
      <c r="E2170" s="147"/>
      <c r="F2170" s="145"/>
      <c r="G2170" s="146"/>
      <c r="H2170" s="106"/>
      <c r="I2170" s="145"/>
      <c r="J2170" s="146"/>
      <c r="K2170" s="145"/>
      <c r="L2170" s="147"/>
      <c r="M2170" s="145"/>
      <c r="N2170" s="146"/>
      <c r="O2170" s="106"/>
      <c r="P2170" s="145"/>
      <c r="Q2170" s="146"/>
      <c r="R2170" s="145"/>
      <c r="S2170" s="147"/>
      <c r="T2170" s="145"/>
      <c r="U2170" s="146"/>
    </row>
    <row r="2171" spans="1:21" s="148" customFormat="1" x14ac:dyDescent="0.3">
      <c r="A2171" s="111"/>
      <c r="C2171" s="111" t="s">
        <v>197</v>
      </c>
      <c r="D2171" s="111" t="s">
        <v>3</v>
      </c>
      <c r="E2171" s="111" t="s">
        <v>203</v>
      </c>
      <c r="J2171" s="111" t="s">
        <v>197</v>
      </c>
      <c r="K2171" s="111" t="s">
        <v>3</v>
      </c>
      <c r="L2171" s="111" t="s">
        <v>203</v>
      </c>
      <c r="Q2171" s="111" t="s">
        <v>197</v>
      </c>
      <c r="R2171" s="111" t="s">
        <v>3</v>
      </c>
      <c r="S2171" s="111" t="s">
        <v>203</v>
      </c>
    </row>
    <row r="2172" spans="1:21" s="148" customFormat="1" x14ac:dyDescent="0.3">
      <c r="A2172" s="111"/>
      <c r="B2172" s="111" t="s">
        <v>199</v>
      </c>
      <c r="C2172" s="148" t="e">
        <f>AVERAGE(B2163,C2164,D2165,E2166,F2167,G2168)</f>
        <v>#DIV/0!</v>
      </c>
      <c r="D2172" s="148" t="e">
        <f>STDEV(B2163,C2164,D2165,E2166,F2167,G2168)</f>
        <v>#DIV/0!</v>
      </c>
      <c r="E2172" s="148" t="e">
        <f>ROUND((D2172/C2172)*100,2)&amp;"%"</f>
        <v>#DIV/0!</v>
      </c>
      <c r="I2172" s="111" t="s">
        <v>199</v>
      </c>
      <c r="J2172" s="148" t="e">
        <f>AVERAGE(I2163,J2164,K2165,L2166,M2167,N2168)</f>
        <v>#DIV/0!</v>
      </c>
      <c r="K2172" s="148" t="e">
        <f>STDEV(I2163,J2164,K2165,L2166,M2167,N2168)</f>
        <v>#DIV/0!</v>
      </c>
      <c r="L2172" s="148" t="e">
        <f>ROUND((K2172/J2172)*100,2)&amp;"%"</f>
        <v>#DIV/0!</v>
      </c>
      <c r="P2172" s="111" t="s">
        <v>199</v>
      </c>
      <c r="Q2172" s="148" t="e">
        <f>AVERAGE(P2163,Q2164,R2165,S2166,T2167,U2168)</f>
        <v>#DIV/0!</v>
      </c>
      <c r="R2172" s="148" t="e">
        <f>STDEV(P2163,Q2164,R2165,S2166,T2167,U2168)</f>
        <v>#DIV/0!</v>
      </c>
      <c r="S2172" s="148" t="e">
        <f>ROUND((R2172/Q2172)*100,2)&amp;"%"</f>
        <v>#DIV/0!</v>
      </c>
    </row>
    <row r="2173" spans="1:21" s="148" customFormat="1" x14ac:dyDescent="0.3">
      <c r="A2173" s="111"/>
      <c r="B2173" s="111" t="s">
        <v>198</v>
      </c>
      <c r="C2173" s="148" t="e">
        <f>AVERAGE(B2164,C2163,D2163,F2163,G2163,E2164)</f>
        <v>#DIV/0!</v>
      </c>
      <c r="D2173" s="148" t="e">
        <f>STDEV(B2164,C2163,D2163,E2164,F2163,G2163)</f>
        <v>#DIV/0!</v>
      </c>
      <c r="E2173" s="148" t="e">
        <f t="shared" ref="E2173:E2177" si="360">ROUND((D2173/C2173)*100,2)&amp;"%"</f>
        <v>#DIV/0!</v>
      </c>
      <c r="F2173" s="111"/>
      <c r="G2173" s="111"/>
      <c r="I2173" s="111" t="s">
        <v>198</v>
      </c>
      <c r="J2173" s="148" t="e">
        <f>AVERAGE(I2164,J2163,K2163,M2163,N2163,L2164)</f>
        <v>#DIV/0!</v>
      </c>
      <c r="K2173" s="148" t="e">
        <f>STDEV(I2164,J2163,K2163,L2164,M2163,N2163)</f>
        <v>#DIV/0!</v>
      </c>
      <c r="L2173" s="148" t="e">
        <f t="shared" ref="L2173:L2177" si="361">ROUND((K2173/J2173)*100,2)&amp;"%"</f>
        <v>#DIV/0!</v>
      </c>
      <c r="M2173" s="111"/>
      <c r="N2173" s="111"/>
      <c r="P2173" s="111" t="s">
        <v>198</v>
      </c>
      <c r="Q2173" s="148" t="e">
        <f>AVERAGE(P2164,Q2163,R2163,T2163,U2163,S2164)</f>
        <v>#DIV/0!</v>
      </c>
      <c r="R2173" s="148" t="e">
        <f>STDEV(P2164,Q2163,R2163,S2164,T2163,U2163)</f>
        <v>#DIV/0!</v>
      </c>
      <c r="S2173" s="148" t="e">
        <f t="shared" ref="S2173:S2177" si="362">ROUND((R2173/Q2173)*100,2)&amp;"%"</f>
        <v>#DIV/0!</v>
      </c>
      <c r="T2173" s="111"/>
      <c r="U2173" s="111"/>
    </row>
    <row r="2174" spans="1:21" s="148" customFormat="1" x14ac:dyDescent="0.3">
      <c r="A2174" s="111"/>
      <c r="B2174" s="111" t="s">
        <v>200</v>
      </c>
      <c r="C2174" s="148" t="e">
        <f>AVERAGE(B2166,C2165,D2164,E2163,F2168,G2167)</f>
        <v>#DIV/0!</v>
      </c>
      <c r="D2174" s="148" t="e">
        <f>STDEV(B2166,C2165,D2164,E2163,F2168,G2167)</f>
        <v>#DIV/0!</v>
      </c>
      <c r="E2174" s="148" t="e">
        <f t="shared" si="360"/>
        <v>#DIV/0!</v>
      </c>
      <c r="F2174" s="111"/>
      <c r="G2174" s="111"/>
      <c r="I2174" s="111" t="s">
        <v>200</v>
      </c>
      <c r="J2174" s="148" t="e">
        <f>AVERAGE(I2166,J2165,K2164,L2163,M2168,N2167)</f>
        <v>#DIV/0!</v>
      </c>
      <c r="K2174" s="148" t="e">
        <f>STDEV(I2166,J2165,K2164,L2163,M2168,N2167)</f>
        <v>#DIV/0!</v>
      </c>
      <c r="L2174" s="148" t="e">
        <f t="shared" si="361"/>
        <v>#DIV/0!</v>
      </c>
      <c r="M2174" s="111"/>
      <c r="N2174" s="111"/>
      <c r="P2174" s="111" t="s">
        <v>200</v>
      </c>
      <c r="Q2174" s="148" t="e">
        <f>AVERAGE(P2166,Q2165,R2164,S2163,T2168,U2167)</f>
        <v>#DIV/0!</v>
      </c>
      <c r="R2174" s="148" t="e">
        <f>STDEV(P2166,Q2165,R2164,S2163,T2168,U2167)</f>
        <v>#DIV/0!</v>
      </c>
      <c r="S2174" s="148" t="e">
        <f t="shared" si="362"/>
        <v>#DIV/0!</v>
      </c>
      <c r="T2174" s="111"/>
      <c r="U2174" s="111"/>
    </row>
    <row r="2175" spans="1:21" s="148" customFormat="1" x14ac:dyDescent="0.3">
      <c r="A2175" s="111"/>
      <c r="B2175" s="111" t="s">
        <v>201</v>
      </c>
      <c r="C2175" s="148" t="e">
        <f>AVERAGE(B2167,C2168,D2168,E2167,F2166,G2165)</f>
        <v>#DIV/0!</v>
      </c>
      <c r="D2175" s="148" t="e">
        <f>STDEV(B2167,C2168,D2168,E2167,F2166,G2165)</f>
        <v>#DIV/0!</v>
      </c>
      <c r="E2175" s="148" t="e">
        <f t="shared" si="360"/>
        <v>#DIV/0!</v>
      </c>
      <c r="F2175" s="111"/>
      <c r="G2175" s="111"/>
      <c r="I2175" s="111" t="s">
        <v>201</v>
      </c>
      <c r="J2175" s="148" t="e">
        <f>AVERAGE(I2167,J2168,K2168,L2167,M2166,N2165)</f>
        <v>#DIV/0!</v>
      </c>
      <c r="K2175" s="148" t="e">
        <f>STDEV(I2167,J2168,K2168,L2167,M2166,N2165)</f>
        <v>#DIV/0!</v>
      </c>
      <c r="L2175" s="148" t="e">
        <f t="shared" si="361"/>
        <v>#DIV/0!</v>
      </c>
      <c r="M2175" s="111"/>
      <c r="N2175" s="111"/>
      <c r="P2175" s="111" t="s">
        <v>201</v>
      </c>
      <c r="Q2175" s="148" t="e">
        <f>AVERAGE(P2167,Q2168,R2168,S2167,T2166,U2165)</f>
        <v>#DIV/0!</v>
      </c>
      <c r="R2175" s="148" t="e">
        <f>STDEV(P2167,Q2168,R2168,S2167,T2166,U2165)</f>
        <v>#DIV/0!</v>
      </c>
      <c r="S2175" s="148" t="e">
        <f t="shared" si="362"/>
        <v>#DIV/0!</v>
      </c>
      <c r="T2175" s="111"/>
      <c r="U2175" s="111"/>
    </row>
    <row r="2176" spans="1:21" s="148" customFormat="1" x14ac:dyDescent="0.3">
      <c r="A2176" s="111"/>
      <c r="B2176" s="111" t="s">
        <v>202</v>
      </c>
      <c r="C2176" s="148" t="e">
        <f>AVERAGE(B2169,C2167,D2166,G2164,F2169,E2170)</f>
        <v>#DIV/0!</v>
      </c>
      <c r="D2176" s="148" t="e">
        <f>STDEV(B2169,C2167,D2166,G2164,F2169,E2170)</f>
        <v>#DIV/0!</v>
      </c>
      <c r="E2176" s="148" t="e">
        <f t="shared" si="360"/>
        <v>#DIV/0!</v>
      </c>
      <c r="F2176" s="111"/>
      <c r="G2176" s="111"/>
      <c r="I2176" s="111" t="s">
        <v>202</v>
      </c>
      <c r="J2176" s="148" t="e">
        <f>AVERAGE(I2169,J2167,K2166,N2164,M2169,L2170)</f>
        <v>#DIV/0!</v>
      </c>
      <c r="K2176" s="148" t="e">
        <f>STDEV(I2169,J2167,K2166,N2164,M2169,L2170)</f>
        <v>#DIV/0!</v>
      </c>
      <c r="L2176" s="148" t="e">
        <f t="shared" si="361"/>
        <v>#DIV/0!</v>
      </c>
      <c r="M2176" s="111"/>
      <c r="N2176" s="111"/>
      <c r="P2176" s="111" t="s">
        <v>202</v>
      </c>
      <c r="Q2176" s="148" t="e">
        <f>AVERAGE(P2169,Q2167,R2166,U2164,T2169,S2170)</f>
        <v>#DIV/0!</v>
      </c>
      <c r="R2176" s="148" t="e">
        <f>STDEV(P2169,Q2167,R2166,U2164,T2169,S2170)</f>
        <v>#DIV/0!</v>
      </c>
      <c r="S2176" s="148" t="e">
        <f t="shared" si="362"/>
        <v>#DIV/0!</v>
      </c>
      <c r="T2176" s="111"/>
      <c r="U2176" s="111"/>
    </row>
    <row r="2177" spans="1:21" s="148" customFormat="1" x14ac:dyDescent="0.3">
      <c r="A2177" s="111"/>
      <c r="B2177" s="111" t="s">
        <v>204</v>
      </c>
      <c r="C2177" s="148" t="e">
        <f>AVERAGE(B2170,C2169,D2170,E2169,F2170,G2169)</f>
        <v>#DIV/0!</v>
      </c>
      <c r="D2177" s="148" t="e">
        <f>STDEV(B2170,C2169,D2170,E2169,F2170,G2169)</f>
        <v>#DIV/0!</v>
      </c>
      <c r="E2177" s="148" t="e">
        <f t="shared" si="360"/>
        <v>#DIV/0!</v>
      </c>
      <c r="F2177" s="111"/>
      <c r="G2177" s="111"/>
      <c r="I2177" s="111" t="s">
        <v>204</v>
      </c>
      <c r="J2177" s="148" t="e">
        <f>AVERAGE(I2170,J2169,K2170,L2169,M2170,N2169)</f>
        <v>#DIV/0!</v>
      </c>
      <c r="K2177" s="148" t="e">
        <f>STDEV(I2170,J2169,K2170,L2169,M2170,N2169)</f>
        <v>#DIV/0!</v>
      </c>
      <c r="L2177" s="148" t="e">
        <f t="shared" si="361"/>
        <v>#DIV/0!</v>
      </c>
      <c r="M2177" s="111"/>
      <c r="N2177" s="111"/>
      <c r="P2177" s="111" t="s">
        <v>204</v>
      </c>
      <c r="Q2177" s="148" t="e">
        <f>AVERAGE(P2170,Q2169,R2170,S2169,T2170,U2169)</f>
        <v>#DIV/0!</v>
      </c>
      <c r="R2177" s="148" t="e">
        <f>STDEV(P2170,Q2169,R2170,S2169,T2170,U2169)</f>
        <v>#DIV/0!</v>
      </c>
      <c r="S2177" s="148" t="e">
        <f t="shared" si="362"/>
        <v>#DIV/0!</v>
      </c>
      <c r="T2177" s="111"/>
      <c r="U2177" s="111"/>
    </row>
    <row r="2178" spans="1:21" s="148" customFormat="1" x14ac:dyDescent="0.3">
      <c r="A2178" s="111"/>
      <c r="B2178" s="111"/>
      <c r="C2178" s="111"/>
      <c r="D2178" s="111"/>
      <c r="E2178" s="111"/>
      <c r="F2178" s="111"/>
      <c r="G2178" s="111"/>
      <c r="I2178" s="111"/>
      <c r="J2178" s="111"/>
      <c r="K2178" s="111"/>
      <c r="L2178" s="111"/>
      <c r="M2178" s="111"/>
      <c r="N2178" s="111"/>
      <c r="P2178" s="111"/>
      <c r="Q2178" s="111"/>
      <c r="R2178" s="111"/>
      <c r="S2178" s="111"/>
      <c r="T2178" s="111"/>
      <c r="U2178" s="111"/>
    </row>
    <row r="2179" spans="1:21" s="148" customFormat="1" x14ac:dyDescent="0.3">
      <c r="A2179" s="111"/>
      <c r="B2179" s="52" t="s">
        <v>194</v>
      </c>
      <c r="C2179" s="106"/>
      <c r="D2179" s="106"/>
      <c r="E2179" s="106"/>
      <c r="F2179" s="106"/>
      <c r="G2179" s="106"/>
      <c r="H2179" s="106"/>
      <c r="I2179" s="52" t="s">
        <v>195</v>
      </c>
      <c r="J2179" s="106"/>
      <c r="K2179" s="106"/>
      <c r="L2179" s="106"/>
      <c r="M2179" s="106"/>
      <c r="N2179" s="106"/>
      <c r="O2179" s="106"/>
      <c r="P2179" s="52" t="s">
        <v>196</v>
      </c>
      <c r="Q2179" s="106"/>
      <c r="R2179" s="106"/>
      <c r="S2179" s="106"/>
      <c r="T2179" s="106"/>
      <c r="U2179" s="106"/>
    </row>
    <row r="2180" spans="1:21" s="148" customFormat="1" x14ac:dyDescent="0.3">
      <c r="A2180" s="111"/>
      <c r="B2180" s="131"/>
      <c r="C2180" s="131"/>
      <c r="D2180" s="131"/>
      <c r="E2180" s="131"/>
      <c r="F2180" s="131"/>
      <c r="G2180" s="131"/>
      <c r="H2180" s="106"/>
      <c r="I2180" s="131"/>
      <c r="J2180" s="131"/>
      <c r="K2180" s="131"/>
      <c r="L2180" s="131"/>
      <c r="M2180" s="131"/>
      <c r="N2180" s="131"/>
      <c r="O2180" s="106"/>
      <c r="P2180" s="131"/>
      <c r="Q2180" s="131"/>
      <c r="R2180" s="131"/>
      <c r="S2180" s="131"/>
      <c r="T2180" s="131"/>
      <c r="U2180" s="131"/>
    </row>
    <row r="2181" spans="1:21" s="148" customFormat="1" x14ac:dyDescent="0.3">
      <c r="A2181" s="111"/>
      <c r="B2181" s="132"/>
      <c r="C2181" s="133"/>
      <c r="D2181" s="133"/>
      <c r="E2181" s="134"/>
      <c r="F2181" s="133"/>
      <c r="G2181" s="133"/>
      <c r="H2181" s="106"/>
      <c r="I2181" s="132"/>
      <c r="J2181" s="133"/>
      <c r="K2181" s="133"/>
      <c r="L2181" s="134"/>
      <c r="M2181" s="133"/>
      <c r="N2181" s="133"/>
      <c r="O2181" s="106"/>
      <c r="P2181" s="132"/>
      <c r="Q2181" s="133"/>
      <c r="R2181" s="133"/>
      <c r="S2181" s="134"/>
      <c r="T2181" s="133"/>
      <c r="U2181" s="133"/>
    </row>
    <row r="2182" spans="1:21" s="148" customFormat="1" x14ac:dyDescent="0.3">
      <c r="A2182" s="111"/>
      <c r="B2182" s="133"/>
      <c r="C2182" s="132"/>
      <c r="D2182" s="134"/>
      <c r="E2182" s="133"/>
      <c r="F2182" s="135"/>
      <c r="G2182" s="136"/>
      <c r="H2182" s="106"/>
      <c r="I2182" s="133"/>
      <c r="J2182" s="132"/>
      <c r="K2182" s="134"/>
      <c r="L2182" s="133"/>
      <c r="M2182" s="135"/>
      <c r="N2182" s="136"/>
      <c r="O2182" s="106"/>
      <c r="P2182" s="133"/>
      <c r="Q2182" s="132"/>
      <c r="R2182" s="134"/>
      <c r="S2182" s="133"/>
      <c r="T2182" s="135"/>
      <c r="U2182" s="136"/>
    </row>
    <row r="2183" spans="1:21" s="148" customFormat="1" x14ac:dyDescent="0.3">
      <c r="A2183" s="111"/>
      <c r="B2183" s="135"/>
      <c r="C2183" s="134"/>
      <c r="D2183" s="132"/>
      <c r="E2183" s="135"/>
      <c r="F2183" s="135"/>
      <c r="G2183" s="137"/>
      <c r="H2183" s="106"/>
      <c r="I2183" s="135"/>
      <c r="J2183" s="134"/>
      <c r="K2183" s="132"/>
      <c r="L2183" s="135"/>
      <c r="M2183" s="135"/>
      <c r="N2183" s="137"/>
      <c r="O2183" s="106"/>
      <c r="P2183" s="135"/>
      <c r="Q2183" s="134"/>
      <c r="R2183" s="132"/>
      <c r="S2183" s="135"/>
      <c r="T2183" s="135"/>
      <c r="U2183" s="137"/>
    </row>
    <row r="2184" spans="1:21" s="148" customFormat="1" x14ac:dyDescent="0.3">
      <c r="A2184" s="111"/>
      <c r="B2184" s="134"/>
      <c r="C2184" s="135"/>
      <c r="D2184" s="136"/>
      <c r="E2184" s="132"/>
      <c r="F2184" s="137"/>
      <c r="G2184" s="135"/>
      <c r="H2184" s="106"/>
      <c r="I2184" s="134"/>
      <c r="J2184" s="135"/>
      <c r="K2184" s="136"/>
      <c r="L2184" s="132"/>
      <c r="M2184" s="137"/>
      <c r="N2184" s="135"/>
      <c r="O2184" s="106"/>
      <c r="P2184" s="134"/>
      <c r="Q2184" s="135"/>
      <c r="R2184" s="136"/>
      <c r="S2184" s="132"/>
      <c r="T2184" s="137"/>
      <c r="U2184" s="135"/>
    </row>
    <row r="2185" spans="1:21" s="148" customFormat="1" x14ac:dyDescent="0.3">
      <c r="A2185" s="111"/>
      <c r="B2185" s="137"/>
      <c r="C2185" s="136"/>
      <c r="D2185" s="135"/>
      <c r="E2185" s="137"/>
      <c r="F2185" s="132"/>
      <c r="G2185" s="134"/>
      <c r="H2185" s="106"/>
      <c r="I2185" s="137"/>
      <c r="J2185" s="136"/>
      <c r="K2185" s="135"/>
      <c r="L2185" s="137"/>
      <c r="M2185" s="132"/>
      <c r="N2185" s="134"/>
      <c r="O2185" s="106"/>
      <c r="P2185" s="137"/>
      <c r="Q2185" s="136"/>
      <c r="R2185" s="135"/>
      <c r="S2185" s="137"/>
      <c r="T2185" s="132"/>
      <c r="U2185" s="134"/>
    </row>
    <row r="2186" spans="1:21" s="148" customFormat="1" x14ac:dyDescent="0.3">
      <c r="A2186" s="111"/>
      <c r="B2186" s="135"/>
      <c r="C2186" s="137"/>
      <c r="D2186" s="137"/>
      <c r="E2186" s="135"/>
      <c r="F2186" s="134"/>
      <c r="G2186" s="132"/>
      <c r="H2186" s="106"/>
      <c r="I2186" s="135"/>
      <c r="J2186" s="137"/>
      <c r="K2186" s="137"/>
      <c r="L2186" s="135"/>
      <c r="M2186" s="134"/>
      <c r="N2186" s="132"/>
      <c r="O2186" s="106"/>
      <c r="P2186" s="135"/>
      <c r="Q2186" s="137"/>
      <c r="R2186" s="137"/>
      <c r="S2186" s="135"/>
      <c r="T2186" s="134"/>
      <c r="U2186" s="132"/>
    </row>
    <row r="2187" spans="1:21" s="148" customFormat="1" x14ac:dyDescent="0.3">
      <c r="A2187" s="111"/>
      <c r="B2187" s="136"/>
      <c r="C2187" s="138"/>
      <c r="D2187" s="135"/>
      <c r="E2187" s="138"/>
      <c r="F2187" s="136"/>
      <c r="G2187" s="138"/>
      <c r="H2187" s="106"/>
      <c r="I2187" s="136"/>
      <c r="J2187" s="138"/>
      <c r="K2187" s="135"/>
      <c r="L2187" s="138"/>
      <c r="M2187" s="136"/>
      <c r="N2187" s="138"/>
      <c r="O2187" s="106"/>
      <c r="P2187" s="136"/>
      <c r="Q2187" s="138"/>
      <c r="R2187" s="135"/>
      <c r="S2187" s="138"/>
      <c r="T2187" s="136"/>
      <c r="U2187" s="138"/>
    </row>
    <row r="2188" spans="1:21" s="148" customFormat="1" x14ac:dyDescent="0.3">
      <c r="A2188" s="111"/>
      <c r="B2188" s="145"/>
      <c r="C2188" s="146"/>
      <c r="D2188" s="145"/>
      <c r="E2188" s="147"/>
      <c r="F2188" s="145"/>
      <c r="G2188" s="146"/>
      <c r="H2188" s="106"/>
      <c r="I2188" s="145"/>
      <c r="J2188" s="146"/>
      <c r="K2188" s="145"/>
      <c r="L2188" s="147"/>
      <c r="M2188" s="145"/>
      <c r="N2188" s="146"/>
      <c r="O2188" s="106"/>
      <c r="P2188" s="145"/>
      <c r="Q2188" s="146"/>
      <c r="R2188" s="145"/>
      <c r="S2188" s="147"/>
      <c r="T2188" s="145"/>
      <c r="U2188" s="146"/>
    </row>
    <row r="2189" spans="1:21" s="148" customFormat="1" x14ac:dyDescent="0.3">
      <c r="A2189" s="111"/>
      <c r="C2189" s="111" t="s">
        <v>197</v>
      </c>
      <c r="D2189" s="111" t="s">
        <v>3</v>
      </c>
      <c r="E2189" s="111" t="s">
        <v>203</v>
      </c>
      <c r="J2189" s="111" t="s">
        <v>197</v>
      </c>
      <c r="K2189" s="111" t="s">
        <v>3</v>
      </c>
      <c r="L2189" s="111" t="s">
        <v>203</v>
      </c>
      <c r="Q2189" s="111" t="s">
        <v>197</v>
      </c>
      <c r="R2189" s="111" t="s">
        <v>3</v>
      </c>
      <c r="S2189" s="111" t="s">
        <v>203</v>
      </c>
    </row>
    <row r="2190" spans="1:21" s="148" customFormat="1" x14ac:dyDescent="0.3">
      <c r="A2190" s="111"/>
      <c r="B2190" s="111" t="s">
        <v>199</v>
      </c>
      <c r="C2190" s="148" t="e">
        <f>AVERAGE(B2181,C2182,D2183,E2184,F2185,G2186)</f>
        <v>#DIV/0!</v>
      </c>
      <c r="D2190" s="148" t="e">
        <f>STDEV(B2181,C2182,D2183,E2184,F2185,G2186)</f>
        <v>#DIV/0!</v>
      </c>
      <c r="E2190" s="148" t="e">
        <f>ROUND((D2190/C2190)*100,2)&amp;"%"</f>
        <v>#DIV/0!</v>
      </c>
      <c r="I2190" s="111" t="s">
        <v>199</v>
      </c>
      <c r="J2190" s="148" t="e">
        <f>AVERAGE(I2181,J2182,K2183,L2184,M2185,N2186)</f>
        <v>#DIV/0!</v>
      </c>
      <c r="K2190" s="148" t="e">
        <f>STDEV(I2181,J2182,K2183,L2184,M2185,N2186)</f>
        <v>#DIV/0!</v>
      </c>
      <c r="L2190" s="148" t="e">
        <f>ROUND((K2190/J2190)*100,2)&amp;"%"</f>
        <v>#DIV/0!</v>
      </c>
      <c r="P2190" s="111" t="s">
        <v>199</v>
      </c>
      <c r="Q2190" s="148" t="e">
        <f>AVERAGE(P2181,Q2182,R2183,S2184,T2185,U2186)</f>
        <v>#DIV/0!</v>
      </c>
      <c r="R2190" s="148" t="e">
        <f>STDEV(P2181,Q2182,R2183,S2184,T2185,U2186)</f>
        <v>#DIV/0!</v>
      </c>
      <c r="S2190" s="148" t="e">
        <f>ROUND((R2190/Q2190)*100,2)&amp;"%"</f>
        <v>#DIV/0!</v>
      </c>
    </row>
    <row r="2191" spans="1:21" s="148" customFormat="1" x14ac:dyDescent="0.3">
      <c r="A2191" s="111"/>
      <c r="B2191" s="111" t="s">
        <v>198</v>
      </c>
      <c r="C2191" s="148" t="e">
        <f>AVERAGE(B2182,C2181,D2181,F2181,G2181,E2182)</f>
        <v>#DIV/0!</v>
      </c>
      <c r="D2191" s="148" t="e">
        <f>STDEV(B2182,C2181,D2181,E2182,F2181,G2181)</f>
        <v>#DIV/0!</v>
      </c>
      <c r="E2191" s="148" t="e">
        <f t="shared" ref="E2191:E2195" si="363">ROUND((D2191/C2191)*100,2)&amp;"%"</f>
        <v>#DIV/0!</v>
      </c>
      <c r="F2191" s="111"/>
      <c r="G2191" s="111"/>
      <c r="I2191" s="111" t="s">
        <v>198</v>
      </c>
      <c r="J2191" s="148" t="e">
        <f>AVERAGE(I2182,J2181,K2181,M2181,N2181,L2182)</f>
        <v>#DIV/0!</v>
      </c>
      <c r="K2191" s="148" t="e">
        <f>STDEV(I2182,J2181,K2181,L2182,M2181,N2181)</f>
        <v>#DIV/0!</v>
      </c>
      <c r="L2191" s="148" t="e">
        <f t="shared" ref="L2191:L2195" si="364">ROUND((K2191/J2191)*100,2)&amp;"%"</f>
        <v>#DIV/0!</v>
      </c>
      <c r="M2191" s="111"/>
      <c r="N2191" s="111"/>
      <c r="P2191" s="111" t="s">
        <v>198</v>
      </c>
      <c r="Q2191" s="148" t="e">
        <f>AVERAGE(P2182,Q2181,R2181,T2181,U2181,S2182)</f>
        <v>#DIV/0!</v>
      </c>
      <c r="R2191" s="148" t="e">
        <f>STDEV(P2182,Q2181,R2181,S2182,T2181,U2181)</f>
        <v>#DIV/0!</v>
      </c>
      <c r="S2191" s="148" t="e">
        <f t="shared" ref="S2191:S2195" si="365">ROUND((R2191/Q2191)*100,2)&amp;"%"</f>
        <v>#DIV/0!</v>
      </c>
      <c r="T2191" s="111"/>
      <c r="U2191" s="111"/>
    </row>
    <row r="2192" spans="1:21" s="148" customFormat="1" x14ac:dyDescent="0.3">
      <c r="A2192" s="111"/>
      <c r="B2192" s="111" t="s">
        <v>200</v>
      </c>
      <c r="C2192" s="148" t="e">
        <f>AVERAGE(B2184,C2183,D2182,E2181,F2186,G2185)</f>
        <v>#DIV/0!</v>
      </c>
      <c r="D2192" s="148" t="e">
        <f>STDEV(B2184,C2183,D2182,E2181,F2186,G2185)</f>
        <v>#DIV/0!</v>
      </c>
      <c r="E2192" s="148" t="e">
        <f t="shared" si="363"/>
        <v>#DIV/0!</v>
      </c>
      <c r="F2192" s="111"/>
      <c r="G2192" s="111"/>
      <c r="I2192" s="111" t="s">
        <v>200</v>
      </c>
      <c r="J2192" s="148" t="e">
        <f>AVERAGE(I2184,J2183,K2182,L2181,M2186,N2185)</f>
        <v>#DIV/0!</v>
      </c>
      <c r="K2192" s="148" t="e">
        <f>STDEV(I2184,J2183,K2182,L2181,M2186,N2185)</f>
        <v>#DIV/0!</v>
      </c>
      <c r="L2192" s="148" t="e">
        <f t="shared" si="364"/>
        <v>#DIV/0!</v>
      </c>
      <c r="M2192" s="111"/>
      <c r="N2192" s="111"/>
      <c r="P2192" s="111" t="s">
        <v>200</v>
      </c>
      <c r="Q2192" s="148" t="e">
        <f>AVERAGE(P2184,Q2183,R2182,S2181,T2186,U2185)</f>
        <v>#DIV/0!</v>
      </c>
      <c r="R2192" s="148" t="e">
        <f>STDEV(P2184,Q2183,R2182,S2181,T2186,U2185)</f>
        <v>#DIV/0!</v>
      </c>
      <c r="S2192" s="148" t="e">
        <f t="shared" si="365"/>
        <v>#DIV/0!</v>
      </c>
      <c r="T2192" s="111"/>
      <c r="U2192" s="111"/>
    </row>
    <row r="2193" spans="1:21" s="148" customFormat="1" x14ac:dyDescent="0.3">
      <c r="A2193" s="111"/>
      <c r="B2193" s="111" t="s">
        <v>201</v>
      </c>
      <c r="C2193" s="148" t="e">
        <f>AVERAGE(B2185,C2186,D2186,E2185,F2184,G2183)</f>
        <v>#DIV/0!</v>
      </c>
      <c r="D2193" s="148" t="e">
        <f>STDEV(B2185,C2186,D2186,E2185,F2184,G2183)</f>
        <v>#DIV/0!</v>
      </c>
      <c r="E2193" s="148" t="e">
        <f t="shared" si="363"/>
        <v>#DIV/0!</v>
      </c>
      <c r="F2193" s="111"/>
      <c r="G2193" s="111"/>
      <c r="I2193" s="111" t="s">
        <v>201</v>
      </c>
      <c r="J2193" s="148" t="e">
        <f>AVERAGE(I2185,J2186,K2186,L2185,M2184,N2183)</f>
        <v>#DIV/0!</v>
      </c>
      <c r="K2193" s="148" t="e">
        <f>STDEV(I2185,J2186,K2186,L2185,M2184,N2183)</f>
        <v>#DIV/0!</v>
      </c>
      <c r="L2193" s="148" t="e">
        <f t="shared" si="364"/>
        <v>#DIV/0!</v>
      </c>
      <c r="M2193" s="111"/>
      <c r="N2193" s="111"/>
      <c r="P2193" s="111" t="s">
        <v>201</v>
      </c>
      <c r="Q2193" s="148" t="e">
        <f>AVERAGE(P2185,Q2186,R2186,S2185,T2184,U2183)</f>
        <v>#DIV/0!</v>
      </c>
      <c r="R2193" s="148" t="e">
        <f>STDEV(P2185,Q2186,R2186,S2185,T2184,U2183)</f>
        <v>#DIV/0!</v>
      </c>
      <c r="S2193" s="148" t="e">
        <f t="shared" si="365"/>
        <v>#DIV/0!</v>
      </c>
      <c r="T2193" s="111"/>
      <c r="U2193" s="111"/>
    </row>
    <row r="2194" spans="1:21" s="148" customFormat="1" x14ac:dyDescent="0.3">
      <c r="A2194" s="111"/>
      <c r="B2194" s="111" t="s">
        <v>202</v>
      </c>
      <c r="C2194" s="148" t="e">
        <f>AVERAGE(B2187,C2185,D2184,G2182,F2187,E2188)</f>
        <v>#DIV/0!</v>
      </c>
      <c r="D2194" s="148" t="e">
        <f>STDEV(B2187,C2185,D2184,G2182,F2187,E2188)</f>
        <v>#DIV/0!</v>
      </c>
      <c r="E2194" s="148" t="e">
        <f t="shared" si="363"/>
        <v>#DIV/0!</v>
      </c>
      <c r="F2194" s="111"/>
      <c r="G2194" s="111"/>
      <c r="I2194" s="111" t="s">
        <v>202</v>
      </c>
      <c r="J2194" s="148" t="e">
        <f>AVERAGE(I2187,J2185,K2184,N2182,M2187,L2188)</f>
        <v>#DIV/0!</v>
      </c>
      <c r="K2194" s="148" t="e">
        <f>STDEV(I2187,J2185,K2184,N2182,M2187,L2188)</f>
        <v>#DIV/0!</v>
      </c>
      <c r="L2194" s="148" t="e">
        <f t="shared" si="364"/>
        <v>#DIV/0!</v>
      </c>
      <c r="M2194" s="111"/>
      <c r="N2194" s="111"/>
      <c r="P2194" s="111" t="s">
        <v>202</v>
      </c>
      <c r="Q2194" s="148" t="e">
        <f>AVERAGE(P2187,Q2185,R2184,U2182,T2187,S2188)</f>
        <v>#DIV/0!</v>
      </c>
      <c r="R2194" s="148" t="e">
        <f>STDEV(P2187,Q2185,R2184,U2182,T2187,S2188)</f>
        <v>#DIV/0!</v>
      </c>
      <c r="S2194" s="148" t="e">
        <f t="shared" si="365"/>
        <v>#DIV/0!</v>
      </c>
      <c r="T2194" s="111"/>
      <c r="U2194" s="111"/>
    </row>
    <row r="2195" spans="1:21" s="148" customFormat="1" x14ac:dyDescent="0.3">
      <c r="A2195" s="111"/>
      <c r="B2195" s="111" t="s">
        <v>204</v>
      </c>
      <c r="C2195" s="148" t="e">
        <f>AVERAGE(B2188,C2187,D2188,E2187,F2188,G2187)</f>
        <v>#DIV/0!</v>
      </c>
      <c r="D2195" s="148" t="e">
        <f>STDEV(B2188,C2187,D2188,E2187,F2188,G2187)</f>
        <v>#DIV/0!</v>
      </c>
      <c r="E2195" s="148" t="e">
        <f t="shared" si="363"/>
        <v>#DIV/0!</v>
      </c>
      <c r="F2195" s="111"/>
      <c r="G2195" s="111"/>
      <c r="I2195" s="111" t="s">
        <v>204</v>
      </c>
      <c r="J2195" s="148" t="e">
        <f>AVERAGE(I2188,J2187,K2188,L2187,M2188,N2187)</f>
        <v>#DIV/0!</v>
      </c>
      <c r="K2195" s="148" t="e">
        <f>STDEV(I2188,J2187,K2188,L2187,M2188,N2187)</f>
        <v>#DIV/0!</v>
      </c>
      <c r="L2195" s="148" t="e">
        <f t="shared" si="364"/>
        <v>#DIV/0!</v>
      </c>
      <c r="M2195" s="111"/>
      <c r="N2195" s="111"/>
      <c r="P2195" s="111" t="s">
        <v>204</v>
      </c>
      <c r="Q2195" s="148" t="e">
        <f>AVERAGE(P2188,Q2187,R2188,S2187,T2188,U2187)</f>
        <v>#DIV/0!</v>
      </c>
      <c r="R2195" s="148" t="e">
        <f>STDEV(P2188,Q2187,R2188,S2187,T2188,U2187)</f>
        <v>#DIV/0!</v>
      </c>
      <c r="S2195" s="148" t="e">
        <f t="shared" si="365"/>
        <v>#DIV/0!</v>
      </c>
      <c r="T2195" s="111"/>
      <c r="U2195" s="111"/>
    </row>
    <row r="2196" spans="1:21" s="148" customFormat="1" x14ac:dyDescent="0.3">
      <c r="A2196" s="111"/>
      <c r="B2196" s="111"/>
      <c r="C2196" s="111"/>
      <c r="D2196" s="111"/>
      <c r="E2196" s="111"/>
      <c r="F2196" s="111"/>
      <c r="G2196" s="111"/>
      <c r="I2196" s="111"/>
      <c r="J2196" s="111"/>
      <c r="K2196" s="111"/>
      <c r="L2196" s="111"/>
      <c r="M2196" s="111"/>
      <c r="N2196" s="111"/>
      <c r="P2196" s="111"/>
      <c r="Q2196" s="111"/>
      <c r="R2196" s="111"/>
      <c r="S2196" s="111"/>
      <c r="T2196" s="111"/>
      <c r="U2196" s="111"/>
    </row>
    <row r="2197" spans="1:21" s="148" customFormat="1" x14ac:dyDescent="0.3">
      <c r="A2197" s="111"/>
      <c r="B2197" s="52" t="s">
        <v>194</v>
      </c>
      <c r="C2197" s="106"/>
      <c r="D2197" s="106"/>
      <c r="E2197" s="106"/>
      <c r="F2197" s="106"/>
      <c r="G2197" s="106"/>
      <c r="H2197" s="106"/>
      <c r="I2197" s="52" t="s">
        <v>195</v>
      </c>
      <c r="J2197" s="106"/>
      <c r="K2197" s="106"/>
      <c r="L2197" s="106"/>
      <c r="M2197" s="106"/>
      <c r="N2197" s="106"/>
      <c r="O2197" s="106"/>
      <c r="P2197" s="52" t="s">
        <v>196</v>
      </c>
      <c r="Q2197" s="106"/>
      <c r="R2197" s="106"/>
      <c r="S2197" s="106"/>
      <c r="T2197" s="106"/>
      <c r="U2197" s="106"/>
    </row>
    <row r="2198" spans="1:21" s="148" customFormat="1" x14ac:dyDescent="0.3">
      <c r="A2198" s="111"/>
      <c r="B2198" s="131"/>
      <c r="C2198" s="131"/>
      <c r="D2198" s="131"/>
      <c r="E2198" s="131"/>
      <c r="F2198" s="131"/>
      <c r="G2198" s="131"/>
      <c r="H2198" s="106"/>
      <c r="I2198" s="131"/>
      <c r="J2198" s="131"/>
      <c r="K2198" s="131"/>
      <c r="L2198" s="131"/>
      <c r="M2198" s="131"/>
      <c r="N2198" s="131"/>
      <c r="O2198" s="106"/>
      <c r="P2198" s="131"/>
      <c r="Q2198" s="131"/>
      <c r="R2198" s="131"/>
      <c r="S2198" s="131"/>
      <c r="T2198" s="131"/>
      <c r="U2198" s="131"/>
    </row>
    <row r="2199" spans="1:21" s="148" customFormat="1" x14ac:dyDescent="0.3">
      <c r="A2199" s="111"/>
      <c r="B2199" s="132"/>
      <c r="C2199" s="133"/>
      <c r="D2199" s="133"/>
      <c r="E2199" s="134"/>
      <c r="F2199" s="133"/>
      <c r="G2199" s="133"/>
      <c r="H2199" s="106"/>
      <c r="I2199" s="132"/>
      <c r="J2199" s="133"/>
      <c r="K2199" s="133"/>
      <c r="L2199" s="134"/>
      <c r="M2199" s="133"/>
      <c r="N2199" s="133"/>
      <c r="O2199" s="106"/>
      <c r="P2199" s="132"/>
      <c r="Q2199" s="133"/>
      <c r="R2199" s="133"/>
      <c r="S2199" s="134"/>
      <c r="T2199" s="133"/>
      <c r="U2199" s="133"/>
    </row>
    <row r="2200" spans="1:21" s="148" customFormat="1" x14ac:dyDescent="0.3">
      <c r="A2200" s="111"/>
      <c r="B2200" s="133"/>
      <c r="C2200" s="132"/>
      <c r="D2200" s="134"/>
      <c r="E2200" s="133"/>
      <c r="F2200" s="135"/>
      <c r="G2200" s="136"/>
      <c r="H2200" s="106"/>
      <c r="I2200" s="133"/>
      <c r="J2200" s="132"/>
      <c r="K2200" s="134"/>
      <c r="L2200" s="133"/>
      <c r="M2200" s="135"/>
      <c r="N2200" s="136"/>
      <c r="O2200" s="106"/>
      <c r="P2200" s="133"/>
      <c r="Q2200" s="132"/>
      <c r="R2200" s="134"/>
      <c r="S2200" s="133"/>
      <c r="T2200" s="135"/>
      <c r="U2200" s="136"/>
    </row>
    <row r="2201" spans="1:21" s="148" customFormat="1" x14ac:dyDescent="0.3">
      <c r="A2201" s="111"/>
      <c r="B2201" s="135"/>
      <c r="C2201" s="134"/>
      <c r="D2201" s="132"/>
      <c r="E2201" s="135"/>
      <c r="F2201" s="135"/>
      <c r="G2201" s="137"/>
      <c r="H2201" s="106"/>
      <c r="I2201" s="135"/>
      <c r="J2201" s="134"/>
      <c r="K2201" s="132"/>
      <c r="L2201" s="135"/>
      <c r="M2201" s="135"/>
      <c r="N2201" s="137"/>
      <c r="O2201" s="106"/>
      <c r="P2201" s="135"/>
      <c r="Q2201" s="134"/>
      <c r="R2201" s="132"/>
      <c r="S2201" s="135"/>
      <c r="T2201" s="135"/>
      <c r="U2201" s="137"/>
    </row>
    <row r="2202" spans="1:21" s="148" customFormat="1" x14ac:dyDescent="0.3">
      <c r="A2202" s="111"/>
      <c r="B2202" s="134"/>
      <c r="C2202" s="135"/>
      <c r="D2202" s="136"/>
      <c r="E2202" s="132"/>
      <c r="F2202" s="137"/>
      <c r="G2202" s="135"/>
      <c r="H2202" s="106"/>
      <c r="I2202" s="134"/>
      <c r="J2202" s="135"/>
      <c r="K2202" s="136"/>
      <c r="L2202" s="132"/>
      <c r="M2202" s="137"/>
      <c r="N2202" s="135"/>
      <c r="O2202" s="106"/>
      <c r="P2202" s="134"/>
      <c r="Q2202" s="135"/>
      <c r="R2202" s="136"/>
      <c r="S2202" s="132"/>
      <c r="T2202" s="137"/>
      <c r="U2202" s="135"/>
    </row>
    <row r="2203" spans="1:21" s="148" customFormat="1" x14ac:dyDescent="0.3">
      <c r="A2203" s="111"/>
      <c r="B2203" s="137"/>
      <c r="C2203" s="136"/>
      <c r="D2203" s="135"/>
      <c r="E2203" s="137"/>
      <c r="F2203" s="132"/>
      <c r="G2203" s="134"/>
      <c r="H2203" s="106"/>
      <c r="I2203" s="137"/>
      <c r="J2203" s="136"/>
      <c r="K2203" s="135"/>
      <c r="L2203" s="137"/>
      <c r="M2203" s="132"/>
      <c r="N2203" s="134"/>
      <c r="O2203" s="106"/>
      <c r="P2203" s="137"/>
      <c r="Q2203" s="136"/>
      <c r="R2203" s="135"/>
      <c r="S2203" s="137"/>
      <c r="T2203" s="132"/>
      <c r="U2203" s="134"/>
    </row>
    <row r="2204" spans="1:21" s="148" customFormat="1" x14ac:dyDescent="0.3">
      <c r="A2204" s="111"/>
      <c r="B2204" s="135"/>
      <c r="C2204" s="137"/>
      <c r="D2204" s="137"/>
      <c r="E2204" s="135"/>
      <c r="F2204" s="134"/>
      <c r="G2204" s="132"/>
      <c r="H2204" s="106"/>
      <c r="I2204" s="135"/>
      <c r="J2204" s="137"/>
      <c r="K2204" s="137"/>
      <c r="L2204" s="135"/>
      <c r="M2204" s="134"/>
      <c r="N2204" s="132"/>
      <c r="O2204" s="106"/>
      <c r="P2204" s="135"/>
      <c r="Q2204" s="137"/>
      <c r="R2204" s="137"/>
      <c r="S2204" s="135"/>
      <c r="T2204" s="134"/>
      <c r="U2204" s="132"/>
    </row>
    <row r="2205" spans="1:21" s="148" customFormat="1" x14ac:dyDescent="0.3">
      <c r="A2205" s="111"/>
      <c r="B2205" s="136"/>
      <c r="C2205" s="138"/>
      <c r="D2205" s="135"/>
      <c r="E2205" s="138"/>
      <c r="F2205" s="136"/>
      <c r="G2205" s="138"/>
      <c r="H2205" s="106"/>
      <c r="I2205" s="136"/>
      <c r="J2205" s="138"/>
      <c r="K2205" s="135"/>
      <c r="L2205" s="138"/>
      <c r="M2205" s="136"/>
      <c r="N2205" s="138"/>
      <c r="O2205" s="106"/>
      <c r="P2205" s="136"/>
      <c r="Q2205" s="138"/>
      <c r="R2205" s="135"/>
      <c r="S2205" s="138"/>
      <c r="T2205" s="136"/>
      <c r="U2205" s="138"/>
    </row>
    <row r="2206" spans="1:21" s="148" customFormat="1" x14ac:dyDescent="0.3">
      <c r="A2206" s="111"/>
      <c r="B2206" s="145"/>
      <c r="C2206" s="146"/>
      <c r="D2206" s="145"/>
      <c r="E2206" s="147"/>
      <c r="F2206" s="145"/>
      <c r="G2206" s="146"/>
      <c r="H2206" s="106"/>
      <c r="I2206" s="145"/>
      <c r="J2206" s="146"/>
      <c r="K2206" s="145"/>
      <c r="L2206" s="147"/>
      <c r="M2206" s="145"/>
      <c r="N2206" s="146"/>
      <c r="O2206" s="106"/>
      <c r="P2206" s="145"/>
      <c r="Q2206" s="146"/>
      <c r="R2206" s="145"/>
      <c r="S2206" s="147"/>
      <c r="T2206" s="145"/>
      <c r="U2206" s="146"/>
    </row>
    <row r="2207" spans="1:21" s="148" customFormat="1" x14ac:dyDescent="0.3">
      <c r="A2207" s="111"/>
      <c r="C2207" s="111" t="s">
        <v>197</v>
      </c>
      <c r="D2207" s="111" t="s">
        <v>3</v>
      </c>
      <c r="E2207" s="111" t="s">
        <v>203</v>
      </c>
      <c r="J2207" s="111" t="s">
        <v>197</v>
      </c>
      <c r="K2207" s="111" t="s">
        <v>3</v>
      </c>
      <c r="L2207" s="111" t="s">
        <v>203</v>
      </c>
      <c r="Q2207" s="111" t="s">
        <v>197</v>
      </c>
      <c r="R2207" s="111" t="s">
        <v>3</v>
      </c>
      <c r="S2207" s="111" t="s">
        <v>203</v>
      </c>
    </row>
    <row r="2208" spans="1:21" s="148" customFormat="1" x14ac:dyDescent="0.3">
      <c r="A2208" s="111"/>
      <c r="B2208" s="111" t="s">
        <v>199</v>
      </c>
      <c r="C2208" s="148" t="e">
        <f>AVERAGE(B2199,C2200,D2201,E2202,F2203,G2204)</f>
        <v>#DIV/0!</v>
      </c>
      <c r="D2208" s="148" t="e">
        <f>STDEV(B2199,C2200,D2201,E2202,F2203,G2204)</f>
        <v>#DIV/0!</v>
      </c>
      <c r="E2208" s="148" t="e">
        <f>ROUND((D2208/C2208)*100,2)&amp;"%"</f>
        <v>#DIV/0!</v>
      </c>
      <c r="I2208" s="111" t="s">
        <v>199</v>
      </c>
      <c r="J2208" s="148" t="e">
        <f>AVERAGE(I2199,J2200,K2201,L2202,M2203,N2204)</f>
        <v>#DIV/0!</v>
      </c>
      <c r="K2208" s="148" t="e">
        <f>STDEV(I2199,J2200,K2201,L2202,M2203,N2204)</f>
        <v>#DIV/0!</v>
      </c>
      <c r="L2208" s="148" t="e">
        <f>ROUND((K2208/J2208)*100,2)&amp;"%"</f>
        <v>#DIV/0!</v>
      </c>
      <c r="P2208" s="111" t="s">
        <v>199</v>
      </c>
      <c r="Q2208" s="148" t="e">
        <f>AVERAGE(P2199,Q2200,R2201,S2202,T2203,U2204)</f>
        <v>#DIV/0!</v>
      </c>
      <c r="R2208" s="148" t="e">
        <f>STDEV(P2199,Q2200,R2201,S2202,T2203,U2204)</f>
        <v>#DIV/0!</v>
      </c>
      <c r="S2208" s="148" t="e">
        <f>ROUND((R2208/Q2208)*100,2)&amp;"%"</f>
        <v>#DIV/0!</v>
      </c>
    </row>
    <row r="2209" spans="1:21" s="148" customFormat="1" x14ac:dyDescent="0.3">
      <c r="A2209" s="111"/>
      <c r="B2209" s="111" t="s">
        <v>198</v>
      </c>
      <c r="C2209" s="148" t="e">
        <f>AVERAGE(B2200,C2199,D2199,F2199,G2199,E2200)</f>
        <v>#DIV/0!</v>
      </c>
      <c r="D2209" s="148" t="e">
        <f>STDEV(B2200,C2199,D2199,E2200,F2199,G2199)</f>
        <v>#DIV/0!</v>
      </c>
      <c r="E2209" s="148" t="e">
        <f t="shared" ref="E2209:E2213" si="366">ROUND((D2209/C2209)*100,2)&amp;"%"</f>
        <v>#DIV/0!</v>
      </c>
      <c r="F2209" s="111"/>
      <c r="G2209" s="111"/>
      <c r="I2209" s="111" t="s">
        <v>198</v>
      </c>
      <c r="J2209" s="148" t="e">
        <f>AVERAGE(I2200,J2199,K2199,M2199,N2199,L2200)</f>
        <v>#DIV/0!</v>
      </c>
      <c r="K2209" s="148" t="e">
        <f>STDEV(I2200,J2199,K2199,L2200,M2199,N2199)</f>
        <v>#DIV/0!</v>
      </c>
      <c r="L2209" s="148" t="e">
        <f t="shared" ref="L2209:L2213" si="367">ROUND((K2209/J2209)*100,2)&amp;"%"</f>
        <v>#DIV/0!</v>
      </c>
      <c r="M2209" s="111"/>
      <c r="N2209" s="111"/>
      <c r="P2209" s="111" t="s">
        <v>198</v>
      </c>
      <c r="Q2209" s="148" t="e">
        <f>AVERAGE(P2200,Q2199,R2199,T2199,U2199,S2200)</f>
        <v>#DIV/0!</v>
      </c>
      <c r="R2209" s="148" t="e">
        <f>STDEV(P2200,Q2199,R2199,S2200,T2199,U2199)</f>
        <v>#DIV/0!</v>
      </c>
      <c r="S2209" s="148" t="e">
        <f t="shared" ref="S2209:S2213" si="368">ROUND((R2209/Q2209)*100,2)&amp;"%"</f>
        <v>#DIV/0!</v>
      </c>
      <c r="T2209" s="111"/>
      <c r="U2209" s="111"/>
    </row>
    <row r="2210" spans="1:21" s="148" customFormat="1" x14ac:dyDescent="0.3">
      <c r="A2210" s="111"/>
      <c r="B2210" s="111" t="s">
        <v>200</v>
      </c>
      <c r="C2210" s="148" t="e">
        <f>AVERAGE(B2202,C2201,D2200,E2199,F2204,G2203)</f>
        <v>#DIV/0!</v>
      </c>
      <c r="D2210" s="148" t="e">
        <f>STDEV(B2202,C2201,D2200,E2199,F2204,G2203)</f>
        <v>#DIV/0!</v>
      </c>
      <c r="E2210" s="148" t="e">
        <f t="shared" si="366"/>
        <v>#DIV/0!</v>
      </c>
      <c r="F2210" s="111"/>
      <c r="G2210" s="111"/>
      <c r="I2210" s="111" t="s">
        <v>200</v>
      </c>
      <c r="J2210" s="148" t="e">
        <f>AVERAGE(I2202,J2201,K2200,L2199,M2204,N2203)</f>
        <v>#DIV/0!</v>
      </c>
      <c r="K2210" s="148" t="e">
        <f>STDEV(I2202,J2201,K2200,L2199,M2204,N2203)</f>
        <v>#DIV/0!</v>
      </c>
      <c r="L2210" s="148" t="e">
        <f t="shared" si="367"/>
        <v>#DIV/0!</v>
      </c>
      <c r="M2210" s="111"/>
      <c r="N2210" s="111"/>
      <c r="P2210" s="111" t="s">
        <v>200</v>
      </c>
      <c r="Q2210" s="148" t="e">
        <f>AVERAGE(P2202,Q2201,R2200,S2199,T2204,U2203)</f>
        <v>#DIV/0!</v>
      </c>
      <c r="R2210" s="148" t="e">
        <f>STDEV(P2202,Q2201,R2200,S2199,T2204,U2203)</f>
        <v>#DIV/0!</v>
      </c>
      <c r="S2210" s="148" t="e">
        <f t="shared" si="368"/>
        <v>#DIV/0!</v>
      </c>
      <c r="T2210" s="111"/>
      <c r="U2210" s="111"/>
    </row>
    <row r="2211" spans="1:21" s="148" customFormat="1" x14ac:dyDescent="0.3">
      <c r="A2211" s="111"/>
      <c r="B2211" s="111" t="s">
        <v>201</v>
      </c>
      <c r="C2211" s="148" t="e">
        <f>AVERAGE(B2203,C2204,D2204,E2203,F2202,G2201)</f>
        <v>#DIV/0!</v>
      </c>
      <c r="D2211" s="148" t="e">
        <f>STDEV(B2203,C2204,D2204,E2203,F2202,G2201)</f>
        <v>#DIV/0!</v>
      </c>
      <c r="E2211" s="148" t="e">
        <f t="shared" si="366"/>
        <v>#DIV/0!</v>
      </c>
      <c r="F2211" s="111"/>
      <c r="G2211" s="111"/>
      <c r="I2211" s="111" t="s">
        <v>201</v>
      </c>
      <c r="J2211" s="148" t="e">
        <f>AVERAGE(I2203,J2204,K2204,L2203,M2202,N2201)</f>
        <v>#DIV/0!</v>
      </c>
      <c r="K2211" s="148" t="e">
        <f>STDEV(I2203,J2204,K2204,L2203,M2202,N2201)</f>
        <v>#DIV/0!</v>
      </c>
      <c r="L2211" s="148" t="e">
        <f t="shared" si="367"/>
        <v>#DIV/0!</v>
      </c>
      <c r="M2211" s="111"/>
      <c r="N2211" s="111"/>
      <c r="P2211" s="111" t="s">
        <v>201</v>
      </c>
      <c r="Q2211" s="148" t="e">
        <f>AVERAGE(P2203,Q2204,R2204,S2203,T2202,U2201)</f>
        <v>#DIV/0!</v>
      </c>
      <c r="R2211" s="148" t="e">
        <f>STDEV(P2203,Q2204,R2204,S2203,T2202,U2201)</f>
        <v>#DIV/0!</v>
      </c>
      <c r="S2211" s="148" t="e">
        <f t="shared" si="368"/>
        <v>#DIV/0!</v>
      </c>
      <c r="T2211" s="111"/>
      <c r="U2211" s="111"/>
    </row>
    <row r="2212" spans="1:21" s="148" customFormat="1" x14ac:dyDescent="0.3">
      <c r="A2212" s="111"/>
      <c r="B2212" s="111" t="s">
        <v>202</v>
      </c>
      <c r="C2212" s="148" t="e">
        <f>AVERAGE(B2205,C2203,D2202,G2200,F2205,E2206)</f>
        <v>#DIV/0!</v>
      </c>
      <c r="D2212" s="148" t="e">
        <f>STDEV(B2205,C2203,D2202,G2200,F2205,E2206)</f>
        <v>#DIV/0!</v>
      </c>
      <c r="E2212" s="148" t="e">
        <f t="shared" si="366"/>
        <v>#DIV/0!</v>
      </c>
      <c r="F2212" s="111"/>
      <c r="G2212" s="111"/>
      <c r="I2212" s="111" t="s">
        <v>202</v>
      </c>
      <c r="J2212" s="148" t="e">
        <f>AVERAGE(I2205,J2203,K2202,N2200,M2205,L2206)</f>
        <v>#DIV/0!</v>
      </c>
      <c r="K2212" s="148" t="e">
        <f>STDEV(I2205,J2203,K2202,N2200,M2205,L2206)</f>
        <v>#DIV/0!</v>
      </c>
      <c r="L2212" s="148" t="e">
        <f t="shared" si="367"/>
        <v>#DIV/0!</v>
      </c>
      <c r="M2212" s="111"/>
      <c r="N2212" s="111"/>
      <c r="P2212" s="111" t="s">
        <v>202</v>
      </c>
      <c r="Q2212" s="148" t="e">
        <f>AVERAGE(P2205,Q2203,R2202,U2200,T2205,S2206)</f>
        <v>#DIV/0!</v>
      </c>
      <c r="R2212" s="148" t="e">
        <f>STDEV(P2205,Q2203,R2202,U2200,T2205,S2206)</f>
        <v>#DIV/0!</v>
      </c>
      <c r="S2212" s="148" t="e">
        <f t="shared" si="368"/>
        <v>#DIV/0!</v>
      </c>
      <c r="T2212" s="111"/>
      <c r="U2212" s="111"/>
    </row>
    <row r="2213" spans="1:21" s="148" customFormat="1" x14ac:dyDescent="0.3">
      <c r="A2213" s="111"/>
      <c r="B2213" s="111" t="s">
        <v>204</v>
      </c>
      <c r="C2213" s="148" t="e">
        <f>AVERAGE(B2206,C2205,D2206,E2205,F2206,G2205)</f>
        <v>#DIV/0!</v>
      </c>
      <c r="D2213" s="148" t="e">
        <f>STDEV(B2206,C2205,D2206,E2205,F2206,G2205)</f>
        <v>#DIV/0!</v>
      </c>
      <c r="E2213" s="148" t="e">
        <f t="shared" si="366"/>
        <v>#DIV/0!</v>
      </c>
      <c r="F2213" s="111"/>
      <c r="G2213" s="111"/>
      <c r="I2213" s="111" t="s">
        <v>204</v>
      </c>
      <c r="J2213" s="148" t="e">
        <f>AVERAGE(I2206,J2205,K2206,L2205,M2206,N2205)</f>
        <v>#DIV/0!</v>
      </c>
      <c r="K2213" s="148" t="e">
        <f>STDEV(I2206,J2205,K2206,L2205,M2206,N2205)</f>
        <v>#DIV/0!</v>
      </c>
      <c r="L2213" s="148" t="e">
        <f t="shared" si="367"/>
        <v>#DIV/0!</v>
      </c>
      <c r="M2213" s="111"/>
      <c r="N2213" s="111"/>
      <c r="P2213" s="111" t="s">
        <v>204</v>
      </c>
      <c r="Q2213" s="148" t="e">
        <f>AVERAGE(P2206,Q2205,R2206,S2205,T2206,U2205)</f>
        <v>#DIV/0!</v>
      </c>
      <c r="R2213" s="148" t="e">
        <f>STDEV(P2206,Q2205,R2206,S2205,T2206,U2205)</f>
        <v>#DIV/0!</v>
      </c>
      <c r="S2213" s="148" t="e">
        <f t="shared" si="368"/>
        <v>#DIV/0!</v>
      </c>
      <c r="T2213" s="111"/>
      <c r="U2213" s="111"/>
    </row>
    <row r="2214" spans="1:21" s="148" customFormat="1" x14ac:dyDescent="0.3">
      <c r="A2214" s="111"/>
      <c r="B2214" s="111"/>
      <c r="C2214" s="111"/>
      <c r="D2214" s="111"/>
      <c r="E2214" s="111"/>
      <c r="F2214" s="111"/>
      <c r="G2214" s="111"/>
      <c r="I2214" s="111"/>
      <c r="J2214" s="111"/>
      <c r="K2214" s="111"/>
      <c r="L2214" s="111"/>
      <c r="M2214" s="111"/>
      <c r="N2214" s="111"/>
      <c r="P2214" s="111"/>
      <c r="Q2214" s="111"/>
      <c r="R2214" s="111"/>
      <c r="S2214" s="111"/>
      <c r="T2214" s="111"/>
      <c r="U2214" s="111"/>
    </row>
    <row r="2215" spans="1:21" s="148" customFormat="1" x14ac:dyDescent="0.3">
      <c r="A2215" s="111"/>
      <c r="B2215" s="52" t="s">
        <v>194</v>
      </c>
      <c r="C2215" s="106"/>
      <c r="D2215" s="106"/>
      <c r="E2215" s="106"/>
      <c r="F2215" s="106"/>
      <c r="G2215" s="106"/>
      <c r="H2215" s="106"/>
      <c r="I2215" s="52" t="s">
        <v>195</v>
      </c>
      <c r="J2215" s="106"/>
      <c r="K2215" s="106"/>
      <c r="L2215" s="106"/>
      <c r="M2215" s="106"/>
      <c r="N2215" s="106"/>
      <c r="O2215" s="106"/>
      <c r="P2215" s="52" t="s">
        <v>196</v>
      </c>
      <c r="Q2215" s="106"/>
      <c r="R2215" s="106"/>
      <c r="S2215" s="106"/>
      <c r="T2215" s="106"/>
      <c r="U2215" s="106"/>
    </row>
    <row r="2216" spans="1:21" s="148" customFormat="1" x14ac:dyDescent="0.3">
      <c r="A2216" s="111"/>
      <c r="B2216" s="131"/>
      <c r="C2216" s="131"/>
      <c r="D2216" s="131"/>
      <c r="E2216" s="131"/>
      <c r="F2216" s="131"/>
      <c r="G2216" s="131"/>
      <c r="H2216" s="106"/>
      <c r="I2216" s="131"/>
      <c r="J2216" s="131"/>
      <c r="K2216" s="131"/>
      <c r="L2216" s="131"/>
      <c r="M2216" s="131"/>
      <c r="N2216" s="131"/>
      <c r="O2216" s="106"/>
      <c r="P2216" s="131"/>
      <c r="Q2216" s="131"/>
      <c r="R2216" s="131"/>
      <c r="S2216" s="131"/>
      <c r="T2216" s="131"/>
      <c r="U2216" s="131"/>
    </row>
    <row r="2217" spans="1:21" s="148" customFormat="1" x14ac:dyDescent="0.3">
      <c r="A2217" s="111"/>
      <c r="B2217" s="132"/>
      <c r="C2217" s="133"/>
      <c r="D2217" s="133"/>
      <c r="E2217" s="134"/>
      <c r="F2217" s="133"/>
      <c r="G2217" s="133"/>
      <c r="H2217" s="106"/>
      <c r="I2217" s="132"/>
      <c r="J2217" s="133"/>
      <c r="K2217" s="133"/>
      <c r="L2217" s="134"/>
      <c r="M2217" s="133"/>
      <c r="N2217" s="133"/>
      <c r="O2217" s="106"/>
      <c r="P2217" s="132"/>
      <c r="Q2217" s="133"/>
      <c r="R2217" s="133"/>
      <c r="S2217" s="134"/>
      <c r="T2217" s="133"/>
      <c r="U2217" s="133"/>
    </row>
    <row r="2218" spans="1:21" s="148" customFormat="1" x14ac:dyDescent="0.3">
      <c r="A2218" s="111"/>
      <c r="B2218" s="133"/>
      <c r="C2218" s="132"/>
      <c r="D2218" s="134"/>
      <c r="E2218" s="133"/>
      <c r="F2218" s="135"/>
      <c r="G2218" s="136"/>
      <c r="H2218" s="106"/>
      <c r="I2218" s="133"/>
      <c r="J2218" s="132"/>
      <c r="K2218" s="134"/>
      <c r="L2218" s="133"/>
      <c r="M2218" s="135"/>
      <c r="N2218" s="136"/>
      <c r="O2218" s="106"/>
      <c r="P2218" s="133"/>
      <c r="Q2218" s="132"/>
      <c r="R2218" s="134"/>
      <c r="S2218" s="133"/>
      <c r="T2218" s="135"/>
      <c r="U2218" s="136"/>
    </row>
    <row r="2219" spans="1:21" s="148" customFormat="1" x14ac:dyDescent="0.3">
      <c r="A2219" s="111"/>
      <c r="B2219" s="135"/>
      <c r="C2219" s="134"/>
      <c r="D2219" s="132"/>
      <c r="E2219" s="135"/>
      <c r="F2219" s="135"/>
      <c r="G2219" s="137"/>
      <c r="H2219" s="106"/>
      <c r="I2219" s="135"/>
      <c r="J2219" s="134"/>
      <c r="K2219" s="132"/>
      <c r="L2219" s="135"/>
      <c r="M2219" s="135"/>
      <c r="N2219" s="137"/>
      <c r="O2219" s="106"/>
      <c r="P2219" s="135"/>
      <c r="Q2219" s="134"/>
      <c r="R2219" s="132"/>
      <c r="S2219" s="135"/>
      <c r="T2219" s="135"/>
      <c r="U2219" s="137"/>
    </row>
    <row r="2220" spans="1:21" s="148" customFormat="1" x14ac:dyDescent="0.3">
      <c r="A2220" s="111"/>
      <c r="B2220" s="134"/>
      <c r="C2220" s="135"/>
      <c r="D2220" s="136"/>
      <c r="E2220" s="132"/>
      <c r="F2220" s="137"/>
      <c r="G2220" s="135"/>
      <c r="H2220" s="106"/>
      <c r="I2220" s="134"/>
      <c r="J2220" s="135"/>
      <c r="K2220" s="136"/>
      <c r="L2220" s="132"/>
      <c r="M2220" s="137"/>
      <c r="N2220" s="135"/>
      <c r="O2220" s="106"/>
      <c r="P2220" s="134"/>
      <c r="Q2220" s="135"/>
      <c r="R2220" s="136"/>
      <c r="S2220" s="132"/>
      <c r="T2220" s="137"/>
      <c r="U2220" s="135"/>
    </row>
    <row r="2221" spans="1:21" s="148" customFormat="1" x14ac:dyDescent="0.3">
      <c r="A2221" s="111"/>
      <c r="B2221" s="137"/>
      <c r="C2221" s="136"/>
      <c r="D2221" s="135"/>
      <c r="E2221" s="137"/>
      <c r="F2221" s="132"/>
      <c r="G2221" s="134"/>
      <c r="H2221" s="106"/>
      <c r="I2221" s="137"/>
      <c r="J2221" s="136"/>
      <c r="K2221" s="135"/>
      <c r="L2221" s="137"/>
      <c r="M2221" s="132"/>
      <c r="N2221" s="134"/>
      <c r="O2221" s="106"/>
      <c r="P2221" s="137"/>
      <c r="Q2221" s="136"/>
      <c r="R2221" s="135"/>
      <c r="S2221" s="137"/>
      <c r="T2221" s="132"/>
      <c r="U2221" s="134"/>
    </row>
    <row r="2222" spans="1:21" s="148" customFormat="1" x14ac:dyDescent="0.3">
      <c r="A2222" s="111"/>
      <c r="B2222" s="135"/>
      <c r="C2222" s="137"/>
      <c r="D2222" s="137"/>
      <c r="E2222" s="135"/>
      <c r="F2222" s="134"/>
      <c r="G2222" s="132"/>
      <c r="H2222" s="106"/>
      <c r="I2222" s="135"/>
      <c r="J2222" s="137"/>
      <c r="K2222" s="137"/>
      <c r="L2222" s="135"/>
      <c r="M2222" s="134"/>
      <c r="N2222" s="132"/>
      <c r="O2222" s="106"/>
      <c r="P2222" s="135"/>
      <c r="Q2222" s="137"/>
      <c r="R2222" s="137"/>
      <c r="S2222" s="135"/>
      <c r="T2222" s="134"/>
      <c r="U2222" s="132"/>
    </row>
    <row r="2223" spans="1:21" s="148" customFormat="1" x14ac:dyDescent="0.3">
      <c r="A2223" s="111"/>
      <c r="B2223" s="136"/>
      <c r="C2223" s="138"/>
      <c r="D2223" s="135"/>
      <c r="E2223" s="138"/>
      <c r="F2223" s="136"/>
      <c r="G2223" s="138"/>
      <c r="H2223" s="106"/>
      <c r="I2223" s="136"/>
      <c r="J2223" s="138"/>
      <c r="K2223" s="135"/>
      <c r="L2223" s="138"/>
      <c r="M2223" s="136"/>
      <c r="N2223" s="138"/>
      <c r="O2223" s="106"/>
      <c r="P2223" s="136"/>
      <c r="Q2223" s="138"/>
      <c r="R2223" s="135"/>
      <c r="S2223" s="138"/>
      <c r="T2223" s="136"/>
      <c r="U2223" s="138"/>
    </row>
    <row r="2224" spans="1:21" s="148" customFormat="1" x14ac:dyDescent="0.3">
      <c r="A2224" s="111"/>
      <c r="B2224" s="145"/>
      <c r="C2224" s="146"/>
      <c r="D2224" s="145"/>
      <c r="E2224" s="147"/>
      <c r="F2224" s="145"/>
      <c r="G2224" s="146"/>
      <c r="H2224" s="106"/>
      <c r="I2224" s="145"/>
      <c r="J2224" s="146"/>
      <c r="K2224" s="145"/>
      <c r="L2224" s="147"/>
      <c r="M2224" s="145"/>
      <c r="N2224" s="146"/>
      <c r="O2224" s="106"/>
      <c r="P2224" s="145"/>
      <c r="Q2224" s="146"/>
      <c r="R2224" s="145"/>
      <c r="S2224" s="147"/>
      <c r="T2224" s="145"/>
      <c r="U2224" s="146"/>
    </row>
    <row r="2225" spans="1:21" s="148" customFormat="1" x14ac:dyDescent="0.3">
      <c r="A2225" s="111"/>
      <c r="C2225" s="111" t="s">
        <v>197</v>
      </c>
      <c r="D2225" s="111" t="s">
        <v>3</v>
      </c>
      <c r="E2225" s="111" t="s">
        <v>203</v>
      </c>
      <c r="J2225" s="111" t="s">
        <v>197</v>
      </c>
      <c r="K2225" s="111" t="s">
        <v>3</v>
      </c>
      <c r="L2225" s="111" t="s">
        <v>203</v>
      </c>
      <c r="Q2225" s="111" t="s">
        <v>197</v>
      </c>
      <c r="R2225" s="111" t="s">
        <v>3</v>
      </c>
      <c r="S2225" s="111" t="s">
        <v>203</v>
      </c>
    </row>
    <row r="2226" spans="1:21" s="148" customFormat="1" x14ac:dyDescent="0.3">
      <c r="A2226" s="111"/>
      <c r="B2226" s="111" t="s">
        <v>199</v>
      </c>
      <c r="C2226" s="148" t="e">
        <f>AVERAGE(B2217,C2218,D2219,E2220,F2221,G2222)</f>
        <v>#DIV/0!</v>
      </c>
      <c r="D2226" s="148" t="e">
        <f>STDEV(B2217,C2218,D2219,E2220,F2221,G2222)</f>
        <v>#DIV/0!</v>
      </c>
      <c r="E2226" s="148" t="e">
        <f>ROUND((D2226/C2226)*100,2)&amp;"%"</f>
        <v>#DIV/0!</v>
      </c>
      <c r="I2226" s="111" t="s">
        <v>199</v>
      </c>
      <c r="J2226" s="148" t="e">
        <f>AVERAGE(I2217,J2218,K2219,L2220,M2221,N2222)</f>
        <v>#DIV/0!</v>
      </c>
      <c r="K2226" s="148" t="e">
        <f>STDEV(I2217,J2218,K2219,L2220,M2221,N2222)</f>
        <v>#DIV/0!</v>
      </c>
      <c r="L2226" s="148" t="e">
        <f>ROUND((K2226/J2226)*100,2)&amp;"%"</f>
        <v>#DIV/0!</v>
      </c>
      <c r="P2226" s="111" t="s">
        <v>199</v>
      </c>
      <c r="Q2226" s="148" t="e">
        <f>AVERAGE(P2217,Q2218,R2219,S2220,T2221,U2222)</f>
        <v>#DIV/0!</v>
      </c>
      <c r="R2226" s="148" t="e">
        <f>STDEV(P2217,Q2218,R2219,S2220,T2221,U2222)</f>
        <v>#DIV/0!</v>
      </c>
      <c r="S2226" s="148" t="e">
        <f>ROUND((R2226/Q2226)*100,2)&amp;"%"</f>
        <v>#DIV/0!</v>
      </c>
    </row>
    <row r="2227" spans="1:21" s="148" customFormat="1" x14ac:dyDescent="0.3">
      <c r="A2227" s="111"/>
      <c r="B2227" s="111" t="s">
        <v>198</v>
      </c>
      <c r="C2227" s="148" t="e">
        <f>AVERAGE(B2218,C2217,D2217,F2217,G2217,E2218)</f>
        <v>#DIV/0!</v>
      </c>
      <c r="D2227" s="148" t="e">
        <f>STDEV(B2218,C2217,D2217,E2218,F2217,G2217)</f>
        <v>#DIV/0!</v>
      </c>
      <c r="E2227" s="148" t="e">
        <f t="shared" ref="E2227:E2231" si="369">ROUND((D2227/C2227)*100,2)&amp;"%"</f>
        <v>#DIV/0!</v>
      </c>
      <c r="F2227" s="111"/>
      <c r="G2227" s="111"/>
      <c r="I2227" s="111" t="s">
        <v>198</v>
      </c>
      <c r="J2227" s="148" t="e">
        <f>AVERAGE(I2218,J2217,K2217,M2217,N2217,L2218)</f>
        <v>#DIV/0!</v>
      </c>
      <c r="K2227" s="148" t="e">
        <f>STDEV(I2218,J2217,K2217,L2218,M2217,N2217)</f>
        <v>#DIV/0!</v>
      </c>
      <c r="L2227" s="148" t="e">
        <f t="shared" ref="L2227:L2231" si="370">ROUND((K2227/J2227)*100,2)&amp;"%"</f>
        <v>#DIV/0!</v>
      </c>
      <c r="M2227" s="111"/>
      <c r="N2227" s="111"/>
      <c r="P2227" s="111" t="s">
        <v>198</v>
      </c>
      <c r="Q2227" s="148" t="e">
        <f>AVERAGE(P2218,Q2217,R2217,T2217,U2217,S2218)</f>
        <v>#DIV/0!</v>
      </c>
      <c r="R2227" s="148" t="e">
        <f>STDEV(P2218,Q2217,R2217,S2218,T2217,U2217)</f>
        <v>#DIV/0!</v>
      </c>
      <c r="S2227" s="148" t="e">
        <f t="shared" ref="S2227:S2231" si="371">ROUND((R2227/Q2227)*100,2)&amp;"%"</f>
        <v>#DIV/0!</v>
      </c>
      <c r="T2227" s="111"/>
      <c r="U2227" s="111"/>
    </row>
    <row r="2228" spans="1:21" s="148" customFormat="1" x14ac:dyDescent="0.3">
      <c r="A2228" s="111"/>
      <c r="B2228" s="111" t="s">
        <v>200</v>
      </c>
      <c r="C2228" s="148" t="e">
        <f>AVERAGE(B2220,C2219,D2218,E2217,F2222,G2221)</f>
        <v>#DIV/0!</v>
      </c>
      <c r="D2228" s="148" t="e">
        <f>STDEV(B2220,C2219,D2218,E2217,F2222,G2221)</f>
        <v>#DIV/0!</v>
      </c>
      <c r="E2228" s="148" t="e">
        <f t="shared" si="369"/>
        <v>#DIV/0!</v>
      </c>
      <c r="F2228" s="111"/>
      <c r="G2228" s="111"/>
      <c r="I2228" s="111" t="s">
        <v>200</v>
      </c>
      <c r="J2228" s="148" t="e">
        <f>AVERAGE(I2220,J2219,K2218,L2217,M2222,N2221)</f>
        <v>#DIV/0!</v>
      </c>
      <c r="K2228" s="148" t="e">
        <f>STDEV(I2220,J2219,K2218,L2217,M2222,N2221)</f>
        <v>#DIV/0!</v>
      </c>
      <c r="L2228" s="148" t="e">
        <f t="shared" si="370"/>
        <v>#DIV/0!</v>
      </c>
      <c r="M2228" s="111"/>
      <c r="N2228" s="111"/>
      <c r="P2228" s="111" t="s">
        <v>200</v>
      </c>
      <c r="Q2228" s="148" t="e">
        <f>AVERAGE(P2220,Q2219,R2218,S2217,T2222,U2221)</f>
        <v>#DIV/0!</v>
      </c>
      <c r="R2228" s="148" t="e">
        <f>STDEV(P2220,Q2219,R2218,S2217,T2222,U2221)</f>
        <v>#DIV/0!</v>
      </c>
      <c r="S2228" s="148" t="e">
        <f t="shared" si="371"/>
        <v>#DIV/0!</v>
      </c>
      <c r="T2228" s="111"/>
      <c r="U2228" s="111"/>
    </row>
    <row r="2229" spans="1:21" s="148" customFormat="1" x14ac:dyDescent="0.3">
      <c r="A2229" s="111"/>
      <c r="B2229" s="111" t="s">
        <v>201</v>
      </c>
      <c r="C2229" s="148" t="e">
        <f>AVERAGE(B2221,C2222,D2222,E2221,F2220,G2219)</f>
        <v>#DIV/0!</v>
      </c>
      <c r="D2229" s="148" t="e">
        <f>STDEV(B2221,C2222,D2222,E2221,F2220,G2219)</f>
        <v>#DIV/0!</v>
      </c>
      <c r="E2229" s="148" t="e">
        <f t="shared" si="369"/>
        <v>#DIV/0!</v>
      </c>
      <c r="F2229" s="111"/>
      <c r="G2229" s="111"/>
      <c r="I2229" s="111" t="s">
        <v>201</v>
      </c>
      <c r="J2229" s="148" t="e">
        <f>AVERAGE(I2221,J2222,K2222,L2221,M2220,N2219)</f>
        <v>#DIV/0!</v>
      </c>
      <c r="K2229" s="148" t="e">
        <f>STDEV(I2221,J2222,K2222,L2221,M2220,N2219)</f>
        <v>#DIV/0!</v>
      </c>
      <c r="L2229" s="148" t="e">
        <f t="shared" si="370"/>
        <v>#DIV/0!</v>
      </c>
      <c r="M2229" s="111"/>
      <c r="N2229" s="111"/>
      <c r="P2229" s="111" t="s">
        <v>201</v>
      </c>
      <c r="Q2229" s="148" t="e">
        <f>AVERAGE(P2221,Q2222,R2222,S2221,T2220,U2219)</f>
        <v>#DIV/0!</v>
      </c>
      <c r="R2229" s="148" t="e">
        <f>STDEV(P2221,Q2222,R2222,S2221,T2220,U2219)</f>
        <v>#DIV/0!</v>
      </c>
      <c r="S2229" s="148" t="e">
        <f t="shared" si="371"/>
        <v>#DIV/0!</v>
      </c>
      <c r="T2229" s="111"/>
      <c r="U2229" s="111"/>
    </row>
    <row r="2230" spans="1:21" s="148" customFormat="1" x14ac:dyDescent="0.3">
      <c r="A2230" s="111"/>
      <c r="B2230" s="111" t="s">
        <v>202</v>
      </c>
      <c r="C2230" s="148" t="e">
        <f>AVERAGE(B2223,C2221,D2220,G2218,F2223,E2224)</f>
        <v>#DIV/0!</v>
      </c>
      <c r="D2230" s="148" t="e">
        <f>STDEV(B2223,C2221,D2220,G2218,F2223,E2224)</f>
        <v>#DIV/0!</v>
      </c>
      <c r="E2230" s="148" t="e">
        <f t="shared" si="369"/>
        <v>#DIV/0!</v>
      </c>
      <c r="F2230" s="111"/>
      <c r="G2230" s="111"/>
      <c r="I2230" s="111" t="s">
        <v>202</v>
      </c>
      <c r="J2230" s="148" t="e">
        <f>AVERAGE(I2223,J2221,K2220,N2218,M2223,L2224)</f>
        <v>#DIV/0!</v>
      </c>
      <c r="K2230" s="148" t="e">
        <f>STDEV(I2223,J2221,K2220,N2218,M2223,L2224)</f>
        <v>#DIV/0!</v>
      </c>
      <c r="L2230" s="148" t="e">
        <f t="shared" si="370"/>
        <v>#DIV/0!</v>
      </c>
      <c r="M2230" s="111"/>
      <c r="N2230" s="111"/>
      <c r="P2230" s="111" t="s">
        <v>202</v>
      </c>
      <c r="Q2230" s="148" t="e">
        <f>AVERAGE(P2223,Q2221,R2220,U2218,T2223,S2224)</f>
        <v>#DIV/0!</v>
      </c>
      <c r="R2230" s="148" t="e">
        <f>STDEV(P2223,Q2221,R2220,U2218,T2223,S2224)</f>
        <v>#DIV/0!</v>
      </c>
      <c r="S2230" s="148" t="e">
        <f t="shared" si="371"/>
        <v>#DIV/0!</v>
      </c>
      <c r="T2230" s="111"/>
      <c r="U2230" s="111"/>
    </row>
    <row r="2231" spans="1:21" s="148" customFormat="1" x14ac:dyDescent="0.3">
      <c r="A2231" s="111"/>
      <c r="B2231" s="111" t="s">
        <v>204</v>
      </c>
      <c r="C2231" s="148" t="e">
        <f>AVERAGE(B2224,C2223,D2224,E2223,F2224,G2223)</f>
        <v>#DIV/0!</v>
      </c>
      <c r="D2231" s="148" t="e">
        <f>STDEV(B2224,C2223,D2224,E2223,F2224,G2223)</f>
        <v>#DIV/0!</v>
      </c>
      <c r="E2231" s="148" t="e">
        <f t="shared" si="369"/>
        <v>#DIV/0!</v>
      </c>
      <c r="F2231" s="111"/>
      <c r="G2231" s="111"/>
      <c r="I2231" s="111" t="s">
        <v>204</v>
      </c>
      <c r="J2231" s="148" t="e">
        <f>AVERAGE(I2224,J2223,K2224,L2223,M2224,N2223)</f>
        <v>#DIV/0!</v>
      </c>
      <c r="K2231" s="148" t="e">
        <f>STDEV(I2224,J2223,K2224,L2223,M2224,N2223)</f>
        <v>#DIV/0!</v>
      </c>
      <c r="L2231" s="148" t="e">
        <f t="shared" si="370"/>
        <v>#DIV/0!</v>
      </c>
      <c r="M2231" s="111"/>
      <c r="N2231" s="111"/>
      <c r="P2231" s="111" t="s">
        <v>204</v>
      </c>
      <c r="Q2231" s="148" t="e">
        <f>AVERAGE(P2224,Q2223,R2224,S2223,T2224,U2223)</f>
        <v>#DIV/0!</v>
      </c>
      <c r="R2231" s="148" t="e">
        <f>STDEV(P2224,Q2223,R2224,S2223,T2224,U2223)</f>
        <v>#DIV/0!</v>
      </c>
      <c r="S2231" s="148" t="e">
        <f t="shared" si="371"/>
        <v>#DIV/0!</v>
      </c>
      <c r="T2231" s="111"/>
      <c r="U2231" s="111"/>
    </row>
    <row r="2232" spans="1:21" s="148" customFormat="1" x14ac:dyDescent="0.3">
      <c r="A2232" s="111"/>
      <c r="B2232" s="111"/>
      <c r="C2232" s="111"/>
      <c r="D2232" s="111"/>
      <c r="E2232" s="111"/>
      <c r="F2232" s="111"/>
      <c r="G2232" s="111"/>
      <c r="I2232" s="111"/>
      <c r="J2232" s="111"/>
      <c r="K2232" s="111"/>
      <c r="L2232" s="111"/>
      <c r="M2232" s="111"/>
      <c r="N2232" s="111"/>
      <c r="P2232" s="111"/>
      <c r="Q2232" s="111"/>
      <c r="R2232" s="111"/>
      <c r="S2232" s="111"/>
      <c r="T2232" s="111"/>
      <c r="U2232" s="111"/>
    </row>
    <row r="2233" spans="1:21" s="148" customFormat="1" x14ac:dyDescent="0.3">
      <c r="A2233" s="111"/>
      <c r="B2233" s="52" t="s">
        <v>194</v>
      </c>
      <c r="C2233" s="106"/>
      <c r="D2233" s="106"/>
      <c r="E2233" s="106"/>
      <c r="F2233" s="106"/>
      <c r="G2233" s="106"/>
      <c r="H2233" s="106"/>
      <c r="I2233" s="52" t="s">
        <v>195</v>
      </c>
      <c r="J2233" s="106"/>
      <c r="K2233" s="106"/>
      <c r="L2233" s="106"/>
      <c r="M2233" s="106"/>
      <c r="N2233" s="106"/>
      <c r="O2233" s="106"/>
      <c r="P2233" s="52" t="s">
        <v>196</v>
      </c>
      <c r="Q2233" s="106"/>
      <c r="R2233" s="106"/>
      <c r="S2233" s="106"/>
      <c r="T2233" s="106"/>
      <c r="U2233" s="106"/>
    </row>
    <row r="2234" spans="1:21" s="148" customFormat="1" x14ac:dyDescent="0.3">
      <c r="A2234" s="111"/>
      <c r="B2234" s="131"/>
      <c r="C2234" s="131"/>
      <c r="D2234" s="131"/>
      <c r="E2234" s="131"/>
      <c r="F2234" s="131"/>
      <c r="G2234" s="131"/>
      <c r="H2234" s="106"/>
      <c r="I2234" s="131"/>
      <c r="J2234" s="131"/>
      <c r="K2234" s="131"/>
      <c r="L2234" s="131"/>
      <c r="M2234" s="131"/>
      <c r="N2234" s="131"/>
      <c r="O2234" s="106"/>
      <c r="P2234" s="131"/>
      <c r="Q2234" s="131"/>
      <c r="R2234" s="131"/>
      <c r="S2234" s="131"/>
      <c r="T2234" s="131"/>
      <c r="U2234" s="131"/>
    </row>
    <row r="2235" spans="1:21" s="148" customFormat="1" x14ac:dyDescent="0.3">
      <c r="A2235" s="111"/>
      <c r="B2235" s="132"/>
      <c r="C2235" s="133"/>
      <c r="D2235" s="133"/>
      <c r="E2235" s="134"/>
      <c r="F2235" s="133"/>
      <c r="G2235" s="133"/>
      <c r="H2235" s="106"/>
      <c r="I2235" s="132"/>
      <c r="J2235" s="133"/>
      <c r="K2235" s="133"/>
      <c r="L2235" s="134"/>
      <c r="M2235" s="133"/>
      <c r="N2235" s="133"/>
      <c r="O2235" s="106"/>
      <c r="P2235" s="132"/>
      <c r="Q2235" s="133"/>
      <c r="R2235" s="133"/>
      <c r="S2235" s="134"/>
      <c r="T2235" s="133"/>
      <c r="U2235" s="133"/>
    </row>
    <row r="2236" spans="1:21" s="148" customFormat="1" x14ac:dyDescent="0.3">
      <c r="A2236" s="111"/>
      <c r="B2236" s="133"/>
      <c r="C2236" s="132"/>
      <c r="D2236" s="134"/>
      <c r="E2236" s="133"/>
      <c r="F2236" s="135"/>
      <c r="G2236" s="136"/>
      <c r="H2236" s="106"/>
      <c r="I2236" s="133"/>
      <c r="J2236" s="132"/>
      <c r="K2236" s="134"/>
      <c r="L2236" s="133"/>
      <c r="M2236" s="135"/>
      <c r="N2236" s="136"/>
      <c r="O2236" s="106"/>
      <c r="P2236" s="133"/>
      <c r="Q2236" s="132"/>
      <c r="R2236" s="134"/>
      <c r="S2236" s="133"/>
      <c r="T2236" s="135"/>
      <c r="U2236" s="136"/>
    </row>
    <row r="2237" spans="1:21" s="148" customFormat="1" x14ac:dyDescent="0.3">
      <c r="A2237" s="111"/>
      <c r="B2237" s="135"/>
      <c r="C2237" s="134"/>
      <c r="D2237" s="132"/>
      <c r="E2237" s="135"/>
      <c r="F2237" s="135"/>
      <c r="G2237" s="137"/>
      <c r="H2237" s="106"/>
      <c r="I2237" s="135"/>
      <c r="J2237" s="134"/>
      <c r="K2237" s="132"/>
      <c r="L2237" s="135"/>
      <c r="M2237" s="135"/>
      <c r="N2237" s="137"/>
      <c r="O2237" s="106"/>
      <c r="P2237" s="135"/>
      <c r="Q2237" s="134"/>
      <c r="R2237" s="132"/>
      <c r="S2237" s="135"/>
      <c r="T2237" s="135"/>
      <c r="U2237" s="137"/>
    </row>
    <row r="2238" spans="1:21" s="148" customFormat="1" x14ac:dyDescent="0.3">
      <c r="A2238" s="111"/>
      <c r="B2238" s="134"/>
      <c r="C2238" s="135"/>
      <c r="D2238" s="136"/>
      <c r="E2238" s="132"/>
      <c r="F2238" s="137"/>
      <c r="G2238" s="135"/>
      <c r="H2238" s="106"/>
      <c r="I2238" s="134"/>
      <c r="J2238" s="135"/>
      <c r="K2238" s="136"/>
      <c r="L2238" s="132"/>
      <c r="M2238" s="137"/>
      <c r="N2238" s="135"/>
      <c r="O2238" s="106"/>
      <c r="P2238" s="134"/>
      <c r="Q2238" s="135"/>
      <c r="R2238" s="136"/>
      <c r="S2238" s="132"/>
      <c r="T2238" s="137"/>
      <c r="U2238" s="135"/>
    </row>
    <row r="2239" spans="1:21" s="148" customFormat="1" x14ac:dyDescent="0.3">
      <c r="A2239" s="111"/>
      <c r="B2239" s="137"/>
      <c r="C2239" s="136"/>
      <c r="D2239" s="135"/>
      <c r="E2239" s="137"/>
      <c r="F2239" s="132"/>
      <c r="G2239" s="134"/>
      <c r="H2239" s="106"/>
      <c r="I2239" s="137"/>
      <c r="J2239" s="136"/>
      <c r="K2239" s="135"/>
      <c r="L2239" s="137"/>
      <c r="M2239" s="132"/>
      <c r="N2239" s="134"/>
      <c r="O2239" s="106"/>
      <c r="P2239" s="137"/>
      <c r="Q2239" s="136"/>
      <c r="R2239" s="135"/>
      <c r="S2239" s="137"/>
      <c r="T2239" s="132"/>
      <c r="U2239" s="134"/>
    </row>
    <row r="2240" spans="1:21" s="148" customFormat="1" x14ac:dyDescent="0.3">
      <c r="A2240" s="111"/>
      <c r="B2240" s="135"/>
      <c r="C2240" s="137"/>
      <c r="D2240" s="137"/>
      <c r="E2240" s="135"/>
      <c r="F2240" s="134"/>
      <c r="G2240" s="132"/>
      <c r="H2240" s="106"/>
      <c r="I2240" s="135"/>
      <c r="J2240" s="137"/>
      <c r="K2240" s="137"/>
      <c r="L2240" s="135"/>
      <c r="M2240" s="134"/>
      <c r="N2240" s="132"/>
      <c r="O2240" s="106"/>
      <c r="P2240" s="135"/>
      <c r="Q2240" s="137"/>
      <c r="R2240" s="137"/>
      <c r="S2240" s="135"/>
      <c r="T2240" s="134"/>
      <c r="U2240" s="132"/>
    </row>
    <row r="2241" spans="1:21" s="148" customFormat="1" x14ac:dyDescent="0.3">
      <c r="A2241" s="111"/>
      <c r="B2241" s="136"/>
      <c r="C2241" s="138"/>
      <c r="D2241" s="135"/>
      <c r="E2241" s="138"/>
      <c r="F2241" s="136"/>
      <c r="G2241" s="138"/>
      <c r="H2241" s="106"/>
      <c r="I2241" s="136"/>
      <c r="J2241" s="138"/>
      <c r="K2241" s="135"/>
      <c r="L2241" s="138"/>
      <c r="M2241" s="136"/>
      <c r="N2241" s="138"/>
      <c r="O2241" s="106"/>
      <c r="P2241" s="136"/>
      <c r="Q2241" s="138"/>
      <c r="R2241" s="135"/>
      <c r="S2241" s="138"/>
      <c r="T2241" s="136"/>
      <c r="U2241" s="138"/>
    </row>
    <row r="2242" spans="1:21" s="148" customFormat="1" x14ac:dyDescent="0.3">
      <c r="A2242" s="111"/>
      <c r="B2242" s="145"/>
      <c r="C2242" s="146"/>
      <c r="D2242" s="145"/>
      <c r="E2242" s="147"/>
      <c r="F2242" s="145"/>
      <c r="G2242" s="146"/>
      <c r="H2242" s="106"/>
      <c r="I2242" s="145"/>
      <c r="J2242" s="146"/>
      <c r="K2242" s="145"/>
      <c r="L2242" s="147"/>
      <c r="M2242" s="145"/>
      <c r="N2242" s="146"/>
      <c r="O2242" s="106"/>
      <c r="P2242" s="145"/>
      <c r="Q2242" s="146"/>
      <c r="R2242" s="145"/>
      <c r="S2242" s="147"/>
      <c r="T2242" s="145"/>
      <c r="U2242" s="146"/>
    </row>
    <row r="2243" spans="1:21" s="148" customFormat="1" x14ac:dyDescent="0.3">
      <c r="A2243" s="111"/>
      <c r="C2243" s="111" t="s">
        <v>197</v>
      </c>
      <c r="D2243" s="111" t="s">
        <v>3</v>
      </c>
      <c r="E2243" s="111" t="s">
        <v>203</v>
      </c>
      <c r="J2243" s="111" t="s">
        <v>197</v>
      </c>
      <c r="K2243" s="111" t="s">
        <v>3</v>
      </c>
      <c r="L2243" s="111" t="s">
        <v>203</v>
      </c>
      <c r="Q2243" s="111" t="s">
        <v>197</v>
      </c>
      <c r="R2243" s="111" t="s">
        <v>3</v>
      </c>
      <c r="S2243" s="111" t="s">
        <v>203</v>
      </c>
    </row>
    <row r="2244" spans="1:21" s="148" customFormat="1" x14ac:dyDescent="0.3">
      <c r="A2244" s="111"/>
      <c r="B2244" s="111" t="s">
        <v>199</v>
      </c>
      <c r="C2244" s="148" t="e">
        <f>AVERAGE(B2235,C2236,D2237,E2238,F2239,G2240)</f>
        <v>#DIV/0!</v>
      </c>
      <c r="D2244" s="148" t="e">
        <f>STDEV(B2235,C2236,D2237,E2238,F2239,G2240)</f>
        <v>#DIV/0!</v>
      </c>
      <c r="E2244" s="148" t="e">
        <f>ROUND((D2244/C2244)*100,2)&amp;"%"</f>
        <v>#DIV/0!</v>
      </c>
      <c r="I2244" s="111" t="s">
        <v>199</v>
      </c>
      <c r="J2244" s="148" t="e">
        <f>AVERAGE(I2235,J2236,K2237,L2238,M2239,N2240)</f>
        <v>#DIV/0!</v>
      </c>
      <c r="K2244" s="148" t="e">
        <f>STDEV(I2235,J2236,K2237,L2238,M2239,N2240)</f>
        <v>#DIV/0!</v>
      </c>
      <c r="L2244" s="148" t="e">
        <f>ROUND((K2244/J2244)*100,2)&amp;"%"</f>
        <v>#DIV/0!</v>
      </c>
      <c r="P2244" s="111" t="s">
        <v>199</v>
      </c>
      <c r="Q2244" s="148" t="e">
        <f>AVERAGE(P2235,Q2236,R2237,S2238,T2239,U2240)</f>
        <v>#DIV/0!</v>
      </c>
      <c r="R2244" s="148" t="e">
        <f>STDEV(P2235,Q2236,R2237,S2238,T2239,U2240)</f>
        <v>#DIV/0!</v>
      </c>
      <c r="S2244" s="148" t="e">
        <f>ROUND((R2244/Q2244)*100,2)&amp;"%"</f>
        <v>#DIV/0!</v>
      </c>
    </row>
    <row r="2245" spans="1:21" s="148" customFormat="1" x14ac:dyDescent="0.3">
      <c r="A2245" s="111"/>
      <c r="B2245" s="111" t="s">
        <v>198</v>
      </c>
      <c r="C2245" s="148" t="e">
        <f>AVERAGE(B2236,C2235,D2235,F2235,G2235,E2236)</f>
        <v>#DIV/0!</v>
      </c>
      <c r="D2245" s="148" t="e">
        <f>STDEV(B2236,C2235,D2235,E2236,F2235,G2235)</f>
        <v>#DIV/0!</v>
      </c>
      <c r="E2245" s="148" t="e">
        <f t="shared" ref="E2245:E2249" si="372">ROUND((D2245/C2245)*100,2)&amp;"%"</f>
        <v>#DIV/0!</v>
      </c>
      <c r="F2245" s="111"/>
      <c r="G2245" s="111"/>
      <c r="I2245" s="111" t="s">
        <v>198</v>
      </c>
      <c r="J2245" s="148" t="e">
        <f>AVERAGE(I2236,J2235,K2235,M2235,N2235,L2236)</f>
        <v>#DIV/0!</v>
      </c>
      <c r="K2245" s="148" t="e">
        <f>STDEV(I2236,J2235,K2235,L2236,M2235,N2235)</f>
        <v>#DIV/0!</v>
      </c>
      <c r="L2245" s="148" t="e">
        <f t="shared" ref="L2245:L2249" si="373">ROUND((K2245/J2245)*100,2)&amp;"%"</f>
        <v>#DIV/0!</v>
      </c>
      <c r="M2245" s="111"/>
      <c r="N2245" s="111"/>
      <c r="P2245" s="111" t="s">
        <v>198</v>
      </c>
      <c r="Q2245" s="148" t="e">
        <f>AVERAGE(P2236,Q2235,R2235,T2235,U2235,S2236)</f>
        <v>#DIV/0!</v>
      </c>
      <c r="R2245" s="148" t="e">
        <f>STDEV(P2236,Q2235,R2235,S2236,T2235,U2235)</f>
        <v>#DIV/0!</v>
      </c>
      <c r="S2245" s="148" t="e">
        <f t="shared" ref="S2245:S2249" si="374">ROUND((R2245/Q2245)*100,2)&amp;"%"</f>
        <v>#DIV/0!</v>
      </c>
      <c r="T2245" s="111"/>
      <c r="U2245" s="111"/>
    </row>
    <row r="2246" spans="1:21" s="148" customFormat="1" x14ac:dyDescent="0.3">
      <c r="A2246" s="111"/>
      <c r="B2246" s="111" t="s">
        <v>200</v>
      </c>
      <c r="C2246" s="148" t="e">
        <f>AVERAGE(B2238,C2237,D2236,E2235,F2240,G2239)</f>
        <v>#DIV/0!</v>
      </c>
      <c r="D2246" s="148" t="e">
        <f>STDEV(B2238,C2237,D2236,E2235,F2240,G2239)</f>
        <v>#DIV/0!</v>
      </c>
      <c r="E2246" s="148" t="e">
        <f t="shared" si="372"/>
        <v>#DIV/0!</v>
      </c>
      <c r="F2246" s="111"/>
      <c r="G2246" s="111"/>
      <c r="I2246" s="111" t="s">
        <v>200</v>
      </c>
      <c r="J2246" s="148" t="e">
        <f>AVERAGE(I2238,J2237,K2236,L2235,M2240,N2239)</f>
        <v>#DIV/0!</v>
      </c>
      <c r="K2246" s="148" t="e">
        <f>STDEV(I2238,J2237,K2236,L2235,M2240,N2239)</f>
        <v>#DIV/0!</v>
      </c>
      <c r="L2246" s="148" t="e">
        <f t="shared" si="373"/>
        <v>#DIV/0!</v>
      </c>
      <c r="M2246" s="111"/>
      <c r="N2246" s="111"/>
      <c r="P2246" s="111" t="s">
        <v>200</v>
      </c>
      <c r="Q2246" s="148" t="e">
        <f>AVERAGE(P2238,Q2237,R2236,S2235,T2240,U2239)</f>
        <v>#DIV/0!</v>
      </c>
      <c r="R2246" s="148" t="e">
        <f>STDEV(P2238,Q2237,R2236,S2235,T2240,U2239)</f>
        <v>#DIV/0!</v>
      </c>
      <c r="S2246" s="148" t="e">
        <f t="shared" si="374"/>
        <v>#DIV/0!</v>
      </c>
      <c r="T2246" s="111"/>
      <c r="U2246" s="111"/>
    </row>
    <row r="2247" spans="1:21" s="148" customFormat="1" x14ac:dyDescent="0.3">
      <c r="A2247" s="111"/>
      <c r="B2247" s="111" t="s">
        <v>201</v>
      </c>
      <c r="C2247" s="148" t="e">
        <f>AVERAGE(B2239,C2240,D2240,E2239,F2238,G2237)</f>
        <v>#DIV/0!</v>
      </c>
      <c r="D2247" s="148" t="e">
        <f>STDEV(B2239,C2240,D2240,E2239,F2238,G2237)</f>
        <v>#DIV/0!</v>
      </c>
      <c r="E2247" s="148" t="e">
        <f t="shared" si="372"/>
        <v>#DIV/0!</v>
      </c>
      <c r="F2247" s="111"/>
      <c r="G2247" s="111"/>
      <c r="I2247" s="111" t="s">
        <v>201</v>
      </c>
      <c r="J2247" s="148" t="e">
        <f>AVERAGE(I2239,J2240,K2240,L2239,M2238,N2237)</f>
        <v>#DIV/0!</v>
      </c>
      <c r="K2247" s="148" t="e">
        <f>STDEV(I2239,J2240,K2240,L2239,M2238,N2237)</f>
        <v>#DIV/0!</v>
      </c>
      <c r="L2247" s="148" t="e">
        <f t="shared" si="373"/>
        <v>#DIV/0!</v>
      </c>
      <c r="M2247" s="111"/>
      <c r="N2247" s="111"/>
      <c r="P2247" s="111" t="s">
        <v>201</v>
      </c>
      <c r="Q2247" s="148" t="e">
        <f>AVERAGE(P2239,Q2240,R2240,S2239,T2238,U2237)</f>
        <v>#DIV/0!</v>
      </c>
      <c r="R2247" s="148" t="e">
        <f>STDEV(P2239,Q2240,R2240,S2239,T2238,U2237)</f>
        <v>#DIV/0!</v>
      </c>
      <c r="S2247" s="148" t="e">
        <f t="shared" si="374"/>
        <v>#DIV/0!</v>
      </c>
      <c r="T2247" s="111"/>
      <c r="U2247" s="111"/>
    </row>
    <row r="2248" spans="1:21" s="148" customFormat="1" x14ac:dyDescent="0.3">
      <c r="A2248" s="111"/>
      <c r="B2248" s="111" t="s">
        <v>202</v>
      </c>
      <c r="C2248" s="148" t="e">
        <f>AVERAGE(B2241,C2239,D2238,G2236,F2241,E2242)</f>
        <v>#DIV/0!</v>
      </c>
      <c r="D2248" s="148" t="e">
        <f>STDEV(B2241,C2239,D2238,G2236,F2241,E2242)</f>
        <v>#DIV/0!</v>
      </c>
      <c r="E2248" s="148" t="e">
        <f t="shared" si="372"/>
        <v>#DIV/0!</v>
      </c>
      <c r="F2248" s="111"/>
      <c r="G2248" s="111"/>
      <c r="I2248" s="111" t="s">
        <v>202</v>
      </c>
      <c r="J2248" s="148" t="e">
        <f>AVERAGE(I2241,J2239,K2238,N2236,M2241,L2242)</f>
        <v>#DIV/0!</v>
      </c>
      <c r="K2248" s="148" t="e">
        <f>STDEV(I2241,J2239,K2238,N2236,M2241,L2242)</f>
        <v>#DIV/0!</v>
      </c>
      <c r="L2248" s="148" t="e">
        <f t="shared" si="373"/>
        <v>#DIV/0!</v>
      </c>
      <c r="M2248" s="111"/>
      <c r="N2248" s="111"/>
      <c r="P2248" s="111" t="s">
        <v>202</v>
      </c>
      <c r="Q2248" s="148" t="e">
        <f>AVERAGE(P2241,Q2239,R2238,U2236,T2241,S2242)</f>
        <v>#DIV/0!</v>
      </c>
      <c r="R2248" s="148" t="e">
        <f>STDEV(P2241,Q2239,R2238,U2236,T2241,S2242)</f>
        <v>#DIV/0!</v>
      </c>
      <c r="S2248" s="148" t="e">
        <f t="shared" si="374"/>
        <v>#DIV/0!</v>
      </c>
      <c r="T2248" s="111"/>
      <c r="U2248" s="111"/>
    </row>
    <row r="2249" spans="1:21" s="148" customFormat="1" x14ac:dyDescent="0.3">
      <c r="A2249" s="111"/>
      <c r="B2249" s="111" t="s">
        <v>204</v>
      </c>
      <c r="C2249" s="148" t="e">
        <f>AVERAGE(B2242,C2241,D2242,E2241,F2242,G2241)</f>
        <v>#DIV/0!</v>
      </c>
      <c r="D2249" s="148" t="e">
        <f>STDEV(B2242,C2241,D2242,E2241,F2242,G2241)</f>
        <v>#DIV/0!</v>
      </c>
      <c r="E2249" s="148" t="e">
        <f t="shared" si="372"/>
        <v>#DIV/0!</v>
      </c>
      <c r="F2249" s="111"/>
      <c r="G2249" s="111"/>
      <c r="I2249" s="111" t="s">
        <v>204</v>
      </c>
      <c r="J2249" s="148" t="e">
        <f>AVERAGE(I2242,J2241,K2242,L2241,M2242,N2241)</f>
        <v>#DIV/0!</v>
      </c>
      <c r="K2249" s="148" t="e">
        <f>STDEV(I2242,J2241,K2242,L2241,M2242,N2241)</f>
        <v>#DIV/0!</v>
      </c>
      <c r="L2249" s="148" t="e">
        <f t="shared" si="373"/>
        <v>#DIV/0!</v>
      </c>
      <c r="M2249" s="111"/>
      <c r="N2249" s="111"/>
      <c r="P2249" s="111" t="s">
        <v>204</v>
      </c>
      <c r="Q2249" s="148" t="e">
        <f>AVERAGE(P2242,Q2241,R2242,S2241,T2242,U2241)</f>
        <v>#DIV/0!</v>
      </c>
      <c r="R2249" s="148" t="e">
        <f>STDEV(P2242,Q2241,R2242,S2241,T2242,U2241)</f>
        <v>#DIV/0!</v>
      </c>
      <c r="S2249" s="148" t="e">
        <f t="shared" si="374"/>
        <v>#DIV/0!</v>
      </c>
      <c r="T2249" s="111"/>
      <c r="U2249" s="111"/>
    </row>
    <row r="2250" spans="1:21" s="148" customFormat="1" x14ac:dyDescent="0.3">
      <c r="A2250" s="111"/>
      <c r="B2250" s="111"/>
      <c r="C2250" s="111"/>
      <c r="D2250" s="111"/>
      <c r="E2250" s="111"/>
      <c r="F2250" s="111"/>
      <c r="G2250" s="111"/>
      <c r="I2250" s="111"/>
      <c r="J2250" s="111"/>
      <c r="K2250" s="111"/>
      <c r="L2250" s="111"/>
      <c r="M2250" s="111"/>
      <c r="N2250" s="111"/>
      <c r="P2250" s="111"/>
      <c r="Q2250" s="111"/>
      <c r="R2250" s="111"/>
      <c r="S2250" s="111"/>
      <c r="T2250" s="111"/>
      <c r="U2250" s="111"/>
    </row>
    <row r="2251" spans="1:21" s="148" customFormat="1" x14ac:dyDescent="0.3">
      <c r="A2251" s="111"/>
      <c r="B2251" s="52" t="s">
        <v>194</v>
      </c>
      <c r="C2251" s="106"/>
      <c r="D2251" s="106"/>
      <c r="E2251" s="106"/>
      <c r="F2251" s="106"/>
      <c r="G2251" s="106"/>
      <c r="H2251" s="106"/>
      <c r="I2251" s="52" t="s">
        <v>195</v>
      </c>
      <c r="J2251" s="106"/>
      <c r="K2251" s="106"/>
      <c r="L2251" s="106"/>
      <c r="M2251" s="106"/>
      <c r="N2251" s="106"/>
      <c r="O2251" s="106"/>
      <c r="P2251" s="52" t="s">
        <v>196</v>
      </c>
      <c r="Q2251" s="106"/>
      <c r="R2251" s="106"/>
      <c r="S2251" s="106"/>
      <c r="T2251" s="106"/>
      <c r="U2251" s="106"/>
    </row>
    <row r="2252" spans="1:21" s="148" customFormat="1" x14ac:dyDescent="0.3">
      <c r="A2252" s="111"/>
      <c r="B2252" s="131"/>
      <c r="C2252" s="131"/>
      <c r="D2252" s="131"/>
      <c r="E2252" s="131"/>
      <c r="F2252" s="131"/>
      <c r="G2252" s="131"/>
      <c r="H2252" s="106"/>
      <c r="I2252" s="131"/>
      <c r="J2252" s="131"/>
      <c r="K2252" s="131"/>
      <c r="L2252" s="131"/>
      <c r="M2252" s="131"/>
      <c r="N2252" s="131"/>
      <c r="O2252" s="106"/>
      <c r="P2252" s="131"/>
      <c r="Q2252" s="131"/>
      <c r="R2252" s="131"/>
      <c r="S2252" s="131"/>
      <c r="T2252" s="131"/>
      <c r="U2252" s="131"/>
    </row>
    <row r="2253" spans="1:21" s="148" customFormat="1" x14ac:dyDescent="0.3">
      <c r="A2253" s="111"/>
      <c r="B2253" s="132"/>
      <c r="C2253" s="133"/>
      <c r="D2253" s="133"/>
      <c r="E2253" s="134"/>
      <c r="F2253" s="133"/>
      <c r="G2253" s="133"/>
      <c r="H2253" s="106"/>
      <c r="I2253" s="132"/>
      <c r="J2253" s="133"/>
      <c r="K2253" s="133"/>
      <c r="L2253" s="134"/>
      <c r="M2253" s="133"/>
      <c r="N2253" s="133"/>
      <c r="O2253" s="106"/>
      <c r="P2253" s="132"/>
      <c r="Q2253" s="133"/>
      <c r="R2253" s="133"/>
      <c r="S2253" s="134"/>
      <c r="T2253" s="133"/>
      <c r="U2253" s="133"/>
    </row>
    <row r="2254" spans="1:21" s="148" customFormat="1" x14ac:dyDescent="0.3">
      <c r="A2254" s="111"/>
      <c r="B2254" s="133"/>
      <c r="C2254" s="132"/>
      <c r="D2254" s="134"/>
      <c r="E2254" s="133"/>
      <c r="F2254" s="135"/>
      <c r="G2254" s="136"/>
      <c r="H2254" s="106"/>
      <c r="I2254" s="133"/>
      <c r="J2254" s="132"/>
      <c r="K2254" s="134"/>
      <c r="L2254" s="133"/>
      <c r="M2254" s="135"/>
      <c r="N2254" s="136"/>
      <c r="O2254" s="106"/>
      <c r="P2254" s="133"/>
      <c r="Q2254" s="132"/>
      <c r="R2254" s="134"/>
      <c r="S2254" s="133"/>
      <c r="T2254" s="135"/>
      <c r="U2254" s="136"/>
    </row>
    <row r="2255" spans="1:21" s="148" customFormat="1" x14ac:dyDescent="0.3">
      <c r="A2255" s="111"/>
      <c r="B2255" s="135"/>
      <c r="C2255" s="134"/>
      <c r="D2255" s="132"/>
      <c r="E2255" s="135"/>
      <c r="F2255" s="135"/>
      <c r="G2255" s="137"/>
      <c r="H2255" s="106"/>
      <c r="I2255" s="135"/>
      <c r="J2255" s="134"/>
      <c r="K2255" s="132"/>
      <c r="L2255" s="135"/>
      <c r="M2255" s="135"/>
      <c r="N2255" s="137"/>
      <c r="O2255" s="106"/>
      <c r="P2255" s="135"/>
      <c r="Q2255" s="134"/>
      <c r="R2255" s="132"/>
      <c r="S2255" s="135"/>
      <c r="T2255" s="135"/>
      <c r="U2255" s="137"/>
    </row>
    <row r="2256" spans="1:21" s="148" customFormat="1" x14ac:dyDescent="0.3">
      <c r="A2256" s="111"/>
      <c r="B2256" s="134"/>
      <c r="C2256" s="135"/>
      <c r="D2256" s="136"/>
      <c r="E2256" s="132"/>
      <c r="F2256" s="137"/>
      <c r="G2256" s="135"/>
      <c r="H2256" s="106"/>
      <c r="I2256" s="134"/>
      <c r="J2256" s="135"/>
      <c r="K2256" s="136"/>
      <c r="L2256" s="132"/>
      <c r="M2256" s="137"/>
      <c r="N2256" s="135"/>
      <c r="O2256" s="106"/>
      <c r="P2256" s="134"/>
      <c r="Q2256" s="135"/>
      <c r="R2256" s="136"/>
      <c r="S2256" s="132"/>
      <c r="T2256" s="137"/>
      <c r="U2256" s="135"/>
    </row>
    <row r="2257" spans="1:21" s="148" customFormat="1" x14ac:dyDescent="0.3">
      <c r="A2257" s="111"/>
      <c r="B2257" s="137"/>
      <c r="C2257" s="136"/>
      <c r="D2257" s="135"/>
      <c r="E2257" s="137"/>
      <c r="F2257" s="132"/>
      <c r="G2257" s="134"/>
      <c r="H2257" s="106"/>
      <c r="I2257" s="137"/>
      <c r="J2257" s="136"/>
      <c r="K2257" s="135"/>
      <c r="L2257" s="137"/>
      <c r="M2257" s="132"/>
      <c r="N2257" s="134"/>
      <c r="O2257" s="106"/>
      <c r="P2257" s="137"/>
      <c r="Q2257" s="136"/>
      <c r="R2257" s="135"/>
      <c r="S2257" s="137"/>
      <c r="T2257" s="132"/>
      <c r="U2257" s="134"/>
    </row>
    <row r="2258" spans="1:21" s="148" customFormat="1" x14ac:dyDescent="0.3">
      <c r="A2258" s="111"/>
      <c r="B2258" s="135"/>
      <c r="C2258" s="137"/>
      <c r="D2258" s="137"/>
      <c r="E2258" s="135"/>
      <c r="F2258" s="134"/>
      <c r="G2258" s="132"/>
      <c r="H2258" s="106"/>
      <c r="I2258" s="135"/>
      <c r="J2258" s="137"/>
      <c r="K2258" s="137"/>
      <c r="L2258" s="135"/>
      <c r="M2258" s="134"/>
      <c r="N2258" s="132"/>
      <c r="O2258" s="106"/>
      <c r="P2258" s="135"/>
      <c r="Q2258" s="137"/>
      <c r="R2258" s="137"/>
      <c r="S2258" s="135"/>
      <c r="T2258" s="134"/>
      <c r="U2258" s="132"/>
    </row>
    <row r="2259" spans="1:21" s="148" customFormat="1" x14ac:dyDescent="0.3">
      <c r="A2259" s="111"/>
      <c r="B2259" s="136"/>
      <c r="C2259" s="138"/>
      <c r="D2259" s="135"/>
      <c r="E2259" s="138"/>
      <c r="F2259" s="136"/>
      <c r="G2259" s="138"/>
      <c r="H2259" s="106"/>
      <c r="I2259" s="136"/>
      <c r="J2259" s="138"/>
      <c r="K2259" s="135"/>
      <c r="L2259" s="138"/>
      <c r="M2259" s="136"/>
      <c r="N2259" s="138"/>
      <c r="O2259" s="106"/>
      <c r="P2259" s="136"/>
      <c r="Q2259" s="138"/>
      <c r="R2259" s="135"/>
      <c r="S2259" s="138"/>
      <c r="T2259" s="136"/>
      <c r="U2259" s="138"/>
    </row>
    <row r="2260" spans="1:21" s="148" customFormat="1" x14ac:dyDescent="0.3">
      <c r="A2260" s="111"/>
      <c r="B2260" s="145"/>
      <c r="C2260" s="146"/>
      <c r="D2260" s="145"/>
      <c r="E2260" s="147"/>
      <c r="F2260" s="145"/>
      <c r="G2260" s="146"/>
      <c r="H2260" s="106"/>
      <c r="I2260" s="145"/>
      <c r="J2260" s="146"/>
      <c r="K2260" s="145"/>
      <c r="L2260" s="147"/>
      <c r="M2260" s="145"/>
      <c r="N2260" s="146"/>
      <c r="O2260" s="106"/>
      <c r="P2260" s="145"/>
      <c r="Q2260" s="146"/>
      <c r="R2260" s="145"/>
      <c r="S2260" s="147"/>
      <c r="T2260" s="145"/>
      <c r="U2260" s="146"/>
    </row>
    <row r="2261" spans="1:21" s="148" customFormat="1" x14ac:dyDescent="0.3">
      <c r="A2261" s="111"/>
      <c r="C2261" s="111" t="s">
        <v>197</v>
      </c>
      <c r="D2261" s="111" t="s">
        <v>3</v>
      </c>
      <c r="E2261" s="111" t="s">
        <v>203</v>
      </c>
      <c r="J2261" s="111" t="s">
        <v>197</v>
      </c>
      <c r="K2261" s="111" t="s">
        <v>3</v>
      </c>
      <c r="L2261" s="111" t="s">
        <v>203</v>
      </c>
      <c r="Q2261" s="111" t="s">
        <v>197</v>
      </c>
      <c r="R2261" s="111" t="s">
        <v>3</v>
      </c>
      <c r="S2261" s="111" t="s">
        <v>203</v>
      </c>
    </row>
    <row r="2262" spans="1:21" s="148" customFormat="1" x14ac:dyDescent="0.3">
      <c r="A2262" s="111"/>
      <c r="B2262" s="111" t="s">
        <v>199</v>
      </c>
      <c r="C2262" s="148" t="e">
        <f>AVERAGE(B2253,C2254,D2255,E2256,F2257,G2258)</f>
        <v>#DIV/0!</v>
      </c>
      <c r="D2262" s="148" t="e">
        <f>STDEV(B2253,C2254,D2255,E2256,F2257,G2258)</f>
        <v>#DIV/0!</v>
      </c>
      <c r="E2262" s="148" t="e">
        <f>ROUND((D2262/C2262)*100,2)&amp;"%"</f>
        <v>#DIV/0!</v>
      </c>
      <c r="I2262" s="111" t="s">
        <v>199</v>
      </c>
      <c r="J2262" s="148" t="e">
        <f>AVERAGE(I2253,J2254,K2255,L2256,M2257,N2258)</f>
        <v>#DIV/0!</v>
      </c>
      <c r="K2262" s="148" t="e">
        <f>STDEV(I2253,J2254,K2255,L2256,M2257,N2258)</f>
        <v>#DIV/0!</v>
      </c>
      <c r="L2262" s="148" t="e">
        <f>ROUND((K2262/J2262)*100,2)&amp;"%"</f>
        <v>#DIV/0!</v>
      </c>
      <c r="P2262" s="111" t="s">
        <v>199</v>
      </c>
      <c r="Q2262" s="148" t="e">
        <f>AVERAGE(P2253,Q2254,R2255,S2256,T2257,U2258)</f>
        <v>#DIV/0!</v>
      </c>
      <c r="R2262" s="148" t="e">
        <f>STDEV(P2253,Q2254,R2255,S2256,T2257,U2258)</f>
        <v>#DIV/0!</v>
      </c>
      <c r="S2262" s="148" t="e">
        <f>ROUND((R2262/Q2262)*100,2)&amp;"%"</f>
        <v>#DIV/0!</v>
      </c>
    </row>
    <row r="2263" spans="1:21" s="148" customFormat="1" x14ac:dyDescent="0.3">
      <c r="A2263" s="111"/>
      <c r="B2263" s="111" t="s">
        <v>198</v>
      </c>
      <c r="C2263" s="148" t="e">
        <f>AVERAGE(B2254,C2253,D2253,F2253,G2253,E2254)</f>
        <v>#DIV/0!</v>
      </c>
      <c r="D2263" s="148" t="e">
        <f>STDEV(B2254,C2253,D2253,E2254,F2253,G2253)</f>
        <v>#DIV/0!</v>
      </c>
      <c r="E2263" s="148" t="e">
        <f t="shared" ref="E2263:E2267" si="375">ROUND((D2263/C2263)*100,2)&amp;"%"</f>
        <v>#DIV/0!</v>
      </c>
      <c r="F2263" s="111"/>
      <c r="G2263" s="111"/>
      <c r="I2263" s="111" t="s">
        <v>198</v>
      </c>
      <c r="J2263" s="148" t="e">
        <f>AVERAGE(I2254,J2253,K2253,M2253,N2253,L2254)</f>
        <v>#DIV/0!</v>
      </c>
      <c r="K2263" s="148" t="e">
        <f>STDEV(I2254,J2253,K2253,L2254,M2253,N2253)</f>
        <v>#DIV/0!</v>
      </c>
      <c r="L2263" s="148" t="e">
        <f t="shared" ref="L2263:L2267" si="376">ROUND((K2263/J2263)*100,2)&amp;"%"</f>
        <v>#DIV/0!</v>
      </c>
      <c r="M2263" s="111"/>
      <c r="N2263" s="111"/>
      <c r="P2263" s="111" t="s">
        <v>198</v>
      </c>
      <c r="Q2263" s="148" t="e">
        <f>AVERAGE(P2254,Q2253,R2253,T2253,U2253,S2254)</f>
        <v>#DIV/0!</v>
      </c>
      <c r="R2263" s="148" t="e">
        <f>STDEV(P2254,Q2253,R2253,S2254,T2253,U2253)</f>
        <v>#DIV/0!</v>
      </c>
      <c r="S2263" s="148" t="e">
        <f t="shared" ref="S2263:S2267" si="377">ROUND((R2263/Q2263)*100,2)&amp;"%"</f>
        <v>#DIV/0!</v>
      </c>
      <c r="T2263" s="111"/>
      <c r="U2263" s="111"/>
    </row>
    <row r="2264" spans="1:21" s="148" customFormat="1" x14ac:dyDescent="0.3">
      <c r="A2264" s="111"/>
      <c r="B2264" s="111" t="s">
        <v>200</v>
      </c>
      <c r="C2264" s="148" t="e">
        <f>AVERAGE(B2256,C2255,D2254,E2253,F2258,G2257)</f>
        <v>#DIV/0!</v>
      </c>
      <c r="D2264" s="148" t="e">
        <f>STDEV(B2256,C2255,D2254,E2253,F2258,G2257)</f>
        <v>#DIV/0!</v>
      </c>
      <c r="E2264" s="148" t="e">
        <f t="shared" si="375"/>
        <v>#DIV/0!</v>
      </c>
      <c r="F2264" s="111"/>
      <c r="G2264" s="111"/>
      <c r="I2264" s="111" t="s">
        <v>200</v>
      </c>
      <c r="J2264" s="148" t="e">
        <f>AVERAGE(I2256,J2255,K2254,L2253,M2258,N2257)</f>
        <v>#DIV/0!</v>
      </c>
      <c r="K2264" s="148" t="e">
        <f>STDEV(I2256,J2255,K2254,L2253,M2258,N2257)</f>
        <v>#DIV/0!</v>
      </c>
      <c r="L2264" s="148" t="e">
        <f t="shared" si="376"/>
        <v>#DIV/0!</v>
      </c>
      <c r="M2264" s="111"/>
      <c r="N2264" s="111"/>
      <c r="P2264" s="111" t="s">
        <v>200</v>
      </c>
      <c r="Q2264" s="148" t="e">
        <f>AVERAGE(P2256,Q2255,R2254,S2253,T2258,U2257)</f>
        <v>#DIV/0!</v>
      </c>
      <c r="R2264" s="148" t="e">
        <f>STDEV(P2256,Q2255,R2254,S2253,T2258,U2257)</f>
        <v>#DIV/0!</v>
      </c>
      <c r="S2264" s="148" t="e">
        <f t="shared" si="377"/>
        <v>#DIV/0!</v>
      </c>
      <c r="T2264" s="111"/>
      <c r="U2264" s="111"/>
    </row>
    <row r="2265" spans="1:21" s="148" customFormat="1" x14ac:dyDescent="0.3">
      <c r="A2265" s="111"/>
      <c r="B2265" s="111" t="s">
        <v>201</v>
      </c>
      <c r="C2265" s="148" t="e">
        <f>AVERAGE(B2257,C2258,D2258,E2257,F2256,G2255)</f>
        <v>#DIV/0!</v>
      </c>
      <c r="D2265" s="148" t="e">
        <f>STDEV(B2257,C2258,D2258,E2257,F2256,G2255)</f>
        <v>#DIV/0!</v>
      </c>
      <c r="E2265" s="148" t="e">
        <f t="shared" si="375"/>
        <v>#DIV/0!</v>
      </c>
      <c r="F2265" s="111"/>
      <c r="G2265" s="111"/>
      <c r="I2265" s="111" t="s">
        <v>201</v>
      </c>
      <c r="J2265" s="148" t="e">
        <f>AVERAGE(I2257,J2258,K2258,L2257,M2256,N2255)</f>
        <v>#DIV/0!</v>
      </c>
      <c r="K2265" s="148" t="e">
        <f>STDEV(I2257,J2258,K2258,L2257,M2256,N2255)</f>
        <v>#DIV/0!</v>
      </c>
      <c r="L2265" s="148" t="e">
        <f t="shared" si="376"/>
        <v>#DIV/0!</v>
      </c>
      <c r="M2265" s="111"/>
      <c r="N2265" s="111"/>
      <c r="P2265" s="111" t="s">
        <v>201</v>
      </c>
      <c r="Q2265" s="148" t="e">
        <f>AVERAGE(P2257,Q2258,R2258,S2257,T2256,U2255)</f>
        <v>#DIV/0!</v>
      </c>
      <c r="R2265" s="148" t="e">
        <f>STDEV(P2257,Q2258,R2258,S2257,T2256,U2255)</f>
        <v>#DIV/0!</v>
      </c>
      <c r="S2265" s="148" t="e">
        <f t="shared" si="377"/>
        <v>#DIV/0!</v>
      </c>
      <c r="T2265" s="111"/>
      <c r="U2265" s="111"/>
    </row>
    <row r="2266" spans="1:21" s="148" customFormat="1" x14ac:dyDescent="0.3">
      <c r="A2266" s="111"/>
      <c r="B2266" s="111" t="s">
        <v>202</v>
      </c>
      <c r="C2266" s="148" t="e">
        <f>AVERAGE(B2259,C2257,D2256,G2254,F2259,E2260)</f>
        <v>#DIV/0!</v>
      </c>
      <c r="D2266" s="148" t="e">
        <f>STDEV(B2259,C2257,D2256,G2254,F2259,E2260)</f>
        <v>#DIV/0!</v>
      </c>
      <c r="E2266" s="148" t="e">
        <f t="shared" si="375"/>
        <v>#DIV/0!</v>
      </c>
      <c r="F2266" s="111"/>
      <c r="G2266" s="111"/>
      <c r="I2266" s="111" t="s">
        <v>202</v>
      </c>
      <c r="J2266" s="148" t="e">
        <f>AVERAGE(I2259,J2257,K2256,N2254,M2259,L2260)</f>
        <v>#DIV/0!</v>
      </c>
      <c r="K2266" s="148" t="e">
        <f>STDEV(I2259,J2257,K2256,N2254,M2259,L2260)</f>
        <v>#DIV/0!</v>
      </c>
      <c r="L2266" s="148" t="e">
        <f t="shared" si="376"/>
        <v>#DIV/0!</v>
      </c>
      <c r="M2266" s="111"/>
      <c r="N2266" s="111"/>
      <c r="P2266" s="111" t="s">
        <v>202</v>
      </c>
      <c r="Q2266" s="148" t="e">
        <f>AVERAGE(P2259,Q2257,R2256,U2254,T2259,S2260)</f>
        <v>#DIV/0!</v>
      </c>
      <c r="R2266" s="148" t="e">
        <f>STDEV(P2259,Q2257,R2256,U2254,T2259,S2260)</f>
        <v>#DIV/0!</v>
      </c>
      <c r="S2266" s="148" t="e">
        <f t="shared" si="377"/>
        <v>#DIV/0!</v>
      </c>
      <c r="T2266" s="111"/>
      <c r="U2266" s="111"/>
    </row>
    <row r="2267" spans="1:21" s="148" customFormat="1" x14ac:dyDescent="0.3">
      <c r="A2267" s="111"/>
      <c r="B2267" s="111" t="s">
        <v>204</v>
      </c>
      <c r="C2267" s="148" t="e">
        <f>AVERAGE(B2260,C2259,D2260,E2259,F2260,G2259)</f>
        <v>#DIV/0!</v>
      </c>
      <c r="D2267" s="148" t="e">
        <f>STDEV(B2260,C2259,D2260,E2259,F2260,G2259)</f>
        <v>#DIV/0!</v>
      </c>
      <c r="E2267" s="148" t="e">
        <f t="shared" si="375"/>
        <v>#DIV/0!</v>
      </c>
      <c r="F2267" s="111"/>
      <c r="G2267" s="111"/>
      <c r="I2267" s="111" t="s">
        <v>204</v>
      </c>
      <c r="J2267" s="148" t="e">
        <f>AVERAGE(I2260,J2259,K2260,L2259,M2260,N2259)</f>
        <v>#DIV/0!</v>
      </c>
      <c r="K2267" s="148" t="e">
        <f>STDEV(I2260,J2259,K2260,L2259,M2260,N2259)</f>
        <v>#DIV/0!</v>
      </c>
      <c r="L2267" s="148" t="e">
        <f t="shared" si="376"/>
        <v>#DIV/0!</v>
      </c>
      <c r="M2267" s="111"/>
      <c r="N2267" s="111"/>
      <c r="P2267" s="111" t="s">
        <v>204</v>
      </c>
      <c r="Q2267" s="148" t="e">
        <f>AVERAGE(P2260,Q2259,R2260,S2259,T2260,U2259)</f>
        <v>#DIV/0!</v>
      </c>
      <c r="R2267" s="148" t="e">
        <f>STDEV(P2260,Q2259,R2260,S2259,T2260,U2259)</f>
        <v>#DIV/0!</v>
      </c>
      <c r="S2267" s="148" t="e">
        <f t="shared" si="377"/>
        <v>#DIV/0!</v>
      </c>
      <c r="T2267" s="111"/>
      <c r="U2267" s="111"/>
    </row>
    <row r="2268" spans="1:21" s="148" customFormat="1" x14ac:dyDescent="0.3">
      <c r="A2268" s="111"/>
      <c r="B2268" s="111"/>
      <c r="C2268" s="111"/>
      <c r="D2268" s="111"/>
      <c r="E2268" s="111"/>
      <c r="F2268" s="111"/>
      <c r="G2268" s="111"/>
      <c r="I2268" s="111"/>
      <c r="J2268" s="111"/>
      <c r="K2268" s="111"/>
      <c r="L2268" s="111"/>
      <c r="M2268" s="111"/>
      <c r="N2268" s="111"/>
      <c r="P2268" s="111"/>
      <c r="Q2268" s="111"/>
      <c r="R2268" s="111"/>
      <c r="S2268" s="111"/>
      <c r="T2268" s="111"/>
      <c r="U2268" s="111"/>
    </row>
    <row r="2269" spans="1:21" s="148" customFormat="1" x14ac:dyDescent="0.3">
      <c r="A2269" s="111"/>
      <c r="B2269" s="52" t="s">
        <v>194</v>
      </c>
      <c r="C2269" s="106"/>
      <c r="D2269" s="106"/>
      <c r="E2269" s="106"/>
      <c r="F2269" s="106"/>
      <c r="G2269" s="106"/>
      <c r="H2269" s="106"/>
      <c r="I2269" s="52" t="s">
        <v>195</v>
      </c>
      <c r="J2269" s="106"/>
      <c r="K2269" s="106"/>
      <c r="L2269" s="106"/>
      <c r="M2269" s="106"/>
      <c r="N2269" s="106"/>
      <c r="O2269" s="106"/>
      <c r="P2269" s="52" t="s">
        <v>196</v>
      </c>
      <c r="Q2269" s="106"/>
      <c r="R2269" s="106"/>
      <c r="S2269" s="106"/>
      <c r="T2269" s="106"/>
      <c r="U2269" s="106"/>
    </row>
    <row r="2270" spans="1:21" s="148" customFormat="1" x14ac:dyDescent="0.3">
      <c r="A2270" s="111"/>
      <c r="B2270" s="131"/>
      <c r="C2270" s="131"/>
      <c r="D2270" s="131"/>
      <c r="E2270" s="131"/>
      <c r="F2270" s="131"/>
      <c r="G2270" s="131"/>
      <c r="H2270" s="106"/>
      <c r="I2270" s="131"/>
      <c r="J2270" s="131"/>
      <c r="K2270" s="131"/>
      <c r="L2270" s="131"/>
      <c r="M2270" s="131"/>
      <c r="N2270" s="131"/>
      <c r="O2270" s="106"/>
      <c r="P2270" s="131"/>
      <c r="Q2270" s="131"/>
      <c r="R2270" s="131"/>
      <c r="S2270" s="131"/>
      <c r="T2270" s="131"/>
      <c r="U2270" s="131"/>
    </row>
    <row r="2271" spans="1:21" s="148" customFormat="1" x14ac:dyDescent="0.3">
      <c r="A2271" s="111"/>
      <c r="B2271" s="132"/>
      <c r="C2271" s="133"/>
      <c r="D2271" s="133"/>
      <c r="E2271" s="134"/>
      <c r="F2271" s="133"/>
      <c r="G2271" s="133"/>
      <c r="H2271" s="106"/>
      <c r="I2271" s="132"/>
      <c r="J2271" s="133"/>
      <c r="K2271" s="133"/>
      <c r="L2271" s="134"/>
      <c r="M2271" s="133"/>
      <c r="N2271" s="133"/>
      <c r="O2271" s="106"/>
      <c r="P2271" s="132"/>
      <c r="Q2271" s="133"/>
      <c r="R2271" s="133"/>
      <c r="S2271" s="134"/>
      <c r="T2271" s="133"/>
      <c r="U2271" s="133"/>
    </row>
    <row r="2272" spans="1:21" s="148" customFormat="1" x14ac:dyDescent="0.3">
      <c r="A2272" s="111"/>
      <c r="B2272" s="133"/>
      <c r="C2272" s="132"/>
      <c r="D2272" s="134"/>
      <c r="E2272" s="133"/>
      <c r="F2272" s="135"/>
      <c r="G2272" s="136"/>
      <c r="H2272" s="106"/>
      <c r="I2272" s="133"/>
      <c r="J2272" s="132"/>
      <c r="K2272" s="134"/>
      <c r="L2272" s="133"/>
      <c r="M2272" s="135"/>
      <c r="N2272" s="136"/>
      <c r="O2272" s="106"/>
      <c r="P2272" s="133"/>
      <c r="Q2272" s="132"/>
      <c r="R2272" s="134"/>
      <c r="S2272" s="133"/>
      <c r="T2272" s="135"/>
      <c r="U2272" s="136"/>
    </row>
    <row r="2273" spans="1:21" s="148" customFormat="1" x14ac:dyDescent="0.3">
      <c r="A2273" s="111"/>
      <c r="B2273" s="135"/>
      <c r="C2273" s="134"/>
      <c r="D2273" s="132"/>
      <c r="E2273" s="135"/>
      <c r="F2273" s="135"/>
      <c r="G2273" s="137"/>
      <c r="H2273" s="106"/>
      <c r="I2273" s="135"/>
      <c r="J2273" s="134"/>
      <c r="K2273" s="132"/>
      <c r="L2273" s="135"/>
      <c r="M2273" s="135"/>
      <c r="N2273" s="137"/>
      <c r="O2273" s="106"/>
      <c r="P2273" s="135"/>
      <c r="Q2273" s="134"/>
      <c r="R2273" s="132"/>
      <c r="S2273" s="135"/>
      <c r="T2273" s="135"/>
      <c r="U2273" s="137"/>
    </row>
    <row r="2274" spans="1:21" s="148" customFormat="1" x14ac:dyDescent="0.3">
      <c r="A2274" s="111"/>
      <c r="B2274" s="134"/>
      <c r="C2274" s="135"/>
      <c r="D2274" s="136"/>
      <c r="E2274" s="132"/>
      <c r="F2274" s="137"/>
      <c r="G2274" s="135"/>
      <c r="H2274" s="106"/>
      <c r="I2274" s="134"/>
      <c r="J2274" s="135"/>
      <c r="K2274" s="136"/>
      <c r="L2274" s="132"/>
      <c r="M2274" s="137"/>
      <c r="N2274" s="135"/>
      <c r="O2274" s="106"/>
      <c r="P2274" s="134"/>
      <c r="Q2274" s="135"/>
      <c r="R2274" s="136"/>
      <c r="S2274" s="132"/>
      <c r="T2274" s="137"/>
      <c r="U2274" s="135"/>
    </row>
    <row r="2275" spans="1:21" s="148" customFormat="1" x14ac:dyDescent="0.3">
      <c r="A2275" s="111"/>
      <c r="B2275" s="137"/>
      <c r="C2275" s="136"/>
      <c r="D2275" s="135"/>
      <c r="E2275" s="137"/>
      <c r="F2275" s="132"/>
      <c r="G2275" s="134"/>
      <c r="H2275" s="106"/>
      <c r="I2275" s="137"/>
      <c r="J2275" s="136"/>
      <c r="K2275" s="135"/>
      <c r="L2275" s="137"/>
      <c r="M2275" s="132"/>
      <c r="N2275" s="134"/>
      <c r="O2275" s="106"/>
      <c r="P2275" s="137"/>
      <c r="Q2275" s="136"/>
      <c r="R2275" s="135"/>
      <c r="S2275" s="137"/>
      <c r="T2275" s="132"/>
      <c r="U2275" s="134"/>
    </row>
    <row r="2276" spans="1:21" s="148" customFormat="1" x14ac:dyDescent="0.3">
      <c r="A2276" s="111"/>
      <c r="B2276" s="135"/>
      <c r="C2276" s="137"/>
      <c r="D2276" s="137"/>
      <c r="E2276" s="135"/>
      <c r="F2276" s="134"/>
      <c r="G2276" s="132"/>
      <c r="H2276" s="106"/>
      <c r="I2276" s="135"/>
      <c r="J2276" s="137"/>
      <c r="K2276" s="137"/>
      <c r="L2276" s="135"/>
      <c r="M2276" s="134"/>
      <c r="N2276" s="132"/>
      <c r="O2276" s="106"/>
      <c r="P2276" s="135"/>
      <c r="Q2276" s="137"/>
      <c r="R2276" s="137"/>
      <c r="S2276" s="135"/>
      <c r="T2276" s="134"/>
      <c r="U2276" s="132"/>
    </row>
    <row r="2277" spans="1:21" s="148" customFormat="1" x14ac:dyDescent="0.3">
      <c r="A2277" s="111"/>
      <c r="B2277" s="136"/>
      <c r="C2277" s="138"/>
      <c r="D2277" s="135"/>
      <c r="E2277" s="138"/>
      <c r="F2277" s="136"/>
      <c r="G2277" s="138"/>
      <c r="H2277" s="106"/>
      <c r="I2277" s="136"/>
      <c r="J2277" s="138"/>
      <c r="K2277" s="135"/>
      <c r="L2277" s="138"/>
      <c r="M2277" s="136"/>
      <c r="N2277" s="138"/>
      <c r="O2277" s="106"/>
      <c r="P2277" s="136"/>
      <c r="Q2277" s="138"/>
      <c r="R2277" s="135"/>
      <c r="S2277" s="138"/>
      <c r="T2277" s="136"/>
      <c r="U2277" s="138"/>
    </row>
    <row r="2278" spans="1:21" s="148" customFormat="1" x14ac:dyDescent="0.3">
      <c r="A2278" s="111"/>
      <c r="B2278" s="145"/>
      <c r="C2278" s="146"/>
      <c r="D2278" s="145"/>
      <c r="E2278" s="147"/>
      <c r="F2278" s="145"/>
      <c r="G2278" s="146"/>
      <c r="H2278" s="106"/>
      <c r="I2278" s="145"/>
      <c r="J2278" s="146"/>
      <c r="K2278" s="145"/>
      <c r="L2278" s="147"/>
      <c r="M2278" s="145"/>
      <c r="N2278" s="146"/>
      <c r="O2278" s="106"/>
      <c r="P2278" s="145"/>
      <c r="Q2278" s="146"/>
      <c r="R2278" s="145"/>
      <c r="S2278" s="147"/>
      <c r="T2278" s="145"/>
      <c r="U2278" s="146"/>
    </row>
    <row r="2279" spans="1:21" s="148" customFormat="1" x14ac:dyDescent="0.3">
      <c r="A2279" s="111"/>
      <c r="C2279" s="111" t="s">
        <v>197</v>
      </c>
      <c r="D2279" s="111" t="s">
        <v>3</v>
      </c>
      <c r="E2279" s="111" t="s">
        <v>203</v>
      </c>
      <c r="J2279" s="111" t="s">
        <v>197</v>
      </c>
      <c r="K2279" s="111" t="s">
        <v>3</v>
      </c>
      <c r="L2279" s="111" t="s">
        <v>203</v>
      </c>
      <c r="Q2279" s="111" t="s">
        <v>197</v>
      </c>
      <c r="R2279" s="111" t="s">
        <v>3</v>
      </c>
      <c r="S2279" s="111" t="s">
        <v>203</v>
      </c>
    </row>
    <row r="2280" spans="1:21" s="148" customFormat="1" x14ac:dyDescent="0.3">
      <c r="A2280" s="111"/>
      <c r="B2280" s="111" t="s">
        <v>199</v>
      </c>
      <c r="C2280" s="148" t="e">
        <f>AVERAGE(B2271,C2272,D2273,E2274,F2275,G2276)</f>
        <v>#DIV/0!</v>
      </c>
      <c r="D2280" s="148" t="e">
        <f>STDEV(B2271,C2272,D2273,E2274,F2275,G2276)</f>
        <v>#DIV/0!</v>
      </c>
      <c r="E2280" s="148" t="e">
        <f>ROUND((D2280/C2280)*100,2)&amp;"%"</f>
        <v>#DIV/0!</v>
      </c>
      <c r="I2280" s="111" t="s">
        <v>199</v>
      </c>
      <c r="J2280" s="148" t="e">
        <f>AVERAGE(I2271,J2272,K2273,L2274,M2275,N2276)</f>
        <v>#DIV/0!</v>
      </c>
      <c r="K2280" s="148" t="e">
        <f>STDEV(I2271,J2272,K2273,L2274,M2275,N2276)</f>
        <v>#DIV/0!</v>
      </c>
      <c r="L2280" s="148" t="e">
        <f>ROUND((K2280/J2280)*100,2)&amp;"%"</f>
        <v>#DIV/0!</v>
      </c>
      <c r="P2280" s="111" t="s">
        <v>199</v>
      </c>
      <c r="Q2280" s="148" t="e">
        <f>AVERAGE(P2271,Q2272,R2273,S2274,T2275,U2276)</f>
        <v>#DIV/0!</v>
      </c>
      <c r="R2280" s="148" t="e">
        <f>STDEV(P2271,Q2272,R2273,S2274,T2275,U2276)</f>
        <v>#DIV/0!</v>
      </c>
      <c r="S2280" s="148" t="e">
        <f>ROUND((R2280/Q2280)*100,2)&amp;"%"</f>
        <v>#DIV/0!</v>
      </c>
    </row>
    <row r="2281" spans="1:21" s="148" customFormat="1" x14ac:dyDescent="0.3">
      <c r="A2281" s="111"/>
      <c r="B2281" s="111" t="s">
        <v>198</v>
      </c>
      <c r="C2281" s="148" t="e">
        <f>AVERAGE(B2272,C2271,D2271,F2271,G2271,E2272)</f>
        <v>#DIV/0!</v>
      </c>
      <c r="D2281" s="148" t="e">
        <f>STDEV(B2272,C2271,D2271,E2272,F2271,G2271)</f>
        <v>#DIV/0!</v>
      </c>
      <c r="E2281" s="148" t="e">
        <f t="shared" ref="E2281:E2285" si="378">ROUND((D2281/C2281)*100,2)&amp;"%"</f>
        <v>#DIV/0!</v>
      </c>
      <c r="F2281" s="111"/>
      <c r="G2281" s="111"/>
      <c r="I2281" s="111" t="s">
        <v>198</v>
      </c>
      <c r="J2281" s="148" t="e">
        <f>AVERAGE(I2272,J2271,K2271,M2271,N2271,L2272)</f>
        <v>#DIV/0!</v>
      </c>
      <c r="K2281" s="148" t="e">
        <f>STDEV(I2272,J2271,K2271,L2272,M2271,N2271)</f>
        <v>#DIV/0!</v>
      </c>
      <c r="L2281" s="148" t="e">
        <f t="shared" ref="L2281:L2285" si="379">ROUND((K2281/J2281)*100,2)&amp;"%"</f>
        <v>#DIV/0!</v>
      </c>
      <c r="M2281" s="111"/>
      <c r="N2281" s="111"/>
      <c r="P2281" s="111" t="s">
        <v>198</v>
      </c>
      <c r="Q2281" s="148" t="e">
        <f>AVERAGE(P2272,Q2271,R2271,T2271,U2271,S2272)</f>
        <v>#DIV/0!</v>
      </c>
      <c r="R2281" s="148" t="e">
        <f>STDEV(P2272,Q2271,R2271,S2272,T2271,U2271)</f>
        <v>#DIV/0!</v>
      </c>
      <c r="S2281" s="148" t="e">
        <f t="shared" ref="S2281:S2285" si="380">ROUND((R2281/Q2281)*100,2)&amp;"%"</f>
        <v>#DIV/0!</v>
      </c>
      <c r="T2281" s="111"/>
      <c r="U2281" s="111"/>
    </row>
    <row r="2282" spans="1:21" s="148" customFormat="1" x14ac:dyDescent="0.3">
      <c r="A2282" s="111"/>
      <c r="B2282" s="111" t="s">
        <v>200</v>
      </c>
      <c r="C2282" s="148" t="e">
        <f>AVERAGE(B2274,C2273,D2272,E2271,F2276,G2275)</f>
        <v>#DIV/0!</v>
      </c>
      <c r="D2282" s="148" t="e">
        <f>STDEV(B2274,C2273,D2272,E2271,F2276,G2275)</f>
        <v>#DIV/0!</v>
      </c>
      <c r="E2282" s="148" t="e">
        <f t="shared" si="378"/>
        <v>#DIV/0!</v>
      </c>
      <c r="F2282" s="111"/>
      <c r="G2282" s="111"/>
      <c r="I2282" s="111" t="s">
        <v>200</v>
      </c>
      <c r="J2282" s="148" t="e">
        <f>AVERAGE(I2274,J2273,K2272,L2271,M2276,N2275)</f>
        <v>#DIV/0!</v>
      </c>
      <c r="K2282" s="148" t="e">
        <f>STDEV(I2274,J2273,K2272,L2271,M2276,N2275)</f>
        <v>#DIV/0!</v>
      </c>
      <c r="L2282" s="148" t="e">
        <f t="shared" si="379"/>
        <v>#DIV/0!</v>
      </c>
      <c r="M2282" s="111"/>
      <c r="N2282" s="111"/>
      <c r="P2282" s="111" t="s">
        <v>200</v>
      </c>
      <c r="Q2282" s="148" t="e">
        <f>AVERAGE(P2274,Q2273,R2272,S2271,T2276,U2275)</f>
        <v>#DIV/0!</v>
      </c>
      <c r="R2282" s="148" t="e">
        <f>STDEV(P2274,Q2273,R2272,S2271,T2276,U2275)</f>
        <v>#DIV/0!</v>
      </c>
      <c r="S2282" s="148" t="e">
        <f t="shared" si="380"/>
        <v>#DIV/0!</v>
      </c>
      <c r="T2282" s="111"/>
      <c r="U2282" s="111"/>
    </row>
    <row r="2283" spans="1:21" s="148" customFormat="1" x14ac:dyDescent="0.3">
      <c r="A2283" s="111"/>
      <c r="B2283" s="111" t="s">
        <v>201</v>
      </c>
      <c r="C2283" s="148" t="e">
        <f>AVERAGE(B2275,C2276,D2276,E2275,F2274,G2273)</f>
        <v>#DIV/0!</v>
      </c>
      <c r="D2283" s="148" t="e">
        <f>STDEV(B2275,C2276,D2276,E2275,F2274,G2273)</f>
        <v>#DIV/0!</v>
      </c>
      <c r="E2283" s="148" t="e">
        <f t="shared" si="378"/>
        <v>#DIV/0!</v>
      </c>
      <c r="F2283" s="111"/>
      <c r="G2283" s="111"/>
      <c r="I2283" s="111" t="s">
        <v>201</v>
      </c>
      <c r="J2283" s="148" t="e">
        <f>AVERAGE(I2275,J2276,K2276,L2275,M2274,N2273)</f>
        <v>#DIV/0!</v>
      </c>
      <c r="K2283" s="148" t="e">
        <f>STDEV(I2275,J2276,K2276,L2275,M2274,N2273)</f>
        <v>#DIV/0!</v>
      </c>
      <c r="L2283" s="148" t="e">
        <f t="shared" si="379"/>
        <v>#DIV/0!</v>
      </c>
      <c r="M2283" s="111"/>
      <c r="N2283" s="111"/>
      <c r="P2283" s="111" t="s">
        <v>201</v>
      </c>
      <c r="Q2283" s="148" t="e">
        <f>AVERAGE(P2275,Q2276,R2276,S2275,T2274,U2273)</f>
        <v>#DIV/0!</v>
      </c>
      <c r="R2283" s="148" t="e">
        <f>STDEV(P2275,Q2276,R2276,S2275,T2274,U2273)</f>
        <v>#DIV/0!</v>
      </c>
      <c r="S2283" s="148" t="e">
        <f t="shared" si="380"/>
        <v>#DIV/0!</v>
      </c>
      <c r="T2283" s="111"/>
      <c r="U2283" s="111"/>
    </row>
    <row r="2284" spans="1:21" s="148" customFormat="1" x14ac:dyDescent="0.3">
      <c r="A2284" s="111"/>
      <c r="B2284" s="111" t="s">
        <v>202</v>
      </c>
      <c r="C2284" s="148" t="e">
        <f>AVERAGE(B2277,C2275,D2274,G2272,F2277,E2278)</f>
        <v>#DIV/0!</v>
      </c>
      <c r="D2284" s="148" t="e">
        <f>STDEV(B2277,C2275,D2274,G2272,F2277,E2278)</f>
        <v>#DIV/0!</v>
      </c>
      <c r="E2284" s="148" t="e">
        <f t="shared" si="378"/>
        <v>#DIV/0!</v>
      </c>
      <c r="F2284" s="111"/>
      <c r="G2284" s="111"/>
      <c r="I2284" s="111" t="s">
        <v>202</v>
      </c>
      <c r="J2284" s="148" t="e">
        <f>AVERAGE(I2277,J2275,K2274,N2272,M2277,L2278)</f>
        <v>#DIV/0!</v>
      </c>
      <c r="K2284" s="148" t="e">
        <f>STDEV(I2277,J2275,K2274,N2272,M2277,L2278)</f>
        <v>#DIV/0!</v>
      </c>
      <c r="L2284" s="148" t="e">
        <f t="shared" si="379"/>
        <v>#DIV/0!</v>
      </c>
      <c r="M2284" s="111"/>
      <c r="N2284" s="111"/>
      <c r="P2284" s="111" t="s">
        <v>202</v>
      </c>
      <c r="Q2284" s="148" t="e">
        <f>AVERAGE(P2277,Q2275,R2274,U2272,T2277,S2278)</f>
        <v>#DIV/0!</v>
      </c>
      <c r="R2284" s="148" t="e">
        <f>STDEV(P2277,Q2275,R2274,U2272,T2277,S2278)</f>
        <v>#DIV/0!</v>
      </c>
      <c r="S2284" s="148" t="e">
        <f t="shared" si="380"/>
        <v>#DIV/0!</v>
      </c>
      <c r="T2284" s="111"/>
      <c r="U2284" s="111"/>
    </row>
    <row r="2285" spans="1:21" s="148" customFormat="1" x14ac:dyDescent="0.3">
      <c r="A2285" s="111"/>
      <c r="B2285" s="111" t="s">
        <v>204</v>
      </c>
      <c r="C2285" s="148" t="e">
        <f>AVERAGE(B2278,C2277,D2278,E2277,F2278,G2277)</f>
        <v>#DIV/0!</v>
      </c>
      <c r="D2285" s="148" t="e">
        <f>STDEV(B2278,C2277,D2278,E2277,F2278,G2277)</f>
        <v>#DIV/0!</v>
      </c>
      <c r="E2285" s="148" t="e">
        <f t="shared" si="378"/>
        <v>#DIV/0!</v>
      </c>
      <c r="F2285" s="111"/>
      <c r="G2285" s="111"/>
      <c r="I2285" s="111" t="s">
        <v>204</v>
      </c>
      <c r="J2285" s="148" t="e">
        <f>AVERAGE(I2278,J2277,K2278,L2277,M2278,N2277)</f>
        <v>#DIV/0!</v>
      </c>
      <c r="K2285" s="148" t="e">
        <f>STDEV(I2278,J2277,K2278,L2277,M2278,N2277)</f>
        <v>#DIV/0!</v>
      </c>
      <c r="L2285" s="148" t="e">
        <f t="shared" si="379"/>
        <v>#DIV/0!</v>
      </c>
      <c r="M2285" s="111"/>
      <c r="N2285" s="111"/>
      <c r="P2285" s="111" t="s">
        <v>204</v>
      </c>
      <c r="Q2285" s="148" t="e">
        <f>AVERAGE(P2278,Q2277,R2278,S2277,T2278,U2277)</f>
        <v>#DIV/0!</v>
      </c>
      <c r="R2285" s="148" t="e">
        <f>STDEV(P2278,Q2277,R2278,S2277,T2278,U2277)</f>
        <v>#DIV/0!</v>
      </c>
      <c r="S2285" s="148" t="e">
        <f t="shared" si="380"/>
        <v>#DIV/0!</v>
      </c>
      <c r="T2285" s="111"/>
      <c r="U2285" s="111"/>
    </row>
    <row r="2286" spans="1:21" s="148" customFormat="1" x14ac:dyDescent="0.3">
      <c r="A2286" s="111"/>
      <c r="B2286" s="111"/>
      <c r="C2286" s="111"/>
      <c r="D2286" s="111"/>
      <c r="E2286" s="111"/>
      <c r="F2286" s="111"/>
      <c r="G2286" s="111"/>
      <c r="I2286" s="111"/>
      <c r="J2286" s="111"/>
      <c r="K2286" s="111"/>
      <c r="L2286" s="111"/>
      <c r="M2286" s="111"/>
      <c r="N2286" s="111"/>
      <c r="P2286" s="111"/>
      <c r="Q2286" s="111"/>
      <c r="R2286" s="111"/>
      <c r="S2286" s="111"/>
      <c r="T2286" s="111"/>
      <c r="U2286" s="111"/>
    </row>
    <row r="2287" spans="1:21" s="148" customFormat="1" x14ac:dyDescent="0.3">
      <c r="A2287" s="111"/>
      <c r="B2287" s="52" t="s">
        <v>194</v>
      </c>
      <c r="C2287" s="106"/>
      <c r="D2287" s="106"/>
      <c r="E2287" s="106"/>
      <c r="F2287" s="106"/>
      <c r="G2287" s="106"/>
      <c r="H2287" s="106"/>
      <c r="I2287" s="52" t="s">
        <v>195</v>
      </c>
      <c r="J2287" s="106"/>
      <c r="K2287" s="106"/>
      <c r="L2287" s="106"/>
      <c r="M2287" s="106"/>
      <c r="N2287" s="106"/>
      <c r="O2287" s="106"/>
      <c r="P2287" s="52" t="s">
        <v>196</v>
      </c>
      <c r="Q2287" s="106"/>
      <c r="R2287" s="106"/>
      <c r="S2287" s="106"/>
      <c r="T2287" s="106"/>
      <c r="U2287" s="106"/>
    </row>
    <row r="2288" spans="1:21" s="148" customFormat="1" x14ac:dyDescent="0.3">
      <c r="A2288" s="111"/>
      <c r="B2288" s="131"/>
      <c r="C2288" s="131"/>
      <c r="D2288" s="131"/>
      <c r="E2288" s="131"/>
      <c r="F2288" s="131"/>
      <c r="G2288" s="131"/>
      <c r="H2288" s="106"/>
      <c r="I2288" s="131"/>
      <c r="J2288" s="131"/>
      <c r="K2288" s="131"/>
      <c r="L2288" s="131"/>
      <c r="M2288" s="131"/>
      <c r="N2288" s="131"/>
      <c r="O2288" s="106"/>
      <c r="P2288" s="131"/>
      <c r="Q2288" s="131"/>
      <c r="R2288" s="131"/>
      <c r="S2288" s="131"/>
      <c r="T2288" s="131"/>
      <c r="U2288" s="131"/>
    </row>
    <row r="2289" spans="1:21" s="148" customFormat="1" x14ac:dyDescent="0.3">
      <c r="A2289" s="111"/>
      <c r="B2289" s="132"/>
      <c r="C2289" s="133"/>
      <c r="D2289" s="133"/>
      <c r="E2289" s="134"/>
      <c r="F2289" s="133"/>
      <c r="G2289" s="133"/>
      <c r="H2289" s="106"/>
      <c r="I2289" s="132"/>
      <c r="J2289" s="133"/>
      <c r="K2289" s="133"/>
      <c r="L2289" s="134"/>
      <c r="M2289" s="133"/>
      <c r="N2289" s="133"/>
      <c r="O2289" s="106"/>
      <c r="P2289" s="132"/>
      <c r="Q2289" s="133"/>
      <c r="R2289" s="133"/>
      <c r="S2289" s="134"/>
      <c r="T2289" s="133"/>
      <c r="U2289" s="133"/>
    </row>
    <row r="2290" spans="1:21" s="148" customFormat="1" x14ac:dyDescent="0.3">
      <c r="A2290" s="111"/>
      <c r="B2290" s="133"/>
      <c r="C2290" s="132"/>
      <c r="D2290" s="134"/>
      <c r="E2290" s="133"/>
      <c r="F2290" s="135"/>
      <c r="G2290" s="136"/>
      <c r="H2290" s="106"/>
      <c r="I2290" s="133"/>
      <c r="J2290" s="132"/>
      <c r="K2290" s="134"/>
      <c r="L2290" s="133"/>
      <c r="M2290" s="135"/>
      <c r="N2290" s="136"/>
      <c r="O2290" s="106"/>
      <c r="P2290" s="133"/>
      <c r="Q2290" s="132"/>
      <c r="R2290" s="134"/>
      <c r="S2290" s="133"/>
      <c r="T2290" s="135"/>
      <c r="U2290" s="136"/>
    </row>
    <row r="2291" spans="1:21" s="148" customFormat="1" x14ac:dyDescent="0.3">
      <c r="A2291" s="111"/>
      <c r="B2291" s="135"/>
      <c r="C2291" s="134"/>
      <c r="D2291" s="132"/>
      <c r="E2291" s="135"/>
      <c r="F2291" s="135"/>
      <c r="G2291" s="137"/>
      <c r="H2291" s="106"/>
      <c r="I2291" s="135"/>
      <c r="J2291" s="134"/>
      <c r="K2291" s="132"/>
      <c r="L2291" s="135"/>
      <c r="M2291" s="135"/>
      <c r="N2291" s="137"/>
      <c r="O2291" s="106"/>
      <c r="P2291" s="135"/>
      <c r="Q2291" s="134"/>
      <c r="R2291" s="132"/>
      <c r="S2291" s="135"/>
      <c r="T2291" s="135"/>
      <c r="U2291" s="137"/>
    </row>
    <row r="2292" spans="1:21" s="148" customFormat="1" x14ac:dyDescent="0.3">
      <c r="A2292" s="111"/>
      <c r="B2292" s="134"/>
      <c r="C2292" s="135"/>
      <c r="D2292" s="136"/>
      <c r="E2292" s="132"/>
      <c r="F2292" s="137"/>
      <c r="G2292" s="135"/>
      <c r="H2292" s="106"/>
      <c r="I2292" s="134"/>
      <c r="J2292" s="135"/>
      <c r="K2292" s="136"/>
      <c r="L2292" s="132"/>
      <c r="M2292" s="137"/>
      <c r="N2292" s="135"/>
      <c r="O2292" s="106"/>
      <c r="P2292" s="134"/>
      <c r="Q2292" s="135"/>
      <c r="R2292" s="136"/>
      <c r="S2292" s="132"/>
      <c r="T2292" s="137"/>
      <c r="U2292" s="135"/>
    </row>
    <row r="2293" spans="1:21" s="148" customFormat="1" x14ac:dyDescent="0.3">
      <c r="A2293" s="111"/>
      <c r="B2293" s="137"/>
      <c r="C2293" s="136"/>
      <c r="D2293" s="135"/>
      <c r="E2293" s="137"/>
      <c r="F2293" s="132"/>
      <c r="G2293" s="134"/>
      <c r="H2293" s="106"/>
      <c r="I2293" s="137"/>
      <c r="J2293" s="136"/>
      <c r="K2293" s="135"/>
      <c r="L2293" s="137"/>
      <c r="M2293" s="132"/>
      <c r="N2293" s="134"/>
      <c r="O2293" s="106"/>
      <c r="P2293" s="137"/>
      <c r="Q2293" s="136"/>
      <c r="R2293" s="135"/>
      <c r="S2293" s="137"/>
      <c r="T2293" s="132"/>
      <c r="U2293" s="134"/>
    </row>
    <row r="2294" spans="1:21" s="148" customFormat="1" x14ac:dyDescent="0.3">
      <c r="A2294" s="111"/>
      <c r="B2294" s="135"/>
      <c r="C2294" s="137"/>
      <c r="D2294" s="137"/>
      <c r="E2294" s="135"/>
      <c r="F2294" s="134"/>
      <c r="G2294" s="132"/>
      <c r="H2294" s="106"/>
      <c r="I2294" s="135"/>
      <c r="J2294" s="137"/>
      <c r="K2294" s="137"/>
      <c r="L2294" s="135"/>
      <c r="M2294" s="134"/>
      <c r="N2294" s="132"/>
      <c r="O2294" s="106"/>
      <c r="P2294" s="135"/>
      <c r="Q2294" s="137"/>
      <c r="R2294" s="137"/>
      <c r="S2294" s="135"/>
      <c r="T2294" s="134"/>
      <c r="U2294" s="132"/>
    </row>
    <row r="2295" spans="1:21" s="148" customFormat="1" x14ac:dyDescent="0.3">
      <c r="A2295" s="111"/>
      <c r="B2295" s="136"/>
      <c r="C2295" s="138"/>
      <c r="D2295" s="135"/>
      <c r="E2295" s="138"/>
      <c r="F2295" s="136"/>
      <c r="G2295" s="138"/>
      <c r="H2295" s="106"/>
      <c r="I2295" s="136"/>
      <c r="J2295" s="138"/>
      <c r="K2295" s="135"/>
      <c r="L2295" s="138"/>
      <c r="M2295" s="136"/>
      <c r="N2295" s="138"/>
      <c r="O2295" s="106"/>
      <c r="P2295" s="136"/>
      <c r="Q2295" s="138"/>
      <c r="R2295" s="135"/>
      <c r="S2295" s="138"/>
      <c r="T2295" s="136"/>
      <c r="U2295" s="138"/>
    </row>
    <row r="2296" spans="1:21" s="148" customFormat="1" x14ac:dyDescent="0.3">
      <c r="A2296" s="111"/>
      <c r="B2296" s="145"/>
      <c r="C2296" s="146"/>
      <c r="D2296" s="145"/>
      <c r="E2296" s="147"/>
      <c r="F2296" s="145"/>
      <c r="G2296" s="146"/>
      <c r="H2296" s="106"/>
      <c r="I2296" s="145"/>
      <c r="J2296" s="146"/>
      <c r="K2296" s="145"/>
      <c r="L2296" s="147"/>
      <c r="M2296" s="145"/>
      <c r="N2296" s="146"/>
      <c r="O2296" s="106"/>
      <c r="P2296" s="145"/>
      <c r="Q2296" s="146"/>
      <c r="R2296" s="145"/>
      <c r="S2296" s="147"/>
      <c r="T2296" s="145"/>
      <c r="U2296" s="146"/>
    </row>
    <row r="2297" spans="1:21" s="148" customFormat="1" x14ac:dyDescent="0.3">
      <c r="A2297" s="111"/>
      <c r="C2297" s="111" t="s">
        <v>197</v>
      </c>
      <c r="D2297" s="111" t="s">
        <v>3</v>
      </c>
      <c r="E2297" s="111" t="s">
        <v>203</v>
      </c>
      <c r="J2297" s="111" t="s">
        <v>197</v>
      </c>
      <c r="K2297" s="111" t="s">
        <v>3</v>
      </c>
      <c r="L2297" s="111" t="s">
        <v>203</v>
      </c>
      <c r="Q2297" s="111" t="s">
        <v>197</v>
      </c>
      <c r="R2297" s="111" t="s">
        <v>3</v>
      </c>
      <c r="S2297" s="111" t="s">
        <v>203</v>
      </c>
    </row>
    <row r="2298" spans="1:21" s="148" customFormat="1" x14ac:dyDescent="0.3">
      <c r="A2298" s="111"/>
      <c r="B2298" s="111" t="s">
        <v>199</v>
      </c>
      <c r="C2298" s="148" t="e">
        <f>AVERAGE(B2289,C2290,D2291,E2292,F2293,G2294)</f>
        <v>#DIV/0!</v>
      </c>
      <c r="D2298" s="148" t="e">
        <f>STDEV(B2289,C2290,D2291,E2292,F2293,G2294)</f>
        <v>#DIV/0!</v>
      </c>
      <c r="E2298" s="148" t="e">
        <f>ROUND((D2298/C2298)*100,2)&amp;"%"</f>
        <v>#DIV/0!</v>
      </c>
      <c r="I2298" s="111" t="s">
        <v>199</v>
      </c>
      <c r="J2298" s="148" t="e">
        <f>AVERAGE(I2289,J2290,K2291,L2292,M2293,N2294)</f>
        <v>#DIV/0!</v>
      </c>
      <c r="K2298" s="148" t="e">
        <f>STDEV(I2289,J2290,K2291,L2292,M2293,N2294)</f>
        <v>#DIV/0!</v>
      </c>
      <c r="L2298" s="148" t="e">
        <f>ROUND((K2298/J2298)*100,2)&amp;"%"</f>
        <v>#DIV/0!</v>
      </c>
      <c r="P2298" s="111" t="s">
        <v>199</v>
      </c>
      <c r="Q2298" s="148" t="e">
        <f>AVERAGE(P2289,Q2290,R2291,S2292,T2293,U2294)</f>
        <v>#DIV/0!</v>
      </c>
      <c r="R2298" s="148" t="e">
        <f>STDEV(P2289,Q2290,R2291,S2292,T2293,U2294)</f>
        <v>#DIV/0!</v>
      </c>
      <c r="S2298" s="148" t="e">
        <f>ROUND((R2298/Q2298)*100,2)&amp;"%"</f>
        <v>#DIV/0!</v>
      </c>
    </row>
    <row r="2299" spans="1:21" s="148" customFormat="1" x14ac:dyDescent="0.3">
      <c r="A2299" s="111"/>
      <c r="B2299" s="111" t="s">
        <v>198</v>
      </c>
      <c r="C2299" s="148" t="e">
        <f>AVERAGE(B2290,C2289,D2289,F2289,G2289,E2290)</f>
        <v>#DIV/0!</v>
      </c>
      <c r="D2299" s="148" t="e">
        <f>STDEV(B2290,C2289,D2289,E2290,F2289,G2289)</f>
        <v>#DIV/0!</v>
      </c>
      <c r="E2299" s="148" t="e">
        <f t="shared" ref="E2299:E2303" si="381">ROUND((D2299/C2299)*100,2)&amp;"%"</f>
        <v>#DIV/0!</v>
      </c>
      <c r="F2299" s="111"/>
      <c r="G2299" s="111"/>
      <c r="I2299" s="111" t="s">
        <v>198</v>
      </c>
      <c r="J2299" s="148" t="e">
        <f>AVERAGE(I2290,J2289,K2289,M2289,N2289,L2290)</f>
        <v>#DIV/0!</v>
      </c>
      <c r="K2299" s="148" t="e">
        <f>STDEV(I2290,J2289,K2289,L2290,M2289,N2289)</f>
        <v>#DIV/0!</v>
      </c>
      <c r="L2299" s="148" t="e">
        <f t="shared" ref="L2299:L2303" si="382">ROUND((K2299/J2299)*100,2)&amp;"%"</f>
        <v>#DIV/0!</v>
      </c>
      <c r="M2299" s="111"/>
      <c r="N2299" s="111"/>
      <c r="P2299" s="111" t="s">
        <v>198</v>
      </c>
      <c r="Q2299" s="148" t="e">
        <f>AVERAGE(P2290,Q2289,R2289,T2289,U2289,S2290)</f>
        <v>#DIV/0!</v>
      </c>
      <c r="R2299" s="148" t="e">
        <f>STDEV(P2290,Q2289,R2289,S2290,T2289,U2289)</f>
        <v>#DIV/0!</v>
      </c>
      <c r="S2299" s="148" t="e">
        <f t="shared" ref="S2299:S2303" si="383">ROUND((R2299/Q2299)*100,2)&amp;"%"</f>
        <v>#DIV/0!</v>
      </c>
      <c r="T2299" s="111"/>
      <c r="U2299" s="111"/>
    </row>
    <row r="2300" spans="1:21" s="148" customFormat="1" x14ac:dyDescent="0.3">
      <c r="A2300" s="111"/>
      <c r="B2300" s="111" t="s">
        <v>200</v>
      </c>
      <c r="C2300" s="148" t="e">
        <f>AVERAGE(B2292,C2291,D2290,E2289,F2294,G2293)</f>
        <v>#DIV/0!</v>
      </c>
      <c r="D2300" s="148" t="e">
        <f>STDEV(B2292,C2291,D2290,E2289,F2294,G2293)</f>
        <v>#DIV/0!</v>
      </c>
      <c r="E2300" s="148" t="e">
        <f t="shared" si="381"/>
        <v>#DIV/0!</v>
      </c>
      <c r="F2300" s="111"/>
      <c r="G2300" s="111"/>
      <c r="I2300" s="111" t="s">
        <v>200</v>
      </c>
      <c r="J2300" s="148" t="e">
        <f>AVERAGE(I2292,J2291,K2290,L2289,M2294,N2293)</f>
        <v>#DIV/0!</v>
      </c>
      <c r="K2300" s="148" t="e">
        <f>STDEV(I2292,J2291,K2290,L2289,M2294,N2293)</f>
        <v>#DIV/0!</v>
      </c>
      <c r="L2300" s="148" t="e">
        <f t="shared" si="382"/>
        <v>#DIV/0!</v>
      </c>
      <c r="M2300" s="111"/>
      <c r="N2300" s="111"/>
      <c r="P2300" s="111" t="s">
        <v>200</v>
      </c>
      <c r="Q2300" s="148" t="e">
        <f>AVERAGE(P2292,Q2291,R2290,S2289,T2294,U2293)</f>
        <v>#DIV/0!</v>
      </c>
      <c r="R2300" s="148" t="e">
        <f>STDEV(P2292,Q2291,R2290,S2289,T2294,U2293)</f>
        <v>#DIV/0!</v>
      </c>
      <c r="S2300" s="148" t="e">
        <f t="shared" si="383"/>
        <v>#DIV/0!</v>
      </c>
      <c r="T2300" s="111"/>
      <c r="U2300" s="111"/>
    </row>
    <row r="2301" spans="1:21" s="148" customFormat="1" x14ac:dyDescent="0.3">
      <c r="A2301" s="111"/>
      <c r="B2301" s="111" t="s">
        <v>201</v>
      </c>
      <c r="C2301" s="148" t="e">
        <f>AVERAGE(B2293,C2294,D2294,E2293,F2292,G2291)</f>
        <v>#DIV/0!</v>
      </c>
      <c r="D2301" s="148" t="e">
        <f>STDEV(B2293,C2294,D2294,E2293,F2292,G2291)</f>
        <v>#DIV/0!</v>
      </c>
      <c r="E2301" s="148" t="e">
        <f t="shared" si="381"/>
        <v>#DIV/0!</v>
      </c>
      <c r="F2301" s="111"/>
      <c r="G2301" s="111"/>
      <c r="I2301" s="111" t="s">
        <v>201</v>
      </c>
      <c r="J2301" s="148" t="e">
        <f>AVERAGE(I2293,J2294,K2294,L2293,M2292,N2291)</f>
        <v>#DIV/0!</v>
      </c>
      <c r="K2301" s="148" t="e">
        <f>STDEV(I2293,J2294,K2294,L2293,M2292,N2291)</f>
        <v>#DIV/0!</v>
      </c>
      <c r="L2301" s="148" t="e">
        <f t="shared" si="382"/>
        <v>#DIV/0!</v>
      </c>
      <c r="M2301" s="111"/>
      <c r="N2301" s="111"/>
      <c r="P2301" s="111" t="s">
        <v>201</v>
      </c>
      <c r="Q2301" s="148" t="e">
        <f>AVERAGE(P2293,Q2294,R2294,S2293,T2292,U2291)</f>
        <v>#DIV/0!</v>
      </c>
      <c r="R2301" s="148" t="e">
        <f>STDEV(P2293,Q2294,R2294,S2293,T2292,U2291)</f>
        <v>#DIV/0!</v>
      </c>
      <c r="S2301" s="148" t="e">
        <f t="shared" si="383"/>
        <v>#DIV/0!</v>
      </c>
      <c r="T2301" s="111"/>
      <c r="U2301" s="111"/>
    </row>
    <row r="2302" spans="1:21" s="148" customFormat="1" x14ac:dyDescent="0.3">
      <c r="A2302" s="111"/>
      <c r="B2302" s="111" t="s">
        <v>202</v>
      </c>
      <c r="C2302" s="148" t="e">
        <f>AVERAGE(B2295,C2293,D2292,G2290,F2295,E2296)</f>
        <v>#DIV/0!</v>
      </c>
      <c r="D2302" s="148" t="e">
        <f>STDEV(B2295,C2293,D2292,G2290,F2295,E2296)</f>
        <v>#DIV/0!</v>
      </c>
      <c r="E2302" s="148" t="e">
        <f t="shared" si="381"/>
        <v>#DIV/0!</v>
      </c>
      <c r="F2302" s="111"/>
      <c r="G2302" s="111"/>
      <c r="I2302" s="111" t="s">
        <v>202</v>
      </c>
      <c r="J2302" s="148" t="e">
        <f>AVERAGE(I2295,J2293,K2292,N2290,M2295,L2296)</f>
        <v>#DIV/0!</v>
      </c>
      <c r="K2302" s="148" t="e">
        <f>STDEV(I2295,J2293,K2292,N2290,M2295,L2296)</f>
        <v>#DIV/0!</v>
      </c>
      <c r="L2302" s="148" t="e">
        <f t="shared" si="382"/>
        <v>#DIV/0!</v>
      </c>
      <c r="M2302" s="111"/>
      <c r="N2302" s="111"/>
      <c r="P2302" s="111" t="s">
        <v>202</v>
      </c>
      <c r="Q2302" s="148" t="e">
        <f>AVERAGE(P2295,Q2293,R2292,U2290,T2295,S2296)</f>
        <v>#DIV/0!</v>
      </c>
      <c r="R2302" s="148" t="e">
        <f>STDEV(P2295,Q2293,R2292,U2290,T2295,S2296)</f>
        <v>#DIV/0!</v>
      </c>
      <c r="S2302" s="148" t="e">
        <f t="shared" si="383"/>
        <v>#DIV/0!</v>
      </c>
      <c r="T2302" s="111"/>
      <c r="U2302" s="111"/>
    </row>
    <row r="2303" spans="1:21" s="148" customFormat="1" x14ac:dyDescent="0.3">
      <c r="A2303" s="111"/>
      <c r="B2303" s="111" t="s">
        <v>204</v>
      </c>
      <c r="C2303" s="148" t="e">
        <f>AVERAGE(B2296,C2295,D2296,E2295,F2296,G2295)</f>
        <v>#DIV/0!</v>
      </c>
      <c r="D2303" s="148" t="e">
        <f>STDEV(B2296,C2295,D2296,E2295,F2296,G2295)</f>
        <v>#DIV/0!</v>
      </c>
      <c r="E2303" s="148" t="e">
        <f t="shared" si="381"/>
        <v>#DIV/0!</v>
      </c>
      <c r="F2303" s="111"/>
      <c r="G2303" s="111"/>
      <c r="I2303" s="111" t="s">
        <v>204</v>
      </c>
      <c r="J2303" s="148" t="e">
        <f>AVERAGE(I2296,J2295,K2296,L2295,M2296,N2295)</f>
        <v>#DIV/0!</v>
      </c>
      <c r="K2303" s="148" t="e">
        <f>STDEV(I2296,J2295,K2296,L2295,M2296,N2295)</f>
        <v>#DIV/0!</v>
      </c>
      <c r="L2303" s="148" t="e">
        <f t="shared" si="382"/>
        <v>#DIV/0!</v>
      </c>
      <c r="M2303" s="111"/>
      <c r="N2303" s="111"/>
      <c r="P2303" s="111" t="s">
        <v>204</v>
      </c>
      <c r="Q2303" s="148" t="e">
        <f>AVERAGE(P2296,Q2295,R2296,S2295,T2296,U2295)</f>
        <v>#DIV/0!</v>
      </c>
      <c r="R2303" s="148" t="e">
        <f>STDEV(P2296,Q2295,R2296,S2295,T2296,U2295)</f>
        <v>#DIV/0!</v>
      </c>
      <c r="S2303" s="148" t="e">
        <f t="shared" si="383"/>
        <v>#DIV/0!</v>
      </c>
      <c r="T2303" s="111"/>
      <c r="U2303" s="111"/>
    </row>
    <row r="2304" spans="1:21" s="148" customFormat="1" x14ac:dyDescent="0.3">
      <c r="A2304" s="111"/>
      <c r="B2304" s="111"/>
      <c r="C2304" s="111"/>
      <c r="D2304" s="111"/>
      <c r="E2304" s="111"/>
      <c r="F2304" s="111"/>
      <c r="G2304" s="111"/>
      <c r="I2304" s="111"/>
      <c r="J2304" s="111"/>
      <c r="K2304" s="111"/>
      <c r="L2304" s="111"/>
      <c r="M2304" s="111"/>
      <c r="N2304" s="111"/>
      <c r="P2304" s="111"/>
      <c r="Q2304" s="111"/>
      <c r="R2304" s="111"/>
      <c r="S2304" s="111"/>
      <c r="T2304" s="111"/>
      <c r="U2304" s="111"/>
    </row>
    <row r="2305" spans="1:21" s="148" customFormat="1" x14ac:dyDescent="0.3">
      <c r="A2305" s="111"/>
      <c r="B2305" s="52" t="s">
        <v>194</v>
      </c>
      <c r="C2305" s="106"/>
      <c r="D2305" s="106"/>
      <c r="E2305" s="106"/>
      <c r="F2305" s="106"/>
      <c r="G2305" s="106"/>
      <c r="H2305" s="106"/>
      <c r="I2305" s="52" t="s">
        <v>195</v>
      </c>
      <c r="J2305" s="106"/>
      <c r="K2305" s="106"/>
      <c r="L2305" s="106"/>
      <c r="M2305" s="106"/>
      <c r="N2305" s="106"/>
      <c r="O2305" s="106"/>
      <c r="P2305" s="52" t="s">
        <v>196</v>
      </c>
      <c r="Q2305" s="106"/>
      <c r="R2305" s="106"/>
      <c r="S2305" s="106"/>
      <c r="T2305" s="106"/>
      <c r="U2305" s="106"/>
    </row>
    <row r="2306" spans="1:21" s="148" customFormat="1" x14ac:dyDescent="0.3">
      <c r="A2306" s="111"/>
      <c r="B2306" s="131"/>
      <c r="C2306" s="131"/>
      <c r="D2306" s="131"/>
      <c r="E2306" s="131"/>
      <c r="F2306" s="131"/>
      <c r="G2306" s="131"/>
      <c r="H2306" s="106"/>
      <c r="I2306" s="131"/>
      <c r="J2306" s="131"/>
      <c r="K2306" s="131"/>
      <c r="L2306" s="131"/>
      <c r="M2306" s="131"/>
      <c r="N2306" s="131"/>
      <c r="O2306" s="106"/>
      <c r="P2306" s="131"/>
      <c r="Q2306" s="131"/>
      <c r="R2306" s="131"/>
      <c r="S2306" s="131"/>
      <c r="T2306" s="131"/>
      <c r="U2306" s="131"/>
    </row>
    <row r="2307" spans="1:21" s="148" customFormat="1" x14ac:dyDescent="0.3">
      <c r="A2307" s="111"/>
      <c r="B2307" s="132"/>
      <c r="C2307" s="133"/>
      <c r="D2307" s="133"/>
      <c r="E2307" s="134"/>
      <c r="F2307" s="133"/>
      <c r="G2307" s="133"/>
      <c r="H2307" s="106"/>
      <c r="I2307" s="132"/>
      <c r="J2307" s="133"/>
      <c r="K2307" s="133"/>
      <c r="L2307" s="134"/>
      <c r="M2307" s="133"/>
      <c r="N2307" s="133"/>
      <c r="O2307" s="106"/>
      <c r="P2307" s="132"/>
      <c r="Q2307" s="133"/>
      <c r="R2307" s="133"/>
      <c r="S2307" s="134"/>
      <c r="T2307" s="133"/>
      <c r="U2307" s="133"/>
    </row>
    <row r="2308" spans="1:21" s="148" customFormat="1" x14ac:dyDescent="0.3">
      <c r="A2308" s="111"/>
      <c r="B2308" s="133"/>
      <c r="C2308" s="132"/>
      <c r="D2308" s="134"/>
      <c r="E2308" s="133"/>
      <c r="F2308" s="135"/>
      <c r="G2308" s="136"/>
      <c r="H2308" s="106"/>
      <c r="I2308" s="133"/>
      <c r="J2308" s="132"/>
      <c r="K2308" s="134"/>
      <c r="L2308" s="133"/>
      <c r="M2308" s="135"/>
      <c r="N2308" s="136"/>
      <c r="O2308" s="106"/>
      <c r="P2308" s="133"/>
      <c r="Q2308" s="132"/>
      <c r="R2308" s="134"/>
      <c r="S2308" s="133"/>
      <c r="T2308" s="135"/>
      <c r="U2308" s="136"/>
    </row>
    <row r="2309" spans="1:21" s="148" customFormat="1" x14ac:dyDescent="0.3">
      <c r="A2309" s="111"/>
      <c r="B2309" s="135"/>
      <c r="C2309" s="134"/>
      <c r="D2309" s="132"/>
      <c r="E2309" s="135"/>
      <c r="F2309" s="135"/>
      <c r="G2309" s="137"/>
      <c r="H2309" s="106"/>
      <c r="I2309" s="135"/>
      <c r="J2309" s="134"/>
      <c r="K2309" s="132"/>
      <c r="L2309" s="135"/>
      <c r="M2309" s="135"/>
      <c r="N2309" s="137"/>
      <c r="O2309" s="106"/>
      <c r="P2309" s="135"/>
      <c r="Q2309" s="134"/>
      <c r="R2309" s="132"/>
      <c r="S2309" s="135"/>
      <c r="T2309" s="135"/>
      <c r="U2309" s="137"/>
    </row>
    <row r="2310" spans="1:21" s="148" customFormat="1" x14ac:dyDescent="0.3">
      <c r="A2310" s="111"/>
      <c r="B2310" s="134"/>
      <c r="C2310" s="135"/>
      <c r="D2310" s="136"/>
      <c r="E2310" s="132"/>
      <c r="F2310" s="137"/>
      <c r="G2310" s="135"/>
      <c r="H2310" s="106"/>
      <c r="I2310" s="134"/>
      <c r="J2310" s="135"/>
      <c r="K2310" s="136"/>
      <c r="L2310" s="132"/>
      <c r="M2310" s="137"/>
      <c r="N2310" s="135"/>
      <c r="O2310" s="106"/>
      <c r="P2310" s="134"/>
      <c r="Q2310" s="135"/>
      <c r="R2310" s="136"/>
      <c r="S2310" s="132"/>
      <c r="T2310" s="137"/>
      <c r="U2310" s="135"/>
    </row>
    <row r="2311" spans="1:21" s="148" customFormat="1" x14ac:dyDescent="0.3">
      <c r="A2311" s="111"/>
      <c r="B2311" s="137"/>
      <c r="C2311" s="136"/>
      <c r="D2311" s="135"/>
      <c r="E2311" s="137"/>
      <c r="F2311" s="132"/>
      <c r="G2311" s="134"/>
      <c r="H2311" s="106"/>
      <c r="I2311" s="137"/>
      <c r="J2311" s="136"/>
      <c r="K2311" s="135"/>
      <c r="L2311" s="137"/>
      <c r="M2311" s="132"/>
      <c r="N2311" s="134"/>
      <c r="O2311" s="106"/>
      <c r="P2311" s="137"/>
      <c r="Q2311" s="136"/>
      <c r="R2311" s="135"/>
      <c r="S2311" s="137"/>
      <c r="T2311" s="132"/>
      <c r="U2311" s="134"/>
    </row>
    <row r="2312" spans="1:21" s="148" customFormat="1" x14ac:dyDescent="0.3">
      <c r="A2312" s="111"/>
      <c r="B2312" s="135"/>
      <c r="C2312" s="137"/>
      <c r="D2312" s="137"/>
      <c r="E2312" s="135"/>
      <c r="F2312" s="134"/>
      <c r="G2312" s="132"/>
      <c r="H2312" s="106"/>
      <c r="I2312" s="135"/>
      <c r="J2312" s="137"/>
      <c r="K2312" s="137"/>
      <c r="L2312" s="135"/>
      <c r="M2312" s="134"/>
      <c r="N2312" s="132"/>
      <c r="O2312" s="106"/>
      <c r="P2312" s="135"/>
      <c r="Q2312" s="137"/>
      <c r="R2312" s="137"/>
      <c r="S2312" s="135"/>
      <c r="T2312" s="134"/>
      <c r="U2312" s="132"/>
    </row>
    <row r="2313" spans="1:21" s="148" customFormat="1" x14ac:dyDescent="0.3">
      <c r="A2313" s="111"/>
      <c r="B2313" s="136"/>
      <c r="C2313" s="138"/>
      <c r="D2313" s="135"/>
      <c r="E2313" s="138"/>
      <c r="F2313" s="136"/>
      <c r="G2313" s="138"/>
      <c r="H2313" s="106"/>
      <c r="I2313" s="136"/>
      <c r="J2313" s="138"/>
      <c r="K2313" s="135"/>
      <c r="L2313" s="138"/>
      <c r="M2313" s="136"/>
      <c r="N2313" s="138"/>
      <c r="O2313" s="106"/>
      <c r="P2313" s="136"/>
      <c r="Q2313" s="138"/>
      <c r="R2313" s="135"/>
      <c r="S2313" s="138"/>
      <c r="T2313" s="136"/>
      <c r="U2313" s="138"/>
    </row>
    <row r="2314" spans="1:21" s="148" customFormat="1" x14ac:dyDescent="0.3">
      <c r="A2314" s="111"/>
      <c r="B2314" s="145"/>
      <c r="C2314" s="146"/>
      <c r="D2314" s="145"/>
      <c r="E2314" s="147"/>
      <c r="F2314" s="145"/>
      <c r="G2314" s="146"/>
      <c r="H2314" s="106"/>
      <c r="I2314" s="145"/>
      <c r="J2314" s="146"/>
      <c r="K2314" s="145"/>
      <c r="L2314" s="147"/>
      <c r="M2314" s="145"/>
      <c r="N2314" s="146"/>
      <c r="O2314" s="106"/>
      <c r="P2314" s="145"/>
      <c r="Q2314" s="146"/>
      <c r="R2314" s="145"/>
      <c r="S2314" s="147"/>
      <c r="T2314" s="145"/>
      <c r="U2314" s="146"/>
    </row>
    <row r="2315" spans="1:21" s="148" customFormat="1" x14ac:dyDescent="0.3">
      <c r="A2315" s="111"/>
      <c r="C2315" s="111" t="s">
        <v>197</v>
      </c>
      <c r="D2315" s="111" t="s">
        <v>3</v>
      </c>
      <c r="E2315" s="111" t="s">
        <v>203</v>
      </c>
      <c r="J2315" s="111" t="s">
        <v>197</v>
      </c>
      <c r="K2315" s="111" t="s">
        <v>3</v>
      </c>
      <c r="L2315" s="111" t="s">
        <v>203</v>
      </c>
      <c r="Q2315" s="111" t="s">
        <v>197</v>
      </c>
      <c r="R2315" s="111" t="s">
        <v>3</v>
      </c>
      <c r="S2315" s="111" t="s">
        <v>203</v>
      </c>
    </row>
    <row r="2316" spans="1:21" s="148" customFormat="1" x14ac:dyDescent="0.3">
      <c r="A2316" s="111"/>
      <c r="B2316" s="111" t="s">
        <v>199</v>
      </c>
      <c r="C2316" s="148" t="e">
        <f>AVERAGE(B2307,C2308,D2309,E2310,F2311,G2312)</f>
        <v>#DIV/0!</v>
      </c>
      <c r="D2316" s="148" t="e">
        <f>STDEV(B2307,C2308,D2309,E2310,F2311,G2312)</f>
        <v>#DIV/0!</v>
      </c>
      <c r="E2316" s="148" t="e">
        <f>ROUND((D2316/C2316)*100,2)&amp;"%"</f>
        <v>#DIV/0!</v>
      </c>
      <c r="I2316" s="111" t="s">
        <v>199</v>
      </c>
      <c r="J2316" s="148" t="e">
        <f>AVERAGE(I2307,J2308,K2309,L2310,M2311,N2312)</f>
        <v>#DIV/0!</v>
      </c>
      <c r="K2316" s="148" t="e">
        <f>STDEV(I2307,J2308,K2309,L2310,M2311,N2312)</f>
        <v>#DIV/0!</v>
      </c>
      <c r="L2316" s="148" t="e">
        <f>ROUND((K2316/J2316)*100,2)&amp;"%"</f>
        <v>#DIV/0!</v>
      </c>
      <c r="P2316" s="111" t="s">
        <v>199</v>
      </c>
      <c r="Q2316" s="148" t="e">
        <f>AVERAGE(P2307,Q2308,R2309,S2310,T2311,U2312)</f>
        <v>#DIV/0!</v>
      </c>
      <c r="R2316" s="148" t="e">
        <f>STDEV(P2307,Q2308,R2309,S2310,T2311,U2312)</f>
        <v>#DIV/0!</v>
      </c>
      <c r="S2316" s="148" t="e">
        <f>ROUND((R2316/Q2316)*100,2)&amp;"%"</f>
        <v>#DIV/0!</v>
      </c>
    </row>
    <row r="2317" spans="1:21" s="148" customFormat="1" x14ac:dyDescent="0.3">
      <c r="A2317" s="111"/>
      <c r="B2317" s="111" t="s">
        <v>198</v>
      </c>
      <c r="C2317" s="148" t="e">
        <f>AVERAGE(B2308,C2307,D2307,F2307,G2307,E2308)</f>
        <v>#DIV/0!</v>
      </c>
      <c r="D2317" s="148" t="e">
        <f>STDEV(B2308,C2307,D2307,E2308,F2307,G2307)</f>
        <v>#DIV/0!</v>
      </c>
      <c r="E2317" s="148" t="e">
        <f t="shared" ref="E2317:E2321" si="384">ROUND((D2317/C2317)*100,2)&amp;"%"</f>
        <v>#DIV/0!</v>
      </c>
      <c r="F2317" s="111"/>
      <c r="G2317" s="111"/>
      <c r="I2317" s="111" t="s">
        <v>198</v>
      </c>
      <c r="J2317" s="148" t="e">
        <f>AVERAGE(I2308,J2307,K2307,M2307,N2307,L2308)</f>
        <v>#DIV/0!</v>
      </c>
      <c r="K2317" s="148" t="e">
        <f>STDEV(I2308,J2307,K2307,L2308,M2307,N2307)</f>
        <v>#DIV/0!</v>
      </c>
      <c r="L2317" s="148" t="e">
        <f t="shared" ref="L2317:L2321" si="385">ROUND((K2317/J2317)*100,2)&amp;"%"</f>
        <v>#DIV/0!</v>
      </c>
      <c r="M2317" s="111"/>
      <c r="N2317" s="111"/>
      <c r="P2317" s="111" t="s">
        <v>198</v>
      </c>
      <c r="Q2317" s="148" t="e">
        <f>AVERAGE(P2308,Q2307,R2307,T2307,U2307,S2308)</f>
        <v>#DIV/0!</v>
      </c>
      <c r="R2317" s="148" t="e">
        <f>STDEV(P2308,Q2307,R2307,S2308,T2307,U2307)</f>
        <v>#DIV/0!</v>
      </c>
      <c r="S2317" s="148" t="e">
        <f t="shared" ref="S2317:S2321" si="386">ROUND((R2317/Q2317)*100,2)&amp;"%"</f>
        <v>#DIV/0!</v>
      </c>
      <c r="T2317" s="111"/>
      <c r="U2317" s="111"/>
    </row>
    <row r="2318" spans="1:21" s="148" customFormat="1" x14ac:dyDescent="0.3">
      <c r="A2318" s="111"/>
      <c r="B2318" s="111" t="s">
        <v>200</v>
      </c>
      <c r="C2318" s="148" t="e">
        <f>AVERAGE(B2310,C2309,D2308,E2307,F2312,G2311)</f>
        <v>#DIV/0!</v>
      </c>
      <c r="D2318" s="148" t="e">
        <f>STDEV(B2310,C2309,D2308,E2307,F2312,G2311)</f>
        <v>#DIV/0!</v>
      </c>
      <c r="E2318" s="148" t="e">
        <f t="shared" si="384"/>
        <v>#DIV/0!</v>
      </c>
      <c r="F2318" s="111"/>
      <c r="G2318" s="111"/>
      <c r="I2318" s="111" t="s">
        <v>200</v>
      </c>
      <c r="J2318" s="148" t="e">
        <f>AVERAGE(I2310,J2309,K2308,L2307,M2312,N2311)</f>
        <v>#DIV/0!</v>
      </c>
      <c r="K2318" s="148" t="e">
        <f>STDEV(I2310,J2309,K2308,L2307,M2312,N2311)</f>
        <v>#DIV/0!</v>
      </c>
      <c r="L2318" s="148" t="e">
        <f t="shared" si="385"/>
        <v>#DIV/0!</v>
      </c>
      <c r="M2318" s="111"/>
      <c r="N2318" s="111"/>
      <c r="P2318" s="111" t="s">
        <v>200</v>
      </c>
      <c r="Q2318" s="148" t="e">
        <f>AVERAGE(P2310,Q2309,R2308,S2307,T2312,U2311)</f>
        <v>#DIV/0!</v>
      </c>
      <c r="R2318" s="148" t="e">
        <f>STDEV(P2310,Q2309,R2308,S2307,T2312,U2311)</f>
        <v>#DIV/0!</v>
      </c>
      <c r="S2318" s="148" t="e">
        <f t="shared" si="386"/>
        <v>#DIV/0!</v>
      </c>
      <c r="T2318" s="111"/>
      <c r="U2318" s="111"/>
    </row>
    <row r="2319" spans="1:21" s="148" customFormat="1" x14ac:dyDescent="0.3">
      <c r="A2319" s="111"/>
      <c r="B2319" s="111" t="s">
        <v>201</v>
      </c>
      <c r="C2319" s="148" t="e">
        <f>AVERAGE(B2311,C2312,D2312,E2311,F2310,G2309)</f>
        <v>#DIV/0!</v>
      </c>
      <c r="D2319" s="148" t="e">
        <f>STDEV(B2311,C2312,D2312,E2311,F2310,G2309)</f>
        <v>#DIV/0!</v>
      </c>
      <c r="E2319" s="148" t="e">
        <f t="shared" si="384"/>
        <v>#DIV/0!</v>
      </c>
      <c r="F2319" s="111"/>
      <c r="G2319" s="111"/>
      <c r="I2319" s="111" t="s">
        <v>201</v>
      </c>
      <c r="J2319" s="148" t="e">
        <f>AVERAGE(I2311,J2312,K2312,L2311,M2310,N2309)</f>
        <v>#DIV/0!</v>
      </c>
      <c r="K2319" s="148" t="e">
        <f>STDEV(I2311,J2312,K2312,L2311,M2310,N2309)</f>
        <v>#DIV/0!</v>
      </c>
      <c r="L2319" s="148" t="e">
        <f t="shared" si="385"/>
        <v>#DIV/0!</v>
      </c>
      <c r="M2319" s="111"/>
      <c r="N2319" s="111"/>
      <c r="P2319" s="111" t="s">
        <v>201</v>
      </c>
      <c r="Q2319" s="148" t="e">
        <f>AVERAGE(P2311,Q2312,R2312,S2311,T2310,U2309)</f>
        <v>#DIV/0!</v>
      </c>
      <c r="R2319" s="148" t="e">
        <f>STDEV(P2311,Q2312,R2312,S2311,T2310,U2309)</f>
        <v>#DIV/0!</v>
      </c>
      <c r="S2319" s="148" t="e">
        <f t="shared" si="386"/>
        <v>#DIV/0!</v>
      </c>
      <c r="T2319" s="111"/>
      <c r="U2319" s="111"/>
    </row>
    <row r="2320" spans="1:21" s="148" customFormat="1" x14ac:dyDescent="0.3">
      <c r="A2320" s="111"/>
      <c r="B2320" s="111" t="s">
        <v>202</v>
      </c>
      <c r="C2320" s="148" t="e">
        <f>AVERAGE(B2313,C2311,D2310,G2308,F2313,E2314)</f>
        <v>#DIV/0!</v>
      </c>
      <c r="D2320" s="148" t="e">
        <f>STDEV(B2313,C2311,D2310,G2308,F2313,E2314)</f>
        <v>#DIV/0!</v>
      </c>
      <c r="E2320" s="148" t="e">
        <f t="shared" si="384"/>
        <v>#DIV/0!</v>
      </c>
      <c r="F2320" s="111"/>
      <c r="G2320" s="111"/>
      <c r="I2320" s="111" t="s">
        <v>202</v>
      </c>
      <c r="J2320" s="148" t="e">
        <f>AVERAGE(I2313,J2311,K2310,N2308,M2313,L2314)</f>
        <v>#DIV/0!</v>
      </c>
      <c r="K2320" s="148" t="e">
        <f>STDEV(I2313,J2311,K2310,N2308,M2313,L2314)</f>
        <v>#DIV/0!</v>
      </c>
      <c r="L2320" s="148" t="e">
        <f t="shared" si="385"/>
        <v>#DIV/0!</v>
      </c>
      <c r="M2320" s="111"/>
      <c r="N2320" s="111"/>
      <c r="P2320" s="111" t="s">
        <v>202</v>
      </c>
      <c r="Q2320" s="148" t="e">
        <f>AVERAGE(P2313,Q2311,R2310,U2308,T2313,S2314)</f>
        <v>#DIV/0!</v>
      </c>
      <c r="R2320" s="148" t="e">
        <f>STDEV(P2313,Q2311,R2310,U2308,T2313,S2314)</f>
        <v>#DIV/0!</v>
      </c>
      <c r="S2320" s="148" t="e">
        <f t="shared" si="386"/>
        <v>#DIV/0!</v>
      </c>
      <c r="T2320" s="111"/>
      <c r="U2320" s="111"/>
    </row>
    <row r="2321" spans="1:21" s="148" customFormat="1" x14ac:dyDescent="0.3">
      <c r="A2321" s="111"/>
      <c r="B2321" s="111" t="s">
        <v>204</v>
      </c>
      <c r="C2321" s="148" t="e">
        <f>AVERAGE(B2314,C2313,D2314,E2313,F2314,G2313)</f>
        <v>#DIV/0!</v>
      </c>
      <c r="D2321" s="148" t="e">
        <f>STDEV(B2314,C2313,D2314,E2313,F2314,G2313)</f>
        <v>#DIV/0!</v>
      </c>
      <c r="E2321" s="148" t="e">
        <f t="shared" si="384"/>
        <v>#DIV/0!</v>
      </c>
      <c r="F2321" s="111"/>
      <c r="G2321" s="111"/>
      <c r="I2321" s="111" t="s">
        <v>204</v>
      </c>
      <c r="J2321" s="148" t="e">
        <f>AVERAGE(I2314,J2313,K2314,L2313,M2314,N2313)</f>
        <v>#DIV/0!</v>
      </c>
      <c r="K2321" s="148" t="e">
        <f>STDEV(I2314,J2313,K2314,L2313,M2314,N2313)</f>
        <v>#DIV/0!</v>
      </c>
      <c r="L2321" s="148" t="e">
        <f t="shared" si="385"/>
        <v>#DIV/0!</v>
      </c>
      <c r="M2321" s="111"/>
      <c r="N2321" s="111"/>
      <c r="P2321" s="111" t="s">
        <v>204</v>
      </c>
      <c r="Q2321" s="148" t="e">
        <f>AVERAGE(P2314,Q2313,R2314,S2313,T2314,U2313)</f>
        <v>#DIV/0!</v>
      </c>
      <c r="R2321" s="148" t="e">
        <f>STDEV(P2314,Q2313,R2314,S2313,T2314,U2313)</f>
        <v>#DIV/0!</v>
      </c>
      <c r="S2321" s="148" t="e">
        <f t="shared" si="386"/>
        <v>#DIV/0!</v>
      </c>
      <c r="T2321" s="111"/>
      <c r="U2321" s="111"/>
    </row>
    <row r="2322" spans="1:21" s="148" customFormat="1" x14ac:dyDescent="0.3">
      <c r="A2322" s="111"/>
      <c r="B2322" s="111"/>
      <c r="C2322" s="111"/>
      <c r="D2322" s="111"/>
      <c r="E2322" s="111"/>
      <c r="F2322" s="111"/>
      <c r="G2322" s="111"/>
      <c r="I2322" s="111"/>
      <c r="J2322" s="111"/>
      <c r="K2322" s="111"/>
      <c r="L2322" s="111"/>
      <c r="M2322" s="111"/>
      <c r="N2322" s="111"/>
      <c r="P2322" s="111"/>
      <c r="Q2322" s="111"/>
      <c r="R2322" s="111"/>
      <c r="S2322" s="111"/>
      <c r="T2322" s="111"/>
      <c r="U2322" s="111"/>
    </row>
    <row r="2323" spans="1:21" s="148" customFormat="1" x14ac:dyDescent="0.3">
      <c r="A2323" s="111"/>
      <c r="B2323" s="52" t="s">
        <v>194</v>
      </c>
      <c r="C2323" s="106"/>
      <c r="D2323" s="106"/>
      <c r="E2323" s="106"/>
      <c r="F2323" s="106"/>
      <c r="G2323" s="106"/>
      <c r="H2323" s="106"/>
      <c r="I2323" s="52" t="s">
        <v>195</v>
      </c>
      <c r="J2323" s="106"/>
      <c r="K2323" s="106"/>
      <c r="L2323" s="106"/>
      <c r="M2323" s="106"/>
      <c r="N2323" s="106"/>
      <c r="O2323" s="106"/>
      <c r="P2323" s="52" t="s">
        <v>196</v>
      </c>
      <c r="Q2323" s="106"/>
      <c r="R2323" s="106"/>
      <c r="S2323" s="106"/>
      <c r="T2323" s="106"/>
      <c r="U2323" s="106"/>
    </row>
    <row r="2324" spans="1:21" s="148" customFormat="1" x14ac:dyDescent="0.3">
      <c r="A2324" s="111"/>
      <c r="B2324" s="131"/>
      <c r="C2324" s="131"/>
      <c r="D2324" s="131"/>
      <c r="E2324" s="131"/>
      <c r="F2324" s="131"/>
      <c r="G2324" s="131"/>
      <c r="H2324" s="106"/>
      <c r="I2324" s="131"/>
      <c r="J2324" s="131"/>
      <c r="K2324" s="131"/>
      <c r="L2324" s="131"/>
      <c r="M2324" s="131"/>
      <c r="N2324" s="131"/>
      <c r="O2324" s="106"/>
      <c r="P2324" s="131"/>
      <c r="Q2324" s="131"/>
      <c r="R2324" s="131"/>
      <c r="S2324" s="131"/>
      <c r="T2324" s="131"/>
      <c r="U2324" s="131"/>
    </row>
    <row r="2325" spans="1:21" s="148" customFormat="1" x14ac:dyDescent="0.3">
      <c r="A2325" s="111"/>
      <c r="B2325" s="132"/>
      <c r="C2325" s="133"/>
      <c r="D2325" s="133"/>
      <c r="E2325" s="134"/>
      <c r="F2325" s="133"/>
      <c r="G2325" s="133"/>
      <c r="H2325" s="106"/>
      <c r="I2325" s="132"/>
      <c r="J2325" s="133"/>
      <c r="K2325" s="133"/>
      <c r="L2325" s="134"/>
      <c r="M2325" s="133"/>
      <c r="N2325" s="133"/>
      <c r="O2325" s="106"/>
      <c r="P2325" s="132"/>
      <c r="Q2325" s="133"/>
      <c r="R2325" s="133"/>
      <c r="S2325" s="134"/>
      <c r="T2325" s="133"/>
      <c r="U2325" s="133"/>
    </row>
    <row r="2326" spans="1:21" s="148" customFormat="1" x14ac:dyDescent="0.3">
      <c r="A2326" s="111"/>
      <c r="B2326" s="133"/>
      <c r="C2326" s="132"/>
      <c r="D2326" s="134"/>
      <c r="E2326" s="133"/>
      <c r="F2326" s="135"/>
      <c r="G2326" s="136"/>
      <c r="H2326" s="106"/>
      <c r="I2326" s="133"/>
      <c r="J2326" s="132"/>
      <c r="K2326" s="134"/>
      <c r="L2326" s="133"/>
      <c r="M2326" s="135"/>
      <c r="N2326" s="136"/>
      <c r="O2326" s="106"/>
      <c r="P2326" s="133"/>
      <c r="Q2326" s="132"/>
      <c r="R2326" s="134"/>
      <c r="S2326" s="133"/>
      <c r="T2326" s="135"/>
      <c r="U2326" s="136"/>
    </row>
    <row r="2327" spans="1:21" s="148" customFormat="1" x14ac:dyDescent="0.3">
      <c r="A2327" s="111"/>
      <c r="B2327" s="135"/>
      <c r="C2327" s="134"/>
      <c r="D2327" s="132"/>
      <c r="E2327" s="135"/>
      <c r="F2327" s="135"/>
      <c r="G2327" s="137"/>
      <c r="H2327" s="106"/>
      <c r="I2327" s="135"/>
      <c r="J2327" s="134"/>
      <c r="K2327" s="132"/>
      <c r="L2327" s="135"/>
      <c r="M2327" s="135"/>
      <c r="N2327" s="137"/>
      <c r="O2327" s="106"/>
      <c r="P2327" s="135"/>
      <c r="Q2327" s="134"/>
      <c r="R2327" s="132"/>
      <c r="S2327" s="135"/>
      <c r="T2327" s="135"/>
      <c r="U2327" s="137"/>
    </row>
    <row r="2328" spans="1:21" s="148" customFormat="1" x14ac:dyDescent="0.3">
      <c r="A2328" s="111"/>
      <c r="B2328" s="134"/>
      <c r="C2328" s="135"/>
      <c r="D2328" s="136"/>
      <c r="E2328" s="132"/>
      <c r="F2328" s="137"/>
      <c r="G2328" s="135"/>
      <c r="H2328" s="106"/>
      <c r="I2328" s="134"/>
      <c r="J2328" s="135"/>
      <c r="K2328" s="136"/>
      <c r="L2328" s="132"/>
      <c r="M2328" s="137"/>
      <c r="N2328" s="135"/>
      <c r="O2328" s="106"/>
      <c r="P2328" s="134"/>
      <c r="Q2328" s="135"/>
      <c r="R2328" s="136"/>
      <c r="S2328" s="132"/>
      <c r="T2328" s="137"/>
      <c r="U2328" s="135"/>
    </row>
    <row r="2329" spans="1:21" s="148" customFormat="1" x14ac:dyDescent="0.3">
      <c r="A2329" s="111"/>
      <c r="B2329" s="137"/>
      <c r="C2329" s="136"/>
      <c r="D2329" s="135"/>
      <c r="E2329" s="137"/>
      <c r="F2329" s="132"/>
      <c r="G2329" s="134"/>
      <c r="H2329" s="106"/>
      <c r="I2329" s="137"/>
      <c r="J2329" s="136"/>
      <c r="K2329" s="135"/>
      <c r="L2329" s="137"/>
      <c r="M2329" s="132"/>
      <c r="N2329" s="134"/>
      <c r="O2329" s="106"/>
      <c r="P2329" s="137"/>
      <c r="Q2329" s="136"/>
      <c r="R2329" s="135"/>
      <c r="S2329" s="137"/>
      <c r="T2329" s="132"/>
      <c r="U2329" s="134"/>
    </row>
    <row r="2330" spans="1:21" s="148" customFormat="1" x14ac:dyDescent="0.3">
      <c r="A2330" s="111"/>
      <c r="B2330" s="135"/>
      <c r="C2330" s="137"/>
      <c r="D2330" s="137"/>
      <c r="E2330" s="135"/>
      <c r="F2330" s="134"/>
      <c r="G2330" s="132"/>
      <c r="H2330" s="106"/>
      <c r="I2330" s="135"/>
      <c r="J2330" s="137"/>
      <c r="K2330" s="137"/>
      <c r="L2330" s="135"/>
      <c r="M2330" s="134"/>
      <c r="N2330" s="132"/>
      <c r="O2330" s="106"/>
      <c r="P2330" s="135"/>
      <c r="Q2330" s="137"/>
      <c r="R2330" s="137"/>
      <c r="S2330" s="135"/>
      <c r="T2330" s="134"/>
      <c r="U2330" s="132"/>
    </row>
    <row r="2331" spans="1:21" s="148" customFormat="1" x14ac:dyDescent="0.3">
      <c r="A2331" s="111"/>
      <c r="B2331" s="136"/>
      <c r="C2331" s="138"/>
      <c r="D2331" s="135"/>
      <c r="E2331" s="138"/>
      <c r="F2331" s="136"/>
      <c r="G2331" s="138"/>
      <c r="H2331" s="106"/>
      <c r="I2331" s="136"/>
      <c r="J2331" s="138"/>
      <c r="K2331" s="135"/>
      <c r="L2331" s="138"/>
      <c r="M2331" s="136"/>
      <c r="N2331" s="138"/>
      <c r="O2331" s="106"/>
      <c r="P2331" s="136"/>
      <c r="Q2331" s="138"/>
      <c r="R2331" s="135"/>
      <c r="S2331" s="138"/>
      <c r="T2331" s="136"/>
      <c r="U2331" s="138"/>
    </row>
    <row r="2332" spans="1:21" s="148" customFormat="1" x14ac:dyDescent="0.3">
      <c r="A2332" s="111"/>
      <c r="B2332" s="145"/>
      <c r="C2332" s="146"/>
      <c r="D2332" s="145"/>
      <c r="E2332" s="147"/>
      <c r="F2332" s="145"/>
      <c r="G2332" s="146"/>
      <c r="H2332" s="106"/>
      <c r="I2332" s="145"/>
      <c r="J2332" s="146"/>
      <c r="K2332" s="145"/>
      <c r="L2332" s="147"/>
      <c r="M2332" s="145"/>
      <c r="N2332" s="146"/>
      <c r="O2332" s="106"/>
      <c r="P2332" s="145"/>
      <c r="Q2332" s="146"/>
      <c r="R2332" s="145"/>
      <c r="S2332" s="147"/>
      <c r="T2332" s="145"/>
      <c r="U2332" s="146"/>
    </row>
    <row r="2333" spans="1:21" s="148" customFormat="1" x14ac:dyDescent="0.3">
      <c r="A2333" s="111"/>
      <c r="C2333" s="111" t="s">
        <v>197</v>
      </c>
      <c r="D2333" s="111" t="s">
        <v>3</v>
      </c>
      <c r="E2333" s="111" t="s">
        <v>203</v>
      </c>
      <c r="J2333" s="111" t="s">
        <v>197</v>
      </c>
      <c r="K2333" s="111" t="s">
        <v>3</v>
      </c>
      <c r="L2333" s="111" t="s">
        <v>203</v>
      </c>
      <c r="Q2333" s="111" t="s">
        <v>197</v>
      </c>
      <c r="R2333" s="111" t="s">
        <v>3</v>
      </c>
      <c r="S2333" s="111" t="s">
        <v>203</v>
      </c>
    </row>
    <row r="2334" spans="1:21" s="148" customFormat="1" x14ac:dyDescent="0.3">
      <c r="A2334" s="111"/>
      <c r="B2334" s="111" t="s">
        <v>199</v>
      </c>
      <c r="C2334" s="148" t="e">
        <f>AVERAGE(B2325,C2326,D2327,E2328,F2329,G2330)</f>
        <v>#DIV/0!</v>
      </c>
      <c r="D2334" s="148" t="e">
        <f>STDEV(B2325,C2326,D2327,E2328,F2329,G2330)</f>
        <v>#DIV/0!</v>
      </c>
      <c r="E2334" s="148" t="e">
        <f>ROUND((D2334/C2334)*100,2)&amp;"%"</f>
        <v>#DIV/0!</v>
      </c>
      <c r="I2334" s="111" t="s">
        <v>199</v>
      </c>
      <c r="J2334" s="148" t="e">
        <f>AVERAGE(I2325,J2326,K2327,L2328,M2329,N2330)</f>
        <v>#DIV/0!</v>
      </c>
      <c r="K2334" s="148" t="e">
        <f>STDEV(I2325,J2326,K2327,L2328,M2329,N2330)</f>
        <v>#DIV/0!</v>
      </c>
      <c r="L2334" s="148" t="e">
        <f>ROUND((K2334/J2334)*100,2)&amp;"%"</f>
        <v>#DIV/0!</v>
      </c>
      <c r="P2334" s="111" t="s">
        <v>199</v>
      </c>
      <c r="Q2334" s="148" t="e">
        <f>AVERAGE(P2325,Q2326,R2327,S2328,T2329,U2330)</f>
        <v>#DIV/0!</v>
      </c>
      <c r="R2334" s="148" t="e">
        <f>STDEV(P2325,Q2326,R2327,S2328,T2329,U2330)</f>
        <v>#DIV/0!</v>
      </c>
      <c r="S2334" s="148" t="e">
        <f>ROUND((R2334/Q2334)*100,2)&amp;"%"</f>
        <v>#DIV/0!</v>
      </c>
    </row>
    <row r="2335" spans="1:21" s="148" customFormat="1" x14ac:dyDescent="0.3">
      <c r="A2335" s="111"/>
      <c r="B2335" s="111" t="s">
        <v>198</v>
      </c>
      <c r="C2335" s="148" t="e">
        <f>AVERAGE(B2326,C2325,D2325,F2325,G2325,E2326)</f>
        <v>#DIV/0!</v>
      </c>
      <c r="D2335" s="148" t="e">
        <f>STDEV(B2326,C2325,D2325,E2326,F2325,G2325)</f>
        <v>#DIV/0!</v>
      </c>
      <c r="E2335" s="148" t="e">
        <f t="shared" ref="E2335:E2339" si="387">ROUND((D2335/C2335)*100,2)&amp;"%"</f>
        <v>#DIV/0!</v>
      </c>
      <c r="F2335" s="111"/>
      <c r="G2335" s="111"/>
      <c r="I2335" s="111" t="s">
        <v>198</v>
      </c>
      <c r="J2335" s="148" t="e">
        <f>AVERAGE(I2326,J2325,K2325,M2325,N2325,L2326)</f>
        <v>#DIV/0!</v>
      </c>
      <c r="K2335" s="148" t="e">
        <f>STDEV(I2326,J2325,K2325,L2326,M2325,N2325)</f>
        <v>#DIV/0!</v>
      </c>
      <c r="L2335" s="148" t="e">
        <f t="shared" ref="L2335:L2339" si="388">ROUND((K2335/J2335)*100,2)&amp;"%"</f>
        <v>#DIV/0!</v>
      </c>
      <c r="M2335" s="111"/>
      <c r="N2335" s="111"/>
      <c r="P2335" s="111" t="s">
        <v>198</v>
      </c>
      <c r="Q2335" s="148" t="e">
        <f>AVERAGE(P2326,Q2325,R2325,T2325,U2325,S2326)</f>
        <v>#DIV/0!</v>
      </c>
      <c r="R2335" s="148" t="e">
        <f>STDEV(P2326,Q2325,R2325,S2326,T2325,U2325)</f>
        <v>#DIV/0!</v>
      </c>
      <c r="S2335" s="148" t="e">
        <f t="shared" ref="S2335:S2339" si="389">ROUND((R2335/Q2335)*100,2)&amp;"%"</f>
        <v>#DIV/0!</v>
      </c>
      <c r="T2335" s="111"/>
      <c r="U2335" s="111"/>
    </row>
    <row r="2336" spans="1:21" s="148" customFormat="1" x14ac:dyDescent="0.3">
      <c r="A2336" s="111"/>
      <c r="B2336" s="111" t="s">
        <v>200</v>
      </c>
      <c r="C2336" s="148" t="e">
        <f>AVERAGE(B2328,C2327,D2326,E2325,F2330,G2329)</f>
        <v>#DIV/0!</v>
      </c>
      <c r="D2336" s="148" t="e">
        <f>STDEV(B2328,C2327,D2326,E2325,F2330,G2329)</f>
        <v>#DIV/0!</v>
      </c>
      <c r="E2336" s="148" t="e">
        <f t="shared" si="387"/>
        <v>#DIV/0!</v>
      </c>
      <c r="F2336" s="111"/>
      <c r="G2336" s="111"/>
      <c r="I2336" s="111" t="s">
        <v>200</v>
      </c>
      <c r="J2336" s="148" t="e">
        <f>AVERAGE(I2328,J2327,K2326,L2325,M2330,N2329)</f>
        <v>#DIV/0!</v>
      </c>
      <c r="K2336" s="148" t="e">
        <f>STDEV(I2328,J2327,K2326,L2325,M2330,N2329)</f>
        <v>#DIV/0!</v>
      </c>
      <c r="L2336" s="148" t="e">
        <f t="shared" si="388"/>
        <v>#DIV/0!</v>
      </c>
      <c r="M2336" s="111"/>
      <c r="N2336" s="111"/>
      <c r="P2336" s="111" t="s">
        <v>200</v>
      </c>
      <c r="Q2336" s="148" t="e">
        <f>AVERAGE(P2328,Q2327,R2326,S2325,T2330,U2329)</f>
        <v>#DIV/0!</v>
      </c>
      <c r="R2336" s="148" t="e">
        <f>STDEV(P2328,Q2327,R2326,S2325,T2330,U2329)</f>
        <v>#DIV/0!</v>
      </c>
      <c r="S2336" s="148" t="e">
        <f t="shared" si="389"/>
        <v>#DIV/0!</v>
      </c>
      <c r="T2336" s="111"/>
      <c r="U2336" s="111"/>
    </row>
    <row r="2337" spans="1:21" s="148" customFormat="1" x14ac:dyDescent="0.3">
      <c r="A2337" s="111"/>
      <c r="B2337" s="111" t="s">
        <v>201</v>
      </c>
      <c r="C2337" s="148" t="e">
        <f>AVERAGE(B2329,C2330,D2330,E2329,F2328,G2327)</f>
        <v>#DIV/0!</v>
      </c>
      <c r="D2337" s="148" t="e">
        <f>STDEV(B2329,C2330,D2330,E2329,F2328,G2327)</f>
        <v>#DIV/0!</v>
      </c>
      <c r="E2337" s="148" t="e">
        <f t="shared" si="387"/>
        <v>#DIV/0!</v>
      </c>
      <c r="F2337" s="111"/>
      <c r="G2337" s="111"/>
      <c r="I2337" s="111" t="s">
        <v>201</v>
      </c>
      <c r="J2337" s="148" t="e">
        <f>AVERAGE(I2329,J2330,K2330,L2329,M2328,N2327)</f>
        <v>#DIV/0!</v>
      </c>
      <c r="K2337" s="148" t="e">
        <f>STDEV(I2329,J2330,K2330,L2329,M2328,N2327)</f>
        <v>#DIV/0!</v>
      </c>
      <c r="L2337" s="148" t="e">
        <f t="shared" si="388"/>
        <v>#DIV/0!</v>
      </c>
      <c r="M2337" s="111"/>
      <c r="N2337" s="111"/>
      <c r="P2337" s="111" t="s">
        <v>201</v>
      </c>
      <c r="Q2337" s="148" t="e">
        <f>AVERAGE(P2329,Q2330,R2330,S2329,T2328,U2327)</f>
        <v>#DIV/0!</v>
      </c>
      <c r="R2337" s="148" t="e">
        <f>STDEV(P2329,Q2330,R2330,S2329,T2328,U2327)</f>
        <v>#DIV/0!</v>
      </c>
      <c r="S2337" s="148" t="e">
        <f t="shared" si="389"/>
        <v>#DIV/0!</v>
      </c>
      <c r="T2337" s="111"/>
      <c r="U2337" s="111"/>
    </row>
    <row r="2338" spans="1:21" s="148" customFormat="1" x14ac:dyDescent="0.3">
      <c r="A2338" s="111"/>
      <c r="B2338" s="111" t="s">
        <v>202</v>
      </c>
      <c r="C2338" s="148" t="e">
        <f>AVERAGE(B2331,C2329,D2328,G2326,F2331,E2332)</f>
        <v>#DIV/0!</v>
      </c>
      <c r="D2338" s="148" t="e">
        <f>STDEV(B2331,C2329,D2328,G2326,F2331,E2332)</f>
        <v>#DIV/0!</v>
      </c>
      <c r="E2338" s="148" t="e">
        <f t="shared" si="387"/>
        <v>#DIV/0!</v>
      </c>
      <c r="F2338" s="111"/>
      <c r="G2338" s="111"/>
      <c r="I2338" s="111" t="s">
        <v>202</v>
      </c>
      <c r="J2338" s="148" t="e">
        <f>AVERAGE(I2331,J2329,K2328,N2326,M2331,L2332)</f>
        <v>#DIV/0!</v>
      </c>
      <c r="K2338" s="148" t="e">
        <f>STDEV(I2331,J2329,K2328,N2326,M2331,L2332)</f>
        <v>#DIV/0!</v>
      </c>
      <c r="L2338" s="148" t="e">
        <f t="shared" si="388"/>
        <v>#DIV/0!</v>
      </c>
      <c r="M2338" s="111"/>
      <c r="N2338" s="111"/>
      <c r="P2338" s="111" t="s">
        <v>202</v>
      </c>
      <c r="Q2338" s="148" t="e">
        <f>AVERAGE(P2331,Q2329,R2328,U2326,T2331,S2332)</f>
        <v>#DIV/0!</v>
      </c>
      <c r="R2338" s="148" t="e">
        <f>STDEV(P2331,Q2329,R2328,U2326,T2331,S2332)</f>
        <v>#DIV/0!</v>
      </c>
      <c r="S2338" s="148" t="e">
        <f t="shared" si="389"/>
        <v>#DIV/0!</v>
      </c>
      <c r="T2338" s="111"/>
      <c r="U2338" s="111"/>
    </row>
    <row r="2339" spans="1:21" s="148" customFormat="1" x14ac:dyDescent="0.3">
      <c r="A2339" s="111"/>
      <c r="B2339" s="111" t="s">
        <v>204</v>
      </c>
      <c r="C2339" s="148" t="e">
        <f>AVERAGE(B2332,C2331,D2332,E2331,F2332,G2331)</f>
        <v>#DIV/0!</v>
      </c>
      <c r="D2339" s="148" t="e">
        <f>STDEV(B2332,C2331,D2332,E2331,F2332,G2331)</f>
        <v>#DIV/0!</v>
      </c>
      <c r="E2339" s="148" t="e">
        <f t="shared" si="387"/>
        <v>#DIV/0!</v>
      </c>
      <c r="F2339" s="111"/>
      <c r="G2339" s="111"/>
      <c r="I2339" s="111" t="s">
        <v>204</v>
      </c>
      <c r="J2339" s="148" t="e">
        <f>AVERAGE(I2332,J2331,K2332,L2331,M2332,N2331)</f>
        <v>#DIV/0!</v>
      </c>
      <c r="K2339" s="148" t="e">
        <f>STDEV(I2332,J2331,K2332,L2331,M2332,N2331)</f>
        <v>#DIV/0!</v>
      </c>
      <c r="L2339" s="148" t="e">
        <f t="shared" si="388"/>
        <v>#DIV/0!</v>
      </c>
      <c r="M2339" s="111"/>
      <c r="N2339" s="111"/>
      <c r="P2339" s="111" t="s">
        <v>204</v>
      </c>
      <c r="Q2339" s="148" t="e">
        <f>AVERAGE(P2332,Q2331,R2332,S2331,T2332,U2331)</f>
        <v>#DIV/0!</v>
      </c>
      <c r="R2339" s="148" t="e">
        <f>STDEV(P2332,Q2331,R2332,S2331,T2332,U2331)</f>
        <v>#DIV/0!</v>
      </c>
      <c r="S2339" s="148" t="e">
        <f t="shared" si="389"/>
        <v>#DIV/0!</v>
      </c>
      <c r="T2339" s="111"/>
      <c r="U2339" s="111"/>
    </row>
    <row r="2340" spans="1:21" s="148" customFormat="1" x14ac:dyDescent="0.3">
      <c r="A2340" s="111"/>
      <c r="B2340" s="111"/>
      <c r="C2340" s="111"/>
      <c r="D2340" s="111"/>
      <c r="E2340" s="111"/>
      <c r="F2340" s="111"/>
      <c r="G2340" s="111"/>
      <c r="I2340" s="111"/>
      <c r="J2340" s="111"/>
      <c r="K2340" s="111"/>
      <c r="L2340" s="111"/>
      <c r="M2340" s="111"/>
      <c r="N2340" s="111"/>
      <c r="P2340" s="111"/>
      <c r="Q2340" s="111"/>
      <c r="R2340" s="111"/>
      <c r="S2340" s="111"/>
      <c r="T2340" s="111"/>
      <c r="U2340" s="111"/>
    </row>
    <row r="2341" spans="1:21" s="148" customFormat="1" x14ac:dyDescent="0.3">
      <c r="A2341" s="111"/>
      <c r="B2341" s="52" t="s">
        <v>194</v>
      </c>
      <c r="C2341" s="106"/>
      <c r="D2341" s="106"/>
      <c r="E2341" s="106"/>
      <c r="F2341" s="106"/>
      <c r="G2341" s="106"/>
      <c r="H2341" s="106"/>
      <c r="I2341" s="52" t="s">
        <v>195</v>
      </c>
      <c r="J2341" s="106"/>
      <c r="K2341" s="106"/>
      <c r="L2341" s="106"/>
      <c r="M2341" s="106"/>
      <c r="N2341" s="106"/>
      <c r="O2341" s="106"/>
      <c r="P2341" s="52" t="s">
        <v>196</v>
      </c>
      <c r="Q2341" s="106"/>
      <c r="R2341" s="106"/>
      <c r="S2341" s="106"/>
      <c r="T2341" s="106"/>
      <c r="U2341" s="106"/>
    </row>
    <row r="2342" spans="1:21" s="148" customFormat="1" x14ac:dyDescent="0.3">
      <c r="A2342" s="111"/>
      <c r="B2342" s="131"/>
      <c r="C2342" s="131"/>
      <c r="D2342" s="131"/>
      <c r="E2342" s="131"/>
      <c r="F2342" s="131"/>
      <c r="G2342" s="131"/>
      <c r="H2342" s="106"/>
      <c r="I2342" s="131"/>
      <c r="J2342" s="131"/>
      <c r="K2342" s="131"/>
      <c r="L2342" s="131"/>
      <c r="M2342" s="131"/>
      <c r="N2342" s="131"/>
      <c r="O2342" s="106"/>
      <c r="P2342" s="131"/>
      <c r="Q2342" s="131"/>
      <c r="R2342" s="131"/>
      <c r="S2342" s="131"/>
      <c r="T2342" s="131"/>
      <c r="U2342" s="131"/>
    </row>
    <row r="2343" spans="1:21" s="148" customFormat="1" x14ac:dyDescent="0.3">
      <c r="A2343" s="111"/>
      <c r="B2343" s="132"/>
      <c r="C2343" s="133"/>
      <c r="D2343" s="133"/>
      <c r="E2343" s="134"/>
      <c r="F2343" s="133"/>
      <c r="G2343" s="133"/>
      <c r="H2343" s="106"/>
      <c r="I2343" s="132"/>
      <c r="J2343" s="133"/>
      <c r="K2343" s="133"/>
      <c r="L2343" s="134"/>
      <c r="M2343" s="133"/>
      <c r="N2343" s="133"/>
      <c r="O2343" s="106"/>
      <c r="P2343" s="132"/>
      <c r="Q2343" s="133"/>
      <c r="R2343" s="133"/>
      <c r="S2343" s="134"/>
      <c r="T2343" s="133"/>
      <c r="U2343" s="133"/>
    </row>
    <row r="2344" spans="1:21" s="148" customFormat="1" x14ac:dyDescent="0.3">
      <c r="A2344" s="111"/>
      <c r="B2344" s="133"/>
      <c r="C2344" s="132"/>
      <c r="D2344" s="134"/>
      <c r="E2344" s="133"/>
      <c r="F2344" s="135"/>
      <c r="G2344" s="136"/>
      <c r="H2344" s="106"/>
      <c r="I2344" s="133"/>
      <c r="J2344" s="132"/>
      <c r="K2344" s="134"/>
      <c r="L2344" s="133"/>
      <c r="M2344" s="135"/>
      <c r="N2344" s="136"/>
      <c r="O2344" s="106"/>
      <c r="P2344" s="133"/>
      <c r="Q2344" s="132"/>
      <c r="R2344" s="134"/>
      <c r="S2344" s="133"/>
      <c r="T2344" s="135"/>
      <c r="U2344" s="136"/>
    </row>
    <row r="2345" spans="1:21" s="148" customFormat="1" x14ac:dyDescent="0.3">
      <c r="A2345" s="111"/>
      <c r="B2345" s="135"/>
      <c r="C2345" s="134"/>
      <c r="D2345" s="132"/>
      <c r="E2345" s="135"/>
      <c r="F2345" s="135"/>
      <c r="G2345" s="137"/>
      <c r="H2345" s="106"/>
      <c r="I2345" s="135"/>
      <c r="J2345" s="134"/>
      <c r="K2345" s="132"/>
      <c r="L2345" s="135"/>
      <c r="M2345" s="135"/>
      <c r="N2345" s="137"/>
      <c r="O2345" s="106"/>
      <c r="P2345" s="135"/>
      <c r="Q2345" s="134"/>
      <c r="R2345" s="132"/>
      <c r="S2345" s="135"/>
      <c r="T2345" s="135"/>
      <c r="U2345" s="137"/>
    </row>
    <row r="2346" spans="1:21" s="148" customFormat="1" x14ac:dyDescent="0.3">
      <c r="A2346" s="111"/>
      <c r="B2346" s="134"/>
      <c r="C2346" s="135"/>
      <c r="D2346" s="136"/>
      <c r="E2346" s="132"/>
      <c r="F2346" s="137"/>
      <c r="G2346" s="135"/>
      <c r="H2346" s="106"/>
      <c r="I2346" s="134"/>
      <c r="J2346" s="135"/>
      <c r="K2346" s="136"/>
      <c r="L2346" s="132"/>
      <c r="M2346" s="137"/>
      <c r="N2346" s="135"/>
      <c r="O2346" s="106"/>
      <c r="P2346" s="134"/>
      <c r="Q2346" s="135"/>
      <c r="R2346" s="136"/>
      <c r="S2346" s="132"/>
      <c r="T2346" s="137"/>
      <c r="U2346" s="135"/>
    </row>
    <row r="2347" spans="1:21" s="148" customFormat="1" x14ac:dyDescent="0.3">
      <c r="A2347" s="111"/>
      <c r="B2347" s="137"/>
      <c r="C2347" s="136"/>
      <c r="D2347" s="135"/>
      <c r="E2347" s="137"/>
      <c r="F2347" s="132"/>
      <c r="G2347" s="134"/>
      <c r="H2347" s="106"/>
      <c r="I2347" s="137"/>
      <c r="J2347" s="136"/>
      <c r="K2347" s="135"/>
      <c r="L2347" s="137"/>
      <c r="M2347" s="132"/>
      <c r="N2347" s="134"/>
      <c r="O2347" s="106"/>
      <c r="P2347" s="137"/>
      <c r="Q2347" s="136"/>
      <c r="R2347" s="135"/>
      <c r="S2347" s="137"/>
      <c r="T2347" s="132"/>
      <c r="U2347" s="134"/>
    </row>
    <row r="2348" spans="1:21" s="148" customFormat="1" x14ac:dyDescent="0.3">
      <c r="A2348" s="111"/>
      <c r="B2348" s="135"/>
      <c r="C2348" s="137"/>
      <c r="D2348" s="137"/>
      <c r="E2348" s="135"/>
      <c r="F2348" s="134"/>
      <c r="G2348" s="132"/>
      <c r="H2348" s="106"/>
      <c r="I2348" s="135"/>
      <c r="J2348" s="137"/>
      <c r="K2348" s="137"/>
      <c r="L2348" s="135"/>
      <c r="M2348" s="134"/>
      <c r="N2348" s="132"/>
      <c r="O2348" s="106"/>
      <c r="P2348" s="135"/>
      <c r="Q2348" s="137"/>
      <c r="R2348" s="137"/>
      <c r="S2348" s="135"/>
      <c r="T2348" s="134"/>
      <c r="U2348" s="132"/>
    </row>
    <row r="2349" spans="1:21" s="148" customFormat="1" x14ac:dyDescent="0.3">
      <c r="A2349" s="111"/>
      <c r="B2349" s="136"/>
      <c r="C2349" s="138"/>
      <c r="D2349" s="135"/>
      <c r="E2349" s="138"/>
      <c r="F2349" s="136"/>
      <c r="G2349" s="138"/>
      <c r="H2349" s="106"/>
      <c r="I2349" s="136"/>
      <c r="J2349" s="138"/>
      <c r="K2349" s="135"/>
      <c r="L2349" s="138"/>
      <c r="M2349" s="136"/>
      <c r="N2349" s="138"/>
      <c r="O2349" s="106"/>
      <c r="P2349" s="136"/>
      <c r="Q2349" s="138"/>
      <c r="R2349" s="135"/>
      <c r="S2349" s="138"/>
      <c r="T2349" s="136"/>
      <c r="U2349" s="138"/>
    </row>
    <row r="2350" spans="1:21" s="148" customFormat="1" x14ac:dyDescent="0.3">
      <c r="A2350" s="111"/>
      <c r="B2350" s="145"/>
      <c r="C2350" s="146"/>
      <c r="D2350" s="145"/>
      <c r="E2350" s="147"/>
      <c r="F2350" s="145"/>
      <c r="G2350" s="146"/>
      <c r="H2350" s="106"/>
      <c r="I2350" s="145"/>
      <c r="J2350" s="146"/>
      <c r="K2350" s="145"/>
      <c r="L2350" s="147"/>
      <c r="M2350" s="145"/>
      <c r="N2350" s="146"/>
      <c r="O2350" s="106"/>
      <c r="P2350" s="145"/>
      <c r="Q2350" s="146"/>
      <c r="R2350" s="145"/>
      <c r="S2350" s="147"/>
      <c r="T2350" s="145"/>
      <c r="U2350" s="146"/>
    </row>
    <row r="2351" spans="1:21" s="148" customFormat="1" x14ac:dyDescent="0.3">
      <c r="A2351" s="111"/>
      <c r="C2351" s="111" t="s">
        <v>197</v>
      </c>
      <c r="D2351" s="111" t="s">
        <v>3</v>
      </c>
      <c r="E2351" s="111" t="s">
        <v>203</v>
      </c>
      <c r="J2351" s="111" t="s">
        <v>197</v>
      </c>
      <c r="K2351" s="111" t="s">
        <v>3</v>
      </c>
      <c r="L2351" s="111" t="s">
        <v>203</v>
      </c>
      <c r="Q2351" s="111" t="s">
        <v>197</v>
      </c>
      <c r="R2351" s="111" t="s">
        <v>3</v>
      </c>
      <c r="S2351" s="111" t="s">
        <v>203</v>
      </c>
    </row>
    <row r="2352" spans="1:21" s="148" customFormat="1" x14ac:dyDescent="0.3">
      <c r="A2352" s="111"/>
      <c r="B2352" s="111" t="s">
        <v>199</v>
      </c>
      <c r="C2352" s="148" t="e">
        <f>AVERAGE(B2343,C2344,D2345,E2346,F2347,G2348)</f>
        <v>#DIV/0!</v>
      </c>
      <c r="D2352" s="148" t="e">
        <f>STDEV(B2343,C2344,D2345,E2346,F2347,G2348)</f>
        <v>#DIV/0!</v>
      </c>
      <c r="E2352" s="148" t="e">
        <f>ROUND((D2352/C2352)*100,2)&amp;"%"</f>
        <v>#DIV/0!</v>
      </c>
      <c r="I2352" s="111" t="s">
        <v>199</v>
      </c>
      <c r="J2352" s="148" t="e">
        <f>AVERAGE(I2343,J2344,K2345,L2346,M2347,N2348)</f>
        <v>#DIV/0!</v>
      </c>
      <c r="K2352" s="148" t="e">
        <f>STDEV(I2343,J2344,K2345,L2346,M2347,N2348)</f>
        <v>#DIV/0!</v>
      </c>
      <c r="L2352" s="148" t="e">
        <f>ROUND((K2352/J2352)*100,2)&amp;"%"</f>
        <v>#DIV/0!</v>
      </c>
      <c r="P2352" s="111" t="s">
        <v>199</v>
      </c>
      <c r="Q2352" s="148" t="e">
        <f>AVERAGE(P2343,Q2344,R2345,S2346,T2347,U2348)</f>
        <v>#DIV/0!</v>
      </c>
      <c r="R2352" s="148" t="e">
        <f>STDEV(P2343,Q2344,R2345,S2346,T2347,U2348)</f>
        <v>#DIV/0!</v>
      </c>
      <c r="S2352" s="148" t="e">
        <f>ROUND((R2352/Q2352)*100,2)&amp;"%"</f>
        <v>#DIV/0!</v>
      </c>
    </row>
    <row r="2353" spans="1:21" s="148" customFormat="1" x14ac:dyDescent="0.3">
      <c r="A2353" s="111"/>
      <c r="B2353" s="111" t="s">
        <v>198</v>
      </c>
      <c r="C2353" s="148" t="e">
        <f>AVERAGE(B2344,C2343,D2343,F2343,G2343,E2344)</f>
        <v>#DIV/0!</v>
      </c>
      <c r="D2353" s="148" t="e">
        <f>STDEV(B2344,C2343,D2343,E2344,F2343,G2343)</f>
        <v>#DIV/0!</v>
      </c>
      <c r="E2353" s="148" t="e">
        <f t="shared" ref="E2353:E2357" si="390">ROUND((D2353/C2353)*100,2)&amp;"%"</f>
        <v>#DIV/0!</v>
      </c>
      <c r="F2353" s="111"/>
      <c r="G2353" s="111"/>
      <c r="I2353" s="111" t="s">
        <v>198</v>
      </c>
      <c r="J2353" s="148" t="e">
        <f>AVERAGE(I2344,J2343,K2343,M2343,N2343,L2344)</f>
        <v>#DIV/0!</v>
      </c>
      <c r="K2353" s="148" t="e">
        <f>STDEV(I2344,J2343,K2343,L2344,M2343,N2343)</f>
        <v>#DIV/0!</v>
      </c>
      <c r="L2353" s="148" t="e">
        <f t="shared" ref="L2353:L2357" si="391">ROUND((K2353/J2353)*100,2)&amp;"%"</f>
        <v>#DIV/0!</v>
      </c>
      <c r="M2353" s="111"/>
      <c r="N2353" s="111"/>
      <c r="P2353" s="111" t="s">
        <v>198</v>
      </c>
      <c r="Q2353" s="148" t="e">
        <f>AVERAGE(P2344,Q2343,R2343,T2343,U2343,S2344)</f>
        <v>#DIV/0!</v>
      </c>
      <c r="R2353" s="148" t="e">
        <f>STDEV(P2344,Q2343,R2343,S2344,T2343,U2343)</f>
        <v>#DIV/0!</v>
      </c>
      <c r="S2353" s="148" t="e">
        <f t="shared" ref="S2353:S2357" si="392">ROUND((R2353/Q2353)*100,2)&amp;"%"</f>
        <v>#DIV/0!</v>
      </c>
      <c r="T2353" s="111"/>
      <c r="U2353" s="111"/>
    </row>
    <row r="2354" spans="1:21" s="148" customFormat="1" x14ac:dyDescent="0.3">
      <c r="A2354" s="111"/>
      <c r="B2354" s="111" t="s">
        <v>200</v>
      </c>
      <c r="C2354" s="148" t="e">
        <f>AVERAGE(B2346,C2345,D2344,E2343,F2348,G2347)</f>
        <v>#DIV/0!</v>
      </c>
      <c r="D2354" s="148" t="e">
        <f>STDEV(B2346,C2345,D2344,E2343,F2348,G2347)</f>
        <v>#DIV/0!</v>
      </c>
      <c r="E2354" s="148" t="e">
        <f t="shared" si="390"/>
        <v>#DIV/0!</v>
      </c>
      <c r="F2354" s="111"/>
      <c r="G2354" s="111"/>
      <c r="I2354" s="111" t="s">
        <v>200</v>
      </c>
      <c r="J2354" s="148" t="e">
        <f>AVERAGE(I2346,J2345,K2344,L2343,M2348,N2347)</f>
        <v>#DIV/0!</v>
      </c>
      <c r="K2354" s="148" t="e">
        <f>STDEV(I2346,J2345,K2344,L2343,M2348,N2347)</f>
        <v>#DIV/0!</v>
      </c>
      <c r="L2354" s="148" t="e">
        <f t="shared" si="391"/>
        <v>#DIV/0!</v>
      </c>
      <c r="M2354" s="111"/>
      <c r="N2354" s="111"/>
      <c r="P2354" s="111" t="s">
        <v>200</v>
      </c>
      <c r="Q2354" s="148" t="e">
        <f>AVERAGE(P2346,Q2345,R2344,S2343,T2348,U2347)</f>
        <v>#DIV/0!</v>
      </c>
      <c r="R2354" s="148" t="e">
        <f>STDEV(P2346,Q2345,R2344,S2343,T2348,U2347)</f>
        <v>#DIV/0!</v>
      </c>
      <c r="S2354" s="148" t="e">
        <f t="shared" si="392"/>
        <v>#DIV/0!</v>
      </c>
      <c r="T2354" s="111"/>
      <c r="U2354" s="111"/>
    </row>
    <row r="2355" spans="1:21" s="148" customFormat="1" x14ac:dyDescent="0.3">
      <c r="A2355" s="111"/>
      <c r="B2355" s="111" t="s">
        <v>201</v>
      </c>
      <c r="C2355" s="148" t="e">
        <f>AVERAGE(B2347,C2348,D2348,E2347,F2346,G2345)</f>
        <v>#DIV/0!</v>
      </c>
      <c r="D2355" s="148" t="e">
        <f>STDEV(B2347,C2348,D2348,E2347,F2346,G2345)</f>
        <v>#DIV/0!</v>
      </c>
      <c r="E2355" s="148" t="e">
        <f t="shared" si="390"/>
        <v>#DIV/0!</v>
      </c>
      <c r="F2355" s="111"/>
      <c r="G2355" s="111"/>
      <c r="I2355" s="111" t="s">
        <v>201</v>
      </c>
      <c r="J2355" s="148" t="e">
        <f>AVERAGE(I2347,J2348,K2348,L2347,M2346,N2345)</f>
        <v>#DIV/0!</v>
      </c>
      <c r="K2355" s="148" t="e">
        <f>STDEV(I2347,J2348,K2348,L2347,M2346,N2345)</f>
        <v>#DIV/0!</v>
      </c>
      <c r="L2355" s="148" t="e">
        <f t="shared" si="391"/>
        <v>#DIV/0!</v>
      </c>
      <c r="M2355" s="111"/>
      <c r="N2355" s="111"/>
      <c r="P2355" s="111" t="s">
        <v>201</v>
      </c>
      <c r="Q2355" s="148" t="e">
        <f>AVERAGE(P2347,Q2348,R2348,S2347,T2346,U2345)</f>
        <v>#DIV/0!</v>
      </c>
      <c r="R2355" s="148" t="e">
        <f>STDEV(P2347,Q2348,R2348,S2347,T2346,U2345)</f>
        <v>#DIV/0!</v>
      </c>
      <c r="S2355" s="148" t="e">
        <f t="shared" si="392"/>
        <v>#DIV/0!</v>
      </c>
      <c r="T2355" s="111"/>
      <c r="U2355" s="111"/>
    </row>
    <row r="2356" spans="1:21" s="148" customFormat="1" x14ac:dyDescent="0.3">
      <c r="A2356" s="111"/>
      <c r="B2356" s="111" t="s">
        <v>202</v>
      </c>
      <c r="C2356" s="148" t="e">
        <f>AVERAGE(B2349,C2347,D2346,G2344,F2349,E2350)</f>
        <v>#DIV/0!</v>
      </c>
      <c r="D2356" s="148" t="e">
        <f>STDEV(B2349,C2347,D2346,G2344,F2349,E2350)</f>
        <v>#DIV/0!</v>
      </c>
      <c r="E2356" s="148" t="e">
        <f t="shared" si="390"/>
        <v>#DIV/0!</v>
      </c>
      <c r="F2356" s="111"/>
      <c r="G2356" s="111"/>
      <c r="I2356" s="111" t="s">
        <v>202</v>
      </c>
      <c r="J2356" s="148" t="e">
        <f>AVERAGE(I2349,J2347,K2346,N2344,M2349,L2350)</f>
        <v>#DIV/0!</v>
      </c>
      <c r="K2356" s="148" t="e">
        <f>STDEV(I2349,J2347,K2346,N2344,M2349,L2350)</f>
        <v>#DIV/0!</v>
      </c>
      <c r="L2356" s="148" t="e">
        <f t="shared" si="391"/>
        <v>#DIV/0!</v>
      </c>
      <c r="M2356" s="111"/>
      <c r="N2356" s="111"/>
      <c r="P2356" s="111" t="s">
        <v>202</v>
      </c>
      <c r="Q2356" s="148" t="e">
        <f>AVERAGE(P2349,Q2347,R2346,U2344,T2349,S2350)</f>
        <v>#DIV/0!</v>
      </c>
      <c r="R2356" s="148" t="e">
        <f>STDEV(P2349,Q2347,R2346,U2344,T2349,S2350)</f>
        <v>#DIV/0!</v>
      </c>
      <c r="S2356" s="148" t="e">
        <f t="shared" si="392"/>
        <v>#DIV/0!</v>
      </c>
      <c r="T2356" s="111"/>
      <c r="U2356" s="111"/>
    </row>
    <row r="2357" spans="1:21" s="148" customFormat="1" x14ac:dyDescent="0.3">
      <c r="A2357" s="111"/>
      <c r="B2357" s="111" t="s">
        <v>204</v>
      </c>
      <c r="C2357" s="148" t="e">
        <f>AVERAGE(B2350,C2349,D2350,E2349,F2350,G2349)</f>
        <v>#DIV/0!</v>
      </c>
      <c r="D2357" s="148" t="e">
        <f>STDEV(B2350,C2349,D2350,E2349,F2350,G2349)</f>
        <v>#DIV/0!</v>
      </c>
      <c r="E2357" s="148" t="e">
        <f t="shared" si="390"/>
        <v>#DIV/0!</v>
      </c>
      <c r="F2357" s="111"/>
      <c r="G2357" s="111"/>
      <c r="I2357" s="111" t="s">
        <v>204</v>
      </c>
      <c r="J2357" s="148" t="e">
        <f>AVERAGE(I2350,J2349,K2350,L2349,M2350,N2349)</f>
        <v>#DIV/0!</v>
      </c>
      <c r="K2357" s="148" t="e">
        <f>STDEV(I2350,J2349,K2350,L2349,M2350,N2349)</f>
        <v>#DIV/0!</v>
      </c>
      <c r="L2357" s="148" t="e">
        <f t="shared" si="391"/>
        <v>#DIV/0!</v>
      </c>
      <c r="M2357" s="111"/>
      <c r="N2357" s="111"/>
      <c r="P2357" s="111" t="s">
        <v>204</v>
      </c>
      <c r="Q2357" s="148" t="e">
        <f>AVERAGE(P2350,Q2349,R2350,S2349,T2350,U2349)</f>
        <v>#DIV/0!</v>
      </c>
      <c r="R2357" s="148" t="e">
        <f>STDEV(P2350,Q2349,R2350,S2349,T2350,U2349)</f>
        <v>#DIV/0!</v>
      </c>
      <c r="S2357" s="148" t="e">
        <f t="shared" si="392"/>
        <v>#DIV/0!</v>
      </c>
      <c r="T2357" s="111"/>
      <c r="U2357" s="111"/>
    </row>
    <row r="2358" spans="1:21" s="148" customFormat="1" x14ac:dyDescent="0.3">
      <c r="A2358" s="111"/>
      <c r="B2358" s="111"/>
      <c r="C2358" s="111"/>
      <c r="D2358" s="111"/>
      <c r="E2358" s="111"/>
      <c r="F2358" s="111"/>
      <c r="G2358" s="111"/>
      <c r="I2358" s="111"/>
      <c r="J2358" s="111"/>
      <c r="K2358" s="111"/>
      <c r="L2358" s="111"/>
      <c r="M2358" s="111"/>
      <c r="N2358" s="111"/>
      <c r="P2358" s="111"/>
      <c r="Q2358" s="111"/>
      <c r="R2358" s="111"/>
      <c r="S2358" s="111"/>
      <c r="T2358" s="111"/>
      <c r="U2358" s="111"/>
    </row>
    <row r="2359" spans="1:21" s="148" customFormat="1" x14ac:dyDescent="0.3">
      <c r="A2359" s="111"/>
      <c r="B2359" s="52" t="s">
        <v>194</v>
      </c>
      <c r="C2359" s="106"/>
      <c r="D2359" s="106"/>
      <c r="E2359" s="106"/>
      <c r="F2359" s="106"/>
      <c r="G2359" s="106"/>
      <c r="H2359" s="106"/>
      <c r="I2359" s="52" t="s">
        <v>195</v>
      </c>
      <c r="J2359" s="106"/>
      <c r="K2359" s="106"/>
      <c r="L2359" s="106"/>
      <c r="M2359" s="106"/>
      <c r="N2359" s="106"/>
      <c r="O2359" s="106"/>
      <c r="P2359" s="52" t="s">
        <v>196</v>
      </c>
      <c r="Q2359" s="106"/>
      <c r="R2359" s="106"/>
      <c r="S2359" s="106"/>
      <c r="T2359" s="106"/>
      <c r="U2359" s="106"/>
    </row>
    <row r="2360" spans="1:21" s="148" customFormat="1" x14ac:dyDescent="0.3">
      <c r="A2360" s="111"/>
      <c r="B2360" s="131"/>
      <c r="C2360" s="131"/>
      <c r="D2360" s="131"/>
      <c r="E2360" s="131"/>
      <c r="F2360" s="131"/>
      <c r="G2360" s="131"/>
      <c r="H2360" s="106"/>
      <c r="I2360" s="131"/>
      <c r="J2360" s="131"/>
      <c r="K2360" s="131"/>
      <c r="L2360" s="131"/>
      <c r="M2360" s="131"/>
      <c r="N2360" s="131"/>
      <c r="O2360" s="106"/>
      <c r="P2360" s="131"/>
      <c r="Q2360" s="131"/>
      <c r="R2360" s="131"/>
      <c r="S2360" s="131"/>
      <c r="T2360" s="131"/>
      <c r="U2360" s="131"/>
    </row>
    <row r="2361" spans="1:21" s="148" customFormat="1" x14ac:dyDescent="0.3">
      <c r="A2361" s="111"/>
      <c r="B2361" s="132"/>
      <c r="C2361" s="133"/>
      <c r="D2361" s="133"/>
      <c r="E2361" s="134"/>
      <c r="F2361" s="133"/>
      <c r="G2361" s="133"/>
      <c r="H2361" s="106"/>
      <c r="I2361" s="132"/>
      <c r="J2361" s="133"/>
      <c r="K2361" s="133"/>
      <c r="L2361" s="134"/>
      <c r="M2361" s="133"/>
      <c r="N2361" s="133"/>
      <c r="O2361" s="106"/>
      <c r="P2361" s="132"/>
      <c r="Q2361" s="133"/>
      <c r="R2361" s="133"/>
      <c r="S2361" s="134"/>
      <c r="T2361" s="133"/>
      <c r="U2361" s="133"/>
    </row>
    <row r="2362" spans="1:21" s="148" customFormat="1" x14ac:dyDescent="0.3">
      <c r="A2362" s="111"/>
      <c r="B2362" s="133"/>
      <c r="C2362" s="132"/>
      <c r="D2362" s="134"/>
      <c r="E2362" s="133"/>
      <c r="F2362" s="135"/>
      <c r="G2362" s="136"/>
      <c r="H2362" s="106"/>
      <c r="I2362" s="133"/>
      <c r="J2362" s="132"/>
      <c r="K2362" s="134"/>
      <c r="L2362" s="133"/>
      <c r="M2362" s="135"/>
      <c r="N2362" s="136"/>
      <c r="O2362" s="106"/>
      <c r="P2362" s="133"/>
      <c r="Q2362" s="132"/>
      <c r="R2362" s="134"/>
      <c r="S2362" s="133"/>
      <c r="T2362" s="135"/>
      <c r="U2362" s="136"/>
    </row>
    <row r="2363" spans="1:21" s="148" customFormat="1" x14ac:dyDescent="0.3">
      <c r="A2363" s="111"/>
      <c r="B2363" s="135"/>
      <c r="C2363" s="134"/>
      <c r="D2363" s="132"/>
      <c r="E2363" s="135"/>
      <c r="F2363" s="135"/>
      <c r="G2363" s="137"/>
      <c r="H2363" s="106"/>
      <c r="I2363" s="135"/>
      <c r="J2363" s="134"/>
      <c r="K2363" s="132"/>
      <c r="L2363" s="135"/>
      <c r="M2363" s="135"/>
      <c r="N2363" s="137"/>
      <c r="O2363" s="106"/>
      <c r="P2363" s="135"/>
      <c r="Q2363" s="134"/>
      <c r="R2363" s="132"/>
      <c r="S2363" s="135"/>
      <c r="T2363" s="135"/>
      <c r="U2363" s="137"/>
    </row>
    <row r="2364" spans="1:21" s="148" customFormat="1" x14ac:dyDescent="0.3">
      <c r="A2364" s="111"/>
      <c r="B2364" s="134"/>
      <c r="C2364" s="135"/>
      <c r="D2364" s="136"/>
      <c r="E2364" s="132"/>
      <c r="F2364" s="137"/>
      <c r="G2364" s="135"/>
      <c r="H2364" s="106"/>
      <c r="I2364" s="134"/>
      <c r="J2364" s="135"/>
      <c r="K2364" s="136"/>
      <c r="L2364" s="132"/>
      <c r="M2364" s="137"/>
      <c r="N2364" s="135"/>
      <c r="O2364" s="106"/>
      <c r="P2364" s="134"/>
      <c r="Q2364" s="135"/>
      <c r="R2364" s="136"/>
      <c r="S2364" s="132"/>
      <c r="T2364" s="137"/>
      <c r="U2364" s="135"/>
    </row>
    <row r="2365" spans="1:21" s="148" customFormat="1" x14ac:dyDescent="0.3">
      <c r="A2365" s="111"/>
      <c r="B2365" s="137"/>
      <c r="C2365" s="136"/>
      <c r="D2365" s="135"/>
      <c r="E2365" s="137"/>
      <c r="F2365" s="132"/>
      <c r="G2365" s="134"/>
      <c r="H2365" s="106"/>
      <c r="I2365" s="137"/>
      <c r="J2365" s="136"/>
      <c r="K2365" s="135"/>
      <c r="L2365" s="137"/>
      <c r="M2365" s="132"/>
      <c r="N2365" s="134"/>
      <c r="O2365" s="106"/>
      <c r="P2365" s="137"/>
      <c r="Q2365" s="136"/>
      <c r="R2365" s="135"/>
      <c r="S2365" s="137"/>
      <c r="T2365" s="132"/>
      <c r="U2365" s="134"/>
    </row>
    <row r="2366" spans="1:21" s="148" customFormat="1" x14ac:dyDescent="0.3">
      <c r="A2366" s="111"/>
      <c r="B2366" s="135"/>
      <c r="C2366" s="137"/>
      <c r="D2366" s="137"/>
      <c r="E2366" s="135"/>
      <c r="F2366" s="134"/>
      <c r="G2366" s="132"/>
      <c r="H2366" s="106"/>
      <c r="I2366" s="135"/>
      <c r="J2366" s="137"/>
      <c r="K2366" s="137"/>
      <c r="L2366" s="135"/>
      <c r="M2366" s="134"/>
      <c r="N2366" s="132"/>
      <c r="O2366" s="106"/>
      <c r="P2366" s="135"/>
      <c r="Q2366" s="137"/>
      <c r="R2366" s="137"/>
      <c r="S2366" s="135"/>
      <c r="T2366" s="134"/>
      <c r="U2366" s="132"/>
    </row>
    <row r="2367" spans="1:21" s="148" customFormat="1" x14ac:dyDescent="0.3">
      <c r="A2367" s="111"/>
      <c r="B2367" s="136"/>
      <c r="C2367" s="138"/>
      <c r="D2367" s="135"/>
      <c r="E2367" s="138"/>
      <c r="F2367" s="136"/>
      <c r="G2367" s="138"/>
      <c r="H2367" s="106"/>
      <c r="I2367" s="136"/>
      <c r="J2367" s="138"/>
      <c r="K2367" s="135"/>
      <c r="L2367" s="138"/>
      <c r="M2367" s="136"/>
      <c r="N2367" s="138"/>
      <c r="O2367" s="106"/>
      <c r="P2367" s="136"/>
      <c r="Q2367" s="138"/>
      <c r="R2367" s="135"/>
      <c r="S2367" s="138"/>
      <c r="T2367" s="136"/>
      <c r="U2367" s="138"/>
    </row>
    <row r="2368" spans="1:21" s="148" customFormat="1" x14ac:dyDescent="0.3">
      <c r="A2368" s="111"/>
      <c r="B2368" s="145"/>
      <c r="C2368" s="146"/>
      <c r="D2368" s="145"/>
      <c r="E2368" s="147"/>
      <c r="F2368" s="145"/>
      <c r="G2368" s="146"/>
      <c r="H2368" s="106"/>
      <c r="I2368" s="145"/>
      <c r="J2368" s="146"/>
      <c r="K2368" s="145"/>
      <c r="L2368" s="147"/>
      <c r="M2368" s="145"/>
      <c r="N2368" s="146"/>
      <c r="O2368" s="106"/>
      <c r="P2368" s="145"/>
      <c r="Q2368" s="146"/>
      <c r="R2368" s="145"/>
      <c r="S2368" s="147"/>
      <c r="T2368" s="145"/>
      <c r="U2368" s="146"/>
    </row>
    <row r="2369" spans="1:21" s="148" customFormat="1" x14ac:dyDescent="0.3">
      <c r="A2369" s="111"/>
      <c r="C2369" s="111" t="s">
        <v>197</v>
      </c>
      <c r="D2369" s="111" t="s">
        <v>3</v>
      </c>
      <c r="E2369" s="111" t="s">
        <v>203</v>
      </c>
      <c r="J2369" s="111" t="s">
        <v>197</v>
      </c>
      <c r="K2369" s="111" t="s">
        <v>3</v>
      </c>
      <c r="L2369" s="111" t="s">
        <v>203</v>
      </c>
      <c r="Q2369" s="111" t="s">
        <v>197</v>
      </c>
      <c r="R2369" s="111" t="s">
        <v>3</v>
      </c>
      <c r="S2369" s="111" t="s">
        <v>203</v>
      </c>
    </row>
    <row r="2370" spans="1:21" s="148" customFormat="1" x14ac:dyDescent="0.3">
      <c r="A2370" s="111"/>
      <c r="B2370" s="111" t="s">
        <v>199</v>
      </c>
      <c r="C2370" s="148" t="e">
        <f>AVERAGE(B2361,C2362,D2363,E2364,F2365,G2366)</f>
        <v>#DIV/0!</v>
      </c>
      <c r="D2370" s="148" t="e">
        <f>STDEV(B2361,C2362,D2363,E2364,F2365,G2366)</f>
        <v>#DIV/0!</v>
      </c>
      <c r="E2370" s="148" t="e">
        <f>ROUND((D2370/C2370)*100,2)&amp;"%"</f>
        <v>#DIV/0!</v>
      </c>
      <c r="I2370" s="111" t="s">
        <v>199</v>
      </c>
      <c r="J2370" s="148" t="e">
        <f>AVERAGE(I2361,J2362,K2363,L2364,M2365,N2366)</f>
        <v>#DIV/0!</v>
      </c>
      <c r="K2370" s="148" t="e">
        <f>STDEV(I2361,J2362,K2363,L2364,M2365,N2366)</f>
        <v>#DIV/0!</v>
      </c>
      <c r="L2370" s="148" t="e">
        <f>ROUND((K2370/J2370)*100,2)&amp;"%"</f>
        <v>#DIV/0!</v>
      </c>
      <c r="P2370" s="111" t="s">
        <v>199</v>
      </c>
      <c r="Q2370" s="148" t="e">
        <f>AVERAGE(P2361,Q2362,R2363,S2364,T2365,U2366)</f>
        <v>#DIV/0!</v>
      </c>
      <c r="R2370" s="148" t="e">
        <f>STDEV(P2361,Q2362,R2363,S2364,T2365,U2366)</f>
        <v>#DIV/0!</v>
      </c>
      <c r="S2370" s="148" t="e">
        <f>ROUND((R2370/Q2370)*100,2)&amp;"%"</f>
        <v>#DIV/0!</v>
      </c>
    </row>
    <row r="2371" spans="1:21" s="148" customFormat="1" x14ac:dyDescent="0.3">
      <c r="A2371" s="111"/>
      <c r="B2371" s="111" t="s">
        <v>198</v>
      </c>
      <c r="C2371" s="148" t="e">
        <f>AVERAGE(B2362,C2361,D2361,F2361,G2361,E2362)</f>
        <v>#DIV/0!</v>
      </c>
      <c r="D2371" s="148" t="e">
        <f>STDEV(B2362,C2361,D2361,E2362,F2361,G2361)</f>
        <v>#DIV/0!</v>
      </c>
      <c r="E2371" s="148" t="e">
        <f t="shared" ref="E2371:E2375" si="393">ROUND((D2371/C2371)*100,2)&amp;"%"</f>
        <v>#DIV/0!</v>
      </c>
      <c r="F2371" s="111"/>
      <c r="G2371" s="111"/>
      <c r="I2371" s="111" t="s">
        <v>198</v>
      </c>
      <c r="J2371" s="148" t="e">
        <f>AVERAGE(I2362,J2361,K2361,M2361,N2361,L2362)</f>
        <v>#DIV/0!</v>
      </c>
      <c r="K2371" s="148" t="e">
        <f>STDEV(I2362,J2361,K2361,L2362,M2361,N2361)</f>
        <v>#DIV/0!</v>
      </c>
      <c r="L2371" s="148" t="e">
        <f t="shared" ref="L2371:L2375" si="394">ROUND((K2371/J2371)*100,2)&amp;"%"</f>
        <v>#DIV/0!</v>
      </c>
      <c r="M2371" s="111"/>
      <c r="N2371" s="111"/>
      <c r="P2371" s="111" t="s">
        <v>198</v>
      </c>
      <c r="Q2371" s="148" t="e">
        <f>AVERAGE(P2362,Q2361,R2361,T2361,U2361,S2362)</f>
        <v>#DIV/0!</v>
      </c>
      <c r="R2371" s="148" t="e">
        <f>STDEV(P2362,Q2361,R2361,S2362,T2361,U2361)</f>
        <v>#DIV/0!</v>
      </c>
      <c r="S2371" s="148" t="e">
        <f t="shared" ref="S2371:S2375" si="395">ROUND((R2371/Q2371)*100,2)&amp;"%"</f>
        <v>#DIV/0!</v>
      </c>
      <c r="T2371" s="111"/>
      <c r="U2371" s="111"/>
    </row>
    <row r="2372" spans="1:21" s="148" customFormat="1" x14ac:dyDescent="0.3">
      <c r="A2372" s="111"/>
      <c r="B2372" s="111" t="s">
        <v>200</v>
      </c>
      <c r="C2372" s="148" t="e">
        <f>AVERAGE(B2364,C2363,D2362,E2361,F2366,G2365)</f>
        <v>#DIV/0!</v>
      </c>
      <c r="D2372" s="148" t="e">
        <f>STDEV(B2364,C2363,D2362,E2361,F2366,G2365)</f>
        <v>#DIV/0!</v>
      </c>
      <c r="E2372" s="148" t="e">
        <f t="shared" si="393"/>
        <v>#DIV/0!</v>
      </c>
      <c r="F2372" s="111"/>
      <c r="G2372" s="111"/>
      <c r="I2372" s="111" t="s">
        <v>200</v>
      </c>
      <c r="J2372" s="148" t="e">
        <f>AVERAGE(I2364,J2363,K2362,L2361,M2366,N2365)</f>
        <v>#DIV/0!</v>
      </c>
      <c r="K2372" s="148" t="e">
        <f>STDEV(I2364,J2363,K2362,L2361,M2366,N2365)</f>
        <v>#DIV/0!</v>
      </c>
      <c r="L2372" s="148" t="e">
        <f t="shared" si="394"/>
        <v>#DIV/0!</v>
      </c>
      <c r="M2372" s="111"/>
      <c r="N2372" s="111"/>
      <c r="P2372" s="111" t="s">
        <v>200</v>
      </c>
      <c r="Q2372" s="148" t="e">
        <f>AVERAGE(P2364,Q2363,R2362,S2361,T2366,U2365)</f>
        <v>#DIV/0!</v>
      </c>
      <c r="R2372" s="148" t="e">
        <f>STDEV(P2364,Q2363,R2362,S2361,T2366,U2365)</f>
        <v>#DIV/0!</v>
      </c>
      <c r="S2372" s="148" t="e">
        <f t="shared" si="395"/>
        <v>#DIV/0!</v>
      </c>
      <c r="T2372" s="111"/>
      <c r="U2372" s="111"/>
    </row>
    <row r="2373" spans="1:21" s="148" customFormat="1" x14ac:dyDescent="0.3">
      <c r="A2373" s="111"/>
      <c r="B2373" s="111" t="s">
        <v>201</v>
      </c>
      <c r="C2373" s="148" t="e">
        <f>AVERAGE(B2365,C2366,D2366,E2365,F2364,G2363)</f>
        <v>#DIV/0!</v>
      </c>
      <c r="D2373" s="148" t="e">
        <f>STDEV(B2365,C2366,D2366,E2365,F2364,G2363)</f>
        <v>#DIV/0!</v>
      </c>
      <c r="E2373" s="148" t="e">
        <f t="shared" si="393"/>
        <v>#DIV/0!</v>
      </c>
      <c r="F2373" s="111"/>
      <c r="G2373" s="111"/>
      <c r="I2373" s="111" t="s">
        <v>201</v>
      </c>
      <c r="J2373" s="148" t="e">
        <f>AVERAGE(I2365,J2366,K2366,L2365,M2364,N2363)</f>
        <v>#DIV/0!</v>
      </c>
      <c r="K2373" s="148" t="e">
        <f>STDEV(I2365,J2366,K2366,L2365,M2364,N2363)</f>
        <v>#DIV/0!</v>
      </c>
      <c r="L2373" s="148" t="e">
        <f t="shared" si="394"/>
        <v>#DIV/0!</v>
      </c>
      <c r="M2373" s="111"/>
      <c r="N2373" s="111"/>
      <c r="P2373" s="111" t="s">
        <v>201</v>
      </c>
      <c r="Q2373" s="148" t="e">
        <f>AVERAGE(P2365,Q2366,R2366,S2365,T2364,U2363)</f>
        <v>#DIV/0!</v>
      </c>
      <c r="R2373" s="148" t="e">
        <f>STDEV(P2365,Q2366,R2366,S2365,T2364,U2363)</f>
        <v>#DIV/0!</v>
      </c>
      <c r="S2373" s="148" t="e">
        <f t="shared" si="395"/>
        <v>#DIV/0!</v>
      </c>
      <c r="T2373" s="111"/>
      <c r="U2373" s="111"/>
    </row>
    <row r="2374" spans="1:21" s="148" customFormat="1" x14ac:dyDescent="0.3">
      <c r="A2374" s="111"/>
      <c r="B2374" s="111" t="s">
        <v>202</v>
      </c>
      <c r="C2374" s="148" t="e">
        <f>AVERAGE(B2367,C2365,D2364,G2362,F2367,E2368)</f>
        <v>#DIV/0!</v>
      </c>
      <c r="D2374" s="148" t="e">
        <f>STDEV(B2367,C2365,D2364,G2362,F2367,E2368)</f>
        <v>#DIV/0!</v>
      </c>
      <c r="E2374" s="148" t="e">
        <f t="shared" si="393"/>
        <v>#DIV/0!</v>
      </c>
      <c r="F2374" s="111"/>
      <c r="G2374" s="111"/>
      <c r="I2374" s="111" t="s">
        <v>202</v>
      </c>
      <c r="J2374" s="148" t="e">
        <f>AVERAGE(I2367,J2365,K2364,N2362,M2367,L2368)</f>
        <v>#DIV/0!</v>
      </c>
      <c r="K2374" s="148" t="e">
        <f>STDEV(I2367,J2365,K2364,N2362,M2367,L2368)</f>
        <v>#DIV/0!</v>
      </c>
      <c r="L2374" s="148" t="e">
        <f t="shared" si="394"/>
        <v>#DIV/0!</v>
      </c>
      <c r="M2374" s="111"/>
      <c r="N2374" s="111"/>
      <c r="P2374" s="111" t="s">
        <v>202</v>
      </c>
      <c r="Q2374" s="148" t="e">
        <f>AVERAGE(P2367,Q2365,R2364,U2362,T2367,S2368)</f>
        <v>#DIV/0!</v>
      </c>
      <c r="R2374" s="148" t="e">
        <f>STDEV(P2367,Q2365,R2364,U2362,T2367,S2368)</f>
        <v>#DIV/0!</v>
      </c>
      <c r="S2374" s="148" t="e">
        <f t="shared" si="395"/>
        <v>#DIV/0!</v>
      </c>
      <c r="T2374" s="111"/>
      <c r="U2374" s="111"/>
    </row>
    <row r="2375" spans="1:21" s="148" customFormat="1" x14ac:dyDescent="0.3">
      <c r="A2375" s="111"/>
      <c r="B2375" s="111" t="s">
        <v>204</v>
      </c>
      <c r="C2375" s="148" t="e">
        <f>AVERAGE(B2368,C2367,D2368,E2367,F2368,G2367)</f>
        <v>#DIV/0!</v>
      </c>
      <c r="D2375" s="148" t="e">
        <f>STDEV(B2368,C2367,D2368,E2367,F2368,G2367)</f>
        <v>#DIV/0!</v>
      </c>
      <c r="E2375" s="148" t="e">
        <f t="shared" si="393"/>
        <v>#DIV/0!</v>
      </c>
      <c r="F2375" s="111"/>
      <c r="G2375" s="111"/>
      <c r="I2375" s="111" t="s">
        <v>204</v>
      </c>
      <c r="J2375" s="148" t="e">
        <f>AVERAGE(I2368,J2367,K2368,L2367,M2368,N2367)</f>
        <v>#DIV/0!</v>
      </c>
      <c r="K2375" s="148" t="e">
        <f>STDEV(I2368,J2367,K2368,L2367,M2368,N2367)</f>
        <v>#DIV/0!</v>
      </c>
      <c r="L2375" s="148" t="e">
        <f t="shared" si="394"/>
        <v>#DIV/0!</v>
      </c>
      <c r="M2375" s="111"/>
      <c r="N2375" s="111"/>
      <c r="P2375" s="111" t="s">
        <v>204</v>
      </c>
      <c r="Q2375" s="148" t="e">
        <f>AVERAGE(P2368,Q2367,R2368,S2367,T2368,U2367)</f>
        <v>#DIV/0!</v>
      </c>
      <c r="R2375" s="148" t="e">
        <f>STDEV(P2368,Q2367,R2368,S2367,T2368,U2367)</f>
        <v>#DIV/0!</v>
      </c>
      <c r="S2375" s="148" t="e">
        <f t="shared" si="395"/>
        <v>#DIV/0!</v>
      </c>
      <c r="T2375" s="111"/>
      <c r="U2375" s="111"/>
    </row>
    <row r="2376" spans="1:21" s="148" customFormat="1" x14ac:dyDescent="0.3">
      <c r="A2376" s="111"/>
      <c r="B2376" s="111"/>
      <c r="C2376" s="111"/>
      <c r="D2376" s="111"/>
      <c r="E2376" s="111"/>
      <c r="F2376" s="111"/>
      <c r="G2376" s="111"/>
      <c r="I2376" s="111"/>
      <c r="J2376" s="111"/>
      <c r="K2376" s="111"/>
      <c r="L2376" s="111"/>
      <c r="M2376" s="111"/>
      <c r="N2376" s="111"/>
      <c r="P2376" s="111"/>
      <c r="Q2376" s="111"/>
      <c r="R2376" s="111"/>
      <c r="S2376" s="111"/>
      <c r="T2376" s="111"/>
      <c r="U2376" s="111"/>
    </row>
    <row r="2377" spans="1:21" s="148" customFormat="1" x14ac:dyDescent="0.3">
      <c r="A2377" s="111"/>
      <c r="B2377" s="52" t="s">
        <v>194</v>
      </c>
      <c r="C2377" s="106"/>
      <c r="D2377" s="106"/>
      <c r="E2377" s="106"/>
      <c r="F2377" s="106"/>
      <c r="G2377" s="106"/>
      <c r="H2377" s="106"/>
      <c r="I2377" s="52" t="s">
        <v>195</v>
      </c>
      <c r="J2377" s="106"/>
      <c r="K2377" s="106"/>
      <c r="L2377" s="106"/>
      <c r="M2377" s="106"/>
      <c r="N2377" s="106"/>
      <c r="O2377" s="106"/>
      <c r="P2377" s="52" t="s">
        <v>196</v>
      </c>
      <c r="Q2377" s="106"/>
      <c r="R2377" s="106"/>
      <c r="S2377" s="106"/>
      <c r="T2377" s="106"/>
      <c r="U2377" s="106"/>
    </row>
    <row r="2378" spans="1:21" s="148" customFormat="1" x14ac:dyDescent="0.3">
      <c r="A2378" s="111"/>
      <c r="B2378" s="131"/>
      <c r="C2378" s="131"/>
      <c r="D2378" s="131"/>
      <c r="E2378" s="131"/>
      <c r="F2378" s="131"/>
      <c r="G2378" s="131"/>
      <c r="H2378" s="106"/>
      <c r="I2378" s="131"/>
      <c r="J2378" s="131"/>
      <c r="K2378" s="131"/>
      <c r="L2378" s="131"/>
      <c r="M2378" s="131"/>
      <c r="N2378" s="131"/>
      <c r="O2378" s="106"/>
      <c r="P2378" s="131"/>
      <c r="Q2378" s="131"/>
      <c r="R2378" s="131"/>
      <c r="S2378" s="131"/>
      <c r="T2378" s="131"/>
      <c r="U2378" s="131"/>
    </row>
    <row r="2379" spans="1:21" s="148" customFormat="1" x14ac:dyDescent="0.3">
      <c r="A2379" s="111"/>
      <c r="B2379" s="132"/>
      <c r="C2379" s="133"/>
      <c r="D2379" s="133"/>
      <c r="E2379" s="134"/>
      <c r="F2379" s="133"/>
      <c r="G2379" s="133"/>
      <c r="H2379" s="106"/>
      <c r="I2379" s="132"/>
      <c r="J2379" s="133"/>
      <c r="K2379" s="133"/>
      <c r="L2379" s="134"/>
      <c r="M2379" s="133"/>
      <c r="N2379" s="133"/>
      <c r="O2379" s="106"/>
      <c r="P2379" s="132"/>
      <c r="Q2379" s="133"/>
      <c r="R2379" s="133"/>
      <c r="S2379" s="134"/>
      <c r="T2379" s="133"/>
      <c r="U2379" s="133"/>
    </row>
    <row r="2380" spans="1:21" s="148" customFormat="1" x14ac:dyDescent="0.3">
      <c r="A2380" s="111"/>
      <c r="B2380" s="133"/>
      <c r="C2380" s="132"/>
      <c r="D2380" s="134"/>
      <c r="E2380" s="133"/>
      <c r="F2380" s="135"/>
      <c r="G2380" s="136"/>
      <c r="H2380" s="106"/>
      <c r="I2380" s="133"/>
      <c r="J2380" s="132"/>
      <c r="K2380" s="134"/>
      <c r="L2380" s="133"/>
      <c r="M2380" s="135"/>
      <c r="N2380" s="136"/>
      <c r="O2380" s="106"/>
      <c r="P2380" s="133"/>
      <c r="Q2380" s="132"/>
      <c r="R2380" s="134"/>
      <c r="S2380" s="133"/>
      <c r="T2380" s="135"/>
      <c r="U2380" s="136"/>
    </row>
    <row r="2381" spans="1:21" s="148" customFormat="1" x14ac:dyDescent="0.3">
      <c r="A2381" s="111"/>
      <c r="B2381" s="135"/>
      <c r="C2381" s="134"/>
      <c r="D2381" s="132"/>
      <c r="E2381" s="135"/>
      <c r="F2381" s="135"/>
      <c r="G2381" s="137"/>
      <c r="H2381" s="106"/>
      <c r="I2381" s="135"/>
      <c r="J2381" s="134"/>
      <c r="K2381" s="132"/>
      <c r="L2381" s="135"/>
      <c r="M2381" s="135"/>
      <c r="N2381" s="137"/>
      <c r="O2381" s="106"/>
      <c r="P2381" s="135"/>
      <c r="Q2381" s="134"/>
      <c r="R2381" s="132"/>
      <c r="S2381" s="135"/>
      <c r="T2381" s="135"/>
      <c r="U2381" s="137"/>
    </row>
    <row r="2382" spans="1:21" s="148" customFormat="1" x14ac:dyDescent="0.3">
      <c r="A2382" s="111"/>
      <c r="B2382" s="134"/>
      <c r="C2382" s="135"/>
      <c r="D2382" s="136"/>
      <c r="E2382" s="132"/>
      <c r="F2382" s="137"/>
      <c r="G2382" s="135"/>
      <c r="H2382" s="106"/>
      <c r="I2382" s="134"/>
      <c r="J2382" s="135"/>
      <c r="K2382" s="136"/>
      <c r="L2382" s="132"/>
      <c r="M2382" s="137"/>
      <c r="N2382" s="135"/>
      <c r="O2382" s="106"/>
      <c r="P2382" s="134"/>
      <c r="Q2382" s="135"/>
      <c r="R2382" s="136"/>
      <c r="S2382" s="132"/>
      <c r="T2382" s="137"/>
      <c r="U2382" s="135"/>
    </row>
    <row r="2383" spans="1:21" s="148" customFormat="1" x14ac:dyDescent="0.3">
      <c r="A2383" s="111"/>
      <c r="B2383" s="137"/>
      <c r="C2383" s="136"/>
      <c r="D2383" s="135"/>
      <c r="E2383" s="137"/>
      <c r="F2383" s="132"/>
      <c r="G2383" s="134"/>
      <c r="H2383" s="106"/>
      <c r="I2383" s="137"/>
      <c r="J2383" s="136"/>
      <c r="K2383" s="135"/>
      <c r="L2383" s="137"/>
      <c r="M2383" s="132"/>
      <c r="N2383" s="134"/>
      <c r="O2383" s="106"/>
      <c r="P2383" s="137"/>
      <c r="Q2383" s="136"/>
      <c r="R2383" s="135"/>
      <c r="S2383" s="137"/>
      <c r="T2383" s="132"/>
      <c r="U2383" s="134"/>
    </row>
    <row r="2384" spans="1:21" s="148" customFormat="1" x14ac:dyDescent="0.3">
      <c r="A2384" s="111"/>
      <c r="B2384" s="135"/>
      <c r="C2384" s="137"/>
      <c r="D2384" s="137"/>
      <c r="E2384" s="135"/>
      <c r="F2384" s="134"/>
      <c r="G2384" s="132"/>
      <c r="H2384" s="106"/>
      <c r="I2384" s="135"/>
      <c r="J2384" s="137"/>
      <c r="K2384" s="137"/>
      <c r="L2384" s="135"/>
      <c r="M2384" s="134"/>
      <c r="N2384" s="132"/>
      <c r="O2384" s="106"/>
      <c r="P2384" s="135"/>
      <c r="Q2384" s="137"/>
      <c r="R2384" s="137"/>
      <c r="S2384" s="135"/>
      <c r="T2384" s="134"/>
      <c r="U2384" s="132"/>
    </row>
    <row r="2385" spans="1:21" s="148" customFormat="1" x14ac:dyDescent="0.3">
      <c r="A2385" s="111"/>
      <c r="B2385" s="136"/>
      <c r="C2385" s="138"/>
      <c r="D2385" s="135"/>
      <c r="E2385" s="138"/>
      <c r="F2385" s="136"/>
      <c r="G2385" s="138"/>
      <c r="H2385" s="106"/>
      <c r="I2385" s="136"/>
      <c r="J2385" s="138"/>
      <c r="K2385" s="135"/>
      <c r="L2385" s="138"/>
      <c r="M2385" s="136"/>
      <c r="N2385" s="138"/>
      <c r="O2385" s="106"/>
      <c r="P2385" s="136"/>
      <c r="Q2385" s="138"/>
      <c r="R2385" s="135"/>
      <c r="S2385" s="138"/>
      <c r="T2385" s="136"/>
      <c r="U2385" s="138"/>
    </row>
    <row r="2386" spans="1:21" s="148" customFormat="1" x14ac:dyDescent="0.3">
      <c r="A2386" s="111"/>
      <c r="B2386" s="145"/>
      <c r="C2386" s="146"/>
      <c r="D2386" s="145"/>
      <c r="E2386" s="147"/>
      <c r="F2386" s="145"/>
      <c r="G2386" s="146"/>
      <c r="H2386" s="106"/>
      <c r="I2386" s="145"/>
      <c r="J2386" s="146"/>
      <c r="K2386" s="145"/>
      <c r="L2386" s="147"/>
      <c r="M2386" s="145"/>
      <c r="N2386" s="146"/>
      <c r="O2386" s="106"/>
      <c r="P2386" s="145"/>
      <c r="Q2386" s="146"/>
      <c r="R2386" s="145"/>
      <c r="S2386" s="147"/>
      <c r="T2386" s="145"/>
      <c r="U2386" s="146"/>
    </row>
    <row r="2387" spans="1:21" s="148" customFormat="1" x14ac:dyDescent="0.3">
      <c r="A2387" s="111"/>
      <c r="C2387" s="111" t="s">
        <v>197</v>
      </c>
      <c r="D2387" s="111" t="s">
        <v>3</v>
      </c>
      <c r="E2387" s="111" t="s">
        <v>203</v>
      </c>
      <c r="J2387" s="111" t="s">
        <v>197</v>
      </c>
      <c r="K2387" s="111" t="s">
        <v>3</v>
      </c>
      <c r="L2387" s="111" t="s">
        <v>203</v>
      </c>
      <c r="Q2387" s="111" t="s">
        <v>197</v>
      </c>
      <c r="R2387" s="111" t="s">
        <v>3</v>
      </c>
      <c r="S2387" s="111" t="s">
        <v>203</v>
      </c>
    </row>
    <row r="2388" spans="1:21" s="148" customFormat="1" x14ac:dyDescent="0.3">
      <c r="A2388" s="111"/>
      <c r="B2388" s="111" t="s">
        <v>199</v>
      </c>
      <c r="C2388" s="148" t="e">
        <f>AVERAGE(B2379,C2380,D2381,E2382,F2383,G2384)</f>
        <v>#DIV/0!</v>
      </c>
      <c r="D2388" s="148" t="e">
        <f>STDEV(B2379,C2380,D2381,E2382,F2383,G2384)</f>
        <v>#DIV/0!</v>
      </c>
      <c r="E2388" s="148" t="e">
        <f>ROUND((D2388/C2388)*100,2)&amp;"%"</f>
        <v>#DIV/0!</v>
      </c>
      <c r="I2388" s="111" t="s">
        <v>199</v>
      </c>
      <c r="J2388" s="148" t="e">
        <f>AVERAGE(I2379,J2380,K2381,L2382,M2383,N2384)</f>
        <v>#DIV/0!</v>
      </c>
      <c r="K2388" s="148" t="e">
        <f>STDEV(I2379,J2380,K2381,L2382,M2383,N2384)</f>
        <v>#DIV/0!</v>
      </c>
      <c r="L2388" s="148" t="e">
        <f>ROUND((K2388/J2388)*100,2)&amp;"%"</f>
        <v>#DIV/0!</v>
      </c>
      <c r="P2388" s="111" t="s">
        <v>199</v>
      </c>
      <c r="Q2388" s="148" t="e">
        <f>AVERAGE(P2379,Q2380,R2381,S2382,T2383,U2384)</f>
        <v>#DIV/0!</v>
      </c>
      <c r="R2388" s="148" t="e">
        <f>STDEV(P2379,Q2380,R2381,S2382,T2383,U2384)</f>
        <v>#DIV/0!</v>
      </c>
      <c r="S2388" s="148" t="e">
        <f>ROUND((R2388/Q2388)*100,2)&amp;"%"</f>
        <v>#DIV/0!</v>
      </c>
    </row>
    <row r="2389" spans="1:21" s="148" customFormat="1" x14ac:dyDescent="0.3">
      <c r="A2389" s="111"/>
      <c r="B2389" s="111" t="s">
        <v>198</v>
      </c>
      <c r="C2389" s="148" t="e">
        <f>AVERAGE(B2380,C2379,D2379,F2379,G2379,E2380)</f>
        <v>#DIV/0!</v>
      </c>
      <c r="D2389" s="148" t="e">
        <f>STDEV(B2380,C2379,D2379,E2380,F2379,G2379)</f>
        <v>#DIV/0!</v>
      </c>
      <c r="E2389" s="148" t="e">
        <f t="shared" ref="E2389:E2393" si="396">ROUND((D2389/C2389)*100,2)&amp;"%"</f>
        <v>#DIV/0!</v>
      </c>
      <c r="F2389" s="111"/>
      <c r="G2389" s="111"/>
      <c r="I2389" s="111" t="s">
        <v>198</v>
      </c>
      <c r="J2389" s="148" t="e">
        <f>AVERAGE(I2380,J2379,K2379,M2379,N2379,L2380)</f>
        <v>#DIV/0!</v>
      </c>
      <c r="K2389" s="148" t="e">
        <f>STDEV(I2380,J2379,K2379,L2380,M2379,N2379)</f>
        <v>#DIV/0!</v>
      </c>
      <c r="L2389" s="148" t="e">
        <f t="shared" ref="L2389:L2393" si="397">ROUND((K2389/J2389)*100,2)&amp;"%"</f>
        <v>#DIV/0!</v>
      </c>
      <c r="M2389" s="111"/>
      <c r="N2389" s="111"/>
      <c r="P2389" s="111" t="s">
        <v>198</v>
      </c>
      <c r="Q2389" s="148" t="e">
        <f>AVERAGE(P2380,Q2379,R2379,T2379,U2379,S2380)</f>
        <v>#DIV/0!</v>
      </c>
      <c r="R2389" s="148" t="e">
        <f>STDEV(P2380,Q2379,R2379,S2380,T2379,U2379)</f>
        <v>#DIV/0!</v>
      </c>
      <c r="S2389" s="148" t="e">
        <f t="shared" ref="S2389:S2393" si="398">ROUND((R2389/Q2389)*100,2)&amp;"%"</f>
        <v>#DIV/0!</v>
      </c>
      <c r="T2389" s="111"/>
      <c r="U2389" s="111"/>
    </row>
    <row r="2390" spans="1:21" s="148" customFormat="1" x14ac:dyDescent="0.3">
      <c r="A2390" s="111"/>
      <c r="B2390" s="111" t="s">
        <v>200</v>
      </c>
      <c r="C2390" s="148" t="e">
        <f>AVERAGE(B2382,C2381,D2380,E2379,F2384,G2383)</f>
        <v>#DIV/0!</v>
      </c>
      <c r="D2390" s="148" t="e">
        <f>STDEV(B2382,C2381,D2380,E2379,F2384,G2383)</f>
        <v>#DIV/0!</v>
      </c>
      <c r="E2390" s="148" t="e">
        <f t="shared" si="396"/>
        <v>#DIV/0!</v>
      </c>
      <c r="F2390" s="111"/>
      <c r="G2390" s="111"/>
      <c r="I2390" s="111" t="s">
        <v>200</v>
      </c>
      <c r="J2390" s="148" t="e">
        <f>AVERAGE(I2382,J2381,K2380,L2379,M2384,N2383)</f>
        <v>#DIV/0!</v>
      </c>
      <c r="K2390" s="148" t="e">
        <f>STDEV(I2382,J2381,K2380,L2379,M2384,N2383)</f>
        <v>#DIV/0!</v>
      </c>
      <c r="L2390" s="148" t="e">
        <f t="shared" si="397"/>
        <v>#DIV/0!</v>
      </c>
      <c r="M2390" s="111"/>
      <c r="N2390" s="111"/>
      <c r="P2390" s="111" t="s">
        <v>200</v>
      </c>
      <c r="Q2390" s="148" t="e">
        <f>AVERAGE(P2382,Q2381,R2380,S2379,T2384,U2383)</f>
        <v>#DIV/0!</v>
      </c>
      <c r="R2390" s="148" t="e">
        <f>STDEV(P2382,Q2381,R2380,S2379,T2384,U2383)</f>
        <v>#DIV/0!</v>
      </c>
      <c r="S2390" s="148" t="e">
        <f t="shared" si="398"/>
        <v>#DIV/0!</v>
      </c>
      <c r="T2390" s="111"/>
      <c r="U2390" s="111"/>
    </row>
    <row r="2391" spans="1:21" s="148" customFormat="1" x14ac:dyDescent="0.3">
      <c r="A2391" s="111"/>
      <c r="B2391" s="111" t="s">
        <v>201</v>
      </c>
      <c r="C2391" s="148" t="e">
        <f>AVERAGE(B2383,C2384,D2384,E2383,F2382,G2381)</f>
        <v>#DIV/0!</v>
      </c>
      <c r="D2391" s="148" t="e">
        <f>STDEV(B2383,C2384,D2384,E2383,F2382,G2381)</f>
        <v>#DIV/0!</v>
      </c>
      <c r="E2391" s="148" t="e">
        <f t="shared" si="396"/>
        <v>#DIV/0!</v>
      </c>
      <c r="F2391" s="111"/>
      <c r="G2391" s="111"/>
      <c r="I2391" s="111" t="s">
        <v>201</v>
      </c>
      <c r="J2391" s="148" t="e">
        <f>AVERAGE(I2383,J2384,K2384,L2383,M2382,N2381)</f>
        <v>#DIV/0!</v>
      </c>
      <c r="K2391" s="148" t="e">
        <f>STDEV(I2383,J2384,K2384,L2383,M2382,N2381)</f>
        <v>#DIV/0!</v>
      </c>
      <c r="L2391" s="148" t="e">
        <f t="shared" si="397"/>
        <v>#DIV/0!</v>
      </c>
      <c r="M2391" s="111"/>
      <c r="N2391" s="111"/>
      <c r="P2391" s="111" t="s">
        <v>201</v>
      </c>
      <c r="Q2391" s="148" t="e">
        <f>AVERAGE(P2383,Q2384,R2384,S2383,T2382,U2381)</f>
        <v>#DIV/0!</v>
      </c>
      <c r="R2391" s="148" t="e">
        <f>STDEV(P2383,Q2384,R2384,S2383,T2382,U2381)</f>
        <v>#DIV/0!</v>
      </c>
      <c r="S2391" s="148" t="e">
        <f t="shared" si="398"/>
        <v>#DIV/0!</v>
      </c>
      <c r="T2391" s="111"/>
      <c r="U2391" s="111"/>
    </row>
    <row r="2392" spans="1:21" s="148" customFormat="1" x14ac:dyDescent="0.3">
      <c r="A2392" s="111"/>
      <c r="B2392" s="111" t="s">
        <v>202</v>
      </c>
      <c r="C2392" s="148" t="e">
        <f>AVERAGE(B2385,C2383,D2382,G2380,F2385,E2386)</f>
        <v>#DIV/0!</v>
      </c>
      <c r="D2392" s="148" t="e">
        <f>STDEV(B2385,C2383,D2382,G2380,F2385,E2386)</f>
        <v>#DIV/0!</v>
      </c>
      <c r="E2392" s="148" t="e">
        <f t="shared" si="396"/>
        <v>#DIV/0!</v>
      </c>
      <c r="F2392" s="111"/>
      <c r="G2392" s="111"/>
      <c r="I2392" s="111" t="s">
        <v>202</v>
      </c>
      <c r="J2392" s="148" t="e">
        <f>AVERAGE(I2385,J2383,K2382,N2380,M2385,L2386)</f>
        <v>#DIV/0!</v>
      </c>
      <c r="K2392" s="148" t="e">
        <f>STDEV(I2385,J2383,K2382,N2380,M2385,L2386)</f>
        <v>#DIV/0!</v>
      </c>
      <c r="L2392" s="148" t="e">
        <f t="shared" si="397"/>
        <v>#DIV/0!</v>
      </c>
      <c r="M2392" s="111"/>
      <c r="N2392" s="111"/>
      <c r="P2392" s="111" t="s">
        <v>202</v>
      </c>
      <c r="Q2392" s="148" t="e">
        <f>AVERAGE(P2385,Q2383,R2382,U2380,T2385,S2386)</f>
        <v>#DIV/0!</v>
      </c>
      <c r="R2392" s="148" t="e">
        <f>STDEV(P2385,Q2383,R2382,U2380,T2385,S2386)</f>
        <v>#DIV/0!</v>
      </c>
      <c r="S2392" s="148" t="e">
        <f t="shared" si="398"/>
        <v>#DIV/0!</v>
      </c>
      <c r="T2392" s="111"/>
      <c r="U2392" s="111"/>
    </row>
    <row r="2393" spans="1:21" s="148" customFormat="1" x14ac:dyDescent="0.3">
      <c r="A2393" s="111"/>
      <c r="B2393" s="111" t="s">
        <v>204</v>
      </c>
      <c r="C2393" s="148" t="e">
        <f>AVERAGE(B2386,C2385,D2386,E2385,F2386,G2385)</f>
        <v>#DIV/0!</v>
      </c>
      <c r="D2393" s="148" t="e">
        <f>STDEV(B2386,C2385,D2386,E2385,F2386,G2385)</f>
        <v>#DIV/0!</v>
      </c>
      <c r="E2393" s="148" t="e">
        <f t="shared" si="396"/>
        <v>#DIV/0!</v>
      </c>
      <c r="F2393" s="111"/>
      <c r="G2393" s="111"/>
      <c r="I2393" s="111" t="s">
        <v>204</v>
      </c>
      <c r="J2393" s="148" t="e">
        <f>AVERAGE(I2386,J2385,K2386,L2385,M2386,N2385)</f>
        <v>#DIV/0!</v>
      </c>
      <c r="K2393" s="148" t="e">
        <f>STDEV(I2386,J2385,K2386,L2385,M2386,N2385)</f>
        <v>#DIV/0!</v>
      </c>
      <c r="L2393" s="148" t="e">
        <f t="shared" si="397"/>
        <v>#DIV/0!</v>
      </c>
      <c r="M2393" s="111"/>
      <c r="N2393" s="111"/>
      <c r="P2393" s="111" t="s">
        <v>204</v>
      </c>
      <c r="Q2393" s="148" t="e">
        <f>AVERAGE(P2386,Q2385,R2386,S2385,T2386,U2385)</f>
        <v>#DIV/0!</v>
      </c>
      <c r="R2393" s="148" t="e">
        <f>STDEV(P2386,Q2385,R2386,S2385,T2386,U2385)</f>
        <v>#DIV/0!</v>
      </c>
      <c r="S2393" s="148" t="e">
        <f t="shared" si="398"/>
        <v>#DIV/0!</v>
      </c>
      <c r="T2393" s="111"/>
      <c r="U2393" s="111"/>
    </row>
    <row r="2394" spans="1:21" s="148" customFormat="1" x14ac:dyDescent="0.3">
      <c r="A2394" s="111"/>
      <c r="B2394" s="111"/>
      <c r="C2394" s="111"/>
      <c r="D2394" s="111"/>
      <c r="E2394" s="111"/>
      <c r="F2394" s="111"/>
      <c r="G2394" s="111"/>
      <c r="I2394" s="111"/>
      <c r="J2394" s="111"/>
      <c r="K2394" s="111"/>
      <c r="L2394" s="111"/>
      <c r="M2394" s="111"/>
      <c r="N2394" s="111"/>
      <c r="P2394" s="111"/>
      <c r="Q2394" s="111"/>
      <c r="R2394" s="111"/>
      <c r="S2394" s="111"/>
      <c r="T2394" s="111"/>
      <c r="U2394" s="111"/>
    </row>
    <row r="2395" spans="1:21" s="148" customFormat="1" x14ac:dyDescent="0.3">
      <c r="A2395" s="111"/>
      <c r="B2395" s="52" t="s">
        <v>194</v>
      </c>
      <c r="C2395" s="106"/>
      <c r="D2395" s="106"/>
      <c r="E2395" s="106"/>
      <c r="F2395" s="106"/>
      <c r="G2395" s="106"/>
      <c r="H2395" s="106"/>
      <c r="I2395" s="52" t="s">
        <v>195</v>
      </c>
      <c r="J2395" s="106"/>
      <c r="K2395" s="106"/>
      <c r="L2395" s="106"/>
      <c r="M2395" s="106"/>
      <c r="N2395" s="106"/>
      <c r="O2395" s="106"/>
      <c r="P2395" s="52" t="s">
        <v>196</v>
      </c>
      <c r="Q2395" s="106"/>
      <c r="R2395" s="106"/>
      <c r="S2395" s="106"/>
      <c r="T2395" s="106"/>
      <c r="U2395" s="106"/>
    </row>
    <row r="2396" spans="1:21" s="148" customFormat="1" x14ac:dyDescent="0.3">
      <c r="A2396" s="111"/>
      <c r="B2396" s="131"/>
      <c r="C2396" s="131"/>
      <c r="D2396" s="131"/>
      <c r="E2396" s="131"/>
      <c r="F2396" s="131"/>
      <c r="G2396" s="131"/>
      <c r="H2396" s="106"/>
      <c r="I2396" s="131"/>
      <c r="J2396" s="131"/>
      <c r="K2396" s="131"/>
      <c r="L2396" s="131"/>
      <c r="M2396" s="131"/>
      <c r="N2396" s="131"/>
      <c r="O2396" s="106"/>
      <c r="P2396" s="131"/>
      <c r="Q2396" s="131"/>
      <c r="R2396" s="131"/>
      <c r="S2396" s="131"/>
      <c r="T2396" s="131"/>
      <c r="U2396" s="131"/>
    </row>
    <row r="2397" spans="1:21" s="148" customFormat="1" x14ac:dyDescent="0.3">
      <c r="A2397" s="111"/>
      <c r="B2397" s="132"/>
      <c r="C2397" s="133"/>
      <c r="D2397" s="133"/>
      <c r="E2397" s="134"/>
      <c r="F2397" s="133"/>
      <c r="G2397" s="133"/>
      <c r="H2397" s="106"/>
      <c r="I2397" s="132"/>
      <c r="J2397" s="133"/>
      <c r="K2397" s="133"/>
      <c r="L2397" s="134"/>
      <c r="M2397" s="133"/>
      <c r="N2397" s="133"/>
      <c r="O2397" s="106"/>
      <c r="P2397" s="132"/>
      <c r="Q2397" s="133"/>
      <c r="R2397" s="133"/>
      <c r="S2397" s="134"/>
      <c r="T2397" s="133"/>
      <c r="U2397" s="133"/>
    </row>
    <row r="2398" spans="1:21" s="148" customFormat="1" x14ac:dyDescent="0.3">
      <c r="A2398" s="111"/>
      <c r="B2398" s="133"/>
      <c r="C2398" s="132"/>
      <c r="D2398" s="134"/>
      <c r="E2398" s="133"/>
      <c r="F2398" s="135"/>
      <c r="G2398" s="136"/>
      <c r="H2398" s="106"/>
      <c r="I2398" s="133"/>
      <c r="J2398" s="132"/>
      <c r="K2398" s="134"/>
      <c r="L2398" s="133"/>
      <c r="M2398" s="135"/>
      <c r="N2398" s="136"/>
      <c r="O2398" s="106"/>
      <c r="P2398" s="133"/>
      <c r="Q2398" s="132"/>
      <c r="R2398" s="134"/>
      <c r="S2398" s="133"/>
      <c r="T2398" s="135"/>
      <c r="U2398" s="136"/>
    </row>
    <row r="2399" spans="1:21" s="148" customFormat="1" x14ac:dyDescent="0.3">
      <c r="A2399" s="111"/>
      <c r="B2399" s="135"/>
      <c r="C2399" s="134"/>
      <c r="D2399" s="132"/>
      <c r="E2399" s="135"/>
      <c r="F2399" s="135"/>
      <c r="G2399" s="137"/>
      <c r="H2399" s="106"/>
      <c r="I2399" s="135"/>
      <c r="J2399" s="134"/>
      <c r="K2399" s="132"/>
      <c r="L2399" s="135"/>
      <c r="M2399" s="135"/>
      <c r="N2399" s="137"/>
      <c r="O2399" s="106"/>
      <c r="P2399" s="135"/>
      <c r="Q2399" s="134"/>
      <c r="R2399" s="132"/>
      <c r="S2399" s="135"/>
      <c r="T2399" s="135"/>
      <c r="U2399" s="137"/>
    </row>
    <row r="2400" spans="1:21" s="148" customFormat="1" x14ac:dyDescent="0.3">
      <c r="A2400" s="111"/>
      <c r="B2400" s="134"/>
      <c r="C2400" s="135"/>
      <c r="D2400" s="136"/>
      <c r="E2400" s="132"/>
      <c r="F2400" s="137"/>
      <c r="G2400" s="135"/>
      <c r="H2400" s="106"/>
      <c r="I2400" s="134"/>
      <c r="J2400" s="135"/>
      <c r="K2400" s="136"/>
      <c r="L2400" s="132"/>
      <c r="M2400" s="137"/>
      <c r="N2400" s="135"/>
      <c r="O2400" s="106"/>
      <c r="P2400" s="134"/>
      <c r="Q2400" s="135"/>
      <c r="R2400" s="136"/>
      <c r="S2400" s="132"/>
      <c r="T2400" s="137"/>
      <c r="U2400" s="135"/>
    </row>
    <row r="2401" spans="1:21" s="148" customFormat="1" x14ac:dyDescent="0.3">
      <c r="A2401" s="111"/>
      <c r="B2401" s="137"/>
      <c r="C2401" s="136"/>
      <c r="D2401" s="135"/>
      <c r="E2401" s="137"/>
      <c r="F2401" s="132"/>
      <c r="G2401" s="134"/>
      <c r="H2401" s="106"/>
      <c r="I2401" s="137"/>
      <c r="J2401" s="136"/>
      <c r="K2401" s="135"/>
      <c r="L2401" s="137"/>
      <c r="M2401" s="132"/>
      <c r="N2401" s="134"/>
      <c r="O2401" s="106"/>
      <c r="P2401" s="137"/>
      <c r="Q2401" s="136"/>
      <c r="R2401" s="135"/>
      <c r="S2401" s="137"/>
      <c r="T2401" s="132"/>
      <c r="U2401" s="134"/>
    </row>
    <row r="2402" spans="1:21" s="148" customFormat="1" x14ac:dyDescent="0.3">
      <c r="A2402" s="111"/>
      <c r="B2402" s="135"/>
      <c r="C2402" s="137"/>
      <c r="D2402" s="137"/>
      <c r="E2402" s="135"/>
      <c r="F2402" s="134"/>
      <c r="G2402" s="132"/>
      <c r="H2402" s="106"/>
      <c r="I2402" s="135"/>
      <c r="J2402" s="137"/>
      <c r="K2402" s="137"/>
      <c r="L2402" s="135"/>
      <c r="M2402" s="134"/>
      <c r="N2402" s="132"/>
      <c r="O2402" s="106"/>
      <c r="P2402" s="135"/>
      <c r="Q2402" s="137"/>
      <c r="R2402" s="137"/>
      <c r="S2402" s="135"/>
      <c r="T2402" s="134"/>
      <c r="U2402" s="132"/>
    </row>
    <row r="2403" spans="1:21" s="148" customFormat="1" x14ac:dyDescent="0.3">
      <c r="A2403" s="111"/>
      <c r="B2403" s="136"/>
      <c r="C2403" s="138"/>
      <c r="D2403" s="135"/>
      <c r="E2403" s="138"/>
      <c r="F2403" s="136"/>
      <c r="G2403" s="138"/>
      <c r="H2403" s="106"/>
      <c r="I2403" s="136"/>
      <c r="J2403" s="138"/>
      <c r="K2403" s="135"/>
      <c r="L2403" s="138"/>
      <c r="M2403" s="136"/>
      <c r="N2403" s="138"/>
      <c r="O2403" s="106"/>
      <c r="P2403" s="136"/>
      <c r="Q2403" s="138"/>
      <c r="R2403" s="135"/>
      <c r="S2403" s="138"/>
      <c r="T2403" s="136"/>
      <c r="U2403" s="138"/>
    </row>
    <row r="2404" spans="1:21" s="148" customFormat="1" x14ac:dyDescent="0.3">
      <c r="A2404" s="111"/>
      <c r="B2404" s="145"/>
      <c r="C2404" s="146"/>
      <c r="D2404" s="145"/>
      <c r="E2404" s="147"/>
      <c r="F2404" s="145"/>
      <c r="G2404" s="146"/>
      <c r="H2404" s="106"/>
      <c r="I2404" s="145"/>
      <c r="J2404" s="146"/>
      <c r="K2404" s="145"/>
      <c r="L2404" s="147"/>
      <c r="M2404" s="145"/>
      <c r="N2404" s="146"/>
      <c r="O2404" s="106"/>
      <c r="P2404" s="145"/>
      <c r="Q2404" s="146"/>
      <c r="R2404" s="145"/>
      <c r="S2404" s="147"/>
      <c r="T2404" s="145"/>
      <c r="U2404" s="146"/>
    </row>
    <row r="2405" spans="1:21" s="148" customFormat="1" x14ac:dyDescent="0.3">
      <c r="A2405" s="111"/>
      <c r="C2405" s="111" t="s">
        <v>197</v>
      </c>
      <c r="D2405" s="111" t="s">
        <v>3</v>
      </c>
      <c r="E2405" s="111" t="s">
        <v>203</v>
      </c>
      <c r="J2405" s="111" t="s">
        <v>197</v>
      </c>
      <c r="K2405" s="111" t="s">
        <v>3</v>
      </c>
      <c r="L2405" s="111" t="s">
        <v>203</v>
      </c>
      <c r="Q2405" s="111" t="s">
        <v>197</v>
      </c>
      <c r="R2405" s="111" t="s">
        <v>3</v>
      </c>
      <c r="S2405" s="111" t="s">
        <v>203</v>
      </c>
    </row>
    <row r="2406" spans="1:21" s="148" customFormat="1" x14ac:dyDescent="0.3">
      <c r="A2406" s="111"/>
      <c r="B2406" s="111" t="s">
        <v>199</v>
      </c>
      <c r="C2406" s="148" t="e">
        <f>AVERAGE(B2397,C2398,D2399,E2400,F2401,G2402)</f>
        <v>#DIV/0!</v>
      </c>
      <c r="D2406" s="148" t="e">
        <f>STDEV(B2397,C2398,D2399,E2400,F2401,G2402)</f>
        <v>#DIV/0!</v>
      </c>
      <c r="E2406" s="148" t="e">
        <f>ROUND((D2406/C2406)*100,2)&amp;"%"</f>
        <v>#DIV/0!</v>
      </c>
      <c r="I2406" s="111" t="s">
        <v>199</v>
      </c>
      <c r="J2406" s="148" t="e">
        <f>AVERAGE(I2397,J2398,K2399,L2400,M2401,N2402)</f>
        <v>#DIV/0!</v>
      </c>
      <c r="K2406" s="148" t="e">
        <f>STDEV(I2397,J2398,K2399,L2400,M2401,N2402)</f>
        <v>#DIV/0!</v>
      </c>
      <c r="L2406" s="148" t="e">
        <f>ROUND((K2406/J2406)*100,2)&amp;"%"</f>
        <v>#DIV/0!</v>
      </c>
      <c r="P2406" s="111" t="s">
        <v>199</v>
      </c>
      <c r="Q2406" s="148" t="e">
        <f>AVERAGE(P2397,Q2398,R2399,S2400,T2401,U2402)</f>
        <v>#DIV/0!</v>
      </c>
      <c r="R2406" s="148" t="e">
        <f>STDEV(P2397,Q2398,R2399,S2400,T2401,U2402)</f>
        <v>#DIV/0!</v>
      </c>
      <c r="S2406" s="148" t="e">
        <f>ROUND((R2406/Q2406)*100,2)&amp;"%"</f>
        <v>#DIV/0!</v>
      </c>
    </row>
    <row r="2407" spans="1:21" s="148" customFormat="1" x14ac:dyDescent="0.3">
      <c r="A2407" s="111"/>
      <c r="B2407" s="111" t="s">
        <v>198</v>
      </c>
      <c r="C2407" s="148" t="e">
        <f>AVERAGE(B2398,C2397,D2397,F2397,G2397,E2398)</f>
        <v>#DIV/0!</v>
      </c>
      <c r="D2407" s="148" t="e">
        <f>STDEV(B2398,C2397,D2397,E2398,F2397,G2397)</f>
        <v>#DIV/0!</v>
      </c>
      <c r="E2407" s="148" t="e">
        <f t="shared" ref="E2407:E2411" si="399">ROUND((D2407/C2407)*100,2)&amp;"%"</f>
        <v>#DIV/0!</v>
      </c>
      <c r="F2407" s="111"/>
      <c r="G2407" s="111"/>
      <c r="I2407" s="111" t="s">
        <v>198</v>
      </c>
      <c r="J2407" s="148" t="e">
        <f>AVERAGE(I2398,J2397,K2397,M2397,N2397,L2398)</f>
        <v>#DIV/0!</v>
      </c>
      <c r="K2407" s="148" t="e">
        <f>STDEV(I2398,J2397,K2397,L2398,M2397,N2397)</f>
        <v>#DIV/0!</v>
      </c>
      <c r="L2407" s="148" t="e">
        <f t="shared" ref="L2407:L2411" si="400">ROUND((K2407/J2407)*100,2)&amp;"%"</f>
        <v>#DIV/0!</v>
      </c>
      <c r="M2407" s="111"/>
      <c r="N2407" s="111"/>
      <c r="P2407" s="111" t="s">
        <v>198</v>
      </c>
      <c r="Q2407" s="148" t="e">
        <f>AVERAGE(P2398,Q2397,R2397,T2397,U2397,S2398)</f>
        <v>#DIV/0!</v>
      </c>
      <c r="R2407" s="148" t="e">
        <f>STDEV(P2398,Q2397,R2397,S2398,T2397,U2397)</f>
        <v>#DIV/0!</v>
      </c>
      <c r="S2407" s="148" t="e">
        <f t="shared" ref="S2407:S2411" si="401">ROUND((R2407/Q2407)*100,2)&amp;"%"</f>
        <v>#DIV/0!</v>
      </c>
      <c r="T2407" s="111"/>
      <c r="U2407" s="111"/>
    </row>
    <row r="2408" spans="1:21" s="148" customFormat="1" x14ac:dyDescent="0.3">
      <c r="A2408" s="111"/>
      <c r="B2408" s="111" t="s">
        <v>200</v>
      </c>
      <c r="C2408" s="148" t="e">
        <f>AVERAGE(B2400,C2399,D2398,E2397,F2402,G2401)</f>
        <v>#DIV/0!</v>
      </c>
      <c r="D2408" s="148" t="e">
        <f>STDEV(B2400,C2399,D2398,E2397,F2402,G2401)</f>
        <v>#DIV/0!</v>
      </c>
      <c r="E2408" s="148" t="e">
        <f t="shared" si="399"/>
        <v>#DIV/0!</v>
      </c>
      <c r="F2408" s="111"/>
      <c r="G2408" s="111"/>
      <c r="I2408" s="111" t="s">
        <v>200</v>
      </c>
      <c r="J2408" s="148" t="e">
        <f>AVERAGE(I2400,J2399,K2398,L2397,M2402,N2401)</f>
        <v>#DIV/0!</v>
      </c>
      <c r="K2408" s="148" t="e">
        <f>STDEV(I2400,J2399,K2398,L2397,M2402,N2401)</f>
        <v>#DIV/0!</v>
      </c>
      <c r="L2408" s="148" t="e">
        <f t="shared" si="400"/>
        <v>#DIV/0!</v>
      </c>
      <c r="M2408" s="111"/>
      <c r="N2408" s="111"/>
      <c r="P2408" s="111" t="s">
        <v>200</v>
      </c>
      <c r="Q2408" s="148" t="e">
        <f>AVERAGE(P2400,Q2399,R2398,S2397,T2402,U2401)</f>
        <v>#DIV/0!</v>
      </c>
      <c r="R2408" s="148" t="e">
        <f>STDEV(P2400,Q2399,R2398,S2397,T2402,U2401)</f>
        <v>#DIV/0!</v>
      </c>
      <c r="S2408" s="148" t="e">
        <f t="shared" si="401"/>
        <v>#DIV/0!</v>
      </c>
      <c r="T2408" s="111"/>
      <c r="U2408" s="111"/>
    </row>
    <row r="2409" spans="1:21" s="148" customFormat="1" x14ac:dyDescent="0.3">
      <c r="A2409" s="111"/>
      <c r="B2409" s="111" t="s">
        <v>201</v>
      </c>
      <c r="C2409" s="148" t="e">
        <f>AVERAGE(B2401,C2402,D2402,E2401,F2400,G2399)</f>
        <v>#DIV/0!</v>
      </c>
      <c r="D2409" s="148" t="e">
        <f>STDEV(B2401,C2402,D2402,E2401,F2400,G2399)</f>
        <v>#DIV/0!</v>
      </c>
      <c r="E2409" s="148" t="e">
        <f t="shared" si="399"/>
        <v>#DIV/0!</v>
      </c>
      <c r="F2409" s="111"/>
      <c r="G2409" s="111"/>
      <c r="I2409" s="111" t="s">
        <v>201</v>
      </c>
      <c r="J2409" s="148" t="e">
        <f>AVERAGE(I2401,J2402,K2402,L2401,M2400,N2399)</f>
        <v>#DIV/0!</v>
      </c>
      <c r="K2409" s="148" t="e">
        <f>STDEV(I2401,J2402,K2402,L2401,M2400,N2399)</f>
        <v>#DIV/0!</v>
      </c>
      <c r="L2409" s="148" t="e">
        <f t="shared" si="400"/>
        <v>#DIV/0!</v>
      </c>
      <c r="M2409" s="111"/>
      <c r="N2409" s="111"/>
      <c r="P2409" s="111" t="s">
        <v>201</v>
      </c>
      <c r="Q2409" s="148" t="e">
        <f>AVERAGE(P2401,Q2402,R2402,S2401,T2400,U2399)</f>
        <v>#DIV/0!</v>
      </c>
      <c r="R2409" s="148" t="e">
        <f>STDEV(P2401,Q2402,R2402,S2401,T2400,U2399)</f>
        <v>#DIV/0!</v>
      </c>
      <c r="S2409" s="148" t="e">
        <f t="shared" si="401"/>
        <v>#DIV/0!</v>
      </c>
      <c r="T2409" s="111"/>
      <c r="U2409" s="111"/>
    </row>
    <row r="2410" spans="1:21" s="148" customFormat="1" x14ac:dyDescent="0.3">
      <c r="A2410" s="111"/>
      <c r="B2410" s="111" t="s">
        <v>202</v>
      </c>
      <c r="C2410" s="148" t="e">
        <f>AVERAGE(B2403,C2401,D2400,G2398,F2403,E2404)</f>
        <v>#DIV/0!</v>
      </c>
      <c r="D2410" s="148" t="e">
        <f>STDEV(B2403,C2401,D2400,G2398,F2403,E2404)</f>
        <v>#DIV/0!</v>
      </c>
      <c r="E2410" s="148" t="e">
        <f t="shared" si="399"/>
        <v>#DIV/0!</v>
      </c>
      <c r="F2410" s="111"/>
      <c r="G2410" s="111"/>
      <c r="I2410" s="111" t="s">
        <v>202</v>
      </c>
      <c r="J2410" s="148" t="e">
        <f>AVERAGE(I2403,J2401,K2400,N2398,M2403,L2404)</f>
        <v>#DIV/0!</v>
      </c>
      <c r="K2410" s="148" t="e">
        <f>STDEV(I2403,J2401,K2400,N2398,M2403,L2404)</f>
        <v>#DIV/0!</v>
      </c>
      <c r="L2410" s="148" t="e">
        <f t="shared" si="400"/>
        <v>#DIV/0!</v>
      </c>
      <c r="M2410" s="111"/>
      <c r="N2410" s="111"/>
      <c r="P2410" s="111" t="s">
        <v>202</v>
      </c>
      <c r="Q2410" s="148" t="e">
        <f>AVERAGE(P2403,Q2401,R2400,U2398,T2403,S2404)</f>
        <v>#DIV/0!</v>
      </c>
      <c r="R2410" s="148" t="e">
        <f>STDEV(P2403,Q2401,R2400,U2398,T2403,S2404)</f>
        <v>#DIV/0!</v>
      </c>
      <c r="S2410" s="148" t="e">
        <f t="shared" si="401"/>
        <v>#DIV/0!</v>
      </c>
      <c r="T2410" s="111"/>
      <c r="U2410" s="111"/>
    </row>
    <row r="2411" spans="1:21" s="148" customFormat="1" x14ac:dyDescent="0.3">
      <c r="A2411" s="111"/>
      <c r="B2411" s="111" t="s">
        <v>204</v>
      </c>
      <c r="C2411" s="148" t="e">
        <f>AVERAGE(B2404,C2403,D2404,E2403,F2404,G2403)</f>
        <v>#DIV/0!</v>
      </c>
      <c r="D2411" s="148" t="e">
        <f>STDEV(B2404,C2403,D2404,E2403,F2404,G2403)</f>
        <v>#DIV/0!</v>
      </c>
      <c r="E2411" s="148" t="e">
        <f t="shared" si="399"/>
        <v>#DIV/0!</v>
      </c>
      <c r="F2411" s="111"/>
      <c r="G2411" s="111"/>
      <c r="I2411" s="111" t="s">
        <v>204</v>
      </c>
      <c r="J2411" s="148" t="e">
        <f>AVERAGE(I2404,J2403,K2404,L2403,M2404,N2403)</f>
        <v>#DIV/0!</v>
      </c>
      <c r="K2411" s="148" t="e">
        <f>STDEV(I2404,J2403,K2404,L2403,M2404,N2403)</f>
        <v>#DIV/0!</v>
      </c>
      <c r="L2411" s="148" t="e">
        <f t="shared" si="400"/>
        <v>#DIV/0!</v>
      </c>
      <c r="M2411" s="111"/>
      <c r="N2411" s="111"/>
      <c r="P2411" s="111" t="s">
        <v>204</v>
      </c>
      <c r="Q2411" s="148" t="e">
        <f>AVERAGE(P2404,Q2403,R2404,S2403,T2404,U2403)</f>
        <v>#DIV/0!</v>
      </c>
      <c r="R2411" s="148" t="e">
        <f>STDEV(P2404,Q2403,R2404,S2403,T2404,U2403)</f>
        <v>#DIV/0!</v>
      </c>
      <c r="S2411" s="148" t="e">
        <f t="shared" si="401"/>
        <v>#DIV/0!</v>
      </c>
      <c r="T2411" s="111"/>
      <c r="U2411" s="111"/>
    </row>
    <row r="2412" spans="1:21" s="148" customFormat="1" x14ac:dyDescent="0.3">
      <c r="A2412" s="111"/>
      <c r="B2412" s="111"/>
      <c r="C2412" s="111"/>
      <c r="D2412" s="111"/>
      <c r="E2412" s="111"/>
      <c r="F2412" s="111"/>
      <c r="G2412" s="111"/>
      <c r="I2412" s="111"/>
      <c r="J2412" s="111"/>
      <c r="K2412" s="111"/>
      <c r="L2412" s="111"/>
      <c r="M2412" s="111"/>
      <c r="N2412" s="111"/>
      <c r="P2412" s="111"/>
      <c r="Q2412" s="111"/>
      <c r="R2412" s="111"/>
      <c r="S2412" s="111"/>
      <c r="T2412" s="111"/>
      <c r="U2412" s="111"/>
    </row>
    <row r="2413" spans="1:21" s="148" customFormat="1" x14ac:dyDescent="0.3">
      <c r="A2413" s="111"/>
      <c r="B2413" s="52" t="s">
        <v>194</v>
      </c>
      <c r="C2413" s="106"/>
      <c r="D2413" s="106"/>
      <c r="E2413" s="106"/>
      <c r="F2413" s="106"/>
      <c r="G2413" s="106"/>
      <c r="H2413" s="106"/>
      <c r="I2413" s="52" t="s">
        <v>195</v>
      </c>
      <c r="J2413" s="106"/>
      <c r="K2413" s="106"/>
      <c r="L2413" s="106"/>
      <c r="M2413" s="106"/>
      <c r="N2413" s="106"/>
      <c r="O2413" s="106"/>
      <c r="P2413" s="52" t="s">
        <v>196</v>
      </c>
      <c r="Q2413" s="106"/>
      <c r="R2413" s="106"/>
      <c r="S2413" s="106"/>
      <c r="T2413" s="106"/>
      <c r="U2413" s="106"/>
    </row>
    <row r="2414" spans="1:21" s="148" customFormat="1" x14ac:dyDescent="0.3">
      <c r="A2414" s="111"/>
      <c r="B2414" s="131"/>
      <c r="C2414" s="131"/>
      <c r="D2414" s="131"/>
      <c r="E2414" s="131"/>
      <c r="F2414" s="131"/>
      <c r="G2414" s="131"/>
      <c r="H2414" s="106"/>
      <c r="I2414" s="131"/>
      <c r="J2414" s="131"/>
      <c r="K2414" s="131"/>
      <c r="L2414" s="131"/>
      <c r="M2414" s="131"/>
      <c r="N2414" s="131"/>
      <c r="O2414" s="106"/>
      <c r="P2414" s="131"/>
      <c r="Q2414" s="131"/>
      <c r="R2414" s="131"/>
      <c r="S2414" s="131"/>
      <c r="T2414" s="131"/>
      <c r="U2414" s="131"/>
    </row>
    <row r="2415" spans="1:21" s="148" customFormat="1" x14ac:dyDescent="0.3">
      <c r="A2415" s="111"/>
      <c r="B2415" s="132"/>
      <c r="C2415" s="133"/>
      <c r="D2415" s="133"/>
      <c r="E2415" s="134"/>
      <c r="F2415" s="133"/>
      <c r="G2415" s="133"/>
      <c r="H2415" s="106"/>
      <c r="I2415" s="132"/>
      <c r="J2415" s="133"/>
      <c r="K2415" s="133"/>
      <c r="L2415" s="134"/>
      <c r="M2415" s="133"/>
      <c r="N2415" s="133"/>
      <c r="O2415" s="106"/>
      <c r="P2415" s="132"/>
      <c r="Q2415" s="133"/>
      <c r="R2415" s="133"/>
      <c r="S2415" s="134"/>
      <c r="T2415" s="133"/>
      <c r="U2415" s="133"/>
    </row>
    <row r="2416" spans="1:21" s="148" customFormat="1" x14ac:dyDescent="0.3">
      <c r="A2416" s="111"/>
      <c r="B2416" s="133"/>
      <c r="C2416" s="132"/>
      <c r="D2416" s="134"/>
      <c r="E2416" s="133"/>
      <c r="F2416" s="135"/>
      <c r="G2416" s="136"/>
      <c r="H2416" s="106"/>
      <c r="I2416" s="133"/>
      <c r="J2416" s="132"/>
      <c r="K2416" s="134"/>
      <c r="L2416" s="133"/>
      <c r="M2416" s="135"/>
      <c r="N2416" s="136"/>
      <c r="O2416" s="106"/>
      <c r="P2416" s="133"/>
      <c r="Q2416" s="132"/>
      <c r="R2416" s="134"/>
      <c r="S2416" s="133"/>
      <c r="T2416" s="135"/>
      <c r="U2416" s="136"/>
    </row>
    <row r="2417" spans="1:21" s="148" customFormat="1" x14ac:dyDescent="0.3">
      <c r="A2417" s="111"/>
      <c r="B2417" s="135"/>
      <c r="C2417" s="134"/>
      <c r="D2417" s="132"/>
      <c r="E2417" s="135"/>
      <c r="F2417" s="135"/>
      <c r="G2417" s="137"/>
      <c r="H2417" s="106"/>
      <c r="I2417" s="135"/>
      <c r="J2417" s="134"/>
      <c r="K2417" s="132"/>
      <c r="L2417" s="135"/>
      <c r="M2417" s="135"/>
      <c r="N2417" s="137"/>
      <c r="O2417" s="106"/>
      <c r="P2417" s="135"/>
      <c r="Q2417" s="134"/>
      <c r="R2417" s="132"/>
      <c r="S2417" s="135"/>
      <c r="T2417" s="135"/>
      <c r="U2417" s="137"/>
    </row>
    <row r="2418" spans="1:21" s="148" customFormat="1" x14ac:dyDescent="0.3">
      <c r="A2418" s="111"/>
      <c r="B2418" s="134"/>
      <c r="C2418" s="135"/>
      <c r="D2418" s="136"/>
      <c r="E2418" s="132"/>
      <c r="F2418" s="137"/>
      <c r="G2418" s="135"/>
      <c r="H2418" s="106"/>
      <c r="I2418" s="134"/>
      <c r="J2418" s="135"/>
      <c r="K2418" s="136"/>
      <c r="L2418" s="132"/>
      <c r="M2418" s="137"/>
      <c r="N2418" s="135"/>
      <c r="O2418" s="106"/>
      <c r="P2418" s="134"/>
      <c r="Q2418" s="135"/>
      <c r="R2418" s="136"/>
      <c r="S2418" s="132"/>
      <c r="T2418" s="137"/>
      <c r="U2418" s="135"/>
    </row>
    <row r="2419" spans="1:21" s="148" customFormat="1" x14ac:dyDescent="0.3">
      <c r="A2419" s="111"/>
      <c r="B2419" s="137"/>
      <c r="C2419" s="136"/>
      <c r="D2419" s="135"/>
      <c r="E2419" s="137"/>
      <c r="F2419" s="132"/>
      <c r="G2419" s="134"/>
      <c r="H2419" s="106"/>
      <c r="I2419" s="137"/>
      <c r="J2419" s="136"/>
      <c r="K2419" s="135"/>
      <c r="L2419" s="137"/>
      <c r="M2419" s="132"/>
      <c r="N2419" s="134"/>
      <c r="O2419" s="106"/>
      <c r="P2419" s="137"/>
      <c r="Q2419" s="136"/>
      <c r="R2419" s="135"/>
      <c r="S2419" s="137"/>
      <c r="T2419" s="132"/>
      <c r="U2419" s="134"/>
    </row>
    <row r="2420" spans="1:21" s="148" customFormat="1" x14ac:dyDescent="0.3">
      <c r="A2420" s="111"/>
      <c r="B2420" s="135"/>
      <c r="C2420" s="137"/>
      <c r="D2420" s="137"/>
      <c r="E2420" s="135"/>
      <c r="F2420" s="134"/>
      <c r="G2420" s="132"/>
      <c r="H2420" s="106"/>
      <c r="I2420" s="135"/>
      <c r="J2420" s="137"/>
      <c r="K2420" s="137"/>
      <c r="L2420" s="135"/>
      <c r="M2420" s="134"/>
      <c r="N2420" s="132"/>
      <c r="O2420" s="106"/>
      <c r="P2420" s="135"/>
      <c r="Q2420" s="137"/>
      <c r="R2420" s="137"/>
      <c r="S2420" s="135"/>
      <c r="T2420" s="134"/>
      <c r="U2420" s="132"/>
    </row>
    <row r="2421" spans="1:21" s="148" customFormat="1" x14ac:dyDescent="0.3">
      <c r="A2421" s="111"/>
      <c r="B2421" s="136"/>
      <c r="C2421" s="138"/>
      <c r="D2421" s="135"/>
      <c r="E2421" s="138"/>
      <c r="F2421" s="136"/>
      <c r="G2421" s="138"/>
      <c r="H2421" s="106"/>
      <c r="I2421" s="136"/>
      <c r="J2421" s="138"/>
      <c r="K2421" s="135"/>
      <c r="L2421" s="138"/>
      <c r="M2421" s="136"/>
      <c r="N2421" s="138"/>
      <c r="O2421" s="106"/>
      <c r="P2421" s="136"/>
      <c r="Q2421" s="138"/>
      <c r="R2421" s="135"/>
      <c r="S2421" s="138"/>
      <c r="T2421" s="136"/>
      <c r="U2421" s="138"/>
    </row>
    <row r="2422" spans="1:21" s="148" customFormat="1" x14ac:dyDescent="0.3">
      <c r="A2422" s="111"/>
      <c r="B2422" s="145"/>
      <c r="C2422" s="146"/>
      <c r="D2422" s="145"/>
      <c r="E2422" s="147"/>
      <c r="F2422" s="145"/>
      <c r="G2422" s="146"/>
      <c r="H2422" s="106"/>
      <c r="I2422" s="145"/>
      <c r="J2422" s="146"/>
      <c r="K2422" s="145"/>
      <c r="L2422" s="147"/>
      <c r="M2422" s="145"/>
      <c r="N2422" s="146"/>
      <c r="O2422" s="106"/>
      <c r="P2422" s="145"/>
      <c r="Q2422" s="146"/>
      <c r="R2422" s="145"/>
      <c r="S2422" s="147"/>
      <c r="T2422" s="145"/>
      <c r="U2422" s="146"/>
    </row>
    <row r="2423" spans="1:21" s="148" customFormat="1" x14ac:dyDescent="0.3">
      <c r="A2423" s="111"/>
      <c r="C2423" s="111" t="s">
        <v>197</v>
      </c>
      <c r="D2423" s="111" t="s">
        <v>3</v>
      </c>
      <c r="E2423" s="111" t="s">
        <v>203</v>
      </c>
      <c r="J2423" s="111" t="s">
        <v>197</v>
      </c>
      <c r="K2423" s="111" t="s">
        <v>3</v>
      </c>
      <c r="L2423" s="111" t="s">
        <v>203</v>
      </c>
      <c r="Q2423" s="111" t="s">
        <v>197</v>
      </c>
      <c r="R2423" s="111" t="s">
        <v>3</v>
      </c>
      <c r="S2423" s="111" t="s">
        <v>203</v>
      </c>
    </row>
    <row r="2424" spans="1:21" s="148" customFormat="1" x14ac:dyDescent="0.3">
      <c r="A2424" s="111"/>
      <c r="B2424" s="111" t="s">
        <v>199</v>
      </c>
      <c r="C2424" s="148" t="e">
        <f>AVERAGE(B2415,C2416,D2417,E2418,F2419,G2420)</f>
        <v>#DIV/0!</v>
      </c>
      <c r="D2424" s="148" t="e">
        <f>STDEV(B2415,C2416,D2417,E2418,F2419,G2420)</f>
        <v>#DIV/0!</v>
      </c>
      <c r="E2424" s="148" t="e">
        <f>ROUND((D2424/C2424)*100,2)&amp;"%"</f>
        <v>#DIV/0!</v>
      </c>
      <c r="I2424" s="111" t="s">
        <v>199</v>
      </c>
      <c r="J2424" s="148" t="e">
        <f>AVERAGE(I2415,J2416,K2417,L2418,M2419,N2420)</f>
        <v>#DIV/0!</v>
      </c>
      <c r="K2424" s="148" t="e">
        <f>STDEV(I2415,J2416,K2417,L2418,M2419,N2420)</f>
        <v>#DIV/0!</v>
      </c>
      <c r="L2424" s="148" t="e">
        <f>ROUND((K2424/J2424)*100,2)&amp;"%"</f>
        <v>#DIV/0!</v>
      </c>
      <c r="P2424" s="111" t="s">
        <v>199</v>
      </c>
      <c r="Q2424" s="148" t="e">
        <f>AVERAGE(P2415,Q2416,R2417,S2418,T2419,U2420)</f>
        <v>#DIV/0!</v>
      </c>
      <c r="R2424" s="148" t="e">
        <f>STDEV(P2415,Q2416,R2417,S2418,T2419,U2420)</f>
        <v>#DIV/0!</v>
      </c>
      <c r="S2424" s="148" t="e">
        <f>ROUND((R2424/Q2424)*100,2)&amp;"%"</f>
        <v>#DIV/0!</v>
      </c>
    </row>
    <row r="2425" spans="1:21" s="148" customFormat="1" x14ac:dyDescent="0.3">
      <c r="A2425" s="111"/>
      <c r="B2425" s="111" t="s">
        <v>198</v>
      </c>
      <c r="C2425" s="148" t="e">
        <f>AVERAGE(B2416,C2415,D2415,F2415,G2415,E2416)</f>
        <v>#DIV/0!</v>
      </c>
      <c r="D2425" s="148" t="e">
        <f>STDEV(B2416,C2415,D2415,E2416,F2415,G2415)</f>
        <v>#DIV/0!</v>
      </c>
      <c r="E2425" s="148" t="e">
        <f t="shared" ref="E2425:E2429" si="402">ROUND((D2425/C2425)*100,2)&amp;"%"</f>
        <v>#DIV/0!</v>
      </c>
      <c r="F2425" s="111"/>
      <c r="G2425" s="111"/>
      <c r="I2425" s="111" t="s">
        <v>198</v>
      </c>
      <c r="J2425" s="148" t="e">
        <f>AVERAGE(I2416,J2415,K2415,M2415,N2415,L2416)</f>
        <v>#DIV/0!</v>
      </c>
      <c r="K2425" s="148" t="e">
        <f>STDEV(I2416,J2415,K2415,L2416,M2415,N2415)</f>
        <v>#DIV/0!</v>
      </c>
      <c r="L2425" s="148" t="e">
        <f t="shared" ref="L2425:L2429" si="403">ROUND((K2425/J2425)*100,2)&amp;"%"</f>
        <v>#DIV/0!</v>
      </c>
      <c r="M2425" s="111"/>
      <c r="N2425" s="111"/>
      <c r="P2425" s="111" t="s">
        <v>198</v>
      </c>
      <c r="Q2425" s="148" t="e">
        <f>AVERAGE(P2416,Q2415,R2415,T2415,U2415,S2416)</f>
        <v>#DIV/0!</v>
      </c>
      <c r="R2425" s="148" t="e">
        <f>STDEV(P2416,Q2415,R2415,S2416,T2415,U2415)</f>
        <v>#DIV/0!</v>
      </c>
      <c r="S2425" s="148" t="e">
        <f t="shared" ref="S2425:S2429" si="404">ROUND((R2425/Q2425)*100,2)&amp;"%"</f>
        <v>#DIV/0!</v>
      </c>
      <c r="T2425" s="111"/>
      <c r="U2425" s="111"/>
    </row>
    <row r="2426" spans="1:21" s="148" customFormat="1" x14ac:dyDescent="0.3">
      <c r="A2426" s="111"/>
      <c r="B2426" s="111" t="s">
        <v>200</v>
      </c>
      <c r="C2426" s="148" t="e">
        <f>AVERAGE(B2418,C2417,D2416,E2415,F2420,G2419)</f>
        <v>#DIV/0!</v>
      </c>
      <c r="D2426" s="148" t="e">
        <f>STDEV(B2418,C2417,D2416,E2415,F2420,G2419)</f>
        <v>#DIV/0!</v>
      </c>
      <c r="E2426" s="148" t="e">
        <f t="shared" si="402"/>
        <v>#DIV/0!</v>
      </c>
      <c r="F2426" s="111"/>
      <c r="G2426" s="111"/>
      <c r="I2426" s="111" t="s">
        <v>200</v>
      </c>
      <c r="J2426" s="148" t="e">
        <f>AVERAGE(I2418,J2417,K2416,L2415,M2420,N2419)</f>
        <v>#DIV/0!</v>
      </c>
      <c r="K2426" s="148" t="e">
        <f>STDEV(I2418,J2417,K2416,L2415,M2420,N2419)</f>
        <v>#DIV/0!</v>
      </c>
      <c r="L2426" s="148" t="e">
        <f t="shared" si="403"/>
        <v>#DIV/0!</v>
      </c>
      <c r="M2426" s="111"/>
      <c r="N2426" s="111"/>
      <c r="P2426" s="111" t="s">
        <v>200</v>
      </c>
      <c r="Q2426" s="148" t="e">
        <f>AVERAGE(P2418,Q2417,R2416,S2415,T2420,U2419)</f>
        <v>#DIV/0!</v>
      </c>
      <c r="R2426" s="148" t="e">
        <f>STDEV(P2418,Q2417,R2416,S2415,T2420,U2419)</f>
        <v>#DIV/0!</v>
      </c>
      <c r="S2426" s="148" t="e">
        <f t="shared" si="404"/>
        <v>#DIV/0!</v>
      </c>
      <c r="T2426" s="111"/>
      <c r="U2426" s="111"/>
    </row>
    <row r="2427" spans="1:21" s="148" customFormat="1" x14ac:dyDescent="0.3">
      <c r="A2427" s="111"/>
      <c r="B2427" s="111" t="s">
        <v>201</v>
      </c>
      <c r="C2427" s="148" t="e">
        <f>AVERAGE(B2419,C2420,D2420,E2419,F2418,G2417)</f>
        <v>#DIV/0!</v>
      </c>
      <c r="D2427" s="148" t="e">
        <f>STDEV(B2419,C2420,D2420,E2419,F2418,G2417)</f>
        <v>#DIV/0!</v>
      </c>
      <c r="E2427" s="148" t="e">
        <f t="shared" si="402"/>
        <v>#DIV/0!</v>
      </c>
      <c r="F2427" s="111"/>
      <c r="G2427" s="111"/>
      <c r="I2427" s="111" t="s">
        <v>201</v>
      </c>
      <c r="J2427" s="148" t="e">
        <f>AVERAGE(I2419,J2420,K2420,L2419,M2418,N2417)</f>
        <v>#DIV/0!</v>
      </c>
      <c r="K2427" s="148" t="e">
        <f>STDEV(I2419,J2420,K2420,L2419,M2418,N2417)</f>
        <v>#DIV/0!</v>
      </c>
      <c r="L2427" s="148" t="e">
        <f t="shared" si="403"/>
        <v>#DIV/0!</v>
      </c>
      <c r="M2427" s="111"/>
      <c r="N2427" s="111"/>
      <c r="P2427" s="111" t="s">
        <v>201</v>
      </c>
      <c r="Q2427" s="148" t="e">
        <f>AVERAGE(P2419,Q2420,R2420,S2419,T2418,U2417)</f>
        <v>#DIV/0!</v>
      </c>
      <c r="R2427" s="148" t="e">
        <f>STDEV(P2419,Q2420,R2420,S2419,T2418,U2417)</f>
        <v>#DIV/0!</v>
      </c>
      <c r="S2427" s="148" t="e">
        <f t="shared" si="404"/>
        <v>#DIV/0!</v>
      </c>
      <c r="T2427" s="111"/>
      <c r="U2427" s="111"/>
    </row>
    <row r="2428" spans="1:21" s="148" customFormat="1" x14ac:dyDescent="0.3">
      <c r="A2428" s="111"/>
      <c r="B2428" s="111" t="s">
        <v>202</v>
      </c>
      <c r="C2428" s="148" t="e">
        <f>AVERAGE(B2421,C2419,D2418,G2416,F2421,E2422)</f>
        <v>#DIV/0!</v>
      </c>
      <c r="D2428" s="148" t="e">
        <f>STDEV(B2421,C2419,D2418,G2416,F2421,E2422)</f>
        <v>#DIV/0!</v>
      </c>
      <c r="E2428" s="148" t="e">
        <f t="shared" si="402"/>
        <v>#DIV/0!</v>
      </c>
      <c r="F2428" s="111"/>
      <c r="G2428" s="111"/>
      <c r="I2428" s="111" t="s">
        <v>202</v>
      </c>
      <c r="J2428" s="148" t="e">
        <f>AVERAGE(I2421,J2419,K2418,N2416,M2421,L2422)</f>
        <v>#DIV/0!</v>
      </c>
      <c r="K2428" s="148" t="e">
        <f>STDEV(I2421,J2419,K2418,N2416,M2421,L2422)</f>
        <v>#DIV/0!</v>
      </c>
      <c r="L2428" s="148" t="e">
        <f t="shared" si="403"/>
        <v>#DIV/0!</v>
      </c>
      <c r="M2428" s="111"/>
      <c r="N2428" s="111"/>
      <c r="P2428" s="111" t="s">
        <v>202</v>
      </c>
      <c r="Q2428" s="148" t="e">
        <f>AVERAGE(P2421,Q2419,R2418,U2416,T2421,S2422)</f>
        <v>#DIV/0!</v>
      </c>
      <c r="R2428" s="148" t="e">
        <f>STDEV(P2421,Q2419,R2418,U2416,T2421,S2422)</f>
        <v>#DIV/0!</v>
      </c>
      <c r="S2428" s="148" t="e">
        <f t="shared" si="404"/>
        <v>#DIV/0!</v>
      </c>
      <c r="T2428" s="111"/>
      <c r="U2428" s="111"/>
    </row>
    <row r="2429" spans="1:21" s="148" customFormat="1" x14ac:dyDescent="0.3">
      <c r="A2429" s="111"/>
      <c r="B2429" s="111" t="s">
        <v>204</v>
      </c>
      <c r="C2429" s="148" t="e">
        <f>AVERAGE(B2422,C2421,D2422,E2421,F2422,G2421)</f>
        <v>#DIV/0!</v>
      </c>
      <c r="D2429" s="148" t="e">
        <f>STDEV(B2422,C2421,D2422,E2421,F2422,G2421)</f>
        <v>#DIV/0!</v>
      </c>
      <c r="E2429" s="148" t="e">
        <f t="shared" si="402"/>
        <v>#DIV/0!</v>
      </c>
      <c r="F2429" s="111"/>
      <c r="G2429" s="111"/>
      <c r="I2429" s="111" t="s">
        <v>204</v>
      </c>
      <c r="J2429" s="148" t="e">
        <f>AVERAGE(I2422,J2421,K2422,L2421,M2422,N2421)</f>
        <v>#DIV/0!</v>
      </c>
      <c r="K2429" s="148" t="e">
        <f>STDEV(I2422,J2421,K2422,L2421,M2422,N2421)</f>
        <v>#DIV/0!</v>
      </c>
      <c r="L2429" s="148" t="e">
        <f t="shared" si="403"/>
        <v>#DIV/0!</v>
      </c>
      <c r="M2429" s="111"/>
      <c r="N2429" s="111"/>
      <c r="P2429" s="111" t="s">
        <v>204</v>
      </c>
      <c r="Q2429" s="148" t="e">
        <f>AVERAGE(P2422,Q2421,R2422,S2421,T2422,U2421)</f>
        <v>#DIV/0!</v>
      </c>
      <c r="R2429" s="148" t="e">
        <f>STDEV(P2422,Q2421,R2422,S2421,T2422,U2421)</f>
        <v>#DIV/0!</v>
      </c>
      <c r="S2429" s="148" t="e">
        <f t="shared" si="404"/>
        <v>#DIV/0!</v>
      </c>
      <c r="T2429" s="111"/>
      <c r="U2429" s="111"/>
    </row>
    <row r="2430" spans="1:21" s="148" customFormat="1" x14ac:dyDescent="0.3">
      <c r="A2430" s="111"/>
      <c r="B2430" s="111"/>
      <c r="C2430" s="111"/>
      <c r="D2430" s="111"/>
      <c r="E2430" s="111"/>
      <c r="F2430" s="111"/>
      <c r="G2430" s="111"/>
      <c r="I2430" s="111"/>
      <c r="J2430" s="111"/>
      <c r="K2430" s="111"/>
      <c r="L2430" s="111"/>
      <c r="M2430" s="111"/>
      <c r="N2430" s="111"/>
      <c r="P2430" s="111"/>
      <c r="Q2430" s="111"/>
      <c r="R2430" s="111"/>
      <c r="S2430" s="111"/>
      <c r="T2430" s="111"/>
      <c r="U2430" s="111"/>
    </row>
    <row r="2431" spans="1:21" s="148" customFormat="1" x14ac:dyDescent="0.3">
      <c r="A2431" s="111"/>
      <c r="B2431" s="52" t="s">
        <v>194</v>
      </c>
      <c r="C2431" s="106"/>
      <c r="D2431" s="106"/>
      <c r="E2431" s="106"/>
      <c r="F2431" s="106"/>
      <c r="G2431" s="106"/>
      <c r="H2431" s="106"/>
      <c r="I2431" s="52" t="s">
        <v>195</v>
      </c>
      <c r="J2431" s="106"/>
      <c r="K2431" s="106"/>
      <c r="L2431" s="106"/>
      <c r="M2431" s="106"/>
      <c r="N2431" s="106"/>
      <c r="O2431" s="106"/>
      <c r="P2431" s="52" t="s">
        <v>196</v>
      </c>
      <c r="Q2431" s="106"/>
      <c r="R2431" s="106"/>
      <c r="S2431" s="106"/>
      <c r="T2431" s="106"/>
      <c r="U2431" s="106"/>
    </row>
    <row r="2432" spans="1:21" s="148" customFormat="1" x14ac:dyDescent="0.3">
      <c r="A2432" s="111"/>
      <c r="B2432" s="131"/>
      <c r="C2432" s="131"/>
      <c r="D2432" s="131"/>
      <c r="E2432" s="131"/>
      <c r="F2432" s="131"/>
      <c r="G2432" s="131"/>
      <c r="H2432" s="106"/>
      <c r="I2432" s="131"/>
      <c r="J2432" s="131"/>
      <c r="K2432" s="131"/>
      <c r="L2432" s="131"/>
      <c r="M2432" s="131"/>
      <c r="N2432" s="131"/>
      <c r="O2432" s="106"/>
      <c r="P2432" s="131"/>
      <c r="Q2432" s="131"/>
      <c r="R2432" s="131"/>
      <c r="S2432" s="131"/>
      <c r="T2432" s="131"/>
      <c r="U2432" s="131"/>
    </row>
    <row r="2433" spans="1:21" s="148" customFormat="1" x14ac:dyDescent="0.3">
      <c r="A2433" s="111"/>
      <c r="B2433" s="132"/>
      <c r="C2433" s="133"/>
      <c r="D2433" s="133"/>
      <c r="E2433" s="134"/>
      <c r="F2433" s="133"/>
      <c r="G2433" s="133"/>
      <c r="H2433" s="106"/>
      <c r="I2433" s="132"/>
      <c r="J2433" s="133"/>
      <c r="K2433" s="133"/>
      <c r="L2433" s="134"/>
      <c r="M2433" s="133"/>
      <c r="N2433" s="133"/>
      <c r="O2433" s="106"/>
      <c r="P2433" s="132"/>
      <c r="Q2433" s="133"/>
      <c r="R2433" s="133"/>
      <c r="S2433" s="134"/>
      <c r="T2433" s="133"/>
      <c r="U2433" s="133"/>
    </row>
    <row r="2434" spans="1:21" s="148" customFormat="1" x14ac:dyDescent="0.3">
      <c r="A2434" s="111"/>
      <c r="B2434" s="133"/>
      <c r="C2434" s="132"/>
      <c r="D2434" s="134"/>
      <c r="E2434" s="133"/>
      <c r="F2434" s="135"/>
      <c r="G2434" s="136"/>
      <c r="H2434" s="106"/>
      <c r="I2434" s="133"/>
      <c r="J2434" s="132"/>
      <c r="K2434" s="134"/>
      <c r="L2434" s="133"/>
      <c r="M2434" s="135"/>
      <c r="N2434" s="136"/>
      <c r="O2434" s="106"/>
      <c r="P2434" s="133"/>
      <c r="Q2434" s="132"/>
      <c r="R2434" s="134"/>
      <c r="S2434" s="133"/>
      <c r="T2434" s="135"/>
      <c r="U2434" s="136"/>
    </row>
    <row r="2435" spans="1:21" s="148" customFormat="1" x14ac:dyDescent="0.3">
      <c r="A2435" s="111"/>
      <c r="B2435" s="135"/>
      <c r="C2435" s="134"/>
      <c r="D2435" s="132"/>
      <c r="E2435" s="135"/>
      <c r="F2435" s="135"/>
      <c r="G2435" s="137"/>
      <c r="H2435" s="106"/>
      <c r="I2435" s="135"/>
      <c r="J2435" s="134"/>
      <c r="K2435" s="132"/>
      <c r="L2435" s="135"/>
      <c r="M2435" s="135"/>
      <c r="N2435" s="137"/>
      <c r="O2435" s="106"/>
      <c r="P2435" s="135"/>
      <c r="Q2435" s="134"/>
      <c r="R2435" s="132"/>
      <c r="S2435" s="135"/>
      <c r="T2435" s="135"/>
      <c r="U2435" s="137"/>
    </row>
    <row r="2436" spans="1:21" s="148" customFormat="1" x14ac:dyDescent="0.3">
      <c r="A2436" s="111"/>
      <c r="B2436" s="134"/>
      <c r="C2436" s="135"/>
      <c r="D2436" s="136"/>
      <c r="E2436" s="132"/>
      <c r="F2436" s="137"/>
      <c r="G2436" s="135"/>
      <c r="H2436" s="106"/>
      <c r="I2436" s="134"/>
      <c r="J2436" s="135"/>
      <c r="K2436" s="136"/>
      <c r="L2436" s="132"/>
      <c r="M2436" s="137"/>
      <c r="N2436" s="135"/>
      <c r="O2436" s="106"/>
      <c r="P2436" s="134"/>
      <c r="Q2436" s="135"/>
      <c r="R2436" s="136"/>
      <c r="S2436" s="132"/>
      <c r="T2436" s="137"/>
      <c r="U2436" s="135"/>
    </row>
    <row r="2437" spans="1:21" s="148" customFormat="1" x14ac:dyDescent="0.3">
      <c r="A2437" s="111"/>
      <c r="B2437" s="137"/>
      <c r="C2437" s="136"/>
      <c r="D2437" s="135"/>
      <c r="E2437" s="137"/>
      <c r="F2437" s="132"/>
      <c r="G2437" s="134"/>
      <c r="H2437" s="106"/>
      <c r="I2437" s="137"/>
      <c r="J2437" s="136"/>
      <c r="K2437" s="135"/>
      <c r="L2437" s="137"/>
      <c r="M2437" s="132"/>
      <c r="N2437" s="134"/>
      <c r="O2437" s="106"/>
      <c r="P2437" s="137"/>
      <c r="Q2437" s="136"/>
      <c r="R2437" s="135"/>
      <c r="S2437" s="137"/>
      <c r="T2437" s="132"/>
      <c r="U2437" s="134"/>
    </row>
    <row r="2438" spans="1:21" s="148" customFormat="1" x14ac:dyDescent="0.3">
      <c r="A2438" s="111"/>
      <c r="B2438" s="135"/>
      <c r="C2438" s="137"/>
      <c r="D2438" s="137"/>
      <c r="E2438" s="135"/>
      <c r="F2438" s="134"/>
      <c r="G2438" s="132"/>
      <c r="H2438" s="106"/>
      <c r="I2438" s="135"/>
      <c r="J2438" s="137"/>
      <c r="K2438" s="137"/>
      <c r="L2438" s="135"/>
      <c r="M2438" s="134"/>
      <c r="N2438" s="132"/>
      <c r="O2438" s="106"/>
      <c r="P2438" s="135"/>
      <c r="Q2438" s="137"/>
      <c r="R2438" s="137"/>
      <c r="S2438" s="135"/>
      <c r="T2438" s="134"/>
      <c r="U2438" s="132"/>
    </row>
    <row r="2439" spans="1:21" s="148" customFormat="1" x14ac:dyDescent="0.3">
      <c r="A2439" s="111"/>
      <c r="B2439" s="136"/>
      <c r="C2439" s="138"/>
      <c r="D2439" s="135"/>
      <c r="E2439" s="138"/>
      <c r="F2439" s="136"/>
      <c r="G2439" s="138"/>
      <c r="H2439" s="106"/>
      <c r="I2439" s="136"/>
      <c r="J2439" s="138"/>
      <c r="K2439" s="135"/>
      <c r="L2439" s="138"/>
      <c r="M2439" s="136"/>
      <c r="N2439" s="138"/>
      <c r="O2439" s="106"/>
      <c r="P2439" s="136"/>
      <c r="Q2439" s="138"/>
      <c r="R2439" s="135"/>
      <c r="S2439" s="138"/>
      <c r="T2439" s="136"/>
      <c r="U2439" s="138"/>
    </row>
    <row r="2440" spans="1:21" s="148" customFormat="1" x14ac:dyDescent="0.3">
      <c r="A2440" s="111"/>
      <c r="B2440" s="145"/>
      <c r="C2440" s="146"/>
      <c r="D2440" s="145"/>
      <c r="E2440" s="147"/>
      <c r="F2440" s="145"/>
      <c r="G2440" s="146"/>
      <c r="H2440" s="106"/>
      <c r="I2440" s="145"/>
      <c r="J2440" s="146"/>
      <c r="K2440" s="145"/>
      <c r="L2440" s="147"/>
      <c r="M2440" s="145"/>
      <c r="N2440" s="146"/>
      <c r="O2440" s="106"/>
      <c r="P2440" s="145"/>
      <c r="Q2440" s="146"/>
      <c r="R2440" s="145"/>
      <c r="S2440" s="147"/>
      <c r="T2440" s="145"/>
      <c r="U2440" s="146"/>
    </row>
    <row r="2441" spans="1:21" s="148" customFormat="1" x14ac:dyDescent="0.3">
      <c r="A2441" s="111"/>
      <c r="C2441" s="111" t="s">
        <v>197</v>
      </c>
      <c r="D2441" s="111" t="s">
        <v>3</v>
      </c>
      <c r="E2441" s="111" t="s">
        <v>203</v>
      </c>
      <c r="J2441" s="111" t="s">
        <v>197</v>
      </c>
      <c r="K2441" s="111" t="s">
        <v>3</v>
      </c>
      <c r="L2441" s="111" t="s">
        <v>203</v>
      </c>
      <c r="Q2441" s="111" t="s">
        <v>197</v>
      </c>
      <c r="R2441" s="111" t="s">
        <v>3</v>
      </c>
      <c r="S2441" s="111" t="s">
        <v>203</v>
      </c>
    </row>
    <row r="2442" spans="1:21" s="148" customFormat="1" x14ac:dyDescent="0.3">
      <c r="A2442" s="111"/>
      <c r="B2442" s="111" t="s">
        <v>199</v>
      </c>
      <c r="C2442" s="148" t="e">
        <f>AVERAGE(B2433,C2434,D2435,E2436,F2437,G2438)</f>
        <v>#DIV/0!</v>
      </c>
      <c r="D2442" s="148" t="e">
        <f>STDEV(B2433,C2434,D2435,E2436,F2437,G2438)</f>
        <v>#DIV/0!</v>
      </c>
      <c r="E2442" s="148" t="e">
        <f>ROUND((D2442/C2442)*100,2)&amp;"%"</f>
        <v>#DIV/0!</v>
      </c>
      <c r="I2442" s="111" t="s">
        <v>199</v>
      </c>
      <c r="J2442" s="148" t="e">
        <f>AVERAGE(I2433,J2434,K2435,L2436,M2437,N2438)</f>
        <v>#DIV/0!</v>
      </c>
      <c r="K2442" s="148" t="e">
        <f>STDEV(I2433,J2434,K2435,L2436,M2437,N2438)</f>
        <v>#DIV/0!</v>
      </c>
      <c r="L2442" s="148" t="e">
        <f>ROUND((K2442/J2442)*100,2)&amp;"%"</f>
        <v>#DIV/0!</v>
      </c>
      <c r="P2442" s="111" t="s">
        <v>199</v>
      </c>
      <c r="Q2442" s="148" t="e">
        <f>AVERAGE(P2433,Q2434,R2435,S2436,T2437,U2438)</f>
        <v>#DIV/0!</v>
      </c>
      <c r="R2442" s="148" t="e">
        <f>STDEV(P2433,Q2434,R2435,S2436,T2437,U2438)</f>
        <v>#DIV/0!</v>
      </c>
      <c r="S2442" s="148" t="e">
        <f>ROUND((R2442/Q2442)*100,2)&amp;"%"</f>
        <v>#DIV/0!</v>
      </c>
    </row>
    <row r="2443" spans="1:21" s="148" customFormat="1" x14ac:dyDescent="0.3">
      <c r="A2443" s="111"/>
      <c r="B2443" s="111" t="s">
        <v>198</v>
      </c>
      <c r="C2443" s="148" t="e">
        <f>AVERAGE(B2434,C2433,D2433,F2433,G2433,E2434)</f>
        <v>#DIV/0!</v>
      </c>
      <c r="D2443" s="148" t="e">
        <f>STDEV(B2434,C2433,D2433,E2434,F2433,G2433)</f>
        <v>#DIV/0!</v>
      </c>
      <c r="E2443" s="148" t="e">
        <f t="shared" ref="E2443:E2447" si="405">ROUND((D2443/C2443)*100,2)&amp;"%"</f>
        <v>#DIV/0!</v>
      </c>
      <c r="F2443" s="111"/>
      <c r="G2443" s="111"/>
      <c r="I2443" s="111" t="s">
        <v>198</v>
      </c>
      <c r="J2443" s="148" t="e">
        <f>AVERAGE(I2434,J2433,K2433,M2433,N2433,L2434)</f>
        <v>#DIV/0!</v>
      </c>
      <c r="K2443" s="148" t="e">
        <f>STDEV(I2434,J2433,K2433,L2434,M2433,N2433)</f>
        <v>#DIV/0!</v>
      </c>
      <c r="L2443" s="148" t="e">
        <f t="shared" ref="L2443:L2447" si="406">ROUND((K2443/J2443)*100,2)&amp;"%"</f>
        <v>#DIV/0!</v>
      </c>
      <c r="M2443" s="111"/>
      <c r="N2443" s="111"/>
      <c r="P2443" s="111" t="s">
        <v>198</v>
      </c>
      <c r="Q2443" s="148" t="e">
        <f>AVERAGE(P2434,Q2433,R2433,T2433,U2433,S2434)</f>
        <v>#DIV/0!</v>
      </c>
      <c r="R2443" s="148" t="e">
        <f>STDEV(P2434,Q2433,R2433,S2434,T2433,U2433)</f>
        <v>#DIV/0!</v>
      </c>
      <c r="S2443" s="148" t="e">
        <f t="shared" ref="S2443:S2447" si="407">ROUND((R2443/Q2443)*100,2)&amp;"%"</f>
        <v>#DIV/0!</v>
      </c>
      <c r="T2443" s="111"/>
      <c r="U2443" s="111"/>
    </row>
    <row r="2444" spans="1:21" s="148" customFormat="1" x14ac:dyDescent="0.3">
      <c r="A2444" s="111"/>
      <c r="B2444" s="111" t="s">
        <v>200</v>
      </c>
      <c r="C2444" s="148" t="e">
        <f>AVERAGE(B2436,C2435,D2434,E2433,F2438,G2437)</f>
        <v>#DIV/0!</v>
      </c>
      <c r="D2444" s="148" t="e">
        <f>STDEV(B2436,C2435,D2434,E2433,F2438,G2437)</f>
        <v>#DIV/0!</v>
      </c>
      <c r="E2444" s="148" t="e">
        <f t="shared" si="405"/>
        <v>#DIV/0!</v>
      </c>
      <c r="F2444" s="111"/>
      <c r="G2444" s="111"/>
      <c r="I2444" s="111" t="s">
        <v>200</v>
      </c>
      <c r="J2444" s="148" t="e">
        <f>AVERAGE(I2436,J2435,K2434,L2433,M2438,N2437)</f>
        <v>#DIV/0!</v>
      </c>
      <c r="K2444" s="148" t="e">
        <f>STDEV(I2436,J2435,K2434,L2433,M2438,N2437)</f>
        <v>#DIV/0!</v>
      </c>
      <c r="L2444" s="148" t="e">
        <f t="shared" si="406"/>
        <v>#DIV/0!</v>
      </c>
      <c r="M2444" s="111"/>
      <c r="N2444" s="111"/>
      <c r="P2444" s="111" t="s">
        <v>200</v>
      </c>
      <c r="Q2444" s="148" t="e">
        <f>AVERAGE(P2436,Q2435,R2434,S2433,T2438,U2437)</f>
        <v>#DIV/0!</v>
      </c>
      <c r="R2444" s="148" t="e">
        <f>STDEV(P2436,Q2435,R2434,S2433,T2438,U2437)</f>
        <v>#DIV/0!</v>
      </c>
      <c r="S2444" s="148" t="e">
        <f t="shared" si="407"/>
        <v>#DIV/0!</v>
      </c>
      <c r="T2444" s="111"/>
      <c r="U2444" s="111"/>
    </row>
    <row r="2445" spans="1:21" s="148" customFormat="1" x14ac:dyDescent="0.3">
      <c r="A2445" s="111"/>
      <c r="B2445" s="111" t="s">
        <v>201</v>
      </c>
      <c r="C2445" s="148" t="e">
        <f>AVERAGE(B2437,C2438,D2438,E2437,F2436,G2435)</f>
        <v>#DIV/0!</v>
      </c>
      <c r="D2445" s="148" t="e">
        <f>STDEV(B2437,C2438,D2438,E2437,F2436,G2435)</f>
        <v>#DIV/0!</v>
      </c>
      <c r="E2445" s="148" t="e">
        <f t="shared" si="405"/>
        <v>#DIV/0!</v>
      </c>
      <c r="F2445" s="111"/>
      <c r="G2445" s="111"/>
      <c r="I2445" s="111" t="s">
        <v>201</v>
      </c>
      <c r="J2445" s="148" t="e">
        <f>AVERAGE(I2437,J2438,K2438,L2437,M2436,N2435)</f>
        <v>#DIV/0!</v>
      </c>
      <c r="K2445" s="148" t="e">
        <f>STDEV(I2437,J2438,K2438,L2437,M2436,N2435)</f>
        <v>#DIV/0!</v>
      </c>
      <c r="L2445" s="148" t="e">
        <f t="shared" si="406"/>
        <v>#DIV/0!</v>
      </c>
      <c r="M2445" s="111"/>
      <c r="N2445" s="111"/>
      <c r="P2445" s="111" t="s">
        <v>201</v>
      </c>
      <c r="Q2445" s="148" t="e">
        <f>AVERAGE(P2437,Q2438,R2438,S2437,T2436,U2435)</f>
        <v>#DIV/0!</v>
      </c>
      <c r="R2445" s="148" t="e">
        <f>STDEV(P2437,Q2438,R2438,S2437,T2436,U2435)</f>
        <v>#DIV/0!</v>
      </c>
      <c r="S2445" s="148" t="e">
        <f t="shared" si="407"/>
        <v>#DIV/0!</v>
      </c>
      <c r="T2445" s="111"/>
      <c r="U2445" s="111"/>
    </row>
    <row r="2446" spans="1:21" s="148" customFormat="1" x14ac:dyDescent="0.3">
      <c r="A2446" s="111"/>
      <c r="B2446" s="111" t="s">
        <v>202</v>
      </c>
      <c r="C2446" s="148" t="e">
        <f>AVERAGE(B2439,C2437,D2436,G2434,F2439,E2440)</f>
        <v>#DIV/0!</v>
      </c>
      <c r="D2446" s="148" t="e">
        <f>STDEV(B2439,C2437,D2436,G2434,F2439,E2440)</f>
        <v>#DIV/0!</v>
      </c>
      <c r="E2446" s="148" t="e">
        <f t="shared" si="405"/>
        <v>#DIV/0!</v>
      </c>
      <c r="F2446" s="111"/>
      <c r="G2446" s="111"/>
      <c r="I2446" s="111" t="s">
        <v>202</v>
      </c>
      <c r="J2446" s="148" t="e">
        <f>AVERAGE(I2439,J2437,K2436,N2434,M2439,L2440)</f>
        <v>#DIV/0!</v>
      </c>
      <c r="K2446" s="148" t="e">
        <f>STDEV(I2439,J2437,K2436,N2434,M2439,L2440)</f>
        <v>#DIV/0!</v>
      </c>
      <c r="L2446" s="148" t="e">
        <f t="shared" si="406"/>
        <v>#DIV/0!</v>
      </c>
      <c r="M2446" s="111"/>
      <c r="N2446" s="111"/>
      <c r="P2446" s="111" t="s">
        <v>202</v>
      </c>
      <c r="Q2446" s="148" t="e">
        <f>AVERAGE(P2439,Q2437,R2436,U2434,T2439,S2440)</f>
        <v>#DIV/0!</v>
      </c>
      <c r="R2446" s="148" t="e">
        <f>STDEV(P2439,Q2437,R2436,U2434,T2439,S2440)</f>
        <v>#DIV/0!</v>
      </c>
      <c r="S2446" s="148" t="e">
        <f t="shared" si="407"/>
        <v>#DIV/0!</v>
      </c>
      <c r="T2446" s="111"/>
      <c r="U2446" s="111"/>
    </row>
    <row r="2447" spans="1:21" s="148" customFormat="1" x14ac:dyDescent="0.3">
      <c r="A2447" s="111"/>
      <c r="B2447" s="111" t="s">
        <v>204</v>
      </c>
      <c r="C2447" s="148" t="e">
        <f>AVERAGE(B2440,C2439,D2440,E2439,F2440,G2439)</f>
        <v>#DIV/0!</v>
      </c>
      <c r="D2447" s="148" t="e">
        <f>STDEV(B2440,C2439,D2440,E2439,F2440,G2439)</f>
        <v>#DIV/0!</v>
      </c>
      <c r="E2447" s="148" t="e">
        <f t="shared" si="405"/>
        <v>#DIV/0!</v>
      </c>
      <c r="F2447" s="111"/>
      <c r="G2447" s="111"/>
      <c r="I2447" s="111" t="s">
        <v>204</v>
      </c>
      <c r="J2447" s="148" t="e">
        <f>AVERAGE(I2440,J2439,K2440,L2439,M2440,N2439)</f>
        <v>#DIV/0!</v>
      </c>
      <c r="K2447" s="148" t="e">
        <f>STDEV(I2440,J2439,K2440,L2439,M2440,N2439)</f>
        <v>#DIV/0!</v>
      </c>
      <c r="L2447" s="148" t="e">
        <f t="shared" si="406"/>
        <v>#DIV/0!</v>
      </c>
      <c r="M2447" s="111"/>
      <c r="N2447" s="111"/>
      <c r="P2447" s="111" t="s">
        <v>204</v>
      </c>
      <c r="Q2447" s="148" t="e">
        <f>AVERAGE(P2440,Q2439,R2440,S2439,T2440,U2439)</f>
        <v>#DIV/0!</v>
      </c>
      <c r="R2447" s="148" t="e">
        <f>STDEV(P2440,Q2439,R2440,S2439,T2440,U2439)</f>
        <v>#DIV/0!</v>
      </c>
      <c r="S2447" s="148" t="e">
        <f t="shared" si="407"/>
        <v>#DIV/0!</v>
      </c>
      <c r="T2447" s="111"/>
      <c r="U2447" s="111"/>
    </row>
    <row r="2448" spans="1:21" s="148" customFormat="1" x14ac:dyDescent="0.3">
      <c r="A2448" s="111"/>
      <c r="B2448" s="111"/>
      <c r="C2448" s="111"/>
      <c r="D2448" s="111"/>
      <c r="E2448" s="111"/>
      <c r="F2448" s="111"/>
      <c r="G2448" s="111"/>
      <c r="I2448" s="111"/>
      <c r="J2448" s="111"/>
      <c r="K2448" s="111"/>
      <c r="L2448" s="111"/>
      <c r="M2448" s="111"/>
      <c r="N2448" s="111"/>
      <c r="P2448" s="111"/>
      <c r="Q2448" s="111"/>
      <c r="R2448" s="111"/>
      <c r="S2448" s="111"/>
      <c r="T2448" s="111"/>
      <c r="U2448" s="111"/>
    </row>
    <row r="2449" spans="1:21" s="148" customFormat="1" x14ac:dyDescent="0.3">
      <c r="A2449" s="111"/>
      <c r="B2449" s="52" t="s">
        <v>194</v>
      </c>
      <c r="C2449" s="106"/>
      <c r="D2449" s="106"/>
      <c r="E2449" s="106"/>
      <c r="F2449" s="106"/>
      <c r="G2449" s="106"/>
      <c r="H2449" s="106"/>
      <c r="I2449" s="52" t="s">
        <v>195</v>
      </c>
      <c r="J2449" s="106"/>
      <c r="K2449" s="106"/>
      <c r="L2449" s="106"/>
      <c r="M2449" s="106"/>
      <c r="N2449" s="106"/>
      <c r="O2449" s="106"/>
      <c r="P2449" s="52" t="s">
        <v>196</v>
      </c>
      <c r="Q2449" s="106"/>
      <c r="R2449" s="106"/>
      <c r="S2449" s="106"/>
      <c r="T2449" s="106"/>
      <c r="U2449" s="106"/>
    </row>
    <row r="2450" spans="1:21" s="148" customFormat="1" x14ac:dyDescent="0.3">
      <c r="A2450" s="111"/>
      <c r="B2450" s="131"/>
      <c r="C2450" s="131"/>
      <c r="D2450" s="131"/>
      <c r="E2450" s="131"/>
      <c r="F2450" s="131"/>
      <c r="G2450" s="131"/>
      <c r="H2450" s="106"/>
      <c r="I2450" s="131"/>
      <c r="J2450" s="131"/>
      <c r="K2450" s="131"/>
      <c r="L2450" s="131"/>
      <c r="M2450" s="131"/>
      <c r="N2450" s="131"/>
      <c r="O2450" s="106"/>
      <c r="P2450" s="131"/>
      <c r="Q2450" s="131"/>
      <c r="R2450" s="131"/>
      <c r="S2450" s="131"/>
      <c r="T2450" s="131"/>
      <c r="U2450" s="131"/>
    </row>
    <row r="2451" spans="1:21" s="148" customFormat="1" x14ac:dyDescent="0.3">
      <c r="A2451" s="111"/>
      <c r="B2451" s="132"/>
      <c r="C2451" s="133"/>
      <c r="D2451" s="133"/>
      <c r="E2451" s="134"/>
      <c r="F2451" s="133"/>
      <c r="G2451" s="133"/>
      <c r="H2451" s="106"/>
      <c r="I2451" s="132"/>
      <c r="J2451" s="133"/>
      <c r="K2451" s="133"/>
      <c r="L2451" s="134"/>
      <c r="M2451" s="133"/>
      <c r="N2451" s="133"/>
      <c r="O2451" s="106"/>
      <c r="P2451" s="132"/>
      <c r="Q2451" s="133"/>
      <c r="R2451" s="133"/>
      <c r="S2451" s="134"/>
      <c r="T2451" s="133"/>
      <c r="U2451" s="133"/>
    </row>
    <row r="2452" spans="1:21" s="148" customFormat="1" x14ac:dyDescent="0.3">
      <c r="A2452" s="111"/>
      <c r="B2452" s="133"/>
      <c r="C2452" s="132"/>
      <c r="D2452" s="134"/>
      <c r="E2452" s="133"/>
      <c r="F2452" s="135"/>
      <c r="G2452" s="136"/>
      <c r="H2452" s="106"/>
      <c r="I2452" s="133"/>
      <c r="J2452" s="132"/>
      <c r="K2452" s="134"/>
      <c r="L2452" s="133"/>
      <c r="M2452" s="135"/>
      <c r="N2452" s="136"/>
      <c r="O2452" s="106"/>
      <c r="P2452" s="133"/>
      <c r="Q2452" s="132"/>
      <c r="R2452" s="134"/>
      <c r="S2452" s="133"/>
      <c r="T2452" s="135"/>
      <c r="U2452" s="136"/>
    </row>
    <row r="2453" spans="1:21" s="148" customFormat="1" x14ac:dyDescent="0.3">
      <c r="A2453" s="111"/>
      <c r="B2453" s="135"/>
      <c r="C2453" s="134"/>
      <c r="D2453" s="132"/>
      <c r="E2453" s="135"/>
      <c r="F2453" s="135"/>
      <c r="G2453" s="137"/>
      <c r="H2453" s="106"/>
      <c r="I2453" s="135"/>
      <c r="J2453" s="134"/>
      <c r="K2453" s="132"/>
      <c r="L2453" s="135"/>
      <c r="M2453" s="135"/>
      <c r="N2453" s="137"/>
      <c r="O2453" s="106"/>
      <c r="P2453" s="135"/>
      <c r="Q2453" s="134"/>
      <c r="R2453" s="132"/>
      <c r="S2453" s="135"/>
      <c r="T2453" s="135"/>
      <c r="U2453" s="137"/>
    </row>
    <row r="2454" spans="1:21" s="148" customFormat="1" x14ac:dyDescent="0.3">
      <c r="A2454" s="111"/>
      <c r="B2454" s="134"/>
      <c r="C2454" s="135"/>
      <c r="D2454" s="136"/>
      <c r="E2454" s="132"/>
      <c r="F2454" s="137"/>
      <c r="G2454" s="135"/>
      <c r="H2454" s="106"/>
      <c r="I2454" s="134"/>
      <c r="J2454" s="135"/>
      <c r="K2454" s="136"/>
      <c r="L2454" s="132"/>
      <c r="M2454" s="137"/>
      <c r="N2454" s="135"/>
      <c r="O2454" s="106"/>
      <c r="P2454" s="134"/>
      <c r="Q2454" s="135"/>
      <c r="R2454" s="136"/>
      <c r="S2454" s="132"/>
      <c r="T2454" s="137"/>
      <c r="U2454" s="135"/>
    </row>
    <row r="2455" spans="1:21" s="148" customFormat="1" x14ac:dyDescent="0.3">
      <c r="A2455" s="111"/>
      <c r="B2455" s="137"/>
      <c r="C2455" s="136"/>
      <c r="D2455" s="135"/>
      <c r="E2455" s="137"/>
      <c r="F2455" s="132"/>
      <c r="G2455" s="134"/>
      <c r="H2455" s="106"/>
      <c r="I2455" s="137"/>
      <c r="J2455" s="136"/>
      <c r="K2455" s="135"/>
      <c r="L2455" s="137"/>
      <c r="M2455" s="132"/>
      <c r="N2455" s="134"/>
      <c r="O2455" s="106"/>
      <c r="P2455" s="137"/>
      <c r="Q2455" s="136"/>
      <c r="R2455" s="135"/>
      <c r="S2455" s="137"/>
      <c r="T2455" s="132"/>
      <c r="U2455" s="134"/>
    </row>
    <row r="2456" spans="1:21" s="148" customFormat="1" x14ac:dyDescent="0.3">
      <c r="A2456" s="111"/>
      <c r="B2456" s="135"/>
      <c r="C2456" s="137"/>
      <c r="D2456" s="137"/>
      <c r="E2456" s="135"/>
      <c r="F2456" s="134"/>
      <c r="G2456" s="132"/>
      <c r="H2456" s="106"/>
      <c r="I2456" s="135"/>
      <c r="J2456" s="137"/>
      <c r="K2456" s="137"/>
      <c r="L2456" s="135"/>
      <c r="M2456" s="134"/>
      <c r="N2456" s="132"/>
      <c r="O2456" s="106"/>
      <c r="P2456" s="135"/>
      <c r="Q2456" s="137"/>
      <c r="R2456" s="137"/>
      <c r="S2456" s="135"/>
      <c r="T2456" s="134"/>
      <c r="U2456" s="132"/>
    </row>
    <row r="2457" spans="1:21" s="148" customFormat="1" x14ac:dyDescent="0.3">
      <c r="A2457" s="111"/>
      <c r="B2457" s="136"/>
      <c r="C2457" s="138"/>
      <c r="D2457" s="135"/>
      <c r="E2457" s="138"/>
      <c r="F2457" s="136"/>
      <c r="G2457" s="138"/>
      <c r="H2457" s="106"/>
      <c r="I2457" s="136"/>
      <c r="J2457" s="138"/>
      <c r="K2457" s="135"/>
      <c r="L2457" s="138"/>
      <c r="M2457" s="136"/>
      <c r="N2457" s="138"/>
      <c r="O2457" s="106"/>
      <c r="P2457" s="136"/>
      <c r="Q2457" s="138"/>
      <c r="R2457" s="135"/>
      <c r="S2457" s="138"/>
      <c r="T2457" s="136"/>
      <c r="U2457" s="138"/>
    </row>
    <row r="2458" spans="1:21" s="148" customFormat="1" x14ac:dyDescent="0.3">
      <c r="A2458" s="111"/>
      <c r="B2458" s="145"/>
      <c r="C2458" s="146"/>
      <c r="D2458" s="145"/>
      <c r="E2458" s="147"/>
      <c r="F2458" s="145"/>
      <c r="G2458" s="146"/>
      <c r="H2458" s="106"/>
      <c r="I2458" s="145"/>
      <c r="J2458" s="146"/>
      <c r="K2458" s="145"/>
      <c r="L2458" s="147"/>
      <c r="M2458" s="145"/>
      <c r="N2458" s="146"/>
      <c r="O2458" s="106"/>
      <c r="P2458" s="145"/>
      <c r="Q2458" s="146"/>
      <c r="R2458" s="145"/>
      <c r="S2458" s="147"/>
      <c r="T2458" s="145"/>
      <c r="U2458" s="146"/>
    </row>
    <row r="2459" spans="1:21" s="148" customFormat="1" x14ac:dyDescent="0.3">
      <c r="A2459" s="111"/>
      <c r="C2459" s="111" t="s">
        <v>197</v>
      </c>
      <c r="D2459" s="111" t="s">
        <v>3</v>
      </c>
      <c r="E2459" s="111" t="s">
        <v>203</v>
      </c>
      <c r="J2459" s="111" t="s">
        <v>197</v>
      </c>
      <c r="K2459" s="111" t="s">
        <v>3</v>
      </c>
      <c r="L2459" s="111" t="s">
        <v>203</v>
      </c>
      <c r="Q2459" s="111" t="s">
        <v>197</v>
      </c>
      <c r="R2459" s="111" t="s">
        <v>3</v>
      </c>
      <c r="S2459" s="111" t="s">
        <v>203</v>
      </c>
    </row>
    <row r="2460" spans="1:21" s="148" customFormat="1" x14ac:dyDescent="0.3">
      <c r="A2460" s="111"/>
      <c r="B2460" s="111" t="s">
        <v>199</v>
      </c>
      <c r="C2460" s="148" t="e">
        <f>AVERAGE(B2451,C2452,D2453,E2454,F2455,G2456)</f>
        <v>#DIV/0!</v>
      </c>
      <c r="D2460" s="148" t="e">
        <f>STDEV(B2451,C2452,D2453,E2454,F2455,G2456)</f>
        <v>#DIV/0!</v>
      </c>
      <c r="E2460" s="148" t="e">
        <f>ROUND((D2460/C2460)*100,2)&amp;"%"</f>
        <v>#DIV/0!</v>
      </c>
      <c r="I2460" s="111" t="s">
        <v>199</v>
      </c>
      <c r="J2460" s="148" t="e">
        <f>AVERAGE(I2451,J2452,K2453,L2454,M2455,N2456)</f>
        <v>#DIV/0!</v>
      </c>
      <c r="K2460" s="148" t="e">
        <f>STDEV(I2451,J2452,K2453,L2454,M2455,N2456)</f>
        <v>#DIV/0!</v>
      </c>
      <c r="L2460" s="148" t="e">
        <f>ROUND((K2460/J2460)*100,2)&amp;"%"</f>
        <v>#DIV/0!</v>
      </c>
      <c r="P2460" s="111" t="s">
        <v>199</v>
      </c>
      <c r="Q2460" s="148" t="e">
        <f>AVERAGE(P2451,Q2452,R2453,S2454,T2455,U2456)</f>
        <v>#DIV/0!</v>
      </c>
      <c r="R2460" s="148" t="e">
        <f>STDEV(P2451,Q2452,R2453,S2454,T2455,U2456)</f>
        <v>#DIV/0!</v>
      </c>
      <c r="S2460" s="148" t="e">
        <f>ROUND((R2460/Q2460)*100,2)&amp;"%"</f>
        <v>#DIV/0!</v>
      </c>
    </row>
    <row r="2461" spans="1:21" s="148" customFormat="1" x14ac:dyDescent="0.3">
      <c r="A2461" s="111"/>
      <c r="B2461" s="111" t="s">
        <v>198</v>
      </c>
      <c r="C2461" s="148" t="e">
        <f>AVERAGE(B2452,C2451,D2451,F2451,G2451,E2452)</f>
        <v>#DIV/0!</v>
      </c>
      <c r="D2461" s="148" t="e">
        <f>STDEV(B2452,C2451,D2451,E2452,F2451,G2451)</f>
        <v>#DIV/0!</v>
      </c>
      <c r="E2461" s="148" t="e">
        <f t="shared" ref="E2461:E2465" si="408">ROUND((D2461/C2461)*100,2)&amp;"%"</f>
        <v>#DIV/0!</v>
      </c>
      <c r="F2461" s="111"/>
      <c r="G2461" s="111"/>
      <c r="I2461" s="111" t="s">
        <v>198</v>
      </c>
      <c r="J2461" s="148" t="e">
        <f>AVERAGE(I2452,J2451,K2451,M2451,N2451,L2452)</f>
        <v>#DIV/0!</v>
      </c>
      <c r="K2461" s="148" t="e">
        <f>STDEV(I2452,J2451,K2451,L2452,M2451,N2451)</f>
        <v>#DIV/0!</v>
      </c>
      <c r="L2461" s="148" t="e">
        <f t="shared" ref="L2461:L2465" si="409">ROUND((K2461/J2461)*100,2)&amp;"%"</f>
        <v>#DIV/0!</v>
      </c>
      <c r="M2461" s="111"/>
      <c r="N2461" s="111"/>
      <c r="P2461" s="111" t="s">
        <v>198</v>
      </c>
      <c r="Q2461" s="148" t="e">
        <f>AVERAGE(P2452,Q2451,R2451,T2451,U2451,S2452)</f>
        <v>#DIV/0!</v>
      </c>
      <c r="R2461" s="148" t="e">
        <f>STDEV(P2452,Q2451,R2451,S2452,T2451,U2451)</f>
        <v>#DIV/0!</v>
      </c>
      <c r="S2461" s="148" t="e">
        <f t="shared" ref="S2461:S2465" si="410">ROUND((R2461/Q2461)*100,2)&amp;"%"</f>
        <v>#DIV/0!</v>
      </c>
      <c r="T2461" s="111"/>
      <c r="U2461" s="111"/>
    </row>
    <row r="2462" spans="1:21" s="148" customFormat="1" x14ac:dyDescent="0.3">
      <c r="A2462" s="111"/>
      <c r="B2462" s="111" t="s">
        <v>200</v>
      </c>
      <c r="C2462" s="148" t="e">
        <f>AVERAGE(B2454,C2453,D2452,E2451,F2456,G2455)</f>
        <v>#DIV/0!</v>
      </c>
      <c r="D2462" s="148" t="e">
        <f>STDEV(B2454,C2453,D2452,E2451,F2456,G2455)</f>
        <v>#DIV/0!</v>
      </c>
      <c r="E2462" s="148" t="e">
        <f t="shared" si="408"/>
        <v>#DIV/0!</v>
      </c>
      <c r="F2462" s="111"/>
      <c r="G2462" s="111"/>
      <c r="I2462" s="111" t="s">
        <v>200</v>
      </c>
      <c r="J2462" s="148" t="e">
        <f>AVERAGE(I2454,J2453,K2452,L2451,M2456,N2455)</f>
        <v>#DIV/0!</v>
      </c>
      <c r="K2462" s="148" t="e">
        <f>STDEV(I2454,J2453,K2452,L2451,M2456,N2455)</f>
        <v>#DIV/0!</v>
      </c>
      <c r="L2462" s="148" t="e">
        <f t="shared" si="409"/>
        <v>#DIV/0!</v>
      </c>
      <c r="M2462" s="111"/>
      <c r="N2462" s="111"/>
      <c r="P2462" s="111" t="s">
        <v>200</v>
      </c>
      <c r="Q2462" s="148" t="e">
        <f>AVERAGE(P2454,Q2453,R2452,S2451,T2456,U2455)</f>
        <v>#DIV/0!</v>
      </c>
      <c r="R2462" s="148" t="e">
        <f>STDEV(P2454,Q2453,R2452,S2451,T2456,U2455)</f>
        <v>#DIV/0!</v>
      </c>
      <c r="S2462" s="148" t="e">
        <f t="shared" si="410"/>
        <v>#DIV/0!</v>
      </c>
      <c r="T2462" s="111"/>
      <c r="U2462" s="111"/>
    </row>
    <row r="2463" spans="1:21" s="148" customFormat="1" x14ac:dyDescent="0.3">
      <c r="A2463" s="111"/>
      <c r="B2463" s="111" t="s">
        <v>201</v>
      </c>
      <c r="C2463" s="148" t="e">
        <f>AVERAGE(B2455,C2456,D2456,E2455,F2454,G2453)</f>
        <v>#DIV/0!</v>
      </c>
      <c r="D2463" s="148" t="e">
        <f>STDEV(B2455,C2456,D2456,E2455,F2454,G2453)</f>
        <v>#DIV/0!</v>
      </c>
      <c r="E2463" s="148" t="e">
        <f t="shared" si="408"/>
        <v>#DIV/0!</v>
      </c>
      <c r="F2463" s="111"/>
      <c r="G2463" s="111"/>
      <c r="I2463" s="111" t="s">
        <v>201</v>
      </c>
      <c r="J2463" s="148" t="e">
        <f>AVERAGE(I2455,J2456,K2456,L2455,M2454,N2453)</f>
        <v>#DIV/0!</v>
      </c>
      <c r="K2463" s="148" t="e">
        <f>STDEV(I2455,J2456,K2456,L2455,M2454,N2453)</f>
        <v>#DIV/0!</v>
      </c>
      <c r="L2463" s="148" t="e">
        <f t="shared" si="409"/>
        <v>#DIV/0!</v>
      </c>
      <c r="M2463" s="111"/>
      <c r="N2463" s="111"/>
      <c r="P2463" s="111" t="s">
        <v>201</v>
      </c>
      <c r="Q2463" s="148" t="e">
        <f>AVERAGE(P2455,Q2456,R2456,S2455,T2454,U2453)</f>
        <v>#DIV/0!</v>
      </c>
      <c r="R2463" s="148" t="e">
        <f>STDEV(P2455,Q2456,R2456,S2455,T2454,U2453)</f>
        <v>#DIV/0!</v>
      </c>
      <c r="S2463" s="148" t="e">
        <f t="shared" si="410"/>
        <v>#DIV/0!</v>
      </c>
      <c r="T2463" s="111"/>
      <c r="U2463" s="111"/>
    </row>
    <row r="2464" spans="1:21" s="148" customFormat="1" x14ac:dyDescent="0.3">
      <c r="A2464" s="111"/>
      <c r="B2464" s="111" t="s">
        <v>202</v>
      </c>
      <c r="C2464" s="148" t="e">
        <f>AVERAGE(B2457,C2455,D2454,G2452,F2457,E2458)</f>
        <v>#DIV/0!</v>
      </c>
      <c r="D2464" s="148" t="e">
        <f>STDEV(B2457,C2455,D2454,G2452,F2457,E2458)</f>
        <v>#DIV/0!</v>
      </c>
      <c r="E2464" s="148" t="e">
        <f t="shared" si="408"/>
        <v>#DIV/0!</v>
      </c>
      <c r="F2464" s="111"/>
      <c r="G2464" s="111"/>
      <c r="I2464" s="111" t="s">
        <v>202</v>
      </c>
      <c r="J2464" s="148" t="e">
        <f>AVERAGE(I2457,J2455,K2454,N2452,M2457,L2458)</f>
        <v>#DIV/0!</v>
      </c>
      <c r="K2464" s="148" t="e">
        <f>STDEV(I2457,J2455,K2454,N2452,M2457,L2458)</f>
        <v>#DIV/0!</v>
      </c>
      <c r="L2464" s="148" t="e">
        <f t="shared" si="409"/>
        <v>#DIV/0!</v>
      </c>
      <c r="M2464" s="111"/>
      <c r="N2464" s="111"/>
      <c r="P2464" s="111" t="s">
        <v>202</v>
      </c>
      <c r="Q2464" s="148" t="e">
        <f>AVERAGE(P2457,Q2455,R2454,U2452,T2457,S2458)</f>
        <v>#DIV/0!</v>
      </c>
      <c r="R2464" s="148" t="e">
        <f>STDEV(P2457,Q2455,R2454,U2452,T2457,S2458)</f>
        <v>#DIV/0!</v>
      </c>
      <c r="S2464" s="148" t="e">
        <f t="shared" si="410"/>
        <v>#DIV/0!</v>
      </c>
      <c r="T2464" s="111"/>
      <c r="U2464" s="111"/>
    </row>
    <row r="2465" spans="1:21" s="148" customFormat="1" x14ac:dyDescent="0.3">
      <c r="A2465" s="111"/>
      <c r="B2465" s="111" t="s">
        <v>204</v>
      </c>
      <c r="C2465" s="148" t="e">
        <f>AVERAGE(B2458,C2457,D2458,E2457,F2458,G2457)</f>
        <v>#DIV/0!</v>
      </c>
      <c r="D2465" s="148" t="e">
        <f>STDEV(B2458,C2457,D2458,E2457,F2458,G2457)</f>
        <v>#DIV/0!</v>
      </c>
      <c r="E2465" s="148" t="e">
        <f t="shared" si="408"/>
        <v>#DIV/0!</v>
      </c>
      <c r="F2465" s="111"/>
      <c r="G2465" s="111"/>
      <c r="I2465" s="111" t="s">
        <v>204</v>
      </c>
      <c r="J2465" s="148" t="e">
        <f>AVERAGE(I2458,J2457,K2458,L2457,M2458,N2457)</f>
        <v>#DIV/0!</v>
      </c>
      <c r="K2465" s="148" t="e">
        <f>STDEV(I2458,J2457,K2458,L2457,M2458,N2457)</f>
        <v>#DIV/0!</v>
      </c>
      <c r="L2465" s="148" t="e">
        <f t="shared" si="409"/>
        <v>#DIV/0!</v>
      </c>
      <c r="M2465" s="111"/>
      <c r="N2465" s="111"/>
      <c r="P2465" s="111" t="s">
        <v>204</v>
      </c>
      <c r="Q2465" s="148" t="e">
        <f>AVERAGE(P2458,Q2457,R2458,S2457,T2458,U2457)</f>
        <v>#DIV/0!</v>
      </c>
      <c r="R2465" s="148" t="e">
        <f>STDEV(P2458,Q2457,R2458,S2457,T2458,U2457)</f>
        <v>#DIV/0!</v>
      </c>
      <c r="S2465" s="148" t="e">
        <f t="shared" si="410"/>
        <v>#DIV/0!</v>
      </c>
      <c r="T2465" s="111"/>
      <c r="U2465" s="111"/>
    </row>
    <row r="2466" spans="1:21" s="148" customFormat="1" x14ac:dyDescent="0.3">
      <c r="A2466" s="111"/>
      <c r="B2466" s="111"/>
      <c r="C2466" s="111"/>
      <c r="D2466" s="111"/>
      <c r="E2466" s="111"/>
      <c r="F2466" s="111"/>
      <c r="G2466" s="111"/>
      <c r="I2466" s="111"/>
      <c r="J2466" s="111"/>
      <c r="K2466" s="111"/>
      <c r="L2466" s="111"/>
      <c r="M2466" s="111"/>
      <c r="N2466" s="111"/>
      <c r="P2466" s="111"/>
      <c r="Q2466" s="111"/>
      <c r="R2466" s="111"/>
      <c r="S2466" s="111"/>
      <c r="T2466" s="111"/>
      <c r="U2466" s="111"/>
    </row>
    <row r="2467" spans="1:21" s="148" customFormat="1" x14ac:dyDescent="0.3">
      <c r="A2467" s="111"/>
      <c r="B2467" s="52" t="s">
        <v>194</v>
      </c>
      <c r="C2467" s="106"/>
      <c r="D2467" s="106"/>
      <c r="E2467" s="106"/>
      <c r="F2467" s="106"/>
      <c r="G2467" s="106"/>
      <c r="H2467" s="106"/>
      <c r="I2467" s="52" t="s">
        <v>195</v>
      </c>
      <c r="J2467" s="106"/>
      <c r="K2467" s="106"/>
      <c r="L2467" s="106"/>
      <c r="M2467" s="106"/>
      <c r="N2467" s="106"/>
      <c r="O2467" s="106"/>
      <c r="P2467" s="52" t="s">
        <v>196</v>
      </c>
      <c r="Q2467" s="106"/>
      <c r="R2467" s="106"/>
      <c r="S2467" s="106"/>
      <c r="T2467" s="106"/>
      <c r="U2467" s="106"/>
    </row>
    <row r="2468" spans="1:21" s="148" customFormat="1" x14ac:dyDescent="0.3">
      <c r="A2468" s="111"/>
      <c r="B2468" s="131"/>
      <c r="C2468" s="131"/>
      <c r="D2468" s="131"/>
      <c r="E2468" s="131"/>
      <c r="F2468" s="131"/>
      <c r="G2468" s="131"/>
      <c r="H2468" s="106"/>
      <c r="I2468" s="131"/>
      <c r="J2468" s="131"/>
      <c r="K2468" s="131"/>
      <c r="L2468" s="131"/>
      <c r="M2468" s="131"/>
      <c r="N2468" s="131"/>
      <c r="O2468" s="106"/>
      <c r="P2468" s="131"/>
      <c r="Q2468" s="131"/>
      <c r="R2468" s="131"/>
      <c r="S2468" s="131"/>
      <c r="T2468" s="131"/>
      <c r="U2468" s="131"/>
    </row>
    <row r="2469" spans="1:21" s="148" customFormat="1" x14ac:dyDescent="0.3">
      <c r="A2469" s="111"/>
      <c r="B2469" s="132"/>
      <c r="C2469" s="133"/>
      <c r="D2469" s="133"/>
      <c r="E2469" s="134"/>
      <c r="F2469" s="133"/>
      <c r="G2469" s="133"/>
      <c r="H2469" s="106"/>
      <c r="I2469" s="132"/>
      <c r="J2469" s="133"/>
      <c r="K2469" s="133"/>
      <c r="L2469" s="134"/>
      <c r="M2469" s="133"/>
      <c r="N2469" s="133"/>
      <c r="O2469" s="106"/>
      <c r="P2469" s="132"/>
      <c r="Q2469" s="133"/>
      <c r="R2469" s="133"/>
      <c r="S2469" s="134"/>
      <c r="T2469" s="133"/>
      <c r="U2469" s="133"/>
    </row>
    <row r="2470" spans="1:21" s="148" customFormat="1" x14ac:dyDescent="0.3">
      <c r="A2470" s="111"/>
      <c r="B2470" s="133"/>
      <c r="C2470" s="132"/>
      <c r="D2470" s="134"/>
      <c r="E2470" s="133"/>
      <c r="F2470" s="135"/>
      <c r="G2470" s="136"/>
      <c r="H2470" s="106"/>
      <c r="I2470" s="133"/>
      <c r="J2470" s="132"/>
      <c r="K2470" s="134"/>
      <c r="L2470" s="133"/>
      <c r="M2470" s="135"/>
      <c r="N2470" s="136"/>
      <c r="O2470" s="106"/>
      <c r="P2470" s="133"/>
      <c r="Q2470" s="132"/>
      <c r="R2470" s="134"/>
      <c r="S2470" s="133"/>
      <c r="T2470" s="135"/>
      <c r="U2470" s="136"/>
    </row>
    <row r="2471" spans="1:21" s="148" customFormat="1" x14ac:dyDescent="0.3">
      <c r="A2471" s="111"/>
      <c r="B2471" s="135"/>
      <c r="C2471" s="134"/>
      <c r="D2471" s="132"/>
      <c r="E2471" s="135"/>
      <c r="F2471" s="135"/>
      <c r="G2471" s="137"/>
      <c r="H2471" s="106"/>
      <c r="I2471" s="135"/>
      <c r="J2471" s="134"/>
      <c r="K2471" s="132"/>
      <c r="L2471" s="135"/>
      <c r="M2471" s="135"/>
      <c r="N2471" s="137"/>
      <c r="O2471" s="106"/>
      <c r="P2471" s="135"/>
      <c r="Q2471" s="134"/>
      <c r="R2471" s="132"/>
      <c r="S2471" s="135"/>
      <c r="T2471" s="135"/>
      <c r="U2471" s="137"/>
    </row>
    <row r="2472" spans="1:21" s="148" customFormat="1" x14ac:dyDescent="0.3">
      <c r="A2472" s="111"/>
      <c r="B2472" s="134"/>
      <c r="C2472" s="135"/>
      <c r="D2472" s="136"/>
      <c r="E2472" s="132"/>
      <c r="F2472" s="137"/>
      <c r="G2472" s="135"/>
      <c r="H2472" s="106"/>
      <c r="I2472" s="134"/>
      <c r="J2472" s="135"/>
      <c r="K2472" s="136"/>
      <c r="L2472" s="132"/>
      <c r="M2472" s="137"/>
      <c r="N2472" s="135"/>
      <c r="O2472" s="106"/>
      <c r="P2472" s="134"/>
      <c r="Q2472" s="135"/>
      <c r="R2472" s="136"/>
      <c r="S2472" s="132"/>
      <c r="T2472" s="137"/>
      <c r="U2472" s="135"/>
    </row>
    <row r="2473" spans="1:21" s="148" customFormat="1" x14ac:dyDescent="0.3">
      <c r="A2473" s="111"/>
      <c r="B2473" s="137"/>
      <c r="C2473" s="136"/>
      <c r="D2473" s="135"/>
      <c r="E2473" s="137"/>
      <c r="F2473" s="132"/>
      <c r="G2473" s="134"/>
      <c r="H2473" s="106"/>
      <c r="I2473" s="137"/>
      <c r="J2473" s="136"/>
      <c r="K2473" s="135"/>
      <c r="L2473" s="137"/>
      <c r="M2473" s="132"/>
      <c r="N2473" s="134"/>
      <c r="O2473" s="106"/>
      <c r="P2473" s="137"/>
      <c r="Q2473" s="136"/>
      <c r="R2473" s="135"/>
      <c r="S2473" s="137"/>
      <c r="T2473" s="132"/>
      <c r="U2473" s="134"/>
    </row>
    <row r="2474" spans="1:21" s="148" customFormat="1" x14ac:dyDescent="0.3">
      <c r="A2474" s="111"/>
      <c r="B2474" s="135"/>
      <c r="C2474" s="137"/>
      <c r="D2474" s="137"/>
      <c r="E2474" s="135"/>
      <c r="F2474" s="134"/>
      <c r="G2474" s="132"/>
      <c r="H2474" s="106"/>
      <c r="I2474" s="135"/>
      <c r="J2474" s="137"/>
      <c r="K2474" s="137"/>
      <c r="L2474" s="135"/>
      <c r="M2474" s="134"/>
      <c r="N2474" s="132"/>
      <c r="O2474" s="106"/>
      <c r="P2474" s="135"/>
      <c r="Q2474" s="137"/>
      <c r="R2474" s="137"/>
      <c r="S2474" s="135"/>
      <c r="T2474" s="134"/>
      <c r="U2474" s="132"/>
    </row>
    <row r="2475" spans="1:21" s="148" customFormat="1" x14ac:dyDescent="0.3">
      <c r="A2475" s="111"/>
      <c r="B2475" s="136"/>
      <c r="C2475" s="138"/>
      <c r="D2475" s="135"/>
      <c r="E2475" s="138"/>
      <c r="F2475" s="136"/>
      <c r="G2475" s="138"/>
      <c r="H2475" s="106"/>
      <c r="I2475" s="136"/>
      <c r="J2475" s="138"/>
      <c r="K2475" s="135"/>
      <c r="L2475" s="138"/>
      <c r="M2475" s="136"/>
      <c r="N2475" s="138"/>
      <c r="O2475" s="106"/>
      <c r="P2475" s="136"/>
      <c r="Q2475" s="138"/>
      <c r="R2475" s="135"/>
      <c r="S2475" s="138"/>
      <c r="T2475" s="136"/>
      <c r="U2475" s="138"/>
    </row>
    <row r="2476" spans="1:21" s="148" customFormat="1" x14ac:dyDescent="0.3">
      <c r="A2476" s="111"/>
      <c r="B2476" s="145"/>
      <c r="C2476" s="146"/>
      <c r="D2476" s="145"/>
      <c r="E2476" s="147"/>
      <c r="F2476" s="145"/>
      <c r="G2476" s="146"/>
      <c r="H2476" s="106"/>
      <c r="I2476" s="145"/>
      <c r="J2476" s="146"/>
      <c r="K2476" s="145"/>
      <c r="L2476" s="147"/>
      <c r="M2476" s="145"/>
      <c r="N2476" s="146"/>
      <c r="O2476" s="106"/>
      <c r="P2476" s="145"/>
      <c r="Q2476" s="146"/>
      <c r="R2476" s="145"/>
      <c r="S2476" s="147"/>
      <c r="T2476" s="145"/>
      <c r="U2476" s="146"/>
    </row>
    <row r="2477" spans="1:21" s="148" customFormat="1" x14ac:dyDescent="0.3">
      <c r="A2477" s="111"/>
      <c r="C2477" s="111" t="s">
        <v>197</v>
      </c>
      <c r="D2477" s="111" t="s">
        <v>3</v>
      </c>
      <c r="E2477" s="111" t="s">
        <v>203</v>
      </c>
      <c r="J2477" s="111" t="s">
        <v>197</v>
      </c>
      <c r="K2477" s="111" t="s">
        <v>3</v>
      </c>
      <c r="L2477" s="111" t="s">
        <v>203</v>
      </c>
      <c r="Q2477" s="111" t="s">
        <v>197</v>
      </c>
      <c r="R2477" s="111" t="s">
        <v>3</v>
      </c>
      <c r="S2477" s="111" t="s">
        <v>203</v>
      </c>
    </row>
    <row r="2478" spans="1:21" s="148" customFormat="1" x14ac:dyDescent="0.3">
      <c r="A2478" s="111"/>
      <c r="B2478" s="111" t="s">
        <v>199</v>
      </c>
      <c r="C2478" s="148" t="e">
        <f>AVERAGE(B2469,C2470,D2471,E2472,F2473,G2474)</f>
        <v>#DIV/0!</v>
      </c>
      <c r="D2478" s="148" t="e">
        <f>STDEV(B2469,C2470,D2471,E2472,F2473,G2474)</f>
        <v>#DIV/0!</v>
      </c>
      <c r="E2478" s="148" t="e">
        <f>ROUND((D2478/C2478)*100,2)&amp;"%"</f>
        <v>#DIV/0!</v>
      </c>
      <c r="I2478" s="111" t="s">
        <v>199</v>
      </c>
      <c r="J2478" s="148" t="e">
        <f>AVERAGE(I2469,J2470,K2471,L2472,M2473,N2474)</f>
        <v>#DIV/0!</v>
      </c>
      <c r="K2478" s="148" t="e">
        <f>STDEV(I2469,J2470,K2471,L2472,M2473,N2474)</f>
        <v>#DIV/0!</v>
      </c>
      <c r="L2478" s="148" t="e">
        <f>ROUND((K2478/J2478)*100,2)&amp;"%"</f>
        <v>#DIV/0!</v>
      </c>
      <c r="P2478" s="111" t="s">
        <v>199</v>
      </c>
      <c r="Q2478" s="148" t="e">
        <f>AVERAGE(P2469,Q2470,R2471,S2472,T2473,U2474)</f>
        <v>#DIV/0!</v>
      </c>
      <c r="R2478" s="148" t="e">
        <f>STDEV(P2469,Q2470,R2471,S2472,T2473,U2474)</f>
        <v>#DIV/0!</v>
      </c>
      <c r="S2478" s="148" t="e">
        <f>ROUND((R2478/Q2478)*100,2)&amp;"%"</f>
        <v>#DIV/0!</v>
      </c>
    </row>
    <row r="2479" spans="1:21" s="148" customFormat="1" x14ac:dyDescent="0.3">
      <c r="A2479" s="111"/>
      <c r="B2479" s="111" t="s">
        <v>198</v>
      </c>
      <c r="C2479" s="148" t="e">
        <f>AVERAGE(B2470,C2469,D2469,F2469,G2469,E2470)</f>
        <v>#DIV/0!</v>
      </c>
      <c r="D2479" s="148" t="e">
        <f>STDEV(B2470,C2469,D2469,E2470,F2469,G2469)</f>
        <v>#DIV/0!</v>
      </c>
      <c r="E2479" s="148" t="e">
        <f t="shared" ref="E2479:E2483" si="411">ROUND((D2479/C2479)*100,2)&amp;"%"</f>
        <v>#DIV/0!</v>
      </c>
      <c r="F2479" s="111"/>
      <c r="G2479" s="111"/>
      <c r="I2479" s="111" t="s">
        <v>198</v>
      </c>
      <c r="J2479" s="148" t="e">
        <f>AVERAGE(I2470,J2469,K2469,M2469,N2469,L2470)</f>
        <v>#DIV/0!</v>
      </c>
      <c r="K2479" s="148" t="e">
        <f>STDEV(I2470,J2469,K2469,L2470,M2469,N2469)</f>
        <v>#DIV/0!</v>
      </c>
      <c r="L2479" s="148" t="e">
        <f t="shared" ref="L2479:L2483" si="412">ROUND((K2479/J2479)*100,2)&amp;"%"</f>
        <v>#DIV/0!</v>
      </c>
      <c r="M2479" s="111"/>
      <c r="N2479" s="111"/>
      <c r="P2479" s="111" t="s">
        <v>198</v>
      </c>
      <c r="Q2479" s="148" t="e">
        <f>AVERAGE(P2470,Q2469,R2469,T2469,U2469,S2470)</f>
        <v>#DIV/0!</v>
      </c>
      <c r="R2479" s="148" t="e">
        <f>STDEV(P2470,Q2469,R2469,S2470,T2469,U2469)</f>
        <v>#DIV/0!</v>
      </c>
      <c r="S2479" s="148" t="e">
        <f t="shared" ref="S2479:S2483" si="413">ROUND((R2479/Q2479)*100,2)&amp;"%"</f>
        <v>#DIV/0!</v>
      </c>
      <c r="T2479" s="111"/>
      <c r="U2479" s="111"/>
    </row>
    <row r="2480" spans="1:21" s="148" customFormat="1" x14ac:dyDescent="0.3">
      <c r="A2480" s="111"/>
      <c r="B2480" s="111" t="s">
        <v>200</v>
      </c>
      <c r="C2480" s="148" t="e">
        <f>AVERAGE(B2472,C2471,D2470,E2469,F2474,G2473)</f>
        <v>#DIV/0!</v>
      </c>
      <c r="D2480" s="148" t="e">
        <f>STDEV(B2472,C2471,D2470,E2469,F2474,G2473)</f>
        <v>#DIV/0!</v>
      </c>
      <c r="E2480" s="148" t="e">
        <f t="shared" si="411"/>
        <v>#DIV/0!</v>
      </c>
      <c r="F2480" s="111"/>
      <c r="G2480" s="111"/>
      <c r="I2480" s="111" t="s">
        <v>200</v>
      </c>
      <c r="J2480" s="148" t="e">
        <f>AVERAGE(I2472,J2471,K2470,L2469,M2474,N2473)</f>
        <v>#DIV/0!</v>
      </c>
      <c r="K2480" s="148" t="e">
        <f>STDEV(I2472,J2471,K2470,L2469,M2474,N2473)</f>
        <v>#DIV/0!</v>
      </c>
      <c r="L2480" s="148" t="e">
        <f t="shared" si="412"/>
        <v>#DIV/0!</v>
      </c>
      <c r="M2480" s="111"/>
      <c r="N2480" s="111"/>
      <c r="P2480" s="111" t="s">
        <v>200</v>
      </c>
      <c r="Q2480" s="148" t="e">
        <f>AVERAGE(P2472,Q2471,R2470,S2469,T2474,U2473)</f>
        <v>#DIV/0!</v>
      </c>
      <c r="R2480" s="148" t="e">
        <f>STDEV(P2472,Q2471,R2470,S2469,T2474,U2473)</f>
        <v>#DIV/0!</v>
      </c>
      <c r="S2480" s="148" t="e">
        <f t="shared" si="413"/>
        <v>#DIV/0!</v>
      </c>
      <c r="T2480" s="111"/>
      <c r="U2480" s="111"/>
    </row>
    <row r="2481" spans="1:21" s="148" customFormat="1" x14ac:dyDescent="0.3">
      <c r="A2481" s="111"/>
      <c r="B2481" s="111" t="s">
        <v>201</v>
      </c>
      <c r="C2481" s="148" t="e">
        <f>AVERAGE(B2473,C2474,D2474,E2473,F2472,G2471)</f>
        <v>#DIV/0!</v>
      </c>
      <c r="D2481" s="148" t="e">
        <f>STDEV(B2473,C2474,D2474,E2473,F2472,G2471)</f>
        <v>#DIV/0!</v>
      </c>
      <c r="E2481" s="148" t="e">
        <f t="shared" si="411"/>
        <v>#DIV/0!</v>
      </c>
      <c r="F2481" s="111"/>
      <c r="G2481" s="111"/>
      <c r="I2481" s="111" t="s">
        <v>201</v>
      </c>
      <c r="J2481" s="148" t="e">
        <f>AVERAGE(I2473,J2474,K2474,L2473,M2472,N2471)</f>
        <v>#DIV/0!</v>
      </c>
      <c r="K2481" s="148" t="e">
        <f>STDEV(I2473,J2474,K2474,L2473,M2472,N2471)</f>
        <v>#DIV/0!</v>
      </c>
      <c r="L2481" s="148" t="e">
        <f t="shared" si="412"/>
        <v>#DIV/0!</v>
      </c>
      <c r="M2481" s="111"/>
      <c r="N2481" s="111"/>
      <c r="P2481" s="111" t="s">
        <v>201</v>
      </c>
      <c r="Q2481" s="148" t="e">
        <f>AVERAGE(P2473,Q2474,R2474,S2473,T2472,U2471)</f>
        <v>#DIV/0!</v>
      </c>
      <c r="R2481" s="148" t="e">
        <f>STDEV(P2473,Q2474,R2474,S2473,T2472,U2471)</f>
        <v>#DIV/0!</v>
      </c>
      <c r="S2481" s="148" t="e">
        <f t="shared" si="413"/>
        <v>#DIV/0!</v>
      </c>
      <c r="T2481" s="111"/>
      <c r="U2481" s="111"/>
    </row>
    <row r="2482" spans="1:21" s="148" customFormat="1" x14ac:dyDescent="0.3">
      <c r="A2482" s="111"/>
      <c r="B2482" s="111" t="s">
        <v>202</v>
      </c>
      <c r="C2482" s="148" t="e">
        <f>AVERAGE(B2475,C2473,D2472,G2470,F2475,E2476)</f>
        <v>#DIV/0!</v>
      </c>
      <c r="D2482" s="148" t="e">
        <f>STDEV(B2475,C2473,D2472,G2470,F2475,E2476)</f>
        <v>#DIV/0!</v>
      </c>
      <c r="E2482" s="148" t="e">
        <f t="shared" si="411"/>
        <v>#DIV/0!</v>
      </c>
      <c r="F2482" s="111"/>
      <c r="G2482" s="111"/>
      <c r="I2482" s="111" t="s">
        <v>202</v>
      </c>
      <c r="J2482" s="148" t="e">
        <f>AVERAGE(I2475,J2473,K2472,N2470,M2475,L2476)</f>
        <v>#DIV/0!</v>
      </c>
      <c r="K2482" s="148" t="e">
        <f>STDEV(I2475,J2473,K2472,N2470,M2475,L2476)</f>
        <v>#DIV/0!</v>
      </c>
      <c r="L2482" s="148" t="e">
        <f t="shared" si="412"/>
        <v>#DIV/0!</v>
      </c>
      <c r="M2482" s="111"/>
      <c r="N2482" s="111"/>
      <c r="P2482" s="111" t="s">
        <v>202</v>
      </c>
      <c r="Q2482" s="148" t="e">
        <f>AVERAGE(P2475,Q2473,R2472,U2470,T2475,S2476)</f>
        <v>#DIV/0!</v>
      </c>
      <c r="R2482" s="148" t="e">
        <f>STDEV(P2475,Q2473,R2472,U2470,T2475,S2476)</f>
        <v>#DIV/0!</v>
      </c>
      <c r="S2482" s="148" t="e">
        <f t="shared" si="413"/>
        <v>#DIV/0!</v>
      </c>
      <c r="T2482" s="111"/>
      <c r="U2482" s="111"/>
    </row>
    <row r="2483" spans="1:21" s="148" customFormat="1" x14ac:dyDescent="0.3">
      <c r="A2483" s="111"/>
      <c r="B2483" s="111" t="s">
        <v>204</v>
      </c>
      <c r="C2483" s="148" t="e">
        <f>AVERAGE(B2476,C2475,D2476,E2475,F2476,G2475)</f>
        <v>#DIV/0!</v>
      </c>
      <c r="D2483" s="148" t="e">
        <f>STDEV(B2476,C2475,D2476,E2475,F2476,G2475)</f>
        <v>#DIV/0!</v>
      </c>
      <c r="E2483" s="148" t="e">
        <f t="shared" si="411"/>
        <v>#DIV/0!</v>
      </c>
      <c r="F2483" s="111"/>
      <c r="G2483" s="111"/>
      <c r="I2483" s="111" t="s">
        <v>204</v>
      </c>
      <c r="J2483" s="148" t="e">
        <f>AVERAGE(I2476,J2475,K2476,L2475,M2476,N2475)</f>
        <v>#DIV/0!</v>
      </c>
      <c r="K2483" s="148" t="e">
        <f>STDEV(I2476,J2475,K2476,L2475,M2476,N2475)</f>
        <v>#DIV/0!</v>
      </c>
      <c r="L2483" s="148" t="e">
        <f t="shared" si="412"/>
        <v>#DIV/0!</v>
      </c>
      <c r="M2483" s="111"/>
      <c r="N2483" s="111"/>
      <c r="P2483" s="111" t="s">
        <v>204</v>
      </c>
      <c r="Q2483" s="148" t="e">
        <f>AVERAGE(P2476,Q2475,R2476,S2475,T2476,U2475)</f>
        <v>#DIV/0!</v>
      </c>
      <c r="R2483" s="148" t="e">
        <f>STDEV(P2476,Q2475,R2476,S2475,T2476,U2475)</f>
        <v>#DIV/0!</v>
      </c>
      <c r="S2483" s="148" t="e">
        <f t="shared" si="413"/>
        <v>#DIV/0!</v>
      </c>
      <c r="T2483" s="111"/>
      <c r="U2483" s="111"/>
    </row>
    <row r="2484" spans="1:21" s="148" customFormat="1" x14ac:dyDescent="0.3">
      <c r="A2484" s="111"/>
      <c r="B2484" s="111"/>
      <c r="C2484" s="111"/>
      <c r="D2484" s="111"/>
      <c r="E2484" s="111"/>
      <c r="F2484" s="111"/>
      <c r="G2484" s="111"/>
      <c r="I2484" s="111"/>
      <c r="J2484" s="111"/>
      <c r="K2484" s="111"/>
      <c r="L2484" s="111"/>
      <c r="M2484" s="111"/>
      <c r="N2484" s="111"/>
      <c r="P2484" s="111"/>
      <c r="Q2484" s="111"/>
      <c r="R2484" s="111"/>
      <c r="S2484" s="111"/>
      <c r="T2484" s="111"/>
      <c r="U2484" s="111"/>
    </row>
    <row r="2485" spans="1:21" s="148" customFormat="1" x14ac:dyDescent="0.3">
      <c r="A2485" s="111"/>
      <c r="B2485" s="52" t="s">
        <v>194</v>
      </c>
      <c r="C2485" s="106"/>
      <c r="D2485" s="106"/>
      <c r="E2485" s="106"/>
      <c r="F2485" s="106"/>
      <c r="G2485" s="106"/>
      <c r="H2485" s="106"/>
      <c r="I2485" s="52" t="s">
        <v>195</v>
      </c>
      <c r="J2485" s="106"/>
      <c r="K2485" s="106"/>
      <c r="L2485" s="106"/>
      <c r="M2485" s="106"/>
      <c r="N2485" s="106"/>
      <c r="O2485" s="106"/>
      <c r="P2485" s="52" t="s">
        <v>196</v>
      </c>
      <c r="Q2485" s="106"/>
      <c r="R2485" s="106"/>
      <c r="S2485" s="106"/>
      <c r="T2485" s="106"/>
      <c r="U2485" s="106"/>
    </row>
    <row r="2486" spans="1:21" s="148" customFormat="1" x14ac:dyDescent="0.3">
      <c r="A2486" s="111"/>
      <c r="B2486" s="131"/>
      <c r="C2486" s="131"/>
      <c r="D2486" s="131"/>
      <c r="E2486" s="131"/>
      <c r="F2486" s="131"/>
      <c r="G2486" s="131"/>
      <c r="H2486" s="106"/>
      <c r="I2486" s="131"/>
      <c r="J2486" s="131"/>
      <c r="K2486" s="131"/>
      <c r="L2486" s="131"/>
      <c r="M2486" s="131"/>
      <c r="N2486" s="131"/>
      <c r="O2486" s="106"/>
      <c r="P2486" s="131"/>
      <c r="Q2486" s="131"/>
      <c r="R2486" s="131"/>
      <c r="S2486" s="131"/>
      <c r="T2486" s="131"/>
      <c r="U2486" s="131"/>
    </row>
    <row r="2487" spans="1:21" s="148" customFormat="1" x14ac:dyDescent="0.3">
      <c r="A2487" s="111"/>
      <c r="B2487" s="132"/>
      <c r="C2487" s="133"/>
      <c r="D2487" s="133"/>
      <c r="E2487" s="134"/>
      <c r="F2487" s="133"/>
      <c r="G2487" s="133"/>
      <c r="H2487" s="106"/>
      <c r="I2487" s="132"/>
      <c r="J2487" s="133"/>
      <c r="K2487" s="133"/>
      <c r="L2487" s="134"/>
      <c r="M2487" s="133"/>
      <c r="N2487" s="133"/>
      <c r="O2487" s="106"/>
      <c r="P2487" s="132"/>
      <c r="Q2487" s="133"/>
      <c r="R2487" s="133"/>
      <c r="S2487" s="134"/>
      <c r="T2487" s="133"/>
      <c r="U2487" s="133"/>
    </row>
    <row r="2488" spans="1:21" s="148" customFormat="1" x14ac:dyDescent="0.3">
      <c r="A2488" s="111"/>
      <c r="B2488" s="133"/>
      <c r="C2488" s="132"/>
      <c r="D2488" s="134"/>
      <c r="E2488" s="133"/>
      <c r="F2488" s="135"/>
      <c r="G2488" s="136"/>
      <c r="H2488" s="106"/>
      <c r="I2488" s="133"/>
      <c r="J2488" s="132"/>
      <c r="K2488" s="134"/>
      <c r="L2488" s="133"/>
      <c r="M2488" s="135"/>
      <c r="N2488" s="136"/>
      <c r="O2488" s="106"/>
      <c r="P2488" s="133"/>
      <c r="Q2488" s="132"/>
      <c r="R2488" s="134"/>
      <c r="S2488" s="133"/>
      <c r="T2488" s="135"/>
      <c r="U2488" s="136"/>
    </row>
    <row r="2489" spans="1:21" s="148" customFormat="1" x14ac:dyDescent="0.3">
      <c r="A2489" s="111"/>
      <c r="B2489" s="135"/>
      <c r="C2489" s="134"/>
      <c r="D2489" s="132"/>
      <c r="E2489" s="135"/>
      <c r="F2489" s="135"/>
      <c r="G2489" s="137"/>
      <c r="H2489" s="106"/>
      <c r="I2489" s="135"/>
      <c r="J2489" s="134"/>
      <c r="K2489" s="132"/>
      <c r="L2489" s="135"/>
      <c r="M2489" s="135"/>
      <c r="N2489" s="137"/>
      <c r="O2489" s="106"/>
      <c r="P2489" s="135"/>
      <c r="Q2489" s="134"/>
      <c r="R2489" s="132"/>
      <c r="S2489" s="135"/>
      <c r="T2489" s="135"/>
      <c r="U2489" s="137"/>
    </row>
    <row r="2490" spans="1:21" s="148" customFormat="1" x14ac:dyDescent="0.3">
      <c r="A2490" s="111"/>
      <c r="B2490" s="134"/>
      <c r="C2490" s="135"/>
      <c r="D2490" s="136"/>
      <c r="E2490" s="132"/>
      <c r="F2490" s="137"/>
      <c r="G2490" s="135"/>
      <c r="H2490" s="106"/>
      <c r="I2490" s="134"/>
      <c r="J2490" s="135"/>
      <c r="K2490" s="136"/>
      <c r="L2490" s="132"/>
      <c r="M2490" s="137"/>
      <c r="N2490" s="135"/>
      <c r="O2490" s="106"/>
      <c r="P2490" s="134"/>
      <c r="Q2490" s="135"/>
      <c r="R2490" s="136"/>
      <c r="S2490" s="132"/>
      <c r="T2490" s="137"/>
      <c r="U2490" s="135"/>
    </row>
    <row r="2491" spans="1:21" s="148" customFormat="1" x14ac:dyDescent="0.3">
      <c r="A2491" s="111"/>
      <c r="B2491" s="137"/>
      <c r="C2491" s="136"/>
      <c r="D2491" s="135"/>
      <c r="E2491" s="137"/>
      <c r="F2491" s="132"/>
      <c r="G2491" s="134"/>
      <c r="H2491" s="106"/>
      <c r="I2491" s="137"/>
      <c r="J2491" s="136"/>
      <c r="K2491" s="135"/>
      <c r="L2491" s="137"/>
      <c r="M2491" s="132"/>
      <c r="N2491" s="134"/>
      <c r="O2491" s="106"/>
      <c r="P2491" s="137"/>
      <c r="Q2491" s="136"/>
      <c r="R2491" s="135"/>
      <c r="S2491" s="137"/>
      <c r="T2491" s="132"/>
      <c r="U2491" s="134"/>
    </row>
    <row r="2492" spans="1:21" s="148" customFormat="1" x14ac:dyDescent="0.3">
      <c r="A2492" s="111"/>
      <c r="B2492" s="135"/>
      <c r="C2492" s="137"/>
      <c r="D2492" s="137"/>
      <c r="E2492" s="135"/>
      <c r="F2492" s="134"/>
      <c r="G2492" s="132"/>
      <c r="H2492" s="106"/>
      <c r="I2492" s="135"/>
      <c r="J2492" s="137"/>
      <c r="K2492" s="137"/>
      <c r="L2492" s="135"/>
      <c r="M2492" s="134"/>
      <c r="N2492" s="132"/>
      <c r="O2492" s="106"/>
      <c r="P2492" s="135"/>
      <c r="Q2492" s="137"/>
      <c r="R2492" s="137"/>
      <c r="S2492" s="135"/>
      <c r="T2492" s="134"/>
      <c r="U2492" s="132"/>
    </row>
    <row r="2493" spans="1:21" s="148" customFormat="1" x14ac:dyDescent="0.3">
      <c r="A2493" s="111"/>
      <c r="B2493" s="136"/>
      <c r="C2493" s="138"/>
      <c r="D2493" s="135"/>
      <c r="E2493" s="138"/>
      <c r="F2493" s="136"/>
      <c r="G2493" s="138"/>
      <c r="H2493" s="106"/>
      <c r="I2493" s="136"/>
      <c r="J2493" s="138"/>
      <c r="K2493" s="135"/>
      <c r="L2493" s="138"/>
      <c r="M2493" s="136"/>
      <c r="N2493" s="138"/>
      <c r="O2493" s="106"/>
      <c r="P2493" s="136"/>
      <c r="Q2493" s="138"/>
      <c r="R2493" s="135"/>
      <c r="S2493" s="138"/>
      <c r="T2493" s="136"/>
      <c r="U2493" s="138"/>
    </row>
    <row r="2494" spans="1:21" s="148" customFormat="1" x14ac:dyDescent="0.3">
      <c r="A2494" s="111"/>
      <c r="B2494" s="145"/>
      <c r="C2494" s="146"/>
      <c r="D2494" s="145"/>
      <c r="E2494" s="147"/>
      <c r="F2494" s="145"/>
      <c r="G2494" s="146"/>
      <c r="H2494" s="106"/>
      <c r="I2494" s="145"/>
      <c r="J2494" s="146"/>
      <c r="K2494" s="145"/>
      <c r="L2494" s="147"/>
      <c r="M2494" s="145"/>
      <c r="N2494" s="146"/>
      <c r="O2494" s="106"/>
      <c r="P2494" s="145"/>
      <c r="Q2494" s="146"/>
      <c r="R2494" s="145"/>
      <c r="S2494" s="147"/>
      <c r="T2494" s="145"/>
      <c r="U2494" s="146"/>
    </row>
    <row r="2495" spans="1:21" s="148" customFormat="1" x14ac:dyDescent="0.3">
      <c r="A2495" s="111"/>
      <c r="C2495" s="111" t="s">
        <v>197</v>
      </c>
      <c r="D2495" s="111" t="s">
        <v>3</v>
      </c>
      <c r="E2495" s="111" t="s">
        <v>203</v>
      </c>
      <c r="J2495" s="111" t="s">
        <v>197</v>
      </c>
      <c r="K2495" s="111" t="s">
        <v>3</v>
      </c>
      <c r="L2495" s="111" t="s">
        <v>203</v>
      </c>
      <c r="Q2495" s="111" t="s">
        <v>197</v>
      </c>
      <c r="R2495" s="111" t="s">
        <v>3</v>
      </c>
      <c r="S2495" s="111" t="s">
        <v>203</v>
      </c>
    </row>
    <row r="2496" spans="1:21" s="148" customFormat="1" x14ac:dyDescent="0.3">
      <c r="A2496" s="111"/>
      <c r="B2496" s="111" t="s">
        <v>199</v>
      </c>
      <c r="C2496" s="148" t="e">
        <f>AVERAGE(B2487,C2488,D2489,E2490,F2491,G2492)</f>
        <v>#DIV/0!</v>
      </c>
      <c r="D2496" s="148" t="e">
        <f>STDEV(B2487,C2488,D2489,E2490,F2491,G2492)</f>
        <v>#DIV/0!</v>
      </c>
      <c r="E2496" s="148" t="e">
        <f>ROUND((D2496/C2496)*100,2)&amp;"%"</f>
        <v>#DIV/0!</v>
      </c>
      <c r="I2496" s="111" t="s">
        <v>199</v>
      </c>
      <c r="J2496" s="148" t="e">
        <f>AVERAGE(I2487,J2488,K2489,L2490,M2491,N2492)</f>
        <v>#DIV/0!</v>
      </c>
      <c r="K2496" s="148" t="e">
        <f>STDEV(I2487,J2488,K2489,L2490,M2491,N2492)</f>
        <v>#DIV/0!</v>
      </c>
      <c r="L2496" s="148" t="e">
        <f>ROUND((K2496/J2496)*100,2)&amp;"%"</f>
        <v>#DIV/0!</v>
      </c>
      <c r="P2496" s="111" t="s">
        <v>199</v>
      </c>
      <c r="Q2496" s="148" t="e">
        <f>AVERAGE(P2487,Q2488,R2489,S2490,T2491,U2492)</f>
        <v>#DIV/0!</v>
      </c>
      <c r="R2496" s="148" t="e">
        <f>STDEV(P2487,Q2488,R2489,S2490,T2491,U2492)</f>
        <v>#DIV/0!</v>
      </c>
      <c r="S2496" s="148" t="e">
        <f>ROUND((R2496/Q2496)*100,2)&amp;"%"</f>
        <v>#DIV/0!</v>
      </c>
    </row>
    <row r="2497" spans="1:21" s="148" customFormat="1" x14ac:dyDescent="0.3">
      <c r="A2497" s="111"/>
      <c r="B2497" s="111" t="s">
        <v>198</v>
      </c>
      <c r="C2497" s="148" t="e">
        <f>AVERAGE(B2488,C2487,D2487,F2487,G2487,E2488)</f>
        <v>#DIV/0!</v>
      </c>
      <c r="D2497" s="148" t="e">
        <f>STDEV(B2488,C2487,D2487,E2488,F2487,G2487)</f>
        <v>#DIV/0!</v>
      </c>
      <c r="E2497" s="148" t="e">
        <f t="shared" ref="E2497:E2501" si="414">ROUND((D2497/C2497)*100,2)&amp;"%"</f>
        <v>#DIV/0!</v>
      </c>
      <c r="F2497" s="111"/>
      <c r="G2497" s="111"/>
      <c r="I2497" s="111" t="s">
        <v>198</v>
      </c>
      <c r="J2497" s="148" t="e">
        <f>AVERAGE(I2488,J2487,K2487,M2487,N2487,L2488)</f>
        <v>#DIV/0!</v>
      </c>
      <c r="K2497" s="148" t="e">
        <f>STDEV(I2488,J2487,K2487,L2488,M2487,N2487)</f>
        <v>#DIV/0!</v>
      </c>
      <c r="L2497" s="148" t="e">
        <f t="shared" ref="L2497:L2501" si="415">ROUND((K2497/J2497)*100,2)&amp;"%"</f>
        <v>#DIV/0!</v>
      </c>
      <c r="M2497" s="111"/>
      <c r="N2497" s="111"/>
      <c r="P2497" s="111" t="s">
        <v>198</v>
      </c>
      <c r="Q2497" s="148" t="e">
        <f>AVERAGE(P2488,Q2487,R2487,T2487,U2487,S2488)</f>
        <v>#DIV/0!</v>
      </c>
      <c r="R2497" s="148" t="e">
        <f>STDEV(P2488,Q2487,R2487,S2488,T2487,U2487)</f>
        <v>#DIV/0!</v>
      </c>
      <c r="S2497" s="148" t="e">
        <f t="shared" ref="S2497:S2501" si="416">ROUND((R2497/Q2497)*100,2)&amp;"%"</f>
        <v>#DIV/0!</v>
      </c>
      <c r="T2497" s="111"/>
      <c r="U2497" s="111"/>
    </row>
    <row r="2498" spans="1:21" s="148" customFormat="1" x14ac:dyDescent="0.3">
      <c r="A2498" s="111"/>
      <c r="B2498" s="111" t="s">
        <v>200</v>
      </c>
      <c r="C2498" s="148" t="e">
        <f>AVERAGE(B2490,C2489,D2488,E2487,F2492,G2491)</f>
        <v>#DIV/0!</v>
      </c>
      <c r="D2498" s="148" t="e">
        <f>STDEV(B2490,C2489,D2488,E2487,F2492,G2491)</f>
        <v>#DIV/0!</v>
      </c>
      <c r="E2498" s="148" t="e">
        <f t="shared" si="414"/>
        <v>#DIV/0!</v>
      </c>
      <c r="F2498" s="111"/>
      <c r="G2498" s="111"/>
      <c r="I2498" s="111" t="s">
        <v>200</v>
      </c>
      <c r="J2498" s="148" t="e">
        <f>AVERAGE(I2490,J2489,K2488,L2487,M2492,N2491)</f>
        <v>#DIV/0!</v>
      </c>
      <c r="K2498" s="148" t="e">
        <f>STDEV(I2490,J2489,K2488,L2487,M2492,N2491)</f>
        <v>#DIV/0!</v>
      </c>
      <c r="L2498" s="148" t="e">
        <f t="shared" si="415"/>
        <v>#DIV/0!</v>
      </c>
      <c r="M2498" s="111"/>
      <c r="N2498" s="111"/>
      <c r="P2498" s="111" t="s">
        <v>200</v>
      </c>
      <c r="Q2498" s="148" t="e">
        <f>AVERAGE(P2490,Q2489,R2488,S2487,T2492,U2491)</f>
        <v>#DIV/0!</v>
      </c>
      <c r="R2498" s="148" t="e">
        <f>STDEV(P2490,Q2489,R2488,S2487,T2492,U2491)</f>
        <v>#DIV/0!</v>
      </c>
      <c r="S2498" s="148" t="e">
        <f t="shared" si="416"/>
        <v>#DIV/0!</v>
      </c>
      <c r="T2498" s="111"/>
      <c r="U2498" s="111"/>
    </row>
    <row r="2499" spans="1:21" s="148" customFormat="1" x14ac:dyDescent="0.3">
      <c r="A2499" s="111"/>
      <c r="B2499" s="111" t="s">
        <v>201</v>
      </c>
      <c r="C2499" s="148" t="e">
        <f>AVERAGE(B2491,C2492,D2492,E2491,F2490,G2489)</f>
        <v>#DIV/0!</v>
      </c>
      <c r="D2499" s="148" t="e">
        <f>STDEV(B2491,C2492,D2492,E2491,F2490,G2489)</f>
        <v>#DIV/0!</v>
      </c>
      <c r="E2499" s="148" t="e">
        <f t="shared" si="414"/>
        <v>#DIV/0!</v>
      </c>
      <c r="F2499" s="111"/>
      <c r="G2499" s="111"/>
      <c r="I2499" s="111" t="s">
        <v>201</v>
      </c>
      <c r="J2499" s="148" t="e">
        <f>AVERAGE(I2491,J2492,K2492,L2491,M2490,N2489)</f>
        <v>#DIV/0!</v>
      </c>
      <c r="K2499" s="148" t="e">
        <f>STDEV(I2491,J2492,K2492,L2491,M2490,N2489)</f>
        <v>#DIV/0!</v>
      </c>
      <c r="L2499" s="148" t="e">
        <f t="shared" si="415"/>
        <v>#DIV/0!</v>
      </c>
      <c r="M2499" s="111"/>
      <c r="N2499" s="111"/>
      <c r="P2499" s="111" t="s">
        <v>201</v>
      </c>
      <c r="Q2499" s="148" t="e">
        <f>AVERAGE(P2491,Q2492,R2492,S2491,T2490,U2489)</f>
        <v>#DIV/0!</v>
      </c>
      <c r="R2499" s="148" t="e">
        <f>STDEV(P2491,Q2492,R2492,S2491,T2490,U2489)</f>
        <v>#DIV/0!</v>
      </c>
      <c r="S2499" s="148" t="e">
        <f t="shared" si="416"/>
        <v>#DIV/0!</v>
      </c>
      <c r="T2499" s="111"/>
      <c r="U2499" s="111"/>
    </row>
    <row r="2500" spans="1:21" s="148" customFormat="1" x14ac:dyDescent="0.3">
      <c r="A2500" s="111"/>
      <c r="B2500" s="111" t="s">
        <v>202</v>
      </c>
      <c r="C2500" s="148" t="e">
        <f>AVERAGE(B2493,C2491,D2490,G2488,F2493,E2494)</f>
        <v>#DIV/0!</v>
      </c>
      <c r="D2500" s="148" t="e">
        <f>STDEV(B2493,C2491,D2490,G2488,F2493,E2494)</f>
        <v>#DIV/0!</v>
      </c>
      <c r="E2500" s="148" t="e">
        <f t="shared" si="414"/>
        <v>#DIV/0!</v>
      </c>
      <c r="F2500" s="111"/>
      <c r="G2500" s="111"/>
      <c r="I2500" s="111" t="s">
        <v>202</v>
      </c>
      <c r="J2500" s="148" t="e">
        <f>AVERAGE(I2493,J2491,K2490,N2488,M2493,L2494)</f>
        <v>#DIV/0!</v>
      </c>
      <c r="K2500" s="148" t="e">
        <f>STDEV(I2493,J2491,K2490,N2488,M2493,L2494)</f>
        <v>#DIV/0!</v>
      </c>
      <c r="L2500" s="148" t="e">
        <f t="shared" si="415"/>
        <v>#DIV/0!</v>
      </c>
      <c r="M2500" s="111"/>
      <c r="N2500" s="111"/>
      <c r="P2500" s="111" t="s">
        <v>202</v>
      </c>
      <c r="Q2500" s="148" t="e">
        <f>AVERAGE(P2493,Q2491,R2490,U2488,T2493,S2494)</f>
        <v>#DIV/0!</v>
      </c>
      <c r="R2500" s="148" t="e">
        <f>STDEV(P2493,Q2491,R2490,U2488,T2493,S2494)</f>
        <v>#DIV/0!</v>
      </c>
      <c r="S2500" s="148" t="e">
        <f t="shared" si="416"/>
        <v>#DIV/0!</v>
      </c>
      <c r="T2500" s="111"/>
      <c r="U2500" s="111"/>
    </row>
    <row r="2501" spans="1:21" s="148" customFormat="1" x14ac:dyDescent="0.3">
      <c r="A2501" s="111"/>
      <c r="B2501" s="111" t="s">
        <v>204</v>
      </c>
      <c r="C2501" s="148" t="e">
        <f>AVERAGE(B2494,C2493,D2494,E2493,F2494,G2493)</f>
        <v>#DIV/0!</v>
      </c>
      <c r="D2501" s="148" t="e">
        <f>STDEV(B2494,C2493,D2494,E2493,F2494,G2493)</f>
        <v>#DIV/0!</v>
      </c>
      <c r="E2501" s="148" t="e">
        <f t="shared" si="414"/>
        <v>#DIV/0!</v>
      </c>
      <c r="F2501" s="111"/>
      <c r="G2501" s="111"/>
      <c r="I2501" s="111" t="s">
        <v>204</v>
      </c>
      <c r="J2501" s="148" t="e">
        <f>AVERAGE(I2494,J2493,K2494,L2493,M2494,N2493)</f>
        <v>#DIV/0!</v>
      </c>
      <c r="K2501" s="148" t="e">
        <f>STDEV(I2494,J2493,K2494,L2493,M2494,N2493)</f>
        <v>#DIV/0!</v>
      </c>
      <c r="L2501" s="148" t="e">
        <f t="shared" si="415"/>
        <v>#DIV/0!</v>
      </c>
      <c r="M2501" s="111"/>
      <c r="N2501" s="111"/>
      <c r="P2501" s="111" t="s">
        <v>204</v>
      </c>
      <c r="Q2501" s="148" t="e">
        <f>AVERAGE(P2494,Q2493,R2494,S2493,T2494,U2493)</f>
        <v>#DIV/0!</v>
      </c>
      <c r="R2501" s="148" t="e">
        <f>STDEV(P2494,Q2493,R2494,S2493,T2494,U2493)</f>
        <v>#DIV/0!</v>
      </c>
      <c r="S2501" s="148" t="e">
        <f t="shared" si="416"/>
        <v>#DIV/0!</v>
      </c>
      <c r="T2501" s="111"/>
      <c r="U2501" s="111"/>
    </row>
    <row r="2502" spans="1:21" s="148" customFormat="1" x14ac:dyDescent="0.3">
      <c r="A2502" s="111"/>
      <c r="B2502" s="111"/>
      <c r="C2502" s="111"/>
      <c r="D2502" s="111"/>
      <c r="E2502" s="111"/>
      <c r="F2502" s="111"/>
      <c r="G2502" s="111"/>
      <c r="I2502" s="111"/>
      <c r="J2502" s="111"/>
      <c r="K2502" s="111"/>
      <c r="L2502" s="111"/>
      <c r="M2502" s="111"/>
      <c r="N2502" s="111"/>
      <c r="P2502" s="111"/>
      <c r="Q2502" s="111"/>
      <c r="R2502" s="111"/>
      <c r="S2502" s="111"/>
      <c r="T2502" s="111"/>
      <c r="U2502" s="111"/>
    </row>
    <row r="2503" spans="1:21" s="148" customFormat="1" x14ac:dyDescent="0.3">
      <c r="A2503" s="111"/>
      <c r="B2503" s="52" t="s">
        <v>194</v>
      </c>
      <c r="C2503" s="106"/>
      <c r="D2503" s="106"/>
      <c r="E2503" s="106"/>
      <c r="F2503" s="106"/>
      <c r="G2503" s="106"/>
      <c r="H2503" s="106"/>
      <c r="I2503" s="52" t="s">
        <v>195</v>
      </c>
      <c r="J2503" s="106"/>
      <c r="K2503" s="106"/>
      <c r="L2503" s="106"/>
      <c r="M2503" s="106"/>
      <c r="N2503" s="106"/>
      <c r="O2503" s="106"/>
      <c r="P2503" s="52" t="s">
        <v>196</v>
      </c>
      <c r="Q2503" s="106"/>
      <c r="R2503" s="106"/>
      <c r="S2503" s="106"/>
      <c r="T2503" s="106"/>
      <c r="U2503" s="106"/>
    </row>
    <row r="2504" spans="1:21" s="148" customFormat="1" x14ac:dyDescent="0.3">
      <c r="A2504" s="111"/>
      <c r="B2504" s="131"/>
      <c r="C2504" s="131"/>
      <c r="D2504" s="131"/>
      <c r="E2504" s="131"/>
      <c r="F2504" s="131"/>
      <c r="G2504" s="131"/>
      <c r="H2504" s="106"/>
      <c r="I2504" s="131"/>
      <c r="J2504" s="131"/>
      <c r="K2504" s="131"/>
      <c r="L2504" s="131"/>
      <c r="M2504" s="131"/>
      <c r="N2504" s="131"/>
      <c r="O2504" s="106"/>
      <c r="P2504" s="131"/>
      <c r="Q2504" s="131"/>
      <c r="R2504" s="131"/>
      <c r="S2504" s="131"/>
      <c r="T2504" s="131"/>
      <c r="U2504" s="131"/>
    </row>
    <row r="2505" spans="1:21" s="148" customFormat="1" x14ac:dyDescent="0.3">
      <c r="A2505" s="111"/>
      <c r="B2505" s="132"/>
      <c r="C2505" s="133"/>
      <c r="D2505" s="133"/>
      <c r="E2505" s="134"/>
      <c r="F2505" s="133"/>
      <c r="G2505" s="133"/>
      <c r="H2505" s="106"/>
      <c r="I2505" s="132"/>
      <c r="J2505" s="133"/>
      <c r="K2505" s="133"/>
      <c r="L2505" s="134"/>
      <c r="M2505" s="133"/>
      <c r="N2505" s="133"/>
      <c r="O2505" s="106"/>
      <c r="P2505" s="132"/>
      <c r="Q2505" s="133"/>
      <c r="R2505" s="133"/>
      <c r="S2505" s="134"/>
      <c r="T2505" s="133"/>
      <c r="U2505" s="133"/>
    </row>
    <row r="2506" spans="1:21" s="148" customFormat="1" x14ac:dyDescent="0.3">
      <c r="A2506" s="111"/>
      <c r="B2506" s="133"/>
      <c r="C2506" s="132"/>
      <c r="D2506" s="134"/>
      <c r="E2506" s="133"/>
      <c r="F2506" s="135"/>
      <c r="G2506" s="136"/>
      <c r="H2506" s="106"/>
      <c r="I2506" s="133"/>
      <c r="J2506" s="132"/>
      <c r="K2506" s="134"/>
      <c r="L2506" s="133"/>
      <c r="M2506" s="135"/>
      <c r="N2506" s="136"/>
      <c r="O2506" s="106"/>
      <c r="P2506" s="133"/>
      <c r="Q2506" s="132"/>
      <c r="R2506" s="134"/>
      <c r="S2506" s="133"/>
      <c r="T2506" s="135"/>
      <c r="U2506" s="136"/>
    </row>
    <row r="2507" spans="1:21" s="148" customFormat="1" x14ac:dyDescent="0.3">
      <c r="A2507" s="111"/>
      <c r="B2507" s="135"/>
      <c r="C2507" s="134"/>
      <c r="D2507" s="132"/>
      <c r="E2507" s="135"/>
      <c r="F2507" s="135"/>
      <c r="G2507" s="137"/>
      <c r="H2507" s="106"/>
      <c r="I2507" s="135"/>
      <c r="J2507" s="134"/>
      <c r="K2507" s="132"/>
      <c r="L2507" s="135"/>
      <c r="M2507" s="135"/>
      <c r="N2507" s="137"/>
      <c r="O2507" s="106"/>
      <c r="P2507" s="135"/>
      <c r="Q2507" s="134"/>
      <c r="R2507" s="132"/>
      <c r="S2507" s="135"/>
      <c r="T2507" s="135"/>
      <c r="U2507" s="137"/>
    </row>
    <row r="2508" spans="1:21" s="148" customFormat="1" x14ac:dyDescent="0.3">
      <c r="A2508" s="111"/>
      <c r="B2508" s="134"/>
      <c r="C2508" s="135"/>
      <c r="D2508" s="136"/>
      <c r="E2508" s="132"/>
      <c r="F2508" s="137"/>
      <c r="G2508" s="135"/>
      <c r="H2508" s="106"/>
      <c r="I2508" s="134"/>
      <c r="J2508" s="135"/>
      <c r="K2508" s="136"/>
      <c r="L2508" s="132"/>
      <c r="M2508" s="137"/>
      <c r="N2508" s="135"/>
      <c r="O2508" s="106"/>
      <c r="P2508" s="134"/>
      <c r="Q2508" s="135"/>
      <c r="R2508" s="136"/>
      <c r="S2508" s="132"/>
      <c r="T2508" s="137"/>
      <c r="U2508" s="135"/>
    </row>
    <row r="2509" spans="1:21" s="148" customFormat="1" x14ac:dyDescent="0.3">
      <c r="A2509" s="111"/>
      <c r="B2509" s="137"/>
      <c r="C2509" s="136"/>
      <c r="D2509" s="135"/>
      <c r="E2509" s="137"/>
      <c r="F2509" s="132"/>
      <c r="G2509" s="134"/>
      <c r="H2509" s="106"/>
      <c r="I2509" s="137"/>
      <c r="J2509" s="136"/>
      <c r="K2509" s="135"/>
      <c r="L2509" s="137"/>
      <c r="M2509" s="132"/>
      <c r="N2509" s="134"/>
      <c r="O2509" s="106"/>
      <c r="P2509" s="137"/>
      <c r="Q2509" s="136"/>
      <c r="R2509" s="135"/>
      <c r="S2509" s="137"/>
      <c r="T2509" s="132"/>
      <c r="U2509" s="134"/>
    </row>
    <row r="2510" spans="1:21" s="148" customFormat="1" x14ac:dyDescent="0.3">
      <c r="A2510" s="111"/>
      <c r="B2510" s="135"/>
      <c r="C2510" s="137"/>
      <c r="D2510" s="137"/>
      <c r="E2510" s="135"/>
      <c r="F2510" s="134"/>
      <c r="G2510" s="132"/>
      <c r="H2510" s="106"/>
      <c r="I2510" s="135"/>
      <c r="J2510" s="137"/>
      <c r="K2510" s="137"/>
      <c r="L2510" s="135"/>
      <c r="M2510" s="134"/>
      <c r="N2510" s="132"/>
      <c r="O2510" s="106"/>
      <c r="P2510" s="135"/>
      <c r="Q2510" s="137"/>
      <c r="R2510" s="137"/>
      <c r="S2510" s="135"/>
      <c r="T2510" s="134"/>
      <c r="U2510" s="132"/>
    </row>
    <row r="2511" spans="1:21" s="148" customFormat="1" x14ac:dyDescent="0.3">
      <c r="A2511" s="111"/>
      <c r="B2511" s="136"/>
      <c r="C2511" s="138"/>
      <c r="D2511" s="135"/>
      <c r="E2511" s="138"/>
      <c r="F2511" s="136"/>
      <c r="G2511" s="138"/>
      <c r="H2511" s="106"/>
      <c r="I2511" s="136"/>
      <c r="J2511" s="138"/>
      <c r="K2511" s="135"/>
      <c r="L2511" s="138"/>
      <c r="M2511" s="136"/>
      <c r="N2511" s="138"/>
      <c r="O2511" s="106"/>
      <c r="P2511" s="136"/>
      <c r="Q2511" s="138"/>
      <c r="R2511" s="135"/>
      <c r="S2511" s="138"/>
      <c r="T2511" s="136"/>
      <c r="U2511" s="138"/>
    </row>
    <row r="2512" spans="1:21" s="148" customFormat="1" x14ac:dyDescent="0.3">
      <c r="A2512" s="111"/>
      <c r="B2512" s="145"/>
      <c r="C2512" s="146"/>
      <c r="D2512" s="145"/>
      <c r="E2512" s="147"/>
      <c r="F2512" s="145"/>
      <c r="G2512" s="146"/>
      <c r="H2512" s="106"/>
      <c r="I2512" s="145"/>
      <c r="J2512" s="146"/>
      <c r="K2512" s="145"/>
      <c r="L2512" s="147"/>
      <c r="M2512" s="145"/>
      <c r="N2512" s="146"/>
      <c r="O2512" s="106"/>
      <c r="P2512" s="145"/>
      <c r="Q2512" s="146"/>
      <c r="R2512" s="145"/>
      <c r="S2512" s="147"/>
      <c r="T2512" s="145"/>
      <c r="U2512" s="146"/>
    </row>
    <row r="2513" spans="1:21" s="148" customFormat="1" x14ac:dyDescent="0.3">
      <c r="A2513" s="111"/>
      <c r="C2513" s="111" t="s">
        <v>197</v>
      </c>
      <c r="D2513" s="111" t="s">
        <v>3</v>
      </c>
      <c r="E2513" s="111" t="s">
        <v>203</v>
      </c>
      <c r="J2513" s="111" t="s">
        <v>197</v>
      </c>
      <c r="K2513" s="111" t="s">
        <v>3</v>
      </c>
      <c r="L2513" s="111" t="s">
        <v>203</v>
      </c>
      <c r="Q2513" s="111" t="s">
        <v>197</v>
      </c>
      <c r="R2513" s="111" t="s">
        <v>3</v>
      </c>
      <c r="S2513" s="111" t="s">
        <v>203</v>
      </c>
    </row>
    <row r="2514" spans="1:21" s="148" customFormat="1" x14ac:dyDescent="0.3">
      <c r="A2514" s="111"/>
      <c r="B2514" s="111" t="s">
        <v>199</v>
      </c>
      <c r="C2514" s="148" t="e">
        <f>AVERAGE(B2505,C2506,D2507,E2508,F2509,G2510)</f>
        <v>#DIV/0!</v>
      </c>
      <c r="D2514" s="148" t="e">
        <f>STDEV(B2505,C2506,D2507,E2508,F2509,G2510)</f>
        <v>#DIV/0!</v>
      </c>
      <c r="E2514" s="148" t="e">
        <f>ROUND((D2514/C2514)*100,2)&amp;"%"</f>
        <v>#DIV/0!</v>
      </c>
      <c r="I2514" s="111" t="s">
        <v>199</v>
      </c>
      <c r="J2514" s="148" t="e">
        <f>AVERAGE(I2505,J2506,K2507,L2508,M2509,N2510)</f>
        <v>#DIV/0!</v>
      </c>
      <c r="K2514" s="148" t="e">
        <f>STDEV(I2505,J2506,K2507,L2508,M2509,N2510)</f>
        <v>#DIV/0!</v>
      </c>
      <c r="L2514" s="148" t="e">
        <f>ROUND((K2514/J2514)*100,2)&amp;"%"</f>
        <v>#DIV/0!</v>
      </c>
      <c r="P2514" s="111" t="s">
        <v>199</v>
      </c>
      <c r="Q2514" s="148" t="e">
        <f>AVERAGE(P2505,Q2506,R2507,S2508,T2509,U2510)</f>
        <v>#DIV/0!</v>
      </c>
      <c r="R2514" s="148" t="e">
        <f>STDEV(P2505,Q2506,R2507,S2508,T2509,U2510)</f>
        <v>#DIV/0!</v>
      </c>
      <c r="S2514" s="148" t="e">
        <f>ROUND((R2514/Q2514)*100,2)&amp;"%"</f>
        <v>#DIV/0!</v>
      </c>
    </row>
    <row r="2515" spans="1:21" s="148" customFormat="1" x14ac:dyDescent="0.3">
      <c r="A2515" s="111"/>
      <c r="B2515" s="111" t="s">
        <v>198</v>
      </c>
      <c r="C2515" s="148" t="e">
        <f>AVERAGE(B2506,C2505,D2505,F2505,G2505,E2506)</f>
        <v>#DIV/0!</v>
      </c>
      <c r="D2515" s="148" t="e">
        <f>STDEV(B2506,C2505,D2505,E2506,F2505,G2505)</f>
        <v>#DIV/0!</v>
      </c>
      <c r="E2515" s="148" t="e">
        <f t="shared" ref="E2515:E2519" si="417">ROUND((D2515/C2515)*100,2)&amp;"%"</f>
        <v>#DIV/0!</v>
      </c>
      <c r="F2515" s="111"/>
      <c r="G2515" s="111"/>
      <c r="I2515" s="111" t="s">
        <v>198</v>
      </c>
      <c r="J2515" s="148" t="e">
        <f>AVERAGE(I2506,J2505,K2505,M2505,N2505,L2506)</f>
        <v>#DIV/0!</v>
      </c>
      <c r="K2515" s="148" t="e">
        <f>STDEV(I2506,J2505,K2505,L2506,M2505,N2505)</f>
        <v>#DIV/0!</v>
      </c>
      <c r="L2515" s="148" t="e">
        <f t="shared" ref="L2515:L2519" si="418">ROUND((K2515/J2515)*100,2)&amp;"%"</f>
        <v>#DIV/0!</v>
      </c>
      <c r="M2515" s="111"/>
      <c r="N2515" s="111"/>
      <c r="P2515" s="111" t="s">
        <v>198</v>
      </c>
      <c r="Q2515" s="148" t="e">
        <f>AVERAGE(P2506,Q2505,R2505,T2505,U2505,S2506)</f>
        <v>#DIV/0!</v>
      </c>
      <c r="R2515" s="148" t="e">
        <f>STDEV(P2506,Q2505,R2505,S2506,T2505,U2505)</f>
        <v>#DIV/0!</v>
      </c>
      <c r="S2515" s="148" t="e">
        <f t="shared" ref="S2515:S2519" si="419">ROUND((R2515/Q2515)*100,2)&amp;"%"</f>
        <v>#DIV/0!</v>
      </c>
      <c r="T2515" s="111"/>
      <c r="U2515" s="111"/>
    </row>
    <row r="2516" spans="1:21" s="148" customFormat="1" x14ac:dyDescent="0.3">
      <c r="A2516" s="111"/>
      <c r="B2516" s="111" t="s">
        <v>200</v>
      </c>
      <c r="C2516" s="148" t="e">
        <f>AVERAGE(B2508,C2507,D2506,E2505,F2510,G2509)</f>
        <v>#DIV/0!</v>
      </c>
      <c r="D2516" s="148" t="e">
        <f>STDEV(B2508,C2507,D2506,E2505,F2510,G2509)</f>
        <v>#DIV/0!</v>
      </c>
      <c r="E2516" s="148" t="e">
        <f t="shared" si="417"/>
        <v>#DIV/0!</v>
      </c>
      <c r="F2516" s="111"/>
      <c r="G2516" s="111"/>
      <c r="I2516" s="111" t="s">
        <v>200</v>
      </c>
      <c r="J2516" s="148" t="e">
        <f>AVERAGE(I2508,J2507,K2506,L2505,M2510,N2509)</f>
        <v>#DIV/0!</v>
      </c>
      <c r="K2516" s="148" t="e">
        <f>STDEV(I2508,J2507,K2506,L2505,M2510,N2509)</f>
        <v>#DIV/0!</v>
      </c>
      <c r="L2516" s="148" t="e">
        <f t="shared" si="418"/>
        <v>#DIV/0!</v>
      </c>
      <c r="M2516" s="111"/>
      <c r="N2516" s="111"/>
      <c r="P2516" s="111" t="s">
        <v>200</v>
      </c>
      <c r="Q2516" s="148" t="e">
        <f>AVERAGE(P2508,Q2507,R2506,S2505,T2510,U2509)</f>
        <v>#DIV/0!</v>
      </c>
      <c r="R2516" s="148" t="e">
        <f>STDEV(P2508,Q2507,R2506,S2505,T2510,U2509)</f>
        <v>#DIV/0!</v>
      </c>
      <c r="S2516" s="148" t="e">
        <f t="shared" si="419"/>
        <v>#DIV/0!</v>
      </c>
      <c r="T2516" s="111"/>
      <c r="U2516" s="111"/>
    </row>
    <row r="2517" spans="1:21" s="148" customFormat="1" x14ac:dyDescent="0.3">
      <c r="A2517" s="111"/>
      <c r="B2517" s="111" t="s">
        <v>201</v>
      </c>
      <c r="C2517" s="148" t="e">
        <f>AVERAGE(B2509,C2510,D2510,E2509,F2508,G2507)</f>
        <v>#DIV/0!</v>
      </c>
      <c r="D2517" s="148" t="e">
        <f>STDEV(B2509,C2510,D2510,E2509,F2508,G2507)</f>
        <v>#DIV/0!</v>
      </c>
      <c r="E2517" s="148" t="e">
        <f t="shared" si="417"/>
        <v>#DIV/0!</v>
      </c>
      <c r="F2517" s="111"/>
      <c r="G2517" s="111"/>
      <c r="I2517" s="111" t="s">
        <v>201</v>
      </c>
      <c r="J2517" s="148" t="e">
        <f>AVERAGE(I2509,J2510,K2510,L2509,M2508,N2507)</f>
        <v>#DIV/0!</v>
      </c>
      <c r="K2517" s="148" t="e">
        <f>STDEV(I2509,J2510,K2510,L2509,M2508,N2507)</f>
        <v>#DIV/0!</v>
      </c>
      <c r="L2517" s="148" t="e">
        <f t="shared" si="418"/>
        <v>#DIV/0!</v>
      </c>
      <c r="M2517" s="111"/>
      <c r="N2517" s="111"/>
      <c r="P2517" s="111" t="s">
        <v>201</v>
      </c>
      <c r="Q2517" s="148" t="e">
        <f>AVERAGE(P2509,Q2510,R2510,S2509,T2508,U2507)</f>
        <v>#DIV/0!</v>
      </c>
      <c r="R2517" s="148" t="e">
        <f>STDEV(P2509,Q2510,R2510,S2509,T2508,U2507)</f>
        <v>#DIV/0!</v>
      </c>
      <c r="S2517" s="148" t="e">
        <f t="shared" si="419"/>
        <v>#DIV/0!</v>
      </c>
      <c r="T2517" s="111"/>
      <c r="U2517" s="111"/>
    </row>
    <row r="2518" spans="1:21" s="148" customFormat="1" x14ac:dyDescent="0.3">
      <c r="A2518" s="111"/>
      <c r="B2518" s="111" t="s">
        <v>202</v>
      </c>
      <c r="C2518" s="148" t="e">
        <f>AVERAGE(B2511,C2509,D2508,G2506,F2511,E2512)</f>
        <v>#DIV/0!</v>
      </c>
      <c r="D2518" s="148" t="e">
        <f>STDEV(B2511,C2509,D2508,G2506,F2511,E2512)</f>
        <v>#DIV/0!</v>
      </c>
      <c r="E2518" s="148" t="e">
        <f t="shared" si="417"/>
        <v>#DIV/0!</v>
      </c>
      <c r="F2518" s="111"/>
      <c r="G2518" s="111"/>
      <c r="I2518" s="111" t="s">
        <v>202</v>
      </c>
      <c r="J2518" s="148" t="e">
        <f>AVERAGE(I2511,J2509,K2508,N2506,M2511,L2512)</f>
        <v>#DIV/0!</v>
      </c>
      <c r="K2518" s="148" t="e">
        <f>STDEV(I2511,J2509,K2508,N2506,M2511,L2512)</f>
        <v>#DIV/0!</v>
      </c>
      <c r="L2518" s="148" t="e">
        <f t="shared" si="418"/>
        <v>#DIV/0!</v>
      </c>
      <c r="M2518" s="111"/>
      <c r="N2518" s="111"/>
      <c r="P2518" s="111" t="s">
        <v>202</v>
      </c>
      <c r="Q2518" s="148" t="e">
        <f>AVERAGE(P2511,Q2509,R2508,U2506,T2511,S2512)</f>
        <v>#DIV/0!</v>
      </c>
      <c r="R2518" s="148" t="e">
        <f>STDEV(P2511,Q2509,R2508,U2506,T2511,S2512)</f>
        <v>#DIV/0!</v>
      </c>
      <c r="S2518" s="148" t="e">
        <f t="shared" si="419"/>
        <v>#DIV/0!</v>
      </c>
      <c r="T2518" s="111"/>
      <c r="U2518" s="111"/>
    </row>
    <row r="2519" spans="1:21" s="148" customFormat="1" x14ac:dyDescent="0.3">
      <c r="A2519" s="111"/>
      <c r="B2519" s="111" t="s">
        <v>204</v>
      </c>
      <c r="C2519" s="148" t="e">
        <f>AVERAGE(B2512,C2511,D2512,E2511,F2512,G2511)</f>
        <v>#DIV/0!</v>
      </c>
      <c r="D2519" s="148" t="e">
        <f>STDEV(B2512,C2511,D2512,E2511,F2512,G2511)</f>
        <v>#DIV/0!</v>
      </c>
      <c r="E2519" s="148" t="e">
        <f t="shared" si="417"/>
        <v>#DIV/0!</v>
      </c>
      <c r="F2519" s="111"/>
      <c r="G2519" s="111"/>
      <c r="I2519" s="111" t="s">
        <v>204</v>
      </c>
      <c r="J2519" s="148" t="e">
        <f>AVERAGE(I2512,J2511,K2512,L2511,M2512,N2511)</f>
        <v>#DIV/0!</v>
      </c>
      <c r="K2519" s="148" t="e">
        <f>STDEV(I2512,J2511,K2512,L2511,M2512,N2511)</f>
        <v>#DIV/0!</v>
      </c>
      <c r="L2519" s="148" t="e">
        <f t="shared" si="418"/>
        <v>#DIV/0!</v>
      </c>
      <c r="M2519" s="111"/>
      <c r="N2519" s="111"/>
      <c r="P2519" s="111" t="s">
        <v>204</v>
      </c>
      <c r="Q2519" s="148" t="e">
        <f>AVERAGE(P2512,Q2511,R2512,S2511,T2512,U2511)</f>
        <v>#DIV/0!</v>
      </c>
      <c r="R2519" s="148" t="e">
        <f>STDEV(P2512,Q2511,R2512,S2511,T2512,U2511)</f>
        <v>#DIV/0!</v>
      </c>
      <c r="S2519" s="148" t="e">
        <f t="shared" si="419"/>
        <v>#DIV/0!</v>
      </c>
      <c r="T2519" s="111"/>
      <c r="U2519" s="111"/>
    </row>
    <row r="2520" spans="1:21" s="148" customFormat="1" x14ac:dyDescent="0.3">
      <c r="A2520" s="111"/>
      <c r="B2520" s="111"/>
      <c r="C2520" s="111"/>
      <c r="D2520" s="111"/>
      <c r="E2520" s="111"/>
      <c r="F2520" s="111"/>
      <c r="G2520" s="111"/>
      <c r="I2520" s="111"/>
      <c r="J2520" s="111"/>
      <c r="K2520" s="111"/>
      <c r="L2520" s="111"/>
      <c r="M2520" s="111"/>
      <c r="N2520" s="111"/>
      <c r="P2520" s="111"/>
      <c r="Q2520" s="111"/>
      <c r="R2520" s="111"/>
      <c r="S2520" s="111"/>
      <c r="T2520" s="111"/>
      <c r="U2520" s="111"/>
    </row>
    <row r="2521" spans="1:21" s="148" customFormat="1" x14ac:dyDescent="0.3">
      <c r="A2521" s="111"/>
      <c r="B2521" s="52" t="s">
        <v>194</v>
      </c>
      <c r="C2521" s="106"/>
      <c r="D2521" s="106"/>
      <c r="E2521" s="106"/>
      <c r="F2521" s="106"/>
      <c r="G2521" s="106"/>
      <c r="H2521" s="106"/>
      <c r="I2521" s="52" t="s">
        <v>195</v>
      </c>
      <c r="J2521" s="106"/>
      <c r="K2521" s="106"/>
      <c r="L2521" s="106"/>
      <c r="M2521" s="106"/>
      <c r="N2521" s="106"/>
      <c r="O2521" s="106"/>
      <c r="P2521" s="52" t="s">
        <v>196</v>
      </c>
      <c r="Q2521" s="106"/>
      <c r="R2521" s="106"/>
      <c r="S2521" s="106"/>
      <c r="T2521" s="106"/>
      <c r="U2521" s="106"/>
    </row>
    <row r="2522" spans="1:21" s="148" customFormat="1" x14ac:dyDescent="0.3">
      <c r="A2522" s="111"/>
      <c r="B2522" s="131"/>
      <c r="C2522" s="131"/>
      <c r="D2522" s="131"/>
      <c r="E2522" s="131"/>
      <c r="F2522" s="131"/>
      <c r="G2522" s="131"/>
      <c r="H2522" s="106"/>
      <c r="I2522" s="131"/>
      <c r="J2522" s="131"/>
      <c r="K2522" s="131"/>
      <c r="L2522" s="131"/>
      <c r="M2522" s="131"/>
      <c r="N2522" s="131"/>
      <c r="O2522" s="106"/>
      <c r="P2522" s="131"/>
      <c r="Q2522" s="131"/>
      <c r="R2522" s="131"/>
      <c r="S2522" s="131"/>
      <c r="T2522" s="131"/>
      <c r="U2522" s="131"/>
    </row>
    <row r="2523" spans="1:21" s="148" customFormat="1" x14ac:dyDescent="0.3">
      <c r="A2523" s="111"/>
      <c r="B2523" s="132"/>
      <c r="C2523" s="133"/>
      <c r="D2523" s="133"/>
      <c r="E2523" s="134"/>
      <c r="F2523" s="133"/>
      <c r="G2523" s="133"/>
      <c r="H2523" s="106"/>
      <c r="I2523" s="132"/>
      <c r="J2523" s="133"/>
      <c r="K2523" s="133"/>
      <c r="L2523" s="134"/>
      <c r="M2523" s="133"/>
      <c r="N2523" s="133"/>
      <c r="O2523" s="106"/>
      <c r="P2523" s="132"/>
      <c r="Q2523" s="133"/>
      <c r="R2523" s="133"/>
      <c r="S2523" s="134"/>
      <c r="T2523" s="133"/>
      <c r="U2523" s="133"/>
    </row>
    <row r="2524" spans="1:21" s="148" customFormat="1" x14ac:dyDescent="0.3">
      <c r="A2524" s="111"/>
      <c r="B2524" s="133"/>
      <c r="C2524" s="132"/>
      <c r="D2524" s="134"/>
      <c r="E2524" s="133"/>
      <c r="F2524" s="135"/>
      <c r="G2524" s="136"/>
      <c r="H2524" s="106"/>
      <c r="I2524" s="133"/>
      <c r="J2524" s="132"/>
      <c r="K2524" s="134"/>
      <c r="L2524" s="133"/>
      <c r="M2524" s="135"/>
      <c r="N2524" s="136"/>
      <c r="O2524" s="106"/>
      <c r="P2524" s="133"/>
      <c r="Q2524" s="132"/>
      <c r="R2524" s="134"/>
      <c r="S2524" s="133"/>
      <c r="T2524" s="135"/>
      <c r="U2524" s="136"/>
    </row>
    <row r="2525" spans="1:21" s="148" customFormat="1" x14ac:dyDescent="0.3">
      <c r="A2525" s="111"/>
      <c r="B2525" s="135"/>
      <c r="C2525" s="134"/>
      <c r="D2525" s="132"/>
      <c r="E2525" s="135"/>
      <c r="F2525" s="135"/>
      <c r="G2525" s="137"/>
      <c r="H2525" s="106"/>
      <c r="I2525" s="135"/>
      <c r="J2525" s="134"/>
      <c r="K2525" s="132"/>
      <c r="L2525" s="135"/>
      <c r="M2525" s="135"/>
      <c r="N2525" s="137"/>
      <c r="O2525" s="106"/>
      <c r="P2525" s="135"/>
      <c r="Q2525" s="134"/>
      <c r="R2525" s="132"/>
      <c r="S2525" s="135"/>
      <c r="T2525" s="135"/>
      <c r="U2525" s="137"/>
    </row>
    <row r="2526" spans="1:21" s="148" customFormat="1" x14ac:dyDescent="0.3">
      <c r="A2526" s="111"/>
      <c r="B2526" s="134"/>
      <c r="C2526" s="135"/>
      <c r="D2526" s="136"/>
      <c r="E2526" s="132"/>
      <c r="F2526" s="137"/>
      <c r="G2526" s="135"/>
      <c r="H2526" s="106"/>
      <c r="I2526" s="134"/>
      <c r="J2526" s="135"/>
      <c r="K2526" s="136"/>
      <c r="L2526" s="132"/>
      <c r="M2526" s="137"/>
      <c r="N2526" s="135"/>
      <c r="O2526" s="106"/>
      <c r="P2526" s="134"/>
      <c r="Q2526" s="135"/>
      <c r="R2526" s="136"/>
      <c r="S2526" s="132"/>
      <c r="T2526" s="137"/>
      <c r="U2526" s="135"/>
    </row>
    <row r="2527" spans="1:21" s="148" customFormat="1" x14ac:dyDescent="0.3">
      <c r="A2527" s="111"/>
      <c r="B2527" s="137"/>
      <c r="C2527" s="136"/>
      <c r="D2527" s="135"/>
      <c r="E2527" s="137"/>
      <c r="F2527" s="132"/>
      <c r="G2527" s="134"/>
      <c r="H2527" s="106"/>
      <c r="I2527" s="137"/>
      <c r="J2527" s="136"/>
      <c r="K2527" s="135"/>
      <c r="L2527" s="137"/>
      <c r="M2527" s="132"/>
      <c r="N2527" s="134"/>
      <c r="O2527" s="106"/>
      <c r="P2527" s="137"/>
      <c r="Q2527" s="136"/>
      <c r="R2527" s="135"/>
      <c r="S2527" s="137"/>
      <c r="T2527" s="132"/>
      <c r="U2527" s="134"/>
    </row>
    <row r="2528" spans="1:21" s="148" customFormat="1" x14ac:dyDescent="0.3">
      <c r="A2528" s="111"/>
      <c r="B2528" s="135"/>
      <c r="C2528" s="137"/>
      <c r="D2528" s="137"/>
      <c r="E2528" s="135"/>
      <c r="F2528" s="134"/>
      <c r="G2528" s="132"/>
      <c r="H2528" s="106"/>
      <c r="I2528" s="135"/>
      <c r="J2528" s="137"/>
      <c r="K2528" s="137"/>
      <c r="L2528" s="135"/>
      <c r="M2528" s="134"/>
      <c r="N2528" s="132"/>
      <c r="O2528" s="106"/>
      <c r="P2528" s="135"/>
      <c r="Q2528" s="137"/>
      <c r="R2528" s="137"/>
      <c r="S2528" s="135"/>
      <c r="T2528" s="134"/>
      <c r="U2528" s="132"/>
    </row>
    <row r="2529" spans="1:21" s="148" customFormat="1" x14ac:dyDescent="0.3">
      <c r="A2529" s="111"/>
      <c r="B2529" s="136"/>
      <c r="C2529" s="138"/>
      <c r="D2529" s="135"/>
      <c r="E2529" s="138"/>
      <c r="F2529" s="136"/>
      <c r="G2529" s="138"/>
      <c r="H2529" s="106"/>
      <c r="I2529" s="136"/>
      <c r="J2529" s="138"/>
      <c r="K2529" s="135"/>
      <c r="L2529" s="138"/>
      <c r="M2529" s="136"/>
      <c r="N2529" s="138"/>
      <c r="O2529" s="106"/>
      <c r="P2529" s="136"/>
      <c r="Q2529" s="138"/>
      <c r="R2529" s="135"/>
      <c r="S2529" s="138"/>
      <c r="T2529" s="136"/>
      <c r="U2529" s="138"/>
    </row>
    <row r="2530" spans="1:21" s="148" customFormat="1" x14ac:dyDescent="0.3">
      <c r="A2530" s="111"/>
      <c r="B2530" s="145"/>
      <c r="C2530" s="146"/>
      <c r="D2530" s="145"/>
      <c r="E2530" s="147"/>
      <c r="F2530" s="145"/>
      <c r="G2530" s="146"/>
      <c r="H2530" s="106"/>
      <c r="I2530" s="145"/>
      <c r="J2530" s="146"/>
      <c r="K2530" s="145"/>
      <c r="L2530" s="147"/>
      <c r="M2530" s="145"/>
      <c r="N2530" s="146"/>
      <c r="O2530" s="106"/>
      <c r="P2530" s="145"/>
      <c r="Q2530" s="146"/>
      <c r="R2530" s="145"/>
      <c r="S2530" s="147"/>
      <c r="T2530" s="145"/>
      <c r="U2530" s="146"/>
    </row>
    <row r="2531" spans="1:21" s="148" customFormat="1" x14ac:dyDescent="0.3">
      <c r="A2531" s="111"/>
      <c r="C2531" s="111" t="s">
        <v>197</v>
      </c>
      <c r="D2531" s="111" t="s">
        <v>3</v>
      </c>
      <c r="E2531" s="111" t="s">
        <v>203</v>
      </c>
      <c r="J2531" s="111" t="s">
        <v>197</v>
      </c>
      <c r="K2531" s="111" t="s">
        <v>3</v>
      </c>
      <c r="L2531" s="111" t="s">
        <v>203</v>
      </c>
      <c r="Q2531" s="111" t="s">
        <v>197</v>
      </c>
      <c r="R2531" s="111" t="s">
        <v>3</v>
      </c>
      <c r="S2531" s="111" t="s">
        <v>203</v>
      </c>
    </row>
    <row r="2532" spans="1:21" s="148" customFormat="1" x14ac:dyDescent="0.3">
      <c r="A2532" s="111"/>
      <c r="B2532" s="111" t="s">
        <v>199</v>
      </c>
      <c r="C2532" s="148" t="e">
        <f>AVERAGE(B2523,C2524,D2525,E2526,F2527,G2528)</f>
        <v>#DIV/0!</v>
      </c>
      <c r="D2532" s="148" t="e">
        <f>STDEV(B2523,C2524,D2525,E2526,F2527,G2528)</f>
        <v>#DIV/0!</v>
      </c>
      <c r="E2532" s="148" t="e">
        <f>ROUND((D2532/C2532)*100,2)&amp;"%"</f>
        <v>#DIV/0!</v>
      </c>
      <c r="I2532" s="111" t="s">
        <v>199</v>
      </c>
      <c r="J2532" s="148" t="e">
        <f>AVERAGE(I2523,J2524,K2525,L2526,M2527,N2528)</f>
        <v>#DIV/0!</v>
      </c>
      <c r="K2532" s="148" t="e">
        <f>STDEV(I2523,J2524,K2525,L2526,M2527,N2528)</f>
        <v>#DIV/0!</v>
      </c>
      <c r="L2532" s="148" t="e">
        <f>ROUND((K2532/J2532)*100,2)&amp;"%"</f>
        <v>#DIV/0!</v>
      </c>
      <c r="P2532" s="111" t="s">
        <v>199</v>
      </c>
      <c r="Q2532" s="148" t="e">
        <f>AVERAGE(P2523,Q2524,R2525,S2526,T2527,U2528)</f>
        <v>#DIV/0!</v>
      </c>
      <c r="R2532" s="148" t="e">
        <f>STDEV(P2523,Q2524,R2525,S2526,T2527,U2528)</f>
        <v>#DIV/0!</v>
      </c>
      <c r="S2532" s="148" t="e">
        <f>ROUND((R2532/Q2532)*100,2)&amp;"%"</f>
        <v>#DIV/0!</v>
      </c>
    </row>
    <row r="2533" spans="1:21" s="148" customFormat="1" x14ac:dyDescent="0.3">
      <c r="A2533" s="111"/>
      <c r="B2533" s="111" t="s">
        <v>198</v>
      </c>
      <c r="C2533" s="148" t="e">
        <f>AVERAGE(B2524,C2523,D2523,F2523,G2523,E2524)</f>
        <v>#DIV/0!</v>
      </c>
      <c r="D2533" s="148" t="e">
        <f>STDEV(B2524,C2523,D2523,E2524,F2523,G2523)</f>
        <v>#DIV/0!</v>
      </c>
      <c r="E2533" s="148" t="e">
        <f t="shared" ref="E2533:E2537" si="420">ROUND((D2533/C2533)*100,2)&amp;"%"</f>
        <v>#DIV/0!</v>
      </c>
      <c r="F2533" s="111"/>
      <c r="G2533" s="111"/>
      <c r="I2533" s="111" t="s">
        <v>198</v>
      </c>
      <c r="J2533" s="148" t="e">
        <f>AVERAGE(I2524,J2523,K2523,M2523,N2523,L2524)</f>
        <v>#DIV/0!</v>
      </c>
      <c r="K2533" s="148" t="e">
        <f>STDEV(I2524,J2523,K2523,L2524,M2523,N2523)</f>
        <v>#DIV/0!</v>
      </c>
      <c r="L2533" s="148" t="e">
        <f t="shared" ref="L2533:L2537" si="421">ROUND((K2533/J2533)*100,2)&amp;"%"</f>
        <v>#DIV/0!</v>
      </c>
      <c r="M2533" s="111"/>
      <c r="N2533" s="111"/>
      <c r="P2533" s="111" t="s">
        <v>198</v>
      </c>
      <c r="Q2533" s="148" t="e">
        <f>AVERAGE(P2524,Q2523,R2523,T2523,U2523,S2524)</f>
        <v>#DIV/0!</v>
      </c>
      <c r="R2533" s="148" t="e">
        <f>STDEV(P2524,Q2523,R2523,S2524,T2523,U2523)</f>
        <v>#DIV/0!</v>
      </c>
      <c r="S2533" s="148" t="e">
        <f t="shared" ref="S2533:S2537" si="422">ROUND((R2533/Q2533)*100,2)&amp;"%"</f>
        <v>#DIV/0!</v>
      </c>
      <c r="T2533" s="111"/>
      <c r="U2533" s="111"/>
    </row>
    <row r="2534" spans="1:21" s="148" customFormat="1" x14ac:dyDescent="0.3">
      <c r="A2534" s="111"/>
      <c r="B2534" s="111" t="s">
        <v>200</v>
      </c>
      <c r="C2534" s="148" t="e">
        <f>AVERAGE(B2526,C2525,D2524,E2523,F2528,G2527)</f>
        <v>#DIV/0!</v>
      </c>
      <c r="D2534" s="148" t="e">
        <f>STDEV(B2526,C2525,D2524,E2523,F2528,G2527)</f>
        <v>#DIV/0!</v>
      </c>
      <c r="E2534" s="148" t="e">
        <f t="shared" si="420"/>
        <v>#DIV/0!</v>
      </c>
      <c r="F2534" s="111"/>
      <c r="G2534" s="111"/>
      <c r="I2534" s="111" t="s">
        <v>200</v>
      </c>
      <c r="J2534" s="148" t="e">
        <f>AVERAGE(I2526,J2525,K2524,L2523,M2528,N2527)</f>
        <v>#DIV/0!</v>
      </c>
      <c r="K2534" s="148" t="e">
        <f>STDEV(I2526,J2525,K2524,L2523,M2528,N2527)</f>
        <v>#DIV/0!</v>
      </c>
      <c r="L2534" s="148" t="e">
        <f t="shared" si="421"/>
        <v>#DIV/0!</v>
      </c>
      <c r="M2534" s="111"/>
      <c r="N2534" s="111"/>
      <c r="P2534" s="111" t="s">
        <v>200</v>
      </c>
      <c r="Q2534" s="148" t="e">
        <f>AVERAGE(P2526,Q2525,R2524,S2523,T2528,U2527)</f>
        <v>#DIV/0!</v>
      </c>
      <c r="R2534" s="148" t="e">
        <f>STDEV(P2526,Q2525,R2524,S2523,T2528,U2527)</f>
        <v>#DIV/0!</v>
      </c>
      <c r="S2534" s="148" t="e">
        <f t="shared" si="422"/>
        <v>#DIV/0!</v>
      </c>
      <c r="T2534" s="111"/>
      <c r="U2534" s="111"/>
    </row>
    <row r="2535" spans="1:21" s="148" customFormat="1" x14ac:dyDescent="0.3">
      <c r="A2535" s="111"/>
      <c r="B2535" s="111" t="s">
        <v>201</v>
      </c>
      <c r="C2535" s="148" t="e">
        <f>AVERAGE(B2527,C2528,D2528,E2527,F2526,G2525)</f>
        <v>#DIV/0!</v>
      </c>
      <c r="D2535" s="148" t="e">
        <f>STDEV(B2527,C2528,D2528,E2527,F2526,G2525)</f>
        <v>#DIV/0!</v>
      </c>
      <c r="E2535" s="148" t="e">
        <f t="shared" si="420"/>
        <v>#DIV/0!</v>
      </c>
      <c r="F2535" s="111"/>
      <c r="G2535" s="111"/>
      <c r="I2535" s="111" t="s">
        <v>201</v>
      </c>
      <c r="J2535" s="148" t="e">
        <f>AVERAGE(I2527,J2528,K2528,L2527,M2526,N2525)</f>
        <v>#DIV/0!</v>
      </c>
      <c r="K2535" s="148" t="e">
        <f>STDEV(I2527,J2528,K2528,L2527,M2526,N2525)</f>
        <v>#DIV/0!</v>
      </c>
      <c r="L2535" s="148" t="e">
        <f t="shared" si="421"/>
        <v>#DIV/0!</v>
      </c>
      <c r="M2535" s="111"/>
      <c r="N2535" s="111"/>
      <c r="P2535" s="111" t="s">
        <v>201</v>
      </c>
      <c r="Q2535" s="148" t="e">
        <f>AVERAGE(P2527,Q2528,R2528,S2527,T2526,U2525)</f>
        <v>#DIV/0!</v>
      </c>
      <c r="R2535" s="148" t="e">
        <f>STDEV(P2527,Q2528,R2528,S2527,T2526,U2525)</f>
        <v>#DIV/0!</v>
      </c>
      <c r="S2535" s="148" t="e">
        <f t="shared" si="422"/>
        <v>#DIV/0!</v>
      </c>
      <c r="T2535" s="111"/>
      <c r="U2535" s="111"/>
    </row>
    <row r="2536" spans="1:21" s="148" customFormat="1" x14ac:dyDescent="0.3">
      <c r="A2536" s="111"/>
      <c r="B2536" s="111" t="s">
        <v>202</v>
      </c>
      <c r="C2536" s="148" t="e">
        <f>AVERAGE(B2529,C2527,D2526,G2524,F2529,E2530)</f>
        <v>#DIV/0!</v>
      </c>
      <c r="D2536" s="148" t="e">
        <f>STDEV(B2529,C2527,D2526,G2524,F2529,E2530)</f>
        <v>#DIV/0!</v>
      </c>
      <c r="E2536" s="148" t="e">
        <f t="shared" si="420"/>
        <v>#DIV/0!</v>
      </c>
      <c r="F2536" s="111"/>
      <c r="G2536" s="111"/>
      <c r="I2536" s="111" t="s">
        <v>202</v>
      </c>
      <c r="J2536" s="148" t="e">
        <f>AVERAGE(I2529,J2527,K2526,N2524,M2529,L2530)</f>
        <v>#DIV/0!</v>
      </c>
      <c r="K2536" s="148" t="e">
        <f>STDEV(I2529,J2527,K2526,N2524,M2529,L2530)</f>
        <v>#DIV/0!</v>
      </c>
      <c r="L2536" s="148" t="e">
        <f t="shared" si="421"/>
        <v>#DIV/0!</v>
      </c>
      <c r="M2536" s="111"/>
      <c r="N2536" s="111"/>
      <c r="P2536" s="111" t="s">
        <v>202</v>
      </c>
      <c r="Q2536" s="148" t="e">
        <f>AVERAGE(P2529,Q2527,R2526,U2524,T2529,S2530)</f>
        <v>#DIV/0!</v>
      </c>
      <c r="R2536" s="148" t="e">
        <f>STDEV(P2529,Q2527,R2526,U2524,T2529,S2530)</f>
        <v>#DIV/0!</v>
      </c>
      <c r="S2536" s="148" t="e">
        <f t="shared" si="422"/>
        <v>#DIV/0!</v>
      </c>
      <c r="T2536" s="111"/>
      <c r="U2536" s="111"/>
    </row>
    <row r="2537" spans="1:21" s="148" customFormat="1" x14ac:dyDescent="0.3">
      <c r="A2537" s="111"/>
      <c r="B2537" s="111" t="s">
        <v>204</v>
      </c>
      <c r="C2537" s="148" t="e">
        <f>AVERAGE(B2530,C2529,D2530,E2529,F2530,G2529)</f>
        <v>#DIV/0!</v>
      </c>
      <c r="D2537" s="148" t="e">
        <f>STDEV(B2530,C2529,D2530,E2529,F2530,G2529)</f>
        <v>#DIV/0!</v>
      </c>
      <c r="E2537" s="148" t="e">
        <f t="shared" si="420"/>
        <v>#DIV/0!</v>
      </c>
      <c r="F2537" s="111"/>
      <c r="G2537" s="111"/>
      <c r="I2537" s="111" t="s">
        <v>204</v>
      </c>
      <c r="J2537" s="148" t="e">
        <f>AVERAGE(I2530,J2529,K2530,L2529,M2530,N2529)</f>
        <v>#DIV/0!</v>
      </c>
      <c r="K2537" s="148" t="e">
        <f>STDEV(I2530,J2529,K2530,L2529,M2530,N2529)</f>
        <v>#DIV/0!</v>
      </c>
      <c r="L2537" s="148" t="e">
        <f t="shared" si="421"/>
        <v>#DIV/0!</v>
      </c>
      <c r="M2537" s="111"/>
      <c r="N2537" s="111"/>
      <c r="P2537" s="111" t="s">
        <v>204</v>
      </c>
      <c r="Q2537" s="148" t="e">
        <f>AVERAGE(P2530,Q2529,R2530,S2529,T2530,U2529)</f>
        <v>#DIV/0!</v>
      </c>
      <c r="R2537" s="148" t="e">
        <f>STDEV(P2530,Q2529,R2530,S2529,T2530,U2529)</f>
        <v>#DIV/0!</v>
      </c>
      <c r="S2537" s="148" t="e">
        <f t="shared" si="422"/>
        <v>#DIV/0!</v>
      </c>
      <c r="T2537" s="111"/>
      <c r="U2537" s="111"/>
    </row>
    <row r="2538" spans="1:21" s="148" customFormat="1" x14ac:dyDescent="0.3">
      <c r="A2538" s="111"/>
      <c r="B2538" s="111"/>
      <c r="C2538" s="111"/>
      <c r="D2538" s="111"/>
      <c r="E2538" s="111"/>
      <c r="F2538" s="111"/>
      <c r="G2538" s="111"/>
      <c r="I2538" s="111"/>
      <c r="J2538" s="111"/>
      <c r="K2538" s="111"/>
      <c r="L2538" s="111"/>
      <c r="M2538" s="111"/>
      <c r="N2538" s="111"/>
      <c r="P2538" s="111"/>
      <c r="Q2538" s="111"/>
      <c r="R2538" s="111"/>
      <c r="S2538" s="111"/>
      <c r="T2538" s="111"/>
      <c r="U2538" s="111"/>
    </row>
    <row r="2539" spans="1:21" s="148" customFormat="1" x14ac:dyDescent="0.3">
      <c r="A2539" s="111"/>
      <c r="B2539" s="52" t="s">
        <v>194</v>
      </c>
      <c r="C2539" s="106"/>
      <c r="D2539" s="106"/>
      <c r="E2539" s="106"/>
      <c r="F2539" s="106"/>
      <c r="G2539" s="106"/>
      <c r="H2539" s="106"/>
      <c r="I2539" s="52" t="s">
        <v>195</v>
      </c>
      <c r="J2539" s="106"/>
      <c r="K2539" s="106"/>
      <c r="L2539" s="106"/>
      <c r="M2539" s="106"/>
      <c r="N2539" s="106"/>
      <c r="O2539" s="106"/>
      <c r="P2539" s="52" t="s">
        <v>196</v>
      </c>
      <c r="Q2539" s="106"/>
      <c r="R2539" s="106"/>
      <c r="S2539" s="106"/>
      <c r="T2539" s="106"/>
      <c r="U2539" s="106"/>
    </row>
    <row r="2540" spans="1:21" s="148" customFormat="1" x14ac:dyDescent="0.3">
      <c r="A2540" s="111"/>
      <c r="B2540" s="131"/>
      <c r="C2540" s="131"/>
      <c r="D2540" s="131"/>
      <c r="E2540" s="131"/>
      <c r="F2540" s="131"/>
      <c r="G2540" s="131"/>
      <c r="H2540" s="106"/>
      <c r="I2540" s="131"/>
      <c r="J2540" s="131"/>
      <c r="K2540" s="131"/>
      <c r="L2540" s="131"/>
      <c r="M2540" s="131"/>
      <c r="N2540" s="131"/>
      <c r="O2540" s="106"/>
      <c r="P2540" s="131"/>
      <c r="Q2540" s="131"/>
      <c r="R2540" s="131"/>
      <c r="S2540" s="131"/>
      <c r="T2540" s="131"/>
      <c r="U2540" s="131"/>
    </row>
    <row r="2541" spans="1:21" s="148" customFormat="1" x14ac:dyDescent="0.3">
      <c r="A2541" s="111"/>
      <c r="B2541" s="132"/>
      <c r="C2541" s="133"/>
      <c r="D2541" s="133"/>
      <c r="E2541" s="134"/>
      <c r="F2541" s="133"/>
      <c r="G2541" s="133"/>
      <c r="H2541" s="106"/>
      <c r="I2541" s="132"/>
      <c r="J2541" s="133"/>
      <c r="K2541" s="133"/>
      <c r="L2541" s="134"/>
      <c r="M2541" s="133"/>
      <c r="N2541" s="133"/>
      <c r="O2541" s="106"/>
      <c r="P2541" s="132"/>
      <c r="Q2541" s="133"/>
      <c r="R2541" s="133"/>
      <c r="S2541" s="134"/>
      <c r="T2541" s="133"/>
      <c r="U2541" s="133"/>
    </row>
    <row r="2542" spans="1:21" s="148" customFormat="1" x14ac:dyDescent="0.3">
      <c r="A2542" s="111"/>
      <c r="B2542" s="133"/>
      <c r="C2542" s="132"/>
      <c r="D2542" s="134"/>
      <c r="E2542" s="133"/>
      <c r="F2542" s="135"/>
      <c r="G2542" s="136"/>
      <c r="H2542" s="106"/>
      <c r="I2542" s="133"/>
      <c r="J2542" s="132"/>
      <c r="K2542" s="134"/>
      <c r="L2542" s="133"/>
      <c r="M2542" s="135"/>
      <c r="N2542" s="136"/>
      <c r="O2542" s="106"/>
      <c r="P2542" s="133"/>
      <c r="Q2542" s="132"/>
      <c r="R2542" s="134"/>
      <c r="S2542" s="133"/>
      <c r="T2542" s="135"/>
      <c r="U2542" s="136"/>
    </row>
    <row r="2543" spans="1:21" s="148" customFormat="1" x14ac:dyDescent="0.3">
      <c r="A2543" s="111"/>
      <c r="B2543" s="135"/>
      <c r="C2543" s="134"/>
      <c r="D2543" s="132"/>
      <c r="E2543" s="135"/>
      <c r="F2543" s="135"/>
      <c r="G2543" s="137"/>
      <c r="H2543" s="106"/>
      <c r="I2543" s="135"/>
      <c r="J2543" s="134"/>
      <c r="K2543" s="132"/>
      <c r="L2543" s="135"/>
      <c r="M2543" s="135"/>
      <c r="N2543" s="137"/>
      <c r="O2543" s="106"/>
      <c r="P2543" s="135"/>
      <c r="Q2543" s="134"/>
      <c r="R2543" s="132"/>
      <c r="S2543" s="135"/>
      <c r="T2543" s="135"/>
      <c r="U2543" s="137"/>
    </row>
    <row r="2544" spans="1:21" s="148" customFormat="1" x14ac:dyDescent="0.3">
      <c r="A2544" s="111"/>
      <c r="B2544" s="134"/>
      <c r="C2544" s="135"/>
      <c r="D2544" s="136"/>
      <c r="E2544" s="132"/>
      <c r="F2544" s="137"/>
      <c r="G2544" s="135"/>
      <c r="H2544" s="106"/>
      <c r="I2544" s="134"/>
      <c r="J2544" s="135"/>
      <c r="K2544" s="136"/>
      <c r="L2544" s="132"/>
      <c r="M2544" s="137"/>
      <c r="N2544" s="135"/>
      <c r="O2544" s="106"/>
      <c r="P2544" s="134"/>
      <c r="Q2544" s="135"/>
      <c r="R2544" s="136"/>
      <c r="S2544" s="132"/>
      <c r="T2544" s="137"/>
      <c r="U2544" s="135"/>
    </row>
    <row r="2545" spans="1:21" s="148" customFormat="1" x14ac:dyDescent="0.3">
      <c r="A2545" s="111"/>
      <c r="B2545" s="137"/>
      <c r="C2545" s="136"/>
      <c r="D2545" s="135"/>
      <c r="E2545" s="137"/>
      <c r="F2545" s="132"/>
      <c r="G2545" s="134"/>
      <c r="H2545" s="106"/>
      <c r="I2545" s="137"/>
      <c r="J2545" s="136"/>
      <c r="K2545" s="135"/>
      <c r="L2545" s="137"/>
      <c r="M2545" s="132"/>
      <c r="N2545" s="134"/>
      <c r="O2545" s="106"/>
      <c r="P2545" s="137"/>
      <c r="Q2545" s="136"/>
      <c r="R2545" s="135"/>
      <c r="S2545" s="137"/>
      <c r="T2545" s="132"/>
      <c r="U2545" s="134"/>
    </row>
    <row r="2546" spans="1:21" s="148" customFormat="1" x14ac:dyDescent="0.3">
      <c r="A2546" s="111"/>
      <c r="B2546" s="135"/>
      <c r="C2546" s="137"/>
      <c r="D2546" s="137"/>
      <c r="E2546" s="135"/>
      <c r="F2546" s="134"/>
      <c r="G2546" s="132"/>
      <c r="H2546" s="106"/>
      <c r="I2546" s="135"/>
      <c r="J2546" s="137"/>
      <c r="K2546" s="137"/>
      <c r="L2546" s="135"/>
      <c r="M2546" s="134"/>
      <c r="N2546" s="132"/>
      <c r="O2546" s="106"/>
      <c r="P2546" s="135"/>
      <c r="Q2546" s="137"/>
      <c r="R2546" s="137"/>
      <c r="S2546" s="135"/>
      <c r="T2546" s="134"/>
      <c r="U2546" s="132"/>
    </row>
    <row r="2547" spans="1:21" s="148" customFormat="1" x14ac:dyDescent="0.3">
      <c r="A2547" s="111"/>
      <c r="B2547" s="136"/>
      <c r="C2547" s="138"/>
      <c r="D2547" s="135"/>
      <c r="E2547" s="138"/>
      <c r="F2547" s="136"/>
      <c r="G2547" s="138"/>
      <c r="H2547" s="106"/>
      <c r="I2547" s="136"/>
      <c r="J2547" s="138"/>
      <c r="K2547" s="135"/>
      <c r="L2547" s="138"/>
      <c r="M2547" s="136"/>
      <c r="N2547" s="138"/>
      <c r="O2547" s="106"/>
      <c r="P2547" s="136"/>
      <c r="Q2547" s="138"/>
      <c r="R2547" s="135"/>
      <c r="S2547" s="138"/>
      <c r="T2547" s="136"/>
      <c r="U2547" s="138"/>
    </row>
    <row r="2548" spans="1:21" s="148" customFormat="1" x14ac:dyDescent="0.3">
      <c r="A2548" s="111"/>
      <c r="B2548" s="145"/>
      <c r="C2548" s="146"/>
      <c r="D2548" s="145"/>
      <c r="E2548" s="147"/>
      <c r="F2548" s="145"/>
      <c r="G2548" s="146"/>
      <c r="H2548" s="106"/>
      <c r="I2548" s="145"/>
      <c r="J2548" s="146"/>
      <c r="K2548" s="145"/>
      <c r="L2548" s="147"/>
      <c r="M2548" s="145"/>
      <c r="N2548" s="146"/>
      <c r="O2548" s="106"/>
      <c r="P2548" s="145"/>
      <c r="Q2548" s="146"/>
      <c r="R2548" s="145"/>
      <c r="S2548" s="147"/>
      <c r="T2548" s="145"/>
      <c r="U2548" s="146"/>
    </row>
    <row r="2549" spans="1:21" s="148" customFormat="1" x14ac:dyDescent="0.3">
      <c r="A2549" s="111"/>
      <c r="C2549" s="111" t="s">
        <v>197</v>
      </c>
      <c r="D2549" s="111" t="s">
        <v>3</v>
      </c>
      <c r="E2549" s="111" t="s">
        <v>203</v>
      </c>
      <c r="J2549" s="111" t="s">
        <v>197</v>
      </c>
      <c r="K2549" s="111" t="s">
        <v>3</v>
      </c>
      <c r="L2549" s="111" t="s">
        <v>203</v>
      </c>
      <c r="Q2549" s="111" t="s">
        <v>197</v>
      </c>
      <c r="R2549" s="111" t="s">
        <v>3</v>
      </c>
      <c r="S2549" s="111" t="s">
        <v>203</v>
      </c>
    </row>
    <row r="2550" spans="1:21" s="148" customFormat="1" x14ac:dyDescent="0.3">
      <c r="A2550" s="111"/>
      <c r="B2550" s="111" t="s">
        <v>199</v>
      </c>
      <c r="C2550" s="148" t="e">
        <f>AVERAGE(B2541,C2542,D2543,E2544,F2545,G2546)</f>
        <v>#DIV/0!</v>
      </c>
      <c r="D2550" s="148" t="e">
        <f>STDEV(B2541,C2542,D2543,E2544,F2545,G2546)</f>
        <v>#DIV/0!</v>
      </c>
      <c r="E2550" s="148" t="e">
        <f>ROUND((D2550/C2550)*100,2)&amp;"%"</f>
        <v>#DIV/0!</v>
      </c>
      <c r="I2550" s="111" t="s">
        <v>199</v>
      </c>
      <c r="J2550" s="148" t="e">
        <f>AVERAGE(I2541,J2542,K2543,L2544,M2545,N2546)</f>
        <v>#DIV/0!</v>
      </c>
      <c r="K2550" s="148" t="e">
        <f>STDEV(I2541,J2542,K2543,L2544,M2545,N2546)</f>
        <v>#DIV/0!</v>
      </c>
      <c r="L2550" s="148" t="e">
        <f>ROUND((K2550/J2550)*100,2)&amp;"%"</f>
        <v>#DIV/0!</v>
      </c>
      <c r="P2550" s="111" t="s">
        <v>199</v>
      </c>
      <c r="Q2550" s="148" t="e">
        <f>AVERAGE(P2541,Q2542,R2543,S2544,T2545,U2546)</f>
        <v>#DIV/0!</v>
      </c>
      <c r="R2550" s="148" t="e">
        <f>STDEV(P2541,Q2542,R2543,S2544,T2545,U2546)</f>
        <v>#DIV/0!</v>
      </c>
      <c r="S2550" s="148" t="e">
        <f>ROUND((R2550/Q2550)*100,2)&amp;"%"</f>
        <v>#DIV/0!</v>
      </c>
    </row>
    <row r="2551" spans="1:21" s="148" customFormat="1" x14ac:dyDescent="0.3">
      <c r="A2551" s="111"/>
      <c r="B2551" s="111" t="s">
        <v>198</v>
      </c>
      <c r="C2551" s="148" t="e">
        <f>AVERAGE(B2542,C2541,D2541,F2541,G2541,E2542)</f>
        <v>#DIV/0!</v>
      </c>
      <c r="D2551" s="148" t="e">
        <f>STDEV(B2542,C2541,D2541,E2542,F2541,G2541)</f>
        <v>#DIV/0!</v>
      </c>
      <c r="E2551" s="148" t="e">
        <f t="shared" ref="E2551:E2555" si="423">ROUND((D2551/C2551)*100,2)&amp;"%"</f>
        <v>#DIV/0!</v>
      </c>
      <c r="F2551" s="111"/>
      <c r="G2551" s="111"/>
      <c r="I2551" s="111" t="s">
        <v>198</v>
      </c>
      <c r="J2551" s="148" t="e">
        <f>AVERAGE(I2542,J2541,K2541,M2541,N2541,L2542)</f>
        <v>#DIV/0!</v>
      </c>
      <c r="K2551" s="148" t="e">
        <f>STDEV(I2542,J2541,K2541,L2542,M2541,N2541)</f>
        <v>#DIV/0!</v>
      </c>
      <c r="L2551" s="148" t="e">
        <f t="shared" ref="L2551:L2555" si="424">ROUND((K2551/J2551)*100,2)&amp;"%"</f>
        <v>#DIV/0!</v>
      </c>
      <c r="M2551" s="111"/>
      <c r="N2551" s="111"/>
      <c r="P2551" s="111" t="s">
        <v>198</v>
      </c>
      <c r="Q2551" s="148" t="e">
        <f>AVERAGE(P2542,Q2541,R2541,T2541,U2541,S2542)</f>
        <v>#DIV/0!</v>
      </c>
      <c r="R2551" s="148" t="e">
        <f>STDEV(P2542,Q2541,R2541,S2542,T2541,U2541)</f>
        <v>#DIV/0!</v>
      </c>
      <c r="S2551" s="148" t="e">
        <f t="shared" ref="S2551:S2555" si="425">ROUND((R2551/Q2551)*100,2)&amp;"%"</f>
        <v>#DIV/0!</v>
      </c>
      <c r="T2551" s="111"/>
      <c r="U2551" s="111"/>
    </row>
    <row r="2552" spans="1:21" s="148" customFormat="1" x14ac:dyDescent="0.3">
      <c r="A2552" s="111"/>
      <c r="B2552" s="111" t="s">
        <v>200</v>
      </c>
      <c r="C2552" s="148" t="e">
        <f>AVERAGE(B2544,C2543,D2542,E2541,F2546,G2545)</f>
        <v>#DIV/0!</v>
      </c>
      <c r="D2552" s="148" t="e">
        <f>STDEV(B2544,C2543,D2542,E2541,F2546,G2545)</f>
        <v>#DIV/0!</v>
      </c>
      <c r="E2552" s="148" t="e">
        <f t="shared" si="423"/>
        <v>#DIV/0!</v>
      </c>
      <c r="F2552" s="111"/>
      <c r="G2552" s="111"/>
      <c r="I2552" s="111" t="s">
        <v>200</v>
      </c>
      <c r="J2552" s="148" t="e">
        <f>AVERAGE(I2544,J2543,K2542,L2541,M2546,N2545)</f>
        <v>#DIV/0!</v>
      </c>
      <c r="K2552" s="148" t="e">
        <f>STDEV(I2544,J2543,K2542,L2541,M2546,N2545)</f>
        <v>#DIV/0!</v>
      </c>
      <c r="L2552" s="148" t="e">
        <f t="shared" si="424"/>
        <v>#DIV/0!</v>
      </c>
      <c r="M2552" s="111"/>
      <c r="N2552" s="111"/>
      <c r="P2552" s="111" t="s">
        <v>200</v>
      </c>
      <c r="Q2552" s="148" t="e">
        <f>AVERAGE(P2544,Q2543,R2542,S2541,T2546,U2545)</f>
        <v>#DIV/0!</v>
      </c>
      <c r="R2552" s="148" t="e">
        <f>STDEV(P2544,Q2543,R2542,S2541,T2546,U2545)</f>
        <v>#DIV/0!</v>
      </c>
      <c r="S2552" s="148" t="e">
        <f t="shared" si="425"/>
        <v>#DIV/0!</v>
      </c>
      <c r="T2552" s="111"/>
      <c r="U2552" s="111"/>
    </row>
    <row r="2553" spans="1:21" s="148" customFormat="1" x14ac:dyDescent="0.3">
      <c r="A2553" s="111"/>
      <c r="B2553" s="111" t="s">
        <v>201</v>
      </c>
      <c r="C2553" s="148" t="e">
        <f>AVERAGE(B2545,C2546,D2546,E2545,F2544,G2543)</f>
        <v>#DIV/0!</v>
      </c>
      <c r="D2553" s="148" t="e">
        <f>STDEV(B2545,C2546,D2546,E2545,F2544,G2543)</f>
        <v>#DIV/0!</v>
      </c>
      <c r="E2553" s="148" t="e">
        <f t="shared" si="423"/>
        <v>#DIV/0!</v>
      </c>
      <c r="F2553" s="111"/>
      <c r="G2553" s="111"/>
      <c r="I2553" s="111" t="s">
        <v>201</v>
      </c>
      <c r="J2553" s="148" t="e">
        <f>AVERAGE(I2545,J2546,K2546,L2545,M2544,N2543)</f>
        <v>#DIV/0!</v>
      </c>
      <c r="K2553" s="148" t="e">
        <f>STDEV(I2545,J2546,K2546,L2545,M2544,N2543)</f>
        <v>#DIV/0!</v>
      </c>
      <c r="L2553" s="148" t="e">
        <f t="shared" si="424"/>
        <v>#DIV/0!</v>
      </c>
      <c r="M2553" s="111"/>
      <c r="N2553" s="111"/>
      <c r="P2553" s="111" t="s">
        <v>201</v>
      </c>
      <c r="Q2553" s="148" t="e">
        <f>AVERAGE(P2545,Q2546,R2546,S2545,T2544,U2543)</f>
        <v>#DIV/0!</v>
      </c>
      <c r="R2553" s="148" t="e">
        <f>STDEV(P2545,Q2546,R2546,S2545,T2544,U2543)</f>
        <v>#DIV/0!</v>
      </c>
      <c r="S2553" s="148" t="e">
        <f t="shared" si="425"/>
        <v>#DIV/0!</v>
      </c>
      <c r="T2553" s="111"/>
      <c r="U2553" s="111"/>
    </row>
    <row r="2554" spans="1:21" s="148" customFormat="1" x14ac:dyDescent="0.3">
      <c r="A2554" s="111"/>
      <c r="B2554" s="111" t="s">
        <v>202</v>
      </c>
      <c r="C2554" s="148" t="e">
        <f>AVERAGE(B2547,C2545,D2544,G2542,F2547,E2548)</f>
        <v>#DIV/0!</v>
      </c>
      <c r="D2554" s="148" t="e">
        <f>STDEV(B2547,C2545,D2544,G2542,F2547,E2548)</f>
        <v>#DIV/0!</v>
      </c>
      <c r="E2554" s="148" t="e">
        <f t="shared" si="423"/>
        <v>#DIV/0!</v>
      </c>
      <c r="F2554" s="111"/>
      <c r="G2554" s="111"/>
      <c r="I2554" s="111" t="s">
        <v>202</v>
      </c>
      <c r="J2554" s="148" t="e">
        <f>AVERAGE(I2547,J2545,K2544,N2542,M2547,L2548)</f>
        <v>#DIV/0!</v>
      </c>
      <c r="K2554" s="148" t="e">
        <f>STDEV(I2547,J2545,K2544,N2542,M2547,L2548)</f>
        <v>#DIV/0!</v>
      </c>
      <c r="L2554" s="148" t="e">
        <f t="shared" si="424"/>
        <v>#DIV/0!</v>
      </c>
      <c r="M2554" s="111"/>
      <c r="N2554" s="111"/>
      <c r="P2554" s="111" t="s">
        <v>202</v>
      </c>
      <c r="Q2554" s="148" t="e">
        <f>AVERAGE(P2547,Q2545,R2544,U2542,T2547,S2548)</f>
        <v>#DIV/0!</v>
      </c>
      <c r="R2554" s="148" t="e">
        <f>STDEV(P2547,Q2545,R2544,U2542,T2547,S2548)</f>
        <v>#DIV/0!</v>
      </c>
      <c r="S2554" s="148" t="e">
        <f t="shared" si="425"/>
        <v>#DIV/0!</v>
      </c>
      <c r="T2554" s="111"/>
      <c r="U2554" s="111"/>
    </row>
    <row r="2555" spans="1:21" s="148" customFormat="1" x14ac:dyDescent="0.3">
      <c r="A2555" s="111"/>
      <c r="B2555" s="111" t="s">
        <v>204</v>
      </c>
      <c r="C2555" s="148" t="e">
        <f>AVERAGE(B2548,C2547,D2548,E2547,F2548,G2547)</f>
        <v>#DIV/0!</v>
      </c>
      <c r="D2555" s="148" t="e">
        <f>STDEV(B2548,C2547,D2548,E2547,F2548,G2547)</f>
        <v>#DIV/0!</v>
      </c>
      <c r="E2555" s="148" t="e">
        <f t="shared" si="423"/>
        <v>#DIV/0!</v>
      </c>
      <c r="F2555" s="111"/>
      <c r="G2555" s="111"/>
      <c r="I2555" s="111" t="s">
        <v>204</v>
      </c>
      <c r="J2555" s="148" t="e">
        <f>AVERAGE(I2548,J2547,K2548,L2547,M2548,N2547)</f>
        <v>#DIV/0!</v>
      </c>
      <c r="K2555" s="148" t="e">
        <f>STDEV(I2548,J2547,K2548,L2547,M2548,N2547)</f>
        <v>#DIV/0!</v>
      </c>
      <c r="L2555" s="148" t="e">
        <f t="shared" si="424"/>
        <v>#DIV/0!</v>
      </c>
      <c r="M2555" s="111"/>
      <c r="N2555" s="111"/>
      <c r="P2555" s="111" t="s">
        <v>204</v>
      </c>
      <c r="Q2555" s="148" t="e">
        <f>AVERAGE(P2548,Q2547,R2548,S2547,T2548,U2547)</f>
        <v>#DIV/0!</v>
      </c>
      <c r="R2555" s="148" t="e">
        <f>STDEV(P2548,Q2547,R2548,S2547,T2548,U2547)</f>
        <v>#DIV/0!</v>
      </c>
      <c r="S2555" s="148" t="e">
        <f t="shared" si="425"/>
        <v>#DIV/0!</v>
      </c>
      <c r="T2555" s="111"/>
      <c r="U2555" s="111"/>
    </row>
    <row r="2556" spans="1:21" s="148" customFormat="1" x14ac:dyDescent="0.3">
      <c r="A2556" s="111"/>
      <c r="B2556" s="111"/>
      <c r="C2556" s="111"/>
      <c r="D2556" s="111"/>
      <c r="E2556" s="111"/>
      <c r="F2556" s="111"/>
      <c r="G2556" s="111"/>
      <c r="I2556" s="111"/>
      <c r="J2556" s="111"/>
      <c r="K2556" s="111"/>
      <c r="L2556" s="111"/>
      <c r="M2556" s="111"/>
      <c r="N2556" s="111"/>
      <c r="P2556" s="111"/>
      <c r="Q2556" s="111"/>
      <c r="R2556" s="111"/>
      <c r="S2556" s="111"/>
      <c r="T2556" s="111"/>
      <c r="U2556" s="111"/>
    </row>
    <row r="2557" spans="1:21" s="148" customFormat="1" x14ac:dyDescent="0.3">
      <c r="A2557" s="111"/>
      <c r="B2557" s="52" t="s">
        <v>194</v>
      </c>
      <c r="C2557" s="106"/>
      <c r="D2557" s="106"/>
      <c r="E2557" s="106"/>
      <c r="F2557" s="106"/>
      <c r="G2557" s="106"/>
      <c r="H2557" s="106"/>
      <c r="I2557" s="52" t="s">
        <v>195</v>
      </c>
      <c r="J2557" s="106"/>
      <c r="K2557" s="106"/>
      <c r="L2557" s="106"/>
      <c r="M2557" s="106"/>
      <c r="N2557" s="106"/>
      <c r="O2557" s="106"/>
      <c r="P2557" s="52" t="s">
        <v>196</v>
      </c>
      <c r="Q2557" s="106"/>
      <c r="R2557" s="106"/>
      <c r="S2557" s="106"/>
      <c r="T2557" s="106"/>
      <c r="U2557" s="106"/>
    </row>
    <row r="2558" spans="1:21" s="148" customFormat="1" x14ac:dyDescent="0.3">
      <c r="A2558" s="111"/>
      <c r="B2558" s="131"/>
      <c r="C2558" s="131"/>
      <c r="D2558" s="131"/>
      <c r="E2558" s="131"/>
      <c r="F2558" s="131"/>
      <c r="G2558" s="131"/>
      <c r="H2558" s="106"/>
      <c r="I2558" s="131"/>
      <c r="J2558" s="131"/>
      <c r="K2558" s="131"/>
      <c r="L2558" s="131"/>
      <c r="M2558" s="131"/>
      <c r="N2558" s="131"/>
      <c r="O2558" s="106"/>
      <c r="P2558" s="131"/>
      <c r="Q2558" s="131"/>
      <c r="R2558" s="131"/>
      <c r="S2558" s="131"/>
      <c r="T2558" s="131"/>
      <c r="U2558" s="131"/>
    </row>
    <row r="2559" spans="1:21" s="148" customFormat="1" x14ac:dyDescent="0.3">
      <c r="A2559" s="111"/>
      <c r="B2559" s="132"/>
      <c r="C2559" s="133"/>
      <c r="D2559" s="133"/>
      <c r="E2559" s="134"/>
      <c r="F2559" s="133"/>
      <c r="G2559" s="133"/>
      <c r="H2559" s="106"/>
      <c r="I2559" s="132"/>
      <c r="J2559" s="133"/>
      <c r="K2559" s="133"/>
      <c r="L2559" s="134"/>
      <c r="M2559" s="133"/>
      <c r="N2559" s="133"/>
      <c r="O2559" s="106"/>
      <c r="P2559" s="132"/>
      <c r="Q2559" s="133"/>
      <c r="R2559" s="133"/>
      <c r="S2559" s="134"/>
      <c r="T2559" s="133"/>
      <c r="U2559" s="133"/>
    </row>
    <row r="2560" spans="1:21" s="148" customFormat="1" x14ac:dyDescent="0.3">
      <c r="A2560" s="111"/>
      <c r="B2560" s="133"/>
      <c r="C2560" s="132"/>
      <c r="D2560" s="134"/>
      <c r="E2560" s="133"/>
      <c r="F2560" s="135"/>
      <c r="G2560" s="136"/>
      <c r="H2560" s="106"/>
      <c r="I2560" s="133"/>
      <c r="J2560" s="132"/>
      <c r="K2560" s="134"/>
      <c r="L2560" s="133"/>
      <c r="M2560" s="135"/>
      <c r="N2560" s="136"/>
      <c r="O2560" s="106"/>
      <c r="P2560" s="133"/>
      <c r="Q2560" s="132"/>
      <c r="R2560" s="134"/>
      <c r="S2560" s="133"/>
      <c r="T2560" s="135"/>
      <c r="U2560" s="136"/>
    </row>
    <row r="2561" spans="1:21" s="148" customFormat="1" x14ac:dyDescent="0.3">
      <c r="A2561" s="111"/>
      <c r="B2561" s="135"/>
      <c r="C2561" s="134"/>
      <c r="D2561" s="132"/>
      <c r="E2561" s="135"/>
      <c r="F2561" s="135"/>
      <c r="G2561" s="137"/>
      <c r="H2561" s="106"/>
      <c r="I2561" s="135"/>
      <c r="J2561" s="134"/>
      <c r="K2561" s="132"/>
      <c r="L2561" s="135"/>
      <c r="M2561" s="135"/>
      <c r="N2561" s="137"/>
      <c r="O2561" s="106"/>
      <c r="P2561" s="135"/>
      <c r="Q2561" s="134"/>
      <c r="R2561" s="132"/>
      <c r="S2561" s="135"/>
      <c r="T2561" s="135"/>
      <c r="U2561" s="137"/>
    </row>
    <row r="2562" spans="1:21" s="148" customFormat="1" x14ac:dyDescent="0.3">
      <c r="A2562" s="111"/>
      <c r="B2562" s="134"/>
      <c r="C2562" s="135"/>
      <c r="D2562" s="136"/>
      <c r="E2562" s="132"/>
      <c r="F2562" s="137"/>
      <c r="G2562" s="135"/>
      <c r="H2562" s="106"/>
      <c r="I2562" s="134"/>
      <c r="J2562" s="135"/>
      <c r="K2562" s="136"/>
      <c r="L2562" s="132"/>
      <c r="M2562" s="137"/>
      <c r="N2562" s="135"/>
      <c r="O2562" s="106"/>
      <c r="P2562" s="134"/>
      <c r="Q2562" s="135"/>
      <c r="R2562" s="136"/>
      <c r="S2562" s="132"/>
      <c r="T2562" s="137"/>
      <c r="U2562" s="135"/>
    </row>
    <row r="2563" spans="1:21" s="148" customFormat="1" x14ac:dyDescent="0.3">
      <c r="A2563" s="111"/>
      <c r="B2563" s="137"/>
      <c r="C2563" s="136"/>
      <c r="D2563" s="135"/>
      <c r="E2563" s="137"/>
      <c r="F2563" s="132"/>
      <c r="G2563" s="134"/>
      <c r="H2563" s="106"/>
      <c r="I2563" s="137"/>
      <c r="J2563" s="136"/>
      <c r="K2563" s="135"/>
      <c r="L2563" s="137"/>
      <c r="M2563" s="132"/>
      <c r="N2563" s="134"/>
      <c r="O2563" s="106"/>
      <c r="P2563" s="137"/>
      <c r="Q2563" s="136"/>
      <c r="R2563" s="135"/>
      <c r="S2563" s="137"/>
      <c r="T2563" s="132"/>
      <c r="U2563" s="134"/>
    </row>
    <row r="2564" spans="1:21" s="148" customFormat="1" x14ac:dyDescent="0.3">
      <c r="A2564" s="111"/>
      <c r="B2564" s="135"/>
      <c r="C2564" s="137"/>
      <c r="D2564" s="137"/>
      <c r="E2564" s="135"/>
      <c r="F2564" s="134"/>
      <c r="G2564" s="132"/>
      <c r="H2564" s="106"/>
      <c r="I2564" s="135"/>
      <c r="J2564" s="137"/>
      <c r="K2564" s="137"/>
      <c r="L2564" s="135"/>
      <c r="M2564" s="134"/>
      <c r="N2564" s="132"/>
      <c r="O2564" s="106"/>
      <c r="P2564" s="135"/>
      <c r="Q2564" s="137"/>
      <c r="R2564" s="137"/>
      <c r="S2564" s="135"/>
      <c r="T2564" s="134"/>
      <c r="U2564" s="132"/>
    </row>
    <row r="2565" spans="1:21" s="148" customFormat="1" x14ac:dyDescent="0.3">
      <c r="A2565" s="111"/>
      <c r="B2565" s="136"/>
      <c r="C2565" s="138"/>
      <c r="D2565" s="135"/>
      <c r="E2565" s="138"/>
      <c r="F2565" s="136"/>
      <c r="G2565" s="138"/>
      <c r="H2565" s="106"/>
      <c r="I2565" s="136"/>
      <c r="J2565" s="138"/>
      <c r="K2565" s="135"/>
      <c r="L2565" s="138"/>
      <c r="M2565" s="136"/>
      <c r="N2565" s="138"/>
      <c r="O2565" s="106"/>
      <c r="P2565" s="136"/>
      <c r="Q2565" s="138"/>
      <c r="R2565" s="135"/>
      <c r="S2565" s="138"/>
      <c r="T2565" s="136"/>
      <c r="U2565" s="138"/>
    </row>
    <row r="2566" spans="1:21" s="148" customFormat="1" x14ac:dyDescent="0.3">
      <c r="A2566" s="111"/>
      <c r="B2566" s="145"/>
      <c r="C2566" s="146"/>
      <c r="D2566" s="145"/>
      <c r="E2566" s="147"/>
      <c r="F2566" s="145"/>
      <c r="G2566" s="146"/>
      <c r="H2566" s="106"/>
      <c r="I2566" s="145"/>
      <c r="J2566" s="146"/>
      <c r="K2566" s="145"/>
      <c r="L2566" s="147"/>
      <c r="M2566" s="145"/>
      <c r="N2566" s="146"/>
      <c r="O2566" s="106"/>
      <c r="P2566" s="145"/>
      <c r="Q2566" s="146"/>
      <c r="R2566" s="145"/>
      <c r="S2566" s="147"/>
      <c r="T2566" s="145"/>
      <c r="U2566" s="146"/>
    </row>
    <row r="2567" spans="1:21" s="148" customFormat="1" x14ac:dyDescent="0.3">
      <c r="A2567" s="111"/>
      <c r="C2567" s="111" t="s">
        <v>197</v>
      </c>
      <c r="D2567" s="111" t="s">
        <v>3</v>
      </c>
      <c r="E2567" s="111" t="s">
        <v>203</v>
      </c>
      <c r="J2567" s="111" t="s">
        <v>197</v>
      </c>
      <c r="K2567" s="111" t="s">
        <v>3</v>
      </c>
      <c r="L2567" s="111" t="s">
        <v>203</v>
      </c>
      <c r="Q2567" s="111" t="s">
        <v>197</v>
      </c>
      <c r="R2567" s="111" t="s">
        <v>3</v>
      </c>
      <c r="S2567" s="111" t="s">
        <v>203</v>
      </c>
    </row>
    <row r="2568" spans="1:21" s="148" customFormat="1" x14ac:dyDescent="0.3">
      <c r="A2568" s="111"/>
      <c r="B2568" s="111" t="s">
        <v>199</v>
      </c>
      <c r="C2568" s="148" t="e">
        <f>AVERAGE(B2559,C2560,D2561,E2562,F2563,G2564)</f>
        <v>#DIV/0!</v>
      </c>
      <c r="D2568" s="148" t="e">
        <f>STDEV(B2559,C2560,D2561,E2562,F2563,G2564)</f>
        <v>#DIV/0!</v>
      </c>
      <c r="E2568" s="148" t="e">
        <f>ROUND((D2568/C2568)*100,2)&amp;"%"</f>
        <v>#DIV/0!</v>
      </c>
      <c r="I2568" s="111" t="s">
        <v>199</v>
      </c>
      <c r="J2568" s="148" t="e">
        <f>AVERAGE(I2559,J2560,K2561,L2562,M2563,N2564)</f>
        <v>#DIV/0!</v>
      </c>
      <c r="K2568" s="148" t="e">
        <f>STDEV(I2559,J2560,K2561,L2562,M2563,N2564)</f>
        <v>#DIV/0!</v>
      </c>
      <c r="L2568" s="148" t="e">
        <f>ROUND((K2568/J2568)*100,2)&amp;"%"</f>
        <v>#DIV/0!</v>
      </c>
      <c r="P2568" s="111" t="s">
        <v>199</v>
      </c>
      <c r="Q2568" s="148" t="e">
        <f>AVERAGE(P2559,Q2560,R2561,S2562,T2563,U2564)</f>
        <v>#DIV/0!</v>
      </c>
      <c r="R2568" s="148" t="e">
        <f>STDEV(P2559,Q2560,R2561,S2562,T2563,U2564)</f>
        <v>#DIV/0!</v>
      </c>
      <c r="S2568" s="148" t="e">
        <f>ROUND((R2568/Q2568)*100,2)&amp;"%"</f>
        <v>#DIV/0!</v>
      </c>
    </row>
    <row r="2569" spans="1:21" s="148" customFormat="1" x14ac:dyDescent="0.3">
      <c r="A2569" s="111"/>
      <c r="B2569" s="111" t="s">
        <v>198</v>
      </c>
      <c r="C2569" s="148" t="e">
        <f>AVERAGE(B2560,C2559,D2559,F2559,G2559,E2560)</f>
        <v>#DIV/0!</v>
      </c>
      <c r="D2569" s="148" t="e">
        <f>STDEV(B2560,C2559,D2559,E2560,F2559,G2559)</f>
        <v>#DIV/0!</v>
      </c>
      <c r="E2569" s="148" t="e">
        <f t="shared" ref="E2569:E2573" si="426">ROUND((D2569/C2569)*100,2)&amp;"%"</f>
        <v>#DIV/0!</v>
      </c>
      <c r="F2569" s="111"/>
      <c r="G2569" s="111"/>
      <c r="I2569" s="111" t="s">
        <v>198</v>
      </c>
      <c r="J2569" s="148" t="e">
        <f>AVERAGE(I2560,J2559,K2559,M2559,N2559,L2560)</f>
        <v>#DIV/0!</v>
      </c>
      <c r="K2569" s="148" t="e">
        <f>STDEV(I2560,J2559,K2559,L2560,M2559,N2559)</f>
        <v>#DIV/0!</v>
      </c>
      <c r="L2569" s="148" t="e">
        <f t="shared" ref="L2569:L2573" si="427">ROUND((K2569/J2569)*100,2)&amp;"%"</f>
        <v>#DIV/0!</v>
      </c>
      <c r="M2569" s="111"/>
      <c r="N2569" s="111"/>
      <c r="P2569" s="111" t="s">
        <v>198</v>
      </c>
      <c r="Q2569" s="148" t="e">
        <f>AVERAGE(P2560,Q2559,R2559,T2559,U2559,S2560)</f>
        <v>#DIV/0!</v>
      </c>
      <c r="R2569" s="148" t="e">
        <f>STDEV(P2560,Q2559,R2559,S2560,T2559,U2559)</f>
        <v>#DIV/0!</v>
      </c>
      <c r="S2569" s="148" t="e">
        <f t="shared" ref="S2569:S2573" si="428">ROUND((R2569/Q2569)*100,2)&amp;"%"</f>
        <v>#DIV/0!</v>
      </c>
      <c r="T2569" s="111"/>
      <c r="U2569" s="111"/>
    </row>
    <row r="2570" spans="1:21" s="148" customFormat="1" x14ac:dyDescent="0.3">
      <c r="A2570" s="111"/>
      <c r="B2570" s="111" t="s">
        <v>200</v>
      </c>
      <c r="C2570" s="148" t="e">
        <f>AVERAGE(B2562,C2561,D2560,E2559,F2564,G2563)</f>
        <v>#DIV/0!</v>
      </c>
      <c r="D2570" s="148" t="e">
        <f>STDEV(B2562,C2561,D2560,E2559,F2564,G2563)</f>
        <v>#DIV/0!</v>
      </c>
      <c r="E2570" s="148" t="e">
        <f t="shared" si="426"/>
        <v>#DIV/0!</v>
      </c>
      <c r="F2570" s="111"/>
      <c r="G2570" s="111"/>
      <c r="I2570" s="111" t="s">
        <v>200</v>
      </c>
      <c r="J2570" s="148" t="e">
        <f>AVERAGE(I2562,J2561,K2560,L2559,M2564,N2563)</f>
        <v>#DIV/0!</v>
      </c>
      <c r="K2570" s="148" t="e">
        <f>STDEV(I2562,J2561,K2560,L2559,M2564,N2563)</f>
        <v>#DIV/0!</v>
      </c>
      <c r="L2570" s="148" t="e">
        <f t="shared" si="427"/>
        <v>#DIV/0!</v>
      </c>
      <c r="M2570" s="111"/>
      <c r="N2570" s="111"/>
      <c r="P2570" s="111" t="s">
        <v>200</v>
      </c>
      <c r="Q2570" s="148" t="e">
        <f>AVERAGE(P2562,Q2561,R2560,S2559,T2564,U2563)</f>
        <v>#DIV/0!</v>
      </c>
      <c r="R2570" s="148" t="e">
        <f>STDEV(P2562,Q2561,R2560,S2559,T2564,U2563)</f>
        <v>#DIV/0!</v>
      </c>
      <c r="S2570" s="148" t="e">
        <f t="shared" si="428"/>
        <v>#DIV/0!</v>
      </c>
      <c r="T2570" s="111"/>
      <c r="U2570" s="111"/>
    </row>
    <row r="2571" spans="1:21" s="148" customFormat="1" x14ac:dyDescent="0.3">
      <c r="A2571" s="111"/>
      <c r="B2571" s="111" t="s">
        <v>201</v>
      </c>
      <c r="C2571" s="148" t="e">
        <f>AVERAGE(B2563,C2564,D2564,E2563,F2562,G2561)</f>
        <v>#DIV/0!</v>
      </c>
      <c r="D2571" s="148" t="e">
        <f>STDEV(B2563,C2564,D2564,E2563,F2562,G2561)</f>
        <v>#DIV/0!</v>
      </c>
      <c r="E2571" s="148" t="e">
        <f t="shared" si="426"/>
        <v>#DIV/0!</v>
      </c>
      <c r="F2571" s="111"/>
      <c r="G2571" s="111"/>
      <c r="I2571" s="111" t="s">
        <v>201</v>
      </c>
      <c r="J2571" s="148" t="e">
        <f>AVERAGE(I2563,J2564,K2564,L2563,M2562,N2561)</f>
        <v>#DIV/0!</v>
      </c>
      <c r="K2571" s="148" t="e">
        <f>STDEV(I2563,J2564,K2564,L2563,M2562,N2561)</f>
        <v>#DIV/0!</v>
      </c>
      <c r="L2571" s="148" t="e">
        <f t="shared" si="427"/>
        <v>#DIV/0!</v>
      </c>
      <c r="M2571" s="111"/>
      <c r="N2571" s="111"/>
      <c r="P2571" s="111" t="s">
        <v>201</v>
      </c>
      <c r="Q2571" s="148" t="e">
        <f>AVERAGE(P2563,Q2564,R2564,S2563,T2562,U2561)</f>
        <v>#DIV/0!</v>
      </c>
      <c r="R2571" s="148" t="e">
        <f>STDEV(P2563,Q2564,R2564,S2563,T2562,U2561)</f>
        <v>#DIV/0!</v>
      </c>
      <c r="S2571" s="148" t="e">
        <f t="shared" si="428"/>
        <v>#DIV/0!</v>
      </c>
      <c r="T2571" s="111"/>
      <c r="U2571" s="111"/>
    </row>
    <row r="2572" spans="1:21" s="148" customFormat="1" x14ac:dyDescent="0.3">
      <c r="A2572" s="111"/>
      <c r="B2572" s="111" t="s">
        <v>202</v>
      </c>
      <c r="C2572" s="148" t="e">
        <f>AVERAGE(B2565,C2563,D2562,G2560,F2565,E2566)</f>
        <v>#DIV/0!</v>
      </c>
      <c r="D2572" s="148" t="e">
        <f>STDEV(B2565,C2563,D2562,G2560,F2565,E2566)</f>
        <v>#DIV/0!</v>
      </c>
      <c r="E2572" s="148" t="e">
        <f t="shared" si="426"/>
        <v>#DIV/0!</v>
      </c>
      <c r="F2572" s="111"/>
      <c r="G2572" s="111"/>
      <c r="I2572" s="111" t="s">
        <v>202</v>
      </c>
      <c r="J2572" s="148" t="e">
        <f>AVERAGE(I2565,J2563,K2562,N2560,M2565,L2566)</f>
        <v>#DIV/0!</v>
      </c>
      <c r="K2572" s="148" t="e">
        <f>STDEV(I2565,J2563,K2562,N2560,M2565,L2566)</f>
        <v>#DIV/0!</v>
      </c>
      <c r="L2572" s="148" t="e">
        <f t="shared" si="427"/>
        <v>#DIV/0!</v>
      </c>
      <c r="M2572" s="111"/>
      <c r="N2572" s="111"/>
      <c r="P2572" s="111" t="s">
        <v>202</v>
      </c>
      <c r="Q2572" s="148" t="e">
        <f>AVERAGE(P2565,Q2563,R2562,U2560,T2565,S2566)</f>
        <v>#DIV/0!</v>
      </c>
      <c r="R2572" s="148" t="e">
        <f>STDEV(P2565,Q2563,R2562,U2560,T2565,S2566)</f>
        <v>#DIV/0!</v>
      </c>
      <c r="S2572" s="148" t="e">
        <f t="shared" si="428"/>
        <v>#DIV/0!</v>
      </c>
      <c r="T2572" s="111"/>
      <c r="U2572" s="111"/>
    </row>
    <row r="2573" spans="1:21" s="148" customFormat="1" x14ac:dyDescent="0.3">
      <c r="A2573" s="111"/>
      <c r="B2573" s="111" t="s">
        <v>204</v>
      </c>
      <c r="C2573" s="148" t="e">
        <f>AVERAGE(B2566,C2565,D2566,E2565,F2566,G2565)</f>
        <v>#DIV/0!</v>
      </c>
      <c r="D2573" s="148" t="e">
        <f>STDEV(B2566,C2565,D2566,E2565,F2566,G2565)</f>
        <v>#DIV/0!</v>
      </c>
      <c r="E2573" s="148" t="e">
        <f t="shared" si="426"/>
        <v>#DIV/0!</v>
      </c>
      <c r="F2573" s="111"/>
      <c r="G2573" s="111"/>
      <c r="I2573" s="111" t="s">
        <v>204</v>
      </c>
      <c r="J2573" s="148" t="e">
        <f>AVERAGE(I2566,J2565,K2566,L2565,M2566,N2565)</f>
        <v>#DIV/0!</v>
      </c>
      <c r="K2573" s="148" t="e">
        <f>STDEV(I2566,J2565,K2566,L2565,M2566,N2565)</f>
        <v>#DIV/0!</v>
      </c>
      <c r="L2573" s="148" t="e">
        <f t="shared" si="427"/>
        <v>#DIV/0!</v>
      </c>
      <c r="M2573" s="111"/>
      <c r="N2573" s="111"/>
      <c r="P2573" s="111" t="s">
        <v>204</v>
      </c>
      <c r="Q2573" s="148" t="e">
        <f>AVERAGE(P2566,Q2565,R2566,S2565,T2566,U2565)</f>
        <v>#DIV/0!</v>
      </c>
      <c r="R2573" s="148" t="e">
        <f>STDEV(P2566,Q2565,R2566,S2565,T2566,U2565)</f>
        <v>#DIV/0!</v>
      </c>
      <c r="S2573" s="148" t="e">
        <f t="shared" si="428"/>
        <v>#DIV/0!</v>
      </c>
      <c r="T2573" s="111"/>
      <c r="U2573" s="111"/>
    </row>
    <row r="2574" spans="1:21" s="148" customFormat="1" x14ac:dyDescent="0.3">
      <c r="A2574" s="111"/>
      <c r="B2574" s="111"/>
      <c r="C2574" s="111"/>
      <c r="D2574" s="111"/>
      <c r="E2574" s="111"/>
      <c r="F2574" s="111"/>
      <c r="G2574" s="111"/>
      <c r="I2574" s="111"/>
      <c r="J2574" s="111"/>
      <c r="K2574" s="111"/>
      <c r="L2574" s="111"/>
      <c r="M2574" s="111"/>
      <c r="N2574" s="111"/>
      <c r="P2574" s="111"/>
      <c r="Q2574" s="111"/>
      <c r="R2574" s="111"/>
      <c r="S2574" s="111"/>
      <c r="T2574" s="111"/>
      <c r="U2574" s="111"/>
    </row>
    <row r="2575" spans="1:21" s="148" customFormat="1" x14ac:dyDescent="0.3">
      <c r="A2575" s="111"/>
      <c r="B2575" s="52" t="s">
        <v>194</v>
      </c>
      <c r="C2575" s="106"/>
      <c r="D2575" s="106"/>
      <c r="E2575" s="106"/>
      <c r="F2575" s="106"/>
      <c r="G2575" s="106"/>
      <c r="H2575" s="106"/>
      <c r="I2575" s="52" t="s">
        <v>195</v>
      </c>
      <c r="J2575" s="106"/>
      <c r="K2575" s="106"/>
      <c r="L2575" s="106"/>
      <c r="M2575" s="106"/>
      <c r="N2575" s="106"/>
      <c r="O2575" s="106"/>
      <c r="P2575" s="52" t="s">
        <v>196</v>
      </c>
      <c r="Q2575" s="106"/>
      <c r="R2575" s="106"/>
      <c r="S2575" s="106"/>
      <c r="T2575" s="106"/>
      <c r="U2575" s="106"/>
    </row>
    <row r="2576" spans="1:21" s="148" customFormat="1" x14ac:dyDescent="0.3">
      <c r="A2576" s="111"/>
      <c r="B2576" s="131"/>
      <c r="C2576" s="131"/>
      <c r="D2576" s="131"/>
      <c r="E2576" s="131"/>
      <c r="F2576" s="131"/>
      <c r="G2576" s="131"/>
      <c r="H2576" s="106"/>
      <c r="I2576" s="131"/>
      <c r="J2576" s="131"/>
      <c r="K2576" s="131"/>
      <c r="L2576" s="131"/>
      <c r="M2576" s="131"/>
      <c r="N2576" s="131"/>
      <c r="O2576" s="106"/>
      <c r="P2576" s="131"/>
      <c r="Q2576" s="131"/>
      <c r="R2576" s="131"/>
      <c r="S2576" s="131"/>
      <c r="T2576" s="131"/>
      <c r="U2576" s="131"/>
    </row>
    <row r="2577" spans="1:21" s="148" customFormat="1" x14ac:dyDescent="0.3">
      <c r="A2577" s="111"/>
      <c r="B2577" s="132"/>
      <c r="C2577" s="133"/>
      <c r="D2577" s="133"/>
      <c r="E2577" s="134"/>
      <c r="F2577" s="133"/>
      <c r="G2577" s="133"/>
      <c r="H2577" s="106"/>
      <c r="I2577" s="132"/>
      <c r="J2577" s="133"/>
      <c r="K2577" s="133"/>
      <c r="L2577" s="134"/>
      <c r="M2577" s="133"/>
      <c r="N2577" s="133"/>
      <c r="O2577" s="106"/>
      <c r="P2577" s="132"/>
      <c r="Q2577" s="133"/>
      <c r="R2577" s="133"/>
      <c r="S2577" s="134"/>
      <c r="T2577" s="133"/>
      <c r="U2577" s="133"/>
    </row>
    <row r="2578" spans="1:21" s="148" customFormat="1" x14ac:dyDescent="0.3">
      <c r="A2578" s="111"/>
      <c r="B2578" s="133"/>
      <c r="C2578" s="132"/>
      <c r="D2578" s="134"/>
      <c r="E2578" s="133"/>
      <c r="F2578" s="135"/>
      <c r="G2578" s="136"/>
      <c r="H2578" s="106"/>
      <c r="I2578" s="133"/>
      <c r="J2578" s="132"/>
      <c r="K2578" s="134"/>
      <c r="L2578" s="133"/>
      <c r="M2578" s="135"/>
      <c r="N2578" s="136"/>
      <c r="O2578" s="106"/>
      <c r="P2578" s="133"/>
      <c r="Q2578" s="132"/>
      <c r="R2578" s="134"/>
      <c r="S2578" s="133"/>
      <c r="T2578" s="135"/>
      <c r="U2578" s="136"/>
    </row>
    <row r="2579" spans="1:21" s="148" customFormat="1" x14ac:dyDescent="0.3">
      <c r="A2579" s="111"/>
      <c r="B2579" s="135"/>
      <c r="C2579" s="134"/>
      <c r="D2579" s="132"/>
      <c r="E2579" s="135"/>
      <c r="F2579" s="135"/>
      <c r="G2579" s="137"/>
      <c r="H2579" s="106"/>
      <c r="I2579" s="135"/>
      <c r="J2579" s="134"/>
      <c r="K2579" s="132"/>
      <c r="L2579" s="135"/>
      <c r="M2579" s="135"/>
      <c r="N2579" s="137"/>
      <c r="O2579" s="106"/>
      <c r="P2579" s="135"/>
      <c r="Q2579" s="134"/>
      <c r="R2579" s="132"/>
      <c r="S2579" s="135"/>
      <c r="T2579" s="135"/>
      <c r="U2579" s="137"/>
    </row>
    <row r="2580" spans="1:21" s="148" customFormat="1" x14ac:dyDescent="0.3">
      <c r="A2580" s="111"/>
      <c r="B2580" s="134"/>
      <c r="C2580" s="135"/>
      <c r="D2580" s="136"/>
      <c r="E2580" s="132"/>
      <c r="F2580" s="137"/>
      <c r="G2580" s="135"/>
      <c r="H2580" s="106"/>
      <c r="I2580" s="134"/>
      <c r="J2580" s="135"/>
      <c r="K2580" s="136"/>
      <c r="L2580" s="132"/>
      <c r="M2580" s="137"/>
      <c r="N2580" s="135"/>
      <c r="O2580" s="106"/>
      <c r="P2580" s="134"/>
      <c r="Q2580" s="135"/>
      <c r="R2580" s="136"/>
      <c r="S2580" s="132"/>
      <c r="T2580" s="137"/>
      <c r="U2580" s="135"/>
    </row>
    <row r="2581" spans="1:21" s="148" customFormat="1" x14ac:dyDescent="0.3">
      <c r="A2581" s="111"/>
      <c r="B2581" s="137"/>
      <c r="C2581" s="136"/>
      <c r="D2581" s="135"/>
      <c r="E2581" s="137"/>
      <c r="F2581" s="132"/>
      <c r="G2581" s="134"/>
      <c r="H2581" s="106"/>
      <c r="I2581" s="137"/>
      <c r="J2581" s="136"/>
      <c r="K2581" s="135"/>
      <c r="L2581" s="137"/>
      <c r="M2581" s="132"/>
      <c r="N2581" s="134"/>
      <c r="O2581" s="106"/>
      <c r="P2581" s="137"/>
      <c r="Q2581" s="136"/>
      <c r="R2581" s="135"/>
      <c r="S2581" s="137"/>
      <c r="T2581" s="132"/>
      <c r="U2581" s="134"/>
    </row>
    <row r="2582" spans="1:21" s="148" customFormat="1" x14ac:dyDescent="0.3">
      <c r="A2582" s="111"/>
      <c r="B2582" s="135"/>
      <c r="C2582" s="137"/>
      <c r="D2582" s="137"/>
      <c r="E2582" s="135"/>
      <c r="F2582" s="134"/>
      <c r="G2582" s="132"/>
      <c r="H2582" s="106"/>
      <c r="I2582" s="135"/>
      <c r="J2582" s="137"/>
      <c r="K2582" s="137"/>
      <c r="L2582" s="135"/>
      <c r="M2582" s="134"/>
      <c r="N2582" s="132"/>
      <c r="O2582" s="106"/>
      <c r="P2582" s="135"/>
      <c r="Q2582" s="137"/>
      <c r="R2582" s="137"/>
      <c r="S2582" s="135"/>
      <c r="T2582" s="134"/>
      <c r="U2582" s="132"/>
    </row>
    <row r="2583" spans="1:21" s="148" customFormat="1" x14ac:dyDescent="0.3">
      <c r="A2583" s="111"/>
      <c r="B2583" s="136"/>
      <c r="C2583" s="138"/>
      <c r="D2583" s="135"/>
      <c r="E2583" s="138"/>
      <c r="F2583" s="136"/>
      <c r="G2583" s="138"/>
      <c r="H2583" s="106"/>
      <c r="I2583" s="136"/>
      <c r="J2583" s="138"/>
      <c r="K2583" s="135"/>
      <c r="L2583" s="138"/>
      <c r="M2583" s="136"/>
      <c r="N2583" s="138"/>
      <c r="O2583" s="106"/>
      <c r="P2583" s="136"/>
      <c r="Q2583" s="138"/>
      <c r="R2583" s="135"/>
      <c r="S2583" s="138"/>
      <c r="T2583" s="136"/>
      <c r="U2583" s="138"/>
    </row>
    <row r="2584" spans="1:21" s="148" customFormat="1" x14ac:dyDescent="0.3">
      <c r="A2584" s="111"/>
      <c r="B2584" s="145"/>
      <c r="C2584" s="146"/>
      <c r="D2584" s="145"/>
      <c r="E2584" s="147"/>
      <c r="F2584" s="145"/>
      <c r="G2584" s="146"/>
      <c r="H2584" s="106"/>
      <c r="I2584" s="145"/>
      <c r="J2584" s="146"/>
      <c r="K2584" s="145"/>
      <c r="L2584" s="147"/>
      <c r="M2584" s="145"/>
      <c r="N2584" s="146"/>
      <c r="O2584" s="106"/>
      <c r="P2584" s="145"/>
      <c r="Q2584" s="146"/>
      <c r="R2584" s="145"/>
      <c r="S2584" s="147"/>
      <c r="T2584" s="145"/>
      <c r="U2584" s="146"/>
    </row>
    <row r="2585" spans="1:21" s="148" customFormat="1" x14ac:dyDescent="0.3">
      <c r="A2585" s="111"/>
      <c r="C2585" s="111" t="s">
        <v>197</v>
      </c>
      <c r="D2585" s="111" t="s">
        <v>3</v>
      </c>
      <c r="E2585" s="111" t="s">
        <v>203</v>
      </c>
      <c r="J2585" s="111" t="s">
        <v>197</v>
      </c>
      <c r="K2585" s="111" t="s">
        <v>3</v>
      </c>
      <c r="L2585" s="111" t="s">
        <v>203</v>
      </c>
      <c r="Q2585" s="111" t="s">
        <v>197</v>
      </c>
      <c r="R2585" s="111" t="s">
        <v>3</v>
      </c>
      <c r="S2585" s="111" t="s">
        <v>203</v>
      </c>
    </row>
    <row r="2586" spans="1:21" s="148" customFormat="1" x14ac:dyDescent="0.3">
      <c r="A2586" s="111"/>
      <c r="B2586" s="111" t="s">
        <v>199</v>
      </c>
      <c r="C2586" s="148" t="e">
        <f>AVERAGE(B2577,C2578,D2579,E2580,F2581,G2582)</f>
        <v>#DIV/0!</v>
      </c>
      <c r="D2586" s="148" t="e">
        <f>STDEV(B2577,C2578,D2579,E2580,F2581,G2582)</f>
        <v>#DIV/0!</v>
      </c>
      <c r="E2586" s="148" t="e">
        <f>ROUND((D2586/C2586)*100,2)&amp;"%"</f>
        <v>#DIV/0!</v>
      </c>
      <c r="I2586" s="111" t="s">
        <v>199</v>
      </c>
      <c r="J2586" s="148" t="e">
        <f>AVERAGE(I2577,J2578,K2579,L2580,M2581,N2582)</f>
        <v>#DIV/0!</v>
      </c>
      <c r="K2586" s="148" t="e">
        <f>STDEV(I2577,J2578,K2579,L2580,M2581,N2582)</f>
        <v>#DIV/0!</v>
      </c>
      <c r="L2586" s="148" t="e">
        <f>ROUND((K2586/J2586)*100,2)&amp;"%"</f>
        <v>#DIV/0!</v>
      </c>
      <c r="P2586" s="111" t="s">
        <v>199</v>
      </c>
      <c r="Q2586" s="148" t="e">
        <f>AVERAGE(P2577,Q2578,R2579,S2580,T2581,U2582)</f>
        <v>#DIV/0!</v>
      </c>
      <c r="R2586" s="148" t="e">
        <f>STDEV(P2577,Q2578,R2579,S2580,T2581,U2582)</f>
        <v>#DIV/0!</v>
      </c>
      <c r="S2586" s="148" t="e">
        <f>ROUND((R2586/Q2586)*100,2)&amp;"%"</f>
        <v>#DIV/0!</v>
      </c>
    </row>
    <row r="2587" spans="1:21" s="148" customFormat="1" x14ac:dyDescent="0.3">
      <c r="A2587" s="111"/>
      <c r="B2587" s="111" t="s">
        <v>198</v>
      </c>
      <c r="C2587" s="148" t="e">
        <f>AVERAGE(B2578,C2577,D2577,F2577,G2577,E2578)</f>
        <v>#DIV/0!</v>
      </c>
      <c r="D2587" s="148" t="e">
        <f>STDEV(B2578,C2577,D2577,E2578,F2577,G2577)</f>
        <v>#DIV/0!</v>
      </c>
      <c r="E2587" s="148" t="e">
        <f t="shared" ref="E2587:E2591" si="429">ROUND((D2587/C2587)*100,2)&amp;"%"</f>
        <v>#DIV/0!</v>
      </c>
      <c r="F2587" s="111"/>
      <c r="G2587" s="111"/>
      <c r="I2587" s="111" t="s">
        <v>198</v>
      </c>
      <c r="J2587" s="148" t="e">
        <f>AVERAGE(I2578,J2577,K2577,M2577,N2577,L2578)</f>
        <v>#DIV/0!</v>
      </c>
      <c r="K2587" s="148" t="e">
        <f>STDEV(I2578,J2577,K2577,L2578,M2577,N2577)</f>
        <v>#DIV/0!</v>
      </c>
      <c r="L2587" s="148" t="e">
        <f t="shared" ref="L2587:L2591" si="430">ROUND((K2587/J2587)*100,2)&amp;"%"</f>
        <v>#DIV/0!</v>
      </c>
      <c r="M2587" s="111"/>
      <c r="N2587" s="111"/>
      <c r="P2587" s="111" t="s">
        <v>198</v>
      </c>
      <c r="Q2587" s="148" t="e">
        <f>AVERAGE(P2578,Q2577,R2577,T2577,U2577,S2578)</f>
        <v>#DIV/0!</v>
      </c>
      <c r="R2587" s="148" t="e">
        <f>STDEV(P2578,Q2577,R2577,S2578,T2577,U2577)</f>
        <v>#DIV/0!</v>
      </c>
      <c r="S2587" s="148" t="e">
        <f t="shared" ref="S2587:S2591" si="431">ROUND((R2587/Q2587)*100,2)&amp;"%"</f>
        <v>#DIV/0!</v>
      </c>
      <c r="T2587" s="111"/>
      <c r="U2587" s="111"/>
    </row>
    <row r="2588" spans="1:21" s="148" customFormat="1" x14ac:dyDescent="0.3">
      <c r="A2588" s="111"/>
      <c r="B2588" s="111" t="s">
        <v>200</v>
      </c>
      <c r="C2588" s="148" t="e">
        <f>AVERAGE(B2580,C2579,D2578,E2577,F2582,G2581)</f>
        <v>#DIV/0!</v>
      </c>
      <c r="D2588" s="148" t="e">
        <f>STDEV(B2580,C2579,D2578,E2577,F2582,G2581)</f>
        <v>#DIV/0!</v>
      </c>
      <c r="E2588" s="148" t="e">
        <f t="shared" si="429"/>
        <v>#DIV/0!</v>
      </c>
      <c r="F2588" s="111"/>
      <c r="G2588" s="111"/>
      <c r="I2588" s="111" t="s">
        <v>200</v>
      </c>
      <c r="J2588" s="148" t="e">
        <f>AVERAGE(I2580,J2579,K2578,L2577,M2582,N2581)</f>
        <v>#DIV/0!</v>
      </c>
      <c r="K2588" s="148" t="e">
        <f>STDEV(I2580,J2579,K2578,L2577,M2582,N2581)</f>
        <v>#DIV/0!</v>
      </c>
      <c r="L2588" s="148" t="e">
        <f t="shared" si="430"/>
        <v>#DIV/0!</v>
      </c>
      <c r="M2588" s="111"/>
      <c r="N2588" s="111"/>
      <c r="P2588" s="111" t="s">
        <v>200</v>
      </c>
      <c r="Q2588" s="148" t="e">
        <f>AVERAGE(P2580,Q2579,R2578,S2577,T2582,U2581)</f>
        <v>#DIV/0!</v>
      </c>
      <c r="R2588" s="148" t="e">
        <f>STDEV(P2580,Q2579,R2578,S2577,T2582,U2581)</f>
        <v>#DIV/0!</v>
      </c>
      <c r="S2588" s="148" t="e">
        <f t="shared" si="431"/>
        <v>#DIV/0!</v>
      </c>
      <c r="T2588" s="111"/>
      <c r="U2588" s="111"/>
    </row>
    <row r="2589" spans="1:21" s="148" customFormat="1" x14ac:dyDescent="0.3">
      <c r="A2589" s="111"/>
      <c r="B2589" s="111" t="s">
        <v>201</v>
      </c>
      <c r="C2589" s="148" t="e">
        <f>AVERAGE(B2581,C2582,D2582,E2581,F2580,G2579)</f>
        <v>#DIV/0!</v>
      </c>
      <c r="D2589" s="148" t="e">
        <f>STDEV(B2581,C2582,D2582,E2581,F2580,G2579)</f>
        <v>#DIV/0!</v>
      </c>
      <c r="E2589" s="148" t="e">
        <f t="shared" si="429"/>
        <v>#DIV/0!</v>
      </c>
      <c r="F2589" s="111"/>
      <c r="G2589" s="111"/>
      <c r="I2589" s="111" t="s">
        <v>201</v>
      </c>
      <c r="J2589" s="148" t="e">
        <f>AVERAGE(I2581,J2582,K2582,L2581,M2580,N2579)</f>
        <v>#DIV/0!</v>
      </c>
      <c r="K2589" s="148" t="e">
        <f>STDEV(I2581,J2582,K2582,L2581,M2580,N2579)</f>
        <v>#DIV/0!</v>
      </c>
      <c r="L2589" s="148" t="e">
        <f t="shared" si="430"/>
        <v>#DIV/0!</v>
      </c>
      <c r="M2589" s="111"/>
      <c r="N2589" s="111"/>
      <c r="P2589" s="111" t="s">
        <v>201</v>
      </c>
      <c r="Q2589" s="148" t="e">
        <f>AVERAGE(P2581,Q2582,R2582,S2581,T2580,U2579)</f>
        <v>#DIV/0!</v>
      </c>
      <c r="R2589" s="148" t="e">
        <f>STDEV(P2581,Q2582,R2582,S2581,T2580,U2579)</f>
        <v>#DIV/0!</v>
      </c>
      <c r="S2589" s="148" t="e">
        <f t="shared" si="431"/>
        <v>#DIV/0!</v>
      </c>
      <c r="T2589" s="111"/>
      <c r="U2589" s="111"/>
    </row>
    <row r="2590" spans="1:21" s="148" customFormat="1" x14ac:dyDescent="0.3">
      <c r="A2590" s="111"/>
      <c r="B2590" s="111" t="s">
        <v>202</v>
      </c>
      <c r="C2590" s="148" t="e">
        <f>AVERAGE(B2583,C2581,D2580,G2578,F2583,E2584)</f>
        <v>#DIV/0!</v>
      </c>
      <c r="D2590" s="148" t="e">
        <f>STDEV(B2583,C2581,D2580,G2578,F2583,E2584)</f>
        <v>#DIV/0!</v>
      </c>
      <c r="E2590" s="148" t="e">
        <f t="shared" si="429"/>
        <v>#DIV/0!</v>
      </c>
      <c r="F2590" s="111"/>
      <c r="G2590" s="111"/>
      <c r="I2590" s="111" t="s">
        <v>202</v>
      </c>
      <c r="J2590" s="148" t="e">
        <f>AVERAGE(I2583,J2581,K2580,N2578,M2583,L2584)</f>
        <v>#DIV/0!</v>
      </c>
      <c r="K2590" s="148" t="e">
        <f>STDEV(I2583,J2581,K2580,N2578,M2583,L2584)</f>
        <v>#DIV/0!</v>
      </c>
      <c r="L2590" s="148" t="e">
        <f t="shared" si="430"/>
        <v>#DIV/0!</v>
      </c>
      <c r="M2590" s="111"/>
      <c r="N2590" s="111"/>
      <c r="P2590" s="111" t="s">
        <v>202</v>
      </c>
      <c r="Q2590" s="148" t="e">
        <f>AVERAGE(P2583,Q2581,R2580,U2578,T2583,S2584)</f>
        <v>#DIV/0!</v>
      </c>
      <c r="R2590" s="148" t="e">
        <f>STDEV(P2583,Q2581,R2580,U2578,T2583,S2584)</f>
        <v>#DIV/0!</v>
      </c>
      <c r="S2590" s="148" t="e">
        <f t="shared" si="431"/>
        <v>#DIV/0!</v>
      </c>
      <c r="T2590" s="111"/>
      <c r="U2590" s="111"/>
    </row>
    <row r="2591" spans="1:21" s="148" customFormat="1" x14ac:dyDescent="0.3">
      <c r="A2591" s="111"/>
      <c r="B2591" s="111" t="s">
        <v>204</v>
      </c>
      <c r="C2591" s="148" t="e">
        <f>AVERAGE(B2584,C2583,D2584,E2583,F2584,G2583)</f>
        <v>#DIV/0!</v>
      </c>
      <c r="D2591" s="148" t="e">
        <f>STDEV(B2584,C2583,D2584,E2583,F2584,G2583)</f>
        <v>#DIV/0!</v>
      </c>
      <c r="E2591" s="148" t="e">
        <f t="shared" si="429"/>
        <v>#DIV/0!</v>
      </c>
      <c r="F2591" s="111"/>
      <c r="G2591" s="111"/>
      <c r="I2591" s="111" t="s">
        <v>204</v>
      </c>
      <c r="J2591" s="148" t="e">
        <f>AVERAGE(I2584,J2583,K2584,L2583,M2584,N2583)</f>
        <v>#DIV/0!</v>
      </c>
      <c r="K2591" s="148" t="e">
        <f>STDEV(I2584,J2583,K2584,L2583,M2584,N2583)</f>
        <v>#DIV/0!</v>
      </c>
      <c r="L2591" s="148" t="e">
        <f t="shared" si="430"/>
        <v>#DIV/0!</v>
      </c>
      <c r="M2591" s="111"/>
      <c r="N2591" s="111"/>
      <c r="P2591" s="111" t="s">
        <v>204</v>
      </c>
      <c r="Q2591" s="148" t="e">
        <f>AVERAGE(P2584,Q2583,R2584,S2583,T2584,U2583)</f>
        <v>#DIV/0!</v>
      </c>
      <c r="R2591" s="148" t="e">
        <f>STDEV(P2584,Q2583,R2584,S2583,T2584,U2583)</f>
        <v>#DIV/0!</v>
      </c>
      <c r="S2591" s="148" t="e">
        <f t="shared" si="431"/>
        <v>#DIV/0!</v>
      </c>
      <c r="T2591" s="111"/>
      <c r="U2591" s="111"/>
    </row>
    <row r="2592" spans="1:21" s="148" customFormat="1" x14ac:dyDescent="0.3">
      <c r="A2592" s="111"/>
      <c r="B2592" s="111"/>
      <c r="C2592" s="111"/>
      <c r="D2592" s="111"/>
      <c r="E2592" s="111"/>
      <c r="F2592" s="111"/>
      <c r="G2592" s="111"/>
      <c r="I2592" s="111"/>
      <c r="J2592" s="111"/>
      <c r="K2592" s="111"/>
      <c r="L2592" s="111"/>
      <c r="M2592" s="111"/>
      <c r="N2592" s="111"/>
      <c r="P2592" s="111"/>
      <c r="Q2592" s="111"/>
      <c r="R2592" s="111"/>
      <c r="S2592" s="111"/>
      <c r="T2592" s="111"/>
      <c r="U2592" s="111"/>
    </row>
    <row r="2593" spans="1:21" s="148" customFormat="1" x14ac:dyDescent="0.3">
      <c r="A2593" s="111"/>
      <c r="B2593" s="52" t="s">
        <v>194</v>
      </c>
      <c r="C2593" s="106"/>
      <c r="D2593" s="106"/>
      <c r="E2593" s="106"/>
      <c r="F2593" s="106"/>
      <c r="G2593" s="106"/>
      <c r="H2593" s="106"/>
      <c r="I2593" s="52" t="s">
        <v>195</v>
      </c>
      <c r="J2593" s="106"/>
      <c r="K2593" s="106"/>
      <c r="L2593" s="106"/>
      <c r="M2593" s="106"/>
      <c r="N2593" s="106"/>
      <c r="O2593" s="106"/>
      <c r="P2593" s="52" t="s">
        <v>196</v>
      </c>
      <c r="Q2593" s="106"/>
      <c r="R2593" s="106"/>
      <c r="S2593" s="106"/>
      <c r="T2593" s="106"/>
      <c r="U2593" s="106"/>
    </row>
    <row r="2594" spans="1:21" s="148" customFormat="1" x14ac:dyDescent="0.3">
      <c r="A2594" s="111"/>
      <c r="B2594" s="131"/>
      <c r="C2594" s="131"/>
      <c r="D2594" s="131"/>
      <c r="E2594" s="131"/>
      <c r="F2594" s="131"/>
      <c r="G2594" s="131"/>
      <c r="H2594" s="106"/>
      <c r="I2594" s="131"/>
      <c r="J2594" s="131"/>
      <c r="K2594" s="131"/>
      <c r="L2594" s="131"/>
      <c r="M2594" s="131"/>
      <c r="N2594" s="131"/>
      <c r="O2594" s="106"/>
      <c r="P2594" s="131"/>
      <c r="Q2594" s="131"/>
      <c r="R2594" s="131"/>
      <c r="S2594" s="131"/>
      <c r="T2594" s="131"/>
      <c r="U2594" s="131"/>
    </row>
    <row r="2595" spans="1:21" s="148" customFormat="1" x14ac:dyDescent="0.3">
      <c r="A2595" s="111"/>
      <c r="B2595" s="132"/>
      <c r="C2595" s="133"/>
      <c r="D2595" s="133"/>
      <c r="E2595" s="134"/>
      <c r="F2595" s="133"/>
      <c r="G2595" s="133"/>
      <c r="H2595" s="106"/>
      <c r="I2595" s="132"/>
      <c r="J2595" s="133"/>
      <c r="K2595" s="133"/>
      <c r="L2595" s="134"/>
      <c r="M2595" s="133"/>
      <c r="N2595" s="133"/>
      <c r="O2595" s="106"/>
      <c r="P2595" s="132"/>
      <c r="Q2595" s="133"/>
      <c r="R2595" s="133"/>
      <c r="S2595" s="134"/>
      <c r="T2595" s="133"/>
      <c r="U2595" s="133"/>
    </row>
    <row r="2596" spans="1:21" s="148" customFormat="1" x14ac:dyDescent="0.3">
      <c r="A2596" s="111"/>
      <c r="B2596" s="133"/>
      <c r="C2596" s="132"/>
      <c r="D2596" s="134"/>
      <c r="E2596" s="133"/>
      <c r="F2596" s="135"/>
      <c r="G2596" s="136"/>
      <c r="H2596" s="106"/>
      <c r="I2596" s="133"/>
      <c r="J2596" s="132"/>
      <c r="K2596" s="134"/>
      <c r="L2596" s="133"/>
      <c r="M2596" s="135"/>
      <c r="N2596" s="136"/>
      <c r="O2596" s="106"/>
      <c r="P2596" s="133"/>
      <c r="Q2596" s="132"/>
      <c r="R2596" s="134"/>
      <c r="S2596" s="133"/>
      <c r="T2596" s="135"/>
      <c r="U2596" s="136"/>
    </row>
    <row r="2597" spans="1:21" s="148" customFormat="1" x14ac:dyDescent="0.3">
      <c r="A2597" s="111"/>
      <c r="B2597" s="135"/>
      <c r="C2597" s="134"/>
      <c r="D2597" s="132"/>
      <c r="E2597" s="135"/>
      <c r="F2597" s="135"/>
      <c r="G2597" s="137"/>
      <c r="H2597" s="106"/>
      <c r="I2597" s="135"/>
      <c r="J2597" s="134"/>
      <c r="K2597" s="132"/>
      <c r="L2597" s="135"/>
      <c r="M2597" s="135"/>
      <c r="N2597" s="137"/>
      <c r="O2597" s="106"/>
      <c r="P2597" s="135"/>
      <c r="Q2597" s="134"/>
      <c r="R2597" s="132"/>
      <c r="S2597" s="135"/>
      <c r="T2597" s="135"/>
      <c r="U2597" s="137"/>
    </row>
    <row r="2598" spans="1:21" s="148" customFormat="1" x14ac:dyDescent="0.3">
      <c r="A2598" s="111"/>
      <c r="B2598" s="134"/>
      <c r="C2598" s="135"/>
      <c r="D2598" s="136"/>
      <c r="E2598" s="132"/>
      <c r="F2598" s="137"/>
      <c r="G2598" s="135"/>
      <c r="H2598" s="106"/>
      <c r="I2598" s="134"/>
      <c r="J2598" s="135"/>
      <c r="K2598" s="136"/>
      <c r="L2598" s="132"/>
      <c r="M2598" s="137"/>
      <c r="N2598" s="135"/>
      <c r="O2598" s="106"/>
      <c r="P2598" s="134"/>
      <c r="Q2598" s="135"/>
      <c r="R2598" s="136"/>
      <c r="S2598" s="132"/>
      <c r="T2598" s="137"/>
      <c r="U2598" s="135"/>
    </row>
    <row r="2599" spans="1:21" s="148" customFormat="1" x14ac:dyDescent="0.3">
      <c r="A2599" s="111"/>
      <c r="B2599" s="137"/>
      <c r="C2599" s="136"/>
      <c r="D2599" s="135"/>
      <c r="E2599" s="137"/>
      <c r="F2599" s="132"/>
      <c r="G2599" s="134"/>
      <c r="H2599" s="106"/>
      <c r="I2599" s="137"/>
      <c r="J2599" s="136"/>
      <c r="K2599" s="135"/>
      <c r="L2599" s="137"/>
      <c r="M2599" s="132"/>
      <c r="N2599" s="134"/>
      <c r="O2599" s="106"/>
      <c r="P2599" s="137"/>
      <c r="Q2599" s="136"/>
      <c r="R2599" s="135"/>
      <c r="S2599" s="137"/>
      <c r="T2599" s="132"/>
      <c r="U2599" s="134"/>
    </row>
    <row r="2600" spans="1:21" s="148" customFormat="1" x14ac:dyDescent="0.3">
      <c r="A2600" s="111"/>
      <c r="B2600" s="135"/>
      <c r="C2600" s="137"/>
      <c r="D2600" s="137"/>
      <c r="E2600" s="135"/>
      <c r="F2600" s="134"/>
      <c r="G2600" s="132"/>
      <c r="H2600" s="106"/>
      <c r="I2600" s="135"/>
      <c r="J2600" s="137"/>
      <c r="K2600" s="137"/>
      <c r="L2600" s="135"/>
      <c r="M2600" s="134"/>
      <c r="N2600" s="132"/>
      <c r="O2600" s="106"/>
      <c r="P2600" s="135"/>
      <c r="Q2600" s="137"/>
      <c r="R2600" s="137"/>
      <c r="S2600" s="135"/>
      <c r="T2600" s="134"/>
      <c r="U2600" s="132"/>
    </row>
    <row r="2601" spans="1:21" s="148" customFormat="1" x14ac:dyDescent="0.3">
      <c r="A2601" s="111"/>
      <c r="B2601" s="136"/>
      <c r="C2601" s="138"/>
      <c r="D2601" s="135"/>
      <c r="E2601" s="138"/>
      <c r="F2601" s="136"/>
      <c r="G2601" s="138"/>
      <c r="H2601" s="106"/>
      <c r="I2601" s="136"/>
      <c r="J2601" s="138"/>
      <c r="K2601" s="135"/>
      <c r="L2601" s="138"/>
      <c r="M2601" s="136"/>
      <c r="N2601" s="138"/>
      <c r="O2601" s="106"/>
      <c r="P2601" s="136"/>
      <c r="Q2601" s="138"/>
      <c r="R2601" s="135"/>
      <c r="S2601" s="138"/>
      <c r="T2601" s="136"/>
      <c r="U2601" s="138"/>
    </row>
    <row r="2602" spans="1:21" s="148" customFormat="1" x14ac:dyDescent="0.3">
      <c r="A2602" s="111"/>
      <c r="B2602" s="145"/>
      <c r="C2602" s="146"/>
      <c r="D2602" s="145"/>
      <c r="E2602" s="147"/>
      <c r="F2602" s="145"/>
      <c r="G2602" s="146"/>
      <c r="H2602" s="106"/>
      <c r="I2602" s="145"/>
      <c r="J2602" s="146"/>
      <c r="K2602" s="145"/>
      <c r="L2602" s="147"/>
      <c r="M2602" s="145"/>
      <c r="N2602" s="146"/>
      <c r="O2602" s="106"/>
      <c r="P2602" s="145"/>
      <c r="Q2602" s="146"/>
      <c r="R2602" s="145"/>
      <c r="S2602" s="147"/>
      <c r="T2602" s="145"/>
      <c r="U2602" s="146"/>
    </row>
    <row r="2603" spans="1:21" s="148" customFormat="1" x14ac:dyDescent="0.3">
      <c r="A2603" s="111"/>
      <c r="C2603" s="111" t="s">
        <v>197</v>
      </c>
      <c r="D2603" s="111" t="s">
        <v>3</v>
      </c>
      <c r="E2603" s="111" t="s">
        <v>203</v>
      </c>
      <c r="J2603" s="111" t="s">
        <v>197</v>
      </c>
      <c r="K2603" s="111" t="s">
        <v>3</v>
      </c>
      <c r="L2603" s="111" t="s">
        <v>203</v>
      </c>
      <c r="Q2603" s="111" t="s">
        <v>197</v>
      </c>
      <c r="R2603" s="111" t="s">
        <v>3</v>
      </c>
      <c r="S2603" s="111" t="s">
        <v>203</v>
      </c>
    </row>
    <row r="2604" spans="1:21" s="148" customFormat="1" x14ac:dyDescent="0.3">
      <c r="A2604" s="111"/>
      <c r="B2604" s="111" t="s">
        <v>199</v>
      </c>
      <c r="C2604" s="148" t="e">
        <f>AVERAGE(B2595,C2596,D2597,E2598,F2599,G2600)</f>
        <v>#DIV/0!</v>
      </c>
      <c r="D2604" s="148" t="e">
        <f>STDEV(B2595,C2596,D2597,E2598,F2599,G2600)</f>
        <v>#DIV/0!</v>
      </c>
      <c r="E2604" s="148" t="e">
        <f>ROUND((D2604/C2604)*100,2)&amp;"%"</f>
        <v>#DIV/0!</v>
      </c>
      <c r="I2604" s="111" t="s">
        <v>199</v>
      </c>
      <c r="J2604" s="148" t="e">
        <f>AVERAGE(I2595,J2596,K2597,L2598,M2599,N2600)</f>
        <v>#DIV/0!</v>
      </c>
      <c r="K2604" s="148" t="e">
        <f>STDEV(I2595,J2596,K2597,L2598,M2599,N2600)</f>
        <v>#DIV/0!</v>
      </c>
      <c r="L2604" s="148" t="e">
        <f>ROUND((K2604/J2604)*100,2)&amp;"%"</f>
        <v>#DIV/0!</v>
      </c>
      <c r="P2604" s="111" t="s">
        <v>199</v>
      </c>
      <c r="Q2604" s="148" t="e">
        <f>AVERAGE(P2595,Q2596,R2597,S2598,T2599,U2600)</f>
        <v>#DIV/0!</v>
      </c>
      <c r="R2604" s="148" t="e">
        <f>STDEV(P2595,Q2596,R2597,S2598,T2599,U2600)</f>
        <v>#DIV/0!</v>
      </c>
      <c r="S2604" s="148" t="e">
        <f>ROUND((R2604/Q2604)*100,2)&amp;"%"</f>
        <v>#DIV/0!</v>
      </c>
    </row>
    <row r="2605" spans="1:21" s="148" customFormat="1" x14ac:dyDescent="0.3">
      <c r="A2605" s="111"/>
      <c r="B2605" s="111" t="s">
        <v>198</v>
      </c>
      <c r="C2605" s="148" t="e">
        <f>AVERAGE(B2596,C2595,D2595,F2595,G2595,E2596)</f>
        <v>#DIV/0!</v>
      </c>
      <c r="D2605" s="148" t="e">
        <f>STDEV(B2596,C2595,D2595,E2596,F2595,G2595)</f>
        <v>#DIV/0!</v>
      </c>
      <c r="E2605" s="148" t="e">
        <f t="shared" ref="E2605:E2609" si="432">ROUND((D2605/C2605)*100,2)&amp;"%"</f>
        <v>#DIV/0!</v>
      </c>
      <c r="F2605" s="111"/>
      <c r="G2605" s="111"/>
      <c r="I2605" s="111" t="s">
        <v>198</v>
      </c>
      <c r="J2605" s="148" t="e">
        <f>AVERAGE(I2596,J2595,K2595,M2595,N2595,L2596)</f>
        <v>#DIV/0!</v>
      </c>
      <c r="K2605" s="148" t="e">
        <f>STDEV(I2596,J2595,K2595,L2596,M2595,N2595)</f>
        <v>#DIV/0!</v>
      </c>
      <c r="L2605" s="148" t="e">
        <f t="shared" ref="L2605:L2609" si="433">ROUND((K2605/J2605)*100,2)&amp;"%"</f>
        <v>#DIV/0!</v>
      </c>
      <c r="M2605" s="111"/>
      <c r="N2605" s="111"/>
      <c r="P2605" s="111" t="s">
        <v>198</v>
      </c>
      <c r="Q2605" s="148" t="e">
        <f>AVERAGE(P2596,Q2595,R2595,T2595,U2595,S2596)</f>
        <v>#DIV/0!</v>
      </c>
      <c r="R2605" s="148" t="e">
        <f>STDEV(P2596,Q2595,R2595,S2596,T2595,U2595)</f>
        <v>#DIV/0!</v>
      </c>
      <c r="S2605" s="148" t="e">
        <f t="shared" ref="S2605:S2609" si="434">ROUND((R2605/Q2605)*100,2)&amp;"%"</f>
        <v>#DIV/0!</v>
      </c>
      <c r="T2605" s="111"/>
      <c r="U2605" s="111"/>
    </row>
    <row r="2606" spans="1:21" s="148" customFormat="1" x14ac:dyDescent="0.3">
      <c r="A2606" s="111"/>
      <c r="B2606" s="111" t="s">
        <v>200</v>
      </c>
      <c r="C2606" s="148" t="e">
        <f>AVERAGE(B2598,C2597,D2596,E2595,F2600,G2599)</f>
        <v>#DIV/0!</v>
      </c>
      <c r="D2606" s="148" t="e">
        <f>STDEV(B2598,C2597,D2596,E2595,F2600,G2599)</f>
        <v>#DIV/0!</v>
      </c>
      <c r="E2606" s="148" t="e">
        <f t="shared" si="432"/>
        <v>#DIV/0!</v>
      </c>
      <c r="F2606" s="111"/>
      <c r="G2606" s="111"/>
      <c r="I2606" s="111" t="s">
        <v>200</v>
      </c>
      <c r="J2606" s="148" t="e">
        <f>AVERAGE(I2598,J2597,K2596,L2595,M2600,N2599)</f>
        <v>#DIV/0!</v>
      </c>
      <c r="K2606" s="148" t="e">
        <f>STDEV(I2598,J2597,K2596,L2595,M2600,N2599)</f>
        <v>#DIV/0!</v>
      </c>
      <c r="L2606" s="148" t="e">
        <f t="shared" si="433"/>
        <v>#DIV/0!</v>
      </c>
      <c r="M2606" s="111"/>
      <c r="N2606" s="111"/>
      <c r="P2606" s="111" t="s">
        <v>200</v>
      </c>
      <c r="Q2606" s="148" t="e">
        <f>AVERAGE(P2598,Q2597,R2596,S2595,T2600,U2599)</f>
        <v>#DIV/0!</v>
      </c>
      <c r="R2606" s="148" t="e">
        <f>STDEV(P2598,Q2597,R2596,S2595,T2600,U2599)</f>
        <v>#DIV/0!</v>
      </c>
      <c r="S2606" s="148" t="e">
        <f t="shared" si="434"/>
        <v>#DIV/0!</v>
      </c>
      <c r="T2606" s="111"/>
      <c r="U2606" s="111"/>
    </row>
    <row r="2607" spans="1:21" s="148" customFormat="1" x14ac:dyDescent="0.3">
      <c r="A2607" s="111"/>
      <c r="B2607" s="111" t="s">
        <v>201</v>
      </c>
      <c r="C2607" s="148" t="e">
        <f>AVERAGE(B2599,C2600,D2600,E2599,F2598,G2597)</f>
        <v>#DIV/0!</v>
      </c>
      <c r="D2607" s="148" t="e">
        <f>STDEV(B2599,C2600,D2600,E2599,F2598,G2597)</f>
        <v>#DIV/0!</v>
      </c>
      <c r="E2607" s="148" t="e">
        <f t="shared" si="432"/>
        <v>#DIV/0!</v>
      </c>
      <c r="F2607" s="111"/>
      <c r="G2607" s="111"/>
      <c r="I2607" s="111" t="s">
        <v>201</v>
      </c>
      <c r="J2607" s="148" t="e">
        <f>AVERAGE(I2599,J2600,K2600,L2599,M2598,N2597)</f>
        <v>#DIV/0!</v>
      </c>
      <c r="K2607" s="148" t="e">
        <f>STDEV(I2599,J2600,K2600,L2599,M2598,N2597)</f>
        <v>#DIV/0!</v>
      </c>
      <c r="L2607" s="148" t="e">
        <f t="shared" si="433"/>
        <v>#DIV/0!</v>
      </c>
      <c r="M2607" s="111"/>
      <c r="N2607" s="111"/>
      <c r="P2607" s="111" t="s">
        <v>201</v>
      </c>
      <c r="Q2607" s="148" t="e">
        <f>AVERAGE(P2599,Q2600,R2600,S2599,T2598,U2597)</f>
        <v>#DIV/0!</v>
      </c>
      <c r="R2607" s="148" t="e">
        <f>STDEV(P2599,Q2600,R2600,S2599,T2598,U2597)</f>
        <v>#DIV/0!</v>
      </c>
      <c r="S2607" s="148" t="e">
        <f t="shared" si="434"/>
        <v>#DIV/0!</v>
      </c>
      <c r="T2607" s="111"/>
      <c r="U2607" s="111"/>
    </row>
    <row r="2608" spans="1:21" s="148" customFormat="1" x14ac:dyDescent="0.3">
      <c r="A2608" s="111"/>
      <c r="B2608" s="111" t="s">
        <v>202</v>
      </c>
      <c r="C2608" s="148" t="e">
        <f>AVERAGE(B2601,C2599,D2598,G2596,F2601,E2602)</f>
        <v>#DIV/0!</v>
      </c>
      <c r="D2608" s="148" t="e">
        <f>STDEV(B2601,C2599,D2598,G2596,F2601,E2602)</f>
        <v>#DIV/0!</v>
      </c>
      <c r="E2608" s="148" t="e">
        <f t="shared" si="432"/>
        <v>#DIV/0!</v>
      </c>
      <c r="F2608" s="111"/>
      <c r="G2608" s="111"/>
      <c r="I2608" s="111" t="s">
        <v>202</v>
      </c>
      <c r="J2608" s="148" t="e">
        <f>AVERAGE(I2601,J2599,K2598,N2596,M2601,L2602)</f>
        <v>#DIV/0!</v>
      </c>
      <c r="K2608" s="148" t="e">
        <f>STDEV(I2601,J2599,K2598,N2596,M2601,L2602)</f>
        <v>#DIV/0!</v>
      </c>
      <c r="L2608" s="148" t="e">
        <f t="shared" si="433"/>
        <v>#DIV/0!</v>
      </c>
      <c r="M2608" s="111"/>
      <c r="N2608" s="111"/>
      <c r="P2608" s="111" t="s">
        <v>202</v>
      </c>
      <c r="Q2608" s="148" t="e">
        <f>AVERAGE(P2601,Q2599,R2598,U2596,T2601,S2602)</f>
        <v>#DIV/0!</v>
      </c>
      <c r="R2608" s="148" t="e">
        <f>STDEV(P2601,Q2599,R2598,U2596,T2601,S2602)</f>
        <v>#DIV/0!</v>
      </c>
      <c r="S2608" s="148" t="e">
        <f t="shared" si="434"/>
        <v>#DIV/0!</v>
      </c>
      <c r="T2608" s="111"/>
      <c r="U2608" s="111"/>
    </row>
    <row r="2609" spans="1:21" s="148" customFormat="1" x14ac:dyDescent="0.3">
      <c r="A2609" s="111"/>
      <c r="B2609" s="111" t="s">
        <v>204</v>
      </c>
      <c r="C2609" s="148" t="e">
        <f>AVERAGE(B2602,C2601,D2602,E2601,F2602,G2601)</f>
        <v>#DIV/0!</v>
      </c>
      <c r="D2609" s="148" t="e">
        <f>STDEV(B2602,C2601,D2602,E2601,F2602,G2601)</f>
        <v>#DIV/0!</v>
      </c>
      <c r="E2609" s="148" t="e">
        <f t="shared" si="432"/>
        <v>#DIV/0!</v>
      </c>
      <c r="F2609" s="111"/>
      <c r="G2609" s="111"/>
      <c r="I2609" s="111" t="s">
        <v>204</v>
      </c>
      <c r="J2609" s="148" t="e">
        <f>AVERAGE(I2602,J2601,K2602,L2601,M2602,N2601)</f>
        <v>#DIV/0!</v>
      </c>
      <c r="K2609" s="148" t="e">
        <f>STDEV(I2602,J2601,K2602,L2601,M2602,N2601)</f>
        <v>#DIV/0!</v>
      </c>
      <c r="L2609" s="148" t="e">
        <f t="shared" si="433"/>
        <v>#DIV/0!</v>
      </c>
      <c r="M2609" s="111"/>
      <c r="N2609" s="111"/>
      <c r="P2609" s="111" t="s">
        <v>204</v>
      </c>
      <c r="Q2609" s="148" t="e">
        <f>AVERAGE(P2602,Q2601,R2602,S2601,T2602,U2601)</f>
        <v>#DIV/0!</v>
      </c>
      <c r="R2609" s="148" t="e">
        <f>STDEV(P2602,Q2601,R2602,S2601,T2602,U2601)</f>
        <v>#DIV/0!</v>
      </c>
      <c r="S2609" s="148" t="e">
        <f t="shared" si="434"/>
        <v>#DIV/0!</v>
      </c>
      <c r="T2609" s="111"/>
      <c r="U2609" s="111"/>
    </row>
    <row r="2610" spans="1:21" s="148" customFormat="1" x14ac:dyDescent="0.3">
      <c r="A2610" s="111"/>
      <c r="B2610" s="111"/>
      <c r="C2610" s="111"/>
      <c r="D2610" s="111"/>
      <c r="E2610" s="111"/>
      <c r="F2610" s="111"/>
      <c r="G2610" s="111"/>
      <c r="I2610" s="111"/>
      <c r="J2610" s="111"/>
      <c r="K2610" s="111"/>
      <c r="L2610" s="111"/>
      <c r="M2610" s="111"/>
      <c r="N2610" s="111"/>
      <c r="P2610" s="111"/>
      <c r="Q2610" s="111"/>
      <c r="R2610" s="111"/>
      <c r="S2610" s="111"/>
      <c r="T2610" s="111"/>
      <c r="U2610" s="111"/>
    </row>
    <row r="2611" spans="1:21" s="148" customFormat="1" x14ac:dyDescent="0.3">
      <c r="A2611" s="111"/>
      <c r="B2611" s="52" t="s">
        <v>194</v>
      </c>
      <c r="C2611" s="106"/>
      <c r="D2611" s="106"/>
      <c r="E2611" s="106"/>
      <c r="F2611" s="106"/>
      <c r="G2611" s="106"/>
      <c r="H2611" s="106"/>
      <c r="I2611" s="52" t="s">
        <v>195</v>
      </c>
      <c r="J2611" s="106"/>
      <c r="K2611" s="106"/>
      <c r="L2611" s="106"/>
      <c r="M2611" s="106"/>
      <c r="N2611" s="106"/>
      <c r="O2611" s="106"/>
      <c r="P2611" s="52" t="s">
        <v>196</v>
      </c>
      <c r="Q2611" s="106"/>
      <c r="R2611" s="106"/>
      <c r="S2611" s="106"/>
      <c r="T2611" s="106"/>
      <c r="U2611" s="106"/>
    </row>
    <row r="2612" spans="1:21" s="148" customFormat="1" x14ac:dyDescent="0.3">
      <c r="A2612" s="111"/>
      <c r="B2612" s="131"/>
      <c r="C2612" s="131"/>
      <c r="D2612" s="131"/>
      <c r="E2612" s="131"/>
      <c r="F2612" s="131"/>
      <c r="G2612" s="131"/>
      <c r="H2612" s="106"/>
      <c r="I2612" s="131"/>
      <c r="J2612" s="131"/>
      <c r="K2612" s="131"/>
      <c r="L2612" s="131"/>
      <c r="M2612" s="131"/>
      <c r="N2612" s="131"/>
      <c r="O2612" s="106"/>
      <c r="P2612" s="131"/>
      <c r="Q2612" s="131"/>
      <c r="R2612" s="131"/>
      <c r="S2612" s="131"/>
      <c r="T2612" s="131"/>
      <c r="U2612" s="131"/>
    </row>
    <row r="2613" spans="1:21" s="148" customFormat="1" x14ac:dyDescent="0.3">
      <c r="A2613" s="111"/>
      <c r="B2613" s="132"/>
      <c r="C2613" s="133"/>
      <c r="D2613" s="133"/>
      <c r="E2613" s="134"/>
      <c r="F2613" s="133"/>
      <c r="G2613" s="133"/>
      <c r="H2613" s="106"/>
      <c r="I2613" s="132"/>
      <c r="J2613" s="133"/>
      <c r="K2613" s="133"/>
      <c r="L2613" s="134"/>
      <c r="M2613" s="133"/>
      <c r="N2613" s="133"/>
      <c r="O2613" s="106"/>
      <c r="P2613" s="132"/>
      <c r="Q2613" s="133"/>
      <c r="R2613" s="133"/>
      <c r="S2613" s="134"/>
      <c r="T2613" s="133"/>
      <c r="U2613" s="133"/>
    </row>
    <row r="2614" spans="1:21" s="148" customFormat="1" x14ac:dyDescent="0.3">
      <c r="A2614" s="111"/>
      <c r="B2614" s="133"/>
      <c r="C2614" s="132"/>
      <c r="D2614" s="134"/>
      <c r="E2614" s="133"/>
      <c r="F2614" s="135"/>
      <c r="G2614" s="136"/>
      <c r="H2614" s="106"/>
      <c r="I2614" s="133"/>
      <c r="J2614" s="132"/>
      <c r="K2614" s="134"/>
      <c r="L2614" s="133"/>
      <c r="M2614" s="135"/>
      <c r="N2614" s="136"/>
      <c r="O2614" s="106"/>
      <c r="P2614" s="133"/>
      <c r="Q2614" s="132"/>
      <c r="R2614" s="134"/>
      <c r="S2614" s="133"/>
      <c r="T2614" s="135"/>
      <c r="U2614" s="136"/>
    </row>
    <row r="2615" spans="1:21" s="148" customFormat="1" x14ac:dyDescent="0.3">
      <c r="A2615" s="111"/>
      <c r="B2615" s="135"/>
      <c r="C2615" s="134"/>
      <c r="D2615" s="132"/>
      <c r="E2615" s="135"/>
      <c r="F2615" s="135"/>
      <c r="G2615" s="137"/>
      <c r="H2615" s="106"/>
      <c r="I2615" s="135"/>
      <c r="J2615" s="134"/>
      <c r="K2615" s="132"/>
      <c r="L2615" s="135"/>
      <c r="M2615" s="135"/>
      <c r="N2615" s="137"/>
      <c r="O2615" s="106"/>
      <c r="P2615" s="135"/>
      <c r="Q2615" s="134"/>
      <c r="R2615" s="132"/>
      <c r="S2615" s="135"/>
      <c r="T2615" s="135"/>
      <c r="U2615" s="137"/>
    </row>
    <row r="2616" spans="1:21" s="148" customFormat="1" x14ac:dyDescent="0.3">
      <c r="A2616" s="111"/>
      <c r="B2616" s="134"/>
      <c r="C2616" s="135"/>
      <c r="D2616" s="136"/>
      <c r="E2616" s="132"/>
      <c r="F2616" s="137"/>
      <c r="G2616" s="135"/>
      <c r="H2616" s="106"/>
      <c r="I2616" s="134"/>
      <c r="J2616" s="135"/>
      <c r="K2616" s="136"/>
      <c r="L2616" s="132"/>
      <c r="M2616" s="137"/>
      <c r="N2616" s="135"/>
      <c r="O2616" s="106"/>
      <c r="P2616" s="134"/>
      <c r="Q2616" s="135"/>
      <c r="R2616" s="136"/>
      <c r="S2616" s="132"/>
      <c r="T2616" s="137"/>
      <c r="U2616" s="135"/>
    </row>
    <row r="2617" spans="1:21" s="148" customFormat="1" x14ac:dyDescent="0.3">
      <c r="A2617" s="111"/>
      <c r="B2617" s="137"/>
      <c r="C2617" s="136"/>
      <c r="D2617" s="135"/>
      <c r="E2617" s="137"/>
      <c r="F2617" s="132"/>
      <c r="G2617" s="134"/>
      <c r="H2617" s="106"/>
      <c r="I2617" s="137"/>
      <c r="J2617" s="136"/>
      <c r="K2617" s="135"/>
      <c r="L2617" s="137"/>
      <c r="M2617" s="132"/>
      <c r="N2617" s="134"/>
      <c r="O2617" s="106"/>
      <c r="P2617" s="137"/>
      <c r="Q2617" s="136"/>
      <c r="R2617" s="135"/>
      <c r="S2617" s="137"/>
      <c r="T2617" s="132"/>
      <c r="U2617" s="134"/>
    </row>
    <row r="2618" spans="1:21" s="148" customFormat="1" x14ac:dyDescent="0.3">
      <c r="A2618" s="111"/>
      <c r="B2618" s="135"/>
      <c r="C2618" s="137"/>
      <c r="D2618" s="137"/>
      <c r="E2618" s="135"/>
      <c r="F2618" s="134"/>
      <c r="G2618" s="132"/>
      <c r="H2618" s="106"/>
      <c r="I2618" s="135"/>
      <c r="J2618" s="137"/>
      <c r="K2618" s="137"/>
      <c r="L2618" s="135"/>
      <c r="M2618" s="134"/>
      <c r="N2618" s="132"/>
      <c r="O2618" s="106"/>
      <c r="P2618" s="135"/>
      <c r="Q2618" s="137"/>
      <c r="R2618" s="137"/>
      <c r="S2618" s="135"/>
      <c r="T2618" s="134"/>
      <c r="U2618" s="132"/>
    </row>
    <row r="2619" spans="1:21" s="148" customFormat="1" x14ac:dyDescent="0.3">
      <c r="A2619" s="111"/>
      <c r="B2619" s="136"/>
      <c r="C2619" s="138"/>
      <c r="D2619" s="135"/>
      <c r="E2619" s="138"/>
      <c r="F2619" s="136"/>
      <c r="G2619" s="138"/>
      <c r="H2619" s="106"/>
      <c r="I2619" s="136"/>
      <c r="J2619" s="138"/>
      <c r="K2619" s="135"/>
      <c r="L2619" s="138"/>
      <c r="M2619" s="136"/>
      <c r="N2619" s="138"/>
      <c r="O2619" s="106"/>
      <c r="P2619" s="136"/>
      <c r="Q2619" s="138"/>
      <c r="R2619" s="135"/>
      <c r="S2619" s="138"/>
      <c r="T2619" s="136"/>
      <c r="U2619" s="138"/>
    </row>
    <row r="2620" spans="1:21" s="148" customFormat="1" x14ac:dyDescent="0.3">
      <c r="A2620" s="111"/>
      <c r="B2620" s="145"/>
      <c r="C2620" s="146"/>
      <c r="D2620" s="145"/>
      <c r="E2620" s="147"/>
      <c r="F2620" s="145"/>
      <c r="G2620" s="146"/>
      <c r="H2620" s="106"/>
      <c r="I2620" s="145"/>
      <c r="J2620" s="146"/>
      <c r="K2620" s="145"/>
      <c r="L2620" s="147"/>
      <c r="M2620" s="145"/>
      <c r="N2620" s="146"/>
      <c r="O2620" s="106"/>
      <c r="P2620" s="145"/>
      <c r="Q2620" s="146"/>
      <c r="R2620" s="145"/>
      <c r="S2620" s="147"/>
      <c r="T2620" s="145"/>
      <c r="U2620" s="146"/>
    </row>
    <row r="2621" spans="1:21" s="148" customFormat="1" x14ac:dyDescent="0.3">
      <c r="A2621" s="111"/>
      <c r="C2621" s="111" t="s">
        <v>197</v>
      </c>
      <c r="D2621" s="111" t="s">
        <v>3</v>
      </c>
      <c r="E2621" s="111" t="s">
        <v>203</v>
      </c>
      <c r="J2621" s="111" t="s">
        <v>197</v>
      </c>
      <c r="K2621" s="111" t="s">
        <v>3</v>
      </c>
      <c r="L2621" s="111" t="s">
        <v>203</v>
      </c>
      <c r="Q2621" s="111" t="s">
        <v>197</v>
      </c>
      <c r="R2621" s="111" t="s">
        <v>3</v>
      </c>
      <c r="S2621" s="111" t="s">
        <v>203</v>
      </c>
    </row>
    <row r="2622" spans="1:21" s="148" customFormat="1" x14ac:dyDescent="0.3">
      <c r="A2622" s="111"/>
      <c r="B2622" s="111" t="s">
        <v>199</v>
      </c>
      <c r="C2622" s="148" t="e">
        <f>AVERAGE(B2613,C2614,D2615,E2616,F2617,G2618)</f>
        <v>#DIV/0!</v>
      </c>
      <c r="D2622" s="148" t="e">
        <f>STDEV(B2613,C2614,D2615,E2616,F2617,G2618)</f>
        <v>#DIV/0!</v>
      </c>
      <c r="E2622" s="148" t="e">
        <f>ROUND((D2622/C2622)*100,2)&amp;"%"</f>
        <v>#DIV/0!</v>
      </c>
      <c r="I2622" s="111" t="s">
        <v>199</v>
      </c>
      <c r="J2622" s="148" t="e">
        <f>AVERAGE(I2613,J2614,K2615,L2616,M2617,N2618)</f>
        <v>#DIV/0!</v>
      </c>
      <c r="K2622" s="148" t="e">
        <f>STDEV(I2613,J2614,K2615,L2616,M2617,N2618)</f>
        <v>#DIV/0!</v>
      </c>
      <c r="L2622" s="148" t="e">
        <f>ROUND((K2622/J2622)*100,2)&amp;"%"</f>
        <v>#DIV/0!</v>
      </c>
      <c r="P2622" s="111" t="s">
        <v>199</v>
      </c>
      <c r="Q2622" s="148" t="e">
        <f>AVERAGE(P2613,Q2614,R2615,S2616,T2617,U2618)</f>
        <v>#DIV/0!</v>
      </c>
      <c r="R2622" s="148" t="e">
        <f>STDEV(P2613,Q2614,R2615,S2616,T2617,U2618)</f>
        <v>#DIV/0!</v>
      </c>
      <c r="S2622" s="148" t="e">
        <f>ROUND((R2622/Q2622)*100,2)&amp;"%"</f>
        <v>#DIV/0!</v>
      </c>
    </row>
    <row r="2623" spans="1:21" s="148" customFormat="1" x14ac:dyDescent="0.3">
      <c r="A2623" s="111"/>
      <c r="B2623" s="111" t="s">
        <v>198</v>
      </c>
      <c r="C2623" s="148" t="e">
        <f>AVERAGE(B2614,C2613,D2613,F2613,G2613,E2614)</f>
        <v>#DIV/0!</v>
      </c>
      <c r="D2623" s="148" t="e">
        <f>STDEV(B2614,C2613,D2613,E2614,F2613,G2613)</f>
        <v>#DIV/0!</v>
      </c>
      <c r="E2623" s="148" t="e">
        <f t="shared" ref="E2623:E2627" si="435">ROUND((D2623/C2623)*100,2)&amp;"%"</f>
        <v>#DIV/0!</v>
      </c>
      <c r="F2623" s="111"/>
      <c r="G2623" s="111"/>
      <c r="I2623" s="111" t="s">
        <v>198</v>
      </c>
      <c r="J2623" s="148" t="e">
        <f>AVERAGE(I2614,J2613,K2613,M2613,N2613,L2614)</f>
        <v>#DIV/0!</v>
      </c>
      <c r="K2623" s="148" t="e">
        <f>STDEV(I2614,J2613,K2613,L2614,M2613,N2613)</f>
        <v>#DIV/0!</v>
      </c>
      <c r="L2623" s="148" t="e">
        <f t="shared" ref="L2623:L2627" si="436">ROUND((K2623/J2623)*100,2)&amp;"%"</f>
        <v>#DIV/0!</v>
      </c>
      <c r="M2623" s="111"/>
      <c r="N2623" s="111"/>
      <c r="P2623" s="111" t="s">
        <v>198</v>
      </c>
      <c r="Q2623" s="148" t="e">
        <f>AVERAGE(P2614,Q2613,R2613,T2613,U2613,S2614)</f>
        <v>#DIV/0!</v>
      </c>
      <c r="R2623" s="148" t="e">
        <f>STDEV(P2614,Q2613,R2613,S2614,T2613,U2613)</f>
        <v>#DIV/0!</v>
      </c>
      <c r="S2623" s="148" t="e">
        <f t="shared" ref="S2623:S2627" si="437">ROUND((R2623/Q2623)*100,2)&amp;"%"</f>
        <v>#DIV/0!</v>
      </c>
      <c r="T2623" s="111"/>
      <c r="U2623" s="111"/>
    </row>
    <row r="2624" spans="1:21" s="148" customFormat="1" x14ac:dyDescent="0.3">
      <c r="A2624" s="111"/>
      <c r="B2624" s="111" t="s">
        <v>200</v>
      </c>
      <c r="C2624" s="148" t="e">
        <f>AVERAGE(B2616,C2615,D2614,E2613,F2618,G2617)</f>
        <v>#DIV/0!</v>
      </c>
      <c r="D2624" s="148" t="e">
        <f>STDEV(B2616,C2615,D2614,E2613,F2618,G2617)</f>
        <v>#DIV/0!</v>
      </c>
      <c r="E2624" s="148" t="e">
        <f t="shared" si="435"/>
        <v>#DIV/0!</v>
      </c>
      <c r="F2624" s="111"/>
      <c r="G2624" s="111"/>
      <c r="I2624" s="111" t="s">
        <v>200</v>
      </c>
      <c r="J2624" s="148" t="e">
        <f>AVERAGE(I2616,J2615,K2614,L2613,M2618,N2617)</f>
        <v>#DIV/0!</v>
      </c>
      <c r="K2624" s="148" t="e">
        <f>STDEV(I2616,J2615,K2614,L2613,M2618,N2617)</f>
        <v>#DIV/0!</v>
      </c>
      <c r="L2624" s="148" t="e">
        <f t="shared" si="436"/>
        <v>#DIV/0!</v>
      </c>
      <c r="M2624" s="111"/>
      <c r="N2624" s="111"/>
      <c r="P2624" s="111" t="s">
        <v>200</v>
      </c>
      <c r="Q2624" s="148" t="e">
        <f>AVERAGE(P2616,Q2615,R2614,S2613,T2618,U2617)</f>
        <v>#DIV/0!</v>
      </c>
      <c r="R2624" s="148" t="e">
        <f>STDEV(P2616,Q2615,R2614,S2613,T2618,U2617)</f>
        <v>#DIV/0!</v>
      </c>
      <c r="S2624" s="148" t="e">
        <f t="shared" si="437"/>
        <v>#DIV/0!</v>
      </c>
      <c r="T2624" s="111"/>
      <c r="U2624" s="111"/>
    </row>
    <row r="2625" spans="1:21" s="148" customFormat="1" x14ac:dyDescent="0.3">
      <c r="A2625" s="111"/>
      <c r="B2625" s="111" t="s">
        <v>201</v>
      </c>
      <c r="C2625" s="148" t="e">
        <f>AVERAGE(B2617,C2618,D2618,E2617,F2616,G2615)</f>
        <v>#DIV/0!</v>
      </c>
      <c r="D2625" s="148" t="e">
        <f>STDEV(B2617,C2618,D2618,E2617,F2616,G2615)</f>
        <v>#DIV/0!</v>
      </c>
      <c r="E2625" s="148" t="e">
        <f t="shared" si="435"/>
        <v>#DIV/0!</v>
      </c>
      <c r="F2625" s="111"/>
      <c r="G2625" s="111"/>
      <c r="I2625" s="111" t="s">
        <v>201</v>
      </c>
      <c r="J2625" s="148" t="e">
        <f>AVERAGE(I2617,J2618,K2618,L2617,M2616,N2615)</f>
        <v>#DIV/0!</v>
      </c>
      <c r="K2625" s="148" t="e">
        <f>STDEV(I2617,J2618,K2618,L2617,M2616,N2615)</f>
        <v>#DIV/0!</v>
      </c>
      <c r="L2625" s="148" t="e">
        <f t="shared" si="436"/>
        <v>#DIV/0!</v>
      </c>
      <c r="M2625" s="111"/>
      <c r="N2625" s="111"/>
      <c r="P2625" s="111" t="s">
        <v>201</v>
      </c>
      <c r="Q2625" s="148" t="e">
        <f>AVERAGE(P2617,Q2618,R2618,S2617,T2616,U2615)</f>
        <v>#DIV/0!</v>
      </c>
      <c r="R2625" s="148" t="e">
        <f>STDEV(P2617,Q2618,R2618,S2617,T2616,U2615)</f>
        <v>#DIV/0!</v>
      </c>
      <c r="S2625" s="148" t="e">
        <f t="shared" si="437"/>
        <v>#DIV/0!</v>
      </c>
      <c r="T2625" s="111"/>
      <c r="U2625" s="111"/>
    </row>
    <row r="2626" spans="1:21" s="148" customFormat="1" x14ac:dyDescent="0.3">
      <c r="A2626" s="111"/>
      <c r="B2626" s="111" t="s">
        <v>202</v>
      </c>
      <c r="C2626" s="148" t="e">
        <f>AVERAGE(B2619,C2617,D2616,G2614,F2619,E2620)</f>
        <v>#DIV/0!</v>
      </c>
      <c r="D2626" s="148" t="e">
        <f>STDEV(B2619,C2617,D2616,G2614,F2619,E2620)</f>
        <v>#DIV/0!</v>
      </c>
      <c r="E2626" s="148" t="e">
        <f t="shared" si="435"/>
        <v>#DIV/0!</v>
      </c>
      <c r="F2626" s="111"/>
      <c r="G2626" s="111"/>
      <c r="I2626" s="111" t="s">
        <v>202</v>
      </c>
      <c r="J2626" s="148" t="e">
        <f>AVERAGE(I2619,J2617,K2616,N2614,M2619,L2620)</f>
        <v>#DIV/0!</v>
      </c>
      <c r="K2626" s="148" t="e">
        <f>STDEV(I2619,J2617,K2616,N2614,M2619,L2620)</f>
        <v>#DIV/0!</v>
      </c>
      <c r="L2626" s="148" t="e">
        <f t="shared" si="436"/>
        <v>#DIV/0!</v>
      </c>
      <c r="M2626" s="111"/>
      <c r="N2626" s="111"/>
      <c r="P2626" s="111" t="s">
        <v>202</v>
      </c>
      <c r="Q2626" s="148" t="e">
        <f>AVERAGE(P2619,Q2617,R2616,U2614,T2619,S2620)</f>
        <v>#DIV/0!</v>
      </c>
      <c r="R2626" s="148" t="e">
        <f>STDEV(P2619,Q2617,R2616,U2614,T2619,S2620)</f>
        <v>#DIV/0!</v>
      </c>
      <c r="S2626" s="148" t="e">
        <f t="shared" si="437"/>
        <v>#DIV/0!</v>
      </c>
      <c r="T2626" s="111"/>
      <c r="U2626" s="111"/>
    </row>
    <row r="2627" spans="1:21" s="148" customFormat="1" x14ac:dyDescent="0.3">
      <c r="A2627" s="111"/>
      <c r="B2627" s="111" t="s">
        <v>204</v>
      </c>
      <c r="C2627" s="148" t="e">
        <f>AVERAGE(B2620,C2619,D2620,E2619,F2620,G2619)</f>
        <v>#DIV/0!</v>
      </c>
      <c r="D2627" s="148" t="e">
        <f>STDEV(B2620,C2619,D2620,E2619,F2620,G2619)</f>
        <v>#DIV/0!</v>
      </c>
      <c r="E2627" s="148" t="e">
        <f t="shared" si="435"/>
        <v>#DIV/0!</v>
      </c>
      <c r="F2627" s="111"/>
      <c r="G2627" s="111"/>
      <c r="I2627" s="111" t="s">
        <v>204</v>
      </c>
      <c r="J2627" s="148" t="e">
        <f>AVERAGE(I2620,J2619,K2620,L2619,M2620,N2619)</f>
        <v>#DIV/0!</v>
      </c>
      <c r="K2627" s="148" t="e">
        <f>STDEV(I2620,J2619,K2620,L2619,M2620,N2619)</f>
        <v>#DIV/0!</v>
      </c>
      <c r="L2627" s="148" t="e">
        <f t="shared" si="436"/>
        <v>#DIV/0!</v>
      </c>
      <c r="M2627" s="111"/>
      <c r="N2627" s="111"/>
      <c r="P2627" s="111" t="s">
        <v>204</v>
      </c>
      <c r="Q2627" s="148" t="e">
        <f>AVERAGE(P2620,Q2619,R2620,S2619,T2620,U2619)</f>
        <v>#DIV/0!</v>
      </c>
      <c r="R2627" s="148" t="e">
        <f>STDEV(P2620,Q2619,R2620,S2619,T2620,U2619)</f>
        <v>#DIV/0!</v>
      </c>
      <c r="S2627" s="148" t="e">
        <f t="shared" si="437"/>
        <v>#DIV/0!</v>
      </c>
      <c r="T2627" s="111"/>
      <c r="U2627" s="111"/>
    </row>
    <row r="2628" spans="1:21" s="148" customFormat="1" x14ac:dyDescent="0.3">
      <c r="A2628" s="111"/>
      <c r="B2628" s="111"/>
      <c r="C2628" s="111"/>
      <c r="D2628" s="111"/>
      <c r="E2628" s="111"/>
      <c r="F2628" s="111"/>
      <c r="G2628" s="111"/>
      <c r="I2628" s="111"/>
      <c r="J2628" s="111"/>
      <c r="K2628" s="111"/>
      <c r="L2628" s="111"/>
      <c r="M2628" s="111"/>
      <c r="N2628" s="111"/>
      <c r="P2628" s="111"/>
      <c r="Q2628" s="111"/>
      <c r="R2628" s="111"/>
      <c r="S2628" s="111"/>
      <c r="T2628" s="111"/>
      <c r="U2628" s="111"/>
    </row>
    <row r="2629" spans="1:21" s="148" customFormat="1" x14ac:dyDescent="0.3">
      <c r="A2629" s="111"/>
      <c r="B2629" s="52" t="s">
        <v>194</v>
      </c>
      <c r="C2629" s="106"/>
      <c r="D2629" s="106"/>
      <c r="E2629" s="106"/>
      <c r="F2629" s="106"/>
      <c r="G2629" s="106"/>
      <c r="H2629" s="106"/>
      <c r="I2629" s="52" t="s">
        <v>195</v>
      </c>
      <c r="J2629" s="106"/>
      <c r="K2629" s="106"/>
      <c r="L2629" s="106"/>
      <c r="M2629" s="106"/>
      <c r="N2629" s="106"/>
      <c r="O2629" s="106"/>
      <c r="P2629" s="52" t="s">
        <v>196</v>
      </c>
      <c r="Q2629" s="106"/>
      <c r="R2629" s="106"/>
      <c r="S2629" s="106"/>
      <c r="T2629" s="106"/>
      <c r="U2629" s="106"/>
    </row>
    <row r="2630" spans="1:21" s="148" customFormat="1" x14ac:dyDescent="0.3">
      <c r="A2630" s="111"/>
      <c r="B2630" s="131"/>
      <c r="C2630" s="131"/>
      <c r="D2630" s="131"/>
      <c r="E2630" s="131"/>
      <c r="F2630" s="131"/>
      <c r="G2630" s="131"/>
      <c r="H2630" s="106"/>
      <c r="I2630" s="131"/>
      <c r="J2630" s="131"/>
      <c r="K2630" s="131"/>
      <c r="L2630" s="131"/>
      <c r="M2630" s="131"/>
      <c r="N2630" s="131"/>
      <c r="O2630" s="106"/>
      <c r="P2630" s="131"/>
      <c r="Q2630" s="131"/>
      <c r="R2630" s="131"/>
      <c r="S2630" s="131"/>
      <c r="T2630" s="131"/>
      <c r="U2630" s="131"/>
    </row>
    <row r="2631" spans="1:21" s="148" customFormat="1" x14ac:dyDescent="0.3">
      <c r="A2631" s="111"/>
      <c r="B2631" s="132"/>
      <c r="C2631" s="133"/>
      <c r="D2631" s="133"/>
      <c r="E2631" s="134"/>
      <c r="F2631" s="133"/>
      <c r="G2631" s="133"/>
      <c r="H2631" s="106"/>
      <c r="I2631" s="132"/>
      <c r="J2631" s="133"/>
      <c r="K2631" s="133"/>
      <c r="L2631" s="134"/>
      <c r="M2631" s="133"/>
      <c r="N2631" s="133"/>
      <c r="O2631" s="106"/>
      <c r="P2631" s="132"/>
      <c r="Q2631" s="133"/>
      <c r="R2631" s="133"/>
      <c r="S2631" s="134"/>
      <c r="T2631" s="133"/>
      <c r="U2631" s="133"/>
    </row>
    <row r="2632" spans="1:21" s="148" customFormat="1" x14ac:dyDescent="0.3">
      <c r="A2632" s="111"/>
      <c r="B2632" s="133"/>
      <c r="C2632" s="132"/>
      <c r="D2632" s="134"/>
      <c r="E2632" s="133"/>
      <c r="F2632" s="135"/>
      <c r="G2632" s="136"/>
      <c r="H2632" s="106"/>
      <c r="I2632" s="133"/>
      <c r="J2632" s="132"/>
      <c r="K2632" s="134"/>
      <c r="L2632" s="133"/>
      <c r="M2632" s="135"/>
      <c r="N2632" s="136"/>
      <c r="O2632" s="106"/>
      <c r="P2632" s="133"/>
      <c r="Q2632" s="132"/>
      <c r="R2632" s="134"/>
      <c r="S2632" s="133"/>
      <c r="T2632" s="135"/>
      <c r="U2632" s="136"/>
    </row>
    <row r="2633" spans="1:21" s="148" customFormat="1" x14ac:dyDescent="0.3">
      <c r="A2633" s="111"/>
      <c r="B2633" s="135"/>
      <c r="C2633" s="134"/>
      <c r="D2633" s="132"/>
      <c r="E2633" s="135"/>
      <c r="F2633" s="135"/>
      <c r="G2633" s="137"/>
      <c r="H2633" s="106"/>
      <c r="I2633" s="135"/>
      <c r="J2633" s="134"/>
      <c r="K2633" s="132"/>
      <c r="L2633" s="135"/>
      <c r="M2633" s="135"/>
      <c r="N2633" s="137"/>
      <c r="O2633" s="106"/>
      <c r="P2633" s="135"/>
      <c r="Q2633" s="134"/>
      <c r="R2633" s="132"/>
      <c r="S2633" s="135"/>
      <c r="T2633" s="135"/>
      <c r="U2633" s="137"/>
    </row>
    <row r="2634" spans="1:21" s="148" customFormat="1" x14ac:dyDescent="0.3">
      <c r="A2634" s="111"/>
      <c r="B2634" s="134"/>
      <c r="C2634" s="135"/>
      <c r="D2634" s="136"/>
      <c r="E2634" s="132"/>
      <c r="F2634" s="137"/>
      <c r="G2634" s="135"/>
      <c r="H2634" s="106"/>
      <c r="I2634" s="134"/>
      <c r="J2634" s="135"/>
      <c r="K2634" s="136"/>
      <c r="L2634" s="132"/>
      <c r="M2634" s="137"/>
      <c r="N2634" s="135"/>
      <c r="O2634" s="106"/>
      <c r="P2634" s="134"/>
      <c r="Q2634" s="135"/>
      <c r="R2634" s="136"/>
      <c r="S2634" s="132"/>
      <c r="T2634" s="137"/>
      <c r="U2634" s="135"/>
    </row>
    <row r="2635" spans="1:21" s="148" customFormat="1" x14ac:dyDescent="0.3">
      <c r="A2635" s="111"/>
      <c r="B2635" s="137"/>
      <c r="C2635" s="136"/>
      <c r="D2635" s="135"/>
      <c r="E2635" s="137"/>
      <c r="F2635" s="132"/>
      <c r="G2635" s="134"/>
      <c r="H2635" s="106"/>
      <c r="I2635" s="137"/>
      <c r="J2635" s="136"/>
      <c r="K2635" s="135"/>
      <c r="L2635" s="137"/>
      <c r="M2635" s="132"/>
      <c r="N2635" s="134"/>
      <c r="O2635" s="106"/>
      <c r="P2635" s="137"/>
      <c r="Q2635" s="136"/>
      <c r="R2635" s="135"/>
      <c r="S2635" s="137"/>
      <c r="T2635" s="132"/>
      <c r="U2635" s="134"/>
    </row>
    <row r="2636" spans="1:21" s="148" customFormat="1" x14ac:dyDescent="0.3">
      <c r="A2636" s="111"/>
      <c r="B2636" s="135"/>
      <c r="C2636" s="137"/>
      <c r="D2636" s="137"/>
      <c r="E2636" s="135"/>
      <c r="F2636" s="134"/>
      <c r="G2636" s="132"/>
      <c r="H2636" s="106"/>
      <c r="I2636" s="135"/>
      <c r="J2636" s="137"/>
      <c r="K2636" s="137"/>
      <c r="L2636" s="135"/>
      <c r="M2636" s="134"/>
      <c r="N2636" s="132"/>
      <c r="O2636" s="106"/>
      <c r="P2636" s="135"/>
      <c r="Q2636" s="137"/>
      <c r="R2636" s="137"/>
      <c r="S2636" s="135"/>
      <c r="T2636" s="134"/>
      <c r="U2636" s="132"/>
    </row>
    <row r="2637" spans="1:21" s="148" customFormat="1" x14ac:dyDescent="0.3">
      <c r="A2637" s="111"/>
      <c r="B2637" s="136"/>
      <c r="C2637" s="138"/>
      <c r="D2637" s="135"/>
      <c r="E2637" s="138"/>
      <c r="F2637" s="136"/>
      <c r="G2637" s="138"/>
      <c r="H2637" s="106"/>
      <c r="I2637" s="136"/>
      <c r="J2637" s="138"/>
      <c r="K2637" s="135"/>
      <c r="L2637" s="138"/>
      <c r="M2637" s="136"/>
      <c r="N2637" s="138"/>
      <c r="O2637" s="106"/>
      <c r="P2637" s="136"/>
      <c r="Q2637" s="138"/>
      <c r="R2637" s="135"/>
      <c r="S2637" s="138"/>
      <c r="T2637" s="136"/>
      <c r="U2637" s="138"/>
    </row>
    <row r="2638" spans="1:21" s="148" customFormat="1" x14ac:dyDescent="0.3">
      <c r="A2638" s="111"/>
      <c r="B2638" s="145"/>
      <c r="C2638" s="146"/>
      <c r="D2638" s="145"/>
      <c r="E2638" s="147"/>
      <c r="F2638" s="145"/>
      <c r="G2638" s="146"/>
      <c r="H2638" s="106"/>
      <c r="I2638" s="145"/>
      <c r="J2638" s="146"/>
      <c r="K2638" s="145"/>
      <c r="L2638" s="147"/>
      <c r="M2638" s="145"/>
      <c r="N2638" s="146"/>
      <c r="O2638" s="106"/>
      <c r="P2638" s="145"/>
      <c r="Q2638" s="146"/>
      <c r="R2638" s="145"/>
      <c r="S2638" s="147"/>
      <c r="T2638" s="145"/>
      <c r="U2638" s="146"/>
    </row>
    <row r="2639" spans="1:21" s="148" customFormat="1" x14ac:dyDescent="0.3">
      <c r="A2639" s="111"/>
      <c r="C2639" s="111" t="s">
        <v>197</v>
      </c>
      <c r="D2639" s="111" t="s">
        <v>3</v>
      </c>
      <c r="E2639" s="111" t="s">
        <v>203</v>
      </c>
      <c r="J2639" s="111" t="s">
        <v>197</v>
      </c>
      <c r="K2639" s="111" t="s">
        <v>3</v>
      </c>
      <c r="L2639" s="111" t="s">
        <v>203</v>
      </c>
      <c r="Q2639" s="111" t="s">
        <v>197</v>
      </c>
      <c r="R2639" s="111" t="s">
        <v>3</v>
      </c>
      <c r="S2639" s="111" t="s">
        <v>203</v>
      </c>
    </row>
    <row r="2640" spans="1:21" s="148" customFormat="1" x14ac:dyDescent="0.3">
      <c r="A2640" s="111"/>
      <c r="B2640" s="111" t="s">
        <v>199</v>
      </c>
      <c r="C2640" s="148" t="e">
        <f>AVERAGE(B2631,C2632,D2633,E2634,F2635,G2636)</f>
        <v>#DIV/0!</v>
      </c>
      <c r="D2640" s="148" t="e">
        <f>STDEV(B2631,C2632,D2633,E2634,F2635,G2636)</f>
        <v>#DIV/0!</v>
      </c>
      <c r="E2640" s="148" t="e">
        <f>ROUND((D2640/C2640)*100,2)&amp;"%"</f>
        <v>#DIV/0!</v>
      </c>
      <c r="I2640" s="111" t="s">
        <v>199</v>
      </c>
      <c r="J2640" s="148" t="e">
        <f>AVERAGE(I2631,J2632,K2633,L2634,M2635,N2636)</f>
        <v>#DIV/0!</v>
      </c>
      <c r="K2640" s="148" t="e">
        <f>STDEV(I2631,J2632,K2633,L2634,M2635,N2636)</f>
        <v>#DIV/0!</v>
      </c>
      <c r="L2640" s="148" t="e">
        <f>ROUND((K2640/J2640)*100,2)&amp;"%"</f>
        <v>#DIV/0!</v>
      </c>
      <c r="P2640" s="111" t="s">
        <v>199</v>
      </c>
      <c r="Q2640" s="148" t="e">
        <f>AVERAGE(P2631,Q2632,R2633,S2634,T2635,U2636)</f>
        <v>#DIV/0!</v>
      </c>
      <c r="R2640" s="148" t="e">
        <f>STDEV(P2631,Q2632,R2633,S2634,T2635,U2636)</f>
        <v>#DIV/0!</v>
      </c>
      <c r="S2640" s="148" t="e">
        <f>ROUND((R2640/Q2640)*100,2)&amp;"%"</f>
        <v>#DIV/0!</v>
      </c>
    </row>
    <row r="2641" spans="1:21" s="148" customFormat="1" x14ac:dyDescent="0.3">
      <c r="A2641" s="111"/>
      <c r="B2641" s="111" t="s">
        <v>198</v>
      </c>
      <c r="C2641" s="148" t="e">
        <f>AVERAGE(B2632,C2631,D2631,F2631,G2631,E2632)</f>
        <v>#DIV/0!</v>
      </c>
      <c r="D2641" s="148" t="e">
        <f>STDEV(B2632,C2631,D2631,E2632,F2631,G2631)</f>
        <v>#DIV/0!</v>
      </c>
      <c r="E2641" s="148" t="e">
        <f t="shared" ref="E2641:E2645" si="438">ROUND((D2641/C2641)*100,2)&amp;"%"</f>
        <v>#DIV/0!</v>
      </c>
      <c r="F2641" s="111"/>
      <c r="G2641" s="111"/>
      <c r="I2641" s="111" t="s">
        <v>198</v>
      </c>
      <c r="J2641" s="148" t="e">
        <f>AVERAGE(I2632,J2631,K2631,M2631,N2631,L2632)</f>
        <v>#DIV/0!</v>
      </c>
      <c r="K2641" s="148" t="e">
        <f>STDEV(I2632,J2631,K2631,L2632,M2631,N2631)</f>
        <v>#DIV/0!</v>
      </c>
      <c r="L2641" s="148" t="e">
        <f t="shared" ref="L2641:L2645" si="439">ROUND((K2641/J2641)*100,2)&amp;"%"</f>
        <v>#DIV/0!</v>
      </c>
      <c r="M2641" s="111"/>
      <c r="N2641" s="111"/>
      <c r="P2641" s="111" t="s">
        <v>198</v>
      </c>
      <c r="Q2641" s="148" t="e">
        <f>AVERAGE(P2632,Q2631,R2631,T2631,U2631,S2632)</f>
        <v>#DIV/0!</v>
      </c>
      <c r="R2641" s="148" t="e">
        <f>STDEV(P2632,Q2631,R2631,S2632,T2631,U2631)</f>
        <v>#DIV/0!</v>
      </c>
      <c r="S2641" s="148" t="e">
        <f t="shared" ref="S2641:S2645" si="440">ROUND((R2641/Q2641)*100,2)&amp;"%"</f>
        <v>#DIV/0!</v>
      </c>
      <c r="T2641" s="111"/>
      <c r="U2641" s="111"/>
    </row>
    <row r="2642" spans="1:21" s="148" customFormat="1" x14ac:dyDescent="0.3">
      <c r="A2642" s="111"/>
      <c r="B2642" s="111" t="s">
        <v>200</v>
      </c>
      <c r="C2642" s="148" t="e">
        <f>AVERAGE(B2634,C2633,D2632,E2631,F2636,G2635)</f>
        <v>#DIV/0!</v>
      </c>
      <c r="D2642" s="148" t="e">
        <f>STDEV(B2634,C2633,D2632,E2631,F2636,G2635)</f>
        <v>#DIV/0!</v>
      </c>
      <c r="E2642" s="148" t="e">
        <f t="shared" si="438"/>
        <v>#DIV/0!</v>
      </c>
      <c r="F2642" s="111"/>
      <c r="G2642" s="111"/>
      <c r="I2642" s="111" t="s">
        <v>200</v>
      </c>
      <c r="J2642" s="148" t="e">
        <f>AVERAGE(I2634,J2633,K2632,L2631,M2636,N2635)</f>
        <v>#DIV/0!</v>
      </c>
      <c r="K2642" s="148" t="e">
        <f>STDEV(I2634,J2633,K2632,L2631,M2636,N2635)</f>
        <v>#DIV/0!</v>
      </c>
      <c r="L2642" s="148" t="e">
        <f t="shared" si="439"/>
        <v>#DIV/0!</v>
      </c>
      <c r="M2642" s="111"/>
      <c r="N2642" s="111"/>
      <c r="P2642" s="111" t="s">
        <v>200</v>
      </c>
      <c r="Q2642" s="148" t="e">
        <f>AVERAGE(P2634,Q2633,R2632,S2631,T2636,U2635)</f>
        <v>#DIV/0!</v>
      </c>
      <c r="R2642" s="148" t="e">
        <f>STDEV(P2634,Q2633,R2632,S2631,T2636,U2635)</f>
        <v>#DIV/0!</v>
      </c>
      <c r="S2642" s="148" t="e">
        <f t="shared" si="440"/>
        <v>#DIV/0!</v>
      </c>
      <c r="T2642" s="111"/>
      <c r="U2642" s="111"/>
    </row>
    <row r="2643" spans="1:21" s="148" customFormat="1" x14ac:dyDescent="0.3">
      <c r="A2643" s="111"/>
      <c r="B2643" s="111" t="s">
        <v>201</v>
      </c>
      <c r="C2643" s="148" t="e">
        <f>AVERAGE(B2635,C2636,D2636,E2635,F2634,G2633)</f>
        <v>#DIV/0!</v>
      </c>
      <c r="D2643" s="148" t="e">
        <f>STDEV(B2635,C2636,D2636,E2635,F2634,G2633)</f>
        <v>#DIV/0!</v>
      </c>
      <c r="E2643" s="148" t="e">
        <f t="shared" si="438"/>
        <v>#DIV/0!</v>
      </c>
      <c r="F2643" s="111"/>
      <c r="G2643" s="111"/>
      <c r="I2643" s="111" t="s">
        <v>201</v>
      </c>
      <c r="J2643" s="148" t="e">
        <f>AVERAGE(I2635,J2636,K2636,L2635,M2634,N2633)</f>
        <v>#DIV/0!</v>
      </c>
      <c r="K2643" s="148" t="e">
        <f>STDEV(I2635,J2636,K2636,L2635,M2634,N2633)</f>
        <v>#DIV/0!</v>
      </c>
      <c r="L2643" s="148" t="e">
        <f t="shared" si="439"/>
        <v>#DIV/0!</v>
      </c>
      <c r="M2643" s="111"/>
      <c r="N2643" s="111"/>
      <c r="P2643" s="111" t="s">
        <v>201</v>
      </c>
      <c r="Q2643" s="148" t="e">
        <f>AVERAGE(P2635,Q2636,R2636,S2635,T2634,U2633)</f>
        <v>#DIV/0!</v>
      </c>
      <c r="R2643" s="148" t="e">
        <f>STDEV(P2635,Q2636,R2636,S2635,T2634,U2633)</f>
        <v>#DIV/0!</v>
      </c>
      <c r="S2643" s="148" t="e">
        <f t="shared" si="440"/>
        <v>#DIV/0!</v>
      </c>
      <c r="T2643" s="111"/>
      <c r="U2643" s="111"/>
    </row>
    <row r="2644" spans="1:21" s="148" customFormat="1" x14ac:dyDescent="0.3">
      <c r="A2644" s="111"/>
      <c r="B2644" s="111" t="s">
        <v>202</v>
      </c>
      <c r="C2644" s="148" t="e">
        <f>AVERAGE(B2637,C2635,D2634,G2632,F2637,E2638)</f>
        <v>#DIV/0!</v>
      </c>
      <c r="D2644" s="148" t="e">
        <f>STDEV(B2637,C2635,D2634,G2632,F2637,E2638)</f>
        <v>#DIV/0!</v>
      </c>
      <c r="E2644" s="148" t="e">
        <f t="shared" si="438"/>
        <v>#DIV/0!</v>
      </c>
      <c r="F2644" s="111"/>
      <c r="G2644" s="111"/>
      <c r="I2644" s="111" t="s">
        <v>202</v>
      </c>
      <c r="J2644" s="148" t="e">
        <f>AVERAGE(I2637,J2635,K2634,N2632,M2637,L2638)</f>
        <v>#DIV/0!</v>
      </c>
      <c r="K2644" s="148" t="e">
        <f>STDEV(I2637,J2635,K2634,N2632,M2637,L2638)</f>
        <v>#DIV/0!</v>
      </c>
      <c r="L2644" s="148" t="e">
        <f t="shared" si="439"/>
        <v>#DIV/0!</v>
      </c>
      <c r="M2644" s="111"/>
      <c r="N2644" s="111"/>
      <c r="P2644" s="111" t="s">
        <v>202</v>
      </c>
      <c r="Q2644" s="148" t="e">
        <f>AVERAGE(P2637,Q2635,R2634,U2632,T2637,S2638)</f>
        <v>#DIV/0!</v>
      </c>
      <c r="R2644" s="148" t="e">
        <f>STDEV(P2637,Q2635,R2634,U2632,T2637,S2638)</f>
        <v>#DIV/0!</v>
      </c>
      <c r="S2644" s="148" t="e">
        <f t="shared" si="440"/>
        <v>#DIV/0!</v>
      </c>
      <c r="T2644" s="111"/>
      <c r="U2644" s="111"/>
    </row>
    <row r="2645" spans="1:21" s="148" customFormat="1" x14ac:dyDescent="0.3">
      <c r="A2645" s="111"/>
      <c r="B2645" s="111" t="s">
        <v>204</v>
      </c>
      <c r="C2645" s="148" t="e">
        <f>AVERAGE(B2638,C2637,D2638,E2637,F2638,G2637)</f>
        <v>#DIV/0!</v>
      </c>
      <c r="D2645" s="148" t="e">
        <f>STDEV(B2638,C2637,D2638,E2637,F2638,G2637)</f>
        <v>#DIV/0!</v>
      </c>
      <c r="E2645" s="148" t="e">
        <f t="shared" si="438"/>
        <v>#DIV/0!</v>
      </c>
      <c r="F2645" s="111"/>
      <c r="G2645" s="111"/>
      <c r="I2645" s="111" t="s">
        <v>204</v>
      </c>
      <c r="J2645" s="148" t="e">
        <f>AVERAGE(I2638,J2637,K2638,L2637,M2638,N2637)</f>
        <v>#DIV/0!</v>
      </c>
      <c r="K2645" s="148" t="e">
        <f>STDEV(I2638,J2637,K2638,L2637,M2638,N2637)</f>
        <v>#DIV/0!</v>
      </c>
      <c r="L2645" s="148" t="e">
        <f t="shared" si="439"/>
        <v>#DIV/0!</v>
      </c>
      <c r="M2645" s="111"/>
      <c r="N2645" s="111"/>
      <c r="P2645" s="111" t="s">
        <v>204</v>
      </c>
      <c r="Q2645" s="148" t="e">
        <f>AVERAGE(P2638,Q2637,R2638,S2637,T2638,U2637)</f>
        <v>#DIV/0!</v>
      </c>
      <c r="R2645" s="148" t="e">
        <f>STDEV(P2638,Q2637,R2638,S2637,T2638,U2637)</f>
        <v>#DIV/0!</v>
      </c>
      <c r="S2645" s="148" t="e">
        <f t="shared" si="440"/>
        <v>#DIV/0!</v>
      </c>
      <c r="T2645" s="111"/>
      <c r="U2645" s="111"/>
    </row>
    <row r="2646" spans="1:21" s="148" customFormat="1" x14ac:dyDescent="0.3">
      <c r="A2646" s="111"/>
      <c r="B2646" s="111"/>
      <c r="C2646" s="111"/>
      <c r="D2646" s="111"/>
      <c r="E2646" s="111"/>
      <c r="F2646" s="111"/>
      <c r="G2646" s="111"/>
      <c r="I2646" s="111"/>
      <c r="J2646" s="111"/>
      <c r="K2646" s="111"/>
      <c r="L2646" s="111"/>
      <c r="M2646" s="111"/>
      <c r="N2646" s="111"/>
      <c r="P2646" s="111"/>
      <c r="Q2646" s="111"/>
      <c r="R2646" s="111"/>
      <c r="S2646" s="111"/>
      <c r="T2646" s="111"/>
      <c r="U2646" s="111"/>
    </row>
    <row r="2647" spans="1:21" s="148" customFormat="1" x14ac:dyDescent="0.3">
      <c r="A2647" s="111"/>
      <c r="B2647" s="52" t="s">
        <v>194</v>
      </c>
      <c r="C2647" s="106"/>
      <c r="D2647" s="106"/>
      <c r="E2647" s="106"/>
      <c r="F2647" s="106"/>
      <c r="G2647" s="106"/>
      <c r="H2647" s="106"/>
      <c r="I2647" s="52" t="s">
        <v>195</v>
      </c>
      <c r="J2647" s="106"/>
      <c r="K2647" s="106"/>
      <c r="L2647" s="106"/>
      <c r="M2647" s="106"/>
      <c r="N2647" s="106"/>
      <c r="O2647" s="106"/>
      <c r="P2647" s="52" t="s">
        <v>196</v>
      </c>
      <c r="Q2647" s="106"/>
      <c r="R2647" s="106"/>
      <c r="S2647" s="106"/>
      <c r="T2647" s="106"/>
      <c r="U2647" s="106"/>
    </row>
    <row r="2648" spans="1:21" s="148" customFormat="1" x14ac:dyDescent="0.3">
      <c r="A2648" s="111"/>
      <c r="B2648" s="131"/>
      <c r="C2648" s="131"/>
      <c r="D2648" s="131"/>
      <c r="E2648" s="131"/>
      <c r="F2648" s="131"/>
      <c r="G2648" s="131"/>
      <c r="H2648" s="106"/>
      <c r="I2648" s="131"/>
      <c r="J2648" s="131"/>
      <c r="K2648" s="131"/>
      <c r="L2648" s="131"/>
      <c r="M2648" s="131"/>
      <c r="N2648" s="131"/>
      <c r="O2648" s="106"/>
      <c r="P2648" s="131"/>
      <c r="Q2648" s="131"/>
      <c r="R2648" s="131"/>
      <c r="S2648" s="131"/>
      <c r="T2648" s="131"/>
      <c r="U2648" s="131"/>
    </row>
    <row r="2649" spans="1:21" s="148" customFormat="1" x14ac:dyDescent="0.3">
      <c r="A2649" s="111"/>
      <c r="B2649" s="132"/>
      <c r="C2649" s="133"/>
      <c r="D2649" s="133"/>
      <c r="E2649" s="134"/>
      <c r="F2649" s="133"/>
      <c r="G2649" s="133"/>
      <c r="H2649" s="106"/>
      <c r="I2649" s="132"/>
      <c r="J2649" s="133"/>
      <c r="K2649" s="133"/>
      <c r="L2649" s="134"/>
      <c r="M2649" s="133"/>
      <c r="N2649" s="133"/>
      <c r="O2649" s="106"/>
      <c r="P2649" s="132"/>
      <c r="Q2649" s="133"/>
      <c r="R2649" s="133"/>
      <c r="S2649" s="134"/>
      <c r="T2649" s="133"/>
      <c r="U2649" s="133"/>
    </row>
    <row r="2650" spans="1:21" s="148" customFormat="1" x14ac:dyDescent="0.3">
      <c r="A2650" s="111"/>
      <c r="B2650" s="133"/>
      <c r="C2650" s="132"/>
      <c r="D2650" s="134"/>
      <c r="E2650" s="133"/>
      <c r="F2650" s="135"/>
      <c r="G2650" s="136"/>
      <c r="H2650" s="106"/>
      <c r="I2650" s="133"/>
      <c r="J2650" s="132"/>
      <c r="K2650" s="134"/>
      <c r="L2650" s="133"/>
      <c r="M2650" s="135"/>
      <c r="N2650" s="136"/>
      <c r="O2650" s="106"/>
      <c r="P2650" s="133"/>
      <c r="Q2650" s="132"/>
      <c r="R2650" s="134"/>
      <c r="S2650" s="133"/>
      <c r="T2650" s="135"/>
      <c r="U2650" s="136"/>
    </row>
    <row r="2651" spans="1:21" s="148" customFormat="1" x14ac:dyDescent="0.3">
      <c r="A2651" s="111"/>
      <c r="B2651" s="135"/>
      <c r="C2651" s="134"/>
      <c r="D2651" s="132"/>
      <c r="E2651" s="135"/>
      <c r="F2651" s="135"/>
      <c r="G2651" s="137"/>
      <c r="H2651" s="106"/>
      <c r="I2651" s="135"/>
      <c r="J2651" s="134"/>
      <c r="K2651" s="132"/>
      <c r="L2651" s="135"/>
      <c r="M2651" s="135"/>
      <c r="N2651" s="137"/>
      <c r="O2651" s="106"/>
      <c r="P2651" s="135"/>
      <c r="Q2651" s="134"/>
      <c r="R2651" s="132"/>
      <c r="S2651" s="135"/>
      <c r="T2651" s="135"/>
      <c r="U2651" s="137"/>
    </row>
    <row r="2652" spans="1:21" s="148" customFormat="1" x14ac:dyDescent="0.3">
      <c r="A2652" s="111"/>
      <c r="B2652" s="134"/>
      <c r="C2652" s="135"/>
      <c r="D2652" s="136"/>
      <c r="E2652" s="132"/>
      <c r="F2652" s="137"/>
      <c r="G2652" s="135"/>
      <c r="H2652" s="106"/>
      <c r="I2652" s="134"/>
      <c r="J2652" s="135"/>
      <c r="K2652" s="136"/>
      <c r="L2652" s="132"/>
      <c r="M2652" s="137"/>
      <c r="N2652" s="135"/>
      <c r="O2652" s="106"/>
      <c r="P2652" s="134"/>
      <c r="Q2652" s="135"/>
      <c r="R2652" s="136"/>
      <c r="S2652" s="132"/>
      <c r="T2652" s="137"/>
      <c r="U2652" s="135"/>
    </row>
    <row r="2653" spans="1:21" s="148" customFormat="1" x14ac:dyDescent="0.3">
      <c r="A2653" s="111"/>
      <c r="B2653" s="137"/>
      <c r="C2653" s="136"/>
      <c r="D2653" s="135"/>
      <c r="E2653" s="137"/>
      <c r="F2653" s="132"/>
      <c r="G2653" s="134"/>
      <c r="H2653" s="106"/>
      <c r="I2653" s="137"/>
      <c r="J2653" s="136"/>
      <c r="K2653" s="135"/>
      <c r="L2653" s="137"/>
      <c r="M2653" s="132"/>
      <c r="N2653" s="134"/>
      <c r="O2653" s="106"/>
      <c r="P2653" s="137"/>
      <c r="Q2653" s="136"/>
      <c r="R2653" s="135"/>
      <c r="S2653" s="137"/>
      <c r="T2653" s="132"/>
      <c r="U2653" s="134"/>
    </row>
    <row r="2654" spans="1:21" s="148" customFormat="1" x14ac:dyDescent="0.3">
      <c r="A2654" s="111"/>
      <c r="B2654" s="135"/>
      <c r="C2654" s="137"/>
      <c r="D2654" s="137"/>
      <c r="E2654" s="135"/>
      <c r="F2654" s="134"/>
      <c r="G2654" s="132"/>
      <c r="H2654" s="106"/>
      <c r="I2654" s="135"/>
      <c r="J2654" s="137"/>
      <c r="K2654" s="137"/>
      <c r="L2654" s="135"/>
      <c r="M2654" s="134"/>
      <c r="N2654" s="132"/>
      <c r="O2654" s="106"/>
      <c r="P2654" s="135"/>
      <c r="Q2654" s="137"/>
      <c r="R2654" s="137"/>
      <c r="S2654" s="135"/>
      <c r="T2654" s="134"/>
      <c r="U2654" s="132"/>
    </row>
    <row r="2655" spans="1:21" s="148" customFormat="1" x14ac:dyDescent="0.3">
      <c r="A2655" s="111"/>
      <c r="B2655" s="136"/>
      <c r="C2655" s="138"/>
      <c r="D2655" s="135"/>
      <c r="E2655" s="138"/>
      <c r="F2655" s="136"/>
      <c r="G2655" s="138"/>
      <c r="H2655" s="106"/>
      <c r="I2655" s="136"/>
      <c r="J2655" s="138"/>
      <c r="K2655" s="135"/>
      <c r="L2655" s="138"/>
      <c r="M2655" s="136"/>
      <c r="N2655" s="138"/>
      <c r="O2655" s="106"/>
      <c r="P2655" s="136"/>
      <c r="Q2655" s="138"/>
      <c r="R2655" s="135"/>
      <c r="S2655" s="138"/>
      <c r="T2655" s="136"/>
      <c r="U2655" s="138"/>
    </row>
    <row r="2656" spans="1:21" s="148" customFormat="1" x14ac:dyDescent="0.3">
      <c r="A2656" s="111"/>
      <c r="B2656" s="145"/>
      <c r="C2656" s="146"/>
      <c r="D2656" s="145"/>
      <c r="E2656" s="147"/>
      <c r="F2656" s="145"/>
      <c r="G2656" s="146"/>
      <c r="H2656" s="106"/>
      <c r="I2656" s="145"/>
      <c r="J2656" s="146"/>
      <c r="K2656" s="145"/>
      <c r="L2656" s="147"/>
      <c r="M2656" s="145"/>
      <c r="N2656" s="146"/>
      <c r="O2656" s="106"/>
      <c r="P2656" s="145"/>
      <c r="Q2656" s="146"/>
      <c r="R2656" s="145"/>
      <c r="S2656" s="147"/>
      <c r="T2656" s="145"/>
      <c r="U2656" s="146"/>
    </row>
    <row r="2657" spans="1:21" s="148" customFormat="1" x14ac:dyDescent="0.3">
      <c r="A2657" s="111"/>
      <c r="C2657" s="111" t="s">
        <v>197</v>
      </c>
      <c r="D2657" s="111" t="s">
        <v>3</v>
      </c>
      <c r="E2657" s="111" t="s">
        <v>203</v>
      </c>
      <c r="J2657" s="111" t="s">
        <v>197</v>
      </c>
      <c r="K2657" s="111" t="s">
        <v>3</v>
      </c>
      <c r="L2657" s="111" t="s">
        <v>203</v>
      </c>
      <c r="Q2657" s="111" t="s">
        <v>197</v>
      </c>
      <c r="R2657" s="111" t="s">
        <v>3</v>
      </c>
      <c r="S2657" s="111" t="s">
        <v>203</v>
      </c>
    </row>
    <row r="2658" spans="1:21" s="148" customFormat="1" x14ac:dyDescent="0.3">
      <c r="A2658" s="111"/>
      <c r="B2658" s="111" t="s">
        <v>199</v>
      </c>
      <c r="C2658" s="148" t="e">
        <f>AVERAGE(B2649,C2650,D2651,E2652,F2653,G2654)</f>
        <v>#DIV/0!</v>
      </c>
      <c r="D2658" s="148" t="e">
        <f>STDEV(B2649,C2650,D2651,E2652,F2653,G2654)</f>
        <v>#DIV/0!</v>
      </c>
      <c r="E2658" s="148" t="e">
        <f>ROUND((D2658/C2658)*100,2)&amp;"%"</f>
        <v>#DIV/0!</v>
      </c>
      <c r="I2658" s="111" t="s">
        <v>199</v>
      </c>
      <c r="J2658" s="148" t="e">
        <f>AVERAGE(I2649,J2650,K2651,L2652,M2653,N2654)</f>
        <v>#DIV/0!</v>
      </c>
      <c r="K2658" s="148" t="e">
        <f>STDEV(I2649,J2650,K2651,L2652,M2653,N2654)</f>
        <v>#DIV/0!</v>
      </c>
      <c r="L2658" s="148" t="e">
        <f>ROUND((K2658/J2658)*100,2)&amp;"%"</f>
        <v>#DIV/0!</v>
      </c>
      <c r="P2658" s="111" t="s">
        <v>199</v>
      </c>
      <c r="Q2658" s="148" t="e">
        <f>AVERAGE(P2649,Q2650,R2651,S2652,T2653,U2654)</f>
        <v>#DIV/0!</v>
      </c>
      <c r="R2658" s="148" t="e">
        <f>STDEV(P2649,Q2650,R2651,S2652,T2653,U2654)</f>
        <v>#DIV/0!</v>
      </c>
      <c r="S2658" s="148" t="e">
        <f>ROUND((R2658/Q2658)*100,2)&amp;"%"</f>
        <v>#DIV/0!</v>
      </c>
    </row>
    <row r="2659" spans="1:21" s="148" customFormat="1" x14ac:dyDescent="0.3">
      <c r="A2659" s="111"/>
      <c r="B2659" s="111" t="s">
        <v>198</v>
      </c>
      <c r="C2659" s="148" t="e">
        <f>AVERAGE(B2650,C2649,D2649,F2649,G2649,E2650)</f>
        <v>#DIV/0!</v>
      </c>
      <c r="D2659" s="148" t="e">
        <f>STDEV(B2650,C2649,D2649,E2650,F2649,G2649)</f>
        <v>#DIV/0!</v>
      </c>
      <c r="E2659" s="148" t="e">
        <f t="shared" ref="E2659:E2663" si="441">ROUND((D2659/C2659)*100,2)&amp;"%"</f>
        <v>#DIV/0!</v>
      </c>
      <c r="F2659" s="111"/>
      <c r="G2659" s="111"/>
      <c r="I2659" s="111" t="s">
        <v>198</v>
      </c>
      <c r="J2659" s="148" t="e">
        <f>AVERAGE(I2650,J2649,K2649,M2649,N2649,L2650)</f>
        <v>#DIV/0!</v>
      </c>
      <c r="K2659" s="148" t="e">
        <f>STDEV(I2650,J2649,K2649,L2650,M2649,N2649)</f>
        <v>#DIV/0!</v>
      </c>
      <c r="L2659" s="148" t="e">
        <f t="shared" ref="L2659:L2663" si="442">ROUND((K2659/J2659)*100,2)&amp;"%"</f>
        <v>#DIV/0!</v>
      </c>
      <c r="M2659" s="111"/>
      <c r="N2659" s="111"/>
      <c r="P2659" s="111" t="s">
        <v>198</v>
      </c>
      <c r="Q2659" s="148" t="e">
        <f>AVERAGE(P2650,Q2649,R2649,T2649,U2649,S2650)</f>
        <v>#DIV/0!</v>
      </c>
      <c r="R2659" s="148" t="e">
        <f>STDEV(P2650,Q2649,R2649,S2650,T2649,U2649)</f>
        <v>#DIV/0!</v>
      </c>
      <c r="S2659" s="148" t="e">
        <f t="shared" ref="S2659:S2663" si="443">ROUND((R2659/Q2659)*100,2)&amp;"%"</f>
        <v>#DIV/0!</v>
      </c>
      <c r="T2659" s="111"/>
      <c r="U2659" s="111"/>
    </row>
    <row r="2660" spans="1:21" s="148" customFormat="1" x14ac:dyDescent="0.3">
      <c r="A2660" s="111"/>
      <c r="B2660" s="111" t="s">
        <v>200</v>
      </c>
      <c r="C2660" s="148" t="e">
        <f>AVERAGE(B2652,C2651,D2650,E2649,F2654,G2653)</f>
        <v>#DIV/0!</v>
      </c>
      <c r="D2660" s="148" t="e">
        <f>STDEV(B2652,C2651,D2650,E2649,F2654,G2653)</f>
        <v>#DIV/0!</v>
      </c>
      <c r="E2660" s="148" t="e">
        <f t="shared" si="441"/>
        <v>#DIV/0!</v>
      </c>
      <c r="F2660" s="111"/>
      <c r="G2660" s="111"/>
      <c r="I2660" s="111" t="s">
        <v>200</v>
      </c>
      <c r="J2660" s="148" t="e">
        <f>AVERAGE(I2652,J2651,K2650,L2649,M2654,N2653)</f>
        <v>#DIV/0!</v>
      </c>
      <c r="K2660" s="148" t="e">
        <f>STDEV(I2652,J2651,K2650,L2649,M2654,N2653)</f>
        <v>#DIV/0!</v>
      </c>
      <c r="L2660" s="148" t="e">
        <f t="shared" si="442"/>
        <v>#DIV/0!</v>
      </c>
      <c r="M2660" s="111"/>
      <c r="N2660" s="111"/>
      <c r="P2660" s="111" t="s">
        <v>200</v>
      </c>
      <c r="Q2660" s="148" t="e">
        <f>AVERAGE(P2652,Q2651,R2650,S2649,T2654,U2653)</f>
        <v>#DIV/0!</v>
      </c>
      <c r="R2660" s="148" t="e">
        <f>STDEV(P2652,Q2651,R2650,S2649,T2654,U2653)</f>
        <v>#DIV/0!</v>
      </c>
      <c r="S2660" s="148" t="e">
        <f t="shared" si="443"/>
        <v>#DIV/0!</v>
      </c>
      <c r="T2660" s="111"/>
      <c r="U2660" s="111"/>
    </row>
    <row r="2661" spans="1:21" s="148" customFormat="1" x14ac:dyDescent="0.3">
      <c r="A2661" s="111"/>
      <c r="B2661" s="111" t="s">
        <v>201</v>
      </c>
      <c r="C2661" s="148" t="e">
        <f>AVERAGE(B2653,C2654,D2654,E2653,F2652,G2651)</f>
        <v>#DIV/0!</v>
      </c>
      <c r="D2661" s="148" t="e">
        <f>STDEV(B2653,C2654,D2654,E2653,F2652,G2651)</f>
        <v>#DIV/0!</v>
      </c>
      <c r="E2661" s="148" t="e">
        <f t="shared" si="441"/>
        <v>#DIV/0!</v>
      </c>
      <c r="F2661" s="111"/>
      <c r="G2661" s="111"/>
      <c r="I2661" s="111" t="s">
        <v>201</v>
      </c>
      <c r="J2661" s="148" t="e">
        <f>AVERAGE(I2653,J2654,K2654,L2653,M2652,N2651)</f>
        <v>#DIV/0!</v>
      </c>
      <c r="K2661" s="148" t="e">
        <f>STDEV(I2653,J2654,K2654,L2653,M2652,N2651)</f>
        <v>#DIV/0!</v>
      </c>
      <c r="L2661" s="148" t="e">
        <f t="shared" si="442"/>
        <v>#DIV/0!</v>
      </c>
      <c r="M2661" s="111"/>
      <c r="N2661" s="111"/>
      <c r="P2661" s="111" t="s">
        <v>201</v>
      </c>
      <c r="Q2661" s="148" t="e">
        <f>AVERAGE(P2653,Q2654,R2654,S2653,T2652,U2651)</f>
        <v>#DIV/0!</v>
      </c>
      <c r="R2661" s="148" t="e">
        <f>STDEV(P2653,Q2654,R2654,S2653,T2652,U2651)</f>
        <v>#DIV/0!</v>
      </c>
      <c r="S2661" s="148" t="e">
        <f t="shared" si="443"/>
        <v>#DIV/0!</v>
      </c>
      <c r="T2661" s="111"/>
      <c r="U2661" s="111"/>
    </row>
    <row r="2662" spans="1:21" s="148" customFormat="1" x14ac:dyDescent="0.3">
      <c r="A2662" s="111"/>
      <c r="B2662" s="111" t="s">
        <v>202</v>
      </c>
      <c r="C2662" s="148" t="e">
        <f>AVERAGE(B2655,C2653,D2652,G2650,F2655,E2656)</f>
        <v>#DIV/0!</v>
      </c>
      <c r="D2662" s="148" t="e">
        <f>STDEV(B2655,C2653,D2652,G2650,F2655,E2656)</f>
        <v>#DIV/0!</v>
      </c>
      <c r="E2662" s="148" t="e">
        <f t="shared" si="441"/>
        <v>#DIV/0!</v>
      </c>
      <c r="F2662" s="111"/>
      <c r="G2662" s="111"/>
      <c r="I2662" s="111" t="s">
        <v>202</v>
      </c>
      <c r="J2662" s="148" t="e">
        <f>AVERAGE(I2655,J2653,K2652,N2650,M2655,L2656)</f>
        <v>#DIV/0!</v>
      </c>
      <c r="K2662" s="148" t="e">
        <f>STDEV(I2655,J2653,K2652,N2650,M2655,L2656)</f>
        <v>#DIV/0!</v>
      </c>
      <c r="L2662" s="148" t="e">
        <f t="shared" si="442"/>
        <v>#DIV/0!</v>
      </c>
      <c r="M2662" s="111"/>
      <c r="N2662" s="111"/>
      <c r="P2662" s="111" t="s">
        <v>202</v>
      </c>
      <c r="Q2662" s="148" t="e">
        <f>AVERAGE(P2655,Q2653,R2652,U2650,T2655,S2656)</f>
        <v>#DIV/0!</v>
      </c>
      <c r="R2662" s="148" t="e">
        <f>STDEV(P2655,Q2653,R2652,U2650,T2655,S2656)</f>
        <v>#DIV/0!</v>
      </c>
      <c r="S2662" s="148" t="e">
        <f t="shared" si="443"/>
        <v>#DIV/0!</v>
      </c>
      <c r="T2662" s="111"/>
      <c r="U2662" s="111"/>
    </row>
    <row r="2663" spans="1:21" s="148" customFormat="1" x14ac:dyDescent="0.3">
      <c r="A2663" s="111"/>
      <c r="B2663" s="111" t="s">
        <v>204</v>
      </c>
      <c r="C2663" s="148" t="e">
        <f>AVERAGE(B2656,C2655,D2656,E2655,F2656,G2655)</f>
        <v>#DIV/0!</v>
      </c>
      <c r="D2663" s="148" t="e">
        <f>STDEV(B2656,C2655,D2656,E2655,F2656,G2655)</f>
        <v>#DIV/0!</v>
      </c>
      <c r="E2663" s="148" t="e">
        <f t="shared" si="441"/>
        <v>#DIV/0!</v>
      </c>
      <c r="F2663" s="111"/>
      <c r="G2663" s="111"/>
      <c r="I2663" s="111" t="s">
        <v>204</v>
      </c>
      <c r="J2663" s="148" t="e">
        <f>AVERAGE(I2656,J2655,K2656,L2655,M2656,N2655)</f>
        <v>#DIV/0!</v>
      </c>
      <c r="K2663" s="148" t="e">
        <f>STDEV(I2656,J2655,K2656,L2655,M2656,N2655)</f>
        <v>#DIV/0!</v>
      </c>
      <c r="L2663" s="148" t="e">
        <f t="shared" si="442"/>
        <v>#DIV/0!</v>
      </c>
      <c r="M2663" s="111"/>
      <c r="N2663" s="111"/>
      <c r="P2663" s="111" t="s">
        <v>204</v>
      </c>
      <c r="Q2663" s="148" t="e">
        <f>AVERAGE(P2656,Q2655,R2656,S2655,T2656,U2655)</f>
        <v>#DIV/0!</v>
      </c>
      <c r="R2663" s="148" t="e">
        <f>STDEV(P2656,Q2655,R2656,S2655,T2656,U2655)</f>
        <v>#DIV/0!</v>
      </c>
      <c r="S2663" s="148" t="e">
        <f t="shared" si="443"/>
        <v>#DIV/0!</v>
      </c>
      <c r="T2663" s="111"/>
      <c r="U2663" s="111"/>
    </row>
    <row r="2664" spans="1:21" s="148" customFormat="1" x14ac:dyDescent="0.3">
      <c r="A2664" s="111"/>
      <c r="B2664" s="111"/>
      <c r="C2664" s="111"/>
      <c r="D2664" s="111"/>
      <c r="E2664" s="111"/>
      <c r="F2664" s="111"/>
      <c r="G2664" s="111"/>
      <c r="I2664" s="111"/>
      <c r="J2664" s="111"/>
      <c r="K2664" s="111"/>
      <c r="L2664" s="111"/>
      <c r="M2664" s="111"/>
      <c r="N2664" s="111"/>
      <c r="P2664" s="111"/>
      <c r="Q2664" s="111"/>
      <c r="R2664" s="111"/>
      <c r="S2664" s="111"/>
      <c r="T2664" s="111"/>
      <c r="U2664" s="111"/>
    </row>
    <row r="2665" spans="1:21" s="148" customFormat="1" x14ac:dyDescent="0.3">
      <c r="A2665" s="111"/>
      <c r="B2665" s="52" t="s">
        <v>194</v>
      </c>
      <c r="C2665" s="106"/>
      <c r="D2665" s="106"/>
      <c r="E2665" s="106"/>
      <c r="F2665" s="106"/>
      <c r="G2665" s="106"/>
      <c r="H2665" s="106"/>
      <c r="I2665" s="52" t="s">
        <v>195</v>
      </c>
      <c r="J2665" s="106"/>
      <c r="K2665" s="106"/>
      <c r="L2665" s="106"/>
      <c r="M2665" s="106"/>
      <c r="N2665" s="106"/>
      <c r="O2665" s="106"/>
      <c r="P2665" s="52" t="s">
        <v>196</v>
      </c>
      <c r="Q2665" s="106"/>
      <c r="R2665" s="106"/>
      <c r="S2665" s="106"/>
      <c r="T2665" s="106"/>
      <c r="U2665" s="106"/>
    </row>
    <row r="2666" spans="1:21" s="148" customFormat="1" x14ac:dyDescent="0.3">
      <c r="A2666" s="111"/>
      <c r="B2666" s="131"/>
      <c r="C2666" s="131"/>
      <c r="D2666" s="131"/>
      <c r="E2666" s="131"/>
      <c r="F2666" s="131"/>
      <c r="G2666" s="131"/>
      <c r="H2666" s="106"/>
      <c r="I2666" s="131"/>
      <c r="J2666" s="131"/>
      <c r="K2666" s="131"/>
      <c r="L2666" s="131"/>
      <c r="M2666" s="131"/>
      <c r="N2666" s="131"/>
      <c r="O2666" s="106"/>
      <c r="P2666" s="131"/>
      <c r="Q2666" s="131"/>
      <c r="R2666" s="131"/>
      <c r="S2666" s="131"/>
      <c r="T2666" s="131"/>
      <c r="U2666" s="131"/>
    </row>
    <row r="2667" spans="1:21" s="148" customFormat="1" x14ac:dyDescent="0.3">
      <c r="A2667" s="111"/>
      <c r="B2667" s="132"/>
      <c r="C2667" s="133"/>
      <c r="D2667" s="133"/>
      <c r="E2667" s="134"/>
      <c r="F2667" s="133"/>
      <c r="G2667" s="133"/>
      <c r="H2667" s="106"/>
      <c r="I2667" s="132"/>
      <c r="J2667" s="133"/>
      <c r="K2667" s="133"/>
      <c r="L2667" s="134"/>
      <c r="M2667" s="133"/>
      <c r="N2667" s="133"/>
      <c r="O2667" s="106"/>
      <c r="P2667" s="132"/>
      <c r="Q2667" s="133"/>
      <c r="R2667" s="133"/>
      <c r="S2667" s="134"/>
      <c r="T2667" s="133"/>
      <c r="U2667" s="133"/>
    </row>
    <row r="2668" spans="1:21" s="148" customFormat="1" x14ac:dyDescent="0.3">
      <c r="A2668" s="111"/>
      <c r="B2668" s="133"/>
      <c r="C2668" s="132"/>
      <c r="D2668" s="134"/>
      <c r="E2668" s="133"/>
      <c r="F2668" s="135"/>
      <c r="G2668" s="136"/>
      <c r="H2668" s="106"/>
      <c r="I2668" s="133"/>
      <c r="J2668" s="132"/>
      <c r="K2668" s="134"/>
      <c r="L2668" s="133"/>
      <c r="M2668" s="135"/>
      <c r="N2668" s="136"/>
      <c r="O2668" s="106"/>
      <c r="P2668" s="133"/>
      <c r="Q2668" s="132"/>
      <c r="R2668" s="134"/>
      <c r="S2668" s="133"/>
      <c r="T2668" s="135"/>
      <c r="U2668" s="136"/>
    </row>
    <row r="2669" spans="1:21" s="148" customFormat="1" x14ac:dyDescent="0.3">
      <c r="A2669" s="111"/>
      <c r="B2669" s="135"/>
      <c r="C2669" s="134"/>
      <c r="D2669" s="132"/>
      <c r="E2669" s="135"/>
      <c r="F2669" s="135"/>
      <c r="G2669" s="137"/>
      <c r="H2669" s="106"/>
      <c r="I2669" s="135"/>
      <c r="J2669" s="134"/>
      <c r="K2669" s="132"/>
      <c r="L2669" s="135"/>
      <c r="M2669" s="135"/>
      <c r="N2669" s="137"/>
      <c r="O2669" s="106"/>
      <c r="P2669" s="135"/>
      <c r="Q2669" s="134"/>
      <c r="R2669" s="132"/>
      <c r="S2669" s="135"/>
      <c r="T2669" s="135"/>
      <c r="U2669" s="137"/>
    </row>
    <row r="2670" spans="1:21" s="148" customFormat="1" x14ac:dyDescent="0.3">
      <c r="A2670" s="111"/>
      <c r="B2670" s="134"/>
      <c r="C2670" s="135"/>
      <c r="D2670" s="136"/>
      <c r="E2670" s="132"/>
      <c r="F2670" s="137"/>
      <c r="G2670" s="135"/>
      <c r="H2670" s="106"/>
      <c r="I2670" s="134"/>
      <c r="J2670" s="135"/>
      <c r="K2670" s="136"/>
      <c r="L2670" s="132"/>
      <c r="M2670" s="137"/>
      <c r="N2670" s="135"/>
      <c r="O2670" s="106"/>
      <c r="P2670" s="134"/>
      <c r="Q2670" s="135"/>
      <c r="R2670" s="136"/>
      <c r="S2670" s="132"/>
      <c r="T2670" s="137"/>
      <c r="U2670" s="135"/>
    </row>
    <row r="2671" spans="1:21" s="148" customFormat="1" x14ac:dyDescent="0.3">
      <c r="A2671" s="111"/>
      <c r="B2671" s="137"/>
      <c r="C2671" s="136"/>
      <c r="D2671" s="135"/>
      <c r="E2671" s="137"/>
      <c r="F2671" s="132"/>
      <c r="G2671" s="134"/>
      <c r="H2671" s="106"/>
      <c r="I2671" s="137"/>
      <c r="J2671" s="136"/>
      <c r="K2671" s="135"/>
      <c r="L2671" s="137"/>
      <c r="M2671" s="132"/>
      <c r="N2671" s="134"/>
      <c r="O2671" s="106"/>
      <c r="P2671" s="137"/>
      <c r="Q2671" s="136"/>
      <c r="R2671" s="135"/>
      <c r="S2671" s="137"/>
      <c r="T2671" s="132"/>
      <c r="U2671" s="134"/>
    </row>
    <row r="2672" spans="1:21" s="148" customFormat="1" x14ac:dyDescent="0.3">
      <c r="A2672" s="111"/>
      <c r="B2672" s="135"/>
      <c r="C2672" s="137"/>
      <c r="D2672" s="137"/>
      <c r="E2672" s="135"/>
      <c r="F2672" s="134"/>
      <c r="G2672" s="132"/>
      <c r="H2672" s="106"/>
      <c r="I2672" s="135"/>
      <c r="J2672" s="137"/>
      <c r="K2672" s="137"/>
      <c r="L2672" s="135"/>
      <c r="M2672" s="134"/>
      <c r="N2672" s="132"/>
      <c r="O2672" s="106"/>
      <c r="P2672" s="135"/>
      <c r="Q2672" s="137"/>
      <c r="R2672" s="137"/>
      <c r="S2672" s="135"/>
      <c r="T2672" s="134"/>
      <c r="U2672" s="132"/>
    </row>
    <row r="2673" spans="1:21" s="148" customFormat="1" x14ac:dyDescent="0.3">
      <c r="A2673" s="111"/>
      <c r="B2673" s="136"/>
      <c r="C2673" s="138"/>
      <c r="D2673" s="135"/>
      <c r="E2673" s="138"/>
      <c r="F2673" s="136"/>
      <c r="G2673" s="138"/>
      <c r="H2673" s="106"/>
      <c r="I2673" s="136"/>
      <c r="J2673" s="138"/>
      <c r="K2673" s="135"/>
      <c r="L2673" s="138"/>
      <c r="M2673" s="136"/>
      <c r="N2673" s="138"/>
      <c r="O2673" s="106"/>
      <c r="P2673" s="136"/>
      <c r="Q2673" s="138"/>
      <c r="R2673" s="135"/>
      <c r="S2673" s="138"/>
      <c r="T2673" s="136"/>
      <c r="U2673" s="138"/>
    </row>
    <row r="2674" spans="1:21" s="148" customFormat="1" x14ac:dyDescent="0.3">
      <c r="A2674" s="111"/>
      <c r="B2674" s="145"/>
      <c r="C2674" s="146"/>
      <c r="D2674" s="145"/>
      <c r="E2674" s="147"/>
      <c r="F2674" s="145"/>
      <c r="G2674" s="146"/>
      <c r="H2674" s="106"/>
      <c r="I2674" s="145"/>
      <c r="J2674" s="146"/>
      <c r="K2674" s="145"/>
      <c r="L2674" s="147"/>
      <c r="M2674" s="145"/>
      <c r="N2674" s="146"/>
      <c r="O2674" s="106"/>
      <c r="P2674" s="145"/>
      <c r="Q2674" s="146"/>
      <c r="R2674" s="145"/>
      <c r="S2674" s="147"/>
      <c r="T2674" s="145"/>
      <c r="U2674" s="146"/>
    </row>
    <row r="2675" spans="1:21" s="148" customFormat="1" x14ac:dyDescent="0.3">
      <c r="A2675" s="111"/>
      <c r="C2675" s="111" t="s">
        <v>197</v>
      </c>
      <c r="D2675" s="111" t="s">
        <v>3</v>
      </c>
      <c r="E2675" s="111" t="s">
        <v>203</v>
      </c>
      <c r="J2675" s="111" t="s">
        <v>197</v>
      </c>
      <c r="K2675" s="111" t="s">
        <v>3</v>
      </c>
      <c r="L2675" s="111" t="s">
        <v>203</v>
      </c>
      <c r="Q2675" s="111" t="s">
        <v>197</v>
      </c>
      <c r="R2675" s="111" t="s">
        <v>3</v>
      </c>
      <c r="S2675" s="111" t="s">
        <v>203</v>
      </c>
    </row>
    <row r="2676" spans="1:21" s="148" customFormat="1" x14ac:dyDescent="0.3">
      <c r="A2676" s="111"/>
      <c r="B2676" s="111" t="s">
        <v>199</v>
      </c>
      <c r="C2676" s="148" t="e">
        <f>AVERAGE(B2667,C2668,D2669,E2670,F2671,G2672)</f>
        <v>#DIV/0!</v>
      </c>
      <c r="D2676" s="148" t="e">
        <f>STDEV(B2667,C2668,D2669,E2670,F2671,G2672)</f>
        <v>#DIV/0!</v>
      </c>
      <c r="E2676" s="148" t="e">
        <f>ROUND((D2676/C2676)*100,2)&amp;"%"</f>
        <v>#DIV/0!</v>
      </c>
      <c r="I2676" s="111" t="s">
        <v>199</v>
      </c>
      <c r="J2676" s="148" t="e">
        <f>AVERAGE(I2667,J2668,K2669,L2670,M2671,N2672)</f>
        <v>#DIV/0!</v>
      </c>
      <c r="K2676" s="148" t="e">
        <f>STDEV(I2667,J2668,K2669,L2670,M2671,N2672)</f>
        <v>#DIV/0!</v>
      </c>
      <c r="L2676" s="148" t="e">
        <f>ROUND((K2676/J2676)*100,2)&amp;"%"</f>
        <v>#DIV/0!</v>
      </c>
      <c r="P2676" s="111" t="s">
        <v>199</v>
      </c>
      <c r="Q2676" s="148" t="e">
        <f>AVERAGE(P2667,Q2668,R2669,S2670,T2671,U2672)</f>
        <v>#DIV/0!</v>
      </c>
      <c r="R2676" s="148" t="e">
        <f>STDEV(P2667,Q2668,R2669,S2670,T2671,U2672)</f>
        <v>#DIV/0!</v>
      </c>
      <c r="S2676" s="148" t="e">
        <f>ROUND((R2676/Q2676)*100,2)&amp;"%"</f>
        <v>#DIV/0!</v>
      </c>
    </row>
    <row r="2677" spans="1:21" s="148" customFormat="1" x14ac:dyDescent="0.3">
      <c r="A2677" s="111"/>
      <c r="B2677" s="111" t="s">
        <v>198</v>
      </c>
      <c r="C2677" s="148" t="e">
        <f>AVERAGE(B2668,C2667,D2667,F2667,G2667,E2668)</f>
        <v>#DIV/0!</v>
      </c>
      <c r="D2677" s="148" t="e">
        <f>STDEV(B2668,C2667,D2667,E2668,F2667,G2667)</f>
        <v>#DIV/0!</v>
      </c>
      <c r="E2677" s="148" t="e">
        <f t="shared" ref="E2677:E2681" si="444">ROUND((D2677/C2677)*100,2)&amp;"%"</f>
        <v>#DIV/0!</v>
      </c>
      <c r="F2677" s="111"/>
      <c r="G2677" s="111"/>
      <c r="I2677" s="111" t="s">
        <v>198</v>
      </c>
      <c r="J2677" s="148" t="e">
        <f>AVERAGE(I2668,J2667,K2667,M2667,N2667,L2668)</f>
        <v>#DIV/0!</v>
      </c>
      <c r="K2677" s="148" t="e">
        <f>STDEV(I2668,J2667,K2667,L2668,M2667,N2667)</f>
        <v>#DIV/0!</v>
      </c>
      <c r="L2677" s="148" t="e">
        <f t="shared" ref="L2677:L2681" si="445">ROUND((K2677/J2677)*100,2)&amp;"%"</f>
        <v>#DIV/0!</v>
      </c>
      <c r="M2677" s="111"/>
      <c r="N2677" s="111"/>
      <c r="P2677" s="111" t="s">
        <v>198</v>
      </c>
      <c r="Q2677" s="148" t="e">
        <f>AVERAGE(P2668,Q2667,R2667,T2667,U2667,S2668)</f>
        <v>#DIV/0!</v>
      </c>
      <c r="R2677" s="148" t="e">
        <f>STDEV(P2668,Q2667,R2667,S2668,T2667,U2667)</f>
        <v>#DIV/0!</v>
      </c>
      <c r="S2677" s="148" t="e">
        <f t="shared" ref="S2677:S2681" si="446">ROUND((R2677/Q2677)*100,2)&amp;"%"</f>
        <v>#DIV/0!</v>
      </c>
      <c r="T2677" s="111"/>
      <c r="U2677" s="111"/>
    </row>
    <row r="2678" spans="1:21" s="148" customFormat="1" x14ac:dyDescent="0.3">
      <c r="A2678" s="111"/>
      <c r="B2678" s="111" t="s">
        <v>200</v>
      </c>
      <c r="C2678" s="148" t="e">
        <f>AVERAGE(B2670,C2669,D2668,E2667,F2672,G2671)</f>
        <v>#DIV/0!</v>
      </c>
      <c r="D2678" s="148" t="e">
        <f>STDEV(B2670,C2669,D2668,E2667,F2672,G2671)</f>
        <v>#DIV/0!</v>
      </c>
      <c r="E2678" s="148" t="e">
        <f t="shared" si="444"/>
        <v>#DIV/0!</v>
      </c>
      <c r="F2678" s="111"/>
      <c r="G2678" s="111"/>
      <c r="I2678" s="111" t="s">
        <v>200</v>
      </c>
      <c r="J2678" s="148" t="e">
        <f>AVERAGE(I2670,J2669,K2668,L2667,M2672,N2671)</f>
        <v>#DIV/0!</v>
      </c>
      <c r="K2678" s="148" t="e">
        <f>STDEV(I2670,J2669,K2668,L2667,M2672,N2671)</f>
        <v>#DIV/0!</v>
      </c>
      <c r="L2678" s="148" t="e">
        <f t="shared" si="445"/>
        <v>#DIV/0!</v>
      </c>
      <c r="M2678" s="111"/>
      <c r="N2678" s="111"/>
      <c r="P2678" s="111" t="s">
        <v>200</v>
      </c>
      <c r="Q2678" s="148" t="e">
        <f>AVERAGE(P2670,Q2669,R2668,S2667,T2672,U2671)</f>
        <v>#DIV/0!</v>
      </c>
      <c r="R2678" s="148" t="e">
        <f>STDEV(P2670,Q2669,R2668,S2667,T2672,U2671)</f>
        <v>#DIV/0!</v>
      </c>
      <c r="S2678" s="148" t="e">
        <f t="shared" si="446"/>
        <v>#DIV/0!</v>
      </c>
      <c r="T2678" s="111"/>
      <c r="U2678" s="111"/>
    </row>
    <row r="2679" spans="1:21" s="148" customFormat="1" x14ac:dyDescent="0.3">
      <c r="A2679" s="111"/>
      <c r="B2679" s="111" t="s">
        <v>201</v>
      </c>
      <c r="C2679" s="148" t="e">
        <f>AVERAGE(B2671,C2672,D2672,E2671,F2670,G2669)</f>
        <v>#DIV/0!</v>
      </c>
      <c r="D2679" s="148" t="e">
        <f>STDEV(B2671,C2672,D2672,E2671,F2670,G2669)</f>
        <v>#DIV/0!</v>
      </c>
      <c r="E2679" s="148" t="e">
        <f t="shared" si="444"/>
        <v>#DIV/0!</v>
      </c>
      <c r="F2679" s="111"/>
      <c r="G2679" s="111"/>
      <c r="I2679" s="111" t="s">
        <v>201</v>
      </c>
      <c r="J2679" s="148" t="e">
        <f>AVERAGE(I2671,J2672,K2672,L2671,M2670,N2669)</f>
        <v>#DIV/0!</v>
      </c>
      <c r="K2679" s="148" t="e">
        <f>STDEV(I2671,J2672,K2672,L2671,M2670,N2669)</f>
        <v>#DIV/0!</v>
      </c>
      <c r="L2679" s="148" t="e">
        <f t="shared" si="445"/>
        <v>#DIV/0!</v>
      </c>
      <c r="M2679" s="111"/>
      <c r="N2679" s="111"/>
      <c r="P2679" s="111" t="s">
        <v>201</v>
      </c>
      <c r="Q2679" s="148" t="e">
        <f>AVERAGE(P2671,Q2672,R2672,S2671,T2670,U2669)</f>
        <v>#DIV/0!</v>
      </c>
      <c r="R2679" s="148" t="e">
        <f>STDEV(P2671,Q2672,R2672,S2671,T2670,U2669)</f>
        <v>#DIV/0!</v>
      </c>
      <c r="S2679" s="148" t="e">
        <f t="shared" si="446"/>
        <v>#DIV/0!</v>
      </c>
      <c r="T2679" s="111"/>
      <c r="U2679" s="111"/>
    </row>
    <row r="2680" spans="1:21" s="148" customFormat="1" x14ac:dyDescent="0.3">
      <c r="A2680" s="111"/>
      <c r="B2680" s="111" t="s">
        <v>202</v>
      </c>
      <c r="C2680" s="148" t="e">
        <f>AVERAGE(B2673,C2671,D2670,G2668,F2673,E2674)</f>
        <v>#DIV/0!</v>
      </c>
      <c r="D2680" s="148" t="e">
        <f>STDEV(B2673,C2671,D2670,G2668,F2673,E2674)</f>
        <v>#DIV/0!</v>
      </c>
      <c r="E2680" s="148" t="e">
        <f t="shared" si="444"/>
        <v>#DIV/0!</v>
      </c>
      <c r="F2680" s="111"/>
      <c r="G2680" s="111"/>
      <c r="I2680" s="111" t="s">
        <v>202</v>
      </c>
      <c r="J2680" s="148" t="e">
        <f>AVERAGE(I2673,J2671,K2670,N2668,M2673,L2674)</f>
        <v>#DIV/0!</v>
      </c>
      <c r="K2680" s="148" t="e">
        <f>STDEV(I2673,J2671,K2670,N2668,M2673,L2674)</f>
        <v>#DIV/0!</v>
      </c>
      <c r="L2680" s="148" t="e">
        <f t="shared" si="445"/>
        <v>#DIV/0!</v>
      </c>
      <c r="M2680" s="111"/>
      <c r="N2680" s="111"/>
      <c r="P2680" s="111" t="s">
        <v>202</v>
      </c>
      <c r="Q2680" s="148" t="e">
        <f>AVERAGE(P2673,Q2671,R2670,U2668,T2673,S2674)</f>
        <v>#DIV/0!</v>
      </c>
      <c r="R2680" s="148" t="e">
        <f>STDEV(P2673,Q2671,R2670,U2668,T2673,S2674)</f>
        <v>#DIV/0!</v>
      </c>
      <c r="S2680" s="148" t="e">
        <f t="shared" si="446"/>
        <v>#DIV/0!</v>
      </c>
      <c r="T2680" s="111"/>
      <c r="U2680" s="111"/>
    </row>
    <row r="2681" spans="1:21" s="148" customFormat="1" x14ac:dyDescent="0.3">
      <c r="A2681" s="111"/>
      <c r="B2681" s="111" t="s">
        <v>204</v>
      </c>
      <c r="C2681" s="148" t="e">
        <f>AVERAGE(B2674,C2673,D2674,E2673,F2674,G2673)</f>
        <v>#DIV/0!</v>
      </c>
      <c r="D2681" s="148" t="e">
        <f>STDEV(B2674,C2673,D2674,E2673,F2674,G2673)</f>
        <v>#DIV/0!</v>
      </c>
      <c r="E2681" s="148" t="e">
        <f t="shared" si="444"/>
        <v>#DIV/0!</v>
      </c>
      <c r="F2681" s="111"/>
      <c r="G2681" s="111"/>
      <c r="I2681" s="111" t="s">
        <v>204</v>
      </c>
      <c r="J2681" s="148" t="e">
        <f>AVERAGE(I2674,J2673,K2674,L2673,M2674,N2673)</f>
        <v>#DIV/0!</v>
      </c>
      <c r="K2681" s="148" t="e">
        <f>STDEV(I2674,J2673,K2674,L2673,M2674,N2673)</f>
        <v>#DIV/0!</v>
      </c>
      <c r="L2681" s="148" t="e">
        <f t="shared" si="445"/>
        <v>#DIV/0!</v>
      </c>
      <c r="M2681" s="111"/>
      <c r="N2681" s="111"/>
      <c r="P2681" s="111" t="s">
        <v>204</v>
      </c>
      <c r="Q2681" s="148" t="e">
        <f>AVERAGE(P2674,Q2673,R2674,S2673,T2674,U2673)</f>
        <v>#DIV/0!</v>
      </c>
      <c r="R2681" s="148" t="e">
        <f>STDEV(P2674,Q2673,R2674,S2673,T2674,U2673)</f>
        <v>#DIV/0!</v>
      </c>
      <c r="S2681" s="148" t="e">
        <f t="shared" si="446"/>
        <v>#DIV/0!</v>
      </c>
      <c r="T2681" s="111"/>
      <c r="U2681" s="111"/>
    </row>
    <row r="2682" spans="1:21" s="148" customFormat="1" x14ac:dyDescent="0.3">
      <c r="A2682" s="111"/>
      <c r="B2682" s="111"/>
      <c r="C2682" s="111"/>
      <c r="D2682" s="111"/>
      <c r="E2682" s="111"/>
      <c r="F2682" s="111"/>
      <c r="G2682" s="111"/>
      <c r="I2682" s="111"/>
      <c r="J2682" s="111"/>
      <c r="K2682" s="111"/>
      <c r="L2682" s="111"/>
      <c r="M2682" s="111"/>
      <c r="N2682" s="111"/>
      <c r="P2682" s="111"/>
      <c r="Q2682" s="111"/>
      <c r="R2682" s="111"/>
      <c r="S2682" s="111"/>
      <c r="T2682" s="111"/>
      <c r="U2682" s="111"/>
    </row>
    <row r="2683" spans="1:21" s="148" customFormat="1" x14ac:dyDescent="0.3">
      <c r="A2683" s="111"/>
      <c r="B2683" s="52" t="s">
        <v>194</v>
      </c>
      <c r="C2683" s="106"/>
      <c r="D2683" s="106"/>
      <c r="E2683" s="106"/>
      <c r="F2683" s="106"/>
      <c r="G2683" s="106"/>
      <c r="H2683" s="106"/>
      <c r="I2683" s="52" t="s">
        <v>195</v>
      </c>
      <c r="J2683" s="106"/>
      <c r="K2683" s="106"/>
      <c r="L2683" s="106"/>
      <c r="M2683" s="106"/>
      <c r="N2683" s="106"/>
      <c r="O2683" s="106"/>
      <c r="P2683" s="52" t="s">
        <v>196</v>
      </c>
      <c r="Q2683" s="106"/>
      <c r="R2683" s="106"/>
      <c r="S2683" s="106"/>
      <c r="T2683" s="106"/>
      <c r="U2683" s="106"/>
    </row>
    <row r="2684" spans="1:21" s="148" customFormat="1" x14ac:dyDescent="0.3">
      <c r="A2684" s="111"/>
      <c r="B2684" s="131"/>
      <c r="C2684" s="131"/>
      <c r="D2684" s="131"/>
      <c r="E2684" s="131"/>
      <c r="F2684" s="131"/>
      <c r="G2684" s="131"/>
      <c r="H2684" s="106"/>
      <c r="I2684" s="131"/>
      <c r="J2684" s="131"/>
      <c r="K2684" s="131"/>
      <c r="L2684" s="131"/>
      <c r="M2684" s="131"/>
      <c r="N2684" s="131"/>
      <c r="O2684" s="106"/>
      <c r="P2684" s="131"/>
      <c r="Q2684" s="131"/>
      <c r="R2684" s="131"/>
      <c r="S2684" s="131"/>
      <c r="T2684" s="131"/>
      <c r="U2684" s="131"/>
    </row>
    <row r="2685" spans="1:21" s="148" customFormat="1" x14ac:dyDescent="0.3">
      <c r="A2685" s="111"/>
      <c r="B2685" s="132"/>
      <c r="C2685" s="133"/>
      <c r="D2685" s="133"/>
      <c r="E2685" s="134"/>
      <c r="F2685" s="133"/>
      <c r="G2685" s="133"/>
      <c r="H2685" s="106"/>
      <c r="I2685" s="132"/>
      <c r="J2685" s="133"/>
      <c r="K2685" s="133"/>
      <c r="L2685" s="134"/>
      <c r="M2685" s="133"/>
      <c r="N2685" s="133"/>
      <c r="O2685" s="106"/>
      <c r="P2685" s="132"/>
      <c r="Q2685" s="133"/>
      <c r="R2685" s="133"/>
      <c r="S2685" s="134"/>
      <c r="T2685" s="133"/>
      <c r="U2685" s="133"/>
    </row>
    <row r="2686" spans="1:21" s="148" customFormat="1" x14ac:dyDescent="0.3">
      <c r="A2686" s="111"/>
      <c r="B2686" s="133"/>
      <c r="C2686" s="132"/>
      <c r="D2686" s="134"/>
      <c r="E2686" s="133"/>
      <c r="F2686" s="135"/>
      <c r="G2686" s="136"/>
      <c r="H2686" s="106"/>
      <c r="I2686" s="133"/>
      <c r="J2686" s="132"/>
      <c r="K2686" s="134"/>
      <c r="L2686" s="133"/>
      <c r="M2686" s="135"/>
      <c r="N2686" s="136"/>
      <c r="O2686" s="106"/>
      <c r="P2686" s="133"/>
      <c r="Q2686" s="132"/>
      <c r="R2686" s="134"/>
      <c r="S2686" s="133"/>
      <c r="T2686" s="135"/>
      <c r="U2686" s="136"/>
    </row>
    <row r="2687" spans="1:21" s="148" customFormat="1" x14ac:dyDescent="0.3">
      <c r="A2687" s="111"/>
      <c r="B2687" s="135"/>
      <c r="C2687" s="134"/>
      <c r="D2687" s="132"/>
      <c r="E2687" s="135"/>
      <c r="F2687" s="135"/>
      <c r="G2687" s="137"/>
      <c r="H2687" s="106"/>
      <c r="I2687" s="135"/>
      <c r="J2687" s="134"/>
      <c r="K2687" s="132"/>
      <c r="L2687" s="135"/>
      <c r="M2687" s="135"/>
      <c r="N2687" s="137"/>
      <c r="O2687" s="106"/>
      <c r="P2687" s="135"/>
      <c r="Q2687" s="134"/>
      <c r="R2687" s="132"/>
      <c r="S2687" s="135"/>
      <c r="T2687" s="135"/>
      <c r="U2687" s="137"/>
    </row>
    <row r="2688" spans="1:21" s="148" customFormat="1" x14ac:dyDescent="0.3">
      <c r="A2688" s="111"/>
      <c r="B2688" s="134"/>
      <c r="C2688" s="135"/>
      <c r="D2688" s="136"/>
      <c r="E2688" s="132"/>
      <c r="F2688" s="137"/>
      <c r="G2688" s="135"/>
      <c r="H2688" s="106"/>
      <c r="I2688" s="134"/>
      <c r="J2688" s="135"/>
      <c r="K2688" s="136"/>
      <c r="L2688" s="132"/>
      <c r="M2688" s="137"/>
      <c r="N2688" s="135"/>
      <c r="O2688" s="106"/>
      <c r="P2688" s="134"/>
      <c r="Q2688" s="135"/>
      <c r="R2688" s="136"/>
      <c r="S2688" s="132"/>
      <c r="T2688" s="137"/>
      <c r="U2688" s="135"/>
    </row>
    <row r="2689" spans="1:21" s="148" customFormat="1" x14ac:dyDescent="0.3">
      <c r="A2689" s="111"/>
      <c r="B2689" s="137"/>
      <c r="C2689" s="136"/>
      <c r="D2689" s="135"/>
      <c r="E2689" s="137"/>
      <c r="F2689" s="132"/>
      <c r="G2689" s="134"/>
      <c r="H2689" s="106"/>
      <c r="I2689" s="137"/>
      <c r="J2689" s="136"/>
      <c r="K2689" s="135"/>
      <c r="L2689" s="137"/>
      <c r="M2689" s="132"/>
      <c r="N2689" s="134"/>
      <c r="O2689" s="106"/>
      <c r="P2689" s="137"/>
      <c r="Q2689" s="136"/>
      <c r="R2689" s="135"/>
      <c r="S2689" s="137"/>
      <c r="T2689" s="132"/>
      <c r="U2689" s="134"/>
    </row>
    <row r="2690" spans="1:21" s="148" customFormat="1" x14ac:dyDescent="0.3">
      <c r="A2690" s="111"/>
      <c r="B2690" s="135"/>
      <c r="C2690" s="137"/>
      <c r="D2690" s="137"/>
      <c r="E2690" s="135"/>
      <c r="F2690" s="134"/>
      <c r="G2690" s="132"/>
      <c r="H2690" s="106"/>
      <c r="I2690" s="135"/>
      <c r="J2690" s="137"/>
      <c r="K2690" s="137"/>
      <c r="L2690" s="135"/>
      <c r="M2690" s="134"/>
      <c r="N2690" s="132"/>
      <c r="O2690" s="106"/>
      <c r="P2690" s="135"/>
      <c r="Q2690" s="137"/>
      <c r="R2690" s="137"/>
      <c r="S2690" s="135"/>
      <c r="T2690" s="134"/>
      <c r="U2690" s="132"/>
    </row>
    <row r="2691" spans="1:21" s="148" customFormat="1" x14ac:dyDescent="0.3">
      <c r="A2691" s="111"/>
      <c r="B2691" s="136"/>
      <c r="C2691" s="138"/>
      <c r="D2691" s="135"/>
      <c r="E2691" s="138"/>
      <c r="F2691" s="136"/>
      <c r="G2691" s="138"/>
      <c r="H2691" s="106"/>
      <c r="I2691" s="136"/>
      <c r="J2691" s="138"/>
      <c r="K2691" s="135"/>
      <c r="L2691" s="138"/>
      <c r="M2691" s="136"/>
      <c r="N2691" s="138"/>
      <c r="O2691" s="106"/>
      <c r="P2691" s="136"/>
      <c r="Q2691" s="138"/>
      <c r="R2691" s="135"/>
      <c r="S2691" s="138"/>
      <c r="T2691" s="136"/>
      <c r="U2691" s="138"/>
    </row>
    <row r="2692" spans="1:21" s="148" customFormat="1" x14ac:dyDescent="0.3">
      <c r="A2692" s="111"/>
      <c r="B2692" s="145"/>
      <c r="C2692" s="146"/>
      <c r="D2692" s="145"/>
      <c r="E2692" s="147"/>
      <c r="F2692" s="145"/>
      <c r="G2692" s="146"/>
      <c r="H2692" s="106"/>
      <c r="I2692" s="145"/>
      <c r="J2692" s="146"/>
      <c r="K2692" s="145"/>
      <c r="L2692" s="147"/>
      <c r="M2692" s="145"/>
      <c r="N2692" s="146"/>
      <c r="O2692" s="106"/>
      <c r="P2692" s="145"/>
      <c r="Q2692" s="146"/>
      <c r="R2692" s="145"/>
      <c r="S2692" s="147"/>
      <c r="T2692" s="145"/>
      <c r="U2692" s="146"/>
    </row>
    <row r="2693" spans="1:21" s="148" customFormat="1" x14ac:dyDescent="0.3">
      <c r="A2693" s="111"/>
      <c r="C2693" s="111" t="s">
        <v>197</v>
      </c>
      <c r="D2693" s="111" t="s">
        <v>3</v>
      </c>
      <c r="E2693" s="111" t="s">
        <v>203</v>
      </c>
      <c r="J2693" s="111" t="s">
        <v>197</v>
      </c>
      <c r="K2693" s="111" t="s">
        <v>3</v>
      </c>
      <c r="L2693" s="111" t="s">
        <v>203</v>
      </c>
      <c r="Q2693" s="111" t="s">
        <v>197</v>
      </c>
      <c r="R2693" s="111" t="s">
        <v>3</v>
      </c>
      <c r="S2693" s="111" t="s">
        <v>203</v>
      </c>
    </row>
    <row r="2694" spans="1:21" s="148" customFormat="1" x14ac:dyDescent="0.3">
      <c r="A2694" s="111"/>
      <c r="B2694" s="111" t="s">
        <v>199</v>
      </c>
      <c r="C2694" s="148" t="e">
        <f>AVERAGE(B2685,C2686,D2687,E2688,F2689,G2690)</f>
        <v>#DIV/0!</v>
      </c>
      <c r="D2694" s="148" t="e">
        <f>STDEV(B2685,C2686,D2687,E2688,F2689,G2690)</f>
        <v>#DIV/0!</v>
      </c>
      <c r="E2694" s="148" t="e">
        <f>ROUND((D2694/C2694)*100,2)&amp;"%"</f>
        <v>#DIV/0!</v>
      </c>
      <c r="I2694" s="111" t="s">
        <v>199</v>
      </c>
      <c r="J2694" s="148" t="e">
        <f>AVERAGE(I2685,J2686,K2687,L2688,M2689,N2690)</f>
        <v>#DIV/0!</v>
      </c>
      <c r="K2694" s="148" t="e">
        <f>STDEV(I2685,J2686,K2687,L2688,M2689,N2690)</f>
        <v>#DIV/0!</v>
      </c>
      <c r="L2694" s="148" t="e">
        <f>ROUND((K2694/J2694)*100,2)&amp;"%"</f>
        <v>#DIV/0!</v>
      </c>
      <c r="P2694" s="111" t="s">
        <v>199</v>
      </c>
      <c r="Q2694" s="148" t="e">
        <f>AVERAGE(P2685,Q2686,R2687,S2688,T2689,U2690)</f>
        <v>#DIV/0!</v>
      </c>
      <c r="R2694" s="148" t="e">
        <f>STDEV(P2685,Q2686,R2687,S2688,T2689,U2690)</f>
        <v>#DIV/0!</v>
      </c>
      <c r="S2694" s="148" t="e">
        <f>ROUND((R2694/Q2694)*100,2)&amp;"%"</f>
        <v>#DIV/0!</v>
      </c>
    </row>
    <row r="2695" spans="1:21" s="148" customFormat="1" x14ac:dyDescent="0.3">
      <c r="A2695" s="111"/>
      <c r="B2695" s="111" t="s">
        <v>198</v>
      </c>
      <c r="C2695" s="148" t="e">
        <f>AVERAGE(B2686,C2685,D2685,F2685,G2685,E2686)</f>
        <v>#DIV/0!</v>
      </c>
      <c r="D2695" s="148" t="e">
        <f>STDEV(B2686,C2685,D2685,E2686,F2685,G2685)</f>
        <v>#DIV/0!</v>
      </c>
      <c r="E2695" s="148" t="e">
        <f t="shared" ref="E2695:E2699" si="447">ROUND((D2695/C2695)*100,2)&amp;"%"</f>
        <v>#DIV/0!</v>
      </c>
      <c r="F2695" s="111"/>
      <c r="G2695" s="111"/>
      <c r="I2695" s="111" t="s">
        <v>198</v>
      </c>
      <c r="J2695" s="148" t="e">
        <f>AVERAGE(I2686,J2685,K2685,M2685,N2685,L2686)</f>
        <v>#DIV/0!</v>
      </c>
      <c r="K2695" s="148" t="e">
        <f>STDEV(I2686,J2685,K2685,L2686,M2685,N2685)</f>
        <v>#DIV/0!</v>
      </c>
      <c r="L2695" s="148" t="e">
        <f t="shared" ref="L2695:L2699" si="448">ROUND((K2695/J2695)*100,2)&amp;"%"</f>
        <v>#DIV/0!</v>
      </c>
      <c r="M2695" s="111"/>
      <c r="N2695" s="111"/>
      <c r="P2695" s="111" t="s">
        <v>198</v>
      </c>
      <c r="Q2695" s="148" t="e">
        <f>AVERAGE(P2686,Q2685,R2685,T2685,U2685,S2686)</f>
        <v>#DIV/0!</v>
      </c>
      <c r="R2695" s="148" t="e">
        <f>STDEV(P2686,Q2685,R2685,S2686,T2685,U2685)</f>
        <v>#DIV/0!</v>
      </c>
      <c r="S2695" s="148" t="e">
        <f t="shared" ref="S2695:S2699" si="449">ROUND((R2695/Q2695)*100,2)&amp;"%"</f>
        <v>#DIV/0!</v>
      </c>
      <c r="T2695" s="111"/>
      <c r="U2695" s="111"/>
    </row>
    <row r="2696" spans="1:21" s="148" customFormat="1" x14ac:dyDescent="0.3">
      <c r="A2696" s="111"/>
      <c r="B2696" s="111" t="s">
        <v>200</v>
      </c>
      <c r="C2696" s="148" t="e">
        <f>AVERAGE(B2688,C2687,D2686,E2685,F2690,G2689)</f>
        <v>#DIV/0!</v>
      </c>
      <c r="D2696" s="148" t="e">
        <f>STDEV(B2688,C2687,D2686,E2685,F2690,G2689)</f>
        <v>#DIV/0!</v>
      </c>
      <c r="E2696" s="148" t="e">
        <f t="shared" si="447"/>
        <v>#DIV/0!</v>
      </c>
      <c r="F2696" s="111"/>
      <c r="G2696" s="111"/>
      <c r="I2696" s="111" t="s">
        <v>200</v>
      </c>
      <c r="J2696" s="148" t="e">
        <f>AVERAGE(I2688,J2687,K2686,L2685,M2690,N2689)</f>
        <v>#DIV/0!</v>
      </c>
      <c r="K2696" s="148" t="e">
        <f>STDEV(I2688,J2687,K2686,L2685,M2690,N2689)</f>
        <v>#DIV/0!</v>
      </c>
      <c r="L2696" s="148" t="e">
        <f t="shared" si="448"/>
        <v>#DIV/0!</v>
      </c>
      <c r="M2696" s="111"/>
      <c r="N2696" s="111"/>
      <c r="P2696" s="111" t="s">
        <v>200</v>
      </c>
      <c r="Q2696" s="148" t="e">
        <f>AVERAGE(P2688,Q2687,R2686,S2685,T2690,U2689)</f>
        <v>#DIV/0!</v>
      </c>
      <c r="R2696" s="148" t="e">
        <f>STDEV(P2688,Q2687,R2686,S2685,T2690,U2689)</f>
        <v>#DIV/0!</v>
      </c>
      <c r="S2696" s="148" t="e">
        <f t="shared" si="449"/>
        <v>#DIV/0!</v>
      </c>
      <c r="T2696" s="111"/>
      <c r="U2696" s="111"/>
    </row>
    <row r="2697" spans="1:21" s="148" customFormat="1" x14ac:dyDescent="0.3">
      <c r="A2697" s="111"/>
      <c r="B2697" s="111" t="s">
        <v>201</v>
      </c>
      <c r="C2697" s="148" t="e">
        <f>AVERAGE(B2689,C2690,D2690,E2689,F2688,G2687)</f>
        <v>#DIV/0!</v>
      </c>
      <c r="D2697" s="148" t="e">
        <f>STDEV(B2689,C2690,D2690,E2689,F2688,G2687)</f>
        <v>#DIV/0!</v>
      </c>
      <c r="E2697" s="148" t="e">
        <f t="shared" si="447"/>
        <v>#DIV/0!</v>
      </c>
      <c r="F2697" s="111"/>
      <c r="G2697" s="111"/>
      <c r="I2697" s="111" t="s">
        <v>201</v>
      </c>
      <c r="J2697" s="148" t="e">
        <f>AVERAGE(I2689,J2690,K2690,L2689,M2688,N2687)</f>
        <v>#DIV/0!</v>
      </c>
      <c r="K2697" s="148" t="e">
        <f>STDEV(I2689,J2690,K2690,L2689,M2688,N2687)</f>
        <v>#DIV/0!</v>
      </c>
      <c r="L2697" s="148" t="e">
        <f t="shared" si="448"/>
        <v>#DIV/0!</v>
      </c>
      <c r="M2697" s="111"/>
      <c r="N2697" s="111"/>
      <c r="P2697" s="111" t="s">
        <v>201</v>
      </c>
      <c r="Q2697" s="148" t="e">
        <f>AVERAGE(P2689,Q2690,R2690,S2689,T2688,U2687)</f>
        <v>#DIV/0!</v>
      </c>
      <c r="R2697" s="148" t="e">
        <f>STDEV(P2689,Q2690,R2690,S2689,T2688,U2687)</f>
        <v>#DIV/0!</v>
      </c>
      <c r="S2697" s="148" t="e">
        <f t="shared" si="449"/>
        <v>#DIV/0!</v>
      </c>
      <c r="T2697" s="111"/>
      <c r="U2697" s="111"/>
    </row>
    <row r="2698" spans="1:21" s="148" customFormat="1" x14ac:dyDescent="0.3">
      <c r="A2698" s="111"/>
      <c r="B2698" s="111" t="s">
        <v>202</v>
      </c>
      <c r="C2698" s="148" t="e">
        <f>AVERAGE(B2691,C2689,D2688,G2686,F2691,E2692)</f>
        <v>#DIV/0!</v>
      </c>
      <c r="D2698" s="148" t="e">
        <f>STDEV(B2691,C2689,D2688,G2686,F2691,E2692)</f>
        <v>#DIV/0!</v>
      </c>
      <c r="E2698" s="148" t="e">
        <f t="shared" si="447"/>
        <v>#DIV/0!</v>
      </c>
      <c r="F2698" s="111"/>
      <c r="G2698" s="111"/>
      <c r="I2698" s="111" t="s">
        <v>202</v>
      </c>
      <c r="J2698" s="148" t="e">
        <f>AVERAGE(I2691,J2689,K2688,N2686,M2691,L2692)</f>
        <v>#DIV/0!</v>
      </c>
      <c r="K2698" s="148" t="e">
        <f>STDEV(I2691,J2689,K2688,N2686,M2691,L2692)</f>
        <v>#DIV/0!</v>
      </c>
      <c r="L2698" s="148" t="e">
        <f t="shared" si="448"/>
        <v>#DIV/0!</v>
      </c>
      <c r="M2698" s="111"/>
      <c r="N2698" s="111"/>
      <c r="P2698" s="111" t="s">
        <v>202</v>
      </c>
      <c r="Q2698" s="148" t="e">
        <f>AVERAGE(P2691,Q2689,R2688,U2686,T2691,S2692)</f>
        <v>#DIV/0!</v>
      </c>
      <c r="R2698" s="148" t="e">
        <f>STDEV(P2691,Q2689,R2688,U2686,T2691,S2692)</f>
        <v>#DIV/0!</v>
      </c>
      <c r="S2698" s="148" t="e">
        <f t="shared" si="449"/>
        <v>#DIV/0!</v>
      </c>
      <c r="T2698" s="111"/>
      <c r="U2698" s="111"/>
    </row>
    <row r="2699" spans="1:21" s="148" customFormat="1" x14ac:dyDescent="0.3">
      <c r="A2699" s="111"/>
      <c r="B2699" s="111" t="s">
        <v>204</v>
      </c>
      <c r="C2699" s="148" t="e">
        <f>AVERAGE(B2692,C2691,D2692,E2691,F2692,G2691)</f>
        <v>#DIV/0!</v>
      </c>
      <c r="D2699" s="148" t="e">
        <f>STDEV(B2692,C2691,D2692,E2691,F2692,G2691)</f>
        <v>#DIV/0!</v>
      </c>
      <c r="E2699" s="148" t="e">
        <f t="shared" si="447"/>
        <v>#DIV/0!</v>
      </c>
      <c r="F2699" s="111"/>
      <c r="G2699" s="111"/>
      <c r="I2699" s="111" t="s">
        <v>204</v>
      </c>
      <c r="J2699" s="148" t="e">
        <f>AVERAGE(I2692,J2691,K2692,L2691,M2692,N2691)</f>
        <v>#DIV/0!</v>
      </c>
      <c r="K2699" s="148" t="e">
        <f>STDEV(I2692,J2691,K2692,L2691,M2692,N2691)</f>
        <v>#DIV/0!</v>
      </c>
      <c r="L2699" s="148" t="e">
        <f t="shared" si="448"/>
        <v>#DIV/0!</v>
      </c>
      <c r="M2699" s="111"/>
      <c r="N2699" s="111"/>
      <c r="P2699" s="111" t="s">
        <v>204</v>
      </c>
      <c r="Q2699" s="148" t="e">
        <f>AVERAGE(P2692,Q2691,R2692,S2691,T2692,U2691)</f>
        <v>#DIV/0!</v>
      </c>
      <c r="R2699" s="148" t="e">
        <f>STDEV(P2692,Q2691,R2692,S2691,T2692,U2691)</f>
        <v>#DIV/0!</v>
      </c>
      <c r="S2699" s="148" t="e">
        <f t="shared" si="449"/>
        <v>#DIV/0!</v>
      </c>
      <c r="T2699" s="111"/>
      <c r="U2699" s="111"/>
    </row>
    <row r="2700" spans="1:21" s="148" customFormat="1" x14ac:dyDescent="0.3">
      <c r="A2700" s="111"/>
      <c r="B2700" s="111"/>
      <c r="C2700" s="111"/>
      <c r="D2700" s="111"/>
      <c r="E2700" s="111"/>
      <c r="F2700" s="111"/>
      <c r="G2700" s="111"/>
      <c r="I2700" s="111"/>
      <c r="J2700" s="111"/>
      <c r="K2700" s="111"/>
      <c r="L2700" s="111"/>
      <c r="M2700" s="111"/>
      <c r="N2700" s="111"/>
      <c r="P2700" s="111"/>
      <c r="Q2700" s="111"/>
      <c r="R2700" s="111"/>
      <c r="S2700" s="111"/>
      <c r="T2700" s="111"/>
      <c r="U2700" s="111"/>
    </row>
    <row r="2701" spans="1:21" s="148" customFormat="1" x14ac:dyDescent="0.3">
      <c r="A2701" s="111"/>
      <c r="B2701" s="52" t="s">
        <v>194</v>
      </c>
      <c r="C2701" s="106"/>
      <c r="D2701" s="106"/>
      <c r="E2701" s="106"/>
      <c r="F2701" s="106"/>
      <c r="G2701" s="106"/>
      <c r="H2701" s="106"/>
      <c r="I2701" s="52" t="s">
        <v>195</v>
      </c>
      <c r="J2701" s="106"/>
      <c r="K2701" s="106"/>
      <c r="L2701" s="106"/>
      <c r="M2701" s="106"/>
      <c r="N2701" s="106"/>
      <c r="O2701" s="106"/>
      <c r="P2701" s="52" t="s">
        <v>196</v>
      </c>
      <c r="Q2701" s="106"/>
      <c r="R2701" s="106"/>
      <c r="S2701" s="106"/>
      <c r="T2701" s="106"/>
      <c r="U2701" s="106"/>
    </row>
    <row r="2702" spans="1:21" s="148" customFormat="1" x14ac:dyDescent="0.3">
      <c r="A2702" s="111"/>
      <c r="B2702" s="131"/>
      <c r="C2702" s="131"/>
      <c r="D2702" s="131"/>
      <c r="E2702" s="131"/>
      <c r="F2702" s="131"/>
      <c r="G2702" s="131"/>
      <c r="H2702" s="106"/>
      <c r="I2702" s="131"/>
      <c r="J2702" s="131"/>
      <c r="K2702" s="131"/>
      <c r="L2702" s="131"/>
      <c r="M2702" s="131"/>
      <c r="N2702" s="131"/>
      <c r="O2702" s="106"/>
      <c r="P2702" s="131"/>
      <c r="Q2702" s="131"/>
      <c r="R2702" s="131"/>
      <c r="S2702" s="131"/>
      <c r="T2702" s="131"/>
      <c r="U2702" s="131"/>
    </row>
    <row r="2703" spans="1:21" s="148" customFormat="1" x14ac:dyDescent="0.3">
      <c r="A2703" s="111"/>
      <c r="B2703" s="132"/>
      <c r="C2703" s="133"/>
      <c r="D2703" s="133"/>
      <c r="E2703" s="134"/>
      <c r="F2703" s="133"/>
      <c r="G2703" s="133"/>
      <c r="H2703" s="106"/>
      <c r="I2703" s="132"/>
      <c r="J2703" s="133"/>
      <c r="K2703" s="133"/>
      <c r="L2703" s="134"/>
      <c r="M2703" s="133"/>
      <c r="N2703" s="133"/>
      <c r="O2703" s="106"/>
      <c r="P2703" s="132"/>
      <c r="Q2703" s="133"/>
      <c r="R2703" s="133"/>
      <c r="S2703" s="134"/>
      <c r="T2703" s="133"/>
      <c r="U2703" s="133"/>
    </row>
    <row r="2704" spans="1:21" s="148" customFormat="1" x14ac:dyDescent="0.3">
      <c r="A2704" s="111"/>
      <c r="B2704" s="133"/>
      <c r="C2704" s="132"/>
      <c r="D2704" s="134"/>
      <c r="E2704" s="133"/>
      <c r="F2704" s="135"/>
      <c r="G2704" s="136"/>
      <c r="H2704" s="106"/>
      <c r="I2704" s="133"/>
      <c r="J2704" s="132"/>
      <c r="K2704" s="134"/>
      <c r="L2704" s="133"/>
      <c r="M2704" s="135"/>
      <c r="N2704" s="136"/>
      <c r="O2704" s="106"/>
      <c r="P2704" s="133"/>
      <c r="Q2704" s="132"/>
      <c r="R2704" s="134"/>
      <c r="S2704" s="133"/>
      <c r="T2704" s="135"/>
      <c r="U2704" s="136"/>
    </row>
    <row r="2705" spans="1:21" s="148" customFormat="1" x14ac:dyDescent="0.3">
      <c r="A2705" s="111"/>
      <c r="B2705" s="135"/>
      <c r="C2705" s="134"/>
      <c r="D2705" s="132"/>
      <c r="E2705" s="135"/>
      <c r="F2705" s="135"/>
      <c r="G2705" s="137"/>
      <c r="H2705" s="106"/>
      <c r="I2705" s="135"/>
      <c r="J2705" s="134"/>
      <c r="K2705" s="132"/>
      <c r="L2705" s="135"/>
      <c r="M2705" s="135"/>
      <c r="N2705" s="137"/>
      <c r="O2705" s="106"/>
      <c r="P2705" s="135"/>
      <c r="Q2705" s="134"/>
      <c r="R2705" s="132"/>
      <c r="S2705" s="135"/>
      <c r="T2705" s="135"/>
      <c r="U2705" s="137"/>
    </row>
    <row r="2706" spans="1:21" s="148" customFormat="1" x14ac:dyDescent="0.3">
      <c r="A2706" s="111"/>
      <c r="B2706" s="134"/>
      <c r="C2706" s="135"/>
      <c r="D2706" s="136"/>
      <c r="E2706" s="132"/>
      <c r="F2706" s="137"/>
      <c r="G2706" s="135"/>
      <c r="H2706" s="106"/>
      <c r="I2706" s="134"/>
      <c r="J2706" s="135"/>
      <c r="K2706" s="136"/>
      <c r="L2706" s="132"/>
      <c r="M2706" s="137"/>
      <c r="N2706" s="135"/>
      <c r="O2706" s="106"/>
      <c r="P2706" s="134"/>
      <c r="Q2706" s="135"/>
      <c r="R2706" s="136"/>
      <c r="S2706" s="132"/>
      <c r="T2706" s="137"/>
      <c r="U2706" s="135"/>
    </row>
    <row r="2707" spans="1:21" s="148" customFormat="1" x14ac:dyDescent="0.3">
      <c r="A2707" s="111"/>
      <c r="B2707" s="137"/>
      <c r="C2707" s="136"/>
      <c r="D2707" s="135"/>
      <c r="E2707" s="137"/>
      <c r="F2707" s="132"/>
      <c r="G2707" s="134"/>
      <c r="H2707" s="106"/>
      <c r="I2707" s="137"/>
      <c r="J2707" s="136"/>
      <c r="K2707" s="135"/>
      <c r="L2707" s="137"/>
      <c r="M2707" s="132"/>
      <c r="N2707" s="134"/>
      <c r="O2707" s="106"/>
      <c r="P2707" s="137"/>
      <c r="Q2707" s="136"/>
      <c r="R2707" s="135"/>
      <c r="S2707" s="137"/>
      <c r="T2707" s="132"/>
      <c r="U2707" s="134"/>
    </row>
    <row r="2708" spans="1:21" s="148" customFormat="1" x14ac:dyDescent="0.3">
      <c r="A2708" s="111"/>
      <c r="B2708" s="135"/>
      <c r="C2708" s="137"/>
      <c r="D2708" s="137"/>
      <c r="E2708" s="135"/>
      <c r="F2708" s="134"/>
      <c r="G2708" s="132"/>
      <c r="H2708" s="106"/>
      <c r="I2708" s="135"/>
      <c r="J2708" s="137"/>
      <c r="K2708" s="137"/>
      <c r="L2708" s="135"/>
      <c r="M2708" s="134"/>
      <c r="N2708" s="132"/>
      <c r="O2708" s="106"/>
      <c r="P2708" s="135"/>
      <c r="Q2708" s="137"/>
      <c r="R2708" s="137"/>
      <c r="S2708" s="135"/>
      <c r="T2708" s="134"/>
      <c r="U2708" s="132"/>
    </row>
    <row r="2709" spans="1:21" s="148" customFormat="1" x14ac:dyDescent="0.3">
      <c r="A2709" s="111"/>
      <c r="B2709" s="136"/>
      <c r="C2709" s="138"/>
      <c r="D2709" s="135"/>
      <c r="E2709" s="138"/>
      <c r="F2709" s="136"/>
      <c r="G2709" s="138"/>
      <c r="H2709" s="106"/>
      <c r="I2709" s="136"/>
      <c r="J2709" s="138"/>
      <c r="K2709" s="135"/>
      <c r="L2709" s="138"/>
      <c r="M2709" s="136"/>
      <c r="N2709" s="138"/>
      <c r="O2709" s="106"/>
      <c r="P2709" s="136"/>
      <c r="Q2709" s="138"/>
      <c r="R2709" s="135"/>
      <c r="S2709" s="138"/>
      <c r="T2709" s="136"/>
      <c r="U2709" s="138"/>
    </row>
    <row r="2710" spans="1:21" s="148" customFormat="1" x14ac:dyDescent="0.3">
      <c r="A2710" s="111"/>
      <c r="B2710" s="145"/>
      <c r="C2710" s="146"/>
      <c r="D2710" s="145"/>
      <c r="E2710" s="147"/>
      <c r="F2710" s="145"/>
      <c r="G2710" s="146"/>
      <c r="H2710" s="106"/>
      <c r="I2710" s="145"/>
      <c r="J2710" s="146"/>
      <c r="K2710" s="145"/>
      <c r="L2710" s="147"/>
      <c r="M2710" s="145"/>
      <c r="N2710" s="146"/>
      <c r="O2710" s="106"/>
      <c r="P2710" s="145"/>
      <c r="Q2710" s="146"/>
      <c r="R2710" s="145"/>
      <c r="S2710" s="147"/>
      <c r="T2710" s="145"/>
      <c r="U2710" s="146"/>
    </row>
    <row r="2711" spans="1:21" s="148" customFormat="1" x14ac:dyDescent="0.3">
      <c r="A2711" s="111"/>
      <c r="C2711" s="111" t="s">
        <v>197</v>
      </c>
      <c r="D2711" s="111" t="s">
        <v>3</v>
      </c>
      <c r="E2711" s="111" t="s">
        <v>203</v>
      </c>
      <c r="J2711" s="111" t="s">
        <v>197</v>
      </c>
      <c r="K2711" s="111" t="s">
        <v>3</v>
      </c>
      <c r="L2711" s="111" t="s">
        <v>203</v>
      </c>
      <c r="Q2711" s="111" t="s">
        <v>197</v>
      </c>
      <c r="R2711" s="111" t="s">
        <v>3</v>
      </c>
      <c r="S2711" s="111" t="s">
        <v>203</v>
      </c>
    </row>
    <row r="2712" spans="1:21" s="148" customFormat="1" x14ac:dyDescent="0.3">
      <c r="A2712" s="111"/>
      <c r="B2712" s="111" t="s">
        <v>199</v>
      </c>
      <c r="C2712" s="148" t="e">
        <f>AVERAGE(B2703,C2704,D2705,E2706,F2707,G2708)</f>
        <v>#DIV/0!</v>
      </c>
      <c r="D2712" s="148" t="e">
        <f>STDEV(B2703,C2704,D2705,E2706,F2707,G2708)</f>
        <v>#DIV/0!</v>
      </c>
      <c r="E2712" s="148" t="e">
        <f>ROUND((D2712/C2712)*100,2)&amp;"%"</f>
        <v>#DIV/0!</v>
      </c>
      <c r="I2712" s="111" t="s">
        <v>199</v>
      </c>
      <c r="J2712" s="148" t="e">
        <f>AVERAGE(I2703,J2704,K2705,L2706,M2707,N2708)</f>
        <v>#DIV/0!</v>
      </c>
      <c r="K2712" s="148" t="e">
        <f>STDEV(I2703,J2704,K2705,L2706,M2707,N2708)</f>
        <v>#DIV/0!</v>
      </c>
      <c r="L2712" s="148" t="e">
        <f>ROUND((K2712/J2712)*100,2)&amp;"%"</f>
        <v>#DIV/0!</v>
      </c>
      <c r="P2712" s="111" t="s">
        <v>199</v>
      </c>
      <c r="Q2712" s="148" t="e">
        <f>AVERAGE(P2703,Q2704,R2705,S2706,T2707,U2708)</f>
        <v>#DIV/0!</v>
      </c>
      <c r="R2712" s="148" t="e">
        <f>STDEV(P2703,Q2704,R2705,S2706,T2707,U2708)</f>
        <v>#DIV/0!</v>
      </c>
      <c r="S2712" s="148" t="e">
        <f>ROUND((R2712/Q2712)*100,2)&amp;"%"</f>
        <v>#DIV/0!</v>
      </c>
    </row>
    <row r="2713" spans="1:21" s="148" customFormat="1" x14ac:dyDescent="0.3">
      <c r="A2713" s="111"/>
      <c r="B2713" s="111" t="s">
        <v>198</v>
      </c>
      <c r="C2713" s="148" t="e">
        <f>AVERAGE(B2704,C2703,D2703,F2703,G2703,E2704)</f>
        <v>#DIV/0!</v>
      </c>
      <c r="D2713" s="148" t="e">
        <f>STDEV(B2704,C2703,D2703,E2704,F2703,G2703)</f>
        <v>#DIV/0!</v>
      </c>
      <c r="E2713" s="148" t="e">
        <f t="shared" ref="E2713:E2717" si="450">ROUND((D2713/C2713)*100,2)&amp;"%"</f>
        <v>#DIV/0!</v>
      </c>
      <c r="F2713" s="111"/>
      <c r="G2713" s="111"/>
      <c r="I2713" s="111" t="s">
        <v>198</v>
      </c>
      <c r="J2713" s="148" t="e">
        <f>AVERAGE(I2704,J2703,K2703,M2703,N2703,L2704)</f>
        <v>#DIV/0!</v>
      </c>
      <c r="K2713" s="148" t="e">
        <f>STDEV(I2704,J2703,K2703,L2704,M2703,N2703)</f>
        <v>#DIV/0!</v>
      </c>
      <c r="L2713" s="148" t="e">
        <f t="shared" ref="L2713:L2717" si="451">ROUND((K2713/J2713)*100,2)&amp;"%"</f>
        <v>#DIV/0!</v>
      </c>
      <c r="M2713" s="111"/>
      <c r="N2713" s="111"/>
      <c r="P2713" s="111" t="s">
        <v>198</v>
      </c>
      <c r="Q2713" s="148" t="e">
        <f>AVERAGE(P2704,Q2703,R2703,T2703,U2703,S2704)</f>
        <v>#DIV/0!</v>
      </c>
      <c r="R2713" s="148" t="e">
        <f>STDEV(P2704,Q2703,R2703,S2704,T2703,U2703)</f>
        <v>#DIV/0!</v>
      </c>
      <c r="S2713" s="148" t="e">
        <f t="shared" ref="S2713:S2717" si="452">ROUND((R2713/Q2713)*100,2)&amp;"%"</f>
        <v>#DIV/0!</v>
      </c>
      <c r="T2713" s="111"/>
      <c r="U2713" s="111"/>
    </row>
    <row r="2714" spans="1:21" s="148" customFormat="1" x14ac:dyDescent="0.3">
      <c r="A2714" s="111"/>
      <c r="B2714" s="111" t="s">
        <v>200</v>
      </c>
      <c r="C2714" s="148" t="e">
        <f>AVERAGE(B2706,C2705,D2704,E2703,F2708,G2707)</f>
        <v>#DIV/0!</v>
      </c>
      <c r="D2714" s="148" t="e">
        <f>STDEV(B2706,C2705,D2704,E2703,F2708,G2707)</f>
        <v>#DIV/0!</v>
      </c>
      <c r="E2714" s="148" t="e">
        <f t="shared" si="450"/>
        <v>#DIV/0!</v>
      </c>
      <c r="F2714" s="111"/>
      <c r="G2714" s="111"/>
      <c r="I2714" s="111" t="s">
        <v>200</v>
      </c>
      <c r="J2714" s="148" t="e">
        <f>AVERAGE(I2706,J2705,K2704,L2703,M2708,N2707)</f>
        <v>#DIV/0!</v>
      </c>
      <c r="K2714" s="148" t="e">
        <f>STDEV(I2706,J2705,K2704,L2703,M2708,N2707)</f>
        <v>#DIV/0!</v>
      </c>
      <c r="L2714" s="148" t="e">
        <f t="shared" si="451"/>
        <v>#DIV/0!</v>
      </c>
      <c r="M2714" s="111"/>
      <c r="N2714" s="111"/>
      <c r="P2714" s="111" t="s">
        <v>200</v>
      </c>
      <c r="Q2714" s="148" t="e">
        <f>AVERAGE(P2706,Q2705,R2704,S2703,T2708,U2707)</f>
        <v>#DIV/0!</v>
      </c>
      <c r="R2714" s="148" t="e">
        <f>STDEV(P2706,Q2705,R2704,S2703,T2708,U2707)</f>
        <v>#DIV/0!</v>
      </c>
      <c r="S2714" s="148" t="e">
        <f t="shared" si="452"/>
        <v>#DIV/0!</v>
      </c>
      <c r="T2714" s="111"/>
      <c r="U2714" s="111"/>
    </row>
    <row r="2715" spans="1:21" s="148" customFormat="1" x14ac:dyDescent="0.3">
      <c r="A2715" s="111"/>
      <c r="B2715" s="111" t="s">
        <v>201</v>
      </c>
      <c r="C2715" s="148" t="e">
        <f>AVERAGE(B2707,C2708,D2708,E2707,F2706,G2705)</f>
        <v>#DIV/0!</v>
      </c>
      <c r="D2715" s="148" t="e">
        <f>STDEV(B2707,C2708,D2708,E2707,F2706,G2705)</f>
        <v>#DIV/0!</v>
      </c>
      <c r="E2715" s="148" t="e">
        <f t="shared" si="450"/>
        <v>#DIV/0!</v>
      </c>
      <c r="F2715" s="111"/>
      <c r="G2715" s="111"/>
      <c r="I2715" s="111" t="s">
        <v>201</v>
      </c>
      <c r="J2715" s="148" t="e">
        <f>AVERAGE(I2707,J2708,K2708,L2707,M2706,N2705)</f>
        <v>#DIV/0!</v>
      </c>
      <c r="K2715" s="148" t="e">
        <f>STDEV(I2707,J2708,K2708,L2707,M2706,N2705)</f>
        <v>#DIV/0!</v>
      </c>
      <c r="L2715" s="148" t="e">
        <f t="shared" si="451"/>
        <v>#DIV/0!</v>
      </c>
      <c r="M2715" s="111"/>
      <c r="N2715" s="111"/>
      <c r="P2715" s="111" t="s">
        <v>201</v>
      </c>
      <c r="Q2715" s="148" t="e">
        <f>AVERAGE(P2707,Q2708,R2708,S2707,T2706,U2705)</f>
        <v>#DIV/0!</v>
      </c>
      <c r="R2715" s="148" t="e">
        <f>STDEV(P2707,Q2708,R2708,S2707,T2706,U2705)</f>
        <v>#DIV/0!</v>
      </c>
      <c r="S2715" s="148" t="e">
        <f t="shared" si="452"/>
        <v>#DIV/0!</v>
      </c>
      <c r="T2715" s="111"/>
      <c r="U2715" s="111"/>
    </row>
    <row r="2716" spans="1:21" s="148" customFormat="1" x14ac:dyDescent="0.3">
      <c r="A2716" s="111"/>
      <c r="B2716" s="111" t="s">
        <v>202</v>
      </c>
      <c r="C2716" s="148" t="e">
        <f>AVERAGE(B2709,C2707,D2706,G2704,F2709,E2710)</f>
        <v>#DIV/0!</v>
      </c>
      <c r="D2716" s="148" t="e">
        <f>STDEV(B2709,C2707,D2706,G2704,F2709,E2710)</f>
        <v>#DIV/0!</v>
      </c>
      <c r="E2716" s="148" t="e">
        <f t="shared" si="450"/>
        <v>#DIV/0!</v>
      </c>
      <c r="F2716" s="111"/>
      <c r="G2716" s="111"/>
      <c r="I2716" s="111" t="s">
        <v>202</v>
      </c>
      <c r="J2716" s="148" t="e">
        <f>AVERAGE(I2709,J2707,K2706,N2704,M2709,L2710)</f>
        <v>#DIV/0!</v>
      </c>
      <c r="K2716" s="148" t="e">
        <f>STDEV(I2709,J2707,K2706,N2704,M2709,L2710)</f>
        <v>#DIV/0!</v>
      </c>
      <c r="L2716" s="148" t="e">
        <f t="shared" si="451"/>
        <v>#DIV/0!</v>
      </c>
      <c r="M2716" s="111"/>
      <c r="N2716" s="111"/>
      <c r="P2716" s="111" t="s">
        <v>202</v>
      </c>
      <c r="Q2716" s="148" t="e">
        <f>AVERAGE(P2709,Q2707,R2706,U2704,T2709,S2710)</f>
        <v>#DIV/0!</v>
      </c>
      <c r="R2716" s="148" t="e">
        <f>STDEV(P2709,Q2707,R2706,U2704,T2709,S2710)</f>
        <v>#DIV/0!</v>
      </c>
      <c r="S2716" s="148" t="e">
        <f t="shared" si="452"/>
        <v>#DIV/0!</v>
      </c>
      <c r="T2716" s="111"/>
      <c r="U2716" s="111"/>
    </row>
    <row r="2717" spans="1:21" s="148" customFormat="1" x14ac:dyDescent="0.3">
      <c r="A2717" s="111"/>
      <c r="B2717" s="111" t="s">
        <v>204</v>
      </c>
      <c r="C2717" s="148" t="e">
        <f>AVERAGE(B2710,C2709,D2710,E2709,F2710,G2709)</f>
        <v>#DIV/0!</v>
      </c>
      <c r="D2717" s="148" t="e">
        <f>STDEV(B2710,C2709,D2710,E2709,F2710,G2709)</f>
        <v>#DIV/0!</v>
      </c>
      <c r="E2717" s="148" t="e">
        <f t="shared" si="450"/>
        <v>#DIV/0!</v>
      </c>
      <c r="F2717" s="111"/>
      <c r="G2717" s="111"/>
      <c r="I2717" s="111" t="s">
        <v>204</v>
      </c>
      <c r="J2717" s="148" t="e">
        <f>AVERAGE(I2710,J2709,K2710,L2709,M2710,N2709)</f>
        <v>#DIV/0!</v>
      </c>
      <c r="K2717" s="148" t="e">
        <f>STDEV(I2710,J2709,K2710,L2709,M2710,N2709)</f>
        <v>#DIV/0!</v>
      </c>
      <c r="L2717" s="148" t="e">
        <f t="shared" si="451"/>
        <v>#DIV/0!</v>
      </c>
      <c r="M2717" s="111"/>
      <c r="N2717" s="111"/>
      <c r="P2717" s="111" t="s">
        <v>204</v>
      </c>
      <c r="Q2717" s="148" t="e">
        <f>AVERAGE(P2710,Q2709,R2710,S2709,T2710,U2709)</f>
        <v>#DIV/0!</v>
      </c>
      <c r="R2717" s="148" t="e">
        <f>STDEV(P2710,Q2709,R2710,S2709,T2710,U2709)</f>
        <v>#DIV/0!</v>
      </c>
      <c r="S2717" s="148" t="e">
        <f t="shared" si="452"/>
        <v>#DIV/0!</v>
      </c>
      <c r="T2717" s="111"/>
      <c r="U2717" s="111"/>
    </row>
    <row r="2718" spans="1:21" s="148" customFormat="1" x14ac:dyDescent="0.3">
      <c r="A2718" s="111"/>
      <c r="B2718" s="111"/>
      <c r="C2718" s="111"/>
      <c r="D2718" s="111"/>
      <c r="E2718" s="111"/>
      <c r="F2718" s="111"/>
      <c r="G2718" s="111"/>
      <c r="I2718" s="111"/>
      <c r="J2718" s="111"/>
      <c r="K2718" s="111"/>
      <c r="L2718" s="111"/>
      <c r="M2718" s="111"/>
      <c r="N2718" s="111"/>
      <c r="P2718" s="111"/>
      <c r="Q2718" s="111"/>
      <c r="R2718" s="111"/>
      <c r="S2718" s="111"/>
      <c r="T2718" s="111"/>
      <c r="U2718" s="111"/>
    </row>
    <row r="2719" spans="1:21" s="148" customFormat="1" x14ac:dyDescent="0.3">
      <c r="A2719" s="111"/>
      <c r="B2719" s="52" t="s">
        <v>194</v>
      </c>
      <c r="C2719" s="106"/>
      <c r="D2719" s="106"/>
      <c r="E2719" s="106"/>
      <c r="F2719" s="106"/>
      <c r="G2719" s="106"/>
      <c r="H2719" s="106"/>
      <c r="I2719" s="52" t="s">
        <v>195</v>
      </c>
      <c r="J2719" s="106"/>
      <c r="K2719" s="106"/>
      <c r="L2719" s="106"/>
      <c r="M2719" s="106"/>
      <c r="N2719" s="106"/>
      <c r="O2719" s="106"/>
      <c r="P2719" s="52" t="s">
        <v>196</v>
      </c>
      <c r="Q2719" s="106"/>
      <c r="R2719" s="106"/>
      <c r="S2719" s="106"/>
      <c r="T2719" s="106"/>
      <c r="U2719" s="106"/>
    </row>
    <row r="2720" spans="1:21" s="148" customFormat="1" x14ac:dyDescent="0.3">
      <c r="A2720" s="111"/>
      <c r="B2720" s="131"/>
      <c r="C2720" s="131"/>
      <c r="D2720" s="131"/>
      <c r="E2720" s="131"/>
      <c r="F2720" s="131"/>
      <c r="G2720" s="131"/>
      <c r="H2720" s="106"/>
      <c r="I2720" s="131"/>
      <c r="J2720" s="131"/>
      <c r="K2720" s="131"/>
      <c r="L2720" s="131"/>
      <c r="M2720" s="131"/>
      <c r="N2720" s="131"/>
      <c r="O2720" s="106"/>
      <c r="P2720" s="131"/>
      <c r="Q2720" s="131"/>
      <c r="R2720" s="131"/>
      <c r="S2720" s="131"/>
      <c r="T2720" s="131"/>
      <c r="U2720" s="131"/>
    </row>
    <row r="2721" spans="1:21" s="148" customFormat="1" x14ac:dyDescent="0.3">
      <c r="A2721" s="111"/>
      <c r="B2721" s="132"/>
      <c r="C2721" s="133"/>
      <c r="D2721" s="133"/>
      <c r="E2721" s="134"/>
      <c r="F2721" s="133"/>
      <c r="G2721" s="133"/>
      <c r="H2721" s="106"/>
      <c r="I2721" s="132"/>
      <c r="J2721" s="133"/>
      <c r="K2721" s="133"/>
      <c r="L2721" s="134"/>
      <c r="M2721" s="133"/>
      <c r="N2721" s="133"/>
      <c r="O2721" s="106"/>
      <c r="P2721" s="132"/>
      <c r="Q2721" s="133"/>
      <c r="R2721" s="133"/>
      <c r="S2721" s="134"/>
      <c r="T2721" s="133"/>
      <c r="U2721" s="133"/>
    </row>
    <row r="2722" spans="1:21" s="148" customFormat="1" x14ac:dyDescent="0.3">
      <c r="A2722" s="111"/>
      <c r="B2722" s="133"/>
      <c r="C2722" s="132"/>
      <c r="D2722" s="134"/>
      <c r="E2722" s="133"/>
      <c r="F2722" s="135"/>
      <c r="G2722" s="136"/>
      <c r="H2722" s="106"/>
      <c r="I2722" s="133"/>
      <c r="J2722" s="132"/>
      <c r="K2722" s="134"/>
      <c r="L2722" s="133"/>
      <c r="M2722" s="135"/>
      <c r="N2722" s="136"/>
      <c r="O2722" s="106"/>
      <c r="P2722" s="133"/>
      <c r="Q2722" s="132"/>
      <c r="R2722" s="134"/>
      <c r="S2722" s="133"/>
      <c r="T2722" s="135"/>
      <c r="U2722" s="136"/>
    </row>
    <row r="2723" spans="1:21" s="148" customFormat="1" x14ac:dyDescent="0.3">
      <c r="A2723" s="111"/>
      <c r="B2723" s="135"/>
      <c r="C2723" s="134"/>
      <c r="D2723" s="132"/>
      <c r="E2723" s="135"/>
      <c r="F2723" s="135"/>
      <c r="G2723" s="137"/>
      <c r="H2723" s="106"/>
      <c r="I2723" s="135"/>
      <c r="J2723" s="134"/>
      <c r="K2723" s="132"/>
      <c r="L2723" s="135"/>
      <c r="M2723" s="135"/>
      <c r="N2723" s="137"/>
      <c r="O2723" s="106"/>
      <c r="P2723" s="135"/>
      <c r="Q2723" s="134"/>
      <c r="R2723" s="132"/>
      <c r="S2723" s="135"/>
      <c r="T2723" s="135"/>
      <c r="U2723" s="137"/>
    </row>
    <row r="2724" spans="1:21" s="148" customFormat="1" x14ac:dyDescent="0.3">
      <c r="A2724" s="111"/>
      <c r="B2724" s="134"/>
      <c r="C2724" s="135"/>
      <c r="D2724" s="136"/>
      <c r="E2724" s="132"/>
      <c r="F2724" s="137"/>
      <c r="G2724" s="135"/>
      <c r="H2724" s="106"/>
      <c r="I2724" s="134"/>
      <c r="J2724" s="135"/>
      <c r="K2724" s="136"/>
      <c r="L2724" s="132"/>
      <c r="M2724" s="137"/>
      <c r="N2724" s="135"/>
      <c r="O2724" s="106"/>
      <c r="P2724" s="134"/>
      <c r="Q2724" s="135"/>
      <c r="R2724" s="136"/>
      <c r="S2724" s="132"/>
      <c r="T2724" s="137"/>
      <c r="U2724" s="135"/>
    </row>
    <row r="2725" spans="1:21" s="148" customFormat="1" x14ac:dyDescent="0.3">
      <c r="A2725" s="111"/>
      <c r="B2725" s="137"/>
      <c r="C2725" s="136"/>
      <c r="D2725" s="135"/>
      <c r="E2725" s="137"/>
      <c r="F2725" s="132"/>
      <c r="G2725" s="134"/>
      <c r="H2725" s="106"/>
      <c r="I2725" s="137"/>
      <c r="J2725" s="136"/>
      <c r="K2725" s="135"/>
      <c r="L2725" s="137"/>
      <c r="M2725" s="132"/>
      <c r="N2725" s="134"/>
      <c r="O2725" s="106"/>
      <c r="P2725" s="137"/>
      <c r="Q2725" s="136"/>
      <c r="R2725" s="135"/>
      <c r="S2725" s="137"/>
      <c r="T2725" s="132"/>
      <c r="U2725" s="134"/>
    </row>
    <row r="2726" spans="1:21" s="148" customFormat="1" x14ac:dyDescent="0.3">
      <c r="A2726" s="111"/>
      <c r="B2726" s="135"/>
      <c r="C2726" s="137"/>
      <c r="D2726" s="137"/>
      <c r="E2726" s="135"/>
      <c r="F2726" s="134"/>
      <c r="G2726" s="132"/>
      <c r="H2726" s="106"/>
      <c r="I2726" s="135"/>
      <c r="J2726" s="137"/>
      <c r="K2726" s="137"/>
      <c r="L2726" s="135"/>
      <c r="M2726" s="134"/>
      <c r="N2726" s="132"/>
      <c r="O2726" s="106"/>
      <c r="P2726" s="135"/>
      <c r="Q2726" s="137"/>
      <c r="R2726" s="137"/>
      <c r="S2726" s="135"/>
      <c r="T2726" s="134"/>
      <c r="U2726" s="132"/>
    </row>
    <row r="2727" spans="1:21" s="148" customFormat="1" x14ac:dyDescent="0.3">
      <c r="A2727" s="111"/>
      <c r="B2727" s="136"/>
      <c r="C2727" s="138"/>
      <c r="D2727" s="135"/>
      <c r="E2727" s="138"/>
      <c r="F2727" s="136"/>
      <c r="G2727" s="138"/>
      <c r="H2727" s="106"/>
      <c r="I2727" s="136"/>
      <c r="J2727" s="138"/>
      <c r="K2727" s="135"/>
      <c r="L2727" s="138"/>
      <c r="M2727" s="136"/>
      <c r="N2727" s="138"/>
      <c r="O2727" s="106"/>
      <c r="P2727" s="136"/>
      <c r="Q2727" s="138"/>
      <c r="R2727" s="135"/>
      <c r="S2727" s="138"/>
      <c r="T2727" s="136"/>
      <c r="U2727" s="138"/>
    </row>
    <row r="2728" spans="1:21" s="148" customFormat="1" x14ac:dyDescent="0.3">
      <c r="A2728" s="111"/>
      <c r="B2728" s="145"/>
      <c r="C2728" s="146"/>
      <c r="D2728" s="145"/>
      <c r="E2728" s="147"/>
      <c r="F2728" s="145"/>
      <c r="G2728" s="146"/>
      <c r="H2728" s="106"/>
      <c r="I2728" s="145"/>
      <c r="J2728" s="146"/>
      <c r="K2728" s="145"/>
      <c r="L2728" s="147"/>
      <c r="M2728" s="145"/>
      <c r="N2728" s="146"/>
      <c r="O2728" s="106"/>
      <c r="P2728" s="145"/>
      <c r="Q2728" s="146"/>
      <c r="R2728" s="145"/>
      <c r="S2728" s="147"/>
      <c r="T2728" s="145"/>
      <c r="U2728" s="146"/>
    </row>
    <row r="2729" spans="1:21" s="148" customFormat="1" x14ac:dyDescent="0.3">
      <c r="A2729" s="111"/>
      <c r="C2729" s="111" t="s">
        <v>197</v>
      </c>
      <c r="D2729" s="111" t="s">
        <v>3</v>
      </c>
      <c r="E2729" s="111" t="s">
        <v>203</v>
      </c>
      <c r="J2729" s="111" t="s">
        <v>197</v>
      </c>
      <c r="K2729" s="111" t="s">
        <v>3</v>
      </c>
      <c r="L2729" s="111" t="s">
        <v>203</v>
      </c>
      <c r="Q2729" s="111" t="s">
        <v>197</v>
      </c>
      <c r="R2729" s="111" t="s">
        <v>3</v>
      </c>
      <c r="S2729" s="111" t="s">
        <v>203</v>
      </c>
    </row>
    <row r="2730" spans="1:21" s="148" customFormat="1" x14ac:dyDescent="0.3">
      <c r="A2730" s="111"/>
      <c r="B2730" s="111" t="s">
        <v>199</v>
      </c>
      <c r="C2730" s="148" t="e">
        <f>AVERAGE(B2721,C2722,D2723,E2724,F2725,G2726)</f>
        <v>#DIV/0!</v>
      </c>
      <c r="D2730" s="148" t="e">
        <f>STDEV(B2721,C2722,D2723,E2724,F2725,G2726)</f>
        <v>#DIV/0!</v>
      </c>
      <c r="E2730" s="148" t="e">
        <f>ROUND((D2730/C2730)*100,2)&amp;"%"</f>
        <v>#DIV/0!</v>
      </c>
      <c r="I2730" s="111" t="s">
        <v>199</v>
      </c>
      <c r="J2730" s="148" t="e">
        <f>AVERAGE(I2721,J2722,K2723,L2724,M2725,N2726)</f>
        <v>#DIV/0!</v>
      </c>
      <c r="K2730" s="148" t="e">
        <f>STDEV(I2721,J2722,K2723,L2724,M2725,N2726)</f>
        <v>#DIV/0!</v>
      </c>
      <c r="L2730" s="148" t="e">
        <f>ROUND((K2730/J2730)*100,2)&amp;"%"</f>
        <v>#DIV/0!</v>
      </c>
      <c r="P2730" s="111" t="s">
        <v>199</v>
      </c>
      <c r="Q2730" s="148" t="e">
        <f>AVERAGE(P2721,Q2722,R2723,S2724,T2725,U2726)</f>
        <v>#DIV/0!</v>
      </c>
      <c r="R2730" s="148" t="e">
        <f>STDEV(P2721,Q2722,R2723,S2724,T2725,U2726)</f>
        <v>#DIV/0!</v>
      </c>
      <c r="S2730" s="148" t="e">
        <f>ROUND((R2730/Q2730)*100,2)&amp;"%"</f>
        <v>#DIV/0!</v>
      </c>
    </row>
    <row r="2731" spans="1:21" s="148" customFormat="1" x14ac:dyDescent="0.3">
      <c r="A2731" s="111"/>
      <c r="B2731" s="111" t="s">
        <v>198</v>
      </c>
      <c r="C2731" s="148" t="e">
        <f>AVERAGE(B2722,C2721,D2721,F2721,G2721,E2722)</f>
        <v>#DIV/0!</v>
      </c>
      <c r="D2731" s="148" t="e">
        <f>STDEV(B2722,C2721,D2721,E2722,F2721,G2721)</f>
        <v>#DIV/0!</v>
      </c>
      <c r="E2731" s="148" t="e">
        <f t="shared" ref="E2731:E2735" si="453">ROUND((D2731/C2731)*100,2)&amp;"%"</f>
        <v>#DIV/0!</v>
      </c>
      <c r="F2731" s="111"/>
      <c r="G2731" s="111"/>
      <c r="I2731" s="111" t="s">
        <v>198</v>
      </c>
      <c r="J2731" s="148" t="e">
        <f>AVERAGE(I2722,J2721,K2721,M2721,N2721,L2722)</f>
        <v>#DIV/0!</v>
      </c>
      <c r="K2731" s="148" t="e">
        <f>STDEV(I2722,J2721,K2721,L2722,M2721,N2721)</f>
        <v>#DIV/0!</v>
      </c>
      <c r="L2731" s="148" t="e">
        <f t="shared" ref="L2731:L2735" si="454">ROUND((K2731/J2731)*100,2)&amp;"%"</f>
        <v>#DIV/0!</v>
      </c>
      <c r="M2731" s="111"/>
      <c r="N2731" s="111"/>
      <c r="P2731" s="111" t="s">
        <v>198</v>
      </c>
      <c r="Q2731" s="148" t="e">
        <f>AVERAGE(P2722,Q2721,R2721,T2721,U2721,S2722)</f>
        <v>#DIV/0!</v>
      </c>
      <c r="R2731" s="148" t="e">
        <f>STDEV(P2722,Q2721,R2721,S2722,T2721,U2721)</f>
        <v>#DIV/0!</v>
      </c>
      <c r="S2731" s="148" t="e">
        <f t="shared" ref="S2731:S2735" si="455">ROUND((R2731/Q2731)*100,2)&amp;"%"</f>
        <v>#DIV/0!</v>
      </c>
      <c r="T2731" s="111"/>
      <c r="U2731" s="111"/>
    </row>
    <row r="2732" spans="1:21" s="148" customFormat="1" x14ac:dyDescent="0.3">
      <c r="A2732" s="111"/>
      <c r="B2732" s="111" t="s">
        <v>200</v>
      </c>
      <c r="C2732" s="148" t="e">
        <f>AVERAGE(B2724,C2723,D2722,E2721,F2726,G2725)</f>
        <v>#DIV/0!</v>
      </c>
      <c r="D2732" s="148" t="e">
        <f>STDEV(B2724,C2723,D2722,E2721,F2726,G2725)</f>
        <v>#DIV/0!</v>
      </c>
      <c r="E2732" s="148" t="e">
        <f t="shared" si="453"/>
        <v>#DIV/0!</v>
      </c>
      <c r="F2732" s="111"/>
      <c r="G2732" s="111"/>
      <c r="I2732" s="111" t="s">
        <v>200</v>
      </c>
      <c r="J2732" s="148" t="e">
        <f>AVERAGE(I2724,J2723,K2722,L2721,M2726,N2725)</f>
        <v>#DIV/0!</v>
      </c>
      <c r="K2732" s="148" t="e">
        <f>STDEV(I2724,J2723,K2722,L2721,M2726,N2725)</f>
        <v>#DIV/0!</v>
      </c>
      <c r="L2732" s="148" t="e">
        <f t="shared" si="454"/>
        <v>#DIV/0!</v>
      </c>
      <c r="M2732" s="111"/>
      <c r="N2732" s="111"/>
      <c r="P2732" s="111" t="s">
        <v>200</v>
      </c>
      <c r="Q2732" s="148" t="e">
        <f>AVERAGE(P2724,Q2723,R2722,S2721,T2726,U2725)</f>
        <v>#DIV/0!</v>
      </c>
      <c r="R2732" s="148" t="e">
        <f>STDEV(P2724,Q2723,R2722,S2721,T2726,U2725)</f>
        <v>#DIV/0!</v>
      </c>
      <c r="S2732" s="148" t="e">
        <f t="shared" si="455"/>
        <v>#DIV/0!</v>
      </c>
      <c r="T2732" s="111"/>
      <c r="U2732" s="111"/>
    </row>
    <row r="2733" spans="1:21" s="148" customFormat="1" x14ac:dyDescent="0.3">
      <c r="A2733" s="111"/>
      <c r="B2733" s="111" t="s">
        <v>201</v>
      </c>
      <c r="C2733" s="148" t="e">
        <f>AVERAGE(B2725,C2726,D2726,E2725,F2724,G2723)</f>
        <v>#DIV/0!</v>
      </c>
      <c r="D2733" s="148" t="e">
        <f>STDEV(B2725,C2726,D2726,E2725,F2724,G2723)</f>
        <v>#DIV/0!</v>
      </c>
      <c r="E2733" s="148" t="e">
        <f t="shared" si="453"/>
        <v>#DIV/0!</v>
      </c>
      <c r="F2733" s="111"/>
      <c r="G2733" s="111"/>
      <c r="I2733" s="111" t="s">
        <v>201</v>
      </c>
      <c r="J2733" s="148" t="e">
        <f>AVERAGE(I2725,J2726,K2726,L2725,M2724,N2723)</f>
        <v>#DIV/0!</v>
      </c>
      <c r="K2733" s="148" t="e">
        <f>STDEV(I2725,J2726,K2726,L2725,M2724,N2723)</f>
        <v>#DIV/0!</v>
      </c>
      <c r="L2733" s="148" t="e">
        <f t="shared" si="454"/>
        <v>#DIV/0!</v>
      </c>
      <c r="M2733" s="111"/>
      <c r="N2733" s="111"/>
      <c r="P2733" s="111" t="s">
        <v>201</v>
      </c>
      <c r="Q2733" s="148" t="e">
        <f>AVERAGE(P2725,Q2726,R2726,S2725,T2724,U2723)</f>
        <v>#DIV/0!</v>
      </c>
      <c r="R2733" s="148" t="e">
        <f>STDEV(P2725,Q2726,R2726,S2725,T2724,U2723)</f>
        <v>#DIV/0!</v>
      </c>
      <c r="S2733" s="148" t="e">
        <f t="shared" si="455"/>
        <v>#DIV/0!</v>
      </c>
      <c r="T2733" s="111"/>
      <c r="U2733" s="111"/>
    </row>
    <row r="2734" spans="1:21" s="148" customFormat="1" x14ac:dyDescent="0.3">
      <c r="A2734" s="111"/>
      <c r="B2734" s="111" t="s">
        <v>202</v>
      </c>
      <c r="C2734" s="148" t="e">
        <f>AVERAGE(B2727,C2725,D2724,G2722,F2727,E2728)</f>
        <v>#DIV/0!</v>
      </c>
      <c r="D2734" s="148" t="e">
        <f>STDEV(B2727,C2725,D2724,G2722,F2727,E2728)</f>
        <v>#DIV/0!</v>
      </c>
      <c r="E2734" s="148" t="e">
        <f t="shared" si="453"/>
        <v>#DIV/0!</v>
      </c>
      <c r="F2734" s="111"/>
      <c r="G2734" s="111"/>
      <c r="I2734" s="111" t="s">
        <v>202</v>
      </c>
      <c r="J2734" s="148" t="e">
        <f>AVERAGE(I2727,J2725,K2724,N2722,M2727,L2728)</f>
        <v>#DIV/0!</v>
      </c>
      <c r="K2734" s="148" t="e">
        <f>STDEV(I2727,J2725,K2724,N2722,M2727,L2728)</f>
        <v>#DIV/0!</v>
      </c>
      <c r="L2734" s="148" t="e">
        <f t="shared" si="454"/>
        <v>#DIV/0!</v>
      </c>
      <c r="M2734" s="111"/>
      <c r="N2734" s="111"/>
      <c r="P2734" s="111" t="s">
        <v>202</v>
      </c>
      <c r="Q2734" s="148" t="e">
        <f>AVERAGE(P2727,Q2725,R2724,U2722,T2727,S2728)</f>
        <v>#DIV/0!</v>
      </c>
      <c r="R2734" s="148" t="e">
        <f>STDEV(P2727,Q2725,R2724,U2722,T2727,S2728)</f>
        <v>#DIV/0!</v>
      </c>
      <c r="S2734" s="148" t="e">
        <f t="shared" si="455"/>
        <v>#DIV/0!</v>
      </c>
      <c r="T2734" s="111"/>
      <c r="U2734" s="111"/>
    </row>
    <row r="2735" spans="1:21" s="148" customFormat="1" x14ac:dyDescent="0.3">
      <c r="A2735" s="111"/>
      <c r="B2735" s="111" t="s">
        <v>204</v>
      </c>
      <c r="C2735" s="148" t="e">
        <f>AVERAGE(B2728,C2727,D2728,E2727,F2728,G2727)</f>
        <v>#DIV/0!</v>
      </c>
      <c r="D2735" s="148" t="e">
        <f>STDEV(B2728,C2727,D2728,E2727,F2728,G2727)</f>
        <v>#DIV/0!</v>
      </c>
      <c r="E2735" s="148" t="e">
        <f t="shared" si="453"/>
        <v>#DIV/0!</v>
      </c>
      <c r="F2735" s="111"/>
      <c r="G2735" s="111"/>
      <c r="I2735" s="111" t="s">
        <v>204</v>
      </c>
      <c r="J2735" s="148" t="e">
        <f>AVERAGE(I2728,J2727,K2728,L2727,M2728,N2727)</f>
        <v>#DIV/0!</v>
      </c>
      <c r="K2735" s="148" t="e">
        <f>STDEV(I2728,J2727,K2728,L2727,M2728,N2727)</f>
        <v>#DIV/0!</v>
      </c>
      <c r="L2735" s="148" t="e">
        <f t="shared" si="454"/>
        <v>#DIV/0!</v>
      </c>
      <c r="M2735" s="111"/>
      <c r="N2735" s="111"/>
      <c r="P2735" s="111" t="s">
        <v>204</v>
      </c>
      <c r="Q2735" s="148" t="e">
        <f>AVERAGE(P2728,Q2727,R2728,S2727,T2728,U2727)</f>
        <v>#DIV/0!</v>
      </c>
      <c r="R2735" s="148" t="e">
        <f>STDEV(P2728,Q2727,R2728,S2727,T2728,U2727)</f>
        <v>#DIV/0!</v>
      </c>
      <c r="S2735" s="148" t="e">
        <f t="shared" si="455"/>
        <v>#DIV/0!</v>
      </c>
      <c r="T2735" s="111"/>
      <c r="U2735" s="111"/>
    </row>
    <row r="2736" spans="1:21" s="148" customFormat="1" x14ac:dyDescent="0.3">
      <c r="A2736" s="111"/>
      <c r="B2736" s="111"/>
      <c r="C2736" s="111"/>
      <c r="D2736" s="111"/>
      <c r="E2736" s="111"/>
      <c r="F2736" s="111"/>
      <c r="G2736" s="111"/>
      <c r="I2736" s="111"/>
      <c r="J2736" s="111"/>
      <c r="K2736" s="111"/>
      <c r="L2736" s="111"/>
      <c r="M2736" s="111"/>
      <c r="N2736" s="111"/>
      <c r="P2736" s="111"/>
      <c r="Q2736" s="111"/>
      <c r="R2736" s="111"/>
      <c r="S2736" s="111"/>
      <c r="T2736" s="111"/>
      <c r="U2736" s="111"/>
    </row>
    <row r="2737" spans="1:21" s="148" customFormat="1" x14ac:dyDescent="0.3">
      <c r="A2737" s="111"/>
      <c r="B2737" s="52" t="s">
        <v>194</v>
      </c>
      <c r="C2737" s="106"/>
      <c r="D2737" s="106"/>
      <c r="E2737" s="106"/>
      <c r="F2737" s="106"/>
      <c r="G2737" s="106"/>
      <c r="H2737" s="106"/>
      <c r="I2737" s="52" t="s">
        <v>195</v>
      </c>
      <c r="J2737" s="106"/>
      <c r="K2737" s="106"/>
      <c r="L2737" s="106"/>
      <c r="M2737" s="106"/>
      <c r="N2737" s="106"/>
      <c r="O2737" s="106"/>
      <c r="P2737" s="52" t="s">
        <v>196</v>
      </c>
      <c r="Q2737" s="106"/>
      <c r="R2737" s="106"/>
      <c r="S2737" s="106"/>
      <c r="T2737" s="106"/>
      <c r="U2737" s="106"/>
    </row>
    <row r="2738" spans="1:21" s="148" customFormat="1" x14ac:dyDescent="0.3">
      <c r="A2738" s="111"/>
      <c r="B2738" s="131"/>
      <c r="C2738" s="131"/>
      <c r="D2738" s="131"/>
      <c r="E2738" s="131"/>
      <c r="F2738" s="131"/>
      <c r="G2738" s="131"/>
      <c r="H2738" s="106"/>
      <c r="I2738" s="131"/>
      <c r="J2738" s="131"/>
      <c r="K2738" s="131"/>
      <c r="L2738" s="131"/>
      <c r="M2738" s="131"/>
      <c r="N2738" s="131"/>
      <c r="O2738" s="106"/>
      <c r="P2738" s="131"/>
      <c r="Q2738" s="131"/>
      <c r="R2738" s="131"/>
      <c r="S2738" s="131"/>
      <c r="T2738" s="131"/>
      <c r="U2738" s="131"/>
    </row>
    <row r="2739" spans="1:21" s="148" customFormat="1" x14ac:dyDescent="0.3">
      <c r="A2739" s="111"/>
      <c r="B2739" s="132"/>
      <c r="C2739" s="133"/>
      <c r="D2739" s="133"/>
      <c r="E2739" s="134"/>
      <c r="F2739" s="133"/>
      <c r="G2739" s="133"/>
      <c r="H2739" s="106"/>
      <c r="I2739" s="132"/>
      <c r="J2739" s="133"/>
      <c r="K2739" s="133"/>
      <c r="L2739" s="134"/>
      <c r="M2739" s="133"/>
      <c r="N2739" s="133"/>
      <c r="O2739" s="106"/>
      <c r="P2739" s="132"/>
      <c r="Q2739" s="133"/>
      <c r="R2739" s="133"/>
      <c r="S2739" s="134"/>
      <c r="T2739" s="133"/>
      <c r="U2739" s="133"/>
    </row>
    <row r="2740" spans="1:21" s="148" customFormat="1" x14ac:dyDescent="0.3">
      <c r="A2740" s="111"/>
      <c r="B2740" s="133"/>
      <c r="C2740" s="132"/>
      <c r="D2740" s="134"/>
      <c r="E2740" s="133"/>
      <c r="F2740" s="135"/>
      <c r="G2740" s="136"/>
      <c r="H2740" s="106"/>
      <c r="I2740" s="133"/>
      <c r="J2740" s="132"/>
      <c r="K2740" s="134"/>
      <c r="L2740" s="133"/>
      <c r="M2740" s="135"/>
      <c r="N2740" s="136"/>
      <c r="O2740" s="106"/>
      <c r="P2740" s="133"/>
      <c r="Q2740" s="132"/>
      <c r="R2740" s="134"/>
      <c r="S2740" s="133"/>
      <c r="T2740" s="135"/>
      <c r="U2740" s="136"/>
    </row>
    <row r="2741" spans="1:21" s="148" customFormat="1" x14ac:dyDescent="0.3">
      <c r="A2741" s="111"/>
      <c r="B2741" s="135"/>
      <c r="C2741" s="134"/>
      <c r="D2741" s="132"/>
      <c r="E2741" s="135"/>
      <c r="F2741" s="135"/>
      <c r="G2741" s="137"/>
      <c r="H2741" s="106"/>
      <c r="I2741" s="135"/>
      <c r="J2741" s="134"/>
      <c r="K2741" s="132"/>
      <c r="L2741" s="135"/>
      <c r="M2741" s="135"/>
      <c r="N2741" s="137"/>
      <c r="O2741" s="106"/>
      <c r="P2741" s="135"/>
      <c r="Q2741" s="134"/>
      <c r="R2741" s="132"/>
      <c r="S2741" s="135"/>
      <c r="T2741" s="135"/>
      <c r="U2741" s="137"/>
    </row>
    <row r="2742" spans="1:21" s="148" customFormat="1" x14ac:dyDescent="0.3">
      <c r="A2742" s="111"/>
      <c r="B2742" s="134"/>
      <c r="C2742" s="135"/>
      <c r="D2742" s="136"/>
      <c r="E2742" s="132"/>
      <c r="F2742" s="137"/>
      <c r="G2742" s="135"/>
      <c r="H2742" s="106"/>
      <c r="I2742" s="134"/>
      <c r="J2742" s="135"/>
      <c r="K2742" s="136"/>
      <c r="L2742" s="132"/>
      <c r="M2742" s="137"/>
      <c r="N2742" s="135"/>
      <c r="O2742" s="106"/>
      <c r="P2742" s="134"/>
      <c r="Q2742" s="135"/>
      <c r="R2742" s="136"/>
      <c r="S2742" s="132"/>
      <c r="T2742" s="137"/>
      <c r="U2742" s="135"/>
    </row>
    <row r="2743" spans="1:21" s="148" customFormat="1" x14ac:dyDescent="0.3">
      <c r="A2743" s="111"/>
      <c r="B2743" s="137"/>
      <c r="C2743" s="136"/>
      <c r="D2743" s="135"/>
      <c r="E2743" s="137"/>
      <c r="F2743" s="132"/>
      <c r="G2743" s="134"/>
      <c r="H2743" s="106"/>
      <c r="I2743" s="137"/>
      <c r="J2743" s="136"/>
      <c r="K2743" s="135"/>
      <c r="L2743" s="137"/>
      <c r="M2743" s="132"/>
      <c r="N2743" s="134"/>
      <c r="O2743" s="106"/>
      <c r="P2743" s="137"/>
      <c r="Q2743" s="136"/>
      <c r="R2743" s="135"/>
      <c r="S2743" s="137"/>
      <c r="T2743" s="132"/>
      <c r="U2743" s="134"/>
    </row>
    <row r="2744" spans="1:21" s="148" customFormat="1" x14ac:dyDescent="0.3">
      <c r="A2744" s="111"/>
      <c r="B2744" s="135"/>
      <c r="C2744" s="137"/>
      <c r="D2744" s="137"/>
      <c r="E2744" s="135"/>
      <c r="F2744" s="134"/>
      <c r="G2744" s="132"/>
      <c r="H2744" s="106"/>
      <c r="I2744" s="135"/>
      <c r="J2744" s="137"/>
      <c r="K2744" s="137"/>
      <c r="L2744" s="135"/>
      <c r="M2744" s="134"/>
      <c r="N2744" s="132"/>
      <c r="O2744" s="106"/>
      <c r="P2744" s="135"/>
      <c r="Q2744" s="137"/>
      <c r="R2744" s="137"/>
      <c r="S2744" s="135"/>
      <c r="T2744" s="134"/>
      <c r="U2744" s="132"/>
    </row>
    <row r="2745" spans="1:21" s="148" customFormat="1" x14ac:dyDescent="0.3">
      <c r="A2745" s="111"/>
      <c r="B2745" s="136"/>
      <c r="C2745" s="138"/>
      <c r="D2745" s="135"/>
      <c r="E2745" s="138"/>
      <c r="F2745" s="136"/>
      <c r="G2745" s="138"/>
      <c r="H2745" s="106"/>
      <c r="I2745" s="136"/>
      <c r="J2745" s="138"/>
      <c r="K2745" s="135"/>
      <c r="L2745" s="138"/>
      <c r="M2745" s="136"/>
      <c r="N2745" s="138"/>
      <c r="O2745" s="106"/>
      <c r="P2745" s="136"/>
      <c r="Q2745" s="138"/>
      <c r="R2745" s="135"/>
      <c r="S2745" s="138"/>
      <c r="T2745" s="136"/>
      <c r="U2745" s="138"/>
    </row>
    <row r="2746" spans="1:21" s="148" customFormat="1" x14ac:dyDescent="0.3">
      <c r="A2746" s="111"/>
      <c r="B2746" s="145"/>
      <c r="C2746" s="146"/>
      <c r="D2746" s="145"/>
      <c r="E2746" s="147"/>
      <c r="F2746" s="145"/>
      <c r="G2746" s="146"/>
      <c r="H2746" s="106"/>
      <c r="I2746" s="145"/>
      <c r="J2746" s="146"/>
      <c r="K2746" s="145"/>
      <c r="L2746" s="147"/>
      <c r="M2746" s="145"/>
      <c r="N2746" s="146"/>
      <c r="O2746" s="106"/>
      <c r="P2746" s="145"/>
      <c r="Q2746" s="146"/>
      <c r="R2746" s="145"/>
      <c r="S2746" s="147"/>
      <c r="T2746" s="145"/>
      <c r="U2746" s="146"/>
    </row>
    <row r="2747" spans="1:21" s="148" customFormat="1" x14ac:dyDescent="0.3">
      <c r="A2747" s="111"/>
      <c r="C2747" s="111" t="s">
        <v>197</v>
      </c>
      <c r="D2747" s="111" t="s">
        <v>3</v>
      </c>
      <c r="E2747" s="111" t="s">
        <v>203</v>
      </c>
      <c r="J2747" s="111" t="s">
        <v>197</v>
      </c>
      <c r="K2747" s="111" t="s">
        <v>3</v>
      </c>
      <c r="L2747" s="111" t="s">
        <v>203</v>
      </c>
      <c r="Q2747" s="111" t="s">
        <v>197</v>
      </c>
      <c r="R2747" s="111" t="s">
        <v>3</v>
      </c>
      <c r="S2747" s="111" t="s">
        <v>203</v>
      </c>
    </row>
    <row r="2748" spans="1:21" s="148" customFormat="1" x14ac:dyDescent="0.3">
      <c r="A2748" s="111"/>
      <c r="B2748" s="111" t="s">
        <v>199</v>
      </c>
      <c r="C2748" s="148" t="e">
        <f>AVERAGE(B2739,C2740,D2741,E2742,F2743,G2744)</f>
        <v>#DIV/0!</v>
      </c>
      <c r="D2748" s="148" t="e">
        <f>STDEV(B2739,C2740,D2741,E2742,F2743,G2744)</f>
        <v>#DIV/0!</v>
      </c>
      <c r="E2748" s="148" t="e">
        <f>ROUND((D2748/C2748)*100,2)&amp;"%"</f>
        <v>#DIV/0!</v>
      </c>
      <c r="I2748" s="111" t="s">
        <v>199</v>
      </c>
      <c r="J2748" s="148" t="e">
        <f>AVERAGE(I2739,J2740,K2741,L2742,M2743,N2744)</f>
        <v>#DIV/0!</v>
      </c>
      <c r="K2748" s="148" t="e">
        <f>STDEV(I2739,J2740,K2741,L2742,M2743,N2744)</f>
        <v>#DIV/0!</v>
      </c>
      <c r="L2748" s="148" t="e">
        <f>ROUND((K2748/J2748)*100,2)&amp;"%"</f>
        <v>#DIV/0!</v>
      </c>
      <c r="P2748" s="111" t="s">
        <v>199</v>
      </c>
      <c r="Q2748" s="148" t="e">
        <f>AVERAGE(P2739,Q2740,R2741,S2742,T2743,U2744)</f>
        <v>#DIV/0!</v>
      </c>
      <c r="R2748" s="148" t="e">
        <f>STDEV(P2739,Q2740,R2741,S2742,T2743,U2744)</f>
        <v>#DIV/0!</v>
      </c>
      <c r="S2748" s="148" t="e">
        <f>ROUND((R2748/Q2748)*100,2)&amp;"%"</f>
        <v>#DIV/0!</v>
      </c>
    </row>
    <row r="2749" spans="1:21" s="148" customFormat="1" x14ac:dyDescent="0.3">
      <c r="A2749" s="111"/>
      <c r="B2749" s="111" t="s">
        <v>198</v>
      </c>
      <c r="C2749" s="148" t="e">
        <f>AVERAGE(B2740,C2739,D2739,F2739,G2739,E2740)</f>
        <v>#DIV/0!</v>
      </c>
      <c r="D2749" s="148" t="e">
        <f>STDEV(B2740,C2739,D2739,E2740,F2739,G2739)</f>
        <v>#DIV/0!</v>
      </c>
      <c r="E2749" s="148" t="e">
        <f t="shared" ref="E2749:E2753" si="456">ROUND((D2749/C2749)*100,2)&amp;"%"</f>
        <v>#DIV/0!</v>
      </c>
      <c r="F2749" s="111"/>
      <c r="G2749" s="111"/>
      <c r="I2749" s="111" t="s">
        <v>198</v>
      </c>
      <c r="J2749" s="148" t="e">
        <f>AVERAGE(I2740,J2739,K2739,M2739,N2739,L2740)</f>
        <v>#DIV/0!</v>
      </c>
      <c r="K2749" s="148" t="e">
        <f>STDEV(I2740,J2739,K2739,L2740,M2739,N2739)</f>
        <v>#DIV/0!</v>
      </c>
      <c r="L2749" s="148" t="e">
        <f t="shared" ref="L2749:L2753" si="457">ROUND((K2749/J2749)*100,2)&amp;"%"</f>
        <v>#DIV/0!</v>
      </c>
      <c r="M2749" s="111"/>
      <c r="N2749" s="111"/>
      <c r="P2749" s="111" t="s">
        <v>198</v>
      </c>
      <c r="Q2749" s="148" t="e">
        <f>AVERAGE(P2740,Q2739,R2739,T2739,U2739,S2740)</f>
        <v>#DIV/0!</v>
      </c>
      <c r="R2749" s="148" t="e">
        <f>STDEV(P2740,Q2739,R2739,S2740,T2739,U2739)</f>
        <v>#DIV/0!</v>
      </c>
      <c r="S2749" s="148" t="e">
        <f t="shared" ref="S2749:S2753" si="458">ROUND((R2749/Q2749)*100,2)&amp;"%"</f>
        <v>#DIV/0!</v>
      </c>
      <c r="T2749" s="111"/>
      <c r="U2749" s="111"/>
    </row>
    <row r="2750" spans="1:21" s="148" customFormat="1" x14ac:dyDescent="0.3">
      <c r="A2750" s="111"/>
      <c r="B2750" s="111" t="s">
        <v>200</v>
      </c>
      <c r="C2750" s="148" t="e">
        <f>AVERAGE(B2742,C2741,D2740,E2739,F2744,G2743)</f>
        <v>#DIV/0!</v>
      </c>
      <c r="D2750" s="148" t="e">
        <f>STDEV(B2742,C2741,D2740,E2739,F2744,G2743)</f>
        <v>#DIV/0!</v>
      </c>
      <c r="E2750" s="148" t="e">
        <f t="shared" si="456"/>
        <v>#DIV/0!</v>
      </c>
      <c r="F2750" s="111"/>
      <c r="G2750" s="111"/>
      <c r="I2750" s="111" t="s">
        <v>200</v>
      </c>
      <c r="J2750" s="148" t="e">
        <f>AVERAGE(I2742,J2741,K2740,L2739,M2744,N2743)</f>
        <v>#DIV/0!</v>
      </c>
      <c r="K2750" s="148" t="e">
        <f>STDEV(I2742,J2741,K2740,L2739,M2744,N2743)</f>
        <v>#DIV/0!</v>
      </c>
      <c r="L2750" s="148" t="e">
        <f t="shared" si="457"/>
        <v>#DIV/0!</v>
      </c>
      <c r="M2750" s="111"/>
      <c r="N2750" s="111"/>
      <c r="P2750" s="111" t="s">
        <v>200</v>
      </c>
      <c r="Q2750" s="148" t="e">
        <f>AVERAGE(P2742,Q2741,R2740,S2739,T2744,U2743)</f>
        <v>#DIV/0!</v>
      </c>
      <c r="R2750" s="148" t="e">
        <f>STDEV(P2742,Q2741,R2740,S2739,T2744,U2743)</f>
        <v>#DIV/0!</v>
      </c>
      <c r="S2750" s="148" t="e">
        <f t="shared" si="458"/>
        <v>#DIV/0!</v>
      </c>
      <c r="T2750" s="111"/>
      <c r="U2750" s="111"/>
    </row>
    <row r="2751" spans="1:21" s="148" customFormat="1" x14ac:dyDescent="0.3">
      <c r="A2751" s="111"/>
      <c r="B2751" s="111" t="s">
        <v>201</v>
      </c>
      <c r="C2751" s="148" t="e">
        <f>AVERAGE(B2743,C2744,D2744,E2743,F2742,G2741)</f>
        <v>#DIV/0!</v>
      </c>
      <c r="D2751" s="148" t="e">
        <f>STDEV(B2743,C2744,D2744,E2743,F2742,G2741)</f>
        <v>#DIV/0!</v>
      </c>
      <c r="E2751" s="148" t="e">
        <f t="shared" si="456"/>
        <v>#DIV/0!</v>
      </c>
      <c r="F2751" s="111"/>
      <c r="G2751" s="111"/>
      <c r="I2751" s="111" t="s">
        <v>201</v>
      </c>
      <c r="J2751" s="148" t="e">
        <f>AVERAGE(I2743,J2744,K2744,L2743,M2742,N2741)</f>
        <v>#DIV/0!</v>
      </c>
      <c r="K2751" s="148" t="e">
        <f>STDEV(I2743,J2744,K2744,L2743,M2742,N2741)</f>
        <v>#DIV/0!</v>
      </c>
      <c r="L2751" s="148" t="e">
        <f t="shared" si="457"/>
        <v>#DIV/0!</v>
      </c>
      <c r="M2751" s="111"/>
      <c r="N2751" s="111"/>
      <c r="P2751" s="111" t="s">
        <v>201</v>
      </c>
      <c r="Q2751" s="148" t="e">
        <f>AVERAGE(P2743,Q2744,R2744,S2743,T2742,U2741)</f>
        <v>#DIV/0!</v>
      </c>
      <c r="R2751" s="148" t="e">
        <f>STDEV(P2743,Q2744,R2744,S2743,T2742,U2741)</f>
        <v>#DIV/0!</v>
      </c>
      <c r="S2751" s="148" t="e">
        <f t="shared" si="458"/>
        <v>#DIV/0!</v>
      </c>
      <c r="T2751" s="111"/>
      <c r="U2751" s="111"/>
    </row>
    <row r="2752" spans="1:21" s="148" customFormat="1" x14ac:dyDescent="0.3">
      <c r="A2752" s="111"/>
      <c r="B2752" s="111" t="s">
        <v>202</v>
      </c>
      <c r="C2752" s="148" t="e">
        <f>AVERAGE(B2745,C2743,D2742,G2740,F2745,E2746)</f>
        <v>#DIV/0!</v>
      </c>
      <c r="D2752" s="148" t="e">
        <f>STDEV(B2745,C2743,D2742,G2740,F2745,E2746)</f>
        <v>#DIV/0!</v>
      </c>
      <c r="E2752" s="148" t="e">
        <f t="shared" si="456"/>
        <v>#DIV/0!</v>
      </c>
      <c r="F2752" s="111"/>
      <c r="G2752" s="111"/>
      <c r="I2752" s="111" t="s">
        <v>202</v>
      </c>
      <c r="J2752" s="148" t="e">
        <f>AVERAGE(I2745,J2743,K2742,N2740,M2745,L2746)</f>
        <v>#DIV/0!</v>
      </c>
      <c r="K2752" s="148" t="e">
        <f>STDEV(I2745,J2743,K2742,N2740,M2745,L2746)</f>
        <v>#DIV/0!</v>
      </c>
      <c r="L2752" s="148" t="e">
        <f t="shared" si="457"/>
        <v>#DIV/0!</v>
      </c>
      <c r="M2752" s="111"/>
      <c r="N2752" s="111"/>
      <c r="P2752" s="111" t="s">
        <v>202</v>
      </c>
      <c r="Q2752" s="148" t="e">
        <f>AVERAGE(P2745,Q2743,R2742,U2740,T2745,S2746)</f>
        <v>#DIV/0!</v>
      </c>
      <c r="R2752" s="148" t="e">
        <f>STDEV(P2745,Q2743,R2742,U2740,T2745,S2746)</f>
        <v>#DIV/0!</v>
      </c>
      <c r="S2752" s="148" t="e">
        <f t="shared" si="458"/>
        <v>#DIV/0!</v>
      </c>
      <c r="T2752" s="111"/>
      <c r="U2752" s="111"/>
    </row>
    <row r="2753" spans="1:21" s="148" customFormat="1" x14ac:dyDescent="0.3">
      <c r="A2753" s="111"/>
      <c r="B2753" s="111" t="s">
        <v>204</v>
      </c>
      <c r="C2753" s="148" t="e">
        <f>AVERAGE(B2746,C2745,D2746,E2745,F2746,G2745)</f>
        <v>#DIV/0!</v>
      </c>
      <c r="D2753" s="148" t="e">
        <f>STDEV(B2746,C2745,D2746,E2745,F2746,G2745)</f>
        <v>#DIV/0!</v>
      </c>
      <c r="E2753" s="148" t="e">
        <f t="shared" si="456"/>
        <v>#DIV/0!</v>
      </c>
      <c r="F2753" s="111"/>
      <c r="G2753" s="111"/>
      <c r="I2753" s="111" t="s">
        <v>204</v>
      </c>
      <c r="J2753" s="148" t="e">
        <f>AVERAGE(I2746,J2745,K2746,L2745,M2746,N2745)</f>
        <v>#DIV/0!</v>
      </c>
      <c r="K2753" s="148" t="e">
        <f>STDEV(I2746,J2745,K2746,L2745,M2746,N2745)</f>
        <v>#DIV/0!</v>
      </c>
      <c r="L2753" s="148" t="e">
        <f t="shared" si="457"/>
        <v>#DIV/0!</v>
      </c>
      <c r="M2753" s="111"/>
      <c r="N2753" s="111"/>
      <c r="P2753" s="111" t="s">
        <v>204</v>
      </c>
      <c r="Q2753" s="148" t="e">
        <f>AVERAGE(P2746,Q2745,R2746,S2745,T2746,U2745)</f>
        <v>#DIV/0!</v>
      </c>
      <c r="R2753" s="148" t="e">
        <f>STDEV(P2746,Q2745,R2746,S2745,T2746,U2745)</f>
        <v>#DIV/0!</v>
      </c>
      <c r="S2753" s="148" t="e">
        <f t="shared" si="458"/>
        <v>#DIV/0!</v>
      </c>
      <c r="T2753" s="111"/>
      <c r="U2753" s="111"/>
    </row>
    <row r="2754" spans="1:21" s="148" customFormat="1" x14ac:dyDescent="0.3">
      <c r="A2754" s="111"/>
      <c r="B2754" s="111"/>
      <c r="C2754" s="111"/>
      <c r="D2754" s="111"/>
      <c r="E2754" s="111"/>
      <c r="F2754" s="111"/>
      <c r="G2754" s="111"/>
      <c r="I2754" s="111"/>
      <c r="J2754" s="111"/>
      <c r="K2754" s="111"/>
      <c r="L2754" s="111"/>
      <c r="M2754" s="111"/>
      <c r="N2754" s="111"/>
      <c r="P2754" s="111"/>
      <c r="Q2754" s="111"/>
      <c r="R2754" s="111"/>
      <c r="S2754" s="111"/>
      <c r="T2754" s="111"/>
      <c r="U2754" s="111"/>
    </row>
    <row r="2755" spans="1:21" s="148" customFormat="1" x14ac:dyDescent="0.3">
      <c r="A2755" s="111"/>
      <c r="B2755" s="52" t="s">
        <v>194</v>
      </c>
      <c r="C2755" s="106"/>
      <c r="D2755" s="106"/>
      <c r="E2755" s="106"/>
      <c r="F2755" s="106"/>
      <c r="G2755" s="106"/>
      <c r="H2755" s="106"/>
      <c r="I2755" s="52" t="s">
        <v>195</v>
      </c>
      <c r="J2755" s="106"/>
      <c r="K2755" s="106"/>
      <c r="L2755" s="106"/>
      <c r="M2755" s="106"/>
      <c r="N2755" s="106"/>
      <c r="O2755" s="106"/>
      <c r="P2755" s="52" t="s">
        <v>196</v>
      </c>
      <c r="Q2755" s="106"/>
      <c r="R2755" s="106"/>
      <c r="S2755" s="106"/>
      <c r="T2755" s="106"/>
      <c r="U2755" s="106"/>
    </row>
    <row r="2756" spans="1:21" s="148" customFormat="1" x14ac:dyDescent="0.3">
      <c r="A2756" s="111"/>
      <c r="B2756" s="131"/>
      <c r="C2756" s="131"/>
      <c r="D2756" s="131"/>
      <c r="E2756" s="131"/>
      <c r="F2756" s="131"/>
      <c r="G2756" s="131"/>
      <c r="H2756" s="106"/>
      <c r="I2756" s="131"/>
      <c r="J2756" s="131"/>
      <c r="K2756" s="131"/>
      <c r="L2756" s="131"/>
      <c r="M2756" s="131"/>
      <c r="N2756" s="131"/>
      <c r="O2756" s="106"/>
      <c r="P2756" s="131"/>
      <c r="Q2756" s="131"/>
      <c r="R2756" s="131"/>
      <c r="S2756" s="131"/>
      <c r="T2756" s="131"/>
      <c r="U2756" s="131"/>
    </row>
    <row r="2757" spans="1:21" s="148" customFormat="1" x14ac:dyDescent="0.3">
      <c r="A2757" s="111"/>
      <c r="B2757" s="132"/>
      <c r="C2757" s="133"/>
      <c r="D2757" s="133"/>
      <c r="E2757" s="134"/>
      <c r="F2757" s="133"/>
      <c r="G2757" s="133"/>
      <c r="H2757" s="106"/>
      <c r="I2757" s="132"/>
      <c r="J2757" s="133"/>
      <c r="K2757" s="133"/>
      <c r="L2757" s="134"/>
      <c r="M2757" s="133"/>
      <c r="N2757" s="133"/>
      <c r="O2757" s="106"/>
      <c r="P2757" s="132"/>
      <c r="Q2757" s="133"/>
      <c r="R2757" s="133"/>
      <c r="S2757" s="134"/>
      <c r="T2757" s="133"/>
      <c r="U2757" s="133"/>
    </row>
    <row r="2758" spans="1:21" s="148" customFormat="1" x14ac:dyDescent="0.3">
      <c r="A2758" s="111"/>
      <c r="B2758" s="133"/>
      <c r="C2758" s="132"/>
      <c r="D2758" s="134"/>
      <c r="E2758" s="133"/>
      <c r="F2758" s="135"/>
      <c r="G2758" s="136"/>
      <c r="H2758" s="106"/>
      <c r="I2758" s="133"/>
      <c r="J2758" s="132"/>
      <c r="K2758" s="134"/>
      <c r="L2758" s="133"/>
      <c r="M2758" s="135"/>
      <c r="N2758" s="136"/>
      <c r="O2758" s="106"/>
      <c r="P2758" s="133"/>
      <c r="Q2758" s="132"/>
      <c r="R2758" s="134"/>
      <c r="S2758" s="133"/>
      <c r="T2758" s="135"/>
      <c r="U2758" s="136"/>
    </row>
    <row r="2759" spans="1:21" s="148" customFormat="1" x14ac:dyDescent="0.3">
      <c r="A2759" s="111"/>
      <c r="B2759" s="135"/>
      <c r="C2759" s="134"/>
      <c r="D2759" s="132"/>
      <c r="E2759" s="135"/>
      <c r="F2759" s="135"/>
      <c r="G2759" s="137"/>
      <c r="H2759" s="106"/>
      <c r="I2759" s="135"/>
      <c r="J2759" s="134"/>
      <c r="K2759" s="132"/>
      <c r="L2759" s="135"/>
      <c r="M2759" s="135"/>
      <c r="N2759" s="137"/>
      <c r="O2759" s="106"/>
      <c r="P2759" s="135"/>
      <c r="Q2759" s="134"/>
      <c r="R2759" s="132"/>
      <c r="S2759" s="135"/>
      <c r="T2759" s="135"/>
      <c r="U2759" s="137"/>
    </row>
    <row r="2760" spans="1:21" s="148" customFormat="1" x14ac:dyDescent="0.3">
      <c r="A2760" s="111"/>
      <c r="B2760" s="134"/>
      <c r="C2760" s="135"/>
      <c r="D2760" s="136"/>
      <c r="E2760" s="132"/>
      <c r="F2760" s="137"/>
      <c r="G2760" s="135"/>
      <c r="H2760" s="106"/>
      <c r="I2760" s="134"/>
      <c r="J2760" s="135"/>
      <c r="K2760" s="136"/>
      <c r="L2760" s="132"/>
      <c r="M2760" s="137"/>
      <c r="N2760" s="135"/>
      <c r="O2760" s="106"/>
      <c r="P2760" s="134"/>
      <c r="Q2760" s="135"/>
      <c r="R2760" s="136"/>
      <c r="S2760" s="132"/>
      <c r="T2760" s="137"/>
      <c r="U2760" s="135"/>
    </row>
    <row r="2761" spans="1:21" s="148" customFormat="1" x14ac:dyDescent="0.3">
      <c r="A2761" s="111"/>
      <c r="B2761" s="137"/>
      <c r="C2761" s="136"/>
      <c r="D2761" s="135"/>
      <c r="E2761" s="137"/>
      <c r="F2761" s="132"/>
      <c r="G2761" s="134"/>
      <c r="H2761" s="106"/>
      <c r="I2761" s="137"/>
      <c r="J2761" s="136"/>
      <c r="K2761" s="135"/>
      <c r="L2761" s="137"/>
      <c r="M2761" s="132"/>
      <c r="N2761" s="134"/>
      <c r="O2761" s="106"/>
      <c r="P2761" s="137"/>
      <c r="Q2761" s="136"/>
      <c r="R2761" s="135"/>
      <c r="S2761" s="137"/>
      <c r="T2761" s="132"/>
      <c r="U2761" s="134"/>
    </row>
    <row r="2762" spans="1:21" s="148" customFormat="1" x14ac:dyDescent="0.3">
      <c r="A2762" s="111"/>
      <c r="B2762" s="135"/>
      <c r="C2762" s="137"/>
      <c r="D2762" s="137"/>
      <c r="E2762" s="135"/>
      <c r="F2762" s="134"/>
      <c r="G2762" s="132"/>
      <c r="H2762" s="106"/>
      <c r="I2762" s="135"/>
      <c r="J2762" s="137"/>
      <c r="K2762" s="137"/>
      <c r="L2762" s="135"/>
      <c r="M2762" s="134"/>
      <c r="N2762" s="132"/>
      <c r="O2762" s="106"/>
      <c r="P2762" s="135"/>
      <c r="Q2762" s="137"/>
      <c r="R2762" s="137"/>
      <c r="S2762" s="135"/>
      <c r="T2762" s="134"/>
      <c r="U2762" s="132"/>
    </row>
    <row r="2763" spans="1:21" s="148" customFormat="1" x14ac:dyDescent="0.3">
      <c r="A2763" s="111"/>
      <c r="B2763" s="136"/>
      <c r="C2763" s="138"/>
      <c r="D2763" s="135"/>
      <c r="E2763" s="138"/>
      <c r="F2763" s="136"/>
      <c r="G2763" s="138"/>
      <c r="H2763" s="106"/>
      <c r="I2763" s="136"/>
      <c r="J2763" s="138"/>
      <c r="K2763" s="135"/>
      <c r="L2763" s="138"/>
      <c r="M2763" s="136"/>
      <c r="N2763" s="138"/>
      <c r="O2763" s="106"/>
      <c r="P2763" s="136"/>
      <c r="Q2763" s="138"/>
      <c r="R2763" s="135"/>
      <c r="S2763" s="138"/>
      <c r="T2763" s="136"/>
      <c r="U2763" s="138"/>
    </row>
    <row r="2764" spans="1:21" s="148" customFormat="1" x14ac:dyDescent="0.3">
      <c r="A2764" s="111"/>
      <c r="B2764" s="145"/>
      <c r="C2764" s="146"/>
      <c r="D2764" s="145"/>
      <c r="E2764" s="147"/>
      <c r="F2764" s="145"/>
      <c r="G2764" s="146"/>
      <c r="H2764" s="106"/>
      <c r="I2764" s="145"/>
      <c r="J2764" s="146"/>
      <c r="K2764" s="145"/>
      <c r="L2764" s="147"/>
      <c r="M2764" s="145"/>
      <c r="N2764" s="146"/>
      <c r="O2764" s="106"/>
      <c r="P2764" s="145"/>
      <c r="Q2764" s="146"/>
      <c r="R2764" s="145"/>
      <c r="S2764" s="147"/>
      <c r="T2764" s="145"/>
      <c r="U2764" s="146"/>
    </row>
    <row r="2765" spans="1:21" s="148" customFormat="1" x14ac:dyDescent="0.3">
      <c r="A2765" s="111"/>
      <c r="C2765" s="111" t="s">
        <v>197</v>
      </c>
      <c r="D2765" s="111" t="s">
        <v>3</v>
      </c>
      <c r="E2765" s="111" t="s">
        <v>203</v>
      </c>
      <c r="J2765" s="111" t="s">
        <v>197</v>
      </c>
      <c r="K2765" s="111" t="s">
        <v>3</v>
      </c>
      <c r="L2765" s="111" t="s">
        <v>203</v>
      </c>
      <c r="Q2765" s="111" t="s">
        <v>197</v>
      </c>
      <c r="R2765" s="111" t="s">
        <v>3</v>
      </c>
      <c r="S2765" s="111" t="s">
        <v>203</v>
      </c>
    </row>
    <row r="2766" spans="1:21" s="148" customFormat="1" x14ac:dyDescent="0.3">
      <c r="A2766" s="111"/>
      <c r="B2766" s="111" t="s">
        <v>199</v>
      </c>
      <c r="C2766" s="148" t="e">
        <f>AVERAGE(B2757,C2758,D2759,E2760,F2761,G2762)</f>
        <v>#DIV/0!</v>
      </c>
      <c r="D2766" s="148" t="e">
        <f>STDEV(B2757,C2758,D2759,E2760,F2761,G2762)</f>
        <v>#DIV/0!</v>
      </c>
      <c r="E2766" s="148" t="e">
        <f>ROUND((D2766/C2766)*100,2)&amp;"%"</f>
        <v>#DIV/0!</v>
      </c>
      <c r="I2766" s="111" t="s">
        <v>199</v>
      </c>
      <c r="J2766" s="148" t="e">
        <f>AVERAGE(I2757,J2758,K2759,L2760,M2761,N2762)</f>
        <v>#DIV/0!</v>
      </c>
      <c r="K2766" s="148" t="e">
        <f>STDEV(I2757,J2758,K2759,L2760,M2761,N2762)</f>
        <v>#DIV/0!</v>
      </c>
      <c r="L2766" s="148" t="e">
        <f>ROUND((K2766/J2766)*100,2)&amp;"%"</f>
        <v>#DIV/0!</v>
      </c>
      <c r="P2766" s="111" t="s">
        <v>199</v>
      </c>
      <c r="Q2766" s="148" t="e">
        <f>AVERAGE(P2757,Q2758,R2759,S2760,T2761,U2762)</f>
        <v>#DIV/0!</v>
      </c>
      <c r="R2766" s="148" t="e">
        <f>STDEV(P2757,Q2758,R2759,S2760,T2761,U2762)</f>
        <v>#DIV/0!</v>
      </c>
      <c r="S2766" s="148" t="e">
        <f>ROUND((R2766/Q2766)*100,2)&amp;"%"</f>
        <v>#DIV/0!</v>
      </c>
    </row>
    <row r="2767" spans="1:21" s="148" customFormat="1" x14ac:dyDescent="0.3">
      <c r="A2767" s="111"/>
      <c r="B2767" s="111" t="s">
        <v>198</v>
      </c>
      <c r="C2767" s="148" t="e">
        <f>AVERAGE(B2758,C2757,D2757,F2757,G2757,E2758)</f>
        <v>#DIV/0!</v>
      </c>
      <c r="D2767" s="148" t="e">
        <f>STDEV(B2758,C2757,D2757,E2758,F2757,G2757)</f>
        <v>#DIV/0!</v>
      </c>
      <c r="E2767" s="148" t="e">
        <f t="shared" ref="E2767:E2771" si="459">ROUND((D2767/C2767)*100,2)&amp;"%"</f>
        <v>#DIV/0!</v>
      </c>
      <c r="F2767" s="111"/>
      <c r="G2767" s="111"/>
      <c r="I2767" s="111" t="s">
        <v>198</v>
      </c>
      <c r="J2767" s="148" t="e">
        <f>AVERAGE(I2758,J2757,K2757,M2757,N2757,L2758)</f>
        <v>#DIV/0!</v>
      </c>
      <c r="K2767" s="148" t="e">
        <f>STDEV(I2758,J2757,K2757,L2758,M2757,N2757)</f>
        <v>#DIV/0!</v>
      </c>
      <c r="L2767" s="148" t="e">
        <f t="shared" ref="L2767:L2771" si="460">ROUND((K2767/J2767)*100,2)&amp;"%"</f>
        <v>#DIV/0!</v>
      </c>
      <c r="M2767" s="111"/>
      <c r="N2767" s="111"/>
      <c r="P2767" s="111" t="s">
        <v>198</v>
      </c>
      <c r="Q2767" s="148" t="e">
        <f>AVERAGE(P2758,Q2757,R2757,T2757,U2757,S2758)</f>
        <v>#DIV/0!</v>
      </c>
      <c r="R2767" s="148" t="e">
        <f>STDEV(P2758,Q2757,R2757,S2758,T2757,U2757)</f>
        <v>#DIV/0!</v>
      </c>
      <c r="S2767" s="148" t="e">
        <f t="shared" ref="S2767:S2771" si="461">ROUND((R2767/Q2767)*100,2)&amp;"%"</f>
        <v>#DIV/0!</v>
      </c>
      <c r="T2767" s="111"/>
      <c r="U2767" s="111"/>
    </row>
    <row r="2768" spans="1:21" s="148" customFormat="1" x14ac:dyDescent="0.3">
      <c r="A2768" s="111"/>
      <c r="B2768" s="111" t="s">
        <v>200</v>
      </c>
      <c r="C2768" s="148" t="e">
        <f>AVERAGE(B2760,C2759,D2758,E2757,F2762,G2761)</f>
        <v>#DIV/0!</v>
      </c>
      <c r="D2768" s="148" t="e">
        <f>STDEV(B2760,C2759,D2758,E2757,F2762,G2761)</f>
        <v>#DIV/0!</v>
      </c>
      <c r="E2768" s="148" t="e">
        <f t="shared" si="459"/>
        <v>#DIV/0!</v>
      </c>
      <c r="F2768" s="111"/>
      <c r="G2768" s="111"/>
      <c r="I2768" s="111" t="s">
        <v>200</v>
      </c>
      <c r="J2768" s="148" t="e">
        <f>AVERAGE(I2760,J2759,K2758,L2757,M2762,N2761)</f>
        <v>#DIV/0!</v>
      </c>
      <c r="K2768" s="148" t="e">
        <f>STDEV(I2760,J2759,K2758,L2757,M2762,N2761)</f>
        <v>#DIV/0!</v>
      </c>
      <c r="L2768" s="148" t="e">
        <f t="shared" si="460"/>
        <v>#DIV/0!</v>
      </c>
      <c r="M2768" s="111"/>
      <c r="N2768" s="111"/>
      <c r="P2768" s="111" t="s">
        <v>200</v>
      </c>
      <c r="Q2768" s="148" t="e">
        <f>AVERAGE(P2760,Q2759,R2758,S2757,T2762,U2761)</f>
        <v>#DIV/0!</v>
      </c>
      <c r="R2768" s="148" t="e">
        <f>STDEV(P2760,Q2759,R2758,S2757,T2762,U2761)</f>
        <v>#DIV/0!</v>
      </c>
      <c r="S2768" s="148" t="e">
        <f t="shared" si="461"/>
        <v>#DIV/0!</v>
      </c>
      <c r="T2768" s="111"/>
      <c r="U2768" s="111"/>
    </row>
    <row r="2769" spans="1:21" s="148" customFormat="1" x14ac:dyDescent="0.3">
      <c r="A2769" s="111"/>
      <c r="B2769" s="111" t="s">
        <v>201</v>
      </c>
      <c r="C2769" s="148" t="e">
        <f>AVERAGE(B2761,C2762,D2762,E2761,F2760,G2759)</f>
        <v>#DIV/0!</v>
      </c>
      <c r="D2769" s="148" t="e">
        <f>STDEV(B2761,C2762,D2762,E2761,F2760,G2759)</f>
        <v>#DIV/0!</v>
      </c>
      <c r="E2769" s="148" t="e">
        <f t="shared" si="459"/>
        <v>#DIV/0!</v>
      </c>
      <c r="F2769" s="111"/>
      <c r="G2769" s="111"/>
      <c r="I2769" s="111" t="s">
        <v>201</v>
      </c>
      <c r="J2769" s="148" t="e">
        <f>AVERAGE(I2761,J2762,K2762,L2761,M2760,N2759)</f>
        <v>#DIV/0!</v>
      </c>
      <c r="K2769" s="148" t="e">
        <f>STDEV(I2761,J2762,K2762,L2761,M2760,N2759)</f>
        <v>#DIV/0!</v>
      </c>
      <c r="L2769" s="148" t="e">
        <f t="shared" si="460"/>
        <v>#DIV/0!</v>
      </c>
      <c r="M2769" s="111"/>
      <c r="N2769" s="111"/>
      <c r="P2769" s="111" t="s">
        <v>201</v>
      </c>
      <c r="Q2769" s="148" t="e">
        <f>AVERAGE(P2761,Q2762,R2762,S2761,T2760,U2759)</f>
        <v>#DIV/0!</v>
      </c>
      <c r="R2769" s="148" t="e">
        <f>STDEV(P2761,Q2762,R2762,S2761,T2760,U2759)</f>
        <v>#DIV/0!</v>
      </c>
      <c r="S2769" s="148" t="e">
        <f t="shared" si="461"/>
        <v>#DIV/0!</v>
      </c>
      <c r="T2769" s="111"/>
      <c r="U2769" s="111"/>
    </row>
    <row r="2770" spans="1:21" s="148" customFormat="1" x14ac:dyDescent="0.3">
      <c r="A2770" s="111"/>
      <c r="B2770" s="111" t="s">
        <v>202</v>
      </c>
      <c r="C2770" s="148" t="e">
        <f>AVERAGE(B2763,C2761,D2760,G2758,F2763,E2764)</f>
        <v>#DIV/0!</v>
      </c>
      <c r="D2770" s="148" t="e">
        <f>STDEV(B2763,C2761,D2760,G2758,F2763,E2764)</f>
        <v>#DIV/0!</v>
      </c>
      <c r="E2770" s="148" t="e">
        <f t="shared" si="459"/>
        <v>#DIV/0!</v>
      </c>
      <c r="F2770" s="111"/>
      <c r="G2770" s="111"/>
      <c r="I2770" s="111" t="s">
        <v>202</v>
      </c>
      <c r="J2770" s="148" t="e">
        <f>AVERAGE(I2763,J2761,K2760,N2758,M2763,L2764)</f>
        <v>#DIV/0!</v>
      </c>
      <c r="K2770" s="148" t="e">
        <f>STDEV(I2763,J2761,K2760,N2758,M2763,L2764)</f>
        <v>#DIV/0!</v>
      </c>
      <c r="L2770" s="148" t="e">
        <f t="shared" si="460"/>
        <v>#DIV/0!</v>
      </c>
      <c r="M2770" s="111"/>
      <c r="N2770" s="111"/>
      <c r="P2770" s="111" t="s">
        <v>202</v>
      </c>
      <c r="Q2770" s="148" t="e">
        <f>AVERAGE(P2763,Q2761,R2760,U2758,T2763,S2764)</f>
        <v>#DIV/0!</v>
      </c>
      <c r="R2770" s="148" t="e">
        <f>STDEV(P2763,Q2761,R2760,U2758,T2763,S2764)</f>
        <v>#DIV/0!</v>
      </c>
      <c r="S2770" s="148" t="e">
        <f t="shared" si="461"/>
        <v>#DIV/0!</v>
      </c>
      <c r="T2770" s="111"/>
      <c r="U2770" s="111"/>
    </row>
    <row r="2771" spans="1:21" s="148" customFormat="1" x14ac:dyDescent="0.3">
      <c r="A2771" s="111"/>
      <c r="B2771" s="111" t="s">
        <v>204</v>
      </c>
      <c r="C2771" s="148" t="e">
        <f>AVERAGE(B2764,C2763,D2764,E2763,F2764,G2763)</f>
        <v>#DIV/0!</v>
      </c>
      <c r="D2771" s="148" t="e">
        <f>STDEV(B2764,C2763,D2764,E2763,F2764,G2763)</f>
        <v>#DIV/0!</v>
      </c>
      <c r="E2771" s="148" t="e">
        <f t="shared" si="459"/>
        <v>#DIV/0!</v>
      </c>
      <c r="F2771" s="111"/>
      <c r="G2771" s="111"/>
      <c r="I2771" s="111" t="s">
        <v>204</v>
      </c>
      <c r="J2771" s="148" t="e">
        <f>AVERAGE(I2764,J2763,K2764,L2763,M2764,N2763)</f>
        <v>#DIV/0!</v>
      </c>
      <c r="K2771" s="148" t="e">
        <f>STDEV(I2764,J2763,K2764,L2763,M2764,N2763)</f>
        <v>#DIV/0!</v>
      </c>
      <c r="L2771" s="148" t="e">
        <f t="shared" si="460"/>
        <v>#DIV/0!</v>
      </c>
      <c r="M2771" s="111"/>
      <c r="N2771" s="111"/>
      <c r="P2771" s="111" t="s">
        <v>204</v>
      </c>
      <c r="Q2771" s="148" t="e">
        <f>AVERAGE(P2764,Q2763,R2764,S2763,T2764,U2763)</f>
        <v>#DIV/0!</v>
      </c>
      <c r="R2771" s="148" t="e">
        <f>STDEV(P2764,Q2763,R2764,S2763,T2764,U2763)</f>
        <v>#DIV/0!</v>
      </c>
      <c r="S2771" s="148" t="e">
        <f t="shared" si="461"/>
        <v>#DIV/0!</v>
      </c>
      <c r="T2771" s="111"/>
      <c r="U2771" s="111"/>
    </row>
    <row r="2772" spans="1:21" s="148" customFormat="1" x14ac:dyDescent="0.3">
      <c r="A2772" s="111"/>
      <c r="B2772" s="111"/>
      <c r="C2772" s="111"/>
      <c r="D2772" s="111"/>
      <c r="E2772" s="111"/>
      <c r="F2772" s="111"/>
      <c r="G2772" s="111"/>
      <c r="I2772" s="111"/>
      <c r="J2772" s="111"/>
      <c r="K2772" s="111"/>
      <c r="L2772" s="111"/>
      <c r="M2772" s="111"/>
      <c r="N2772" s="111"/>
      <c r="P2772" s="111"/>
      <c r="Q2772" s="111"/>
      <c r="R2772" s="111"/>
      <c r="S2772" s="111"/>
      <c r="T2772" s="111"/>
      <c r="U2772" s="111"/>
    </row>
    <row r="2773" spans="1:21" s="148" customFormat="1" x14ac:dyDescent="0.3">
      <c r="A2773" s="111"/>
      <c r="B2773" s="52" t="s">
        <v>194</v>
      </c>
      <c r="C2773" s="106"/>
      <c r="D2773" s="106"/>
      <c r="E2773" s="106"/>
      <c r="F2773" s="106"/>
      <c r="G2773" s="106"/>
      <c r="H2773" s="106"/>
      <c r="I2773" s="52" t="s">
        <v>195</v>
      </c>
      <c r="J2773" s="106"/>
      <c r="K2773" s="106"/>
      <c r="L2773" s="106"/>
      <c r="M2773" s="106"/>
      <c r="N2773" s="106"/>
      <c r="O2773" s="106"/>
      <c r="P2773" s="52" t="s">
        <v>196</v>
      </c>
      <c r="Q2773" s="106"/>
      <c r="R2773" s="106"/>
      <c r="S2773" s="106"/>
      <c r="T2773" s="106"/>
      <c r="U2773" s="106"/>
    </row>
    <row r="2774" spans="1:21" s="148" customFormat="1" x14ac:dyDescent="0.3">
      <c r="A2774" s="111"/>
      <c r="B2774" s="131"/>
      <c r="C2774" s="131"/>
      <c r="D2774" s="131"/>
      <c r="E2774" s="131"/>
      <c r="F2774" s="131"/>
      <c r="G2774" s="131"/>
      <c r="H2774" s="106"/>
      <c r="I2774" s="131"/>
      <c r="J2774" s="131"/>
      <c r="K2774" s="131"/>
      <c r="L2774" s="131"/>
      <c r="M2774" s="131"/>
      <c r="N2774" s="131"/>
      <c r="O2774" s="106"/>
      <c r="P2774" s="131"/>
      <c r="Q2774" s="131"/>
      <c r="R2774" s="131"/>
      <c r="S2774" s="131"/>
      <c r="T2774" s="131"/>
      <c r="U2774" s="131"/>
    </row>
    <row r="2775" spans="1:21" s="148" customFormat="1" x14ac:dyDescent="0.3">
      <c r="A2775" s="111"/>
      <c r="B2775" s="132"/>
      <c r="C2775" s="133"/>
      <c r="D2775" s="133"/>
      <c r="E2775" s="134"/>
      <c r="F2775" s="133"/>
      <c r="G2775" s="133"/>
      <c r="H2775" s="106"/>
      <c r="I2775" s="132"/>
      <c r="J2775" s="133"/>
      <c r="K2775" s="133"/>
      <c r="L2775" s="134"/>
      <c r="M2775" s="133"/>
      <c r="N2775" s="133"/>
      <c r="O2775" s="106"/>
      <c r="P2775" s="132"/>
      <c r="Q2775" s="133"/>
      <c r="R2775" s="133"/>
      <c r="S2775" s="134"/>
      <c r="T2775" s="133"/>
      <c r="U2775" s="133"/>
    </row>
    <row r="2776" spans="1:21" s="148" customFormat="1" x14ac:dyDescent="0.3">
      <c r="A2776" s="111"/>
      <c r="B2776" s="133"/>
      <c r="C2776" s="132"/>
      <c r="D2776" s="134"/>
      <c r="E2776" s="133"/>
      <c r="F2776" s="135"/>
      <c r="G2776" s="136"/>
      <c r="H2776" s="106"/>
      <c r="I2776" s="133"/>
      <c r="J2776" s="132"/>
      <c r="K2776" s="134"/>
      <c r="L2776" s="133"/>
      <c r="M2776" s="135"/>
      <c r="N2776" s="136"/>
      <c r="O2776" s="106"/>
      <c r="P2776" s="133"/>
      <c r="Q2776" s="132"/>
      <c r="R2776" s="134"/>
      <c r="S2776" s="133"/>
      <c r="T2776" s="135"/>
      <c r="U2776" s="136"/>
    </row>
    <row r="2777" spans="1:21" s="148" customFormat="1" x14ac:dyDescent="0.3">
      <c r="A2777" s="111"/>
      <c r="B2777" s="135"/>
      <c r="C2777" s="134"/>
      <c r="D2777" s="132"/>
      <c r="E2777" s="135"/>
      <c r="F2777" s="135"/>
      <c r="G2777" s="137"/>
      <c r="H2777" s="106"/>
      <c r="I2777" s="135"/>
      <c r="J2777" s="134"/>
      <c r="K2777" s="132"/>
      <c r="L2777" s="135"/>
      <c r="M2777" s="135"/>
      <c r="N2777" s="137"/>
      <c r="O2777" s="106"/>
      <c r="P2777" s="135"/>
      <c r="Q2777" s="134"/>
      <c r="R2777" s="132"/>
      <c r="S2777" s="135"/>
      <c r="T2777" s="135"/>
      <c r="U2777" s="137"/>
    </row>
    <row r="2778" spans="1:21" s="148" customFormat="1" x14ac:dyDescent="0.3">
      <c r="A2778" s="111"/>
      <c r="B2778" s="134"/>
      <c r="C2778" s="135"/>
      <c r="D2778" s="136"/>
      <c r="E2778" s="132"/>
      <c r="F2778" s="137"/>
      <c r="G2778" s="135"/>
      <c r="H2778" s="106"/>
      <c r="I2778" s="134"/>
      <c r="J2778" s="135"/>
      <c r="K2778" s="136"/>
      <c r="L2778" s="132"/>
      <c r="M2778" s="137"/>
      <c r="N2778" s="135"/>
      <c r="O2778" s="106"/>
      <c r="P2778" s="134"/>
      <c r="Q2778" s="135"/>
      <c r="R2778" s="136"/>
      <c r="S2778" s="132"/>
      <c r="T2778" s="137"/>
      <c r="U2778" s="135"/>
    </row>
    <row r="2779" spans="1:21" s="148" customFormat="1" x14ac:dyDescent="0.3">
      <c r="A2779" s="111"/>
      <c r="B2779" s="137"/>
      <c r="C2779" s="136"/>
      <c r="D2779" s="135"/>
      <c r="E2779" s="137"/>
      <c r="F2779" s="132"/>
      <c r="G2779" s="134"/>
      <c r="H2779" s="106"/>
      <c r="I2779" s="137"/>
      <c r="J2779" s="136"/>
      <c r="K2779" s="135"/>
      <c r="L2779" s="137"/>
      <c r="M2779" s="132"/>
      <c r="N2779" s="134"/>
      <c r="O2779" s="106"/>
      <c r="P2779" s="137"/>
      <c r="Q2779" s="136"/>
      <c r="R2779" s="135"/>
      <c r="S2779" s="137"/>
      <c r="T2779" s="132"/>
      <c r="U2779" s="134"/>
    </row>
    <row r="2780" spans="1:21" s="148" customFormat="1" x14ac:dyDescent="0.3">
      <c r="A2780" s="111"/>
      <c r="B2780" s="135"/>
      <c r="C2780" s="137"/>
      <c r="D2780" s="137"/>
      <c r="E2780" s="135"/>
      <c r="F2780" s="134"/>
      <c r="G2780" s="132"/>
      <c r="H2780" s="106"/>
      <c r="I2780" s="135"/>
      <c r="J2780" s="137"/>
      <c r="K2780" s="137"/>
      <c r="L2780" s="135"/>
      <c r="M2780" s="134"/>
      <c r="N2780" s="132"/>
      <c r="O2780" s="106"/>
      <c r="P2780" s="135"/>
      <c r="Q2780" s="137"/>
      <c r="R2780" s="137"/>
      <c r="S2780" s="135"/>
      <c r="T2780" s="134"/>
      <c r="U2780" s="132"/>
    </row>
    <row r="2781" spans="1:21" s="148" customFormat="1" x14ac:dyDescent="0.3">
      <c r="A2781" s="111"/>
      <c r="B2781" s="136"/>
      <c r="C2781" s="138"/>
      <c r="D2781" s="135"/>
      <c r="E2781" s="138"/>
      <c r="F2781" s="136"/>
      <c r="G2781" s="138"/>
      <c r="H2781" s="106"/>
      <c r="I2781" s="136"/>
      <c r="J2781" s="138"/>
      <c r="K2781" s="135"/>
      <c r="L2781" s="138"/>
      <c r="M2781" s="136"/>
      <c r="N2781" s="138"/>
      <c r="O2781" s="106"/>
      <c r="P2781" s="136"/>
      <c r="Q2781" s="138"/>
      <c r="R2781" s="135"/>
      <c r="S2781" s="138"/>
      <c r="T2781" s="136"/>
      <c r="U2781" s="138"/>
    </row>
    <row r="2782" spans="1:21" s="148" customFormat="1" x14ac:dyDescent="0.3">
      <c r="A2782" s="111"/>
      <c r="B2782" s="145"/>
      <c r="C2782" s="146"/>
      <c r="D2782" s="145"/>
      <c r="E2782" s="147"/>
      <c r="F2782" s="145"/>
      <c r="G2782" s="146"/>
      <c r="H2782" s="106"/>
      <c r="I2782" s="145"/>
      <c r="J2782" s="146"/>
      <c r="K2782" s="145"/>
      <c r="L2782" s="147"/>
      <c r="M2782" s="145"/>
      <c r="N2782" s="146"/>
      <c r="O2782" s="106"/>
      <c r="P2782" s="145"/>
      <c r="Q2782" s="146"/>
      <c r="R2782" s="145"/>
      <c r="S2782" s="147"/>
      <c r="T2782" s="145"/>
      <c r="U2782" s="146"/>
    </row>
    <row r="2783" spans="1:21" s="148" customFormat="1" x14ac:dyDescent="0.3">
      <c r="A2783" s="111"/>
      <c r="C2783" s="111" t="s">
        <v>197</v>
      </c>
      <c r="D2783" s="111" t="s">
        <v>3</v>
      </c>
      <c r="E2783" s="111" t="s">
        <v>203</v>
      </c>
      <c r="J2783" s="111" t="s">
        <v>197</v>
      </c>
      <c r="K2783" s="111" t="s">
        <v>3</v>
      </c>
      <c r="L2783" s="111" t="s">
        <v>203</v>
      </c>
      <c r="Q2783" s="111" t="s">
        <v>197</v>
      </c>
      <c r="R2783" s="111" t="s">
        <v>3</v>
      </c>
      <c r="S2783" s="111" t="s">
        <v>203</v>
      </c>
    </row>
    <row r="2784" spans="1:21" s="148" customFormat="1" x14ac:dyDescent="0.3">
      <c r="A2784" s="111"/>
      <c r="B2784" s="111" t="s">
        <v>199</v>
      </c>
      <c r="C2784" s="148" t="e">
        <f>AVERAGE(B2775,C2776,D2777,E2778,F2779,G2780)</f>
        <v>#DIV/0!</v>
      </c>
      <c r="D2784" s="148" t="e">
        <f>STDEV(B2775,C2776,D2777,E2778,F2779,G2780)</f>
        <v>#DIV/0!</v>
      </c>
      <c r="E2784" s="148" t="e">
        <f>ROUND((D2784/C2784)*100,2)&amp;"%"</f>
        <v>#DIV/0!</v>
      </c>
      <c r="I2784" s="111" t="s">
        <v>199</v>
      </c>
      <c r="J2784" s="148" t="e">
        <f>AVERAGE(I2775,J2776,K2777,L2778,M2779,N2780)</f>
        <v>#DIV/0!</v>
      </c>
      <c r="K2784" s="148" t="e">
        <f>STDEV(I2775,J2776,K2777,L2778,M2779,N2780)</f>
        <v>#DIV/0!</v>
      </c>
      <c r="L2784" s="148" t="e">
        <f>ROUND((K2784/J2784)*100,2)&amp;"%"</f>
        <v>#DIV/0!</v>
      </c>
      <c r="P2784" s="111" t="s">
        <v>199</v>
      </c>
      <c r="Q2784" s="148" t="e">
        <f>AVERAGE(P2775,Q2776,R2777,S2778,T2779,U2780)</f>
        <v>#DIV/0!</v>
      </c>
      <c r="R2784" s="148" t="e">
        <f>STDEV(P2775,Q2776,R2777,S2778,T2779,U2780)</f>
        <v>#DIV/0!</v>
      </c>
      <c r="S2784" s="148" t="e">
        <f>ROUND((R2784/Q2784)*100,2)&amp;"%"</f>
        <v>#DIV/0!</v>
      </c>
    </row>
    <row r="2785" spans="1:21" s="148" customFormat="1" x14ac:dyDescent="0.3">
      <c r="A2785" s="111"/>
      <c r="B2785" s="111" t="s">
        <v>198</v>
      </c>
      <c r="C2785" s="148" t="e">
        <f>AVERAGE(B2776,C2775,D2775,F2775,G2775,E2776)</f>
        <v>#DIV/0!</v>
      </c>
      <c r="D2785" s="148" t="e">
        <f>STDEV(B2776,C2775,D2775,E2776,F2775,G2775)</f>
        <v>#DIV/0!</v>
      </c>
      <c r="E2785" s="148" t="e">
        <f t="shared" ref="E2785:E2789" si="462">ROUND((D2785/C2785)*100,2)&amp;"%"</f>
        <v>#DIV/0!</v>
      </c>
      <c r="F2785" s="111"/>
      <c r="G2785" s="111"/>
      <c r="I2785" s="111" t="s">
        <v>198</v>
      </c>
      <c r="J2785" s="148" t="e">
        <f>AVERAGE(I2776,J2775,K2775,M2775,N2775,L2776)</f>
        <v>#DIV/0!</v>
      </c>
      <c r="K2785" s="148" t="e">
        <f>STDEV(I2776,J2775,K2775,L2776,M2775,N2775)</f>
        <v>#DIV/0!</v>
      </c>
      <c r="L2785" s="148" t="e">
        <f t="shared" ref="L2785:L2789" si="463">ROUND((K2785/J2785)*100,2)&amp;"%"</f>
        <v>#DIV/0!</v>
      </c>
      <c r="M2785" s="111"/>
      <c r="N2785" s="111"/>
      <c r="P2785" s="111" t="s">
        <v>198</v>
      </c>
      <c r="Q2785" s="148" t="e">
        <f>AVERAGE(P2776,Q2775,R2775,T2775,U2775,S2776)</f>
        <v>#DIV/0!</v>
      </c>
      <c r="R2785" s="148" t="e">
        <f>STDEV(P2776,Q2775,R2775,S2776,T2775,U2775)</f>
        <v>#DIV/0!</v>
      </c>
      <c r="S2785" s="148" t="e">
        <f t="shared" ref="S2785:S2789" si="464">ROUND((R2785/Q2785)*100,2)&amp;"%"</f>
        <v>#DIV/0!</v>
      </c>
      <c r="T2785" s="111"/>
      <c r="U2785" s="111"/>
    </row>
    <row r="2786" spans="1:21" s="148" customFormat="1" x14ac:dyDescent="0.3">
      <c r="A2786" s="111"/>
      <c r="B2786" s="111" t="s">
        <v>200</v>
      </c>
      <c r="C2786" s="148" t="e">
        <f>AVERAGE(B2778,C2777,D2776,E2775,F2780,G2779)</f>
        <v>#DIV/0!</v>
      </c>
      <c r="D2786" s="148" t="e">
        <f>STDEV(B2778,C2777,D2776,E2775,F2780,G2779)</f>
        <v>#DIV/0!</v>
      </c>
      <c r="E2786" s="148" t="e">
        <f t="shared" si="462"/>
        <v>#DIV/0!</v>
      </c>
      <c r="F2786" s="111"/>
      <c r="G2786" s="111"/>
      <c r="I2786" s="111" t="s">
        <v>200</v>
      </c>
      <c r="J2786" s="148" t="e">
        <f>AVERAGE(I2778,J2777,K2776,L2775,M2780,N2779)</f>
        <v>#DIV/0!</v>
      </c>
      <c r="K2786" s="148" t="e">
        <f>STDEV(I2778,J2777,K2776,L2775,M2780,N2779)</f>
        <v>#DIV/0!</v>
      </c>
      <c r="L2786" s="148" t="e">
        <f t="shared" si="463"/>
        <v>#DIV/0!</v>
      </c>
      <c r="M2786" s="111"/>
      <c r="N2786" s="111"/>
      <c r="P2786" s="111" t="s">
        <v>200</v>
      </c>
      <c r="Q2786" s="148" t="e">
        <f>AVERAGE(P2778,Q2777,R2776,S2775,T2780,U2779)</f>
        <v>#DIV/0!</v>
      </c>
      <c r="R2786" s="148" t="e">
        <f>STDEV(P2778,Q2777,R2776,S2775,T2780,U2779)</f>
        <v>#DIV/0!</v>
      </c>
      <c r="S2786" s="148" t="e">
        <f t="shared" si="464"/>
        <v>#DIV/0!</v>
      </c>
      <c r="T2786" s="111"/>
      <c r="U2786" s="111"/>
    </row>
    <row r="2787" spans="1:21" s="148" customFormat="1" x14ac:dyDescent="0.3">
      <c r="A2787" s="111"/>
      <c r="B2787" s="111" t="s">
        <v>201</v>
      </c>
      <c r="C2787" s="148" t="e">
        <f>AVERAGE(B2779,C2780,D2780,E2779,F2778,G2777)</f>
        <v>#DIV/0!</v>
      </c>
      <c r="D2787" s="148" t="e">
        <f>STDEV(B2779,C2780,D2780,E2779,F2778,G2777)</f>
        <v>#DIV/0!</v>
      </c>
      <c r="E2787" s="148" t="e">
        <f t="shared" si="462"/>
        <v>#DIV/0!</v>
      </c>
      <c r="F2787" s="111"/>
      <c r="G2787" s="111"/>
      <c r="I2787" s="111" t="s">
        <v>201</v>
      </c>
      <c r="J2787" s="148" t="e">
        <f>AVERAGE(I2779,J2780,K2780,L2779,M2778,N2777)</f>
        <v>#DIV/0!</v>
      </c>
      <c r="K2787" s="148" t="e">
        <f>STDEV(I2779,J2780,K2780,L2779,M2778,N2777)</f>
        <v>#DIV/0!</v>
      </c>
      <c r="L2787" s="148" t="e">
        <f t="shared" si="463"/>
        <v>#DIV/0!</v>
      </c>
      <c r="M2787" s="111"/>
      <c r="N2787" s="111"/>
      <c r="P2787" s="111" t="s">
        <v>201</v>
      </c>
      <c r="Q2787" s="148" t="e">
        <f>AVERAGE(P2779,Q2780,R2780,S2779,T2778,U2777)</f>
        <v>#DIV/0!</v>
      </c>
      <c r="R2787" s="148" t="e">
        <f>STDEV(P2779,Q2780,R2780,S2779,T2778,U2777)</f>
        <v>#DIV/0!</v>
      </c>
      <c r="S2787" s="148" t="e">
        <f t="shared" si="464"/>
        <v>#DIV/0!</v>
      </c>
      <c r="T2787" s="111"/>
      <c r="U2787" s="111"/>
    </row>
    <row r="2788" spans="1:21" s="148" customFormat="1" x14ac:dyDescent="0.3">
      <c r="A2788" s="111"/>
      <c r="B2788" s="111" t="s">
        <v>202</v>
      </c>
      <c r="C2788" s="148" t="e">
        <f>AVERAGE(B2781,C2779,D2778,G2776,F2781,E2782)</f>
        <v>#DIV/0!</v>
      </c>
      <c r="D2788" s="148" t="e">
        <f>STDEV(B2781,C2779,D2778,G2776,F2781,E2782)</f>
        <v>#DIV/0!</v>
      </c>
      <c r="E2788" s="148" t="e">
        <f t="shared" si="462"/>
        <v>#DIV/0!</v>
      </c>
      <c r="F2788" s="111"/>
      <c r="G2788" s="111"/>
      <c r="I2788" s="111" t="s">
        <v>202</v>
      </c>
      <c r="J2788" s="148" t="e">
        <f>AVERAGE(I2781,J2779,K2778,N2776,M2781,L2782)</f>
        <v>#DIV/0!</v>
      </c>
      <c r="K2788" s="148" t="e">
        <f>STDEV(I2781,J2779,K2778,N2776,M2781,L2782)</f>
        <v>#DIV/0!</v>
      </c>
      <c r="L2788" s="148" t="e">
        <f t="shared" si="463"/>
        <v>#DIV/0!</v>
      </c>
      <c r="M2788" s="111"/>
      <c r="N2788" s="111"/>
      <c r="P2788" s="111" t="s">
        <v>202</v>
      </c>
      <c r="Q2788" s="148" t="e">
        <f>AVERAGE(P2781,Q2779,R2778,U2776,T2781,S2782)</f>
        <v>#DIV/0!</v>
      </c>
      <c r="R2788" s="148" t="e">
        <f>STDEV(P2781,Q2779,R2778,U2776,T2781,S2782)</f>
        <v>#DIV/0!</v>
      </c>
      <c r="S2788" s="148" t="e">
        <f t="shared" si="464"/>
        <v>#DIV/0!</v>
      </c>
      <c r="T2788" s="111"/>
      <c r="U2788" s="111"/>
    </row>
    <row r="2789" spans="1:21" s="148" customFormat="1" x14ac:dyDescent="0.3">
      <c r="A2789" s="111"/>
      <c r="B2789" s="111" t="s">
        <v>204</v>
      </c>
      <c r="C2789" s="148" t="e">
        <f>AVERAGE(B2782,C2781,D2782,E2781,F2782,G2781)</f>
        <v>#DIV/0!</v>
      </c>
      <c r="D2789" s="148" t="e">
        <f>STDEV(B2782,C2781,D2782,E2781,F2782,G2781)</f>
        <v>#DIV/0!</v>
      </c>
      <c r="E2789" s="148" t="e">
        <f t="shared" si="462"/>
        <v>#DIV/0!</v>
      </c>
      <c r="F2789" s="111"/>
      <c r="G2789" s="111"/>
      <c r="I2789" s="111" t="s">
        <v>204</v>
      </c>
      <c r="J2789" s="148" t="e">
        <f>AVERAGE(I2782,J2781,K2782,L2781,M2782,N2781)</f>
        <v>#DIV/0!</v>
      </c>
      <c r="K2789" s="148" t="e">
        <f>STDEV(I2782,J2781,K2782,L2781,M2782,N2781)</f>
        <v>#DIV/0!</v>
      </c>
      <c r="L2789" s="148" t="e">
        <f t="shared" si="463"/>
        <v>#DIV/0!</v>
      </c>
      <c r="M2789" s="111"/>
      <c r="N2789" s="111"/>
      <c r="P2789" s="111" t="s">
        <v>204</v>
      </c>
      <c r="Q2789" s="148" t="e">
        <f>AVERAGE(P2782,Q2781,R2782,S2781,T2782,U2781)</f>
        <v>#DIV/0!</v>
      </c>
      <c r="R2789" s="148" t="e">
        <f>STDEV(P2782,Q2781,R2782,S2781,T2782,U2781)</f>
        <v>#DIV/0!</v>
      </c>
      <c r="S2789" s="148" t="e">
        <f t="shared" si="464"/>
        <v>#DIV/0!</v>
      </c>
      <c r="T2789" s="111"/>
      <c r="U2789" s="111"/>
    </row>
    <row r="2790" spans="1:21" s="148" customFormat="1" x14ac:dyDescent="0.3">
      <c r="A2790" s="111"/>
      <c r="B2790" s="111"/>
      <c r="C2790" s="111"/>
      <c r="D2790" s="111"/>
      <c r="E2790" s="111"/>
      <c r="F2790" s="111"/>
      <c r="G2790" s="111"/>
      <c r="I2790" s="111"/>
      <c r="J2790" s="111"/>
      <c r="K2790" s="111"/>
      <c r="L2790" s="111"/>
      <c r="M2790" s="111"/>
      <c r="N2790" s="111"/>
      <c r="P2790" s="111"/>
      <c r="Q2790" s="111"/>
      <c r="R2790" s="111"/>
      <c r="S2790" s="111"/>
      <c r="T2790" s="111"/>
      <c r="U2790" s="111"/>
    </row>
    <row r="2791" spans="1:21" s="148" customFormat="1" x14ac:dyDescent="0.3">
      <c r="A2791" s="111"/>
      <c r="B2791" s="52" t="s">
        <v>194</v>
      </c>
      <c r="C2791" s="106"/>
      <c r="D2791" s="106"/>
      <c r="E2791" s="106"/>
      <c r="F2791" s="106"/>
      <c r="G2791" s="106"/>
      <c r="H2791" s="106"/>
      <c r="I2791" s="52" t="s">
        <v>195</v>
      </c>
      <c r="J2791" s="106"/>
      <c r="K2791" s="106"/>
      <c r="L2791" s="106"/>
      <c r="M2791" s="106"/>
      <c r="N2791" s="106"/>
      <c r="O2791" s="106"/>
      <c r="P2791" s="52" t="s">
        <v>196</v>
      </c>
      <c r="Q2791" s="106"/>
      <c r="R2791" s="106"/>
      <c r="S2791" s="106"/>
      <c r="T2791" s="106"/>
      <c r="U2791" s="106"/>
    </row>
    <row r="2792" spans="1:21" s="148" customFormat="1" x14ac:dyDescent="0.3">
      <c r="A2792" s="111"/>
      <c r="B2792" s="131"/>
      <c r="C2792" s="131"/>
      <c r="D2792" s="131"/>
      <c r="E2792" s="131"/>
      <c r="F2792" s="131"/>
      <c r="G2792" s="131"/>
      <c r="H2792" s="106"/>
      <c r="I2792" s="131"/>
      <c r="J2792" s="131"/>
      <c r="K2792" s="131"/>
      <c r="L2792" s="131"/>
      <c r="M2792" s="131"/>
      <c r="N2792" s="131"/>
      <c r="O2792" s="106"/>
      <c r="P2792" s="131"/>
      <c r="Q2792" s="131"/>
      <c r="R2792" s="131"/>
      <c r="S2792" s="131"/>
      <c r="T2792" s="131"/>
      <c r="U2792" s="131"/>
    </row>
    <row r="2793" spans="1:21" s="148" customFormat="1" x14ac:dyDescent="0.3">
      <c r="A2793" s="111"/>
      <c r="B2793" s="132"/>
      <c r="C2793" s="133"/>
      <c r="D2793" s="133"/>
      <c r="E2793" s="134"/>
      <c r="F2793" s="133"/>
      <c r="G2793" s="133"/>
      <c r="H2793" s="106"/>
      <c r="I2793" s="132"/>
      <c r="J2793" s="133"/>
      <c r="K2793" s="133"/>
      <c r="L2793" s="134"/>
      <c r="M2793" s="133"/>
      <c r="N2793" s="133"/>
      <c r="O2793" s="106"/>
      <c r="P2793" s="132"/>
      <c r="Q2793" s="133"/>
      <c r="R2793" s="133"/>
      <c r="S2793" s="134"/>
      <c r="T2793" s="133"/>
      <c r="U2793" s="133"/>
    </row>
    <row r="2794" spans="1:21" s="148" customFormat="1" x14ac:dyDescent="0.3">
      <c r="A2794" s="111"/>
      <c r="B2794" s="133"/>
      <c r="C2794" s="132"/>
      <c r="D2794" s="134"/>
      <c r="E2794" s="133"/>
      <c r="F2794" s="135"/>
      <c r="G2794" s="136"/>
      <c r="H2794" s="106"/>
      <c r="I2794" s="133"/>
      <c r="J2794" s="132"/>
      <c r="K2794" s="134"/>
      <c r="L2794" s="133"/>
      <c r="M2794" s="135"/>
      <c r="N2794" s="136"/>
      <c r="O2794" s="106"/>
      <c r="P2794" s="133"/>
      <c r="Q2794" s="132"/>
      <c r="R2794" s="134"/>
      <c r="S2794" s="133"/>
      <c r="T2794" s="135"/>
      <c r="U2794" s="136"/>
    </row>
    <row r="2795" spans="1:21" s="148" customFormat="1" x14ac:dyDescent="0.3">
      <c r="A2795" s="111"/>
      <c r="B2795" s="135"/>
      <c r="C2795" s="134"/>
      <c r="D2795" s="132"/>
      <c r="E2795" s="135"/>
      <c r="F2795" s="135"/>
      <c r="G2795" s="137"/>
      <c r="H2795" s="106"/>
      <c r="I2795" s="135"/>
      <c r="J2795" s="134"/>
      <c r="K2795" s="132"/>
      <c r="L2795" s="135"/>
      <c r="M2795" s="135"/>
      <c r="N2795" s="137"/>
      <c r="O2795" s="106"/>
      <c r="P2795" s="135"/>
      <c r="Q2795" s="134"/>
      <c r="R2795" s="132"/>
      <c r="S2795" s="135"/>
      <c r="T2795" s="135"/>
      <c r="U2795" s="137"/>
    </row>
    <row r="2796" spans="1:21" s="148" customFormat="1" x14ac:dyDescent="0.3">
      <c r="A2796" s="111"/>
      <c r="B2796" s="134"/>
      <c r="C2796" s="135"/>
      <c r="D2796" s="136"/>
      <c r="E2796" s="132"/>
      <c r="F2796" s="137"/>
      <c r="G2796" s="135"/>
      <c r="H2796" s="106"/>
      <c r="I2796" s="134"/>
      <c r="J2796" s="135"/>
      <c r="K2796" s="136"/>
      <c r="L2796" s="132"/>
      <c r="M2796" s="137"/>
      <c r="N2796" s="135"/>
      <c r="O2796" s="106"/>
      <c r="P2796" s="134"/>
      <c r="Q2796" s="135"/>
      <c r="R2796" s="136"/>
      <c r="S2796" s="132"/>
      <c r="T2796" s="137"/>
      <c r="U2796" s="135"/>
    </row>
    <row r="2797" spans="1:21" s="148" customFormat="1" x14ac:dyDescent="0.3">
      <c r="A2797" s="111"/>
      <c r="B2797" s="137"/>
      <c r="C2797" s="136"/>
      <c r="D2797" s="135"/>
      <c r="E2797" s="137"/>
      <c r="F2797" s="132"/>
      <c r="G2797" s="134"/>
      <c r="H2797" s="106"/>
      <c r="I2797" s="137"/>
      <c r="J2797" s="136"/>
      <c r="K2797" s="135"/>
      <c r="L2797" s="137"/>
      <c r="M2797" s="132"/>
      <c r="N2797" s="134"/>
      <c r="O2797" s="106"/>
      <c r="P2797" s="137"/>
      <c r="Q2797" s="136"/>
      <c r="R2797" s="135"/>
      <c r="S2797" s="137"/>
      <c r="T2797" s="132"/>
      <c r="U2797" s="134"/>
    </row>
    <row r="2798" spans="1:21" s="148" customFormat="1" x14ac:dyDescent="0.3">
      <c r="A2798" s="111"/>
      <c r="B2798" s="135"/>
      <c r="C2798" s="137"/>
      <c r="D2798" s="137"/>
      <c r="E2798" s="135"/>
      <c r="F2798" s="134"/>
      <c r="G2798" s="132"/>
      <c r="H2798" s="106"/>
      <c r="I2798" s="135"/>
      <c r="J2798" s="137"/>
      <c r="K2798" s="137"/>
      <c r="L2798" s="135"/>
      <c r="M2798" s="134"/>
      <c r="N2798" s="132"/>
      <c r="O2798" s="106"/>
      <c r="P2798" s="135"/>
      <c r="Q2798" s="137"/>
      <c r="R2798" s="137"/>
      <c r="S2798" s="135"/>
      <c r="T2798" s="134"/>
      <c r="U2798" s="132"/>
    </row>
    <row r="2799" spans="1:21" s="148" customFormat="1" x14ac:dyDescent="0.3">
      <c r="A2799" s="111"/>
      <c r="B2799" s="136"/>
      <c r="C2799" s="138"/>
      <c r="D2799" s="135"/>
      <c r="E2799" s="138"/>
      <c r="F2799" s="136"/>
      <c r="G2799" s="138"/>
      <c r="H2799" s="106"/>
      <c r="I2799" s="136"/>
      <c r="J2799" s="138"/>
      <c r="K2799" s="135"/>
      <c r="L2799" s="138"/>
      <c r="M2799" s="136"/>
      <c r="N2799" s="138"/>
      <c r="O2799" s="106"/>
      <c r="P2799" s="136"/>
      <c r="Q2799" s="138"/>
      <c r="R2799" s="135"/>
      <c r="S2799" s="138"/>
      <c r="T2799" s="136"/>
      <c r="U2799" s="138"/>
    </row>
    <row r="2800" spans="1:21" s="148" customFormat="1" x14ac:dyDescent="0.3">
      <c r="A2800" s="111"/>
      <c r="B2800" s="145"/>
      <c r="C2800" s="146"/>
      <c r="D2800" s="145"/>
      <c r="E2800" s="147"/>
      <c r="F2800" s="145"/>
      <c r="G2800" s="146"/>
      <c r="H2800" s="106"/>
      <c r="I2800" s="145"/>
      <c r="J2800" s="146"/>
      <c r="K2800" s="145"/>
      <c r="L2800" s="147"/>
      <c r="M2800" s="145"/>
      <c r="N2800" s="146"/>
      <c r="O2800" s="106"/>
      <c r="P2800" s="145"/>
      <c r="Q2800" s="146"/>
      <c r="R2800" s="145"/>
      <c r="S2800" s="147"/>
      <c r="T2800" s="145"/>
      <c r="U2800" s="146"/>
    </row>
    <row r="2801" spans="1:21" s="148" customFormat="1" x14ac:dyDescent="0.3">
      <c r="A2801" s="111"/>
      <c r="C2801" s="111" t="s">
        <v>197</v>
      </c>
      <c r="D2801" s="111" t="s">
        <v>3</v>
      </c>
      <c r="E2801" s="111" t="s">
        <v>203</v>
      </c>
      <c r="J2801" s="111" t="s">
        <v>197</v>
      </c>
      <c r="K2801" s="111" t="s">
        <v>3</v>
      </c>
      <c r="L2801" s="111" t="s">
        <v>203</v>
      </c>
      <c r="Q2801" s="111" t="s">
        <v>197</v>
      </c>
      <c r="R2801" s="111" t="s">
        <v>3</v>
      </c>
      <c r="S2801" s="111" t="s">
        <v>203</v>
      </c>
    </row>
    <row r="2802" spans="1:21" s="148" customFormat="1" x14ac:dyDescent="0.3">
      <c r="A2802" s="111"/>
      <c r="B2802" s="111" t="s">
        <v>199</v>
      </c>
      <c r="C2802" s="148" t="e">
        <f>AVERAGE(B2793,C2794,D2795,E2796,F2797,G2798)</f>
        <v>#DIV/0!</v>
      </c>
      <c r="D2802" s="148" t="e">
        <f>STDEV(B2793,C2794,D2795,E2796,F2797,G2798)</f>
        <v>#DIV/0!</v>
      </c>
      <c r="E2802" s="148" t="e">
        <f>ROUND((D2802/C2802)*100,2)&amp;"%"</f>
        <v>#DIV/0!</v>
      </c>
      <c r="I2802" s="111" t="s">
        <v>199</v>
      </c>
      <c r="J2802" s="148" t="e">
        <f>AVERAGE(I2793,J2794,K2795,L2796,M2797,N2798)</f>
        <v>#DIV/0!</v>
      </c>
      <c r="K2802" s="148" t="e">
        <f>STDEV(I2793,J2794,K2795,L2796,M2797,N2798)</f>
        <v>#DIV/0!</v>
      </c>
      <c r="L2802" s="148" t="e">
        <f>ROUND((K2802/J2802)*100,2)&amp;"%"</f>
        <v>#DIV/0!</v>
      </c>
      <c r="P2802" s="111" t="s">
        <v>199</v>
      </c>
      <c r="Q2802" s="148" t="e">
        <f>AVERAGE(P2793,Q2794,R2795,S2796,T2797,U2798)</f>
        <v>#DIV/0!</v>
      </c>
      <c r="R2802" s="148" t="e">
        <f>STDEV(P2793,Q2794,R2795,S2796,T2797,U2798)</f>
        <v>#DIV/0!</v>
      </c>
      <c r="S2802" s="148" t="e">
        <f>ROUND((R2802/Q2802)*100,2)&amp;"%"</f>
        <v>#DIV/0!</v>
      </c>
    </row>
    <row r="2803" spans="1:21" s="148" customFormat="1" x14ac:dyDescent="0.3">
      <c r="A2803" s="111"/>
      <c r="B2803" s="111" t="s">
        <v>198</v>
      </c>
      <c r="C2803" s="148" t="e">
        <f>AVERAGE(B2794,C2793,D2793,F2793,G2793,E2794)</f>
        <v>#DIV/0!</v>
      </c>
      <c r="D2803" s="148" t="e">
        <f>STDEV(B2794,C2793,D2793,E2794,F2793,G2793)</f>
        <v>#DIV/0!</v>
      </c>
      <c r="E2803" s="148" t="e">
        <f t="shared" ref="E2803:E2807" si="465">ROUND((D2803/C2803)*100,2)&amp;"%"</f>
        <v>#DIV/0!</v>
      </c>
      <c r="F2803" s="111"/>
      <c r="G2803" s="111"/>
      <c r="I2803" s="111" t="s">
        <v>198</v>
      </c>
      <c r="J2803" s="148" t="e">
        <f>AVERAGE(I2794,J2793,K2793,M2793,N2793,L2794)</f>
        <v>#DIV/0!</v>
      </c>
      <c r="K2803" s="148" t="e">
        <f>STDEV(I2794,J2793,K2793,L2794,M2793,N2793)</f>
        <v>#DIV/0!</v>
      </c>
      <c r="L2803" s="148" t="e">
        <f t="shared" ref="L2803:L2807" si="466">ROUND((K2803/J2803)*100,2)&amp;"%"</f>
        <v>#DIV/0!</v>
      </c>
      <c r="M2803" s="111"/>
      <c r="N2803" s="111"/>
      <c r="P2803" s="111" t="s">
        <v>198</v>
      </c>
      <c r="Q2803" s="148" t="e">
        <f>AVERAGE(P2794,Q2793,R2793,T2793,U2793,S2794)</f>
        <v>#DIV/0!</v>
      </c>
      <c r="R2803" s="148" t="e">
        <f>STDEV(P2794,Q2793,R2793,S2794,T2793,U2793)</f>
        <v>#DIV/0!</v>
      </c>
      <c r="S2803" s="148" t="e">
        <f t="shared" ref="S2803:S2807" si="467">ROUND((R2803/Q2803)*100,2)&amp;"%"</f>
        <v>#DIV/0!</v>
      </c>
      <c r="T2803" s="111"/>
      <c r="U2803" s="111"/>
    </row>
    <row r="2804" spans="1:21" s="148" customFormat="1" x14ac:dyDescent="0.3">
      <c r="A2804" s="111"/>
      <c r="B2804" s="111" t="s">
        <v>200</v>
      </c>
      <c r="C2804" s="148" t="e">
        <f>AVERAGE(B2796,C2795,D2794,E2793,F2798,G2797)</f>
        <v>#DIV/0!</v>
      </c>
      <c r="D2804" s="148" t="e">
        <f>STDEV(B2796,C2795,D2794,E2793,F2798,G2797)</f>
        <v>#DIV/0!</v>
      </c>
      <c r="E2804" s="148" t="e">
        <f t="shared" si="465"/>
        <v>#DIV/0!</v>
      </c>
      <c r="F2804" s="111"/>
      <c r="G2804" s="111"/>
      <c r="I2804" s="111" t="s">
        <v>200</v>
      </c>
      <c r="J2804" s="148" t="e">
        <f>AVERAGE(I2796,J2795,K2794,L2793,M2798,N2797)</f>
        <v>#DIV/0!</v>
      </c>
      <c r="K2804" s="148" t="e">
        <f>STDEV(I2796,J2795,K2794,L2793,M2798,N2797)</f>
        <v>#DIV/0!</v>
      </c>
      <c r="L2804" s="148" t="e">
        <f t="shared" si="466"/>
        <v>#DIV/0!</v>
      </c>
      <c r="M2804" s="111"/>
      <c r="N2804" s="111"/>
      <c r="P2804" s="111" t="s">
        <v>200</v>
      </c>
      <c r="Q2804" s="148" t="e">
        <f>AVERAGE(P2796,Q2795,R2794,S2793,T2798,U2797)</f>
        <v>#DIV/0!</v>
      </c>
      <c r="R2804" s="148" t="e">
        <f>STDEV(P2796,Q2795,R2794,S2793,T2798,U2797)</f>
        <v>#DIV/0!</v>
      </c>
      <c r="S2804" s="148" t="e">
        <f t="shared" si="467"/>
        <v>#DIV/0!</v>
      </c>
      <c r="T2804" s="111"/>
      <c r="U2804" s="111"/>
    </row>
    <row r="2805" spans="1:21" s="148" customFormat="1" x14ac:dyDescent="0.3">
      <c r="A2805" s="111"/>
      <c r="B2805" s="111" t="s">
        <v>201</v>
      </c>
      <c r="C2805" s="148" t="e">
        <f>AVERAGE(B2797,C2798,D2798,E2797,F2796,G2795)</f>
        <v>#DIV/0!</v>
      </c>
      <c r="D2805" s="148" t="e">
        <f>STDEV(B2797,C2798,D2798,E2797,F2796,G2795)</f>
        <v>#DIV/0!</v>
      </c>
      <c r="E2805" s="148" t="e">
        <f t="shared" si="465"/>
        <v>#DIV/0!</v>
      </c>
      <c r="F2805" s="111"/>
      <c r="G2805" s="111"/>
      <c r="I2805" s="111" t="s">
        <v>201</v>
      </c>
      <c r="J2805" s="148" t="e">
        <f>AVERAGE(I2797,J2798,K2798,L2797,M2796,N2795)</f>
        <v>#DIV/0!</v>
      </c>
      <c r="K2805" s="148" t="e">
        <f>STDEV(I2797,J2798,K2798,L2797,M2796,N2795)</f>
        <v>#DIV/0!</v>
      </c>
      <c r="L2805" s="148" t="e">
        <f t="shared" si="466"/>
        <v>#DIV/0!</v>
      </c>
      <c r="M2805" s="111"/>
      <c r="N2805" s="111"/>
      <c r="P2805" s="111" t="s">
        <v>201</v>
      </c>
      <c r="Q2805" s="148" t="e">
        <f>AVERAGE(P2797,Q2798,R2798,S2797,T2796,U2795)</f>
        <v>#DIV/0!</v>
      </c>
      <c r="R2805" s="148" t="e">
        <f>STDEV(P2797,Q2798,R2798,S2797,T2796,U2795)</f>
        <v>#DIV/0!</v>
      </c>
      <c r="S2805" s="148" t="e">
        <f t="shared" si="467"/>
        <v>#DIV/0!</v>
      </c>
      <c r="T2805" s="111"/>
      <c r="U2805" s="111"/>
    </row>
    <row r="2806" spans="1:21" s="148" customFormat="1" x14ac:dyDescent="0.3">
      <c r="A2806" s="111"/>
      <c r="B2806" s="111" t="s">
        <v>202</v>
      </c>
      <c r="C2806" s="148" t="e">
        <f>AVERAGE(B2799,C2797,D2796,G2794,F2799,E2800)</f>
        <v>#DIV/0!</v>
      </c>
      <c r="D2806" s="148" t="e">
        <f>STDEV(B2799,C2797,D2796,G2794,F2799,E2800)</f>
        <v>#DIV/0!</v>
      </c>
      <c r="E2806" s="148" t="e">
        <f t="shared" si="465"/>
        <v>#DIV/0!</v>
      </c>
      <c r="F2806" s="111"/>
      <c r="G2806" s="111"/>
      <c r="I2806" s="111" t="s">
        <v>202</v>
      </c>
      <c r="J2806" s="148" t="e">
        <f>AVERAGE(I2799,J2797,K2796,N2794,M2799,L2800)</f>
        <v>#DIV/0!</v>
      </c>
      <c r="K2806" s="148" t="e">
        <f>STDEV(I2799,J2797,K2796,N2794,M2799,L2800)</f>
        <v>#DIV/0!</v>
      </c>
      <c r="L2806" s="148" t="e">
        <f t="shared" si="466"/>
        <v>#DIV/0!</v>
      </c>
      <c r="M2806" s="111"/>
      <c r="N2806" s="111"/>
      <c r="P2806" s="111" t="s">
        <v>202</v>
      </c>
      <c r="Q2806" s="148" t="e">
        <f>AVERAGE(P2799,Q2797,R2796,U2794,T2799,S2800)</f>
        <v>#DIV/0!</v>
      </c>
      <c r="R2806" s="148" t="e">
        <f>STDEV(P2799,Q2797,R2796,U2794,T2799,S2800)</f>
        <v>#DIV/0!</v>
      </c>
      <c r="S2806" s="148" t="e">
        <f t="shared" si="467"/>
        <v>#DIV/0!</v>
      </c>
      <c r="T2806" s="111"/>
      <c r="U2806" s="111"/>
    </row>
    <row r="2807" spans="1:21" s="148" customFormat="1" x14ac:dyDescent="0.3">
      <c r="A2807" s="111"/>
      <c r="B2807" s="111" t="s">
        <v>204</v>
      </c>
      <c r="C2807" s="148" t="e">
        <f>AVERAGE(B2800,C2799,D2800,E2799,F2800,G2799)</f>
        <v>#DIV/0!</v>
      </c>
      <c r="D2807" s="148" t="e">
        <f>STDEV(B2800,C2799,D2800,E2799,F2800,G2799)</f>
        <v>#DIV/0!</v>
      </c>
      <c r="E2807" s="148" t="e">
        <f t="shared" si="465"/>
        <v>#DIV/0!</v>
      </c>
      <c r="F2807" s="111"/>
      <c r="G2807" s="111"/>
      <c r="I2807" s="111" t="s">
        <v>204</v>
      </c>
      <c r="J2807" s="148" t="e">
        <f>AVERAGE(I2800,J2799,K2800,L2799,M2800,N2799)</f>
        <v>#DIV/0!</v>
      </c>
      <c r="K2807" s="148" t="e">
        <f>STDEV(I2800,J2799,K2800,L2799,M2800,N2799)</f>
        <v>#DIV/0!</v>
      </c>
      <c r="L2807" s="148" t="e">
        <f t="shared" si="466"/>
        <v>#DIV/0!</v>
      </c>
      <c r="M2807" s="111"/>
      <c r="N2807" s="111"/>
      <c r="P2807" s="111" t="s">
        <v>204</v>
      </c>
      <c r="Q2807" s="148" t="e">
        <f>AVERAGE(P2800,Q2799,R2800,S2799,T2800,U2799)</f>
        <v>#DIV/0!</v>
      </c>
      <c r="R2807" s="148" t="e">
        <f>STDEV(P2800,Q2799,R2800,S2799,T2800,U2799)</f>
        <v>#DIV/0!</v>
      </c>
      <c r="S2807" s="148" t="e">
        <f t="shared" si="467"/>
        <v>#DIV/0!</v>
      </c>
      <c r="T2807" s="111"/>
      <c r="U2807" s="111"/>
    </row>
    <row r="2808" spans="1:21" s="148" customFormat="1" x14ac:dyDescent="0.3">
      <c r="A2808" s="111"/>
      <c r="B2808" s="111"/>
      <c r="C2808" s="111"/>
      <c r="D2808" s="111"/>
      <c r="E2808" s="111"/>
      <c r="F2808" s="111"/>
      <c r="G2808" s="111"/>
      <c r="I2808" s="111"/>
      <c r="J2808" s="111"/>
      <c r="K2808" s="111"/>
      <c r="L2808" s="111"/>
      <c r="M2808" s="111"/>
      <c r="N2808" s="111"/>
      <c r="P2808" s="111"/>
      <c r="Q2808" s="111"/>
      <c r="R2808" s="111"/>
      <c r="S2808" s="111"/>
      <c r="T2808" s="111"/>
      <c r="U2808" s="111"/>
    </row>
    <row r="2809" spans="1:21" s="148" customFormat="1" x14ac:dyDescent="0.3">
      <c r="A2809" s="111"/>
      <c r="B2809" s="52" t="s">
        <v>194</v>
      </c>
      <c r="C2809" s="106"/>
      <c r="D2809" s="106"/>
      <c r="E2809" s="106"/>
      <c r="F2809" s="106"/>
      <c r="G2809" s="106"/>
      <c r="H2809" s="106"/>
      <c r="I2809" s="52" t="s">
        <v>195</v>
      </c>
      <c r="J2809" s="106"/>
      <c r="K2809" s="106"/>
      <c r="L2809" s="106"/>
      <c r="M2809" s="106"/>
      <c r="N2809" s="106"/>
      <c r="O2809" s="106"/>
      <c r="P2809" s="52" t="s">
        <v>196</v>
      </c>
      <c r="Q2809" s="106"/>
      <c r="R2809" s="106"/>
      <c r="S2809" s="106"/>
      <c r="T2809" s="106"/>
      <c r="U2809" s="106"/>
    </row>
    <row r="2810" spans="1:21" s="148" customFormat="1" x14ac:dyDescent="0.3">
      <c r="A2810" s="111"/>
      <c r="B2810" s="131"/>
      <c r="C2810" s="131"/>
      <c r="D2810" s="131"/>
      <c r="E2810" s="131"/>
      <c r="F2810" s="131"/>
      <c r="G2810" s="131"/>
      <c r="H2810" s="106"/>
      <c r="I2810" s="131"/>
      <c r="J2810" s="131"/>
      <c r="K2810" s="131"/>
      <c r="L2810" s="131"/>
      <c r="M2810" s="131"/>
      <c r="N2810" s="131"/>
      <c r="O2810" s="106"/>
      <c r="P2810" s="131"/>
      <c r="Q2810" s="131"/>
      <c r="R2810" s="131"/>
      <c r="S2810" s="131"/>
      <c r="T2810" s="131"/>
      <c r="U2810" s="131"/>
    </row>
    <row r="2811" spans="1:21" s="148" customFormat="1" x14ac:dyDescent="0.3">
      <c r="A2811" s="111"/>
      <c r="B2811" s="132"/>
      <c r="C2811" s="133"/>
      <c r="D2811" s="133"/>
      <c r="E2811" s="134"/>
      <c r="F2811" s="133"/>
      <c r="G2811" s="133"/>
      <c r="H2811" s="106"/>
      <c r="I2811" s="132"/>
      <c r="J2811" s="133"/>
      <c r="K2811" s="133"/>
      <c r="L2811" s="134"/>
      <c r="M2811" s="133"/>
      <c r="N2811" s="133"/>
      <c r="O2811" s="106"/>
      <c r="P2811" s="132"/>
      <c r="Q2811" s="133"/>
      <c r="R2811" s="133"/>
      <c r="S2811" s="134"/>
      <c r="T2811" s="133"/>
      <c r="U2811" s="133"/>
    </row>
    <row r="2812" spans="1:21" s="148" customFormat="1" x14ac:dyDescent="0.3">
      <c r="A2812" s="111"/>
      <c r="B2812" s="133"/>
      <c r="C2812" s="132"/>
      <c r="D2812" s="134"/>
      <c r="E2812" s="133"/>
      <c r="F2812" s="135"/>
      <c r="G2812" s="136"/>
      <c r="H2812" s="106"/>
      <c r="I2812" s="133"/>
      <c r="J2812" s="132"/>
      <c r="K2812" s="134"/>
      <c r="L2812" s="133"/>
      <c r="M2812" s="135"/>
      <c r="N2812" s="136"/>
      <c r="O2812" s="106"/>
      <c r="P2812" s="133"/>
      <c r="Q2812" s="132"/>
      <c r="R2812" s="134"/>
      <c r="S2812" s="133"/>
      <c r="T2812" s="135"/>
      <c r="U2812" s="136"/>
    </row>
    <row r="2813" spans="1:21" s="148" customFormat="1" x14ac:dyDescent="0.3">
      <c r="A2813" s="111"/>
      <c r="B2813" s="135"/>
      <c r="C2813" s="134"/>
      <c r="D2813" s="132"/>
      <c r="E2813" s="135"/>
      <c r="F2813" s="135"/>
      <c r="G2813" s="137"/>
      <c r="H2813" s="106"/>
      <c r="I2813" s="135"/>
      <c r="J2813" s="134"/>
      <c r="K2813" s="132"/>
      <c r="L2813" s="135"/>
      <c r="M2813" s="135"/>
      <c r="N2813" s="137"/>
      <c r="O2813" s="106"/>
      <c r="P2813" s="135"/>
      <c r="Q2813" s="134"/>
      <c r="R2813" s="132"/>
      <c r="S2813" s="135"/>
      <c r="T2813" s="135"/>
      <c r="U2813" s="137"/>
    </row>
    <row r="2814" spans="1:21" s="148" customFormat="1" x14ac:dyDescent="0.3">
      <c r="A2814" s="111"/>
      <c r="B2814" s="134"/>
      <c r="C2814" s="135"/>
      <c r="D2814" s="136"/>
      <c r="E2814" s="132"/>
      <c r="F2814" s="137"/>
      <c r="G2814" s="135"/>
      <c r="H2814" s="106"/>
      <c r="I2814" s="134"/>
      <c r="J2814" s="135"/>
      <c r="K2814" s="136"/>
      <c r="L2814" s="132"/>
      <c r="M2814" s="137"/>
      <c r="N2814" s="135"/>
      <c r="O2814" s="106"/>
      <c r="P2814" s="134"/>
      <c r="Q2814" s="135"/>
      <c r="R2814" s="136"/>
      <c r="S2814" s="132"/>
      <c r="T2814" s="137"/>
      <c r="U2814" s="135"/>
    </row>
    <row r="2815" spans="1:21" s="148" customFormat="1" x14ac:dyDescent="0.3">
      <c r="A2815" s="111"/>
      <c r="B2815" s="137"/>
      <c r="C2815" s="136"/>
      <c r="D2815" s="135"/>
      <c r="E2815" s="137"/>
      <c r="F2815" s="132"/>
      <c r="G2815" s="134"/>
      <c r="H2815" s="106"/>
      <c r="I2815" s="137"/>
      <c r="J2815" s="136"/>
      <c r="K2815" s="135"/>
      <c r="L2815" s="137"/>
      <c r="M2815" s="132"/>
      <c r="N2815" s="134"/>
      <c r="O2815" s="106"/>
      <c r="P2815" s="137"/>
      <c r="Q2815" s="136"/>
      <c r="R2815" s="135"/>
      <c r="S2815" s="137"/>
      <c r="T2815" s="132"/>
      <c r="U2815" s="134"/>
    </row>
    <row r="2816" spans="1:21" s="148" customFormat="1" x14ac:dyDescent="0.3">
      <c r="A2816" s="111"/>
      <c r="B2816" s="135"/>
      <c r="C2816" s="137"/>
      <c r="D2816" s="137"/>
      <c r="E2816" s="135"/>
      <c r="F2816" s="134"/>
      <c r="G2816" s="132"/>
      <c r="H2816" s="106"/>
      <c r="I2816" s="135"/>
      <c r="J2816" s="137"/>
      <c r="K2816" s="137"/>
      <c r="L2816" s="135"/>
      <c r="M2816" s="134"/>
      <c r="N2816" s="132"/>
      <c r="O2816" s="106"/>
      <c r="P2816" s="135"/>
      <c r="Q2816" s="137"/>
      <c r="R2816" s="137"/>
      <c r="S2816" s="135"/>
      <c r="T2816" s="134"/>
      <c r="U2816" s="132"/>
    </row>
    <row r="2817" spans="1:21" s="148" customFormat="1" x14ac:dyDescent="0.3">
      <c r="A2817" s="111"/>
      <c r="B2817" s="136"/>
      <c r="C2817" s="138"/>
      <c r="D2817" s="135"/>
      <c r="E2817" s="138"/>
      <c r="F2817" s="136"/>
      <c r="G2817" s="138"/>
      <c r="H2817" s="106"/>
      <c r="I2817" s="136"/>
      <c r="J2817" s="138"/>
      <c r="K2817" s="135"/>
      <c r="L2817" s="138"/>
      <c r="M2817" s="136"/>
      <c r="N2817" s="138"/>
      <c r="O2817" s="106"/>
      <c r="P2817" s="136"/>
      <c r="Q2817" s="138"/>
      <c r="R2817" s="135"/>
      <c r="S2817" s="138"/>
      <c r="T2817" s="136"/>
      <c r="U2817" s="138"/>
    </row>
    <row r="2818" spans="1:21" s="148" customFormat="1" x14ac:dyDescent="0.3">
      <c r="A2818" s="111"/>
      <c r="B2818" s="145"/>
      <c r="C2818" s="146"/>
      <c r="D2818" s="145"/>
      <c r="E2818" s="147"/>
      <c r="F2818" s="145"/>
      <c r="G2818" s="146"/>
      <c r="H2818" s="106"/>
      <c r="I2818" s="145"/>
      <c r="J2818" s="146"/>
      <c r="K2818" s="145"/>
      <c r="L2818" s="147"/>
      <c r="M2818" s="145"/>
      <c r="N2818" s="146"/>
      <c r="O2818" s="106"/>
      <c r="P2818" s="145"/>
      <c r="Q2818" s="146"/>
      <c r="R2818" s="145"/>
      <c r="S2818" s="147"/>
      <c r="T2818" s="145"/>
      <c r="U2818" s="146"/>
    </row>
    <row r="2819" spans="1:21" s="148" customFormat="1" x14ac:dyDescent="0.3">
      <c r="A2819" s="111"/>
      <c r="C2819" s="111" t="s">
        <v>197</v>
      </c>
      <c r="D2819" s="111" t="s">
        <v>3</v>
      </c>
      <c r="E2819" s="111" t="s">
        <v>203</v>
      </c>
      <c r="J2819" s="111" t="s">
        <v>197</v>
      </c>
      <c r="K2819" s="111" t="s">
        <v>3</v>
      </c>
      <c r="L2819" s="111" t="s">
        <v>203</v>
      </c>
      <c r="Q2819" s="111" t="s">
        <v>197</v>
      </c>
      <c r="R2819" s="111" t="s">
        <v>3</v>
      </c>
      <c r="S2819" s="111" t="s">
        <v>203</v>
      </c>
    </row>
    <row r="2820" spans="1:21" s="148" customFormat="1" x14ac:dyDescent="0.3">
      <c r="A2820" s="111"/>
      <c r="B2820" s="111" t="s">
        <v>199</v>
      </c>
      <c r="C2820" s="148" t="e">
        <f>AVERAGE(B2811,C2812,D2813,E2814,F2815,G2816)</f>
        <v>#DIV/0!</v>
      </c>
      <c r="D2820" s="148" t="e">
        <f>STDEV(B2811,C2812,D2813,E2814,F2815,G2816)</f>
        <v>#DIV/0!</v>
      </c>
      <c r="E2820" s="148" t="e">
        <f>ROUND((D2820/C2820)*100,2)&amp;"%"</f>
        <v>#DIV/0!</v>
      </c>
      <c r="I2820" s="111" t="s">
        <v>199</v>
      </c>
      <c r="J2820" s="148" t="e">
        <f>AVERAGE(I2811,J2812,K2813,L2814,M2815,N2816)</f>
        <v>#DIV/0!</v>
      </c>
      <c r="K2820" s="148" t="e">
        <f>STDEV(I2811,J2812,K2813,L2814,M2815,N2816)</f>
        <v>#DIV/0!</v>
      </c>
      <c r="L2820" s="148" t="e">
        <f>ROUND((K2820/J2820)*100,2)&amp;"%"</f>
        <v>#DIV/0!</v>
      </c>
      <c r="P2820" s="111" t="s">
        <v>199</v>
      </c>
      <c r="Q2820" s="148" t="e">
        <f>AVERAGE(P2811,Q2812,R2813,S2814,T2815,U2816)</f>
        <v>#DIV/0!</v>
      </c>
      <c r="R2820" s="148" t="e">
        <f>STDEV(P2811,Q2812,R2813,S2814,T2815,U2816)</f>
        <v>#DIV/0!</v>
      </c>
      <c r="S2820" s="148" t="e">
        <f>ROUND((R2820/Q2820)*100,2)&amp;"%"</f>
        <v>#DIV/0!</v>
      </c>
    </row>
    <row r="2821" spans="1:21" s="148" customFormat="1" x14ac:dyDescent="0.3">
      <c r="A2821" s="111"/>
      <c r="B2821" s="111" t="s">
        <v>198</v>
      </c>
      <c r="C2821" s="148" t="e">
        <f>AVERAGE(B2812,C2811,D2811,F2811,G2811,E2812)</f>
        <v>#DIV/0!</v>
      </c>
      <c r="D2821" s="148" t="e">
        <f>STDEV(B2812,C2811,D2811,E2812,F2811,G2811)</f>
        <v>#DIV/0!</v>
      </c>
      <c r="E2821" s="148" t="e">
        <f t="shared" ref="E2821:E2825" si="468">ROUND((D2821/C2821)*100,2)&amp;"%"</f>
        <v>#DIV/0!</v>
      </c>
      <c r="F2821" s="111"/>
      <c r="G2821" s="111"/>
      <c r="I2821" s="111" t="s">
        <v>198</v>
      </c>
      <c r="J2821" s="148" t="e">
        <f>AVERAGE(I2812,J2811,K2811,M2811,N2811,L2812)</f>
        <v>#DIV/0!</v>
      </c>
      <c r="K2821" s="148" t="e">
        <f>STDEV(I2812,J2811,K2811,L2812,M2811,N2811)</f>
        <v>#DIV/0!</v>
      </c>
      <c r="L2821" s="148" t="e">
        <f t="shared" ref="L2821:L2825" si="469">ROUND((K2821/J2821)*100,2)&amp;"%"</f>
        <v>#DIV/0!</v>
      </c>
      <c r="M2821" s="111"/>
      <c r="N2821" s="111"/>
      <c r="P2821" s="111" t="s">
        <v>198</v>
      </c>
      <c r="Q2821" s="148" t="e">
        <f>AVERAGE(P2812,Q2811,R2811,T2811,U2811,S2812)</f>
        <v>#DIV/0!</v>
      </c>
      <c r="R2821" s="148" t="e">
        <f>STDEV(P2812,Q2811,R2811,S2812,T2811,U2811)</f>
        <v>#DIV/0!</v>
      </c>
      <c r="S2821" s="148" t="e">
        <f t="shared" ref="S2821:S2825" si="470">ROUND((R2821/Q2821)*100,2)&amp;"%"</f>
        <v>#DIV/0!</v>
      </c>
      <c r="T2821" s="111"/>
      <c r="U2821" s="111"/>
    </row>
    <row r="2822" spans="1:21" s="148" customFormat="1" x14ac:dyDescent="0.3">
      <c r="A2822" s="111"/>
      <c r="B2822" s="111" t="s">
        <v>200</v>
      </c>
      <c r="C2822" s="148" t="e">
        <f>AVERAGE(B2814,C2813,D2812,E2811,F2816,G2815)</f>
        <v>#DIV/0!</v>
      </c>
      <c r="D2822" s="148" t="e">
        <f>STDEV(B2814,C2813,D2812,E2811,F2816,G2815)</f>
        <v>#DIV/0!</v>
      </c>
      <c r="E2822" s="148" t="e">
        <f t="shared" si="468"/>
        <v>#DIV/0!</v>
      </c>
      <c r="F2822" s="111"/>
      <c r="G2822" s="111"/>
      <c r="I2822" s="111" t="s">
        <v>200</v>
      </c>
      <c r="J2822" s="148" t="e">
        <f>AVERAGE(I2814,J2813,K2812,L2811,M2816,N2815)</f>
        <v>#DIV/0!</v>
      </c>
      <c r="K2822" s="148" t="e">
        <f>STDEV(I2814,J2813,K2812,L2811,M2816,N2815)</f>
        <v>#DIV/0!</v>
      </c>
      <c r="L2822" s="148" t="e">
        <f t="shared" si="469"/>
        <v>#DIV/0!</v>
      </c>
      <c r="M2822" s="111"/>
      <c r="N2822" s="111"/>
      <c r="P2822" s="111" t="s">
        <v>200</v>
      </c>
      <c r="Q2822" s="148" t="e">
        <f>AVERAGE(P2814,Q2813,R2812,S2811,T2816,U2815)</f>
        <v>#DIV/0!</v>
      </c>
      <c r="R2822" s="148" t="e">
        <f>STDEV(P2814,Q2813,R2812,S2811,T2816,U2815)</f>
        <v>#DIV/0!</v>
      </c>
      <c r="S2822" s="148" t="e">
        <f t="shared" si="470"/>
        <v>#DIV/0!</v>
      </c>
      <c r="T2822" s="111"/>
      <c r="U2822" s="111"/>
    </row>
    <row r="2823" spans="1:21" s="148" customFormat="1" x14ac:dyDescent="0.3">
      <c r="A2823" s="111"/>
      <c r="B2823" s="111" t="s">
        <v>201</v>
      </c>
      <c r="C2823" s="148" t="e">
        <f>AVERAGE(B2815,C2816,D2816,E2815,F2814,G2813)</f>
        <v>#DIV/0!</v>
      </c>
      <c r="D2823" s="148" t="e">
        <f>STDEV(B2815,C2816,D2816,E2815,F2814,G2813)</f>
        <v>#DIV/0!</v>
      </c>
      <c r="E2823" s="148" t="e">
        <f t="shared" si="468"/>
        <v>#DIV/0!</v>
      </c>
      <c r="F2823" s="111"/>
      <c r="G2823" s="111"/>
      <c r="I2823" s="111" t="s">
        <v>201</v>
      </c>
      <c r="J2823" s="148" t="e">
        <f>AVERAGE(I2815,J2816,K2816,L2815,M2814,N2813)</f>
        <v>#DIV/0!</v>
      </c>
      <c r="K2823" s="148" t="e">
        <f>STDEV(I2815,J2816,K2816,L2815,M2814,N2813)</f>
        <v>#DIV/0!</v>
      </c>
      <c r="L2823" s="148" t="e">
        <f t="shared" si="469"/>
        <v>#DIV/0!</v>
      </c>
      <c r="M2823" s="111"/>
      <c r="N2823" s="111"/>
      <c r="P2823" s="111" t="s">
        <v>201</v>
      </c>
      <c r="Q2823" s="148" t="e">
        <f>AVERAGE(P2815,Q2816,R2816,S2815,T2814,U2813)</f>
        <v>#DIV/0!</v>
      </c>
      <c r="R2823" s="148" t="e">
        <f>STDEV(P2815,Q2816,R2816,S2815,T2814,U2813)</f>
        <v>#DIV/0!</v>
      </c>
      <c r="S2823" s="148" t="e">
        <f t="shared" si="470"/>
        <v>#DIV/0!</v>
      </c>
      <c r="T2823" s="111"/>
      <c r="U2823" s="111"/>
    </row>
    <row r="2824" spans="1:21" s="148" customFormat="1" x14ac:dyDescent="0.3">
      <c r="A2824" s="111"/>
      <c r="B2824" s="111" t="s">
        <v>202</v>
      </c>
      <c r="C2824" s="148" t="e">
        <f>AVERAGE(B2817,C2815,D2814,G2812,F2817,E2818)</f>
        <v>#DIV/0!</v>
      </c>
      <c r="D2824" s="148" t="e">
        <f>STDEV(B2817,C2815,D2814,G2812,F2817,E2818)</f>
        <v>#DIV/0!</v>
      </c>
      <c r="E2824" s="148" t="e">
        <f t="shared" si="468"/>
        <v>#DIV/0!</v>
      </c>
      <c r="F2824" s="111"/>
      <c r="G2824" s="111"/>
      <c r="I2824" s="111" t="s">
        <v>202</v>
      </c>
      <c r="J2824" s="148" t="e">
        <f>AVERAGE(I2817,J2815,K2814,N2812,M2817,L2818)</f>
        <v>#DIV/0!</v>
      </c>
      <c r="K2824" s="148" t="e">
        <f>STDEV(I2817,J2815,K2814,N2812,M2817,L2818)</f>
        <v>#DIV/0!</v>
      </c>
      <c r="L2824" s="148" t="e">
        <f t="shared" si="469"/>
        <v>#DIV/0!</v>
      </c>
      <c r="M2824" s="111"/>
      <c r="N2824" s="111"/>
      <c r="P2824" s="111" t="s">
        <v>202</v>
      </c>
      <c r="Q2824" s="148" t="e">
        <f>AVERAGE(P2817,Q2815,R2814,U2812,T2817,S2818)</f>
        <v>#DIV/0!</v>
      </c>
      <c r="R2824" s="148" t="e">
        <f>STDEV(P2817,Q2815,R2814,U2812,T2817,S2818)</f>
        <v>#DIV/0!</v>
      </c>
      <c r="S2824" s="148" t="e">
        <f t="shared" si="470"/>
        <v>#DIV/0!</v>
      </c>
      <c r="T2824" s="111"/>
      <c r="U2824" s="111"/>
    </row>
    <row r="2825" spans="1:21" s="148" customFormat="1" x14ac:dyDescent="0.3">
      <c r="A2825" s="111"/>
      <c r="B2825" s="111" t="s">
        <v>204</v>
      </c>
      <c r="C2825" s="148" t="e">
        <f>AVERAGE(B2818,C2817,D2818,E2817,F2818,G2817)</f>
        <v>#DIV/0!</v>
      </c>
      <c r="D2825" s="148" t="e">
        <f>STDEV(B2818,C2817,D2818,E2817,F2818,G2817)</f>
        <v>#DIV/0!</v>
      </c>
      <c r="E2825" s="148" t="e">
        <f t="shared" si="468"/>
        <v>#DIV/0!</v>
      </c>
      <c r="F2825" s="111"/>
      <c r="G2825" s="111"/>
      <c r="I2825" s="111" t="s">
        <v>204</v>
      </c>
      <c r="J2825" s="148" t="e">
        <f>AVERAGE(I2818,J2817,K2818,L2817,M2818,N2817)</f>
        <v>#DIV/0!</v>
      </c>
      <c r="K2825" s="148" t="e">
        <f>STDEV(I2818,J2817,K2818,L2817,M2818,N2817)</f>
        <v>#DIV/0!</v>
      </c>
      <c r="L2825" s="148" t="e">
        <f t="shared" si="469"/>
        <v>#DIV/0!</v>
      </c>
      <c r="M2825" s="111"/>
      <c r="N2825" s="111"/>
      <c r="P2825" s="111" t="s">
        <v>204</v>
      </c>
      <c r="Q2825" s="148" t="e">
        <f>AVERAGE(P2818,Q2817,R2818,S2817,T2818,U2817)</f>
        <v>#DIV/0!</v>
      </c>
      <c r="R2825" s="148" t="e">
        <f>STDEV(P2818,Q2817,R2818,S2817,T2818,U2817)</f>
        <v>#DIV/0!</v>
      </c>
      <c r="S2825" s="148" t="e">
        <f t="shared" si="470"/>
        <v>#DIV/0!</v>
      </c>
      <c r="T2825" s="111"/>
      <c r="U2825" s="111"/>
    </row>
    <row r="2826" spans="1:21" s="148" customFormat="1" x14ac:dyDescent="0.3">
      <c r="A2826" s="111"/>
      <c r="B2826" s="111"/>
      <c r="C2826" s="111"/>
      <c r="D2826" s="111"/>
      <c r="E2826" s="111"/>
      <c r="F2826" s="111"/>
      <c r="G2826" s="111"/>
      <c r="I2826" s="111"/>
      <c r="J2826" s="111"/>
      <c r="K2826" s="111"/>
      <c r="L2826" s="111"/>
      <c r="M2826" s="111"/>
      <c r="N2826" s="111"/>
      <c r="P2826" s="111"/>
      <c r="Q2826" s="111"/>
      <c r="R2826" s="111"/>
      <c r="S2826" s="111"/>
      <c r="T2826" s="111"/>
      <c r="U2826" s="111"/>
    </row>
    <row r="2827" spans="1:21" s="148" customFormat="1" x14ac:dyDescent="0.3">
      <c r="A2827" s="111"/>
      <c r="B2827" s="52" t="s">
        <v>194</v>
      </c>
      <c r="C2827" s="106"/>
      <c r="D2827" s="106"/>
      <c r="E2827" s="106"/>
      <c r="F2827" s="106"/>
      <c r="G2827" s="106"/>
      <c r="H2827" s="106"/>
      <c r="I2827" s="52" t="s">
        <v>195</v>
      </c>
      <c r="J2827" s="106"/>
      <c r="K2827" s="106"/>
      <c r="L2827" s="106"/>
      <c r="M2827" s="106"/>
      <c r="N2827" s="106"/>
      <c r="O2827" s="106"/>
      <c r="P2827" s="52" t="s">
        <v>196</v>
      </c>
      <c r="Q2827" s="106"/>
      <c r="R2827" s="106"/>
      <c r="S2827" s="106"/>
      <c r="T2827" s="106"/>
      <c r="U2827" s="106"/>
    </row>
    <row r="2828" spans="1:21" s="148" customFormat="1" x14ac:dyDescent="0.3">
      <c r="A2828" s="111"/>
      <c r="B2828" s="131"/>
      <c r="C2828" s="131"/>
      <c r="D2828" s="131"/>
      <c r="E2828" s="131"/>
      <c r="F2828" s="131"/>
      <c r="G2828" s="131"/>
      <c r="H2828" s="106"/>
      <c r="I2828" s="131"/>
      <c r="J2828" s="131"/>
      <c r="K2828" s="131"/>
      <c r="L2828" s="131"/>
      <c r="M2828" s="131"/>
      <c r="N2828" s="131"/>
      <c r="O2828" s="106"/>
      <c r="P2828" s="131"/>
      <c r="Q2828" s="131"/>
      <c r="R2828" s="131"/>
      <c r="S2828" s="131"/>
      <c r="T2828" s="131"/>
      <c r="U2828" s="131"/>
    </row>
    <row r="2829" spans="1:21" s="148" customFormat="1" x14ac:dyDescent="0.3">
      <c r="A2829" s="111"/>
      <c r="B2829" s="132"/>
      <c r="C2829" s="133"/>
      <c r="D2829" s="133"/>
      <c r="E2829" s="134"/>
      <c r="F2829" s="133"/>
      <c r="G2829" s="133"/>
      <c r="H2829" s="106"/>
      <c r="I2829" s="132"/>
      <c r="J2829" s="133"/>
      <c r="K2829" s="133"/>
      <c r="L2829" s="134"/>
      <c r="M2829" s="133"/>
      <c r="N2829" s="133"/>
      <c r="O2829" s="106"/>
      <c r="P2829" s="132"/>
      <c r="Q2829" s="133"/>
      <c r="R2829" s="133"/>
      <c r="S2829" s="134"/>
      <c r="T2829" s="133"/>
      <c r="U2829" s="133"/>
    </row>
    <row r="2830" spans="1:21" s="148" customFormat="1" x14ac:dyDescent="0.3">
      <c r="A2830" s="111"/>
      <c r="B2830" s="133"/>
      <c r="C2830" s="132"/>
      <c r="D2830" s="134"/>
      <c r="E2830" s="133"/>
      <c r="F2830" s="135"/>
      <c r="G2830" s="136"/>
      <c r="H2830" s="106"/>
      <c r="I2830" s="133"/>
      <c r="J2830" s="132"/>
      <c r="K2830" s="134"/>
      <c r="L2830" s="133"/>
      <c r="M2830" s="135"/>
      <c r="N2830" s="136"/>
      <c r="O2830" s="106"/>
      <c r="P2830" s="133"/>
      <c r="Q2830" s="132"/>
      <c r="R2830" s="134"/>
      <c r="S2830" s="133"/>
      <c r="T2830" s="135"/>
      <c r="U2830" s="136"/>
    </row>
    <row r="2831" spans="1:21" s="148" customFormat="1" x14ac:dyDescent="0.3">
      <c r="A2831" s="111"/>
      <c r="B2831" s="135"/>
      <c r="C2831" s="134"/>
      <c r="D2831" s="132"/>
      <c r="E2831" s="135"/>
      <c r="F2831" s="135"/>
      <c r="G2831" s="137"/>
      <c r="H2831" s="106"/>
      <c r="I2831" s="135"/>
      <c r="J2831" s="134"/>
      <c r="K2831" s="132"/>
      <c r="L2831" s="135"/>
      <c r="M2831" s="135"/>
      <c r="N2831" s="137"/>
      <c r="O2831" s="106"/>
      <c r="P2831" s="135"/>
      <c r="Q2831" s="134"/>
      <c r="R2831" s="132"/>
      <c r="S2831" s="135"/>
      <c r="T2831" s="135"/>
      <c r="U2831" s="137"/>
    </row>
    <row r="2832" spans="1:21" s="148" customFormat="1" x14ac:dyDescent="0.3">
      <c r="A2832" s="111"/>
      <c r="B2832" s="134"/>
      <c r="C2832" s="135"/>
      <c r="D2832" s="136"/>
      <c r="E2832" s="132"/>
      <c r="F2832" s="137"/>
      <c r="G2832" s="135"/>
      <c r="H2832" s="106"/>
      <c r="I2832" s="134"/>
      <c r="J2832" s="135"/>
      <c r="K2832" s="136"/>
      <c r="L2832" s="132"/>
      <c r="M2832" s="137"/>
      <c r="N2832" s="135"/>
      <c r="O2832" s="106"/>
      <c r="P2832" s="134"/>
      <c r="Q2832" s="135"/>
      <c r="R2832" s="136"/>
      <c r="S2832" s="132"/>
      <c r="T2832" s="137"/>
      <c r="U2832" s="135"/>
    </row>
    <row r="2833" spans="1:21" s="148" customFormat="1" x14ac:dyDescent="0.3">
      <c r="A2833" s="111"/>
      <c r="B2833" s="137"/>
      <c r="C2833" s="136"/>
      <c r="D2833" s="135"/>
      <c r="E2833" s="137"/>
      <c r="F2833" s="132"/>
      <c r="G2833" s="134"/>
      <c r="H2833" s="106"/>
      <c r="I2833" s="137"/>
      <c r="J2833" s="136"/>
      <c r="K2833" s="135"/>
      <c r="L2833" s="137"/>
      <c r="M2833" s="132"/>
      <c r="N2833" s="134"/>
      <c r="O2833" s="106"/>
      <c r="P2833" s="137"/>
      <c r="Q2833" s="136"/>
      <c r="R2833" s="135"/>
      <c r="S2833" s="137"/>
      <c r="T2833" s="132"/>
      <c r="U2833" s="134"/>
    </row>
    <row r="2834" spans="1:21" s="148" customFormat="1" x14ac:dyDescent="0.3">
      <c r="A2834" s="111"/>
      <c r="B2834" s="135"/>
      <c r="C2834" s="137"/>
      <c r="D2834" s="137"/>
      <c r="E2834" s="135"/>
      <c r="F2834" s="134"/>
      <c r="G2834" s="132"/>
      <c r="H2834" s="106"/>
      <c r="I2834" s="135"/>
      <c r="J2834" s="137"/>
      <c r="K2834" s="137"/>
      <c r="L2834" s="135"/>
      <c r="M2834" s="134"/>
      <c r="N2834" s="132"/>
      <c r="O2834" s="106"/>
      <c r="P2834" s="135"/>
      <c r="Q2834" s="137"/>
      <c r="R2834" s="137"/>
      <c r="S2834" s="135"/>
      <c r="T2834" s="134"/>
      <c r="U2834" s="132"/>
    </row>
    <row r="2835" spans="1:21" s="148" customFormat="1" x14ac:dyDescent="0.3">
      <c r="A2835" s="111"/>
      <c r="B2835" s="136"/>
      <c r="C2835" s="138"/>
      <c r="D2835" s="135"/>
      <c r="E2835" s="138"/>
      <c r="F2835" s="136"/>
      <c r="G2835" s="138"/>
      <c r="H2835" s="106"/>
      <c r="I2835" s="136"/>
      <c r="J2835" s="138"/>
      <c r="K2835" s="135"/>
      <c r="L2835" s="138"/>
      <c r="M2835" s="136"/>
      <c r="N2835" s="138"/>
      <c r="O2835" s="106"/>
      <c r="P2835" s="136"/>
      <c r="Q2835" s="138"/>
      <c r="R2835" s="135"/>
      <c r="S2835" s="138"/>
      <c r="T2835" s="136"/>
      <c r="U2835" s="138"/>
    </row>
    <row r="2836" spans="1:21" s="148" customFormat="1" x14ac:dyDescent="0.3">
      <c r="A2836" s="111"/>
      <c r="B2836" s="145"/>
      <c r="C2836" s="146"/>
      <c r="D2836" s="145"/>
      <c r="E2836" s="147"/>
      <c r="F2836" s="145"/>
      <c r="G2836" s="146"/>
      <c r="H2836" s="106"/>
      <c r="I2836" s="145"/>
      <c r="J2836" s="146"/>
      <c r="K2836" s="145"/>
      <c r="L2836" s="147"/>
      <c r="M2836" s="145"/>
      <c r="N2836" s="146"/>
      <c r="O2836" s="106"/>
      <c r="P2836" s="145"/>
      <c r="Q2836" s="146"/>
      <c r="R2836" s="145"/>
      <c r="S2836" s="147"/>
      <c r="T2836" s="145"/>
      <c r="U2836" s="146"/>
    </row>
    <row r="2837" spans="1:21" s="148" customFormat="1" x14ac:dyDescent="0.3">
      <c r="A2837" s="111"/>
      <c r="C2837" s="111" t="s">
        <v>197</v>
      </c>
      <c r="D2837" s="111" t="s">
        <v>3</v>
      </c>
      <c r="E2837" s="111" t="s">
        <v>203</v>
      </c>
      <c r="J2837" s="111" t="s">
        <v>197</v>
      </c>
      <c r="K2837" s="111" t="s">
        <v>3</v>
      </c>
      <c r="L2837" s="111" t="s">
        <v>203</v>
      </c>
      <c r="Q2837" s="111" t="s">
        <v>197</v>
      </c>
      <c r="R2837" s="111" t="s">
        <v>3</v>
      </c>
      <c r="S2837" s="111" t="s">
        <v>203</v>
      </c>
    </row>
    <row r="2838" spans="1:21" s="148" customFormat="1" x14ac:dyDescent="0.3">
      <c r="A2838" s="111"/>
      <c r="B2838" s="111" t="s">
        <v>199</v>
      </c>
      <c r="C2838" s="148" t="e">
        <f>AVERAGE(B2829,C2830,D2831,E2832,F2833,G2834)</f>
        <v>#DIV/0!</v>
      </c>
      <c r="D2838" s="148" t="e">
        <f>STDEV(B2829,C2830,D2831,E2832,F2833,G2834)</f>
        <v>#DIV/0!</v>
      </c>
      <c r="E2838" s="148" t="e">
        <f>ROUND((D2838/C2838)*100,2)&amp;"%"</f>
        <v>#DIV/0!</v>
      </c>
      <c r="I2838" s="111" t="s">
        <v>199</v>
      </c>
      <c r="J2838" s="148" t="e">
        <f>AVERAGE(I2829,J2830,K2831,L2832,M2833,N2834)</f>
        <v>#DIV/0!</v>
      </c>
      <c r="K2838" s="148" t="e">
        <f>STDEV(I2829,J2830,K2831,L2832,M2833,N2834)</f>
        <v>#DIV/0!</v>
      </c>
      <c r="L2838" s="148" t="e">
        <f>ROUND((K2838/J2838)*100,2)&amp;"%"</f>
        <v>#DIV/0!</v>
      </c>
      <c r="P2838" s="111" t="s">
        <v>199</v>
      </c>
      <c r="Q2838" s="148" t="e">
        <f>AVERAGE(P2829,Q2830,R2831,S2832,T2833,U2834)</f>
        <v>#DIV/0!</v>
      </c>
      <c r="R2838" s="148" t="e">
        <f>STDEV(P2829,Q2830,R2831,S2832,T2833,U2834)</f>
        <v>#DIV/0!</v>
      </c>
      <c r="S2838" s="148" t="e">
        <f>ROUND((R2838/Q2838)*100,2)&amp;"%"</f>
        <v>#DIV/0!</v>
      </c>
    </row>
    <row r="2839" spans="1:21" s="148" customFormat="1" x14ac:dyDescent="0.3">
      <c r="A2839" s="111"/>
      <c r="B2839" s="111" t="s">
        <v>198</v>
      </c>
      <c r="C2839" s="148" t="e">
        <f>AVERAGE(B2830,C2829,D2829,F2829,G2829,E2830)</f>
        <v>#DIV/0!</v>
      </c>
      <c r="D2839" s="148" t="e">
        <f>STDEV(B2830,C2829,D2829,E2830,F2829,G2829)</f>
        <v>#DIV/0!</v>
      </c>
      <c r="E2839" s="148" t="e">
        <f t="shared" ref="E2839:E2843" si="471">ROUND((D2839/C2839)*100,2)&amp;"%"</f>
        <v>#DIV/0!</v>
      </c>
      <c r="F2839" s="111"/>
      <c r="G2839" s="111"/>
      <c r="I2839" s="111" t="s">
        <v>198</v>
      </c>
      <c r="J2839" s="148" t="e">
        <f>AVERAGE(I2830,J2829,K2829,M2829,N2829,L2830)</f>
        <v>#DIV/0!</v>
      </c>
      <c r="K2839" s="148" t="e">
        <f>STDEV(I2830,J2829,K2829,L2830,M2829,N2829)</f>
        <v>#DIV/0!</v>
      </c>
      <c r="L2839" s="148" t="e">
        <f t="shared" ref="L2839:L2843" si="472">ROUND((K2839/J2839)*100,2)&amp;"%"</f>
        <v>#DIV/0!</v>
      </c>
      <c r="M2839" s="111"/>
      <c r="N2839" s="111"/>
      <c r="P2839" s="111" t="s">
        <v>198</v>
      </c>
      <c r="Q2839" s="148" t="e">
        <f>AVERAGE(P2830,Q2829,R2829,T2829,U2829,S2830)</f>
        <v>#DIV/0!</v>
      </c>
      <c r="R2839" s="148" t="e">
        <f>STDEV(P2830,Q2829,R2829,S2830,T2829,U2829)</f>
        <v>#DIV/0!</v>
      </c>
      <c r="S2839" s="148" t="e">
        <f t="shared" ref="S2839:S2843" si="473">ROUND((R2839/Q2839)*100,2)&amp;"%"</f>
        <v>#DIV/0!</v>
      </c>
      <c r="T2839" s="111"/>
      <c r="U2839" s="111"/>
    </row>
    <row r="2840" spans="1:21" s="148" customFormat="1" x14ac:dyDescent="0.3">
      <c r="A2840" s="111"/>
      <c r="B2840" s="111" t="s">
        <v>200</v>
      </c>
      <c r="C2840" s="148" t="e">
        <f>AVERAGE(B2832,C2831,D2830,E2829,F2834,G2833)</f>
        <v>#DIV/0!</v>
      </c>
      <c r="D2840" s="148" t="e">
        <f>STDEV(B2832,C2831,D2830,E2829,F2834,G2833)</f>
        <v>#DIV/0!</v>
      </c>
      <c r="E2840" s="148" t="e">
        <f t="shared" si="471"/>
        <v>#DIV/0!</v>
      </c>
      <c r="F2840" s="111"/>
      <c r="G2840" s="111"/>
      <c r="I2840" s="111" t="s">
        <v>200</v>
      </c>
      <c r="J2840" s="148" t="e">
        <f>AVERAGE(I2832,J2831,K2830,L2829,M2834,N2833)</f>
        <v>#DIV/0!</v>
      </c>
      <c r="K2840" s="148" t="e">
        <f>STDEV(I2832,J2831,K2830,L2829,M2834,N2833)</f>
        <v>#DIV/0!</v>
      </c>
      <c r="L2840" s="148" t="e">
        <f t="shared" si="472"/>
        <v>#DIV/0!</v>
      </c>
      <c r="M2840" s="111"/>
      <c r="N2840" s="111"/>
      <c r="P2840" s="111" t="s">
        <v>200</v>
      </c>
      <c r="Q2840" s="148" t="e">
        <f>AVERAGE(P2832,Q2831,R2830,S2829,T2834,U2833)</f>
        <v>#DIV/0!</v>
      </c>
      <c r="R2840" s="148" t="e">
        <f>STDEV(P2832,Q2831,R2830,S2829,T2834,U2833)</f>
        <v>#DIV/0!</v>
      </c>
      <c r="S2840" s="148" t="e">
        <f t="shared" si="473"/>
        <v>#DIV/0!</v>
      </c>
      <c r="T2840" s="111"/>
      <c r="U2840" s="111"/>
    </row>
    <row r="2841" spans="1:21" s="148" customFormat="1" x14ac:dyDescent="0.3">
      <c r="A2841" s="111"/>
      <c r="B2841" s="111" t="s">
        <v>201</v>
      </c>
      <c r="C2841" s="148" t="e">
        <f>AVERAGE(B2833,C2834,D2834,E2833,F2832,G2831)</f>
        <v>#DIV/0!</v>
      </c>
      <c r="D2841" s="148" t="e">
        <f>STDEV(B2833,C2834,D2834,E2833,F2832,G2831)</f>
        <v>#DIV/0!</v>
      </c>
      <c r="E2841" s="148" t="e">
        <f t="shared" si="471"/>
        <v>#DIV/0!</v>
      </c>
      <c r="F2841" s="111"/>
      <c r="G2841" s="111"/>
      <c r="I2841" s="111" t="s">
        <v>201</v>
      </c>
      <c r="J2841" s="148" t="e">
        <f>AVERAGE(I2833,J2834,K2834,L2833,M2832,N2831)</f>
        <v>#DIV/0!</v>
      </c>
      <c r="K2841" s="148" t="e">
        <f>STDEV(I2833,J2834,K2834,L2833,M2832,N2831)</f>
        <v>#DIV/0!</v>
      </c>
      <c r="L2841" s="148" t="e">
        <f t="shared" si="472"/>
        <v>#DIV/0!</v>
      </c>
      <c r="M2841" s="111"/>
      <c r="N2841" s="111"/>
      <c r="P2841" s="111" t="s">
        <v>201</v>
      </c>
      <c r="Q2841" s="148" t="e">
        <f>AVERAGE(P2833,Q2834,R2834,S2833,T2832,U2831)</f>
        <v>#DIV/0!</v>
      </c>
      <c r="R2841" s="148" t="e">
        <f>STDEV(P2833,Q2834,R2834,S2833,T2832,U2831)</f>
        <v>#DIV/0!</v>
      </c>
      <c r="S2841" s="148" t="e">
        <f t="shared" si="473"/>
        <v>#DIV/0!</v>
      </c>
      <c r="T2841" s="111"/>
      <c r="U2841" s="111"/>
    </row>
    <row r="2842" spans="1:21" s="148" customFormat="1" x14ac:dyDescent="0.3">
      <c r="A2842" s="111"/>
      <c r="B2842" s="111" t="s">
        <v>202</v>
      </c>
      <c r="C2842" s="148" t="e">
        <f>AVERAGE(B2835,C2833,D2832,G2830,F2835,E2836)</f>
        <v>#DIV/0!</v>
      </c>
      <c r="D2842" s="148" t="e">
        <f>STDEV(B2835,C2833,D2832,G2830,F2835,E2836)</f>
        <v>#DIV/0!</v>
      </c>
      <c r="E2842" s="148" t="e">
        <f t="shared" si="471"/>
        <v>#DIV/0!</v>
      </c>
      <c r="F2842" s="111"/>
      <c r="G2842" s="111"/>
      <c r="I2842" s="111" t="s">
        <v>202</v>
      </c>
      <c r="J2842" s="148" t="e">
        <f>AVERAGE(I2835,J2833,K2832,N2830,M2835,L2836)</f>
        <v>#DIV/0!</v>
      </c>
      <c r="K2842" s="148" t="e">
        <f>STDEV(I2835,J2833,K2832,N2830,M2835,L2836)</f>
        <v>#DIV/0!</v>
      </c>
      <c r="L2842" s="148" t="e">
        <f t="shared" si="472"/>
        <v>#DIV/0!</v>
      </c>
      <c r="M2842" s="111"/>
      <c r="N2842" s="111"/>
      <c r="P2842" s="111" t="s">
        <v>202</v>
      </c>
      <c r="Q2842" s="148" t="e">
        <f>AVERAGE(P2835,Q2833,R2832,U2830,T2835,S2836)</f>
        <v>#DIV/0!</v>
      </c>
      <c r="R2842" s="148" t="e">
        <f>STDEV(P2835,Q2833,R2832,U2830,T2835,S2836)</f>
        <v>#DIV/0!</v>
      </c>
      <c r="S2842" s="148" t="e">
        <f t="shared" si="473"/>
        <v>#DIV/0!</v>
      </c>
      <c r="T2842" s="111"/>
      <c r="U2842" s="111"/>
    </row>
    <row r="2843" spans="1:21" s="148" customFormat="1" x14ac:dyDescent="0.3">
      <c r="A2843" s="111"/>
      <c r="B2843" s="111" t="s">
        <v>204</v>
      </c>
      <c r="C2843" s="148" t="e">
        <f>AVERAGE(B2836,C2835,D2836,E2835,F2836,G2835)</f>
        <v>#DIV/0!</v>
      </c>
      <c r="D2843" s="148" t="e">
        <f>STDEV(B2836,C2835,D2836,E2835,F2836,G2835)</f>
        <v>#DIV/0!</v>
      </c>
      <c r="E2843" s="148" t="e">
        <f t="shared" si="471"/>
        <v>#DIV/0!</v>
      </c>
      <c r="F2843" s="111"/>
      <c r="G2843" s="111"/>
      <c r="I2843" s="111" t="s">
        <v>204</v>
      </c>
      <c r="J2843" s="148" t="e">
        <f>AVERAGE(I2836,J2835,K2836,L2835,M2836,N2835)</f>
        <v>#DIV/0!</v>
      </c>
      <c r="K2843" s="148" t="e">
        <f>STDEV(I2836,J2835,K2836,L2835,M2836,N2835)</f>
        <v>#DIV/0!</v>
      </c>
      <c r="L2843" s="148" t="e">
        <f t="shared" si="472"/>
        <v>#DIV/0!</v>
      </c>
      <c r="M2843" s="111"/>
      <c r="N2843" s="111"/>
      <c r="P2843" s="111" t="s">
        <v>204</v>
      </c>
      <c r="Q2843" s="148" t="e">
        <f>AVERAGE(P2836,Q2835,R2836,S2835,T2836,U2835)</f>
        <v>#DIV/0!</v>
      </c>
      <c r="R2843" s="148" t="e">
        <f>STDEV(P2836,Q2835,R2836,S2835,T2836,U2835)</f>
        <v>#DIV/0!</v>
      </c>
      <c r="S2843" s="148" t="e">
        <f t="shared" si="473"/>
        <v>#DIV/0!</v>
      </c>
      <c r="T2843" s="111"/>
      <c r="U2843" s="111"/>
    </row>
    <row r="2844" spans="1:21" s="148" customFormat="1" x14ac:dyDescent="0.3">
      <c r="A2844" s="111"/>
      <c r="B2844" s="111"/>
      <c r="C2844" s="111"/>
      <c r="D2844" s="111"/>
      <c r="E2844" s="111"/>
      <c r="F2844" s="111"/>
      <c r="G2844" s="111"/>
      <c r="I2844" s="111"/>
      <c r="J2844" s="111"/>
      <c r="K2844" s="111"/>
      <c r="L2844" s="111"/>
      <c r="M2844" s="111"/>
      <c r="N2844" s="111"/>
      <c r="P2844" s="111"/>
      <c r="Q2844" s="111"/>
      <c r="R2844" s="111"/>
      <c r="S2844" s="111"/>
      <c r="T2844" s="111"/>
      <c r="U2844" s="111"/>
    </row>
    <row r="2845" spans="1:21" s="148" customFormat="1" x14ac:dyDescent="0.3">
      <c r="A2845" s="111"/>
      <c r="B2845" s="52" t="s">
        <v>194</v>
      </c>
      <c r="C2845" s="106"/>
      <c r="D2845" s="106"/>
      <c r="E2845" s="106"/>
      <c r="F2845" s="106"/>
      <c r="G2845" s="106"/>
      <c r="H2845" s="106"/>
      <c r="I2845" s="52" t="s">
        <v>195</v>
      </c>
      <c r="J2845" s="106"/>
      <c r="K2845" s="106"/>
      <c r="L2845" s="106"/>
      <c r="M2845" s="106"/>
      <c r="N2845" s="106"/>
      <c r="O2845" s="106"/>
      <c r="P2845" s="52" t="s">
        <v>196</v>
      </c>
      <c r="Q2845" s="106"/>
      <c r="R2845" s="106"/>
      <c r="S2845" s="106"/>
      <c r="T2845" s="106"/>
      <c r="U2845" s="106"/>
    </row>
    <row r="2846" spans="1:21" s="148" customFormat="1" x14ac:dyDescent="0.3">
      <c r="A2846" s="111"/>
      <c r="B2846" s="131"/>
      <c r="C2846" s="131"/>
      <c r="D2846" s="131"/>
      <c r="E2846" s="131"/>
      <c r="F2846" s="131"/>
      <c r="G2846" s="131"/>
      <c r="H2846" s="106"/>
      <c r="I2846" s="131"/>
      <c r="J2846" s="131"/>
      <c r="K2846" s="131"/>
      <c r="L2846" s="131"/>
      <c r="M2846" s="131"/>
      <c r="N2846" s="131"/>
      <c r="O2846" s="106"/>
      <c r="P2846" s="131"/>
      <c r="Q2846" s="131"/>
      <c r="R2846" s="131"/>
      <c r="S2846" s="131"/>
      <c r="T2846" s="131"/>
      <c r="U2846" s="131"/>
    </row>
    <row r="2847" spans="1:21" s="148" customFormat="1" x14ac:dyDescent="0.3">
      <c r="A2847" s="111"/>
      <c r="B2847" s="132"/>
      <c r="C2847" s="133"/>
      <c r="D2847" s="133"/>
      <c r="E2847" s="134"/>
      <c r="F2847" s="133"/>
      <c r="G2847" s="133"/>
      <c r="H2847" s="106"/>
      <c r="I2847" s="132"/>
      <c r="J2847" s="133"/>
      <c r="K2847" s="133"/>
      <c r="L2847" s="134"/>
      <c r="M2847" s="133"/>
      <c r="N2847" s="133"/>
      <c r="O2847" s="106"/>
      <c r="P2847" s="132"/>
      <c r="Q2847" s="133"/>
      <c r="R2847" s="133"/>
      <c r="S2847" s="134"/>
      <c r="T2847" s="133"/>
      <c r="U2847" s="133"/>
    </row>
    <row r="2848" spans="1:21" s="148" customFormat="1" x14ac:dyDescent="0.3">
      <c r="A2848" s="111"/>
      <c r="B2848" s="133"/>
      <c r="C2848" s="132"/>
      <c r="D2848" s="134"/>
      <c r="E2848" s="133"/>
      <c r="F2848" s="135"/>
      <c r="G2848" s="136"/>
      <c r="H2848" s="106"/>
      <c r="I2848" s="133"/>
      <c r="J2848" s="132"/>
      <c r="K2848" s="134"/>
      <c r="L2848" s="133"/>
      <c r="M2848" s="135"/>
      <c r="N2848" s="136"/>
      <c r="O2848" s="106"/>
      <c r="P2848" s="133"/>
      <c r="Q2848" s="132"/>
      <c r="R2848" s="134"/>
      <c r="S2848" s="133"/>
      <c r="T2848" s="135"/>
      <c r="U2848" s="136"/>
    </row>
    <row r="2849" spans="1:21" s="148" customFormat="1" x14ac:dyDescent="0.3">
      <c r="A2849" s="111"/>
      <c r="B2849" s="135"/>
      <c r="C2849" s="134"/>
      <c r="D2849" s="132"/>
      <c r="E2849" s="135"/>
      <c r="F2849" s="135"/>
      <c r="G2849" s="137"/>
      <c r="H2849" s="106"/>
      <c r="I2849" s="135"/>
      <c r="J2849" s="134"/>
      <c r="K2849" s="132"/>
      <c r="L2849" s="135"/>
      <c r="M2849" s="135"/>
      <c r="N2849" s="137"/>
      <c r="O2849" s="106"/>
      <c r="P2849" s="135"/>
      <c r="Q2849" s="134"/>
      <c r="R2849" s="132"/>
      <c r="S2849" s="135"/>
      <c r="T2849" s="135"/>
      <c r="U2849" s="137"/>
    </row>
    <row r="2850" spans="1:21" s="148" customFormat="1" x14ac:dyDescent="0.3">
      <c r="A2850" s="111"/>
      <c r="B2850" s="134"/>
      <c r="C2850" s="135"/>
      <c r="D2850" s="136"/>
      <c r="E2850" s="132"/>
      <c r="F2850" s="137"/>
      <c r="G2850" s="135"/>
      <c r="H2850" s="106"/>
      <c r="I2850" s="134"/>
      <c r="J2850" s="135"/>
      <c r="K2850" s="136"/>
      <c r="L2850" s="132"/>
      <c r="M2850" s="137"/>
      <c r="N2850" s="135"/>
      <c r="O2850" s="106"/>
      <c r="P2850" s="134"/>
      <c r="Q2850" s="135"/>
      <c r="R2850" s="136"/>
      <c r="S2850" s="132"/>
      <c r="T2850" s="137"/>
      <c r="U2850" s="135"/>
    </row>
    <row r="2851" spans="1:21" s="148" customFormat="1" x14ac:dyDescent="0.3">
      <c r="A2851" s="111"/>
      <c r="B2851" s="137"/>
      <c r="C2851" s="136"/>
      <c r="D2851" s="135"/>
      <c r="E2851" s="137"/>
      <c r="F2851" s="132"/>
      <c r="G2851" s="134"/>
      <c r="H2851" s="106"/>
      <c r="I2851" s="137"/>
      <c r="J2851" s="136"/>
      <c r="K2851" s="135"/>
      <c r="L2851" s="137"/>
      <c r="M2851" s="132"/>
      <c r="N2851" s="134"/>
      <c r="O2851" s="106"/>
      <c r="P2851" s="137"/>
      <c r="Q2851" s="136"/>
      <c r="R2851" s="135"/>
      <c r="S2851" s="137"/>
      <c r="T2851" s="132"/>
      <c r="U2851" s="134"/>
    </row>
    <row r="2852" spans="1:21" s="148" customFormat="1" x14ac:dyDescent="0.3">
      <c r="A2852" s="111"/>
      <c r="B2852" s="135"/>
      <c r="C2852" s="137"/>
      <c r="D2852" s="137"/>
      <c r="E2852" s="135"/>
      <c r="F2852" s="134"/>
      <c r="G2852" s="132"/>
      <c r="H2852" s="106"/>
      <c r="I2852" s="135"/>
      <c r="J2852" s="137"/>
      <c r="K2852" s="137"/>
      <c r="L2852" s="135"/>
      <c r="M2852" s="134"/>
      <c r="N2852" s="132"/>
      <c r="O2852" s="106"/>
      <c r="P2852" s="135"/>
      <c r="Q2852" s="137"/>
      <c r="R2852" s="137"/>
      <c r="S2852" s="135"/>
      <c r="T2852" s="134"/>
      <c r="U2852" s="132"/>
    </row>
    <row r="2853" spans="1:21" s="148" customFormat="1" x14ac:dyDescent="0.3">
      <c r="A2853" s="111"/>
      <c r="B2853" s="136"/>
      <c r="C2853" s="138"/>
      <c r="D2853" s="135"/>
      <c r="E2853" s="138"/>
      <c r="F2853" s="136"/>
      <c r="G2853" s="138"/>
      <c r="H2853" s="106"/>
      <c r="I2853" s="136"/>
      <c r="J2853" s="138"/>
      <c r="K2853" s="135"/>
      <c r="L2853" s="138"/>
      <c r="M2853" s="136"/>
      <c r="N2853" s="138"/>
      <c r="O2853" s="106"/>
      <c r="P2853" s="136"/>
      <c r="Q2853" s="138"/>
      <c r="R2853" s="135"/>
      <c r="S2853" s="138"/>
      <c r="T2853" s="136"/>
      <c r="U2853" s="138"/>
    </row>
    <row r="2854" spans="1:21" s="148" customFormat="1" x14ac:dyDescent="0.3">
      <c r="A2854" s="111"/>
      <c r="B2854" s="145"/>
      <c r="C2854" s="146"/>
      <c r="D2854" s="145"/>
      <c r="E2854" s="147"/>
      <c r="F2854" s="145"/>
      <c r="G2854" s="146"/>
      <c r="H2854" s="106"/>
      <c r="I2854" s="145"/>
      <c r="J2854" s="146"/>
      <c r="K2854" s="145"/>
      <c r="L2854" s="147"/>
      <c r="M2854" s="145"/>
      <c r="N2854" s="146"/>
      <c r="O2854" s="106"/>
      <c r="P2854" s="145"/>
      <c r="Q2854" s="146"/>
      <c r="R2854" s="145"/>
      <c r="S2854" s="147"/>
      <c r="T2854" s="145"/>
      <c r="U2854" s="146"/>
    </row>
    <row r="2855" spans="1:21" s="148" customFormat="1" x14ac:dyDescent="0.3">
      <c r="A2855" s="111"/>
      <c r="C2855" s="111" t="s">
        <v>197</v>
      </c>
      <c r="D2855" s="111" t="s">
        <v>3</v>
      </c>
      <c r="E2855" s="111" t="s">
        <v>203</v>
      </c>
      <c r="J2855" s="111" t="s">
        <v>197</v>
      </c>
      <c r="K2855" s="111" t="s">
        <v>3</v>
      </c>
      <c r="L2855" s="111" t="s">
        <v>203</v>
      </c>
      <c r="Q2855" s="111" t="s">
        <v>197</v>
      </c>
      <c r="R2855" s="111" t="s">
        <v>3</v>
      </c>
      <c r="S2855" s="111" t="s">
        <v>203</v>
      </c>
    </row>
    <row r="2856" spans="1:21" s="148" customFormat="1" x14ac:dyDescent="0.3">
      <c r="A2856" s="111"/>
      <c r="B2856" s="111" t="s">
        <v>199</v>
      </c>
      <c r="C2856" s="148" t="e">
        <f>AVERAGE(B2847,C2848,D2849,E2850,F2851,G2852)</f>
        <v>#DIV/0!</v>
      </c>
      <c r="D2856" s="148" t="e">
        <f>STDEV(B2847,C2848,D2849,E2850,F2851,G2852)</f>
        <v>#DIV/0!</v>
      </c>
      <c r="E2856" s="148" t="e">
        <f>ROUND((D2856/C2856)*100,2)&amp;"%"</f>
        <v>#DIV/0!</v>
      </c>
      <c r="I2856" s="111" t="s">
        <v>199</v>
      </c>
      <c r="J2856" s="148" t="e">
        <f>AVERAGE(I2847,J2848,K2849,L2850,M2851,N2852)</f>
        <v>#DIV/0!</v>
      </c>
      <c r="K2856" s="148" t="e">
        <f>STDEV(I2847,J2848,K2849,L2850,M2851,N2852)</f>
        <v>#DIV/0!</v>
      </c>
      <c r="L2856" s="148" t="e">
        <f>ROUND((K2856/J2856)*100,2)&amp;"%"</f>
        <v>#DIV/0!</v>
      </c>
      <c r="P2856" s="111" t="s">
        <v>199</v>
      </c>
      <c r="Q2856" s="148" t="e">
        <f>AVERAGE(P2847,Q2848,R2849,S2850,T2851,U2852)</f>
        <v>#DIV/0!</v>
      </c>
      <c r="R2856" s="148" t="e">
        <f>STDEV(P2847,Q2848,R2849,S2850,T2851,U2852)</f>
        <v>#DIV/0!</v>
      </c>
      <c r="S2856" s="148" t="e">
        <f>ROUND((R2856/Q2856)*100,2)&amp;"%"</f>
        <v>#DIV/0!</v>
      </c>
    </row>
    <row r="2857" spans="1:21" s="148" customFormat="1" x14ac:dyDescent="0.3">
      <c r="A2857" s="111"/>
      <c r="B2857" s="111" t="s">
        <v>198</v>
      </c>
      <c r="C2857" s="148" t="e">
        <f>AVERAGE(B2848,C2847,D2847,F2847,G2847,E2848)</f>
        <v>#DIV/0!</v>
      </c>
      <c r="D2857" s="148" t="e">
        <f>STDEV(B2848,C2847,D2847,E2848,F2847,G2847)</f>
        <v>#DIV/0!</v>
      </c>
      <c r="E2857" s="148" t="e">
        <f t="shared" ref="E2857:E2861" si="474">ROUND((D2857/C2857)*100,2)&amp;"%"</f>
        <v>#DIV/0!</v>
      </c>
      <c r="F2857" s="111"/>
      <c r="G2857" s="111"/>
      <c r="I2857" s="111" t="s">
        <v>198</v>
      </c>
      <c r="J2857" s="148" t="e">
        <f>AVERAGE(I2848,J2847,K2847,M2847,N2847,L2848)</f>
        <v>#DIV/0!</v>
      </c>
      <c r="K2857" s="148" t="e">
        <f>STDEV(I2848,J2847,K2847,L2848,M2847,N2847)</f>
        <v>#DIV/0!</v>
      </c>
      <c r="L2857" s="148" t="e">
        <f t="shared" ref="L2857:L2861" si="475">ROUND((K2857/J2857)*100,2)&amp;"%"</f>
        <v>#DIV/0!</v>
      </c>
      <c r="M2857" s="111"/>
      <c r="N2857" s="111"/>
      <c r="P2857" s="111" t="s">
        <v>198</v>
      </c>
      <c r="Q2857" s="148" t="e">
        <f>AVERAGE(P2848,Q2847,R2847,T2847,U2847,S2848)</f>
        <v>#DIV/0!</v>
      </c>
      <c r="R2857" s="148" t="e">
        <f>STDEV(P2848,Q2847,R2847,S2848,T2847,U2847)</f>
        <v>#DIV/0!</v>
      </c>
      <c r="S2857" s="148" t="e">
        <f t="shared" ref="S2857:S2861" si="476">ROUND((R2857/Q2857)*100,2)&amp;"%"</f>
        <v>#DIV/0!</v>
      </c>
      <c r="T2857" s="111"/>
      <c r="U2857" s="111"/>
    </row>
    <row r="2858" spans="1:21" s="148" customFormat="1" x14ac:dyDescent="0.3">
      <c r="A2858" s="111"/>
      <c r="B2858" s="111" t="s">
        <v>200</v>
      </c>
      <c r="C2858" s="148" t="e">
        <f>AVERAGE(B2850,C2849,D2848,E2847,F2852,G2851)</f>
        <v>#DIV/0!</v>
      </c>
      <c r="D2858" s="148" t="e">
        <f>STDEV(B2850,C2849,D2848,E2847,F2852,G2851)</f>
        <v>#DIV/0!</v>
      </c>
      <c r="E2858" s="148" t="e">
        <f t="shared" si="474"/>
        <v>#DIV/0!</v>
      </c>
      <c r="F2858" s="111"/>
      <c r="G2858" s="111"/>
      <c r="I2858" s="111" t="s">
        <v>200</v>
      </c>
      <c r="J2858" s="148" t="e">
        <f>AVERAGE(I2850,J2849,K2848,L2847,M2852,N2851)</f>
        <v>#DIV/0!</v>
      </c>
      <c r="K2858" s="148" t="e">
        <f>STDEV(I2850,J2849,K2848,L2847,M2852,N2851)</f>
        <v>#DIV/0!</v>
      </c>
      <c r="L2858" s="148" t="e">
        <f t="shared" si="475"/>
        <v>#DIV/0!</v>
      </c>
      <c r="M2858" s="111"/>
      <c r="N2858" s="111"/>
      <c r="P2858" s="111" t="s">
        <v>200</v>
      </c>
      <c r="Q2858" s="148" t="e">
        <f>AVERAGE(P2850,Q2849,R2848,S2847,T2852,U2851)</f>
        <v>#DIV/0!</v>
      </c>
      <c r="R2858" s="148" t="e">
        <f>STDEV(P2850,Q2849,R2848,S2847,T2852,U2851)</f>
        <v>#DIV/0!</v>
      </c>
      <c r="S2858" s="148" t="e">
        <f t="shared" si="476"/>
        <v>#DIV/0!</v>
      </c>
      <c r="T2858" s="111"/>
      <c r="U2858" s="111"/>
    </row>
    <row r="2859" spans="1:21" s="148" customFormat="1" x14ac:dyDescent="0.3">
      <c r="A2859" s="111"/>
      <c r="B2859" s="111" t="s">
        <v>201</v>
      </c>
      <c r="C2859" s="148" t="e">
        <f>AVERAGE(B2851,C2852,D2852,E2851,F2850,G2849)</f>
        <v>#DIV/0!</v>
      </c>
      <c r="D2859" s="148" t="e">
        <f>STDEV(B2851,C2852,D2852,E2851,F2850,G2849)</f>
        <v>#DIV/0!</v>
      </c>
      <c r="E2859" s="148" t="e">
        <f t="shared" si="474"/>
        <v>#DIV/0!</v>
      </c>
      <c r="F2859" s="111"/>
      <c r="G2859" s="111"/>
      <c r="I2859" s="111" t="s">
        <v>201</v>
      </c>
      <c r="J2859" s="148" t="e">
        <f>AVERAGE(I2851,J2852,K2852,L2851,M2850,N2849)</f>
        <v>#DIV/0!</v>
      </c>
      <c r="K2859" s="148" t="e">
        <f>STDEV(I2851,J2852,K2852,L2851,M2850,N2849)</f>
        <v>#DIV/0!</v>
      </c>
      <c r="L2859" s="148" t="e">
        <f t="shared" si="475"/>
        <v>#DIV/0!</v>
      </c>
      <c r="M2859" s="111"/>
      <c r="N2859" s="111"/>
      <c r="P2859" s="111" t="s">
        <v>201</v>
      </c>
      <c r="Q2859" s="148" t="e">
        <f>AVERAGE(P2851,Q2852,R2852,S2851,T2850,U2849)</f>
        <v>#DIV/0!</v>
      </c>
      <c r="R2859" s="148" t="e">
        <f>STDEV(P2851,Q2852,R2852,S2851,T2850,U2849)</f>
        <v>#DIV/0!</v>
      </c>
      <c r="S2859" s="148" t="e">
        <f t="shared" si="476"/>
        <v>#DIV/0!</v>
      </c>
      <c r="T2859" s="111"/>
      <c r="U2859" s="111"/>
    </row>
    <row r="2860" spans="1:21" s="148" customFormat="1" x14ac:dyDescent="0.3">
      <c r="A2860" s="111"/>
      <c r="B2860" s="111" t="s">
        <v>202</v>
      </c>
      <c r="C2860" s="148" t="e">
        <f>AVERAGE(B2853,C2851,D2850,G2848,F2853,E2854)</f>
        <v>#DIV/0!</v>
      </c>
      <c r="D2860" s="148" t="e">
        <f>STDEV(B2853,C2851,D2850,G2848,F2853,E2854)</f>
        <v>#DIV/0!</v>
      </c>
      <c r="E2860" s="148" t="e">
        <f t="shared" si="474"/>
        <v>#DIV/0!</v>
      </c>
      <c r="F2860" s="111"/>
      <c r="G2860" s="111"/>
      <c r="I2860" s="111" t="s">
        <v>202</v>
      </c>
      <c r="J2860" s="148" t="e">
        <f>AVERAGE(I2853,J2851,K2850,N2848,M2853,L2854)</f>
        <v>#DIV/0!</v>
      </c>
      <c r="K2860" s="148" t="e">
        <f>STDEV(I2853,J2851,K2850,N2848,M2853,L2854)</f>
        <v>#DIV/0!</v>
      </c>
      <c r="L2860" s="148" t="e">
        <f t="shared" si="475"/>
        <v>#DIV/0!</v>
      </c>
      <c r="M2860" s="111"/>
      <c r="N2860" s="111"/>
      <c r="P2860" s="111" t="s">
        <v>202</v>
      </c>
      <c r="Q2860" s="148" t="e">
        <f>AVERAGE(P2853,Q2851,R2850,U2848,T2853,S2854)</f>
        <v>#DIV/0!</v>
      </c>
      <c r="R2860" s="148" t="e">
        <f>STDEV(P2853,Q2851,R2850,U2848,T2853,S2854)</f>
        <v>#DIV/0!</v>
      </c>
      <c r="S2860" s="148" t="e">
        <f t="shared" si="476"/>
        <v>#DIV/0!</v>
      </c>
      <c r="T2860" s="111"/>
      <c r="U2860" s="111"/>
    </row>
    <row r="2861" spans="1:21" s="148" customFormat="1" x14ac:dyDescent="0.3">
      <c r="A2861" s="111"/>
      <c r="B2861" s="111" t="s">
        <v>204</v>
      </c>
      <c r="C2861" s="148" t="e">
        <f>AVERAGE(B2854,C2853,D2854,E2853,F2854,G2853)</f>
        <v>#DIV/0!</v>
      </c>
      <c r="D2861" s="148" t="e">
        <f>STDEV(B2854,C2853,D2854,E2853,F2854,G2853)</f>
        <v>#DIV/0!</v>
      </c>
      <c r="E2861" s="148" t="e">
        <f t="shared" si="474"/>
        <v>#DIV/0!</v>
      </c>
      <c r="F2861" s="111"/>
      <c r="G2861" s="111"/>
      <c r="I2861" s="111" t="s">
        <v>204</v>
      </c>
      <c r="J2861" s="148" t="e">
        <f>AVERAGE(I2854,J2853,K2854,L2853,M2854,N2853)</f>
        <v>#DIV/0!</v>
      </c>
      <c r="K2861" s="148" t="e">
        <f>STDEV(I2854,J2853,K2854,L2853,M2854,N2853)</f>
        <v>#DIV/0!</v>
      </c>
      <c r="L2861" s="148" t="e">
        <f t="shared" si="475"/>
        <v>#DIV/0!</v>
      </c>
      <c r="M2861" s="111"/>
      <c r="N2861" s="111"/>
      <c r="P2861" s="111" t="s">
        <v>204</v>
      </c>
      <c r="Q2861" s="148" t="e">
        <f>AVERAGE(P2854,Q2853,R2854,S2853,T2854,U2853)</f>
        <v>#DIV/0!</v>
      </c>
      <c r="R2861" s="148" t="e">
        <f>STDEV(P2854,Q2853,R2854,S2853,T2854,U2853)</f>
        <v>#DIV/0!</v>
      </c>
      <c r="S2861" s="148" t="e">
        <f t="shared" si="476"/>
        <v>#DIV/0!</v>
      </c>
      <c r="T2861" s="111"/>
      <c r="U2861" s="111"/>
    </row>
    <row r="2862" spans="1:21" s="148" customFormat="1" x14ac:dyDescent="0.3">
      <c r="A2862" s="111"/>
      <c r="B2862" s="111"/>
      <c r="C2862" s="111"/>
      <c r="D2862" s="111"/>
      <c r="E2862" s="111"/>
      <c r="F2862" s="111"/>
      <c r="G2862" s="111"/>
      <c r="I2862" s="111"/>
      <c r="J2862" s="111"/>
      <c r="K2862" s="111"/>
      <c r="L2862" s="111"/>
      <c r="M2862" s="111"/>
      <c r="N2862" s="111"/>
      <c r="P2862" s="111"/>
      <c r="Q2862" s="111"/>
      <c r="R2862" s="111"/>
      <c r="S2862" s="111"/>
      <c r="T2862" s="111"/>
      <c r="U2862" s="111"/>
    </row>
    <row r="2863" spans="1:21" s="148" customFormat="1" x14ac:dyDescent="0.3">
      <c r="A2863" s="111"/>
      <c r="B2863" s="52" t="s">
        <v>194</v>
      </c>
      <c r="C2863" s="106"/>
      <c r="D2863" s="106"/>
      <c r="E2863" s="106"/>
      <c r="F2863" s="106"/>
      <c r="G2863" s="106"/>
      <c r="H2863" s="106"/>
      <c r="I2863" s="52" t="s">
        <v>195</v>
      </c>
      <c r="J2863" s="106"/>
      <c r="K2863" s="106"/>
      <c r="L2863" s="106"/>
      <c r="M2863" s="106"/>
      <c r="N2863" s="106"/>
      <c r="O2863" s="106"/>
      <c r="P2863" s="52" t="s">
        <v>196</v>
      </c>
      <c r="Q2863" s="106"/>
      <c r="R2863" s="106"/>
      <c r="S2863" s="106"/>
      <c r="T2863" s="106"/>
      <c r="U2863" s="106"/>
    </row>
    <row r="2864" spans="1:21" s="148" customFormat="1" x14ac:dyDescent="0.3">
      <c r="A2864" s="111"/>
      <c r="B2864" s="131"/>
      <c r="C2864" s="131"/>
      <c r="D2864" s="131"/>
      <c r="E2864" s="131"/>
      <c r="F2864" s="131"/>
      <c r="G2864" s="131"/>
      <c r="H2864" s="106"/>
      <c r="I2864" s="131"/>
      <c r="J2864" s="131"/>
      <c r="K2864" s="131"/>
      <c r="L2864" s="131"/>
      <c r="M2864" s="131"/>
      <c r="N2864" s="131"/>
      <c r="O2864" s="106"/>
      <c r="P2864" s="131"/>
      <c r="Q2864" s="131"/>
      <c r="R2864" s="131"/>
      <c r="S2864" s="131"/>
      <c r="T2864" s="131"/>
      <c r="U2864" s="131"/>
    </row>
    <row r="2865" spans="1:21" s="148" customFormat="1" x14ac:dyDescent="0.3">
      <c r="A2865" s="111"/>
      <c r="B2865" s="132"/>
      <c r="C2865" s="133"/>
      <c r="D2865" s="133"/>
      <c r="E2865" s="134"/>
      <c r="F2865" s="133"/>
      <c r="G2865" s="133"/>
      <c r="H2865" s="106"/>
      <c r="I2865" s="132"/>
      <c r="J2865" s="133"/>
      <c r="K2865" s="133"/>
      <c r="L2865" s="134"/>
      <c r="M2865" s="133"/>
      <c r="N2865" s="133"/>
      <c r="O2865" s="106"/>
      <c r="P2865" s="132"/>
      <c r="Q2865" s="133"/>
      <c r="R2865" s="133"/>
      <c r="S2865" s="134"/>
      <c r="T2865" s="133"/>
      <c r="U2865" s="133"/>
    </row>
    <row r="2866" spans="1:21" s="148" customFormat="1" x14ac:dyDescent="0.3">
      <c r="A2866" s="111"/>
      <c r="B2866" s="133"/>
      <c r="C2866" s="132"/>
      <c r="D2866" s="134"/>
      <c r="E2866" s="133"/>
      <c r="F2866" s="135"/>
      <c r="G2866" s="136"/>
      <c r="H2866" s="106"/>
      <c r="I2866" s="133"/>
      <c r="J2866" s="132"/>
      <c r="K2866" s="134"/>
      <c r="L2866" s="133"/>
      <c r="M2866" s="135"/>
      <c r="N2866" s="136"/>
      <c r="O2866" s="106"/>
      <c r="P2866" s="133"/>
      <c r="Q2866" s="132"/>
      <c r="R2866" s="134"/>
      <c r="S2866" s="133"/>
      <c r="T2866" s="135"/>
      <c r="U2866" s="136"/>
    </row>
    <row r="2867" spans="1:21" s="148" customFormat="1" x14ac:dyDescent="0.3">
      <c r="A2867" s="111"/>
      <c r="B2867" s="135"/>
      <c r="C2867" s="134"/>
      <c r="D2867" s="132"/>
      <c r="E2867" s="135"/>
      <c r="F2867" s="135"/>
      <c r="G2867" s="137"/>
      <c r="H2867" s="106"/>
      <c r="I2867" s="135"/>
      <c r="J2867" s="134"/>
      <c r="K2867" s="132"/>
      <c r="L2867" s="135"/>
      <c r="M2867" s="135"/>
      <c r="N2867" s="137"/>
      <c r="O2867" s="106"/>
      <c r="P2867" s="135"/>
      <c r="Q2867" s="134"/>
      <c r="R2867" s="132"/>
      <c r="S2867" s="135"/>
      <c r="T2867" s="135"/>
      <c r="U2867" s="137"/>
    </row>
    <row r="2868" spans="1:21" s="148" customFormat="1" x14ac:dyDescent="0.3">
      <c r="A2868" s="111"/>
      <c r="B2868" s="134"/>
      <c r="C2868" s="135"/>
      <c r="D2868" s="136"/>
      <c r="E2868" s="132"/>
      <c r="F2868" s="137"/>
      <c r="G2868" s="135"/>
      <c r="H2868" s="106"/>
      <c r="I2868" s="134"/>
      <c r="J2868" s="135"/>
      <c r="K2868" s="136"/>
      <c r="L2868" s="132"/>
      <c r="M2868" s="137"/>
      <c r="N2868" s="135"/>
      <c r="O2868" s="106"/>
      <c r="P2868" s="134"/>
      <c r="Q2868" s="135"/>
      <c r="R2868" s="136"/>
      <c r="S2868" s="132"/>
      <c r="T2868" s="137"/>
      <c r="U2868" s="135"/>
    </row>
    <row r="2869" spans="1:21" s="148" customFormat="1" x14ac:dyDescent="0.3">
      <c r="A2869" s="111"/>
      <c r="B2869" s="137"/>
      <c r="C2869" s="136"/>
      <c r="D2869" s="135"/>
      <c r="E2869" s="137"/>
      <c r="F2869" s="132"/>
      <c r="G2869" s="134"/>
      <c r="H2869" s="106"/>
      <c r="I2869" s="137"/>
      <c r="J2869" s="136"/>
      <c r="K2869" s="135"/>
      <c r="L2869" s="137"/>
      <c r="M2869" s="132"/>
      <c r="N2869" s="134"/>
      <c r="O2869" s="106"/>
      <c r="P2869" s="137"/>
      <c r="Q2869" s="136"/>
      <c r="R2869" s="135"/>
      <c r="S2869" s="137"/>
      <c r="T2869" s="132"/>
      <c r="U2869" s="134"/>
    </row>
    <row r="2870" spans="1:21" s="148" customFormat="1" x14ac:dyDescent="0.3">
      <c r="A2870" s="111"/>
      <c r="B2870" s="135"/>
      <c r="C2870" s="137"/>
      <c r="D2870" s="137"/>
      <c r="E2870" s="135"/>
      <c r="F2870" s="134"/>
      <c r="G2870" s="132"/>
      <c r="H2870" s="106"/>
      <c r="I2870" s="135"/>
      <c r="J2870" s="137"/>
      <c r="K2870" s="137"/>
      <c r="L2870" s="135"/>
      <c r="M2870" s="134"/>
      <c r="N2870" s="132"/>
      <c r="O2870" s="106"/>
      <c r="P2870" s="135"/>
      <c r="Q2870" s="137"/>
      <c r="R2870" s="137"/>
      <c r="S2870" s="135"/>
      <c r="T2870" s="134"/>
      <c r="U2870" s="132"/>
    </row>
    <row r="2871" spans="1:21" s="148" customFormat="1" x14ac:dyDescent="0.3">
      <c r="A2871" s="111"/>
      <c r="B2871" s="136"/>
      <c r="C2871" s="138"/>
      <c r="D2871" s="135"/>
      <c r="E2871" s="138"/>
      <c r="F2871" s="136"/>
      <c r="G2871" s="138"/>
      <c r="H2871" s="106"/>
      <c r="I2871" s="136"/>
      <c r="J2871" s="138"/>
      <c r="K2871" s="135"/>
      <c r="L2871" s="138"/>
      <c r="M2871" s="136"/>
      <c r="N2871" s="138"/>
      <c r="O2871" s="106"/>
      <c r="P2871" s="136"/>
      <c r="Q2871" s="138"/>
      <c r="R2871" s="135"/>
      <c r="S2871" s="138"/>
      <c r="T2871" s="136"/>
      <c r="U2871" s="138"/>
    </row>
    <row r="2872" spans="1:21" s="148" customFormat="1" x14ac:dyDescent="0.3">
      <c r="A2872" s="111"/>
      <c r="B2872" s="145"/>
      <c r="C2872" s="146"/>
      <c r="D2872" s="145"/>
      <c r="E2872" s="147"/>
      <c r="F2872" s="145"/>
      <c r="G2872" s="146"/>
      <c r="H2872" s="106"/>
      <c r="I2872" s="145"/>
      <c r="J2872" s="146"/>
      <c r="K2872" s="145"/>
      <c r="L2872" s="147"/>
      <c r="M2872" s="145"/>
      <c r="N2872" s="146"/>
      <c r="O2872" s="106"/>
      <c r="P2872" s="145"/>
      <c r="Q2872" s="146"/>
      <c r="R2872" s="145"/>
      <c r="S2872" s="147"/>
      <c r="T2872" s="145"/>
      <c r="U2872" s="146"/>
    </row>
    <row r="2873" spans="1:21" s="148" customFormat="1" x14ac:dyDescent="0.3">
      <c r="A2873" s="111"/>
      <c r="C2873" s="111" t="s">
        <v>197</v>
      </c>
      <c r="D2873" s="111" t="s">
        <v>3</v>
      </c>
      <c r="E2873" s="111" t="s">
        <v>203</v>
      </c>
      <c r="J2873" s="111" t="s">
        <v>197</v>
      </c>
      <c r="K2873" s="111" t="s">
        <v>3</v>
      </c>
      <c r="L2873" s="111" t="s">
        <v>203</v>
      </c>
      <c r="Q2873" s="111" t="s">
        <v>197</v>
      </c>
      <c r="R2873" s="111" t="s">
        <v>3</v>
      </c>
      <c r="S2873" s="111" t="s">
        <v>203</v>
      </c>
    </row>
    <row r="2874" spans="1:21" s="148" customFormat="1" x14ac:dyDescent="0.3">
      <c r="A2874" s="111"/>
      <c r="B2874" s="111" t="s">
        <v>199</v>
      </c>
      <c r="C2874" s="148" t="e">
        <f>AVERAGE(B2865,C2866,D2867,E2868,F2869,G2870)</f>
        <v>#DIV/0!</v>
      </c>
      <c r="D2874" s="148" t="e">
        <f>STDEV(B2865,C2866,D2867,E2868,F2869,G2870)</f>
        <v>#DIV/0!</v>
      </c>
      <c r="E2874" s="148" t="e">
        <f>ROUND((D2874/C2874)*100,2)&amp;"%"</f>
        <v>#DIV/0!</v>
      </c>
      <c r="I2874" s="111" t="s">
        <v>199</v>
      </c>
      <c r="J2874" s="148" t="e">
        <f>AVERAGE(I2865,J2866,K2867,L2868,M2869,N2870)</f>
        <v>#DIV/0!</v>
      </c>
      <c r="K2874" s="148" t="e">
        <f>STDEV(I2865,J2866,K2867,L2868,M2869,N2870)</f>
        <v>#DIV/0!</v>
      </c>
      <c r="L2874" s="148" t="e">
        <f>ROUND((K2874/J2874)*100,2)&amp;"%"</f>
        <v>#DIV/0!</v>
      </c>
      <c r="P2874" s="111" t="s">
        <v>199</v>
      </c>
      <c r="Q2874" s="148" t="e">
        <f>AVERAGE(P2865,Q2866,R2867,S2868,T2869,U2870)</f>
        <v>#DIV/0!</v>
      </c>
      <c r="R2874" s="148" t="e">
        <f>STDEV(P2865,Q2866,R2867,S2868,T2869,U2870)</f>
        <v>#DIV/0!</v>
      </c>
      <c r="S2874" s="148" t="e">
        <f>ROUND((R2874/Q2874)*100,2)&amp;"%"</f>
        <v>#DIV/0!</v>
      </c>
    </row>
    <row r="2875" spans="1:21" s="148" customFormat="1" x14ac:dyDescent="0.3">
      <c r="A2875" s="111"/>
      <c r="B2875" s="111" t="s">
        <v>198</v>
      </c>
      <c r="C2875" s="148" t="e">
        <f>AVERAGE(B2866,C2865,D2865,F2865,G2865,E2866)</f>
        <v>#DIV/0!</v>
      </c>
      <c r="D2875" s="148" t="e">
        <f>STDEV(B2866,C2865,D2865,E2866,F2865,G2865)</f>
        <v>#DIV/0!</v>
      </c>
      <c r="E2875" s="148" t="e">
        <f t="shared" ref="E2875:E2879" si="477">ROUND((D2875/C2875)*100,2)&amp;"%"</f>
        <v>#DIV/0!</v>
      </c>
      <c r="F2875" s="111"/>
      <c r="G2875" s="111"/>
      <c r="I2875" s="111" t="s">
        <v>198</v>
      </c>
      <c r="J2875" s="148" t="e">
        <f>AVERAGE(I2866,J2865,K2865,M2865,N2865,L2866)</f>
        <v>#DIV/0!</v>
      </c>
      <c r="K2875" s="148" t="e">
        <f>STDEV(I2866,J2865,K2865,L2866,M2865,N2865)</f>
        <v>#DIV/0!</v>
      </c>
      <c r="L2875" s="148" t="e">
        <f t="shared" ref="L2875:L2879" si="478">ROUND((K2875/J2875)*100,2)&amp;"%"</f>
        <v>#DIV/0!</v>
      </c>
      <c r="M2875" s="111"/>
      <c r="N2875" s="111"/>
      <c r="P2875" s="111" t="s">
        <v>198</v>
      </c>
      <c r="Q2875" s="148" t="e">
        <f>AVERAGE(P2866,Q2865,R2865,T2865,U2865,S2866)</f>
        <v>#DIV/0!</v>
      </c>
      <c r="R2875" s="148" t="e">
        <f>STDEV(P2866,Q2865,R2865,S2866,T2865,U2865)</f>
        <v>#DIV/0!</v>
      </c>
      <c r="S2875" s="148" t="e">
        <f t="shared" ref="S2875:S2879" si="479">ROUND((R2875/Q2875)*100,2)&amp;"%"</f>
        <v>#DIV/0!</v>
      </c>
      <c r="T2875" s="111"/>
      <c r="U2875" s="111"/>
    </row>
    <row r="2876" spans="1:21" s="148" customFormat="1" x14ac:dyDescent="0.3">
      <c r="A2876" s="111"/>
      <c r="B2876" s="111" t="s">
        <v>200</v>
      </c>
      <c r="C2876" s="148" t="e">
        <f>AVERAGE(B2868,C2867,D2866,E2865,F2870,G2869)</f>
        <v>#DIV/0!</v>
      </c>
      <c r="D2876" s="148" t="e">
        <f>STDEV(B2868,C2867,D2866,E2865,F2870,G2869)</f>
        <v>#DIV/0!</v>
      </c>
      <c r="E2876" s="148" t="e">
        <f t="shared" si="477"/>
        <v>#DIV/0!</v>
      </c>
      <c r="F2876" s="111"/>
      <c r="G2876" s="111"/>
      <c r="I2876" s="111" t="s">
        <v>200</v>
      </c>
      <c r="J2876" s="148" t="e">
        <f>AVERAGE(I2868,J2867,K2866,L2865,M2870,N2869)</f>
        <v>#DIV/0!</v>
      </c>
      <c r="K2876" s="148" t="e">
        <f>STDEV(I2868,J2867,K2866,L2865,M2870,N2869)</f>
        <v>#DIV/0!</v>
      </c>
      <c r="L2876" s="148" t="e">
        <f t="shared" si="478"/>
        <v>#DIV/0!</v>
      </c>
      <c r="M2876" s="111"/>
      <c r="N2876" s="111"/>
      <c r="P2876" s="111" t="s">
        <v>200</v>
      </c>
      <c r="Q2876" s="148" t="e">
        <f>AVERAGE(P2868,Q2867,R2866,S2865,T2870,U2869)</f>
        <v>#DIV/0!</v>
      </c>
      <c r="R2876" s="148" t="e">
        <f>STDEV(P2868,Q2867,R2866,S2865,T2870,U2869)</f>
        <v>#DIV/0!</v>
      </c>
      <c r="S2876" s="148" t="e">
        <f t="shared" si="479"/>
        <v>#DIV/0!</v>
      </c>
      <c r="T2876" s="111"/>
      <c r="U2876" s="111"/>
    </row>
    <row r="2877" spans="1:21" s="148" customFormat="1" x14ac:dyDescent="0.3">
      <c r="A2877" s="111"/>
      <c r="B2877" s="111" t="s">
        <v>201</v>
      </c>
      <c r="C2877" s="148" t="e">
        <f>AVERAGE(B2869,C2870,D2870,E2869,F2868,G2867)</f>
        <v>#DIV/0!</v>
      </c>
      <c r="D2877" s="148" t="e">
        <f>STDEV(B2869,C2870,D2870,E2869,F2868,G2867)</f>
        <v>#DIV/0!</v>
      </c>
      <c r="E2877" s="148" t="e">
        <f t="shared" si="477"/>
        <v>#DIV/0!</v>
      </c>
      <c r="F2877" s="111"/>
      <c r="G2877" s="111"/>
      <c r="I2877" s="111" t="s">
        <v>201</v>
      </c>
      <c r="J2877" s="148" t="e">
        <f>AVERAGE(I2869,J2870,K2870,L2869,M2868,N2867)</f>
        <v>#DIV/0!</v>
      </c>
      <c r="K2877" s="148" t="e">
        <f>STDEV(I2869,J2870,K2870,L2869,M2868,N2867)</f>
        <v>#DIV/0!</v>
      </c>
      <c r="L2877" s="148" t="e">
        <f t="shared" si="478"/>
        <v>#DIV/0!</v>
      </c>
      <c r="M2877" s="111"/>
      <c r="N2877" s="111"/>
      <c r="P2877" s="111" t="s">
        <v>201</v>
      </c>
      <c r="Q2877" s="148" t="e">
        <f>AVERAGE(P2869,Q2870,R2870,S2869,T2868,U2867)</f>
        <v>#DIV/0!</v>
      </c>
      <c r="R2877" s="148" t="e">
        <f>STDEV(P2869,Q2870,R2870,S2869,T2868,U2867)</f>
        <v>#DIV/0!</v>
      </c>
      <c r="S2877" s="148" t="e">
        <f t="shared" si="479"/>
        <v>#DIV/0!</v>
      </c>
      <c r="T2877" s="111"/>
      <c r="U2877" s="111"/>
    </row>
    <row r="2878" spans="1:21" s="148" customFormat="1" x14ac:dyDescent="0.3">
      <c r="A2878" s="111"/>
      <c r="B2878" s="111" t="s">
        <v>202</v>
      </c>
      <c r="C2878" s="148" t="e">
        <f>AVERAGE(B2871,C2869,D2868,G2866,F2871,E2872)</f>
        <v>#DIV/0!</v>
      </c>
      <c r="D2878" s="148" t="e">
        <f>STDEV(B2871,C2869,D2868,G2866,F2871,E2872)</f>
        <v>#DIV/0!</v>
      </c>
      <c r="E2878" s="148" t="e">
        <f t="shared" si="477"/>
        <v>#DIV/0!</v>
      </c>
      <c r="F2878" s="111"/>
      <c r="G2878" s="111"/>
      <c r="I2878" s="111" t="s">
        <v>202</v>
      </c>
      <c r="J2878" s="148" t="e">
        <f>AVERAGE(I2871,J2869,K2868,N2866,M2871,L2872)</f>
        <v>#DIV/0!</v>
      </c>
      <c r="K2878" s="148" t="e">
        <f>STDEV(I2871,J2869,K2868,N2866,M2871,L2872)</f>
        <v>#DIV/0!</v>
      </c>
      <c r="L2878" s="148" t="e">
        <f t="shared" si="478"/>
        <v>#DIV/0!</v>
      </c>
      <c r="M2878" s="111"/>
      <c r="N2878" s="111"/>
      <c r="P2878" s="111" t="s">
        <v>202</v>
      </c>
      <c r="Q2878" s="148" t="e">
        <f>AVERAGE(P2871,Q2869,R2868,U2866,T2871,S2872)</f>
        <v>#DIV/0!</v>
      </c>
      <c r="R2878" s="148" t="e">
        <f>STDEV(P2871,Q2869,R2868,U2866,T2871,S2872)</f>
        <v>#DIV/0!</v>
      </c>
      <c r="S2878" s="148" t="e">
        <f t="shared" si="479"/>
        <v>#DIV/0!</v>
      </c>
      <c r="T2878" s="111"/>
      <c r="U2878" s="111"/>
    </row>
    <row r="2879" spans="1:21" s="148" customFormat="1" x14ac:dyDescent="0.3">
      <c r="A2879" s="111"/>
      <c r="B2879" s="111" t="s">
        <v>204</v>
      </c>
      <c r="C2879" s="148" t="e">
        <f>AVERAGE(B2872,C2871,D2872,E2871,F2872,G2871)</f>
        <v>#DIV/0!</v>
      </c>
      <c r="D2879" s="148" t="e">
        <f>STDEV(B2872,C2871,D2872,E2871,F2872,G2871)</f>
        <v>#DIV/0!</v>
      </c>
      <c r="E2879" s="148" t="e">
        <f t="shared" si="477"/>
        <v>#DIV/0!</v>
      </c>
      <c r="F2879" s="111"/>
      <c r="G2879" s="111"/>
      <c r="I2879" s="111" t="s">
        <v>204</v>
      </c>
      <c r="J2879" s="148" t="e">
        <f>AVERAGE(I2872,J2871,K2872,L2871,M2872,N2871)</f>
        <v>#DIV/0!</v>
      </c>
      <c r="K2879" s="148" t="e">
        <f>STDEV(I2872,J2871,K2872,L2871,M2872,N2871)</f>
        <v>#DIV/0!</v>
      </c>
      <c r="L2879" s="148" t="e">
        <f t="shared" si="478"/>
        <v>#DIV/0!</v>
      </c>
      <c r="M2879" s="111"/>
      <c r="N2879" s="111"/>
      <c r="P2879" s="111" t="s">
        <v>204</v>
      </c>
      <c r="Q2879" s="148" t="e">
        <f>AVERAGE(P2872,Q2871,R2872,S2871,T2872,U2871)</f>
        <v>#DIV/0!</v>
      </c>
      <c r="R2879" s="148" t="e">
        <f>STDEV(P2872,Q2871,R2872,S2871,T2872,U2871)</f>
        <v>#DIV/0!</v>
      </c>
      <c r="S2879" s="148" t="e">
        <f t="shared" si="479"/>
        <v>#DIV/0!</v>
      </c>
      <c r="T2879" s="111"/>
      <c r="U2879" s="111"/>
    </row>
    <row r="2880" spans="1:21" s="148" customFormat="1" x14ac:dyDescent="0.3">
      <c r="A2880" s="111"/>
      <c r="B2880" s="111"/>
      <c r="C2880" s="111"/>
      <c r="D2880" s="111"/>
      <c r="E2880" s="111"/>
      <c r="F2880" s="111"/>
      <c r="G2880" s="111"/>
      <c r="I2880" s="111"/>
      <c r="J2880" s="111"/>
      <c r="K2880" s="111"/>
      <c r="L2880" s="111"/>
      <c r="M2880" s="111"/>
      <c r="N2880" s="111"/>
      <c r="P2880" s="111"/>
      <c r="Q2880" s="111"/>
      <c r="R2880" s="111"/>
      <c r="S2880" s="111"/>
      <c r="T2880" s="111"/>
      <c r="U2880" s="111"/>
    </row>
    <row r="2881" spans="1:21" s="148" customFormat="1" x14ac:dyDescent="0.3">
      <c r="A2881" s="111"/>
      <c r="B2881" s="52" t="s">
        <v>194</v>
      </c>
      <c r="C2881" s="106"/>
      <c r="D2881" s="106"/>
      <c r="E2881" s="106"/>
      <c r="F2881" s="106"/>
      <c r="G2881" s="106"/>
      <c r="H2881" s="106"/>
      <c r="I2881" s="52" t="s">
        <v>195</v>
      </c>
      <c r="J2881" s="106"/>
      <c r="K2881" s="106"/>
      <c r="L2881" s="106"/>
      <c r="M2881" s="106"/>
      <c r="N2881" s="106"/>
      <c r="O2881" s="106"/>
      <c r="P2881" s="52" t="s">
        <v>196</v>
      </c>
      <c r="Q2881" s="106"/>
      <c r="R2881" s="106"/>
      <c r="S2881" s="106"/>
      <c r="T2881" s="106"/>
      <c r="U2881" s="106"/>
    </row>
    <row r="2882" spans="1:21" s="148" customFormat="1" x14ac:dyDescent="0.3">
      <c r="A2882" s="111"/>
      <c r="B2882" s="131"/>
      <c r="C2882" s="131"/>
      <c r="D2882" s="131"/>
      <c r="E2882" s="131"/>
      <c r="F2882" s="131"/>
      <c r="G2882" s="131"/>
      <c r="H2882" s="106"/>
      <c r="I2882" s="131"/>
      <c r="J2882" s="131"/>
      <c r="K2882" s="131"/>
      <c r="L2882" s="131"/>
      <c r="M2882" s="131"/>
      <c r="N2882" s="131"/>
      <c r="O2882" s="106"/>
      <c r="P2882" s="131"/>
      <c r="Q2882" s="131"/>
      <c r="R2882" s="131"/>
      <c r="S2882" s="131"/>
      <c r="T2882" s="131"/>
      <c r="U2882" s="131"/>
    </row>
    <row r="2883" spans="1:21" s="148" customFormat="1" x14ac:dyDescent="0.3">
      <c r="A2883" s="111"/>
      <c r="B2883" s="132"/>
      <c r="C2883" s="133"/>
      <c r="D2883" s="133"/>
      <c r="E2883" s="134"/>
      <c r="F2883" s="133"/>
      <c r="G2883" s="133"/>
      <c r="H2883" s="106"/>
      <c r="I2883" s="132"/>
      <c r="J2883" s="133"/>
      <c r="K2883" s="133"/>
      <c r="L2883" s="134"/>
      <c r="M2883" s="133"/>
      <c r="N2883" s="133"/>
      <c r="O2883" s="106"/>
      <c r="P2883" s="132"/>
      <c r="Q2883" s="133"/>
      <c r="R2883" s="133"/>
      <c r="S2883" s="134"/>
      <c r="T2883" s="133"/>
      <c r="U2883" s="133"/>
    </row>
    <row r="2884" spans="1:21" s="148" customFormat="1" x14ac:dyDescent="0.3">
      <c r="A2884" s="111"/>
      <c r="B2884" s="133"/>
      <c r="C2884" s="132"/>
      <c r="D2884" s="134"/>
      <c r="E2884" s="133"/>
      <c r="F2884" s="135"/>
      <c r="G2884" s="136"/>
      <c r="H2884" s="106"/>
      <c r="I2884" s="133"/>
      <c r="J2884" s="132"/>
      <c r="K2884" s="134"/>
      <c r="L2884" s="133"/>
      <c r="M2884" s="135"/>
      <c r="N2884" s="136"/>
      <c r="O2884" s="106"/>
      <c r="P2884" s="133"/>
      <c r="Q2884" s="132"/>
      <c r="R2884" s="134"/>
      <c r="S2884" s="133"/>
      <c r="T2884" s="135"/>
      <c r="U2884" s="136"/>
    </row>
    <row r="2885" spans="1:21" s="148" customFormat="1" x14ac:dyDescent="0.3">
      <c r="A2885" s="111"/>
      <c r="B2885" s="135"/>
      <c r="C2885" s="134"/>
      <c r="D2885" s="132"/>
      <c r="E2885" s="135"/>
      <c r="F2885" s="135"/>
      <c r="G2885" s="137"/>
      <c r="H2885" s="106"/>
      <c r="I2885" s="135"/>
      <c r="J2885" s="134"/>
      <c r="K2885" s="132"/>
      <c r="L2885" s="135"/>
      <c r="M2885" s="135"/>
      <c r="N2885" s="137"/>
      <c r="O2885" s="106"/>
      <c r="P2885" s="135"/>
      <c r="Q2885" s="134"/>
      <c r="R2885" s="132"/>
      <c r="S2885" s="135"/>
      <c r="T2885" s="135"/>
      <c r="U2885" s="137"/>
    </row>
    <row r="2886" spans="1:21" s="148" customFormat="1" x14ac:dyDescent="0.3">
      <c r="A2886" s="111"/>
      <c r="B2886" s="134"/>
      <c r="C2886" s="135"/>
      <c r="D2886" s="136"/>
      <c r="E2886" s="132"/>
      <c r="F2886" s="137"/>
      <c r="G2886" s="135"/>
      <c r="H2886" s="106"/>
      <c r="I2886" s="134"/>
      <c r="J2886" s="135"/>
      <c r="K2886" s="136"/>
      <c r="L2886" s="132"/>
      <c r="M2886" s="137"/>
      <c r="N2886" s="135"/>
      <c r="O2886" s="106"/>
      <c r="P2886" s="134"/>
      <c r="Q2886" s="135"/>
      <c r="R2886" s="136"/>
      <c r="S2886" s="132"/>
      <c r="T2886" s="137"/>
      <c r="U2886" s="135"/>
    </row>
    <row r="2887" spans="1:21" s="148" customFormat="1" x14ac:dyDescent="0.3">
      <c r="A2887" s="111"/>
      <c r="B2887" s="137"/>
      <c r="C2887" s="136"/>
      <c r="D2887" s="135"/>
      <c r="E2887" s="137"/>
      <c r="F2887" s="132"/>
      <c r="G2887" s="134"/>
      <c r="H2887" s="106"/>
      <c r="I2887" s="137"/>
      <c r="J2887" s="136"/>
      <c r="K2887" s="135"/>
      <c r="L2887" s="137"/>
      <c r="M2887" s="132"/>
      <c r="N2887" s="134"/>
      <c r="O2887" s="106"/>
      <c r="P2887" s="137"/>
      <c r="Q2887" s="136"/>
      <c r="R2887" s="135"/>
      <c r="S2887" s="137"/>
      <c r="T2887" s="132"/>
      <c r="U2887" s="134"/>
    </row>
    <row r="2888" spans="1:21" s="148" customFormat="1" x14ac:dyDescent="0.3">
      <c r="A2888" s="111"/>
      <c r="B2888" s="135"/>
      <c r="C2888" s="137"/>
      <c r="D2888" s="137"/>
      <c r="E2888" s="135"/>
      <c r="F2888" s="134"/>
      <c r="G2888" s="132"/>
      <c r="H2888" s="106"/>
      <c r="I2888" s="135"/>
      <c r="J2888" s="137"/>
      <c r="K2888" s="137"/>
      <c r="L2888" s="135"/>
      <c r="M2888" s="134"/>
      <c r="N2888" s="132"/>
      <c r="O2888" s="106"/>
      <c r="P2888" s="135"/>
      <c r="Q2888" s="137"/>
      <c r="R2888" s="137"/>
      <c r="S2888" s="135"/>
      <c r="T2888" s="134"/>
      <c r="U2888" s="132"/>
    </row>
    <row r="2889" spans="1:21" s="148" customFormat="1" x14ac:dyDescent="0.3">
      <c r="A2889" s="111"/>
      <c r="B2889" s="136"/>
      <c r="C2889" s="138"/>
      <c r="D2889" s="135"/>
      <c r="E2889" s="138"/>
      <c r="F2889" s="136"/>
      <c r="G2889" s="138"/>
      <c r="H2889" s="106"/>
      <c r="I2889" s="136"/>
      <c r="J2889" s="138"/>
      <c r="K2889" s="135"/>
      <c r="L2889" s="138"/>
      <c r="M2889" s="136"/>
      <c r="N2889" s="138"/>
      <c r="O2889" s="106"/>
      <c r="P2889" s="136"/>
      <c r="Q2889" s="138"/>
      <c r="R2889" s="135"/>
      <c r="S2889" s="138"/>
      <c r="T2889" s="136"/>
      <c r="U2889" s="138"/>
    </row>
    <row r="2890" spans="1:21" s="148" customFormat="1" x14ac:dyDescent="0.3">
      <c r="A2890" s="111"/>
      <c r="B2890" s="145"/>
      <c r="C2890" s="146"/>
      <c r="D2890" s="145"/>
      <c r="E2890" s="147"/>
      <c r="F2890" s="145"/>
      <c r="G2890" s="146"/>
      <c r="H2890" s="106"/>
      <c r="I2890" s="145"/>
      <c r="J2890" s="146"/>
      <c r="K2890" s="145"/>
      <c r="L2890" s="147"/>
      <c r="M2890" s="145"/>
      <c r="N2890" s="146"/>
      <c r="O2890" s="106"/>
      <c r="P2890" s="145"/>
      <c r="Q2890" s="146"/>
      <c r="R2890" s="145"/>
      <c r="S2890" s="147"/>
      <c r="T2890" s="145"/>
      <c r="U2890" s="146"/>
    </row>
    <row r="2891" spans="1:21" s="148" customFormat="1" x14ac:dyDescent="0.3">
      <c r="A2891" s="111"/>
      <c r="C2891" s="111" t="s">
        <v>197</v>
      </c>
      <c r="D2891" s="111" t="s">
        <v>3</v>
      </c>
      <c r="E2891" s="111" t="s">
        <v>203</v>
      </c>
      <c r="J2891" s="111" t="s">
        <v>197</v>
      </c>
      <c r="K2891" s="111" t="s">
        <v>3</v>
      </c>
      <c r="L2891" s="111" t="s">
        <v>203</v>
      </c>
      <c r="Q2891" s="111" t="s">
        <v>197</v>
      </c>
      <c r="R2891" s="111" t="s">
        <v>3</v>
      </c>
      <c r="S2891" s="111" t="s">
        <v>203</v>
      </c>
    </row>
    <row r="2892" spans="1:21" s="148" customFormat="1" x14ac:dyDescent="0.3">
      <c r="A2892" s="111"/>
      <c r="B2892" s="111" t="s">
        <v>199</v>
      </c>
      <c r="C2892" s="148" t="e">
        <f>AVERAGE(B2883,C2884,D2885,E2886,F2887,G2888)</f>
        <v>#DIV/0!</v>
      </c>
      <c r="D2892" s="148" t="e">
        <f>STDEV(B2883,C2884,D2885,E2886,F2887,G2888)</f>
        <v>#DIV/0!</v>
      </c>
      <c r="E2892" s="148" t="e">
        <f>ROUND((D2892/C2892)*100,2)&amp;"%"</f>
        <v>#DIV/0!</v>
      </c>
      <c r="I2892" s="111" t="s">
        <v>199</v>
      </c>
      <c r="J2892" s="148" t="e">
        <f>AVERAGE(I2883,J2884,K2885,L2886,M2887,N2888)</f>
        <v>#DIV/0!</v>
      </c>
      <c r="K2892" s="148" t="e">
        <f>STDEV(I2883,J2884,K2885,L2886,M2887,N2888)</f>
        <v>#DIV/0!</v>
      </c>
      <c r="L2892" s="148" t="e">
        <f>ROUND((K2892/J2892)*100,2)&amp;"%"</f>
        <v>#DIV/0!</v>
      </c>
      <c r="P2892" s="111" t="s">
        <v>199</v>
      </c>
      <c r="Q2892" s="148" t="e">
        <f>AVERAGE(P2883,Q2884,R2885,S2886,T2887,U2888)</f>
        <v>#DIV/0!</v>
      </c>
      <c r="R2892" s="148" t="e">
        <f>STDEV(P2883,Q2884,R2885,S2886,T2887,U2888)</f>
        <v>#DIV/0!</v>
      </c>
      <c r="S2892" s="148" t="e">
        <f>ROUND((R2892/Q2892)*100,2)&amp;"%"</f>
        <v>#DIV/0!</v>
      </c>
    </row>
    <row r="2893" spans="1:21" s="148" customFormat="1" x14ac:dyDescent="0.3">
      <c r="A2893" s="111"/>
      <c r="B2893" s="111" t="s">
        <v>198</v>
      </c>
      <c r="C2893" s="148" t="e">
        <f>AVERAGE(B2884,C2883,D2883,F2883,G2883,E2884)</f>
        <v>#DIV/0!</v>
      </c>
      <c r="D2893" s="148" t="e">
        <f>STDEV(B2884,C2883,D2883,E2884,F2883,G2883)</f>
        <v>#DIV/0!</v>
      </c>
      <c r="E2893" s="148" t="e">
        <f t="shared" ref="E2893:E2897" si="480">ROUND((D2893/C2893)*100,2)&amp;"%"</f>
        <v>#DIV/0!</v>
      </c>
      <c r="F2893" s="111"/>
      <c r="G2893" s="111"/>
      <c r="I2893" s="111" t="s">
        <v>198</v>
      </c>
      <c r="J2893" s="148" t="e">
        <f>AVERAGE(I2884,J2883,K2883,M2883,N2883,L2884)</f>
        <v>#DIV/0!</v>
      </c>
      <c r="K2893" s="148" t="e">
        <f>STDEV(I2884,J2883,K2883,L2884,M2883,N2883)</f>
        <v>#DIV/0!</v>
      </c>
      <c r="L2893" s="148" t="e">
        <f t="shared" ref="L2893:L2897" si="481">ROUND((K2893/J2893)*100,2)&amp;"%"</f>
        <v>#DIV/0!</v>
      </c>
      <c r="M2893" s="111"/>
      <c r="N2893" s="111"/>
      <c r="P2893" s="111" t="s">
        <v>198</v>
      </c>
      <c r="Q2893" s="148" t="e">
        <f>AVERAGE(P2884,Q2883,R2883,T2883,U2883,S2884)</f>
        <v>#DIV/0!</v>
      </c>
      <c r="R2893" s="148" t="e">
        <f>STDEV(P2884,Q2883,R2883,S2884,T2883,U2883)</f>
        <v>#DIV/0!</v>
      </c>
      <c r="S2893" s="148" t="e">
        <f t="shared" ref="S2893:S2897" si="482">ROUND((R2893/Q2893)*100,2)&amp;"%"</f>
        <v>#DIV/0!</v>
      </c>
      <c r="T2893" s="111"/>
      <c r="U2893" s="111"/>
    </row>
    <row r="2894" spans="1:21" s="148" customFormat="1" x14ac:dyDescent="0.3">
      <c r="A2894" s="111"/>
      <c r="B2894" s="111" t="s">
        <v>200</v>
      </c>
      <c r="C2894" s="148" t="e">
        <f>AVERAGE(B2886,C2885,D2884,E2883,F2888,G2887)</f>
        <v>#DIV/0!</v>
      </c>
      <c r="D2894" s="148" t="e">
        <f>STDEV(B2886,C2885,D2884,E2883,F2888,G2887)</f>
        <v>#DIV/0!</v>
      </c>
      <c r="E2894" s="148" t="e">
        <f t="shared" si="480"/>
        <v>#DIV/0!</v>
      </c>
      <c r="F2894" s="111"/>
      <c r="G2894" s="111"/>
      <c r="I2894" s="111" t="s">
        <v>200</v>
      </c>
      <c r="J2894" s="148" t="e">
        <f>AVERAGE(I2886,J2885,K2884,L2883,M2888,N2887)</f>
        <v>#DIV/0!</v>
      </c>
      <c r="K2894" s="148" t="e">
        <f>STDEV(I2886,J2885,K2884,L2883,M2888,N2887)</f>
        <v>#DIV/0!</v>
      </c>
      <c r="L2894" s="148" t="e">
        <f t="shared" si="481"/>
        <v>#DIV/0!</v>
      </c>
      <c r="M2894" s="111"/>
      <c r="N2894" s="111"/>
      <c r="P2894" s="111" t="s">
        <v>200</v>
      </c>
      <c r="Q2894" s="148" t="e">
        <f>AVERAGE(P2886,Q2885,R2884,S2883,T2888,U2887)</f>
        <v>#DIV/0!</v>
      </c>
      <c r="R2894" s="148" t="e">
        <f>STDEV(P2886,Q2885,R2884,S2883,T2888,U2887)</f>
        <v>#DIV/0!</v>
      </c>
      <c r="S2894" s="148" t="e">
        <f t="shared" si="482"/>
        <v>#DIV/0!</v>
      </c>
      <c r="T2894" s="111"/>
      <c r="U2894" s="111"/>
    </row>
    <row r="2895" spans="1:21" s="148" customFormat="1" x14ac:dyDescent="0.3">
      <c r="A2895" s="111"/>
      <c r="B2895" s="111" t="s">
        <v>201</v>
      </c>
      <c r="C2895" s="148" t="e">
        <f>AVERAGE(B2887,C2888,D2888,E2887,F2886,G2885)</f>
        <v>#DIV/0!</v>
      </c>
      <c r="D2895" s="148" t="e">
        <f>STDEV(B2887,C2888,D2888,E2887,F2886,G2885)</f>
        <v>#DIV/0!</v>
      </c>
      <c r="E2895" s="148" t="e">
        <f t="shared" si="480"/>
        <v>#DIV/0!</v>
      </c>
      <c r="F2895" s="111"/>
      <c r="G2895" s="111"/>
      <c r="I2895" s="111" t="s">
        <v>201</v>
      </c>
      <c r="J2895" s="148" t="e">
        <f>AVERAGE(I2887,J2888,K2888,L2887,M2886,N2885)</f>
        <v>#DIV/0!</v>
      </c>
      <c r="K2895" s="148" t="e">
        <f>STDEV(I2887,J2888,K2888,L2887,M2886,N2885)</f>
        <v>#DIV/0!</v>
      </c>
      <c r="L2895" s="148" t="e">
        <f t="shared" si="481"/>
        <v>#DIV/0!</v>
      </c>
      <c r="M2895" s="111"/>
      <c r="N2895" s="111"/>
      <c r="P2895" s="111" t="s">
        <v>201</v>
      </c>
      <c r="Q2895" s="148" t="e">
        <f>AVERAGE(P2887,Q2888,R2888,S2887,T2886,U2885)</f>
        <v>#DIV/0!</v>
      </c>
      <c r="R2895" s="148" t="e">
        <f>STDEV(P2887,Q2888,R2888,S2887,T2886,U2885)</f>
        <v>#DIV/0!</v>
      </c>
      <c r="S2895" s="148" t="e">
        <f t="shared" si="482"/>
        <v>#DIV/0!</v>
      </c>
      <c r="T2895" s="111"/>
      <c r="U2895" s="111"/>
    </row>
    <row r="2896" spans="1:21" s="148" customFormat="1" x14ac:dyDescent="0.3">
      <c r="A2896" s="111"/>
      <c r="B2896" s="111" t="s">
        <v>202</v>
      </c>
      <c r="C2896" s="148" t="e">
        <f>AVERAGE(B2889,C2887,D2886,G2884,F2889,E2890)</f>
        <v>#DIV/0!</v>
      </c>
      <c r="D2896" s="148" t="e">
        <f>STDEV(B2889,C2887,D2886,G2884,F2889,E2890)</f>
        <v>#DIV/0!</v>
      </c>
      <c r="E2896" s="148" t="e">
        <f t="shared" si="480"/>
        <v>#DIV/0!</v>
      </c>
      <c r="F2896" s="111"/>
      <c r="G2896" s="111"/>
      <c r="I2896" s="111" t="s">
        <v>202</v>
      </c>
      <c r="J2896" s="148" t="e">
        <f>AVERAGE(I2889,J2887,K2886,N2884,M2889,L2890)</f>
        <v>#DIV/0!</v>
      </c>
      <c r="K2896" s="148" t="e">
        <f>STDEV(I2889,J2887,K2886,N2884,M2889,L2890)</f>
        <v>#DIV/0!</v>
      </c>
      <c r="L2896" s="148" t="e">
        <f t="shared" si="481"/>
        <v>#DIV/0!</v>
      </c>
      <c r="M2896" s="111"/>
      <c r="N2896" s="111"/>
      <c r="P2896" s="111" t="s">
        <v>202</v>
      </c>
      <c r="Q2896" s="148" t="e">
        <f>AVERAGE(P2889,Q2887,R2886,U2884,T2889,S2890)</f>
        <v>#DIV/0!</v>
      </c>
      <c r="R2896" s="148" t="e">
        <f>STDEV(P2889,Q2887,R2886,U2884,T2889,S2890)</f>
        <v>#DIV/0!</v>
      </c>
      <c r="S2896" s="148" t="e">
        <f t="shared" si="482"/>
        <v>#DIV/0!</v>
      </c>
      <c r="T2896" s="111"/>
      <c r="U2896" s="111"/>
    </row>
    <row r="2897" spans="1:21" s="148" customFormat="1" x14ac:dyDescent="0.3">
      <c r="A2897" s="111"/>
      <c r="B2897" s="111" t="s">
        <v>204</v>
      </c>
      <c r="C2897" s="148" t="e">
        <f>AVERAGE(B2890,C2889,D2890,E2889,F2890,G2889)</f>
        <v>#DIV/0!</v>
      </c>
      <c r="D2897" s="148" t="e">
        <f>STDEV(B2890,C2889,D2890,E2889,F2890,G2889)</f>
        <v>#DIV/0!</v>
      </c>
      <c r="E2897" s="148" t="e">
        <f t="shared" si="480"/>
        <v>#DIV/0!</v>
      </c>
      <c r="F2897" s="111"/>
      <c r="G2897" s="111"/>
      <c r="I2897" s="111" t="s">
        <v>204</v>
      </c>
      <c r="J2897" s="148" t="e">
        <f>AVERAGE(I2890,J2889,K2890,L2889,M2890,N2889)</f>
        <v>#DIV/0!</v>
      </c>
      <c r="K2897" s="148" t="e">
        <f>STDEV(I2890,J2889,K2890,L2889,M2890,N2889)</f>
        <v>#DIV/0!</v>
      </c>
      <c r="L2897" s="148" t="e">
        <f t="shared" si="481"/>
        <v>#DIV/0!</v>
      </c>
      <c r="M2897" s="111"/>
      <c r="N2897" s="111"/>
      <c r="P2897" s="111" t="s">
        <v>204</v>
      </c>
      <c r="Q2897" s="148" t="e">
        <f>AVERAGE(P2890,Q2889,R2890,S2889,T2890,U2889)</f>
        <v>#DIV/0!</v>
      </c>
      <c r="R2897" s="148" t="e">
        <f>STDEV(P2890,Q2889,R2890,S2889,T2890,U2889)</f>
        <v>#DIV/0!</v>
      </c>
      <c r="S2897" s="148" t="e">
        <f t="shared" si="482"/>
        <v>#DIV/0!</v>
      </c>
      <c r="T2897" s="111"/>
      <c r="U2897" s="111"/>
    </row>
    <row r="2898" spans="1:21" s="148" customFormat="1" x14ac:dyDescent="0.3">
      <c r="A2898" s="111"/>
      <c r="B2898" s="111"/>
      <c r="C2898" s="111"/>
      <c r="D2898" s="111"/>
      <c r="E2898" s="111"/>
      <c r="F2898" s="111"/>
      <c r="G2898" s="111"/>
      <c r="I2898" s="111"/>
      <c r="J2898" s="111"/>
      <c r="K2898" s="111"/>
      <c r="L2898" s="111"/>
      <c r="M2898" s="111"/>
      <c r="N2898" s="111"/>
      <c r="P2898" s="111"/>
      <c r="Q2898" s="111"/>
      <c r="R2898" s="111"/>
      <c r="S2898" s="111"/>
      <c r="T2898" s="111"/>
      <c r="U2898" s="111"/>
    </row>
    <row r="2899" spans="1:21" s="148" customFormat="1" x14ac:dyDescent="0.3">
      <c r="A2899" s="111"/>
      <c r="B2899" s="52" t="s">
        <v>194</v>
      </c>
      <c r="C2899" s="106"/>
      <c r="D2899" s="106"/>
      <c r="E2899" s="106"/>
      <c r="F2899" s="106"/>
      <c r="G2899" s="106"/>
      <c r="H2899" s="106"/>
      <c r="I2899" s="52" t="s">
        <v>195</v>
      </c>
      <c r="J2899" s="106"/>
      <c r="K2899" s="106"/>
      <c r="L2899" s="106"/>
      <c r="M2899" s="106"/>
      <c r="N2899" s="106"/>
      <c r="O2899" s="106"/>
      <c r="P2899" s="52" t="s">
        <v>196</v>
      </c>
      <c r="Q2899" s="106"/>
      <c r="R2899" s="106"/>
      <c r="S2899" s="106"/>
      <c r="T2899" s="106"/>
      <c r="U2899" s="106"/>
    </row>
    <row r="2900" spans="1:21" s="148" customFormat="1" x14ac:dyDescent="0.3">
      <c r="A2900" s="111"/>
      <c r="B2900" s="131"/>
      <c r="C2900" s="131"/>
      <c r="D2900" s="131"/>
      <c r="E2900" s="131"/>
      <c r="F2900" s="131"/>
      <c r="G2900" s="131"/>
      <c r="H2900" s="106"/>
      <c r="I2900" s="131"/>
      <c r="J2900" s="131"/>
      <c r="K2900" s="131"/>
      <c r="L2900" s="131"/>
      <c r="M2900" s="131"/>
      <c r="N2900" s="131"/>
      <c r="O2900" s="106"/>
      <c r="P2900" s="131"/>
      <c r="Q2900" s="131"/>
      <c r="R2900" s="131"/>
      <c r="S2900" s="131"/>
      <c r="T2900" s="131"/>
      <c r="U2900" s="131"/>
    </row>
    <row r="2901" spans="1:21" s="148" customFormat="1" x14ac:dyDescent="0.3">
      <c r="A2901" s="111"/>
      <c r="B2901" s="132"/>
      <c r="C2901" s="133"/>
      <c r="D2901" s="133"/>
      <c r="E2901" s="134"/>
      <c r="F2901" s="133"/>
      <c r="G2901" s="133"/>
      <c r="H2901" s="106"/>
      <c r="I2901" s="132"/>
      <c r="J2901" s="133"/>
      <c r="K2901" s="133"/>
      <c r="L2901" s="134"/>
      <c r="M2901" s="133"/>
      <c r="N2901" s="133"/>
      <c r="O2901" s="106"/>
      <c r="P2901" s="132"/>
      <c r="Q2901" s="133"/>
      <c r="R2901" s="133"/>
      <c r="S2901" s="134"/>
      <c r="T2901" s="133"/>
      <c r="U2901" s="133"/>
    </row>
    <row r="2902" spans="1:21" s="148" customFormat="1" x14ac:dyDescent="0.3">
      <c r="A2902" s="111"/>
      <c r="B2902" s="133"/>
      <c r="C2902" s="132"/>
      <c r="D2902" s="134"/>
      <c r="E2902" s="133"/>
      <c r="F2902" s="135"/>
      <c r="G2902" s="136"/>
      <c r="H2902" s="106"/>
      <c r="I2902" s="133"/>
      <c r="J2902" s="132"/>
      <c r="K2902" s="134"/>
      <c r="L2902" s="133"/>
      <c r="M2902" s="135"/>
      <c r="N2902" s="136"/>
      <c r="O2902" s="106"/>
      <c r="P2902" s="133"/>
      <c r="Q2902" s="132"/>
      <c r="R2902" s="134"/>
      <c r="S2902" s="133"/>
      <c r="T2902" s="135"/>
      <c r="U2902" s="136"/>
    </row>
    <row r="2903" spans="1:21" s="148" customFormat="1" x14ac:dyDescent="0.3">
      <c r="A2903" s="111"/>
      <c r="B2903" s="135"/>
      <c r="C2903" s="134"/>
      <c r="D2903" s="132"/>
      <c r="E2903" s="135"/>
      <c r="F2903" s="135"/>
      <c r="G2903" s="137"/>
      <c r="H2903" s="106"/>
      <c r="I2903" s="135"/>
      <c r="J2903" s="134"/>
      <c r="K2903" s="132"/>
      <c r="L2903" s="135"/>
      <c r="M2903" s="135"/>
      <c r="N2903" s="137"/>
      <c r="O2903" s="106"/>
      <c r="P2903" s="135"/>
      <c r="Q2903" s="134"/>
      <c r="R2903" s="132"/>
      <c r="S2903" s="135"/>
      <c r="T2903" s="135"/>
      <c r="U2903" s="137"/>
    </row>
    <row r="2904" spans="1:21" s="148" customFormat="1" x14ac:dyDescent="0.3">
      <c r="A2904" s="111"/>
      <c r="B2904" s="134"/>
      <c r="C2904" s="135"/>
      <c r="D2904" s="136"/>
      <c r="E2904" s="132"/>
      <c r="F2904" s="137"/>
      <c r="G2904" s="135"/>
      <c r="H2904" s="106"/>
      <c r="I2904" s="134"/>
      <c r="J2904" s="135"/>
      <c r="K2904" s="136"/>
      <c r="L2904" s="132"/>
      <c r="M2904" s="137"/>
      <c r="N2904" s="135"/>
      <c r="O2904" s="106"/>
      <c r="P2904" s="134"/>
      <c r="Q2904" s="135"/>
      <c r="R2904" s="136"/>
      <c r="S2904" s="132"/>
      <c r="T2904" s="137"/>
      <c r="U2904" s="135"/>
    </row>
    <row r="2905" spans="1:21" s="148" customFormat="1" x14ac:dyDescent="0.3">
      <c r="A2905" s="111"/>
      <c r="B2905" s="137"/>
      <c r="C2905" s="136"/>
      <c r="D2905" s="135"/>
      <c r="E2905" s="137"/>
      <c r="F2905" s="132"/>
      <c r="G2905" s="134"/>
      <c r="H2905" s="106"/>
      <c r="I2905" s="137"/>
      <c r="J2905" s="136"/>
      <c r="K2905" s="135"/>
      <c r="L2905" s="137"/>
      <c r="M2905" s="132"/>
      <c r="N2905" s="134"/>
      <c r="O2905" s="106"/>
      <c r="P2905" s="137"/>
      <c r="Q2905" s="136"/>
      <c r="R2905" s="135"/>
      <c r="S2905" s="137"/>
      <c r="T2905" s="132"/>
      <c r="U2905" s="134"/>
    </row>
    <row r="2906" spans="1:21" s="148" customFormat="1" x14ac:dyDescent="0.3">
      <c r="A2906" s="111"/>
      <c r="B2906" s="135"/>
      <c r="C2906" s="137"/>
      <c r="D2906" s="137"/>
      <c r="E2906" s="135"/>
      <c r="F2906" s="134"/>
      <c r="G2906" s="132"/>
      <c r="H2906" s="106"/>
      <c r="I2906" s="135"/>
      <c r="J2906" s="137"/>
      <c r="K2906" s="137"/>
      <c r="L2906" s="135"/>
      <c r="M2906" s="134"/>
      <c r="N2906" s="132"/>
      <c r="O2906" s="106"/>
      <c r="P2906" s="135"/>
      <c r="Q2906" s="137"/>
      <c r="R2906" s="137"/>
      <c r="S2906" s="135"/>
      <c r="T2906" s="134"/>
      <c r="U2906" s="132"/>
    </row>
    <row r="2907" spans="1:21" s="148" customFormat="1" x14ac:dyDescent="0.3">
      <c r="A2907" s="111"/>
      <c r="B2907" s="136"/>
      <c r="C2907" s="138"/>
      <c r="D2907" s="135"/>
      <c r="E2907" s="138"/>
      <c r="F2907" s="136"/>
      <c r="G2907" s="138"/>
      <c r="H2907" s="106"/>
      <c r="I2907" s="136"/>
      <c r="J2907" s="138"/>
      <c r="K2907" s="135"/>
      <c r="L2907" s="138"/>
      <c r="M2907" s="136"/>
      <c r="N2907" s="138"/>
      <c r="O2907" s="106"/>
      <c r="P2907" s="136"/>
      <c r="Q2907" s="138"/>
      <c r="R2907" s="135"/>
      <c r="S2907" s="138"/>
      <c r="T2907" s="136"/>
      <c r="U2907" s="138"/>
    </row>
    <row r="2908" spans="1:21" s="148" customFormat="1" x14ac:dyDescent="0.3">
      <c r="A2908" s="111"/>
      <c r="B2908" s="145"/>
      <c r="C2908" s="146"/>
      <c r="D2908" s="145"/>
      <c r="E2908" s="147"/>
      <c r="F2908" s="145"/>
      <c r="G2908" s="146"/>
      <c r="H2908" s="106"/>
      <c r="I2908" s="145"/>
      <c r="J2908" s="146"/>
      <c r="K2908" s="145"/>
      <c r="L2908" s="147"/>
      <c r="M2908" s="145"/>
      <c r="N2908" s="146"/>
      <c r="O2908" s="106"/>
      <c r="P2908" s="145"/>
      <c r="Q2908" s="146"/>
      <c r="R2908" s="145"/>
      <c r="S2908" s="147"/>
      <c r="T2908" s="145"/>
      <c r="U2908" s="146"/>
    </row>
    <row r="2909" spans="1:21" s="148" customFormat="1" x14ac:dyDescent="0.3">
      <c r="A2909" s="111"/>
      <c r="C2909" s="111" t="s">
        <v>197</v>
      </c>
      <c r="D2909" s="111" t="s">
        <v>3</v>
      </c>
      <c r="E2909" s="111" t="s">
        <v>203</v>
      </c>
      <c r="J2909" s="111" t="s">
        <v>197</v>
      </c>
      <c r="K2909" s="111" t="s">
        <v>3</v>
      </c>
      <c r="L2909" s="111" t="s">
        <v>203</v>
      </c>
      <c r="Q2909" s="111" t="s">
        <v>197</v>
      </c>
      <c r="R2909" s="111" t="s">
        <v>3</v>
      </c>
      <c r="S2909" s="111" t="s">
        <v>203</v>
      </c>
    </row>
    <row r="2910" spans="1:21" s="148" customFormat="1" x14ac:dyDescent="0.3">
      <c r="A2910" s="111"/>
      <c r="B2910" s="111" t="s">
        <v>199</v>
      </c>
      <c r="C2910" s="148" t="e">
        <f>AVERAGE(B2901,C2902,D2903,E2904,F2905,G2906)</f>
        <v>#DIV/0!</v>
      </c>
      <c r="D2910" s="148" t="e">
        <f>STDEV(B2901,C2902,D2903,E2904,F2905,G2906)</f>
        <v>#DIV/0!</v>
      </c>
      <c r="E2910" s="148" t="e">
        <f>ROUND((D2910/C2910)*100,2)&amp;"%"</f>
        <v>#DIV/0!</v>
      </c>
      <c r="I2910" s="111" t="s">
        <v>199</v>
      </c>
      <c r="J2910" s="148" t="e">
        <f>AVERAGE(I2901,J2902,K2903,L2904,M2905,N2906)</f>
        <v>#DIV/0!</v>
      </c>
      <c r="K2910" s="148" t="e">
        <f>STDEV(I2901,J2902,K2903,L2904,M2905,N2906)</f>
        <v>#DIV/0!</v>
      </c>
      <c r="L2910" s="148" t="e">
        <f>ROUND((K2910/J2910)*100,2)&amp;"%"</f>
        <v>#DIV/0!</v>
      </c>
      <c r="P2910" s="111" t="s">
        <v>199</v>
      </c>
      <c r="Q2910" s="148" t="e">
        <f>AVERAGE(P2901,Q2902,R2903,S2904,T2905,U2906)</f>
        <v>#DIV/0!</v>
      </c>
      <c r="R2910" s="148" t="e">
        <f>STDEV(P2901,Q2902,R2903,S2904,T2905,U2906)</f>
        <v>#DIV/0!</v>
      </c>
      <c r="S2910" s="148" t="e">
        <f>ROUND((R2910/Q2910)*100,2)&amp;"%"</f>
        <v>#DIV/0!</v>
      </c>
    </row>
    <row r="2911" spans="1:21" s="148" customFormat="1" x14ac:dyDescent="0.3">
      <c r="A2911" s="111"/>
      <c r="B2911" s="111" t="s">
        <v>198</v>
      </c>
      <c r="C2911" s="148" t="e">
        <f>AVERAGE(B2902,C2901,D2901,F2901,G2901,E2902)</f>
        <v>#DIV/0!</v>
      </c>
      <c r="D2911" s="148" t="e">
        <f>STDEV(B2902,C2901,D2901,E2902,F2901,G2901)</f>
        <v>#DIV/0!</v>
      </c>
      <c r="E2911" s="148" t="e">
        <f t="shared" ref="E2911:E2915" si="483">ROUND((D2911/C2911)*100,2)&amp;"%"</f>
        <v>#DIV/0!</v>
      </c>
      <c r="F2911" s="111"/>
      <c r="G2911" s="111"/>
      <c r="I2911" s="111" t="s">
        <v>198</v>
      </c>
      <c r="J2911" s="148" t="e">
        <f>AVERAGE(I2902,J2901,K2901,M2901,N2901,L2902)</f>
        <v>#DIV/0!</v>
      </c>
      <c r="K2911" s="148" t="e">
        <f>STDEV(I2902,J2901,K2901,L2902,M2901,N2901)</f>
        <v>#DIV/0!</v>
      </c>
      <c r="L2911" s="148" t="e">
        <f t="shared" ref="L2911:L2915" si="484">ROUND((K2911/J2911)*100,2)&amp;"%"</f>
        <v>#DIV/0!</v>
      </c>
      <c r="M2911" s="111"/>
      <c r="N2911" s="111"/>
      <c r="P2911" s="111" t="s">
        <v>198</v>
      </c>
      <c r="Q2911" s="148" t="e">
        <f>AVERAGE(P2902,Q2901,R2901,T2901,U2901,S2902)</f>
        <v>#DIV/0!</v>
      </c>
      <c r="R2911" s="148" t="e">
        <f>STDEV(P2902,Q2901,R2901,S2902,T2901,U2901)</f>
        <v>#DIV/0!</v>
      </c>
      <c r="S2911" s="148" t="e">
        <f t="shared" ref="S2911:S2915" si="485">ROUND((R2911/Q2911)*100,2)&amp;"%"</f>
        <v>#DIV/0!</v>
      </c>
      <c r="T2911" s="111"/>
      <c r="U2911" s="111"/>
    </row>
    <row r="2912" spans="1:21" s="148" customFormat="1" x14ac:dyDescent="0.3">
      <c r="A2912" s="111"/>
      <c r="B2912" s="111" t="s">
        <v>200</v>
      </c>
      <c r="C2912" s="148" t="e">
        <f>AVERAGE(B2904,C2903,D2902,E2901,F2906,G2905)</f>
        <v>#DIV/0!</v>
      </c>
      <c r="D2912" s="148" t="e">
        <f>STDEV(B2904,C2903,D2902,E2901,F2906,G2905)</f>
        <v>#DIV/0!</v>
      </c>
      <c r="E2912" s="148" t="e">
        <f t="shared" si="483"/>
        <v>#DIV/0!</v>
      </c>
      <c r="F2912" s="111"/>
      <c r="G2912" s="111"/>
      <c r="I2912" s="111" t="s">
        <v>200</v>
      </c>
      <c r="J2912" s="148" t="e">
        <f>AVERAGE(I2904,J2903,K2902,L2901,M2906,N2905)</f>
        <v>#DIV/0!</v>
      </c>
      <c r="K2912" s="148" t="e">
        <f>STDEV(I2904,J2903,K2902,L2901,M2906,N2905)</f>
        <v>#DIV/0!</v>
      </c>
      <c r="L2912" s="148" t="e">
        <f t="shared" si="484"/>
        <v>#DIV/0!</v>
      </c>
      <c r="M2912" s="111"/>
      <c r="N2912" s="111"/>
      <c r="P2912" s="111" t="s">
        <v>200</v>
      </c>
      <c r="Q2912" s="148" t="e">
        <f>AVERAGE(P2904,Q2903,R2902,S2901,T2906,U2905)</f>
        <v>#DIV/0!</v>
      </c>
      <c r="R2912" s="148" t="e">
        <f>STDEV(P2904,Q2903,R2902,S2901,T2906,U2905)</f>
        <v>#DIV/0!</v>
      </c>
      <c r="S2912" s="148" t="e">
        <f t="shared" si="485"/>
        <v>#DIV/0!</v>
      </c>
      <c r="T2912" s="111"/>
      <c r="U2912" s="111"/>
    </row>
    <row r="2913" spans="1:21" s="148" customFormat="1" x14ac:dyDescent="0.3">
      <c r="A2913" s="111"/>
      <c r="B2913" s="111" t="s">
        <v>201</v>
      </c>
      <c r="C2913" s="148" t="e">
        <f>AVERAGE(B2905,C2906,D2906,E2905,F2904,G2903)</f>
        <v>#DIV/0!</v>
      </c>
      <c r="D2913" s="148" t="e">
        <f>STDEV(B2905,C2906,D2906,E2905,F2904,G2903)</f>
        <v>#DIV/0!</v>
      </c>
      <c r="E2913" s="148" t="e">
        <f t="shared" si="483"/>
        <v>#DIV/0!</v>
      </c>
      <c r="F2913" s="111"/>
      <c r="G2913" s="111"/>
      <c r="I2913" s="111" t="s">
        <v>201</v>
      </c>
      <c r="J2913" s="148" t="e">
        <f>AVERAGE(I2905,J2906,K2906,L2905,M2904,N2903)</f>
        <v>#DIV/0!</v>
      </c>
      <c r="K2913" s="148" t="e">
        <f>STDEV(I2905,J2906,K2906,L2905,M2904,N2903)</f>
        <v>#DIV/0!</v>
      </c>
      <c r="L2913" s="148" t="e">
        <f t="shared" si="484"/>
        <v>#DIV/0!</v>
      </c>
      <c r="M2913" s="111"/>
      <c r="N2913" s="111"/>
      <c r="P2913" s="111" t="s">
        <v>201</v>
      </c>
      <c r="Q2913" s="148" t="e">
        <f>AVERAGE(P2905,Q2906,R2906,S2905,T2904,U2903)</f>
        <v>#DIV/0!</v>
      </c>
      <c r="R2913" s="148" t="e">
        <f>STDEV(P2905,Q2906,R2906,S2905,T2904,U2903)</f>
        <v>#DIV/0!</v>
      </c>
      <c r="S2913" s="148" t="e">
        <f t="shared" si="485"/>
        <v>#DIV/0!</v>
      </c>
      <c r="T2913" s="111"/>
      <c r="U2913" s="111"/>
    </row>
    <row r="2914" spans="1:21" s="148" customFormat="1" x14ac:dyDescent="0.3">
      <c r="A2914" s="111"/>
      <c r="B2914" s="111" t="s">
        <v>202</v>
      </c>
      <c r="C2914" s="148" t="e">
        <f>AVERAGE(B2907,C2905,D2904,G2902,F2907,E2908)</f>
        <v>#DIV/0!</v>
      </c>
      <c r="D2914" s="148" t="e">
        <f>STDEV(B2907,C2905,D2904,G2902,F2907,E2908)</f>
        <v>#DIV/0!</v>
      </c>
      <c r="E2914" s="148" t="e">
        <f t="shared" si="483"/>
        <v>#DIV/0!</v>
      </c>
      <c r="F2914" s="111"/>
      <c r="G2914" s="111"/>
      <c r="I2914" s="111" t="s">
        <v>202</v>
      </c>
      <c r="J2914" s="148" t="e">
        <f>AVERAGE(I2907,J2905,K2904,N2902,M2907,L2908)</f>
        <v>#DIV/0!</v>
      </c>
      <c r="K2914" s="148" t="e">
        <f>STDEV(I2907,J2905,K2904,N2902,M2907,L2908)</f>
        <v>#DIV/0!</v>
      </c>
      <c r="L2914" s="148" t="e">
        <f t="shared" si="484"/>
        <v>#DIV/0!</v>
      </c>
      <c r="M2914" s="111"/>
      <c r="N2914" s="111"/>
      <c r="P2914" s="111" t="s">
        <v>202</v>
      </c>
      <c r="Q2914" s="148" t="e">
        <f>AVERAGE(P2907,Q2905,R2904,U2902,T2907,S2908)</f>
        <v>#DIV/0!</v>
      </c>
      <c r="R2914" s="148" t="e">
        <f>STDEV(P2907,Q2905,R2904,U2902,T2907,S2908)</f>
        <v>#DIV/0!</v>
      </c>
      <c r="S2914" s="148" t="e">
        <f t="shared" si="485"/>
        <v>#DIV/0!</v>
      </c>
      <c r="T2914" s="111"/>
      <c r="U2914" s="111"/>
    </row>
    <row r="2915" spans="1:21" s="148" customFormat="1" x14ac:dyDescent="0.3">
      <c r="A2915" s="111"/>
      <c r="B2915" s="111" t="s">
        <v>204</v>
      </c>
      <c r="C2915" s="148" t="e">
        <f>AVERAGE(B2908,C2907,D2908,E2907,F2908,G2907)</f>
        <v>#DIV/0!</v>
      </c>
      <c r="D2915" s="148" t="e">
        <f>STDEV(B2908,C2907,D2908,E2907,F2908,G2907)</f>
        <v>#DIV/0!</v>
      </c>
      <c r="E2915" s="148" t="e">
        <f t="shared" si="483"/>
        <v>#DIV/0!</v>
      </c>
      <c r="F2915" s="111"/>
      <c r="G2915" s="111"/>
      <c r="I2915" s="111" t="s">
        <v>204</v>
      </c>
      <c r="J2915" s="148" t="e">
        <f>AVERAGE(I2908,J2907,K2908,L2907,M2908,N2907)</f>
        <v>#DIV/0!</v>
      </c>
      <c r="K2915" s="148" t="e">
        <f>STDEV(I2908,J2907,K2908,L2907,M2908,N2907)</f>
        <v>#DIV/0!</v>
      </c>
      <c r="L2915" s="148" t="e">
        <f t="shared" si="484"/>
        <v>#DIV/0!</v>
      </c>
      <c r="M2915" s="111"/>
      <c r="N2915" s="111"/>
      <c r="P2915" s="111" t="s">
        <v>204</v>
      </c>
      <c r="Q2915" s="148" t="e">
        <f>AVERAGE(P2908,Q2907,R2908,S2907,T2908,U2907)</f>
        <v>#DIV/0!</v>
      </c>
      <c r="R2915" s="148" t="e">
        <f>STDEV(P2908,Q2907,R2908,S2907,T2908,U2907)</f>
        <v>#DIV/0!</v>
      </c>
      <c r="S2915" s="148" t="e">
        <f t="shared" si="485"/>
        <v>#DIV/0!</v>
      </c>
      <c r="T2915" s="111"/>
      <c r="U2915" s="111"/>
    </row>
    <row r="2916" spans="1:21" s="148" customFormat="1" x14ac:dyDescent="0.3">
      <c r="A2916" s="111"/>
      <c r="B2916" s="111"/>
      <c r="C2916" s="111"/>
      <c r="D2916" s="111"/>
      <c r="E2916" s="111"/>
      <c r="F2916" s="111"/>
      <c r="G2916" s="111"/>
      <c r="I2916" s="111"/>
      <c r="J2916" s="111"/>
      <c r="K2916" s="111"/>
      <c r="L2916" s="111"/>
      <c r="M2916" s="111"/>
      <c r="N2916" s="111"/>
      <c r="P2916" s="111"/>
      <c r="Q2916" s="111"/>
      <c r="R2916" s="111"/>
      <c r="S2916" s="111"/>
      <c r="T2916" s="111"/>
      <c r="U2916" s="111"/>
    </row>
    <row r="2917" spans="1:21" s="148" customFormat="1" x14ac:dyDescent="0.3">
      <c r="A2917" s="111"/>
      <c r="B2917" s="52" t="s">
        <v>194</v>
      </c>
      <c r="C2917" s="106"/>
      <c r="D2917" s="106"/>
      <c r="E2917" s="106"/>
      <c r="F2917" s="106"/>
      <c r="G2917" s="106"/>
      <c r="H2917" s="106"/>
      <c r="I2917" s="52" t="s">
        <v>195</v>
      </c>
      <c r="J2917" s="106"/>
      <c r="K2917" s="106"/>
      <c r="L2917" s="106"/>
      <c r="M2917" s="106"/>
      <c r="N2917" s="106"/>
      <c r="O2917" s="106"/>
      <c r="P2917" s="52" t="s">
        <v>196</v>
      </c>
      <c r="Q2917" s="106"/>
      <c r="R2917" s="106"/>
      <c r="S2917" s="106"/>
      <c r="T2917" s="106"/>
      <c r="U2917" s="106"/>
    </row>
    <row r="2918" spans="1:21" s="148" customFormat="1" x14ac:dyDescent="0.3">
      <c r="A2918" s="111"/>
      <c r="B2918" s="131"/>
      <c r="C2918" s="131"/>
      <c r="D2918" s="131"/>
      <c r="E2918" s="131"/>
      <c r="F2918" s="131"/>
      <c r="G2918" s="131"/>
      <c r="H2918" s="106"/>
      <c r="I2918" s="131"/>
      <c r="J2918" s="131"/>
      <c r="K2918" s="131"/>
      <c r="L2918" s="131"/>
      <c r="M2918" s="131"/>
      <c r="N2918" s="131"/>
      <c r="O2918" s="106"/>
      <c r="P2918" s="131"/>
      <c r="Q2918" s="131"/>
      <c r="R2918" s="131"/>
      <c r="S2918" s="131"/>
      <c r="T2918" s="131"/>
      <c r="U2918" s="131"/>
    </row>
    <row r="2919" spans="1:21" s="148" customFormat="1" x14ac:dyDescent="0.3">
      <c r="A2919" s="111"/>
      <c r="B2919" s="132"/>
      <c r="C2919" s="133"/>
      <c r="D2919" s="133"/>
      <c r="E2919" s="134"/>
      <c r="F2919" s="133"/>
      <c r="G2919" s="133"/>
      <c r="H2919" s="106"/>
      <c r="I2919" s="132"/>
      <c r="J2919" s="133"/>
      <c r="K2919" s="133"/>
      <c r="L2919" s="134"/>
      <c r="M2919" s="133"/>
      <c r="N2919" s="133"/>
      <c r="O2919" s="106"/>
      <c r="P2919" s="132"/>
      <c r="Q2919" s="133"/>
      <c r="R2919" s="133"/>
      <c r="S2919" s="134"/>
      <c r="T2919" s="133"/>
      <c r="U2919" s="133"/>
    </row>
    <row r="2920" spans="1:21" s="148" customFormat="1" x14ac:dyDescent="0.3">
      <c r="A2920" s="111"/>
      <c r="B2920" s="133"/>
      <c r="C2920" s="132"/>
      <c r="D2920" s="134"/>
      <c r="E2920" s="133"/>
      <c r="F2920" s="135"/>
      <c r="G2920" s="136"/>
      <c r="H2920" s="106"/>
      <c r="I2920" s="133"/>
      <c r="J2920" s="132"/>
      <c r="K2920" s="134"/>
      <c r="L2920" s="133"/>
      <c r="M2920" s="135"/>
      <c r="N2920" s="136"/>
      <c r="O2920" s="106"/>
      <c r="P2920" s="133"/>
      <c r="Q2920" s="132"/>
      <c r="R2920" s="134"/>
      <c r="S2920" s="133"/>
      <c r="T2920" s="135"/>
      <c r="U2920" s="136"/>
    </row>
    <row r="2921" spans="1:21" s="148" customFormat="1" x14ac:dyDescent="0.3">
      <c r="A2921" s="111"/>
      <c r="B2921" s="135"/>
      <c r="C2921" s="134"/>
      <c r="D2921" s="132"/>
      <c r="E2921" s="135"/>
      <c r="F2921" s="135"/>
      <c r="G2921" s="137"/>
      <c r="H2921" s="106"/>
      <c r="I2921" s="135"/>
      <c r="J2921" s="134"/>
      <c r="K2921" s="132"/>
      <c r="L2921" s="135"/>
      <c r="M2921" s="135"/>
      <c r="N2921" s="137"/>
      <c r="O2921" s="106"/>
      <c r="P2921" s="135"/>
      <c r="Q2921" s="134"/>
      <c r="R2921" s="132"/>
      <c r="S2921" s="135"/>
      <c r="T2921" s="135"/>
      <c r="U2921" s="137"/>
    </row>
    <row r="2922" spans="1:21" s="148" customFormat="1" x14ac:dyDescent="0.3">
      <c r="A2922" s="111"/>
      <c r="B2922" s="134"/>
      <c r="C2922" s="135"/>
      <c r="D2922" s="136"/>
      <c r="E2922" s="132"/>
      <c r="F2922" s="137"/>
      <c r="G2922" s="135"/>
      <c r="H2922" s="106"/>
      <c r="I2922" s="134"/>
      <c r="J2922" s="135"/>
      <c r="K2922" s="136"/>
      <c r="L2922" s="132"/>
      <c r="M2922" s="137"/>
      <c r="N2922" s="135"/>
      <c r="O2922" s="106"/>
      <c r="P2922" s="134"/>
      <c r="Q2922" s="135"/>
      <c r="R2922" s="136"/>
      <c r="S2922" s="132"/>
      <c r="T2922" s="137"/>
      <c r="U2922" s="135"/>
    </row>
    <row r="2923" spans="1:21" s="148" customFormat="1" x14ac:dyDescent="0.3">
      <c r="A2923" s="111"/>
      <c r="B2923" s="137"/>
      <c r="C2923" s="136"/>
      <c r="D2923" s="135"/>
      <c r="E2923" s="137"/>
      <c r="F2923" s="132"/>
      <c r="G2923" s="134"/>
      <c r="H2923" s="106"/>
      <c r="I2923" s="137"/>
      <c r="J2923" s="136"/>
      <c r="K2923" s="135"/>
      <c r="L2923" s="137"/>
      <c r="M2923" s="132"/>
      <c r="N2923" s="134"/>
      <c r="O2923" s="106"/>
      <c r="P2923" s="137"/>
      <c r="Q2923" s="136"/>
      <c r="R2923" s="135"/>
      <c r="S2923" s="137"/>
      <c r="T2923" s="132"/>
      <c r="U2923" s="134"/>
    </row>
    <row r="2924" spans="1:21" s="148" customFormat="1" x14ac:dyDescent="0.3">
      <c r="A2924" s="111"/>
      <c r="B2924" s="135"/>
      <c r="C2924" s="137"/>
      <c r="D2924" s="137"/>
      <c r="E2924" s="135"/>
      <c r="F2924" s="134"/>
      <c r="G2924" s="132"/>
      <c r="H2924" s="106"/>
      <c r="I2924" s="135"/>
      <c r="J2924" s="137"/>
      <c r="K2924" s="137"/>
      <c r="L2924" s="135"/>
      <c r="M2924" s="134"/>
      <c r="N2924" s="132"/>
      <c r="O2924" s="106"/>
      <c r="P2924" s="135"/>
      <c r="Q2924" s="137"/>
      <c r="R2924" s="137"/>
      <c r="S2924" s="135"/>
      <c r="T2924" s="134"/>
      <c r="U2924" s="132"/>
    </row>
    <row r="2925" spans="1:21" s="148" customFormat="1" x14ac:dyDescent="0.3">
      <c r="A2925" s="111"/>
      <c r="B2925" s="136"/>
      <c r="C2925" s="138"/>
      <c r="D2925" s="135"/>
      <c r="E2925" s="138"/>
      <c r="F2925" s="136"/>
      <c r="G2925" s="138"/>
      <c r="H2925" s="106"/>
      <c r="I2925" s="136"/>
      <c r="J2925" s="138"/>
      <c r="K2925" s="135"/>
      <c r="L2925" s="138"/>
      <c r="M2925" s="136"/>
      <c r="N2925" s="138"/>
      <c r="O2925" s="106"/>
      <c r="P2925" s="136"/>
      <c r="Q2925" s="138"/>
      <c r="R2925" s="135"/>
      <c r="S2925" s="138"/>
      <c r="T2925" s="136"/>
      <c r="U2925" s="138"/>
    </row>
    <row r="2926" spans="1:21" s="148" customFormat="1" x14ac:dyDescent="0.3">
      <c r="A2926" s="111"/>
      <c r="B2926" s="145"/>
      <c r="C2926" s="146"/>
      <c r="D2926" s="145"/>
      <c r="E2926" s="147"/>
      <c r="F2926" s="145"/>
      <c r="G2926" s="146"/>
      <c r="H2926" s="106"/>
      <c r="I2926" s="145"/>
      <c r="J2926" s="146"/>
      <c r="K2926" s="145"/>
      <c r="L2926" s="147"/>
      <c r="M2926" s="145"/>
      <c r="N2926" s="146"/>
      <c r="O2926" s="106"/>
      <c r="P2926" s="145"/>
      <c r="Q2926" s="146"/>
      <c r="R2926" s="145"/>
      <c r="S2926" s="147"/>
      <c r="T2926" s="145"/>
      <c r="U2926" s="146"/>
    </row>
    <row r="2927" spans="1:21" s="148" customFormat="1" x14ac:dyDescent="0.3">
      <c r="A2927" s="111"/>
      <c r="C2927" s="111" t="s">
        <v>197</v>
      </c>
      <c r="D2927" s="111" t="s">
        <v>3</v>
      </c>
      <c r="E2927" s="111" t="s">
        <v>203</v>
      </c>
      <c r="J2927" s="111" t="s">
        <v>197</v>
      </c>
      <c r="K2927" s="111" t="s">
        <v>3</v>
      </c>
      <c r="L2927" s="111" t="s">
        <v>203</v>
      </c>
      <c r="Q2927" s="111" t="s">
        <v>197</v>
      </c>
      <c r="R2927" s="111" t="s">
        <v>3</v>
      </c>
      <c r="S2927" s="111" t="s">
        <v>203</v>
      </c>
    </row>
    <row r="2928" spans="1:21" s="148" customFormat="1" x14ac:dyDescent="0.3">
      <c r="A2928" s="111"/>
      <c r="B2928" s="111" t="s">
        <v>199</v>
      </c>
      <c r="C2928" s="148" t="e">
        <f>AVERAGE(B2919,C2920,D2921,E2922,F2923,G2924)</f>
        <v>#DIV/0!</v>
      </c>
      <c r="D2928" s="148" t="e">
        <f>STDEV(B2919,C2920,D2921,E2922,F2923,G2924)</f>
        <v>#DIV/0!</v>
      </c>
      <c r="E2928" s="148" t="e">
        <f>ROUND((D2928/C2928)*100,2)&amp;"%"</f>
        <v>#DIV/0!</v>
      </c>
      <c r="I2928" s="111" t="s">
        <v>199</v>
      </c>
      <c r="J2928" s="148" t="e">
        <f>AVERAGE(I2919,J2920,K2921,L2922,M2923,N2924)</f>
        <v>#DIV/0!</v>
      </c>
      <c r="K2928" s="148" t="e">
        <f>STDEV(I2919,J2920,K2921,L2922,M2923,N2924)</f>
        <v>#DIV/0!</v>
      </c>
      <c r="L2928" s="148" t="e">
        <f>ROUND((K2928/J2928)*100,2)&amp;"%"</f>
        <v>#DIV/0!</v>
      </c>
      <c r="P2928" s="111" t="s">
        <v>199</v>
      </c>
      <c r="Q2928" s="148" t="e">
        <f>AVERAGE(P2919,Q2920,R2921,S2922,T2923,U2924)</f>
        <v>#DIV/0!</v>
      </c>
      <c r="R2928" s="148" t="e">
        <f>STDEV(P2919,Q2920,R2921,S2922,T2923,U2924)</f>
        <v>#DIV/0!</v>
      </c>
      <c r="S2928" s="148" t="e">
        <f>ROUND((R2928/Q2928)*100,2)&amp;"%"</f>
        <v>#DIV/0!</v>
      </c>
    </row>
    <row r="2929" spans="1:21" s="148" customFormat="1" x14ac:dyDescent="0.3">
      <c r="A2929" s="111"/>
      <c r="B2929" s="111" t="s">
        <v>198</v>
      </c>
      <c r="C2929" s="148" t="e">
        <f>AVERAGE(B2920,C2919,D2919,F2919,G2919,E2920)</f>
        <v>#DIV/0!</v>
      </c>
      <c r="D2929" s="148" t="e">
        <f>STDEV(B2920,C2919,D2919,E2920,F2919,G2919)</f>
        <v>#DIV/0!</v>
      </c>
      <c r="E2929" s="148" t="e">
        <f t="shared" ref="E2929:E2933" si="486">ROUND((D2929/C2929)*100,2)&amp;"%"</f>
        <v>#DIV/0!</v>
      </c>
      <c r="F2929" s="111"/>
      <c r="G2929" s="111"/>
      <c r="I2929" s="111" t="s">
        <v>198</v>
      </c>
      <c r="J2929" s="148" t="e">
        <f>AVERAGE(I2920,J2919,K2919,M2919,N2919,L2920)</f>
        <v>#DIV/0!</v>
      </c>
      <c r="K2929" s="148" t="e">
        <f>STDEV(I2920,J2919,K2919,L2920,M2919,N2919)</f>
        <v>#DIV/0!</v>
      </c>
      <c r="L2929" s="148" t="e">
        <f t="shared" ref="L2929:L2933" si="487">ROUND((K2929/J2929)*100,2)&amp;"%"</f>
        <v>#DIV/0!</v>
      </c>
      <c r="M2929" s="111"/>
      <c r="N2929" s="111"/>
      <c r="P2929" s="111" t="s">
        <v>198</v>
      </c>
      <c r="Q2929" s="148" t="e">
        <f>AVERAGE(P2920,Q2919,R2919,T2919,U2919,S2920)</f>
        <v>#DIV/0!</v>
      </c>
      <c r="R2929" s="148" t="e">
        <f>STDEV(P2920,Q2919,R2919,S2920,T2919,U2919)</f>
        <v>#DIV/0!</v>
      </c>
      <c r="S2929" s="148" t="e">
        <f t="shared" ref="S2929:S2933" si="488">ROUND((R2929/Q2929)*100,2)&amp;"%"</f>
        <v>#DIV/0!</v>
      </c>
      <c r="T2929" s="111"/>
      <c r="U2929" s="111"/>
    </row>
    <row r="2930" spans="1:21" s="148" customFormat="1" x14ac:dyDescent="0.3">
      <c r="A2930" s="111"/>
      <c r="B2930" s="111" t="s">
        <v>200</v>
      </c>
      <c r="C2930" s="148" t="e">
        <f>AVERAGE(B2922,C2921,D2920,E2919,F2924,G2923)</f>
        <v>#DIV/0!</v>
      </c>
      <c r="D2930" s="148" t="e">
        <f>STDEV(B2922,C2921,D2920,E2919,F2924,G2923)</f>
        <v>#DIV/0!</v>
      </c>
      <c r="E2930" s="148" t="e">
        <f t="shared" si="486"/>
        <v>#DIV/0!</v>
      </c>
      <c r="F2930" s="111"/>
      <c r="G2930" s="111"/>
      <c r="I2930" s="111" t="s">
        <v>200</v>
      </c>
      <c r="J2930" s="148" t="e">
        <f>AVERAGE(I2922,J2921,K2920,L2919,M2924,N2923)</f>
        <v>#DIV/0!</v>
      </c>
      <c r="K2930" s="148" t="e">
        <f>STDEV(I2922,J2921,K2920,L2919,M2924,N2923)</f>
        <v>#DIV/0!</v>
      </c>
      <c r="L2930" s="148" t="e">
        <f t="shared" si="487"/>
        <v>#DIV/0!</v>
      </c>
      <c r="M2930" s="111"/>
      <c r="N2930" s="111"/>
      <c r="P2930" s="111" t="s">
        <v>200</v>
      </c>
      <c r="Q2930" s="148" t="e">
        <f>AVERAGE(P2922,Q2921,R2920,S2919,T2924,U2923)</f>
        <v>#DIV/0!</v>
      </c>
      <c r="R2930" s="148" t="e">
        <f>STDEV(P2922,Q2921,R2920,S2919,T2924,U2923)</f>
        <v>#DIV/0!</v>
      </c>
      <c r="S2930" s="148" t="e">
        <f t="shared" si="488"/>
        <v>#DIV/0!</v>
      </c>
      <c r="T2930" s="111"/>
      <c r="U2930" s="111"/>
    </row>
    <row r="2931" spans="1:21" s="148" customFormat="1" x14ac:dyDescent="0.3">
      <c r="A2931" s="111"/>
      <c r="B2931" s="111" t="s">
        <v>201</v>
      </c>
      <c r="C2931" s="148" t="e">
        <f>AVERAGE(B2923,C2924,D2924,E2923,F2922,G2921)</f>
        <v>#DIV/0!</v>
      </c>
      <c r="D2931" s="148" t="e">
        <f>STDEV(B2923,C2924,D2924,E2923,F2922,G2921)</f>
        <v>#DIV/0!</v>
      </c>
      <c r="E2931" s="148" t="e">
        <f t="shared" si="486"/>
        <v>#DIV/0!</v>
      </c>
      <c r="F2931" s="111"/>
      <c r="G2931" s="111"/>
      <c r="I2931" s="111" t="s">
        <v>201</v>
      </c>
      <c r="J2931" s="148" t="e">
        <f>AVERAGE(I2923,J2924,K2924,L2923,M2922,N2921)</f>
        <v>#DIV/0!</v>
      </c>
      <c r="K2931" s="148" t="e">
        <f>STDEV(I2923,J2924,K2924,L2923,M2922,N2921)</f>
        <v>#DIV/0!</v>
      </c>
      <c r="L2931" s="148" t="e">
        <f t="shared" si="487"/>
        <v>#DIV/0!</v>
      </c>
      <c r="M2931" s="111"/>
      <c r="N2931" s="111"/>
      <c r="P2931" s="111" t="s">
        <v>201</v>
      </c>
      <c r="Q2931" s="148" t="e">
        <f>AVERAGE(P2923,Q2924,R2924,S2923,T2922,U2921)</f>
        <v>#DIV/0!</v>
      </c>
      <c r="R2931" s="148" t="e">
        <f>STDEV(P2923,Q2924,R2924,S2923,T2922,U2921)</f>
        <v>#DIV/0!</v>
      </c>
      <c r="S2931" s="148" t="e">
        <f t="shared" si="488"/>
        <v>#DIV/0!</v>
      </c>
      <c r="T2931" s="111"/>
      <c r="U2931" s="111"/>
    </row>
    <row r="2932" spans="1:21" s="148" customFormat="1" x14ac:dyDescent="0.3">
      <c r="A2932" s="111"/>
      <c r="B2932" s="111" t="s">
        <v>202</v>
      </c>
      <c r="C2932" s="148" t="e">
        <f>AVERAGE(B2925,C2923,D2922,G2920,F2925,E2926)</f>
        <v>#DIV/0!</v>
      </c>
      <c r="D2932" s="148" t="e">
        <f>STDEV(B2925,C2923,D2922,G2920,F2925,E2926)</f>
        <v>#DIV/0!</v>
      </c>
      <c r="E2932" s="148" t="e">
        <f t="shared" si="486"/>
        <v>#DIV/0!</v>
      </c>
      <c r="F2932" s="111"/>
      <c r="G2932" s="111"/>
      <c r="I2932" s="111" t="s">
        <v>202</v>
      </c>
      <c r="J2932" s="148" t="e">
        <f>AVERAGE(I2925,J2923,K2922,N2920,M2925,L2926)</f>
        <v>#DIV/0!</v>
      </c>
      <c r="K2932" s="148" t="e">
        <f>STDEV(I2925,J2923,K2922,N2920,M2925,L2926)</f>
        <v>#DIV/0!</v>
      </c>
      <c r="L2932" s="148" t="e">
        <f t="shared" si="487"/>
        <v>#DIV/0!</v>
      </c>
      <c r="M2932" s="111"/>
      <c r="N2932" s="111"/>
      <c r="P2932" s="111" t="s">
        <v>202</v>
      </c>
      <c r="Q2932" s="148" t="e">
        <f>AVERAGE(P2925,Q2923,R2922,U2920,T2925,S2926)</f>
        <v>#DIV/0!</v>
      </c>
      <c r="R2932" s="148" t="e">
        <f>STDEV(P2925,Q2923,R2922,U2920,T2925,S2926)</f>
        <v>#DIV/0!</v>
      </c>
      <c r="S2932" s="148" t="e">
        <f t="shared" si="488"/>
        <v>#DIV/0!</v>
      </c>
      <c r="T2932" s="111"/>
      <c r="U2932" s="111"/>
    </row>
    <row r="2933" spans="1:21" s="148" customFormat="1" x14ac:dyDescent="0.3">
      <c r="A2933" s="111"/>
      <c r="B2933" s="111" t="s">
        <v>204</v>
      </c>
      <c r="C2933" s="148" t="e">
        <f>AVERAGE(B2926,C2925,D2926,E2925,F2926,G2925)</f>
        <v>#DIV/0!</v>
      </c>
      <c r="D2933" s="148" t="e">
        <f>STDEV(B2926,C2925,D2926,E2925,F2926,G2925)</f>
        <v>#DIV/0!</v>
      </c>
      <c r="E2933" s="148" t="e">
        <f t="shared" si="486"/>
        <v>#DIV/0!</v>
      </c>
      <c r="F2933" s="111"/>
      <c r="G2933" s="111"/>
      <c r="I2933" s="111" t="s">
        <v>204</v>
      </c>
      <c r="J2933" s="148" t="e">
        <f>AVERAGE(I2926,J2925,K2926,L2925,M2926,N2925)</f>
        <v>#DIV/0!</v>
      </c>
      <c r="K2933" s="148" t="e">
        <f>STDEV(I2926,J2925,K2926,L2925,M2926,N2925)</f>
        <v>#DIV/0!</v>
      </c>
      <c r="L2933" s="148" t="e">
        <f t="shared" si="487"/>
        <v>#DIV/0!</v>
      </c>
      <c r="M2933" s="111"/>
      <c r="N2933" s="111"/>
      <c r="P2933" s="111" t="s">
        <v>204</v>
      </c>
      <c r="Q2933" s="148" t="e">
        <f>AVERAGE(P2926,Q2925,R2926,S2925,T2926,U2925)</f>
        <v>#DIV/0!</v>
      </c>
      <c r="R2933" s="148" t="e">
        <f>STDEV(P2926,Q2925,R2926,S2925,T2926,U2925)</f>
        <v>#DIV/0!</v>
      </c>
      <c r="S2933" s="148" t="e">
        <f t="shared" si="488"/>
        <v>#DIV/0!</v>
      </c>
      <c r="T2933" s="111"/>
      <c r="U2933" s="111"/>
    </row>
    <row r="2934" spans="1:21" s="148" customFormat="1" x14ac:dyDescent="0.3">
      <c r="A2934" s="111"/>
      <c r="B2934" s="111"/>
      <c r="C2934" s="111"/>
      <c r="D2934" s="111"/>
      <c r="E2934" s="111"/>
      <c r="F2934" s="111"/>
      <c r="G2934" s="111"/>
      <c r="I2934" s="111"/>
      <c r="J2934" s="111"/>
      <c r="K2934" s="111"/>
      <c r="L2934" s="111"/>
      <c r="M2934" s="111"/>
      <c r="N2934" s="111"/>
      <c r="P2934" s="111"/>
      <c r="Q2934" s="111"/>
      <c r="R2934" s="111"/>
      <c r="S2934" s="111"/>
      <c r="T2934" s="111"/>
      <c r="U2934" s="111"/>
    </row>
    <row r="2935" spans="1:21" s="148" customFormat="1" x14ac:dyDescent="0.3">
      <c r="A2935" s="111"/>
      <c r="B2935" s="52" t="s">
        <v>194</v>
      </c>
      <c r="C2935" s="106"/>
      <c r="D2935" s="106"/>
      <c r="E2935" s="106"/>
      <c r="F2935" s="106"/>
      <c r="G2935" s="106"/>
      <c r="H2935" s="106"/>
      <c r="I2935" s="52" t="s">
        <v>195</v>
      </c>
      <c r="J2935" s="106"/>
      <c r="K2935" s="106"/>
      <c r="L2935" s="106"/>
      <c r="M2935" s="106"/>
      <c r="N2935" s="106"/>
      <c r="O2935" s="106"/>
      <c r="P2935" s="52" t="s">
        <v>196</v>
      </c>
      <c r="Q2935" s="106"/>
      <c r="R2935" s="106"/>
      <c r="S2935" s="106"/>
      <c r="T2935" s="106"/>
      <c r="U2935" s="106"/>
    </row>
    <row r="2936" spans="1:21" s="148" customFormat="1" x14ac:dyDescent="0.3">
      <c r="A2936" s="111"/>
      <c r="B2936" s="131"/>
      <c r="C2936" s="131"/>
      <c r="D2936" s="131"/>
      <c r="E2936" s="131"/>
      <c r="F2936" s="131"/>
      <c r="G2936" s="131"/>
      <c r="H2936" s="106"/>
      <c r="I2936" s="131"/>
      <c r="J2936" s="131"/>
      <c r="K2936" s="131"/>
      <c r="L2936" s="131"/>
      <c r="M2936" s="131"/>
      <c r="N2936" s="131"/>
      <c r="O2936" s="106"/>
      <c r="P2936" s="131"/>
      <c r="Q2936" s="131"/>
      <c r="R2936" s="131"/>
      <c r="S2936" s="131"/>
      <c r="T2936" s="131"/>
      <c r="U2936" s="131"/>
    </row>
    <row r="2937" spans="1:21" s="148" customFormat="1" x14ac:dyDescent="0.3">
      <c r="A2937" s="111"/>
      <c r="B2937" s="132"/>
      <c r="C2937" s="133"/>
      <c r="D2937" s="133"/>
      <c r="E2937" s="134"/>
      <c r="F2937" s="133"/>
      <c r="G2937" s="133"/>
      <c r="H2937" s="106"/>
      <c r="I2937" s="132"/>
      <c r="J2937" s="133"/>
      <c r="K2937" s="133"/>
      <c r="L2937" s="134"/>
      <c r="M2937" s="133"/>
      <c r="N2937" s="133"/>
      <c r="O2937" s="106"/>
      <c r="P2937" s="132"/>
      <c r="Q2937" s="133"/>
      <c r="R2937" s="133"/>
      <c r="S2937" s="134"/>
      <c r="T2937" s="133"/>
      <c r="U2937" s="133"/>
    </row>
    <row r="2938" spans="1:21" s="148" customFormat="1" x14ac:dyDescent="0.3">
      <c r="A2938" s="111"/>
      <c r="B2938" s="133"/>
      <c r="C2938" s="132"/>
      <c r="D2938" s="134"/>
      <c r="E2938" s="133"/>
      <c r="F2938" s="135"/>
      <c r="G2938" s="136"/>
      <c r="H2938" s="106"/>
      <c r="I2938" s="133"/>
      <c r="J2938" s="132"/>
      <c r="K2938" s="134"/>
      <c r="L2938" s="133"/>
      <c r="M2938" s="135"/>
      <c r="N2938" s="136"/>
      <c r="O2938" s="106"/>
      <c r="P2938" s="133"/>
      <c r="Q2938" s="132"/>
      <c r="R2938" s="134"/>
      <c r="S2938" s="133"/>
      <c r="T2938" s="135"/>
      <c r="U2938" s="136"/>
    </row>
    <row r="2939" spans="1:21" s="148" customFormat="1" x14ac:dyDescent="0.3">
      <c r="A2939" s="111"/>
      <c r="B2939" s="135"/>
      <c r="C2939" s="134"/>
      <c r="D2939" s="132"/>
      <c r="E2939" s="135"/>
      <c r="F2939" s="135"/>
      <c r="G2939" s="137"/>
      <c r="H2939" s="106"/>
      <c r="I2939" s="135"/>
      <c r="J2939" s="134"/>
      <c r="K2939" s="132"/>
      <c r="L2939" s="135"/>
      <c r="M2939" s="135"/>
      <c r="N2939" s="137"/>
      <c r="O2939" s="106"/>
      <c r="P2939" s="135"/>
      <c r="Q2939" s="134"/>
      <c r="R2939" s="132"/>
      <c r="S2939" s="135"/>
      <c r="T2939" s="135"/>
      <c r="U2939" s="137"/>
    </row>
    <row r="2940" spans="1:21" s="148" customFormat="1" x14ac:dyDescent="0.3">
      <c r="A2940" s="111"/>
      <c r="B2940" s="134"/>
      <c r="C2940" s="135"/>
      <c r="D2940" s="136"/>
      <c r="E2940" s="132"/>
      <c r="F2940" s="137"/>
      <c r="G2940" s="135"/>
      <c r="H2940" s="106"/>
      <c r="I2940" s="134"/>
      <c r="J2940" s="135"/>
      <c r="K2940" s="136"/>
      <c r="L2940" s="132"/>
      <c r="M2940" s="137"/>
      <c r="N2940" s="135"/>
      <c r="O2940" s="106"/>
      <c r="P2940" s="134"/>
      <c r="Q2940" s="135"/>
      <c r="R2940" s="136"/>
      <c r="S2940" s="132"/>
      <c r="T2940" s="137"/>
      <c r="U2940" s="135"/>
    </row>
    <row r="2941" spans="1:21" s="148" customFormat="1" x14ac:dyDescent="0.3">
      <c r="A2941" s="111"/>
      <c r="B2941" s="137"/>
      <c r="C2941" s="136"/>
      <c r="D2941" s="135"/>
      <c r="E2941" s="137"/>
      <c r="F2941" s="132"/>
      <c r="G2941" s="134"/>
      <c r="H2941" s="106"/>
      <c r="I2941" s="137"/>
      <c r="J2941" s="136"/>
      <c r="K2941" s="135"/>
      <c r="L2941" s="137"/>
      <c r="M2941" s="132"/>
      <c r="N2941" s="134"/>
      <c r="O2941" s="106"/>
      <c r="P2941" s="137"/>
      <c r="Q2941" s="136"/>
      <c r="R2941" s="135"/>
      <c r="S2941" s="137"/>
      <c r="T2941" s="132"/>
      <c r="U2941" s="134"/>
    </row>
    <row r="2942" spans="1:21" s="148" customFormat="1" x14ac:dyDescent="0.3">
      <c r="A2942" s="111"/>
      <c r="B2942" s="135"/>
      <c r="C2942" s="137"/>
      <c r="D2942" s="137"/>
      <c r="E2942" s="135"/>
      <c r="F2942" s="134"/>
      <c r="G2942" s="132"/>
      <c r="H2942" s="106"/>
      <c r="I2942" s="135"/>
      <c r="J2942" s="137"/>
      <c r="K2942" s="137"/>
      <c r="L2942" s="135"/>
      <c r="M2942" s="134"/>
      <c r="N2942" s="132"/>
      <c r="O2942" s="106"/>
      <c r="P2942" s="135"/>
      <c r="Q2942" s="137"/>
      <c r="R2942" s="137"/>
      <c r="S2942" s="135"/>
      <c r="T2942" s="134"/>
      <c r="U2942" s="132"/>
    </row>
    <row r="2943" spans="1:21" s="148" customFormat="1" x14ac:dyDescent="0.3">
      <c r="A2943" s="111"/>
      <c r="B2943" s="136"/>
      <c r="C2943" s="138"/>
      <c r="D2943" s="135"/>
      <c r="E2943" s="138"/>
      <c r="F2943" s="136"/>
      <c r="G2943" s="138"/>
      <c r="H2943" s="106"/>
      <c r="I2943" s="136"/>
      <c r="J2943" s="138"/>
      <c r="K2943" s="135"/>
      <c r="L2943" s="138"/>
      <c r="M2943" s="136"/>
      <c r="N2943" s="138"/>
      <c r="O2943" s="106"/>
      <c r="P2943" s="136"/>
      <c r="Q2943" s="138"/>
      <c r="R2943" s="135"/>
      <c r="S2943" s="138"/>
      <c r="T2943" s="136"/>
      <c r="U2943" s="138"/>
    </row>
    <row r="2944" spans="1:21" s="148" customFormat="1" x14ac:dyDescent="0.3">
      <c r="A2944" s="111"/>
      <c r="B2944" s="145"/>
      <c r="C2944" s="146"/>
      <c r="D2944" s="145"/>
      <c r="E2944" s="147"/>
      <c r="F2944" s="145"/>
      <c r="G2944" s="146"/>
      <c r="H2944" s="106"/>
      <c r="I2944" s="145"/>
      <c r="J2944" s="146"/>
      <c r="K2944" s="145"/>
      <c r="L2944" s="147"/>
      <c r="M2944" s="145"/>
      <c r="N2944" s="146"/>
      <c r="O2944" s="106"/>
      <c r="P2944" s="145"/>
      <c r="Q2944" s="146"/>
      <c r="R2944" s="145"/>
      <c r="S2944" s="147"/>
      <c r="T2944" s="145"/>
      <c r="U2944" s="146"/>
    </row>
    <row r="2945" spans="1:21" s="148" customFormat="1" x14ac:dyDescent="0.3">
      <c r="A2945" s="111"/>
      <c r="C2945" s="111" t="s">
        <v>197</v>
      </c>
      <c r="D2945" s="111" t="s">
        <v>3</v>
      </c>
      <c r="E2945" s="111" t="s">
        <v>203</v>
      </c>
      <c r="J2945" s="111" t="s">
        <v>197</v>
      </c>
      <c r="K2945" s="111" t="s">
        <v>3</v>
      </c>
      <c r="L2945" s="111" t="s">
        <v>203</v>
      </c>
      <c r="Q2945" s="111" t="s">
        <v>197</v>
      </c>
      <c r="R2945" s="111" t="s">
        <v>3</v>
      </c>
      <c r="S2945" s="111" t="s">
        <v>203</v>
      </c>
    </row>
    <row r="2946" spans="1:21" s="148" customFormat="1" x14ac:dyDescent="0.3">
      <c r="A2946" s="111"/>
      <c r="B2946" s="111" t="s">
        <v>199</v>
      </c>
      <c r="C2946" s="148" t="e">
        <f>AVERAGE(B2937,C2938,D2939,E2940,F2941,G2942)</f>
        <v>#DIV/0!</v>
      </c>
      <c r="D2946" s="148" t="e">
        <f>STDEV(B2937,C2938,D2939,E2940,F2941,G2942)</f>
        <v>#DIV/0!</v>
      </c>
      <c r="E2946" s="148" t="e">
        <f>ROUND((D2946/C2946)*100,2)&amp;"%"</f>
        <v>#DIV/0!</v>
      </c>
      <c r="I2946" s="111" t="s">
        <v>199</v>
      </c>
      <c r="J2946" s="148" t="e">
        <f>AVERAGE(I2937,J2938,K2939,L2940,M2941,N2942)</f>
        <v>#DIV/0!</v>
      </c>
      <c r="K2946" s="148" t="e">
        <f>STDEV(I2937,J2938,K2939,L2940,M2941,N2942)</f>
        <v>#DIV/0!</v>
      </c>
      <c r="L2946" s="148" t="e">
        <f>ROUND((K2946/J2946)*100,2)&amp;"%"</f>
        <v>#DIV/0!</v>
      </c>
      <c r="P2946" s="111" t="s">
        <v>199</v>
      </c>
      <c r="Q2946" s="148" t="e">
        <f>AVERAGE(P2937,Q2938,R2939,S2940,T2941,U2942)</f>
        <v>#DIV/0!</v>
      </c>
      <c r="R2946" s="148" t="e">
        <f>STDEV(P2937,Q2938,R2939,S2940,T2941,U2942)</f>
        <v>#DIV/0!</v>
      </c>
      <c r="S2946" s="148" t="e">
        <f>ROUND((R2946/Q2946)*100,2)&amp;"%"</f>
        <v>#DIV/0!</v>
      </c>
    </row>
    <row r="2947" spans="1:21" s="148" customFormat="1" x14ac:dyDescent="0.3">
      <c r="A2947" s="111"/>
      <c r="B2947" s="111" t="s">
        <v>198</v>
      </c>
      <c r="C2947" s="148" t="e">
        <f>AVERAGE(B2938,C2937,D2937,F2937,G2937,E2938)</f>
        <v>#DIV/0!</v>
      </c>
      <c r="D2947" s="148" t="e">
        <f>STDEV(B2938,C2937,D2937,E2938,F2937,G2937)</f>
        <v>#DIV/0!</v>
      </c>
      <c r="E2947" s="148" t="e">
        <f t="shared" ref="E2947:E2951" si="489">ROUND((D2947/C2947)*100,2)&amp;"%"</f>
        <v>#DIV/0!</v>
      </c>
      <c r="F2947" s="111"/>
      <c r="G2947" s="111"/>
      <c r="I2947" s="111" t="s">
        <v>198</v>
      </c>
      <c r="J2947" s="148" t="e">
        <f>AVERAGE(I2938,J2937,K2937,M2937,N2937,L2938)</f>
        <v>#DIV/0!</v>
      </c>
      <c r="K2947" s="148" t="e">
        <f>STDEV(I2938,J2937,K2937,L2938,M2937,N2937)</f>
        <v>#DIV/0!</v>
      </c>
      <c r="L2947" s="148" t="e">
        <f t="shared" ref="L2947:L2951" si="490">ROUND((K2947/J2947)*100,2)&amp;"%"</f>
        <v>#DIV/0!</v>
      </c>
      <c r="M2947" s="111"/>
      <c r="N2947" s="111"/>
      <c r="P2947" s="111" t="s">
        <v>198</v>
      </c>
      <c r="Q2947" s="148" t="e">
        <f>AVERAGE(P2938,Q2937,R2937,T2937,U2937,S2938)</f>
        <v>#DIV/0!</v>
      </c>
      <c r="R2947" s="148" t="e">
        <f>STDEV(P2938,Q2937,R2937,S2938,T2937,U2937)</f>
        <v>#DIV/0!</v>
      </c>
      <c r="S2947" s="148" t="e">
        <f t="shared" ref="S2947:S2951" si="491">ROUND((R2947/Q2947)*100,2)&amp;"%"</f>
        <v>#DIV/0!</v>
      </c>
      <c r="T2947" s="111"/>
      <c r="U2947" s="111"/>
    </row>
    <row r="2948" spans="1:21" s="148" customFormat="1" x14ac:dyDescent="0.3">
      <c r="A2948" s="111"/>
      <c r="B2948" s="111" t="s">
        <v>200</v>
      </c>
      <c r="C2948" s="148" t="e">
        <f>AVERAGE(B2940,C2939,D2938,E2937,F2942,G2941)</f>
        <v>#DIV/0!</v>
      </c>
      <c r="D2948" s="148" t="e">
        <f>STDEV(B2940,C2939,D2938,E2937,F2942,G2941)</f>
        <v>#DIV/0!</v>
      </c>
      <c r="E2948" s="148" t="e">
        <f t="shared" si="489"/>
        <v>#DIV/0!</v>
      </c>
      <c r="F2948" s="111"/>
      <c r="G2948" s="111"/>
      <c r="I2948" s="111" t="s">
        <v>200</v>
      </c>
      <c r="J2948" s="148" t="e">
        <f>AVERAGE(I2940,J2939,K2938,L2937,M2942,N2941)</f>
        <v>#DIV/0!</v>
      </c>
      <c r="K2948" s="148" t="e">
        <f>STDEV(I2940,J2939,K2938,L2937,M2942,N2941)</f>
        <v>#DIV/0!</v>
      </c>
      <c r="L2948" s="148" t="e">
        <f t="shared" si="490"/>
        <v>#DIV/0!</v>
      </c>
      <c r="M2948" s="111"/>
      <c r="N2948" s="111"/>
      <c r="P2948" s="111" t="s">
        <v>200</v>
      </c>
      <c r="Q2948" s="148" t="e">
        <f>AVERAGE(P2940,Q2939,R2938,S2937,T2942,U2941)</f>
        <v>#DIV/0!</v>
      </c>
      <c r="R2948" s="148" t="e">
        <f>STDEV(P2940,Q2939,R2938,S2937,T2942,U2941)</f>
        <v>#DIV/0!</v>
      </c>
      <c r="S2948" s="148" t="e">
        <f t="shared" si="491"/>
        <v>#DIV/0!</v>
      </c>
      <c r="T2948" s="111"/>
      <c r="U2948" s="111"/>
    </row>
    <row r="2949" spans="1:21" s="148" customFormat="1" x14ac:dyDescent="0.3">
      <c r="A2949" s="111"/>
      <c r="B2949" s="111" t="s">
        <v>201</v>
      </c>
      <c r="C2949" s="148" t="e">
        <f>AVERAGE(B2941,C2942,D2942,E2941,F2940,G2939)</f>
        <v>#DIV/0!</v>
      </c>
      <c r="D2949" s="148" t="e">
        <f>STDEV(B2941,C2942,D2942,E2941,F2940,G2939)</f>
        <v>#DIV/0!</v>
      </c>
      <c r="E2949" s="148" t="e">
        <f t="shared" si="489"/>
        <v>#DIV/0!</v>
      </c>
      <c r="F2949" s="111"/>
      <c r="G2949" s="111"/>
      <c r="I2949" s="111" t="s">
        <v>201</v>
      </c>
      <c r="J2949" s="148" t="e">
        <f>AVERAGE(I2941,J2942,K2942,L2941,M2940,N2939)</f>
        <v>#DIV/0!</v>
      </c>
      <c r="K2949" s="148" t="e">
        <f>STDEV(I2941,J2942,K2942,L2941,M2940,N2939)</f>
        <v>#DIV/0!</v>
      </c>
      <c r="L2949" s="148" t="e">
        <f t="shared" si="490"/>
        <v>#DIV/0!</v>
      </c>
      <c r="M2949" s="111"/>
      <c r="N2949" s="111"/>
      <c r="P2949" s="111" t="s">
        <v>201</v>
      </c>
      <c r="Q2949" s="148" t="e">
        <f>AVERAGE(P2941,Q2942,R2942,S2941,T2940,U2939)</f>
        <v>#DIV/0!</v>
      </c>
      <c r="R2949" s="148" t="e">
        <f>STDEV(P2941,Q2942,R2942,S2941,T2940,U2939)</f>
        <v>#DIV/0!</v>
      </c>
      <c r="S2949" s="148" t="e">
        <f t="shared" si="491"/>
        <v>#DIV/0!</v>
      </c>
      <c r="T2949" s="111"/>
      <c r="U2949" s="111"/>
    </row>
    <row r="2950" spans="1:21" s="148" customFormat="1" x14ac:dyDescent="0.3">
      <c r="A2950" s="111"/>
      <c r="B2950" s="111" t="s">
        <v>202</v>
      </c>
      <c r="C2950" s="148" t="e">
        <f>AVERAGE(B2943,C2941,D2940,G2938,F2943,E2944)</f>
        <v>#DIV/0!</v>
      </c>
      <c r="D2950" s="148" t="e">
        <f>STDEV(B2943,C2941,D2940,G2938,F2943,E2944)</f>
        <v>#DIV/0!</v>
      </c>
      <c r="E2950" s="148" t="e">
        <f t="shared" si="489"/>
        <v>#DIV/0!</v>
      </c>
      <c r="F2950" s="111"/>
      <c r="G2950" s="111"/>
      <c r="I2950" s="111" t="s">
        <v>202</v>
      </c>
      <c r="J2950" s="148" t="e">
        <f>AVERAGE(I2943,J2941,K2940,N2938,M2943,L2944)</f>
        <v>#DIV/0!</v>
      </c>
      <c r="K2950" s="148" t="e">
        <f>STDEV(I2943,J2941,K2940,N2938,M2943,L2944)</f>
        <v>#DIV/0!</v>
      </c>
      <c r="L2950" s="148" t="e">
        <f t="shared" si="490"/>
        <v>#DIV/0!</v>
      </c>
      <c r="M2950" s="111"/>
      <c r="N2950" s="111"/>
      <c r="P2950" s="111" t="s">
        <v>202</v>
      </c>
      <c r="Q2950" s="148" t="e">
        <f>AVERAGE(P2943,Q2941,R2940,U2938,T2943,S2944)</f>
        <v>#DIV/0!</v>
      </c>
      <c r="R2950" s="148" t="e">
        <f>STDEV(P2943,Q2941,R2940,U2938,T2943,S2944)</f>
        <v>#DIV/0!</v>
      </c>
      <c r="S2950" s="148" t="e">
        <f t="shared" si="491"/>
        <v>#DIV/0!</v>
      </c>
      <c r="T2950" s="111"/>
      <c r="U2950" s="111"/>
    </row>
    <row r="2951" spans="1:21" s="148" customFormat="1" x14ac:dyDescent="0.3">
      <c r="A2951" s="111"/>
      <c r="B2951" s="111" t="s">
        <v>204</v>
      </c>
      <c r="C2951" s="148" t="e">
        <f>AVERAGE(B2944,C2943,D2944,E2943,F2944,G2943)</f>
        <v>#DIV/0!</v>
      </c>
      <c r="D2951" s="148" t="e">
        <f>STDEV(B2944,C2943,D2944,E2943,F2944,G2943)</f>
        <v>#DIV/0!</v>
      </c>
      <c r="E2951" s="148" t="e">
        <f t="shared" si="489"/>
        <v>#DIV/0!</v>
      </c>
      <c r="F2951" s="111"/>
      <c r="G2951" s="111"/>
      <c r="I2951" s="111" t="s">
        <v>204</v>
      </c>
      <c r="J2951" s="148" t="e">
        <f>AVERAGE(I2944,J2943,K2944,L2943,M2944,N2943)</f>
        <v>#DIV/0!</v>
      </c>
      <c r="K2951" s="148" t="e">
        <f>STDEV(I2944,J2943,K2944,L2943,M2944,N2943)</f>
        <v>#DIV/0!</v>
      </c>
      <c r="L2951" s="148" t="e">
        <f t="shared" si="490"/>
        <v>#DIV/0!</v>
      </c>
      <c r="M2951" s="111"/>
      <c r="N2951" s="111"/>
      <c r="P2951" s="111" t="s">
        <v>204</v>
      </c>
      <c r="Q2951" s="148" t="e">
        <f>AVERAGE(P2944,Q2943,R2944,S2943,T2944,U2943)</f>
        <v>#DIV/0!</v>
      </c>
      <c r="R2951" s="148" t="e">
        <f>STDEV(P2944,Q2943,R2944,S2943,T2944,U2943)</f>
        <v>#DIV/0!</v>
      </c>
      <c r="S2951" s="148" t="e">
        <f t="shared" si="491"/>
        <v>#DIV/0!</v>
      </c>
      <c r="T2951" s="111"/>
      <c r="U2951" s="111"/>
    </row>
    <row r="2952" spans="1:21" s="148" customFormat="1" x14ac:dyDescent="0.3">
      <c r="A2952" s="111"/>
      <c r="B2952" s="111"/>
      <c r="C2952" s="111"/>
      <c r="D2952" s="111"/>
      <c r="E2952" s="111"/>
      <c r="F2952" s="111"/>
      <c r="G2952" s="111"/>
      <c r="I2952" s="111"/>
      <c r="J2952" s="111"/>
      <c r="K2952" s="111"/>
      <c r="L2952" s="111"/>
      <c r="M2952" s="111"/>
      <c r="N2952" s="111"/>
      <c r="P2952" s="111"/>
      <c r="Q2952" s="111"/>
      <c r="R2952" s="111"/>
      <c r="S2952" s="111"/>
      <c r="T2952" s="111"/>
      <c r="U2952" s="111"/>
    </row>
    <row r="2953" spans="1:21" s="148" customFormat="1" x14ac:dyDescent="0.3">
      <c r="A2953" s="111"/>
      <c r="B2953" s="52" t="s">
        <v>194</v>
      </c>
      <c r="C2953" s="106"/>
      <c r="D2953" s="106"/>
      <c r="E2953" s="106"/>
      <c r="F2953" s="106"/>
      <c r="G2953" s="106"/>
      <c r="H2953" s="106"/>
      <c r="I2953" s="52" t="s">
        <v>195</v>
      </c>
      <c r="J2953" s="106"/>
      <c r="K2953" s="106"/>
      <c r="L2953" s="106"/>
      <c r="M2953" s="106"/>
      <c r="N2953" s="106"/>
      <c r="O2953" s="106"/>
      <c r="P2953" s="52" t="s">
        <v>196</v>
      </c>
      <c r="Q2953" s="106"/>
      <c r="R2953" s="106"/>
      <c r="S2953" s="106"/>
      <c r="T2953" s="106"/>
      <c r="U2953" s="106"/>
    </row>
    <row r="2954" spans="1:21" s="148" customFormat="1" x14ac:dyDescent="0.3">
      <c r="A2954" s="111"/>
      <c r="B2954" s="131"/>
      <c r="C2954" s="131"/>
      <c r="D2954" s="131"/>
      <c r="E2954" s="131"/>
      <c r="F2954" s="131"/>
      <c r="G2954" s="131"/>
      <c r="H2954" s="106"/>
      <c r="I2954" s="131"/>
      <c r="J2954" s="131"/>
      <c r="K2954" s="131"/>
      <c r="L2954" s="131"/>
      <c r="M2954" s="131"/>
      <c r="N2954" s="131"/>
      <c r="O2954" s="106"/>
      <c r="P2954" s="131"/>
      <c r="Q2954" s="131"/>
      <c r="R2954" s="131"/>
      <c r="S2954" s="131"/>
      <c r="T2954" s="131"/>
      <c r="U2954" s="131"/>
    </row>
    <row r="2955" spans="1:21" s="148" customFormat="1" x14ac:dyDescent="0.3">
      <c r="A2955" s="111"/>
      <c r="B2955" s="132"/>
      <c r="C2955" s="133"/>
      <c r="D2955" s="133"/>
      <c r="E2955" s="134"/>
      <c r="F2955" s="133"/>
      <c r="G2955" s="133"/>
      <c r="H2955" s="106"/>
      <c r="I2955" s="132"/>
      <c r="J2955" s="133"/>
      <c r="K2955" s="133"/>
      <c r="L2955" s="134"/>
      <c r="M2955" s="133"/>
      <c r="N2955" s="133"/>
      <c r="O2955" s="106"/>
      <c r="P2955" s="132"/>
      <c r="Q2955" s="133"/>
      <c r="R2955" s="133"/>
      <c r="S2955" s="134"/>
      <c r="T2955" s="133"/>
      <c r="U2955" s="133"/>
    </row>
    <row r="2956" spans="1:21" s="148" customFormat="1" x14ac:dyDescent="0.3">
      <c r="A2956" s="111"/>
      <c r="B2956" s="133"/>
      <c r="C2956" s="132"/>
      <c r="D2956" s="134"/>
      <c r="E2956" s="133"/>
      <c r="F2956" s="135"/>
      <c r="G2956" s="136"/>
      <c r="H2956" s="106"/>
      <c r="I2956" s="133"/>
      <c r="J2956" s="132"/>
      <c r="K2956" s="134"/>
      <c r="L2956" s="133"/>
      <c r="M2956" s="135"/>
      <c r="N2956" s="136"/>
      <c r="O2956" s="106"/>
      <c r="P2956" s="133"/>
      <c r="Q2956" s="132"/>
      <c r="R2956" s="134"/>
      <c r="S2956" s="133"/>
      <c r="T2956" s="135"/>
      <c r="U2956" s="136"/>
    </row>
    <row r="2957" spans="1:21" s="148" customFormat="1" x14ac:dyDescent="0.3">
      <c r="A2957" s="111"/>
      <c r="B2957" s="135"/>
      <c r="C2957" s="134"/>
      <c r="D2957" s="132"/>
      <c r="E2957" s="135"/>
      <c r="F2957" s="135"/>
      <c r="G2957" s="137"/>
      <c r="H2957" s="106"/>
      <c r="I2957" s="135"/>
      <c r="J2957" s="134"/>
      <c r="K2957" s="132"/>
      <c r="L2957" s="135"/>
      <c r="M2957" s="135"/>
      <c r="N2957" s="137"/>
      <c r="O2957" s="106"/>
      <c r="P2957" s="135"/>
      <c r="Q2957" s="134"/>
      <c r="R2957" s="132"/>
      <c r="S2957" s="135"/>
      <c r="T2957" s="135"/>
      <c r="U2957" s="137"/>
    </row>
    <row r="2958" spans="1:21" s="148" customFormat="1" x14ac:dyDescent="0.3">
      <c r="A2958" s="111"/>
      <c r="B2958" s="134"/>
      <c r="C2958" s="135"/>
      <c r="D2958" s="136"/>
      <c r="E2958" s="132"/>
      <c r="F2958" s="137"/>
      <c r="G2958" s="135"/>
      <c r="H2958" s="106"/>
      <c r="I2958" s="134"/>
      <c r="J2958" s="135"/>
      <c r="K2958" s="136"/>
      <c r="L2958" s="132"/>
      <c r="M2958" s="137"/>
      <c r="N2958" s="135"/>
      <c r="O2958" s="106"/>
      <c r="P2958" s="134"/>
      <c r="Q2958" s="135"/>
      <c r="R2958" s="136"/>
      <c r="S2958" s="132"/>
      <c r="T2958" s="137"/>
      <c r="U2958" s="135"/>
    </row>
    <row r="2959" spans="1:21" s="148" customFormat="1" x14ac:dyDescent="0.3">
      <c r="A2959" s="111"/>
      <c r="B2959" s="137"/>
      <c r="C2959" s="136"/>
      <c r="D2959" s="135"/>
      <c r="E2959" s="137"/>
      <c r="F2959" s="132"/>
      <c r="G2959" s="134"/>
      <c r="H2959" s="106"/>
      <c r="I2959" s="137"/>
      <c r="J2959" s="136"/>
      <c r="K2959" s="135"/>
      <c r="L2959" s="137"/>
      <c r="M2959" s="132"/>
      <c r="N2959" s="134"/>
      <c r="O2959" s="106"/>
      <c r="P2959" s="137"/>
      <c r="Q2959" s="136"/>
      <c r="R2959" s="135"/>
      <c r="S2959" s="137"/>
      <c r="T2959" s="132"/>
      <c r="U2959" s="134"/>
    </row>
    <row r="2960" spans="1:21" s="148" customFormat="1" x14ac:dyDescent="0.3">
      <c r="A2960" s="111"/>
      <c r="B2960" s="135"/>
      <c r="C2960" s="137"/>
      <c r="D2960" s="137"/>
      <c r="E2960" s="135"/>
      <c r="F2960" s="134"/>
      <c r="G2960" s="132"/>
      <c r="H2960" s="106"/>
      <c r="I2960" s="135"/>
      <c r="J2960" s="137"/>
      <c r="K2960" s="137"/>
      <c r="L2960" s="135"/>
      <c r="M2960" s="134"/>
      <c r="N2960" s="132"/>
      <c r="O2960" s="106"/>
      <c r="P2960" s="135"/>
      <c r="Q2960" s="137"/>
      <c r="R2960" s="137"/>
      <c r="S2960" s="135"/>
      <c r="T2960" s="134"/>
      <c r="U2960" s="132"/>
    </row>
    <row r="2961" spans="1:21" s="148" customFormat="1" x14ac:dyDescent="0.3">
      <c r="A2961" s="111"/>
      <c r="B2961" s="136"/>
      <c r="C2961" s="138"/>
      <c r="D2961" s="135"/>
      <c r="E2961" s="138"/>
      <c r="F2961" s="136"/>
      <c r="G2961" s="138"/>
      <c r="H2961" s="106"/>
      <c r="I2961" s="136"/>
      <c r="J2961" s="138"/>
      <c r="K2961" s="135"/>
      <c r="L2961" s="138"/>
      <c r="M2961" s="136"/>
      <c r="N2961" s="138"/>
      <c r="O2961" s="106"/>
      <c r="P2961" s="136"/>
      <c r="Q2961" s="138"/>
      <c r="R2961" s="135"/>
      <c r="S2961" s="138"/>
      <c r="T2961" s="136"/>
      <c r="U2961" s="138"/>
    </row>
    <row r="2962" spans="1:21" s="148" customFormat="1" x14ac:dyDescent="0.3">
      <c r="A2962" s="111"/>
      <c r="B2962" s="145"/>
      <c r="C2962" s="146"/>
      <c r="D2962" s="145"/>
      <c r="E2962" s="147"/>
      <c r="F2962" s="145"/>
      <c r="G2962" s="146"/>
      <c r="H2962" s="106"/>
      <c r="I2962" s="145"/>
      <c r="J2962" s="146"/>
      <c r="K2962" s="145"/>
      <c r="L2962" s="147"/>
      <c r="M2962" s="145"/>
      <c r="N2962" s="146"/>
      <c r="O2962" s="106"/>
      <c r="P2962" s="145"/>
      <c r="Q2962" s="146"/>
      <c r="R2962" s="145"/>
      <c r="S2962" s="147"/>
      <c r="T2962" s="145"/>
      <c r="U2962" s="146"/>
    </row>
    <row r="2963" spans="1:21" s="148" customFormat="1" x14ac:dyDescent="0.3">
      <c r="A2963" s="111"/>
      <c r="C2963" s="111" t="s">
        <v>197</v>
      </c>
      <c r="D2963" s="111" t="s">
        <v>3</v>
      </c>
      <c r="E2963" s="111" t="s">
        <v>203</v>
      </c>
      <c r="J2963" s="111" t="s">
        <v>197</v>
      </c>
      <c r="K2963" s="111" t="s">
        <v>3</v>
      </c>
      <c r="L2963" s="111" t="s">
        <v>203</v>
      </c>
      <c r="Q2963" s="111" t="s">
        <v>197</v>
      </c>
      <c r="R2963" s="111" t="s">
        <v>3</v>
      </c>
      <c r="S2963" s="111" t="s">
        <v>203</v>
      </c>
    </row>
    <row r="2964" spans="1:21" s="148" customFormat="1" x14ac:dyDescent="0.3">
      <c r="A2964" s="111"/>
      <c r="B2964" s="111" t="s">
        <v>199</v>
      </c>
      <c r="C2964" s="148" t="e">
        <f>AVERAGE(B2955,C2956,D2957,E2958,F2959,G2960)</f>
        <v>#DIV/0!</v>
      </c>
      <c r="D2964" s="148" t="e">
        <f>STDEV(B2955,C2956,D2957,E2958,F2959,G2960)</f>
        <v>#DIV/0!</v>
      </c>
      <c r="E2964" s="148" t="e">
        <f>ROUND((D2964/C2964)*100,2)&amp;"%"</f>
        <v>#DIV/0!</v>
      </c>
      <c r="I2964" s="111" t="s">
        <v>199</v>
      </c>
      <c r="J2964" s="148" t="e">
        <f>AVERAGE(I2955,J2956,K2957,L2958,M2959,N2960)</f>
        <v>#DIV/0!</v>
      </c>
      <c r="K2964" s="148" t="e">
        <f>STDEV(I2955,J2956,K2957,L2958,M2959,N2960)</f>
        <v>#DIV/0!</v>
      </c>
      <c r="L2964" s="148" t="e">
        <f>ROUND((K2964/J2964)*100,2)&amp;"%"</f>
        <v>#DIV/0!</v>
      </c>
      <c r="P2964" s="111" t="s">
        <v>199</v>
      </c>
      <c r="Q2964" s="148" t="e">
        <f>AVERAGE(P2955,Q2956,R2957,S2958,T2959,U2960)</f>
        <v>#DIV/0!</v>
      </c>
      <c r="R2964" s="148" t="e">
        <f>STDEV(P2955,Q2956,R2957,S2958,T2959,U2960)</f>
        <v>#DIV/0!</v>
      </c>
      <c r="S2964" s="148" t="e">
        <f>ROUND((R2964/Q2964)*100,2)&amp;"%"</f>
        <v>#DIV/0!</v>
      </c>
    </row>
    <row r="2965" spans="1:21" s="148" customFormat="1" x14ac:dyDescent="0.3">
      <c r="A2965" s="111"/>
      <c r="B2965" s="111" t="s">
        <v>198</v>
      </c>
      <c r="C2965" s="148" t="e">
        <f>AVERAGE(B2956,C2955,D2955,F2955,G2955,E2956)</f>
        <v>#DIV/0!</v>
      </c>
      <c r="D2965" s="148" t="e">
        <f>STDEV(B2956,C2955,D2955,E2956,F2955,G2955)</f>
        <v>#DIV/0!</v>
      </c>
      <c r="E2965" s="148" t="e">
        <f t="shared" ref="E2965:E2969" si="492">ROUND((D2965/C2965)*100,2)&amp;"%"</f>
        <v>#DIV/0!</v>
      </c>
      <c r="F2965" s="111"/>
      <c r="G2965" s="111"/>
      <c r="I2965" s="111" t="s">
        <v>198</v>
      </c>
      <c r="J2965" s="148" t="e">
        <f>AVERAGE(I2956,J2955,K2955,M2955,N2955,L2956)</f>
        <v>#DIV/0!</v>
      </c>
      <c r="K2965" s="148" t="e">
        <f>STDEV(I2956,J2955,K2955,L2956,M2955,N2955)</f>
        <v>#DIV/0!</v>
      </c>
      <c r="L2965" s="148" t="e">
        <f t="shared" ref="L2965:L2969" si="493">ROUND((K2965/J2965)*100,2)&amp;"%"</f>
        <v>#DIV/0!</v>
      </c>
      <c r="M2965" s="111"/>
      <c r="N2965" s="111"/>
      <c r="P2965" s="111" t="s">
        <v>198</v>
      </c>
      <c r="Q2965" s="148" t="e">
        <f>AVERAGE(P2956,Q2955,R2955,T2955,U2955,S2956)</f>
        <v>#DIV/0!</v>
      </c>
      <c r="R2965" s="148" t="e">
        <f>STDEV(P2956,Q2955,R2955,S2956,T2955,U2955)</f>
        <v>#DIV/0!</v>
      </c>
      <c r="S2965" s="148" t="e">
        <f t="shared" ref="S2965:S2969" si="494">ROUND((R2965/Q2965)*100,2)&amp;"%"</f>
        <v>#DIV/0!</v>
      </c>
      <c r="T2965" s="111"/>
      <c r="U2965" s="111"/>
    </row>
    <row r="2966" spans="1:21" s="148" customFormat="1" x14ac:dyDescent="0.3">
      <c r="A2966" s="111"/>
      <c r="B2966" s="111" t="s">
        <v>200</v>
      </c>
      <c r="C2966" s="148" t="e">
        <f>AVERAGE(B2958,C2957,D2956,E2955,F2960,G2959)</f>
        <v>#DIV/0!</v>
      </c>
      <c r="D2966" s="148" t="e">
        <f>STDEV(B2958,C2957,D2956,E2955,F2960,G2959)</f>
        <v>#DIV/0!</v>
      </c>
      <c r="E2966" s="148" t="e">
        <f t="shared" si="492"/>
        <v>#DIV/0!</v>
      </c>
      <c r="F2966" s="111"/>
      <c r="G2966" s="111"/>
      <c r="I2966" s="111" t="s">
        <v>200</v>
      </c>
      <c r="J2966" s="148" t="e">
        <f>AVERAGE(I2958,J2957,K2956,L2955,M2960,N2959)</f>
        <v>#DIV/0!</v>
      </c>
      <c r="K2966" s="148" t="e">
        <f>STDEV(I2958,J2957,K2956,L2955,M2960,N2959)</f>
        <v>#DIV/0!</v>
      </c>
      <c r="L2966" s="148" t="e">
        <f t="shared" si="493"/>
        <v>#DIV/0!</v>
      </c>
      <c r="M2966" s="111"/>
      <c r="N2966" s="111"/>
      <c r="P2966" s="111" t="s">
        <v>200</v>
      </c>
      <c r="Q2966" s="148" t="e">
        <f>AVERAGE(P2958,Q2957,R2956,S2955,T2960,U2959)</f>
        <v>#DIV/0!</v>
      </c>
      <c r="R2966" s="148" t="e">
        <f>STDEV(P2958,Q2957,R2956,S2955,T2960,U2959)</f>
        <v>#DIV/0!</v>
      </c>
      <c r="S2966" s="148" t="e">
        <f t="shared" si="494"/>
        <v>#DIV/0!</v>
      </c>
      <c r="T2966" s="111"/>
      <c r="U2966" s="111"/>
    </row>
    <row r="2967" spans="1:21" s="148" customFormat="1" x14ac:dyDescent="0.3">
      <c r="A2967" s="111"/>
      <c r="B2967" s="111" t="s">
        <v>201</v>
      </c>
      <c r="C2967" s="148" t="e">
        <f>AVERAGE(B2959,C2960,D2960,E2959,F2958,G2957)</f>
        <v>#DIV/0!</v>
      </c>
      <c r="D2967" s="148" t="e">
        <f>STDEV(B2959,C2960,D2960,E2959,F2958,G2957)</f>
        <v>#DIV/0!</v>
      </c>
      <c r="E2967" s="148" t="e">
        <f t="shared" si="492"/>
        <v>#DIV/0!</v>
      </c>
      <c r="F2967" s="111"/>
      <c r="G2967" s="111"/>
      <c r="I2967" s="111" t="s">
        <v>201</v>
      </c>
      <c r="J2967" s="148" t="e">
        <f>AVERAGE(I2959,J2960,K2960,L2959,M2958,N2957)</f>
        <v>#DIV/0!</v>
      </c>
      <c r="K2967" s="148" t="e">
        <f>STDEV(I2959,J2960,K2960,L2959,M2958,N2957)</f>
        <v>#DIV/0!</v>
      </c>
      <c r="L2967" s="148" t="e">
        <f t="shared" si="493"/>
        <v>#DIV/0!</v>
      </c>
      <c r="M2967" s="111"/>
      <c r="N2967" s="111"/>
      <c r="P2967" s="111" t="s">
        <v>201</v>
      </c>
      <c r="Q2967" s="148" t="e">
        <f>AVERAGE(P2959,Q2960,R2960,S2959,T2958,U2957)</f>
        <v>#DIV/0!</v>
      </c>
      <c r="R2967" s="148" t="e">
        <f>STDEV(P2959,Q2960,R2960,S2959,T2958,U2957)</f>
        <v>#DIV/0!</v>
      </c>
      <c r="S2967" s="148" t="e">
        <f t="shared" si="494"/>
        <v>#DIV/0!</v>
      </c>
      <c r="T2967" s="111"/>
      <c r="U2967" s="111"/>
    </row>
    <row r="2968" spans="1:21" s="148" customFormat="1" x14ac:dyDescent="0.3">
      <c r="A2968" s="111"/>
      <c r="B2968" s="111" t="s">
        <v>202</v>
      </c>
      <c r="C2968" s="148" t="e">
        <f>AVERAGE(B2961,C2959,D2958,G2956,F2961,E2962)</f>
        <v>#DIV/0!</v>
      </c>
      <c r="D2968" s="148" t="e">
        <f>STDEV(B2961,C2959,D2958,G2956,F2961,E2962)</f>
        <v>#DIV/0!</v>
      </c>
      <c r="E2968" s="148" t="e">
        <f t="shared" si="492"/>
        <v>#DIV/0!</v>
      </c>
      <c r="F2968" s="111"/>
      <c r="G2968" s="111"/>
      <c r="I2968" s="111" t="s">
        <v>202</v>
      </c>
      <c r="J2968" s="148" t="e">
        <f>AVERAGE(I2961,J2959,K2958,N2956,M2961,L2962)</f>
        <v>#DIV/0!</v>
      </c>
      <c r="K2968" s="148" t="e">
        <f>STDEV(I2961,J2959,K2958,N2956,M2961,L2962)</f>
        <v>#DIV/0!</v>
      </c>
      <c r="L2968" s="148" t="e">
        <f t="shared" si="493"/>
        <v>#DIV/0!</v>
      </c>
      <c r="M2968" s="111"/>
      <c r="N2968" s="111"/>
      <c r="P2968" s="111" t="s">
        <v>202</v>
      </c>
      <c r="Q2968" s="148" t="e">
        <f>AVERAGE(P2961,Q2959,R2958,U2956,T2961,S2962)</f>
        <v>#DIV/0!</v>
      </c>
      <c r="R2968" s="148" t="e">
        <f>STDEV(P2961,Q2959,R2958,U2956,T2961,S2962)</f>
        <v>#DIV/0!</v>
      </c>
      <c r="S2968" s="148" t="e">
        <f t="shared" si="494"/>
        <v>#DIV/0!</v>
      </c>
      <c r="T2968" s="111"/>
      <c r="U2968" s="111"/>
    </row>
    <row r="2969" spans="1:21" s="148" customFormat="1" x14ac:dyDescent="0.3">
      <c r="A2969" s="111"/>
      <c r="B2969" s="111" t="s">
        <v>204</v>
      </c>
      <c r="C2969" s="148" t="e">
        <f>AVERAGE(B2962,C2961,D2962,E2961,F2962,G2961)</f>
        <v>#DIV/0!</v>
      </c>
      <c r="D2969" s="148" t="e">
        <f>STDEV(B2962,C2961,D2962,E2961,F2962,G2961)</f>
        <v>#DIV/0!</v>
      </c>
      <c r="E2969" s="148" t="e">
        <f t="shared" si="492"/>
        <v>#DIV/0!</v>
      </c>
      <c r="F2969" s="111"/>
      <c r="G2969" s="111"/>
      <c r="I2969" s="111" t="s">
        <v>204</v>
      </c>
      <c r="J2969" s="148" t="e">
        <f>AVERAGE(I2962,J2961,K2962,L2961,M2962,N2961)</f>
        <v>#DIV/0!</v>
      </c>
      <c r="K2969" s="148" t="e">
        <f>STDEV(I2962,J2961,K2962,L2961,M2962,N2961)</f>
        <v>#DIV/0!</v>
      </c>
      <c r="L2969" s="148" t="e">
        <f t="shared" si="493"/>
        <v>#DIV/0!</v>
      </c>
      <c r="M2969" s="111"/>
      <c r="N2969" s="111"/>
      <c r="P2969" s="111" t="s">
        <v>204</v>
      </c>
      <c r="Q2969" s="148" t="e">
        <f>AVERAGE(P2962,Q2961,R2962,S2961,T2962,U2961)</f>
        <v>#DIV/0!</v>
      </c>
      <c r="R2969" s="148" t="e">
        <f>STDEV(P2962,Q2961,R2962,S2961,T2962,U2961)</f>
        <v>#DIV/0!</v>
      </c>
      <c r="S2969" s="148" t="e">
        <f t="shared" si="494"/>
        <v>#DIV/0!</v>
      </c>
      <c r="T2969" s="111"/>
      <c r="U2969" s="111"/>
    </row>
    <row r="2970" spans="1:21" s="148" customFormat="1" x14ac:dyDescent="0.3">
      <c r="A2970" s="111"/>
      <c r="B2970" s="111"/>
      <c r="C2970" s="111"/>
      <c r="D2970" s="111"/>
      <c r="E2970" s="111"/>
      <c r="F2970" s="111"/>
      <c r="G2970" s="111"/>
      <c r="I2970" s="111"/>
      <c r="J2970" s="111"/>
      <c r="K2970" s="111"/>
      <c r="L2970" s="111"/>
      <c r="M2970" s="111"/>
      <c r="N2970" s="111"/>
      <c r="P2970" s="111"/>
      <c r="Q2970" s="111"/>
      <c r="R2970" s="111"/>
      <c r="S2970" s="111"/>
      <c r="T2970" s="111"/>
      <c r="U2970" s="111"/>
    </row>
    <row r="2971" spans="1:21" s="148" customFormat="1" x14ac:dyDescent="0.3">
      <c r="A2971" s="111"/>
      <c r="B2971" s="52" t="s">
        <v>194</v>
      </c>
      <c r="C2971" s="106"/>
      <c r="D2971" s="106"/>
      <c r="E2971" s="106"/>
      <c r="F2971" s="106"/>
      <c r="G2971" s="106"/>
      <c r="H2971" s="106"/>
      <c r="I2971" s="52" t="s">
        <v>195</v>
      </c>
      <c r="J2971" s="106"/>
      <c r="K2971" s="106"/>
      <c r="L2971" s="106"/>
      <c r="M2971" s="106"/>
      <c r="N2971" s="106"/>
      <c r="O2971" s="106"/>
      <c r="P2971" s="52" t="s">
        <v>196</v>
      </c>
      <c r="Q2971" s="106"/>
      <c r="R2971" s="106"/>
      <c r="S2971" s="106"/>
      <c r="T2971" s="106"/>
      <c r="U2971" s="106"/>
    </row>
    <row r="2972" spans="1:21" s="148" customFormat="1" x14ac:dyDescent="0.3">
      <c r="A2972" s="111"/>
      <c r="B2972" s="131"/>
      <c r="C2972" s="131"/>
      <c r="D2972" s="131"/>
      <c r="E2972" s="131"/>
      <c r="F2972" s="131"/>
      <c r="G2972" s="131"/>
      <c r="H2972" s="106"/>
      <c r="I2972" s="131"/>
      <c r="J2972" s="131"/>
      <c r="K2972" s="131"/>
      <c r="L2972" s="131"/>
      <c r="M2972" s="131"/>
      <c r="N2972" s="131"/>
      <c r="O2972" s="106"/>
      <c r="P2972" s="131"/>
      <c r="Q2972" s="131"/>
      <c r="R2972" s="131"/>
      <c r="S2972" s="131"/>
      <c r="T2972" s="131"/>
      <c r="U2972" s="131"/>
    </row>
    <row r="2973" spans="1:21" s="148" customFormat="1" x14ac:dyDescent="0.3">
      <c r="A2973" s="111"/>
      <c r="B2973" s="132"/>
      <c r="C2973" s="133"/>
      <c r="D2973" s="133"/>
      <c r="E2973" s="134"/>
      <c r="F2973" s="133"/>
      <c r="G2973" s="133"/>
      <c r="H2973" s="106"/>
      <c r="I2973" s="132"/>
      <c r="J2973" s="133"/>
      <c r="K2973" s="133"/>
      <c r="L2973" s="134"/>
      <c r="M2973" s="133"/>
      <c r="N2973" s="133"/>
      <c r="O2973" s="106"/>
      <c r="P2973" s="132"/>
      <c r="Q2973" s="133"/>
      <c r="R2973" s="133"/>
      <c r="S2973" s="134"/>
      <c r="T2973" s="133"/>
      <c r="U2973" s="133"/>
    </row>
    <row r="2974" spans="1:21" s="148" customFormat="1" x14ac:dyDescent="0.3">
      <c r="A2974" s="111"/>
      <c r="B2974" s="133"/>
      <c r="C2974" s="132"/>
      <c r="D2974" s="134"/>
      <c r="E2974" s="133"/>
      <c r="F2974" s="135"/>
      <c r="G2974" s="136"/>
      <c r="H2974" s="106"/>
      <c r="I2974" s="133"/>
      <c r="J2974" s="132"/>
      <c r="K2974" s="134"/>
      <c r="L2974" s="133"/>
      <c r="M2974" s="135"/>
      <c r="N2974" s="136"/>
      <c r="O2974" s="106"/>
      <c r="P2974" s="133"/>
      <c r="Q2974" s="132"/>
      <c r="R2974" s="134"/>
      <c r="S2974" s="133"/>
      <c r="T2974" s="135"/>
      <c r="U2974" s="136"/>
    </row>
    <row r="2975" spans="1:21" s="148" customFormat="1" x14ac:dyDescent="0.3">
      <c r="A2975" s="111"/>
      <c r="B2975" s="135"/>
      <c r="C2975" s="134"/>
      <c r="D2975" s="132"/>
      <c r="E2975" s="135"/>
      <c r="F2975" s="135"/>
      <c r="G2975" s="137"/>
      <c r="H2975" s="106"/>
      <c r="I2975" s="135"/>
      <c r="J2975" s="134"/>
      <c r="K2975" s="132"/>
      <c r="L2975" s="135"/>
      <c r="M2975" s="135"/>
      <c r="N2975" s="137"/>
      <c r="O2975" s="106"/>
      <c r="P2975" s="135"/>
      <c r="Q2975" s="134"/>
      <c r="R2975" s="132"/>
      <c r="S2975" s="135"/>
      <c r="T2975" s="135"/>
      <c r="U2975" s="137"/>
    </row>
    <row r="2976" spans="1:21" s="148" customFormat="1" x14ac:dyDescent="0.3">
      <c r="A2976" s="111"/>
      <c r="B2976" s="134"/>
      <c r="C2976" s="135"/>
      <c r="D2976" s="136"/>
      <c r="E2976" s="132"/>
      <c r="F2976" s="137"/>
      <c r="G2976" s="135"/>
      <c r="H2976" s="106"/>
      <c r="I2976" s="134"/>
      <c r="J2976" s="135"/>
      <c r="K2976" s="136"/>
      <c r="L2976" s="132"/>
      <c r="M2976" s="137"/>
      <c r="N2976" s="135"/>
      <c r="O2976" s="106"/>
      <c r="P2976" s="134"/>
      <c r="Q2976" s="135"/>
      <c r="R2976" s="136"/>
      <c r="S2976" s="132"/>
      <c r="T2976" s="137"/>
      <c r="U2976" s="135"/>
    </row>
    <row r="2977" spans="1:21" s="148" customFormat="1" x14ac:dyDescent="0.3">
      <c r="A2977" s="111"/>
      <c r="B2977" s="137"/>
      <c r="C2977" s="136"/>
      <c r="D2977" s="135"/>
      <c r="E2977" s="137"/>
      <c r="F2977" s="132"/>
      <c r="G2977" s="134"/>
      <c r="H2977" s="106"/>
      <c r="I2977" s="137"/>
      <c r="J2977" s="136"/>
      <c r="K2977" s="135"/>
      <c r="L2977" s="137"/>
      <c r="M2977" s="132"/>
      <c r="N2977" s="134"/>
      <c r="O2977" s="106"/>
      <c r="P2977" s="137"/>
      <c r="Q2977" s="136"/>
      <c r="R2977" s="135"/>
      <c r="S2977" s="137"/>
      <c r="T2977" s="132"/>
      <c r="U2977" s="134"/>
    </row>
    <row r="2978" spans="1:21" s="148" customFormat="1" x14ac:dyDescent="0.3">
      <c r="A2978" s="111"/>
      <c r="B2978" s="135"/>
      <c r="C2978" s="137"/>
      <c r="D2978" s="137"/>
      <c r="E2978" s="135"/>
      <c r="F2978" s="134"/>
      <c r="G2978" s="132"/>
      <c r="H2978" s="106"/>
      <c r="I2978" s="135"/>
      <c r="J2978" s="137"/>
      <c r="K2978" s="137"/>
      <c r="L2978" s="135"/>
      <c r="M2978" s="134"/>
      <c r="N2978" s="132"/>
      <c r="O2978" s="106"/>
      <c r="P2978" s="135"/>
      <c r="Q2978" s="137"/>
      <c r="R2978" s="137"/>
      <c r="S2978" s="135"/>
      <c r="T2978" s="134"/>
      <c r="U2978" s="132"/>
    </row>
    <row r="2979" spans="1:21" s="148" customFormat="1" x14ac:dyDescent="0.3">
      <c r="A2979" s="111"/>
      <c r="B2979" s="136"/>
      <c r="C2979" s="138"/>
      <c r="D2979" s="135"/>
      <c r="E2979" s="138"/>
      <c r="F2979" s="136"/>
      <c r="G2979" s="138"/>
      <c r="H2979" s="106"/>
      <c r="I2979" s="136"/>
      <c r="J2979" s="138"/>
      <c r="K2979" s="135"/>
      <c r="L2979" s="138"/>
      <c r="M2979" s="136"/>
      <c r="N2979" s="138"/>
      <c r="O2979" s="106"/>
      <c r="P2979" s="136"/>
      <c r="Q2979" s="138"/>
      <c r="R2979" s="135"/>
      <c r="S2979" s="138"/>
      <c r="T2979" s="136"/>
      <c r="U2979" s="138"/>
    </row>
    <row r="2980" spans="1:21" s="148" customFormat="1" x14ac:dyDescent="0.3">
      <c r="A2980" s="111"/>
      <c r="B2980" s="145"/>
      <c r="C2980" s="146"/>
      <c r="D2980" s="145"/>
      <c r="E2980" s="147"/>
      <c r="F2980" s="145"/>
      <c r="G2980" s="146"/>
      <c r="H2980" s="106"/>
      <c r="I2980" s="145"/>
      <c r="J2980" s="146"/>
      <c r="K2980" s="145"/>
      <c r="L2980" s="147"/>
      <c r="M2980" s="145"/>
      <c r="N2980" s="146"/>
      <c r="O2980" s="106"/>
      <c r="P2980" s="145"/>
      <c r="Q2980" s="146"/>
      <c r="R2980" s="145"/>
      <c r="S2980" s="147"/>
      <c r="T2980" s="145"/>
      <c r="U2980" s="146"/>
    </row>
    <row r="2981" spans="1:21" s="148" customFormat="1" x14ac:dyDescent="0.3">
      <c r="A2981" s="111"/>
      <c r="C2981" s="111" t="s">
        <v>197</v>
      </c>
      <c r="D2981" s="111" t="s">
        <v>3</v>
      </c>
      <c r="E2981" s="111" t="s">
        <v>203</v>
      </c>
      <c r="J2981" s="111" t="s">
        <v>197</v>
      </c>
      <c r="K2981" s="111" t="s">
        <v>3</v>
      </c>
      <c r="L2981" s="111" t="s">
        <v>203</v>
      </c>
      <c r="Q2981" s="111" t="s">
        <v>197</v>
      </c>
      <c r="R2981" s="111" t="s">
        <v>3</v>
      </c>
      <c r="S2981" s="111" t="s">
        <v>203</v>
      </c>
    </row>
    <row r="2982" spans="1:21" s="148" customFormat="1" x14ac:dyDescent="0.3">
      <c r="A2982" s="111"/>
      <c r="B2982" s="111" t="s">
        <v>199</v>
      </c>
      <c r="C2982" s="148" t="e">
        <f>AVERAGE(B2973,C2974,D2975,E2976,F2977,G2978)</f>
        <v>#DIV/0!</v>
      </c>
      <c r="D2982" s="148" t="e">
        <f>STDEV(B2973,C2974,D2975,E2976,F2977,G2978)</f>
        <v>#DIV/0!</v>
      </c>
      <c r="E2982" s="148" t="e">
        <f>ROUND((D2982/C2982)*100,2)&amp;"%"</f>
        <v>#DIV/0!</v>
      </c>
      <c r="I2982" s="111" t="s">
        <v>199</v>
      </c>
      <c r="J2982" s="148" t="e">
        <f>AVERAGE(I2973,J2974,K2975,L2976,M2977,N2978)</f>
        <v>#DIV/0!</v>
      </c>
      <c r="K2982" s="148" t="e">
        <f>STDEV(I2973,J2974,K2975,L2976,M2977,N2978)</f>
        <v>#DIV/0!</v>
      </c>
      <c r="L2982" s="148" t="e">
        <f>ROUND((K2982/J2982)*100,2)&amp;"%"</f>
        <v>#DIV/0!</v>
      </c>
      <c r="P2982" s="111" t="s">
        <v>199</v>
      </c>
      <c r="Q2982" s="148" t="e">
        <f>AVERAGE(P2973,Q2974,R2975,S2976,T2977,U2978)</f>
        <v>#DIV/0!</v>
      </c>
      <c r="R2982" s="148" t="e">
        <f>STDEV(P2973,Q2974,R2975,S2976,T2977,U2978)</f>
        <v>#DIV/0!</v>
      </c>
      <c r="S2982" s="148" t="e">
        <f>ROUND((R2982/Q2982)*100,2)&amp;"%"</f>
        <v>#DIV/0!</v>
      </c>
    </row>
    <row r="2983" spans="1:21" s="148" customFormat="1" x14ac:dyDescent="0.3">
      <c r="A2983" s="111"/>
      <c r="B2983" s="111" t="s">
        <v>198</v>
      </c>
      <c r="C2983" s="148" t="e">
        <f>AVERAGE(B2974,C2973,D2973,F2973,G2973,E2974)</f>
        <v>#DIV/0!</v>
      </c>
      <c r="D2983" s="148" t="e">
        <f>STDEV(B2974,C2973,D2973,E2974,F2973,G2973)</f>
        <v>#DIV/0!</v>
      </c>
      <c r="E2983" s="148" t="e">
        <f t="shared" ref="E2983:E2987" si="495">ROUND((D2983/C2983)*100,2)&amp;"%"</f>
        <v>#DIV/0!</v>
      </c>
      <c r="F2983" s="111"/>
      <c r="G2983" s="111"/>
      <c r="I2983" s="111" t="s">
        <v>198</v>
      </c>
      <c r="J2983" s="148" t="e">
        <f>AVERAGE(I2974,J2973,K2973,M2973,N2973,L2974)</f>
        <v>#DIV/0!</v>
      </c>
      <c r="K2983" s="148" t="e">
        <f>STDEV(I2974,J2973,K2973,L2974,M2973,N2973)</f>
        <v>#DIV/0!</v>
      </c>
      <c r="L2983" s="148" t="e">
        <f t="shared" ref="L2983:L2987" si="496">ROUND((K2983/J2983)*100,2)&amp;"%"</f>
        <v>#DIV/0!</v>
      </c>
      <c r="M2983" s="111"/>
      <c r="N2983" s="111"/>
      <c r="P2983" s="111" t="s">
        <v>198</v>
      </c>
      <c r="Q2983" s="148" t="e">
        <f>AVERAGE(P2974,Q2973,R2973,T2973,U2973,S2974)</f>
        <v>#DIV/0!</v>
      </c>
      <c r="R2983" s="148" t="e">
        <f>STDEV(P2974,Q2973,R2973,S2974,T2973,U2973)</f>
        <v>#DIV/0!</v>
      </c>
      <c r="S2983" s="148" t="e">
        <f t="shared" ref="S2983:S2987" si="497">ROUND((R2983/Q2983)*100,2)&amp;"%"</f>
        <v>#DIV/0!</v>
      </c>
      <c r="T2983" s="111"/>
      <c r="U2983" s="111"/>
    </row>
    <row r="2984" spans="1:21" s="148" customFormat="1" x14ac:dyDescent="0.3">
      <c r="A2984" s="111"/>
      <c r="B2984" s="111" t="s">
        <v>200</v>
      </c>
      <c r="C2984" s="148" t="e">
        <f>AVERAGE(B2976,C2975,D2974,E2973,F2978,G2977)</f>
        <v>#DIV/0!</v>
      </c>
      <c r="D2984" s="148" t="e">
        <f>STDEV(B2976,C2975,D2974,E2973,F2978,G2977)</f>
        <v>#DIV/0!</v>
      </c>
      <c r="E2984" s="148" t="e">
        <f t="shared" si="495"/>
        <v>#DIV/0!</v>
      </c>
      <c r="F2984" s="111"/>
      <c r="G2984" s="111"/>
      <c r="I2984" s="111" t="s">
        <v>200</v>
      </c>
      <c r="J2984" s="148" t="e">
        <f>AVERAGE(I2976,J2975,K2974,L2973,M2978,N2977)</f>
        <v>#DIV/0!</v>
      </c>
      <c r="K2984" s="148" t="e">
        <f>STDEV(I2976,J2975,K2974,L2973,M2978,N2977)</f>
        <v>#DIV/0!</v>
      </c>
      <c r="L2984" s="148" t="e">
        <f t="shared" si="496"/>
        <v>#DIV/0!</v>
      </c>
      <c r="M2984" s="111"/>
      <c r="N2984" s="111"/>
      <c r="P2984" s="111" t="s">
        <v>200</v>
      </c>
      <c r="Q2984" s="148" t="e">
        <f>AVERAGE(P2976,Q2975,R2974,S2973,T2978,U2977)</f>
        <v>#DIV/0!</v>
      </c>
      <c r="R2984" s="148" t="e">
        <f>STDEV(P2976,Q2975,R2974,S2973,T2978,U2977)</f>
        <v>#DIV/0!</v>
      </c>
      <c r="S2984" s="148" t="e">
        <f t="shared" si="497"/>
        <v>#DIV/0!</v>
      </c>
      <c r="T2984" s="111"/>
      <c r="U2984" s="111"/>
    </row>
    <row r="2985" spans="1:21" s="148" customFormat="1" x14ac:dyDescent="0.3">
      <c r="A2985" s="111"/>
      <c r="B2985" s="111" t="s">
        <v>201</v>
      </c>
      <c r="C2985" s="148" t="e">
        <f>AVERAGE(B2977,C2978,D2978,E2977,F2976,G2975)</f>
        <v>#DIV/0!</v>
      </c>
      <c r="D2985" s="148" t="e">
        <f>STDEV(B2977,C2978,D2978,E2977,F2976,G2975)</f>
        <v>#DIV/0!</v>
      </c>
      <c r="E2985" s="148" t="e">
        <f t="shared" si="495"/>
        <v>#DIV/0!</v>
      </c>
      <c r="F2985" s="111"/>
      <c r="G2985" s="111"/>
      <c r="I2985" s="111" t="s">
        <v>201</v>
      </c>
      <c r="J2985" s="148" t="e">
        <f>AVERAGE(I2977,J2978,K2978,L2977,M2976,N2975)</f>
        <v>#DIV/0!</v>
      </c>
      <c r="K2985" s="148" t="e">
        <f>STDEV(I2977,J2978,K2978,L2977,M2976,N2975)</f>
        <v>#DIV/0!</v>
      </c>
      <c r="L2985" s="148" t="e">
        <f t="shared" si="496"/>
        <v>#DIV/0!</v>
      </c>
      <c r="M2985" s="111"/>
      <c r="N2985" s="111"/>
      <c r="P2985" s="111" t="s">
        <v>201</v>
      </c>
      <c r="Q2985" s="148" t="e">
        <f>AVERAGE(P2977,Q2978,R2978,S2977,T2976,U2975)</f>
        <v>#DIV/0!</v>
      </c>
      <c r="R2985" s="148" t="e">
        <f>STDEV(P2977,Q2978,R2978,S2977,T2976,U2975)</f>
        <v>#DIV/0!</v>
      </c>
      <c r="S2985" s="148" t="e">
        <f t="shared" si="497"/>
        <v>#DIV/0!</v>
      </c>
      <c r="T2985" s="111"/>
      <c r="U2985" s="111"/>
    </row>
    <row r="2986" spans="1:21" s="148" customFormat="1" x14ac:dyDescent="0.3">
      <c r="A2986" s="111"/>
      <c r="B2986" s="111" t="s">
        <v>202</v>
      </c>
      <c r="C2986" s="148" t="e">
        <f>AVERAGE(B2979,C2977,D2976,G2974,F2979,E2980)</f>
        <v>#DIV/0!</v>
      </c>
      <c r="D2986" s="148" t="e">
        <f>STDEV(B2979,C2977,D2976,G2974,F2979,E2980)</f>
        <v>#DIV/0!</v>
      </c>
      <c r="E2986" s="148" t="e">
        <f t="shared" si="495"/>
        <v>#DIV/0!</v>
      </c>
      <c r="F2986" s="111"/>
      <c r="G2986" s="111"/>
      <c r="I2986" s="111" t="s">
        <v>202</v>
      </c>
      <c r="J2986" s="148" t="e">
        <f>AVERAGE(I2979,J2977,K2976,N2974,M2979,L2980)</f>
        <v>#DIV/0!</v>
      </c>
      <c r="K2986" s="148" t="e">
        <f>STDEV(I2979,J2977,K2976,N2974,M2979,L2980)</f>
        <v>#DIV/0!</v>
      </c>
      <c r="L2986" s="148" t="e">
        <f t="shared" si="496"/>
        <v>#DIV/0!</v>
      </c>
      <c r="M2986" s="111"/>
      <c r="N2986" s="111"/>
      <c r="P2986" s="111" t="s">
        <v>202</v>
      </c>
      <c r="Q2986" s="148" t="e">
        <f>AVERAGE(P2979,Q2977,R2976,U2974,T2979,S2980)</f>
        <v>#DIV/0!</v>
      </c>
      <c r="R2986" s="148" t="e">
        <f>STDEV(P2979,Q2977,R2976,U2974,T2979,S2980)</f>
        <v>#DIV/0!</v>
      </c>
      <c r="S2986" s="148" t="e">
        <f t="shared" si="497"/>
        <v>#DIV/0!</v>
      </c>
      <c r="T2986" s="111"/>
      <c r="U2986" s="111"/>
    </row>
    <row r="2987" spans="1:21" s="148" customFormat="1" x14ac:dyDescent="0.3">
      <c r="A2987" s="111"/>
      <c r="B2987" s="111" t="s">
        <v>204</v>
      </c>
      <c r="C2987" s="148" t="e">
        <f>AVERAGE(B2980,C2979,D2980,E2979,F2980,G2979)</f>
        <v>#DIV/0!</v>
      </c>
      <c r="D2987" s="148" t="e">
        <f>STDEV(B2980,C2979,D2980,E2979,F2980,G2979)</f>
        <v>#DIV/0!</v>
      </c>
      <c r="E2987" s="148" t="e">
        <f t="shared" si="495"/>
        <v>#DIV/0!</v>
      </c>
      <c r="F2987" s="111"/>
      <c r="G2987" s="111"/>
      <c r="I2987" s="111" t="s">
        <v>204</v>
      </c>
      <c r="J2987" s="148" t="e">
        <f>AVERAGE(I2980,J2979,K2980,L2979,M2980,N2979)</f>
        <v>#DIV/0!</v>
      </c>
      <c r="K2987" s="148" t="e">
        <f>STDEV(I2980,J2979,K2980,L2979,M2980,N2979)</f>
        <v>#DIV/0!</v>
      </c>
      <c r="L2987" s="148" t="e">
        <f t="shared" si="496"/>
        <v>#DIV/0!</v>
      </c>
      <c r="M2987" s="111"/>
      <c r="N2987" s="111"/>
      <c r="P2987" s="111" t="s">
        <v>204</v>
      </c>
      <c r="Q2987" s="148" t="e">
        <f>AVERAGE(P2980,Q2979,R2980,S2979,T2980,U2979)</f>
        <v>#DIV/0!</v>
      </c>
      <c r="R2987" s="148" t="e">
        <f>STDEV(P2980,Q2979,R2980,S2979,T2980,U2979)</f>
        <v>#DIV/0!</v>
      </c>
      <c r="S2987" s="148" t="e">
        <f t="shared" si="497"/>
        <v>#DIV/0!</v>
      </c>
      <c r="T2987" s="111"/>
      <c r="U2987" s="111"/>
    </row>
    <row r="2988" spans="1:21" s="148" customFormat="1" x14ac:dyDescent="0.3">
      <c r="A2988" s="111"/>
      <c r="B2988" s="111"/>
      <c r="C2988" s="111"/>
      <c r="D2988" s="111"/>
      <c r="E2988" s="111"/>
      <c r="F2988" s="111"/>
      <c r="G2988" s="111"/>
      <c r="I2988" s="111"/>
      <c r="J2988" s="111"/>
      <c r="K2988" s="111"/>
      <c r="L2988" s="111"/>
      <c r="M2988" s="111"/>
      <c r="N2988" s="111"/>
      <c r="P2988" s="111"/>
      <c r="Q2988" s="111"/>
      <c r="R2988" s="111"/>
      <c r="S2988" s="111"/>
      <c r="T2988" s="111"/>
      <c r="U2988" s="111"/>
    </row>
    <row r="2989" spans="1:21" s="148" customFormat="1" x14ac:dyDescent="0.3">
      <c r="A2989" s="111"/>
      <c r="B2989" s="52" t="s">
        <v>194</v>
      </c>
      <c r="C2989" s="106"/>
      <c r="D2989" s="106"/>
      <c r="E2989" s="106"/>
      <c r="F2989" s="106"/>
      <c r="G2989" s="106"/>
      <c r="H2989" s="106"/>
      <c r="I2989" s="52" t="s">
        <v>195</v>
      </c>
      <c r="J2989" s="106"/>
      <c r="K2989" s="106"/>
      <c r="L2989" s="106"/>
      <c r="M2989" s="106"/>
      <c r="N2989" s="106"/>
      <c r="O2989" s="106"/>
      <c r="P2989" s="52" t="s">
        <v>196</v>
      </c>
      <c r="Q2989" s="106"/>
      <c r="R2989" s="106"/>
      <c r="S2989" s="106"/>
      <c r="T2989" s="106"/>
      <c r="U2989" s="106"/>
    </row>
    <row r="2990" spans="1:21" s="148" customFormat="1" x14ac:dyDescent="0.3">
      <c r="A2990" s="111"/>
      <c r="B2990" s="131"/>
      <c r="C2990" s="131"/>
      <c r="D2990" s="131"/>
      <c r="E2990" s="131"/>
      <c r="F2990" s="131"/>
      <c r="G2990" s="131"/>
      <c r="H2990" s="106"/>
      <c r="I2990" s="131"/>
      <c r="J2990" s="131"/>
      <c r="K2990" s="131"/>
      <c r="L2990" s="131"/>
      <c r="M2990" s="131"/>
      <c r="N2990" s="131"/>
      <c r="O2990" s="106"/>
      <c r="P2990" s="131"/>
      <c r="Q2990" s="131"/>
      <c r="R2990" s="131"/>
      <c r="S2990" s="131"/>
      <c r="T2990" s="131"/>
      <c r="U2990" s="131"/>
    </row>
    <row r="2991" spans="1:21" s="148" customFormat="1" x14ac:dyDescent="0.3">
      <c r="A2991" s="111"/>
      <c r="B2991" s="132"/>
      <c r="C2991" s="133"/>
      <c r="D2991" s="133"/>
      <c r="E2991" s="134"/>
      <c r="F2991" s="133"/>
      <c r="G2991" s="133"/>
      <c r="H2991" s="106"/>
      <c r="I2991" s="132"/>
      <c r="J2991" s="133"/>
      <c r="K2991" s="133"/>
      <c r="L2991" s="134"/>
      <c r="M2991" s="133"/>
      <c r="N2991" s="133"/>
      <c r="O2991" s="106"/>
      <c r="P2991" s="132"/>
      <c r="Q2991" s="133"/>
      <c r="R2991" s="133"/>
      <c r="S2991" s="134"/>
      <c r="T2991" s="133"/>
      <c r="U2991" s="133"/>
    </row>
    <row r="2992" spans="1:21" s="148" customFormat="1" x14ac:dyDescent="0.3">
      <c r="A2992" s="111"/>
      <c r="B2992" s="133"/>
      <c r="C2992" s="132"/>
      <c r="D2992" s="134"/>
      <c r="E2992" s="133"/>
      <c r="F2992" s="135"/>
      <c r="G2992" s="136"/>
      <c r="H2992" s="106"/>
      <c r="I2992" s="133"/>
      <c r="J2992" s="132"/>
      <c r="K2992" s="134"/>
      <c r="L2992" s="133"/>
      <c r="M2992" s="135"/>
      <c r="N2992" s="136"/>
      <c r="O2992" s="106"/>
      <c r="P2992" s="133"/>
      <c r="Q2992" s="132"/>
      <c r="R2992" s="134"/>
      <c r="S2992" s="133"/>
      <c r="T2992" s="135"/>
      <c r="U2992" s="136"/>
    </row>
    <row r="2993" spans="1:21" s="148" customFormat="1" x14ac:dyDescent="0.3">
      <c r="A2993" s="111"/>
      <c r="B2993" s="135"/>
      <c r="C2993" s="134"/>
      <c r="D2993" s="132"/>
      <c r="E2993" s="135"/>
      <c r="F2993" s="135"/>
      <c r="G2993" s="137"/>
      <c r="H2993" s="106"/>
      <c r="I2993" s="135"/>
      <c r="J2993" s="134"/>
      <c r="K2993" s="132"/>
      <c r="L2993" s="135"/>
      <c r="M2993" s="135"/>
      <c r="N2993" s="137"/>
      <c r="O2993" s="106"/>
      <c r="P2993" s="135"/>
      <c r="Q2993" s="134"/>
      <c r="R2993" s="132"/>
      <c r="S2993" s="135"/>
      <c r="T2993" s="135"/>
      <c r="U2993" s="137"/>
    </row>
    <row r="2994" spans="1:21" s="148" customFormat="1" x14ac:dyDescent="0.3">
      <c r="A2994" s="111"/>
      <c r="B2994" s="134"/>
      <c r="C2994" s="135"/>
      <c r="D2994" s="136"/>
      <c r="E2994" s="132"/>
      <c r="F2994" s="137"/>
      <c r="G2994" s="135"/>
      <c r="H2994" s="106"/>
      <c r="I2994" s="134"/>
      <c r="J2994" s="135"/>
      <c r="K2994" s="136"/>
      <c r="L2994" s="132"/>
      <c r="M2994" s="137"/>
      <c r="N2994" s="135"/>
      <c r="O2994" s="106"/>
      <c r="P2994" s="134"/>
      <c r="Q2994" s="135"/>
      <c r="R2994" s="136"/>
      <c r="S2994" s="132"/>
      <c r="T2994" s="137"/>
      <c r="U2994" s="135"/>
    </row>
    <row r="2995" spans="1:21" s="148" customFormat="1" x14ac:dyDescent="0.3">
      <c r="A2995" s="111"/>
      <c r="B2995" s="137"/>
      <c r="C2995" s="136"/>
      <c r="D2995" s="135"/>
      <c r="E2995" s="137"/>
      <c r="F2995" s="132"/>
      <c r="G2995" s="134"/>
      <c r="H2995" s="106"/>
      <c r="I2995" s="137"/>
      <c r="J2995" s="136"/>
      <c r="K2995" s="135"/>
      <c r="L2995" s="137"/>
      <c r="M2995" s="132"/>
      <c r="N2995" s="134"/>
      <c r="O2995" s="106"/>
      <c r="P2995" s="137"/>
      <c r="Q2995" s="136"/>
      <c r="R2995" s="135"/>
      <c r="S2995" s="137"/>
      <c r="T2995" s="132"/>
      <c r="U2995" s="134"/>
    </row>
    <row r="2996" spans="1:21" s="148" customFormat="1" x14ac:dyDescent="0.3">
      <c r="A2996" s="111"/>
      <c r="B2996" s="135"/>
      <c r="C2996" s="137"/>
      <c r="D2996" s="137"/>
      <c r="E2996" s="135"/>
      <c r="F2996" s="134"/>
      <c r="G2996" s="132"/>
      <c r="H2996" s="106"/>
      <c r="I2996" s="135"/>
      <c r="J2996" s="137"/>
      <c r="K2996" s="137"/>
      <c r="L2996" s="135"/>
      <c r="M2996" s="134"/>
      <c r="N2996" s="132"/>
      <c r="O2996" s="106"/>
      <c r="P2996" s="135"/>
      <c r="Q2996" s="137"/>
      <c r="R2996" s="137"/>
      <c r="S2996" s="135"/>
      <c r="T2996" s="134"/>
      <c r="U2996" s="132"/>
    </row>
    <row r="2997" spans="1:21" s="148" customFormat="1" x14ac:dyDescent="0.3">
      <c r="A2997" s="111"/>
      <c r="B2997" s="136"/>
      <c r="C2997" s="138"/>
      <c r="D2997" s="135"/>
      <c r="E2997" s="138"/>
      <c r="F2997" s="136"/>
      <c r="G2997" s="138"/>
      <c r="H2997" s="106"/>
      <c r="I2997" s="136"/>
      <c r="J2997" s="138"/>
      <c r="K2997" s="135"/>
      <c r="L2997" s="138"/>
      <c r="M2997" s="136"/>
      <c r="N2997" s="138"/>
      <c r="O2997" s="106"/>
      <c r="P2997" s="136"/>
      <c r="Q2997" s="138"/>
      <c r="R2997" s="135"/>
      <c r="S2997" s="138"/>
      <c r="T2997" s="136"/>
      <c r="U2997" s="138"/>
    </row>
    <row r="2998" spans="1:21" s="148" customFormat="1" x14ac:dyDescent="0.3">
      <c r="A2998" s="111"/>
      <c r="B2998" s="145"/>
      <c r="C2998" s="146"/>
      <c r="D2998" s="145"/>
      <c r="E2998" s="147"/>
      <c r="F2998" s="145"/>
      <c r="G2998" s="146"/>
      <c r="H2998" s="106"/>
      <c r="I2998" s="145"/>
      <c r="J2998" s="146"/>
      <c r="K2998" s="145"/>
      <c r="L2998" s="147"/>
      <c r="M2998" s="145"/>
      <c r="N2998" s="146"/>
      <c r="O2998" s="106"/>
      <c r="P2998" s="145"/>
      <c r="Q2998" s="146"/>
      <c r="R2998" s="145"/>
      <c r="S2998" s="147"/>
      <c r="T2998" s="145"/>
      <c r="U2998" s="146"/>
    </row>
    <row r="2999" spans="1:21" s="148" customFormat="1" x14ac:dyDescent="0.3">
      <c r="A2999" s="111"/>
      <c r="C2999" s="111" t="s">
        <v>197</v>
      </c>
      <c r="D2999" s="111" t="s">
        <v>3</v>
      </c>
      <c r="E2999" s="111" t="s">
        <v>203</v>
      </c>
      <c r="J2999" s="111" t="s">
        <v>197</v>
      </c>
      <c r="K2999" s="111" t="s">
        <v>3</v>
      </c>
      <c r="L2999" s="111" t="s">
        <v>203</v>
      </c>
      <c r="Q2999" s="111" t="s">
        <v>197</v>
      </c>
      <c r="R2999" s="111" t="s">
        <v>3</v>
      </c>
      <c r="S2999" s="111" t="s">
        <v>203</v>
      </c>
    </row>
    <row r="3000" spans="1:21" s="148" customFormat="1" x14ac:dyDescent="0.3">
      <c r="A3000" s="111"/>
      <c r="B3000" s="111" t="s">
        <v>199</v>
      </c>
      <c r="C3000" s="148" t="e">
        <f>AVERAGE(B2991,C2992,D2993,E2994,F2995,G2996)</f>
        <v>#DIV/0!</v>
      </c>
      <c r="D3000" s="148" t="e">
        <f>STDEV(B2991,C2992,D2993,E2994,F2995,G2996)</f>
        <v>#DIV/0!</v>
      </c>
      <c r="E3000" s="148" t="e">
        <f>ROUND((D3000/C3000)*100,2)&amp;"%"</f>
        <v>#DIV/0!</v>
      </c>
      <c r="I3000" s="111" t="s">
        <v>199</v>
      </c>
      <c r="J3000" s="148" t="e">
        <f>AVERAGE(I2991,J2992,K2993,L2994,M2995,N2996)</f>
        <v>#DIV/0!</v>
      </c>
      <c r="K3000" s="148" t="e">
        <f>STDEV(I2991,J2992,K2993,L2994,M2995,N2996)</f>
        <v>#DIV/0!</v>
      </c>
      <c r="L3000" s="148" t="e">
        <f>ROUND((K3000/J3000)*100,2)&amp;"%"</f>
        <v>#DIV/0!</v>
      </c>
      <c r="P3000" s="111" t="s">
        <v>199</v>
      </c>
      <c r="Q3000" s="148" t="e">
        <f>AVERAGE(P2991,Q2992,R2993,S2994,T2995,U2996)</f>
        <v>#DIV/0!</v>
      </c>
      <c r="R3000" s="148" t="e">
        <f>STDEV(P2991,Q2992,R2993,S2994,T2995,U2996)</f>
        <v>#DIV/0!</v>
      </c>
      <c r="S3000" s="148" t="e">
        <f>ROUND((R3000/Q3000)*100,2)&amp;"%"</f>
        <v>#DIV/0!</v>
      </c>
    </row>
    <row r="3001" spans="1:21" s="148" customFormat="1" x14ac:dyDescent="0.3">
      <c r="A3001" s="111"/>
      <c r="B3001" s="111" t="s">
        <v>198</v>
      </c>
      <c r="C3001" s="148" t="e">
        <f>AVERAGE(B2992,C2991,D2991,F2991,G2991,E2992)</f>
        <v>#DIV/0!</v>
      </c>
      <c r="D3001" s="148" t="e">
        <f>STDEV(B2992,C2991,D2991,E2992,F2991,G2991)</f>
        <v>#DIV/0!</v>
      </c>
      <c r="E3001" s="148" t="e">
        <f t="shared" ref="E3001:E3005" si="498">ROUND((D3001/C3001)*100,2)&amp;"%"</f>
        <v>#DIV/0!</v>
      </c>
      <c r="F3001" s="111"/>
      <c r="G3001" s="111"/>
      <c r="I3001" s="111" t="s">
        <v>198</v>
      </c>
      <c r="J3001" s="148" t="e">
        <f>AVERAGE(I2992,J2991,K2991,M2991,N2991,L2992)</f>
        <v>#DIV/0!</v>
      </c>
      <c r="K3001" s="148" t="e">
        <f>STDEV(I2992,J2991,K2991,L2992,M2991,N2991)</f>
        <v>#DIV/0!</v>
      </c>
      <c r="L3001" s="148" t="e">
        <f t="shared" ref="L3001:L3005" si="499">ROUND((K3001/J3001)*100,2)&amp;"%"</f>
        <v>#DIV/0!</v>
      </c>
      <c r="M3001" s="111"/>
      <c r="N3001" s="111"/>
      <c r="P3001" s="111" t="s">
        <v>198</v>
      </c>
      <c r="Q3001" s="148" t="e">
        <f>AVERAGE(P2992,Q2991,R2991,T2991,U2991,S2992)</f>
        <v>#DIV/0!</v>
      </c>
      <c r="R3001" s="148" t="e">
        <f>STDEV(P2992,Q2991,R2991,S2992,T2991,U2991)</f>
        <v>#DIV/0!</v>
      </c>
      <c r="S3001" s="148" t="e">
        <f t="shared" ref="S3001:S3005" si="500">ROUND((R3001/Q3001)*100,2)&amp;"%"</f>
        <v>#DIV/0!</v>
      </c>
      <c r="T3001" s="111"/>
      <c r="U3001" s="111"/>
    </row>
    <row r="3002" spans="1:21" s="148" customFormat="1" x14ac:dyDescent="0.3">
      <c r="A3002" s="111"/>
      <c r="B3002" s="111" t="s">
        <v>200</v>
      </c>
      <c r="C3002" s="148" t="e">
        <f>AVERAGE(B2994,C2993,D2992,E2991,F2996,G2995)</f>
        <v>#DIV/0!</v>
      </c>
      <c r="D3002" s="148" t="e">
        <f>STDEV(B2994,C2993,D2992,E2991,F2996,G2995)</f>
        <v>#DIV/0!</v>
      </c>
      <c r="E3002" s="148" t="e">
        <f t="shared" si="498"/>
        <v>#DIV/0!</v>
      </c>
      <c r="F3002" s="111"/>
      <c r="G3002" s="111"/>
      <c r="I3002" s="111" t="s">
        <v>200</v>
      </c>
      <c r="J3002" s="148" t="e">
        <f>AVERAGE(I2994,J2993,K2992,L2991,M2996,N2995)</f>
        <v>#DIV/0!</v>
      </c>
      <c r="K3002" s="148" t="e">
        <f>STDEV(I2994,J2993,K2992,L2991,M2996,N2995)</f>
        <v>#DIV/0!</v>
      </c>
      <c r="L3002" s="148" t="e">
        <f t="shared" si="499"/>
        <v>#DIV/0!</v>
      </c>
      <c r="M3002" s="111"/>
      <c r="N3002" s="111"/>
      <c r="P3002" s="111" t="s">
        <v>200</v>
      </c>
      <c r="Q3002" s="148" t="e">
        <f>AVERAGE(P2994,Q2993,R2992,S2991,T2996,U2995)</f>
        <v>#DIV/0!</v>
      </c>
      <c r="R3002" s="148" t="e">
        <f>STDEV(P2994,Q2993,R2992,S2991,T2996,U2995)</f>
        <v>#DIV/0!</v>
      </c>
      <c r="S3002" s="148" t="e">
        <f t="shared" si="500"/>
        <v>#DIV/0!</v>
      </c>
      <c r="T3002" s="111"/>
      <c r="U3002" s="111"/>
    </row>
    <row r="3003" spans="1:21" s="148" customFormat="1" x14ac:dyDescent="0.3">
      <c r="A3003" s="111"/>
      <c r="B3003" s="111" t="s">
        <v>201</v>
      </c>
      <c r="C3003" s="148" t="e">
        <f>AVERAGE(B2995,C2996,D2996,E2995,F2994,G2993)</f>
        <v>#DIV/0!</v>
      </c>
      <c r="D3003" s="148" t="e">
        <f>STDEV(B2995,C2996,D2996,E2995,F2994,G2993)</f>
        <v>#DIV/0!</v>
      </c>
      <c r="E3003" s="148" t="e">
        <f t="shared" si="498"/>
        <v>#DIV/0!</v>
      </c>
      <c r="F3003" s="111"/>
      <c r="G3003" s="111"/>
      <c r="I3003" s="111" t="s">
        <v>201</v>
      </c>
      <c r="J3003" s="148" t="e">
        <f>AVERAGE(I2995,J2996,K2996,L2995,M2994,N2993)</f>
        <v>#DIV/0!</v>
      </c>
      <c r="K3003" s="148" t="e">
        <f>STDEV(I2995,J2996,K2996,L2995,M2994,N2993)</f>
        <v>#DIV/0!</v>
      </c>
      <c r="L3003" s="148" t="e">
        <f t="shared" si="499"/>
        <v>#DIV/0!</v>
      </c>
      <c r="M3003" s="111"/>
      <c r="N3003" s="111"/>
      <c r="P3003" s="111" t="s">
        <v>201</v>
      </c>
      <c r="Q3003" s="148" t="e">
        <f>AVERAGE(P2995,Q2996,R2996,S2995,T2994,U2993)</f>
        <v>#DIV/0!</v>
      </c>
      <c r="R3003" s="148" t="e">
        <f>STDEV(P2995,Q2996,R2996,S2995,T2994,U2993)</f>
        <v>#DIV/0!</v>
      </c>
      <c r="S3003" s="148" t="e">
        <f t="shared" si="500"/>
        <v>#DIV/0!</v>
      </c>
      <c r="T3003" s="111"/>
      <c r="U3003" s="111"/>
    </row>
    <row r="3004" spans="1:21" s="148" customFormat="1" x14ac:dyDescent="0.3">
      <c r="A3004" s="111"/>
      <c r="B3004" s="111" t="s">
        <v>202</v>
      </c>
      <c r="C3004" s="148" t="e">
        <f>AVERAGE(B2997,C2995,D2994,G2992,F2997,E2998)</f>
        <v>#DIV/0!</v>
      </c>
      <c r="D3004" s="148" t="e">
        <f>STDEV(B2997,C2995,D2994,G2992,F2997,E2998)</f>
        <v>#DIV/0!</v>
      </c>
      <c r="E3004" s="148" t="e">
        <f t="shared" si="498"/>
        <v>#DIV/0!</v>
      </c>
      <c r="F3004" s="111"/>
      <c r="G3004" s="111"/>
      <c r="I3004" s="111" t="s">
        <v>202</v>
      </c>
      <c r="J3004" s="148" t="e">
        <f>AVERAGE(I2997,J2995,K2994,N2992,M2997,L2998)</f>
        <v>#DIV/0!</v>
      </c>
      <c r="K3004" s="148" t="e">
        <f>STDEV(I2997,J2995,K2994,N2992,M2997,L2998)</f>
        <v>#DIV/0!</v>
      </c>
      <c r="L3004" s="148" t="e">
        <f t="shared" si="499"/>
        <v>#DIV/0!</v>
      </c>
      <c r="M3004" s="111"/>
      <c r="N3004" s="111"/>
      <c r="P3004" s="111" t="s">
        <v>202</v>
      </c>
      <c r="Q3004" s="148" t="e">
        <f>AVERAGE(P2997,Q2995,R2994,U2992,T2997,S2998)</f>
        <v>#DIV/0!</v>
      </c>
      <c r="R3004" s="148" t="e">
        <f>STDEV(P2997,Q2995,R2994,U2992,T2997,S2998)</f>
        <v>#DIV/0!</v>
      </c>
      <c r="S3004" s="148" t="e">
        <f t="shared" si="500"/>
        <v>#DIV/0!</v>
      </c>
      <c r="T3004" s="111"/>
      <c r="U3004" s="111"/>
    </row>
    <row r="3005" spans="1:21" s="148" customFormat="1" x14ac:dyDescent="0.3">
      <c r="A3005" s="111"/>
      <c r="B3005" s="111" t="s">
        <v>204</v>
      </c>
      <c r="C3005" s="148" t="e">
        <f>AVERAGE(B2998,C2997,D2998,E2997,F2998,G2997)</f>
        <v>#DIV/0!</v>
      </c>
      <c r="D3005" s="148" t="e">
        <f>STDEV(B2998,C2997,D2998,E2997,F2998,G2997)</f>
        <v>#DIV/0!</v>
      </c>
      <c r="E3005" s="148" t="e">
        <f t="shared" si="498"/>
        <v>#DIV/0!</v>
      </c>
      <c r="F3005" s="111"/>
      <c r="G3005" s="111"/>
      <c r="I3005" s="111" t="s">
        <v>204</v>
      </c>
      <c r="J3005" s="148" t="e">
        <f>AVERAGE(I2998,J2997,K2998,L2997,M2998,N2997)</f>
        <v>#DIV/0!</v>
      </c>
      <c r="K3005" s="148" t="e">
        <f>STDEV(I2998,J2997,K2998,L2997,M2998,N2997)</f>
        <v>#DIV/0!</v>
      </c>
      <c r="L3005" s="148" t="e">
        <f t="shared" si="499"/>
        <v>#DIV/0!</v>
      </c>
      <c r="M3005" s="111"/>
      <c r="N3005" s="111"/>
      <c r="P3005" s="111" t="s">
        <v>204</v>
      </c>
      <c r="Q3005" s="148" t="e">
        <f>AVERAGE(P2998,Q2997,R2998,S2997,T2998,U2997)</f>
        <v>#DIV/0!</v>
      </c>
      <c r="R3005" s="148" t="e">
        <f>STDEV(P2998,Q2997,R2998,S2997,T2998,U2997)</f>
        <v>#DIV/0!</v>
      </c>
      <c r="S3005" s="148" t="e">
        <f t="shared" si="500"/>
        <v>#DIV/0!</v>
      </c>
      <c r="T3005" s="111"/>
      <c r="U3005" s="111"/>
    </row>
    <row r="3006" spans="1:21" s="148" customFormat="1" x14ac:dyDescent="0.3">
      <c r="A3006" s="111"/>
      <c r="B3006" s="111"/>
      <c r="C3006" s="111"/>
      <c r="D3006" s="111"/>
      <c r="E3006" s="111"/>
      <c r="F3006" s="111"/>
      <c r="G3006" s="111"/>
      <c r="I3006" s="111"/>
      <c r="J3006" s="111"/>
      <c r="K3006" s="111"/>
      <c r="L3006" s="111"/>
      <c r="M3006" s="111"/>
      <c r="N3006" s="111"/>
      <c r="P3006" s="111"/>
      <c r="Q3006" s="111"/>
      <c r="R3006" s="111"/>
      <c r="S3006" s="111"/>
      <c r="T3006" s="111"/>
      <c r="U3006" s="111"/>
    </row>
    <row r="3007" spans="1:21" s="148" customFormat="1" x14ac:dyDescent="0.3">
      <c r="A3007" s="111"/>
      <c r="B3007" s="52" t="s">
        <v>194</v>
      </c>
      <c r="C3007" s="106"/>
      <c r="D3007" s="106"/>
      <c r="E3007" s="106"/>
      <c r="F3007" s="106"/>
      <c r="G3007" s="106"/>
      <c r="H3007" s="106"/>
      <c r="I3007" s="52" t="s">
        <v>195</v>
      </c>
      <c r="J3007" s="106"/>
      <c r="K3007" s="106"/>
      <c r="L3007" s="106"/>
      <c r="M3007" s="106"/>
      <c r="N3007" s="106"/>
      <c r="O3007" s="106"/>
      <c r="P3007" s="52" t="s">
        <v>196</v>
      </c>
      <c r="Q3007" s="106"/>
      <c r="R3007" s="106"/>
      <c r="S3007" s="106"/>
      <c r="T3007" s="106"/>
      <c r="U3007" s="106"/>
    </row>
    <row r="3008" spans="1:21" s="148" customFormat="1" x14ac:dyDescent="0.3">
      <c r="A3008" s="111"/>
      <c r="B3008" s="131"/>
      <c r="C3008" s="131"/>
      <c r="D3008" s="131"/>
      <c r="E3008" s="131"/>
      <c r="F3008" s="131"/>
      <c r="G3008" s="131"/>
      <c r="H3008" s="106"/>
      <c r="I3008" s="131"/>
      <c r="J3008" s="131"/>
      <c r="K3008" s="131"/>
      <c r="L3008" s="131"/>
      <c r="M3008" s="131"/>
      <c r="N3008" s="131"/>
      <c r="O3008" s="106"/>
      <c r="P3008" s="131"/>
      <c r="Q3008" s="131"/>
      <c r="R3008" s="131"/>
      <c r="S3008" s="131"/>
      <c r="T3008" s="131"/>
      <c r="U3008" s="131"/>
    </row>
    <row r="3009" spans="1:21" s="148" customFormat="1" x14ac:dyDescent="0.3">
      <c r="A3009" s="111"/>
      <c r="B3009" s="132"/>
      <c r="C3009" s="133"/>
      <c r="D3009" s="133"/>
      <c r="E3009" s="134"/>
      <c r="F3009" s="133"/>
      <c r="G3009" s="133"/>
      <c r="H3009" s="106"/>
      <c r="I3009" s="132"/>
      <c r="J3009" s="133"/>
      <c r="K3009" s="133"/>
      <c r="L3009" s="134"/>
      <c r="M3009" s="133"/>
      <c r="N3009" s="133"/>
      <c r="O3009" s="106"/>
      <c r="P3009" s="132"/>
      <c r="Q3009" s="133"/>
      <c r="R3009" s="133"/>
      <c r="S3009" s="134"/>
      <c r="T3009" s="133"/>
      <c r="U3009" s="133"/>
    </row>
    <row r="3010" spans="1:21" s="148" customFormat="1" x14ac:dyDescent="0.3">
      <c r="A3010" s="111"/>
      <c r="B3010" s="133"/>
      <c r="C3010" s="132"/>
      <c r="D3010" s="134"/>
      <c r="E3010" s="133"/>
      <c r="F3010" s="135"/>
      <c r="G3010" s="136"/>
      <c r="H3010" s="106"/>
      <c r="I3010" s="133"/>
      <c r="J3010" s="132"/>
      <c r="K3010" s="134"/>
      <c r="L3010" s="133"/>
      <c r="M3010" s="135"/>
      <c r="N3010" s="136"/>
      <c r="O3010" s="106"/>
      <c r="P3010" s="133"/>
      <c r="Q3010" s="132"/>
      <c r="R3010" s="134"/>
      <c r="S3010" s="133"/>
      <c r="T3010" s="135"/>
      <c r="U3010" s="136"/>
    </row>
    <row r="3011" spans="1:21" s="148" customFormat="1" x14ac:dyDescent="0.3">
      <c r="A3011" s="111"/>
      <c r="B3011" s="135"/>
      <c r="C3011" s="134"/>
      <c r="D3011" s="132"/>
      <c r="E3011" s="135"/>
      <c r="F3011" s="135"/>
      <c r="G3011" s="137"/>
      <c r="H3011" s="106"/>
      <c r="I3011" s="135"/>
      <c r="J3011" s="134"/>
      <c r="K3011" s="132"/>
      <c r="L3011" s="135"/>
      <c r="M3011" s="135"/>
      <c r="N3011" s="137"/>
      <c r="O3011" s="106"/>
      <c r="P3011" s="135"/>
      <c r="Q3011" s="134"/>
      <c r="R3011" s="132"/>
      <c r="S3011" s="135"/>
      <c r="T3011" s="135"/>
      <c r="U3011" s="137"/>
    </row>
    <row r="3012" spans="1:21" s="148" customFormat="1" x14ac:dyDescent="0.3">
      <c r="A3012" s="111"/>
      <c r="B3012" s="134"/>
      <c r="C3012" s="135"/>
      <c r="D3012" s="136"/>
      <c r="E3012" s="132"/>
      <c r="F3012" s="137"/>
      <c r="G3012" s="135"/>
      <c r="H3012" s="106"/>
      <c r="I3012" s="134"/>
      <c r="J3012" s="135"/>
      <c r="K3012" s="136"/>
      <c r="L3012" s="132"/>
      <c r="M3012" s="137"/>
      <c r="N3012" s="135"/>
      <c r="O3012" s="106"/>
      <c r="P3012" s="134"/>
      <c r="Q3012" s="135"/>
      <c r="R3012" s="136"/>
      <c r="S3012" s="132"/>
      <c r="T3012" s="137"/>
      <c r="U3012" s="135"/>
    </row>
    <row r="3013" spans="1:21" s="148" customFormat="1" x14ac:dyDescent="0.3">
      <c r="A3013" s="111"/>
      <c r="B3013" s="137"/>
      <c r="C3013" s="136"/>
      <c r="D3013" s="135"/>
      <c r="E3013" s="137"/>
      <c r="F3013" s="132"/>
      <c r="G3013" s="134"/>
      <c r="H3013" s="106"/>
      <c r="I3013" s="137"/>
      <c r="J3013" s="136"/>
      <c r="K3013" s="135"/>
      <c r="L3013" s="137"/>
      <c r="M3013" s="132"/>
      <c r="N3013" s="134"/>
      <c r="O3013" s="106"/>
      <c r="P3013" s="137"/>
      <c r="Q3013" s="136"/>
      <c r="R3013" s="135"/>
      <c r="S3013" s="137"/>
      <c r="T3013" s="132"/>
      <c r="U3013" s="134"/>
    </row>
    <row r="3014" spans="1:21" s="148" customFormat="1" x14ac:dyDescent="0.3">
      <c r="A3014" s="111"/>
      <c r="B3014" s="135"/>
      <c r="C3014" s="137"/>
      <c r="D3014" s="137"/>
      <c r="E3014" s="135"/>
      <c r="F3014" s="134"/>
      <c r="G3014" s="132"/>
      <c r="H3014" s="106"/>
      <c r="I3014" s="135"/>
      <c r="J3014" s="137"/>
      <c r="K3014" s="137"/>
      <c r="L3014" s="135"/>
      <c r="M3014" s="134"/>
      <c r="N3014" s="132"/>
      <c r="O3014" s="106"/>
      <c r="P3014" s="135"/>
      <c r="Q3014" s="137"/>
      <c r="R3014" s="137"/>
      <c r="S3014" s="135"/>
      <c r="T3014" s="134"/>
      <c r="U3014" s="132"/>
    </row>
    <row r="3015" spans="1:21" s="148" customFormat="1" x14ac:dyDescent="0.3">
      <c r="A3015" s="111"/>
      <c r="B3015" s="136"/>
      <c r="C3015" s="138"/>
      <c r="D3015" s="135"/>
      <c r="E3015" s="138"/>
      <c r="F3015" s="136"/>
      <c r="G3015" s="138"/>
      <c r="H3015" s="106"/>
      <c r="I3015" s="136"/>
      <c r="J3015" s="138"/>
      <c r="K3015" s="135"/>
      <c r="L3015" s="138"/>
      <c r="M3015" s="136"/>
      <c r="N3015" s="138"/>
      <c r="O3015" s="106"/>
      <c r="P3015" s="136"/>
      <c r="Q3015" s="138"/>
      <c r="R3015" s="135"/>
      <c r="S3015" s="138"/>
      <c r="T3015" s="136"/>
      <c r="U3015" s="138"/>
    </row>
    <row r="3016" spans="1:21" s="148" customFormat="1" x14ac:dyDescent="0.3">
      <c r="A3016" s="111"/>
      <c r="B3016" s="145"/>
      <c r="C3016" s="146"/>
      <c r="D3016" s="145"/>
      <c r="E3016" s="147"/>
      <c r="F3016" s="145"/>
      <c r="G3016" s="146"/>
      <c r="H3016" s="106"/>
      <c r="I3016" s="145"/>
      <c r="J3016" s="146"/>
      <c r="K3016" s="145"/>
      <c r="L3016" s="147"/>
      <c r="M3016" s="145"/>
      <c r="N3016" s="146"/>
      <c r="O3016" s="106"/>
      <c r="P3016" s="145"/>
      <c r="Q3016" s="146"/>
      <c r="R3016" s="145"/>
      <c r="S3016" s="147"/>
      <c r="T3016" s="145"/>
      <c r="U3016" s="146"/>
    </row>
    <row r="3017" spans="1:21" s="148" customFormat="1" x14ac:dyDescent="0.3">
      <c r="A3017" s="111"/>
      <c r="C3017" s="111" t="s">
        <v>197</v>
      </c>
      <c r="D3017" s="111" t="s">
        <v>3</v>
      </c>
      <c r="E3017" s="111" t="s">
        <v>203</v>
      </c>
      <c r="J3017" s="111" t="s">
        <v>197</v>
      </c>
      <c r="K3017" s="111" t="s">
        <v>3</v>
      </c>
      <c r="L3017" s="111" t="s">
        <v>203</v>
      </c>
      <c r="Q3017" s="111" t="s">
        <v>197</v>
      </c>
      <c r="R3017" s="111" t="s">
        <v>3</v>
      </c>
      <c r="S3017" s="111" t="s">
        <v>203</v>
      </c>
    </row>
    <row r="3018" spans="1:21" s="148" customFormat="1" x14ac:dyDescent="0.3">
      <c r="A3018" s="111"/>
      <c r="B3018" s="111" t="s">
        <v>199</v>
      </c>
      <c r="C3018" s="148" t="e">
        <f>AVERAGE(B3009,C3010,D3011,E3012,F3013,G3014)</f>
        <v>#DIV/0!</v>
      </c>
      <c r="D3018" s="148" t="e">
        <f>STDEV(B3009,C3010,D3011,E3012,F3013,G3014)</f>
        <v>#DIV/0!</v>
      </c>
      <c r="E3018" s="148" t="e">
        <f>ROUND((D3018/C3018)*100,2)&amp;"%"</f>
        <v>#DIV/0!</v>
      </c>
      <c r="I3018" s="111" t="s">
        <v>199</v>
      </c>
      <c r="J3018" s="148" t="e">
        <f>AVERAGE(I3009,J3010,K3011,L3012,M3013,N3014)</f>
        <v>#DIV/0!</v>
      </c>
      <c r="K3018" s="148" t="e">
        <f>STDEV(I3009,J3010,K3011,L3012,M3013,N3014)</f>
        <v>#DIV/0!</v>
      </c>
      <c r="L3018" s="148" t="e">
        <f>ROUND((K3018/J3018)*100,2)&amp;"%"</f>
        <v>#DIV/0!</v>
      </c>
      <c r="P3018" s="111" t="s">
        <v>199</v>
      </c>
      <c r="Q3018" s="148" t="e">
        <f>AVERAGE(P3009,Q3010,R3011,S3012,T3013,U3014)</f>
        <v>#DIV/0!</v>
      </c>
      <c r="R3018" s="148" t="e">
        <f>STDEV(P3009,Q3010,R3011,S3012,T3013,U3014)</f>
        <v>#DIV/0!</v>
      </c>
      <c r="S3018" s="148" t="e">
        <f>ROUND((R3018/Q3018)*100,2)&amp;"%"</f>
        <v>#DIV/0!</v>
      </c>
    </row>
    <row r="3019" spans="1:21" s="148" customFormat="1" x14ac:dyDescent="0.3">
      <c r="A3019" s="111"/>
      <c r="B3019" s="111" t="s">
        <v>198</v>
      </c>
      <c r="C3019" s="148" t="e">
        <f>AVERAGE(B3010,C3009,D3009,F3009,G3009,E3010)</f>
        <v>#DIV/0!</v>
      </c>
      <c r="D3019" s="148" t="e">
        <f>STDEV(B3010,C3009,D3009,E3010,F3009,G3009)</f>
        <v>#DIV/0!</v>
      </c>
      <c r="E3019" s="148" t="e">
        <f t="shared" ref="E3019:E3023" si="501">ROUND((D3019/C3019)*100,2)&amp;"%"</f>
        <v>#DIV/0!</v>
      </c>
      <c r="F3019" s="111"/>
      <c r="G3019" s="111"/>
      <c r="I3019" s="111" t="s">
        <v>198</v>
      </c>
      <c r="J3019" s="148" t="e">
        <f>AVERAGE(I3010,J3009,K3009,M3009,N3009,L3010)</f>
        <v>#DIV/0!</v>
      </c>
      <c r="K3019" s="148" t="e">
        <f>STDEV(I3010,J3009,K3009,L3010,M3009,N3009)</f>
        <v>#DIV/0!</v>
      </c>
      <c r="L3019" s="148" t="e">
        <f t="shared" ref="L3019:L3023" si="502">ROUND((K3019/J3019)*100,2)&amp;"%"</f>
        <v>#DIV/0!</v>
      </c>
      <c r="M3019" s="111"/>
      <c r="N3019" s="111"/>
      <c r="P3019" s="111" t="s">
        <v>198</v>
      </c>
      <c r="Q3019" s="148" t="e">
        <f>AVERAGE(P3010,Q3009,R3009,T3009,U3009,S3010)</f>
        <v>#DIV/0!</v>
      </c>
      <c r="R3019" s="148" t="e">
        <f>STDEV(P3010,Q3009,R3009,S3010,T3009,U3009)</f>
        <v>#DIV/0!</v>
      </c>
      <c r="S3019" s="148" t="e">
        <f t="shared" ref="S3019:S3023" si="503">ROUND((R3019/Q3019)*100,2)&amp;"%"</f>
        <v>#DIV/0!</v>
      </c>
      <c r="T3019" s="111"/>
      <c r="U3019" s="111"/>
    </row>
    <row r="3020" spans="1:21" s="148" customFormat="1" x14ac:dyDescent="0.3">
      <c r="A3020" s="111"/>
      <c r="B3020" s="111" t="s">
        <v>200</v>
      </c>
      <c r="C3020" s="148" t="e">
        <f>AVERAGE(B3012,C3011,D3010,E3009,F3014,G3013)</f>
        <v>#DIV/0!</v>
      </c>
      <c r="D3020" s="148" t="e">
        <f>STDEV(B3012,C3011,D3010,E3009,F3014,G3013)</f>
        <v>#DIV/0!</v>
      </c>
      <c r="E3020" s="148" t="e">
        <f t="shared" si="501"/>
        <v>#DIV/0!</v>
      </c>
      <c r="F3020" s="111"/>
      <c r="G3020" s="111"/>
      <c r="I3020" s="111" t="s">
        <v>200</v>
      </c>
      <c r="J3020" s="148" t="e">
        <f>AVERAGE(I3012,J3011,K3010,L3009,M3014,N3013)</f>
        <v>#DIV/0!</v>
      </c>
      <c r="K3020" s="148" t="e">
        <f>STDEV(I3012,J3011,K3010,L3009,M3014,N3013)</f>
        <v>#DIV/0!</v>
      </c>
      <c r="L3020" s="148" t="e">
        <f t="shared" si="502"/>
        <v>#DIV/0!</v>
      </c>
      <c r="M3020" s="111"/>
      <c r="N3020" s="111"/>
      <c r="P3020" s="111" t="s">
        <v>200</v>
      </c>
      <c r="Q3020" s="148" t="e">
        <f>AVERAGE(P3012,Q3011,R3010,S3009,T3014,U3013)</f>
        <v>#DIV/0!</v>
      </c>
      <c r="R3020" s="148" t="e">
        <f>STDEV(P3012,Q3011,R3010,S3009,T3014,U3013)</f>
        <v>#DIV/0!</v>
      </c>
      <c r="S3020" s="148" t="e">
        <f t="shared" si="503"/>
        <v>#DIV/0!</v>
      </c>
      <c r="T3020" s="111"/>
      <c r="U3020" s="111"/>
    </row>
    <row r="3021" spans="1:21" s="148" customFormat="1" x14ac:dyDescent="0.3">
      <c r="A3021" s="111"/>
      <c r="B3021" s="111" t="s">
        <v>201</v>
      </c>
      <c r="C3021" s="148" t="e">
        <f>AVERAGE(B3013,C3014,D3014,E3013,F3012,G3011)</f>
        <v>#DIV/0!</v>
      </c>
      <c r="D3021" s="148" t="e">
        <f>STDEV(B3013,C3014,D3014,E3013,F3012,G3011)</f>
        <v>#DIV/0!</v>
      </c>
      <c r="E3021" s="148" t="e">
        <f t="shared" si="501"/>
        <v>#DIV/0!</v>
      </c>
      <c r="F3021" s="111"/>
      <c r="G3021" s="111"/>
      <c r="I3021" s="111" t="s">
        <v>201</v>
      </c>
      <c r="J3021" s="148" t="e">
        <f>AVERAGE(I3013,J3014,K3014,L3013,M3012,N3011)</f>
        <v>#DIV/0!</v>
      </c>
      <c r="K3021" s="148" t="e">
        <f>STDEV(I3013,J3014,K3014,L3013,M3012,N3011)</f>
        <v>#DIV/0!</v>
      </c>
      <c r="L3021" s="148" t="e">
        <f t="shared" si="502"/>
        <v>#DIV/0!</v>
      </c>
      <c r="M3021" s="111"/>
      <c r="N3021" s="111"/>
      <c r="P3021" s="111" t="s">
        <v>201</v>
      </c>
      <c r="Q3021" s="148" t="e">
        <f>AVERAGE(P3013,Q3014,R3014,S3013,T3012,U3011)</f>
        <v>#DIV/0!</v>
      </c>
      <c r="R3021" s="148" t="e">
        <f>STDEV(P3013,Q3014,R3014,S3013,T3012,U3011)</f>
        <v>#DIV/0!</v>
      </c>
      <c r="S3021" s="148" t="e">
        <f t="shared" si="503"/>
        <v>#DIV/0!</v>
      </c>
      <c r="T3021" s="111"/>
      <c r="U3021" s="111"/>
    </row>
    <row r="3022" spans="1:21" s="148" customFormat="1" x14ac:dyDescent="0.3">
      <c r="A3022" s="111"/>
      <c r="B3022" s="111" t="s">
        <v>202</v>
      </c>
      <c r="C3022" s="148" t="e">
        <f>AVERAGE(B3015,C3013,D3012,G3010,F3015,E3016)</f>
        <v>#DIV/0!</v>
      </c>
      <c r="D3022" s="148" t="e">
        <f>STDEV(B3015,C3013,D3012,G3010,F3015,E3016)</f>
        <v>#DIV/0!</v>
      </c>
      <c r="E3022" s="148" t="e">
        <f t="shared" si="501"/>
        <v>#DIV/0!</v>
      </c>
      <c r="F3022" s="111"/>
      <c r="G3022" s="111"/>
      <c r="I3022" s="111" t="s">
        <v>202</v>
      </c>
      <c r="J3022" s="148" t="e">
        <f>AVERAGE(I3015,J3013,K3012,N3010,M3015,L3016)</f>
        <v>#DIV/0!</v>
      </c>
      <c r="K3022" s="148" t="e">
        <f>STDEV(I3015,J3013,K3012,N3010,M3015,L3016)</f>
        <v>#DIV/0!</v>
      </c>
      <c r="L3022" s="148" t="e">
        <f t="shared" si="502"/>
        <v>#DIV/0!</v>
      </c>
      <c r="M3022" s="111"/>
      <c r="N3022" s="111"/>
      <c r="P3022" s="111" t="s">
        <v>202</v>
      </c>
      <c r="Q3022" s="148" t="e">
        <f>AVERAGE(P3015,Q3013,R3012,U3010,T3015,S3016)</f>
        <v>#DIV/0!</v>
      </c>
      <c r="R3022" s="148" t="e">
        <f>STDEV(P3015,Q3013,R3012,U3010,T3015,S3016)</f>
        <v>#DIV/0!</v>
      </c>
      <c r="S3022" s="148" t="e">
        <f t="shared" si="503"/>
        <v>#DIV/0!</v>
      </c>
      <c r="T3022" s="111"/>
      <c r="U3022" s="111"/>
    </row>
    <row r="3023" spans="1:21" s="148" customFormat="1" x14ac:dyDescent="0.3">
      <c r="A3023" s="111"/>
      <c r="B3023" s="111" t="s">
        <v>204</v>
      </c>
      <c r="C3023" s="148" t="e">
        <f>AVERAGE(B3016,C3015,D3016,E3015,F3016,G3015)</f>
        <v>#DIV/0!</v>
      </c>
      <c r="D3023" s="148" t="e">
        <f>STDEV(B3016,C3015,D3016,E3015,F3016,G3015)</f>
        <v>#DIV/0!</v>
      </c>
      <c r="E3023" s="148" t="e">
        <f t="shared" si="501"/>
        <v>#DIV/0!</v>
      </c>
      <c r="F3023" s="111"/>
      <c r="G3023" s="111"/>
      <c r="I3023" s="111" t="s">
        <v>204</v>
      </c>
      <c r="J3023" s="148" t="e">
        <f>AVERAGE(I3016,J3015,K3016,L3015,M3016,N3015)</f>
        <v>#DIV/0!</v>
      </c>
      <c r="K3023" s="148" t="e">
        <f>STDEV(I3016,J3015,K3016,L3015,M3016,N3015)</f>
        <v>#DIV/0!</v>
      </c>
      <c r="L3023" s="148" t="e">
        <f t="shared" si="502"/>
        <v>#DIV/0!</v>
      </c>
      <c r="M3023" s="111"/>
      <c r="N3023" s="111"/>
      <c r="P3023" s="111" t="s">
        <v>204</v>
      </c>
      <c r="Q3023" s="148" t="e">
        <f>AVERAGE(P3016,Q3015,R3016,S3015,T3016,U3015)</f>
        <v>#DIV/0!</v>
      </c>
      <c r="R3023" s="148" t="e">
        <f>STDEV(P3016,Q3015,R3016,S3015,T3016,U3015)</f>
        <v>#DIV/0!</v>
      </c>
      <c r="S3023" s="148" t="e">
        <f t="shared" si="503"/>
        <v>#DIV/0!</v>
      </c>
      <c r="T3023" s="111"/>
      <c r="U3023" s="111"/>
    </row>
    <row r="3024" spans="1:21" s="148" customFormat="1" x14ac:dyDescent="0.3">
      <c r="A3024" s="111"/>
      <c r="B3024" s="111"/>
      <c r="C3024" s="111"/>
      <c r="D3024" s="111"/>
      <c r="E3024" s="111"/>
      <c r="F3024" s="111"/>
      <c r="G3024" s="111"/>
      <c r="I3024" s="111"/>
      <c r="J3024" s="111"/>
      <c r="K3024" s="111"/>
      <c r="L3024" s="111"/>
      <c r="M3024" s="111"/>
      <c r="N3024" s="111"/>
      <c r="P3024" s="111"/>
      <c r="Q3024" s="111"/>
      <c r="R3024" s="111"/>
      <c r="S3024" s="111"/>
      <c r="T3024" s="111"/>
      <c r="U3024" s="111"/>
    </row>
    <row r="3025" spans="1:21" s="148" customFormat="1" x14ac:dyDescent="0.3">
      <c r="A3025" s="111"/>
      <c r="B3025" s="52" t="s">
        <v>194</v>
      </c>
      <c r="C3025" s="106"/>
      <c r="D3025" s="106"/>
      <c r="E3025" s="106"/>
      <c r="F3025" s="106"/>
      <c r="G3025" s="106"/>
      <c r="H3025" s="106"/>
      <c r="I3025" s="52" t="s">
        <v>195</v>
      </c>
      <c r="J3025" s="106"/>
      <c r="K3025" s="106"/>
      <c r="L3025" s="106"/>
      <c r="M3025" s="106"/>
      <c r="N3025" s="106"/>
      <c r="O3025" s="106"/>
      <c r="P3025" s="52" t="s">
        <v>196</v>
      </c>
      <c r="Q3025" s="106"/>
      <c r="R3025" s="106"/>
      <c r="S3025" s="106"/>
      <c r="T3025" s="106"/>
      <c r="U3025" s="106"/>
    </row>
    <row r="3026" spans="1:21" s="148" customFormat="1" x14ac:dyDescent="0.3">
      <c r="A3026" s="111"/>
      <c r="B3026" s="131"/>
      <c r="C3026" s="131"/>
      <c r="D3026" s="131"/>
      <c r="E3026" s="131"/>
      <c r="F3026" s="131"/>
      <c r="G3026" s="131"/>
      <c r="H3026" s="106"/>
      <c r="I3026" s="131"/>
      <c r="J3026" s="131"/>
      <c r="K3026" s="131"/>
      <c r="L3026" s="131"/>
      <c r="M3026" s="131"/>
      <c r="N3026" s="131"/>
      <c r="O3026" s="106"/>
      <c r="P3026" s="131"/>
      <c r="Q3026" s="131"/>
      <c r="R3026" s="131"/>
      <c r="S3026" s="131"/>
      <c r="T3026" s="131"/>
      <c r="U3026" s="131"/>
    </row>
    <row r="3027" spans="1:21" s="148" customFormat="1" x14ac:dyDescent="0.3">
      <c r="A3027" s="111"/>
      <c r="B3027" s="132"/>
      <c r="C3027" s="133"/>
      <c r="D3027" s="133"/>
      <c r="E3027" s="134"/>
      <c r="F3027" s="133"/>
      <c r="G3027" s="133"/>
      <c r="H3027" s="106"/>
      <c r="I3027" s="132"/>
      <c r="J3027" s="133"/>
      <c r="K3027" s="133"/>
      <c r="L3027" s="134"/>
      <c r="M3027" s="133"/>
      <c r="N3027" s="133"/>
      <c r="O3027" s="106"/>
      <c r="P3027" s="132"/>
      <c r="Q3027" s="133"/>
      <c r="R3027" s="133"/>
      <c r="S3027" s="134"/>
      <c r="T3027" s="133"/>
      <c r="U3027" s="133"/>
    </row>
    <row r="3028" spans="1:21" s="148" customFormat="1" x14ac:dyDescent="0.3">
      <c r="A3028" s="111"/>
      <c r="B3028" s="133"/>
      <c r="C3028" s="132"/>
      <c r="D3028" s="134"/>
      <c r="E3028" s="133"/>
      <c r="F3028" s="135"/>
      <c r="G3028" s="136"/>
      <c r="H3028" s="106"/>
      <c r="I3028" s="133"/>
      <c r="J3028" s="132"/>
      <c r="K3028" s="134"/>
      <c r="L3028" s="133"/>
      <c r="M3028" s="135"/>
      <c r="N3028" s="136"/>
      <c r="O3028" s="106"/>
      <c r="P3028" s="133"/>
      <c r="Q3028" s="132"/>
      <c r="R3028" s="134"/>
      <c r="S3028" s="133"/>
      <c r="T3028" s="135"/>
      <c r="U3028" s="136"/>
    </row>
    <row r="3029" spans="1:21" s="148" customFormat="1" x14ac:dyDescent="0.3">
      <c r="A3029" s="111"/>
      <c r="B3029" s="135"/>
      <c r="C3029" s="134"/>
      <c r="D3029" s="132"/>
      <c r="E3029" s="135"/>
      <c r="F3029" s="135"/>
      <c r="G3029" s="137"/>
      <c r="H3029" s="106"/>
      <c r="I3029" s="135"/>
      <c r="J3029" s="134"/>
      <c r="K3029" s="132"/>
      <c r="L3029" s="135"/>
      <c r="M3029" s="135"/>
      <c r="N3029" s="137"/>
      <c r="O3029" s="106"/>
      <c r="P3029" s="135"/>
      <c r="Q3029" s="134"/>
      <c r="R3029" s="132"/>
      <c r="S3029" s="135"/>
      <c r="T3029" s="135"/>
      <c r="U3029" s="137"/>
    </row>
    <row r="3030" spans="1:21" s="148" customFormat="1" x14ac:dyDescent="0.3">
      <c r="A3030" s="111"/>
      <c r="B3030" s="134"/>
      <c r="C3030" s="135"/>
      <c r="D3030" s="136"/>
      <c r="E3030" s="132"/>
      <c r="F3030" s="137"/>
      <c r="G3030" s="135"/>
      <c r="H3030" s="106"/>
      <c r="I3030" s="134"/>
      <c r="J3030" s="135"/>
      <c r="K3030" s="136"/>
      <c r="L3030" s="132"/>
      <c r="M3030" s="137"/>
      <c r="N3030" s="135"/>
      <c r="O3030" s="106"/>
      <c r="P3030" s="134"/>
      <c r="Q3030" s="135"/>
      <c r="R3030" s="136"/>
      <c r="S3030" s="132"/>
      <c r="T3030" s="137"/>
      <c r="U3030" s="135"/>
    </row>
    <row r="3031" spans="1:21" s="148" customFormat="1" x14ac:dyDescent="0.3">
      <c r="A3031" s="111"/>
      <c r="B3031" s="137"/>
      <c r="C3031" s="136"/>
      <c r="D3031" s="135"/>
      <c r="E3031" s="137"/>
      <c r="F3031" s="132"/>
      <c r="G3031" s="134"/>
      <c r="H3031" s="106"/>
      <c r="I3031" s="137"/>
      <c r="J3031" s="136"/>
      <c r="K3031" s="135"/>
      <c r="L3031" s="137"/>
      <c r="M3031" s="132"/>
      <c r="N3031" s="134"/>
      <c r="O3031" s="106"/>
      <c r="P3031" s="137"/>
      <c r="Q3031" s="136"/>
      <c r="R3031" s="135"/>
      <c r="S3031" s="137"/>
      <c r="T3031" s="132"/>
      <c r="U3031" s="134"/>
    </row>
    <row r="3032" spans="1:21" s="148" customFormat="1" x14ac:dyDescent="0.3">
      <c r="A3032" s="111"/>
      <c r="B3032" s="135"/>
      <c r="C3032" s="137"/>
      <c r="D3032" s="137"/>
      <c r="E3032" s="135"/>
      <c r="F3032" s="134"/>
      <c r="G3032" s="132"/>
      <c r="H3032" s="106"/>
      <c r="I3032" s="135"/>
      <c r="J3032" s="137"/>
      <c r="K3032" s="137"/>
      <c r="L3032" s="135"/>
      <c r="M3032" s="134"/>
      <c r="N3032" s="132"/>
      <c r="O3032" s="106"/>
      <c r="P3032" s="135"/>
      <c r="Q3032" s="137"/>
      <c r="R3032" s="137"/>
      <c r="S3032" s="135"/>
      <c r="T3032" s="134"/>
      <c r="U3032" s="132"/>
    </row>
    <row r="3033" spans="1:21" s="148" customFormat="1" x14ac:dyDescent="0.3">
      <c r="A3033" s="111"/>
      <c r="B3033" s="136"/>
      <c r="C3033" s="138"/>
      <c r="D3033" s="135"/>
      <c r="E3033" s="138"/>
      <c r="F3033" s="136"/>
      <c r="G3033" s="138"/>
      <c r="H3033" s="106"/>
      <c r="I3033" s="136"/>
      <c r="J3033" s="138"/>
      <c r="K3033" s="135"/>
      <c r="L3033" s="138"/>
      <c r="M3033" s="136"/>
      <c r="N3033" s="138"/>
      <c r="O3033" s="106"/>
      <c r="P3033" s="136"/>
      <c r="Q3033" s="138"/>
      <c r="R3033" s="135"/>
      <c r="S3033" s="138"/>
      <c r="T3033" s="136"/>
      <c r="U3033" s="138"/>
    </row>
    <row r="3034" spans="1:21" s="148" customFormat="1" x14ac:dyDescent="0.3">
      <c r="A3034" s="111"/>
      <c r="B3034" s="145"/>
      <c r="C3034" s="146"/>
      <c r="D3034" s="145"/>
      <c r="E3034" s="147"/>
      <c r="F3034" s="145"/>
      <c r="G3034" s="146"/>
      <c r="H3034" s="106"/>
      <c r="I3034" s="145"/>
      <c r="J3034" s="146"/>
      <c r="K3034" s="145"/>
      <c r="L3034" s="147"/>
      <c r="M3034" s="145"/>
      <c r="N3034" s="146"/>
      <c r="O3034" s="106"/>
      <c r="P3034" s="145"/>
      <c r="Q3034" s="146"/>
      <c r="R3034" s="145"/>
      <c r="S3034" s="147"/>
      <c r="T3034" s="145"/>
      <c r="U3034" s="146"/>
    </row>
    <row r="3035" spans="1:21" s="148" customFormat="1" x14ac:dyDescent="0.3">
      <c r="A3035" s="111"/>
      <c r="C3035" s="111" t="s">
        <v>197</v>
      </c>
      <c r="D3035" s="111" t="s">
        <v>3</v>
      </c>
      <c r="E3035" s="111" t="s">
        <v>203</v>
      </c>
      <c r="J3035" s="111" t="s">
        <v>197</v>
      </c>
      <c r="K3035" s="111" t="s">
        <v>3</v>
      </c>
      <c r="L3035" s="111" t="s">
        <v>203</v>
      </c>
      <c r="Q3035" s="111" t="s">
        <v>197</v>
      </c>
      <c r="R3035" s="111" t="s">
        <v>3</v>
      </c>
      <c r="S3035" s="111" t="s">
        <v>203</v>
      </c>
    </row>
    <row r="3036" spans="1:21" s="148" customFormat="1" x14ac:dyDescent="0.3">
      <c r="A3036" s="111"/>
      <c r="B3036" s="111" t="s">
        <v>199</v>
      </c>
      <c r="C3036" s="148" t="e">
        <f>AVERAGE(B3027,C3028,D3029,E3030,F3031,G3032)</f>
        <v>#DIV/0!</v>
      </c>
      <c r="D3036" s="148" t="e">
        <f>STDEV(B3027,C3028,D3029,E3030,F3031,G3032)</f>
        <v>#DIV/0!</v>
      </c>
      <c r="E3036" s="148" t="e">
        <f>ROUND((D3036/C3036)*100,2)&amp;"%"</f>
        <v>#DIV/0!</v>
      </c>
      <c r="I3036" s="111" t="s">
        <v>199</v>
      </c>
      <c r="J3036" s="148" t="e">
        <f>AVERAGE(I3027,J3028,K3029,L3030,M3031,N3032)</f>
        <v>#DIV/0!</v>
      </c>
      <c r="K3036" s="148" t="e">
        <f>STDEV(I3027,J3028,K3029,L3030,M3031,N3032)</f>
        <v>#DIV/0!</v>
      </c>
      <c r="L3036" s="148" t="e">
        <f>ROUND((K3036/J3036)*100,2)&amp;"%"</f>
        <v>#DIV/0!</v>
      </c>
      <c r="P3036" s="111" t="s">
        <v>199</v>
      </c>
      <c r="Q3036" s="148" t="e">
        <f>AVERAGE(P3027,Q3028,R3029,S3030,T3031,U3032)</f>
        <v>#DIV/0!</v>
      </c>
      <c r="R3036" s="148" t="e">
        <f>STDEV(P3027,Q3028,R3029,S3030,T3031,U3032)</f>
        <v>#DIV/0!</v>
      </c>
      <c r="S3036" s="148" t="e">
        <f>ROUND((R3036/Q3036)*100,2)&amp;"%"</f>
        <v>#DIV/0!</v>
      </c>
    </row>
    <row r="3037" spans="1:21" s="148" customFormat="1" x14ac:dyDescent="0.3">
      <c r="A3037" s="111"/>
      <c r="B3037" s="111" t="s">
        <v>198</v>
      </c>
      <c r="C3037" s="148" t="e">
        <f>AVERAGE(B3028,C3027,D3027,F3027,G3027,E3028)</f>
        <v>#DIV/0!</v>
      </c>
      <c r="D3037" s="148" t="e">
        <f>STDEV(B3028,C3027,D3027,E3028,F3027,G3027)</f>
        <v>#DIV/0!</v>
      </c>
      <c r="E3037" s="148" t="e">
        <f t="shared" ref="E3037:E3041" si="504">ROUND((D3037/C3037)*100,2)&amp;"%"</f>
        <v>#DIV/0!</v>
      </c>
      <c r="F3037" s="111"/>
      <c r="G3037" s="111"/>
      <c r="I3037" s="111" t="s">
        <v>198</v>
      </c>
      <c r="J3037" s="148" t="e">
        <f>AVERAGE(I3028,J3027,K3027,M3027,N3027,L3028)</f>
        <v>#DIV/0!</v>
      </c>
      <c r="K3037" s="148" t="e">
        <f>STDEV(I3028,J3027,K3027,L3028,M3027,N3027)</f>
        <v>#DIV/0!</v>
      </c>
      <c r="L3037" s="148" t="e">
        <f t="shared" ref="L3037:L3041" si="505">ROUND((K3037/J3037)*100,2)&amp;"%"</f>
        <v>#DIV/0!</v>
      </c>
      <c r="M3037" s="111"/>
      <c r="N3037" s="111"/>
      <c r="P3037" s="111" t="s">
        <v>198</v>
      </c>
      <c r="Q3037" s="148" t="e">
        <f>AVERAGE(P3028,Q3027,R3027,T3027,U3027,S3028)</f>
        <v>#DIV/0!</v>
      </c>
      <c r="R3037" s="148" t="e">
        <f>STDEV(P3028,Q3027,R3027,S3028,T3027,U3027)</f>
        <v>#DIV/0!</v>
      </c>
      <c r="S3037" s="148" t="e">
        <f t="shared" ref="S3037:S3041" si="506">ROUND((R3037/Q3037)*100,2)&amp;"%"</f>
        <v>#DIV/0!</v>
      </c>
      <c r="T3037" s="111"/>
      <c r="U3037" s="111"/>
    </row>
    <row r="3038" spans="1:21" s="148" customFormat="1" x14ac:dyDescent="0.3">
      <c r="A3038" s="111"/>
      <c r="B3038" s="111" t="s">
        <v>200</v>
      </c>
      <c r="C3038" s="148" t="e">
        <f>AVERAGE(B3030,C3029,D3028,E3027,F3032,G3031)</f>
        <v>#DIV/0!</v>
      </c>
      <c r="D3038" s="148" t="e">
        <f>STDEV(B3030,C3029,D3028,E3027,F3032,G3031)</f>
        <v>#DIV/0!</v>
      </c>
      <c r="E3038" s="148" t="e">
        <f t="shared" si="504"/>
        <v>#DIV/0!</v>
      </c>
      <c r="F3038" s="111"/>
      <c r="G3038" s="111"/>
      <c r="I3038" s="111" t="s">
        <v>200</v>
      </c>
      <c r="J3038" s="148" t="e">
        <f>AVERAGE(I3030,J3029,K3028,L3027,M3032,N3031)</f>
        <v>#DIV/0!</v>
      </c>
      <c r="K3038" s="148" t="e">
        <f>STDEV(I3030,J3029,K3028,L3027,M3032,N3031)</f>
        <v>#DIV/0!</v>
      </c>
      <c r="L3038" s="148" t="e">
        <f t="shared" si="505"/>
        <v>#DIV/0!</v>
      </c>
      <c r="M3038" s="111"/>
      <c r="N3038" s="111"/>
      <c r="P3038" s="111" t="s">
        <v>200</v>
      </c>
      <c r="Q3038" s="148" t="e">
        <f>AVERAGE(P3030,Q3029,R3028,S3027,T3032,U3031)</f>
        <v>#DIV/0!</v>
      </c>
      <c r="R3038" s="148" t="e">
        <f>STDEV(P3030,Q3029,R3028,S3027,T3032,U3031)</f>
        <v>#DIV/0!</v>
      </c>
      <c r="S3038" s="148" t="e">
        <f t="shared" si="506"/>
        <v>#DIV/0!</v>
      </c>
      <c r="T3038" s="111"/>
      <c r="U3038" s="111"/>
    </row>
    <row r="3039" spans="1:21" s="148" customFormat="1" x14ac:dyDescent="0.3">
      <c r="A3039" s="111"/>
      <c r="B3039" s="111" t="s">
        <v>201</v>
      </c>
      <c r="C3039" s="148" t="e">
        <f>AVERAGE(B3031,C3032,D3032,E3031,F3030,G3029)</f>
        <v>#DIV/0!</v>
      </c>
      <c r="D3039" s="148" t="e">
        <f>STDEV(B3031,C3032,D3032,E3031,F3030,G3029)</f>
        <v>#DIV/0!</v>
      </c>
      <c r="E3039" s="148" t="e">
        <f t="shared" si="504"/>
        <v>#DIV/0!</v>
      </c>
      <c r="F3039" s="111"/>
      <c r="G3039" s="111"/>
      <c r="I3039" s="111" t="s">
        <v>201</v>
      </c>
      <c r="J3039" s="148" t="e">
        <f>AVERAGE(I3031,J3032,K3032,L3031,M3030,N3029)</f>
        <v>#DIV/0!</v>
      </c>
      <c r="K3039" s="148" t="e">
        <f>STDEV(I3031,J3032,K3032,L3031,M3030,N3029)</f>
        <v>#DIV/0!</v>
      </c>
      <c r="L3039" s="148" t="e">
        <f t="shared" si="505"/>
        <v>#DIV/0!</v>
      </c>
      <c r="M3039" s="111"/>
      <c r="N3039" s="111"/>
      <c r="P3039" s="111" t="s">
        <v>201</v>
      </c>
      <c r="Q3039" s="148" t="e">
        <f>AVERAGE(P3031,Q3032,R3032,S3031,T3030,U3029)</f>
        <v>#DIV/0!</v>
      </c>
      <c r="R3039" s="148" t="e">
        <f>STDEV(P3031,Q3032,R3032,S3031,T3030,U3029)</f>
        <v>#DIV/0!</v>
      </c>
      <c r="S3039" s="148" t="e">
        <f t="shared" si="506"/>
        <v>#DIV/0!</v>
      </c>
      <c r="T3039" s="111"/>
      <c r="U3039" s="111"/>
    </row>
    <row r="3040" spans="1:21" s="148" customFormat="1" x14ac:dyDescent="0.3">
      <c r="A3040" s="111"/>
      <c r="B3040" s="111" t="s">
        <v>202</v>
      </c>
      <c r="C3040" s="148" t="e">
        <f>AVERAGE(B3033,C3031,D3030,G3028,F3033,E3034)</f>
        <v>#DIV/0!</v>
      </c>
      <c r="D3040" s="148" t="e">
        <f>STDEV(B3033,C3031,D3030,G3028,F3033,E3034)</f>
        <v>#DIV/0!</v>
      </c>
      <c r="E3040" s="148" t="e">
        <f t="shared" si="504"/>
        <v>#DIV/0!</v>
      </c>
      <c r="F3040" s="111"/>
      <c r="G3040" s="111"/>
      <c r="I3040" s="111" t="s">
        <v>202</v>
      </c>
      <c r="J3040" s="148" t="e">
        <f>AVERAGE(I3033,J3031,K3030,N3028,M3033,L3034)</f>
        <v>#DIV/0!</v>
      </c>
      <c r="K3040" s="148" t="e">
        <f>STDEV(I3033,J3031,K3030,N3028,M3033,L3034)</f>
        <v>#DIV/0!</v>
      </c>
      <c r="L3040" s="148" t="e">
        <f t="shared" si="505"/>
        <v>#DIV/0!</v>
      </c>
      <c r="M3040" s="111"/>
      <c r="N3040" s="111"/>
      <c r="P3040" s="111" t="s">
        <v>202</v>
      </c>
      <c r="Q3040" s="148" t="e">
        <f>AVERAGE(P3033,Q3031,R3030,U3028,T3033,S3034)</f>
        <v>#DIV/0!</v>
      </c>
      <c r="R3040" s="148" t="e">
        <f>STDEV(P3033,Q3031,R3030,U3028,T3033,S3034)</f>
        <v>#DIV/0!</v>
      </c>
      <c r="S3040" s="148" t="e">
        <f t="shared" si="506"/>
        <v>#DIV/0!</v>
      </c>
      <c r="T3040" s="111"/>
      <c r="U3040" s="111"/>
    </row>
    <row r="3041" spans="1:21" s="148" customFormat="1" x14ac:dyDescent="0.3">
      <c r="A3041" s="111"/>
      <c r="B3041" s="111" t="s">
        <v>204</v>
      </c>
      <c r="C3041" s="148" t="e">
        <f>AVERAGE(B3034,C3033,D3034,E3033,F3034,G3033)</f>
        <v>#DIV/0!</v>
      </c>
      <c r="D3041" s="148" t="e">
        <f>STDEV(B3034,C3033,D3034,E3033,F3034,G3033)</f>
        <v>#DIV/0!</v>
      </c>
      <c r="E3041" s="148" t="e">
        <f t="shared" si="504"/>
        <v>#DIV/0!</v>
      </c>
      <c r="F3041" s="111"/>
      <c r="G3041" s="111"/>
      <c r="I3041" s="111" t="s">
        <v>204</v>
      </c>
      <c r="J3041" s="148" t="e">
        <f>AVERAGE(I3034,J3033,K3034,L3033,M3034,N3033)</f>
        <v>#DIV/0!</v>
      </c>
      <c r="K3041" s="148" t="e">
        <f>STDEV(I3034,J3033,K3034,L3033,M3034,N3033)</f>
        <v>#DIV/0!</v>
      </c>
      <c r="L3041" s="148" t="e">
        <f t="shared" si="505"/>
        <v>#DIV/0!</v>
      </c>
      <c r="M3041" s="111"/>
      <c r="N3041" s="111"/>
      <c r="P3041" s="111" t="s">
        <v>204</v>
      </c>
      <c r="Q3041" s="148" t="e">
        <f>AVERAGE(P3034,Q3033,R3034,S3033,T3034,U3033)</f>
        <v>#DIV/0!</v>
      </c>
      <c r="R3041" s="148" t="e">
        <f>STDEV(P3034,Q3033,R3034,S3033,T3034,U3033)</f>
        <v>#DIV/0!</v>
      </c>
      <c r="S3041" s="148" t="e">
        <f t="shared" si="506"/>
        <v>#DIV/0!</v>
      </c>
      <c r="T3041" s="111"/>
      <c r="U3041" s="111"/>
    </row>
    <row r="3042" spans="1:21" s="148" customFormat="1" x14ac:dyDescent="0.3">
      <c r="A3042" s="111"/>
      <c r="B3042" s="111"/>
      <c r="C3042" s="111"/>
      <c r="D3042" s="111"/>
      <c r="E3042" s="111"/>
      <c r="F3042" s="111"/>
      <c r="G3042" s="111"/>
      <c r="I3042" s="111"/>
      <c r="J3042" s="111"/>
      <c r="K3042" s="111"/>
      <c r="L3042" s="111"/>
      <c r="M3042" s="111"/>
      <c r="N3042" s="111"/>
      <c r="P3042" s="111"/>
      <c r="Q3042" s="111"/>
      <c r="R3042" s="111"/>
      <c r="S3042" s="111"/>
      <c r="T3042" s="111"/>
      <c r="U3042" s="111"/>
    </row>
    <row r="3043" spans="1:21" s="148" customFormat="1" x14ac:dyDescent="0.3">
      <c r="A3043" s="111"/>
      <c r="B3043" s="52" t="s">
        <v>194</v>
      </c>
      <c r="C3043" s="106"/>
      <c r="D3043" s="106"/>
      <c r="E3043" s="106"/>
      <c r="F3043" s="106"/>
      <c r="G3043" s="106"/>
      <c r="H3043" s="106"/>
      <c r="I3043" s="52" t="s">
        <v>195</v>
      </c>
      <c r="J3043" s="106"/>
      <c r="K3043" s="106"/>
      <c r="L3043" s="106"/>
      <c r="M3043" s="106"/>
      <c r="N3043" s="106"/>
      <c r="O3043" s="106"/>
      <c r="P3043" s="52" t="s">
        <v>196</v>
      </c>
      <c r="Q3043" s="106"/>
      <c r="R3043" s="106"/>
      <c r="S3043" s="106"/>
      <c r="T3043" s="106"/>
      <c r="U3043" s="106"/>
    </row>
    <row r="3044" spans="1:21" s="148" customFormat="1" x14ac:dyDescent="0.3">
      <c r="A3044" s="111"/>
      <c r="B3044" s="131"/>
      <c r="C3044" s="131"/>
      <c r="D3044" s="131"/>
      <c r="E3044" s="131"/>
      <c r="F3044" s="131"/>
      <c r="G3044" s="131"/>
      <c r="H3044" s="106"/>
      <c r="I3044" s="131"/>
      <c r="J3044" s="131"/>
      <c r="K3044" s="131"/>
      <c r="L3044" s="131"/>
      <c r="M3044" s="131"/>
      <c r="N3044" s="131"/>
      <c r="O3044" s="106"/>
      <c r="P3044" s="131"/>
      <c r="Q3044" s="131"/>
      <c r="R3044" s="131"/>
      <c r="S3044" s="131"/>
      <c r="T3044" s="131"/>
      <c r="U3044" s="131"/>
    </row>
    <row r="3045" spans="1:21" s="148" customFormat="1" x14ac:dyDescent="0.3">
      <c r="A3045" s="111"/>
      <c r="B3045" s="132"/>
      <c r="C3045" s="133"/>
      <c r="D3045" s="133"/>
      <c r="E3045" s="134"/>
      <c r="F3045" s="133"/>
      <c r="G3045" s="133"/>
      <c r="H3045" s="106"/>
      <c r="I3045" s="132"/>
      <c r="J3045" s="133"/>
      <c r="K3045" s="133"/>
      <c r="L3045" s="134"/>
      <c r="M3045" s="133"/>
      <c r="N3045" s="133"/>
      <c r="O3045" s="106"/>
      <c r="P3045" s="132"/>
      <c r="Q3045" s="133"/>
      <c r="R3045" s="133"/>
      <c r="S3045" s="134"/>
      <c r="T3045" s="133"/>
      <c r="U3045" s="133"/>
    </row>
    <row r="3046" spans="1:21" s="148" customFormat="1" x14ac:dyDescent="0.3">
      <c r="A3046" s="111"/>
      <c r="B3046" s="133"/>
      <c r="C3046" s="132"/>
      <c r="D3046" s="134"/>
      <c r="E3046" s="133"/>
      <c r="F3046" s="135"/>
      <c r="G3046" s="136"/>
      <c r="H3046" s="106"/>
      <c r="I3046" s="133"/>
      <c r="J3046" s="132"/>
      <c r="K3046" s="134"/>
      <c r="L3046" s="133"/>
      <c r="M3046" s="135"/>
      <c r="N3046" s="136"/>
      <c r="O3046" s="106"/>
      <c r="P3046" s="133"/>
      <c r="Q3046" s="132"/>
      <c r="R3046" s="134"/>
      <c r="S3046" s="133"/>
      <c r="T3046" s="135"/>
      <c r="U3046" s="136"/>
    </row>
    <row r="3047" spans="1:21" s="148" customFormat="1" x14ac:dyDescent="0.3">
      <c r="A3047" s="111"/>
      <c r="B3047" s="135"/>
      <c r="C3047" s="134"/>
      <c r="D3047" s="132"/>
      <c r="E3047" s="135"/>
      <c r="F3047" s="135"/>
      <c r="G3047" s="137"/>
      <c r="H3047" s="106"/>
      <c r="I3047" s="135"/>
      <c r="J3047" s="134"/>
      <c r="K3047" s="132"/>
      <c r="L3047" s="135"/>
      <c r="M3047" s="135"/>
      <c r="N3047" s="137"/>
      <c r="O3047" s="106"/>
      <c r="P3047" s="135"/>
      <c r="Q3047" s="134"/>
      <c r="R3047" s="132"/>
      <c r="S3047" s="135"/>
      <c r="T3047" s="135"/>
      <c r="U3047" s="137"/>
    </row>
    <row r="3048" spans="1:21" s="148" customFormat="1" x14ac:dyDescent="0.3">
      <c r="A3048" s="111"/>
      <c r="B3048" s="134"/>
      <c r="C3048" s="135"/>
      <c r="D3048" s="136"/>
      <c r="E3048" s="132"/>
      <c r="F3048" s="137"/>
      <c r="G3048" s="135"/>
      <c r="H3048" s="106"/>
      <c r="I3048" s="134"/>
      <c r="J3048" s="135"/>
      <c r="K3048" s="136"/>
      <c r="L3048" s="132"/>
      <c r="M3048" s="137"/>
      <c r="N3048" s="135"/>
      <c r="O3048" s="106"/>
      <c r="P3048" s="134"/>
      <c r="Q3048" s="135"/>
      <c r="R3048" s="136"/>
      <c r="S3048" s="132"/>
      <c r="T3048" s="137"/>
      <c r="U3048" s="135"/>
    </row>
    <row r="3049" spans="1:21" s="148" customFormat="1" x14ac:dyDescent="0.3">
      <c r="A3049" s="111"/>
      <c r="B3049" s="137"/>
      <c r="C3049" s="136"/>
      <c r="D3049" s="135"/>
      <c r="E3049" s="137"/>
      <c r="F3049" s="132"/>
      <c r="G3049" s="134"/>
      <c r="H3049" s="106"/>
      <c r="I3049" s="137"/>
      <c r="J3049" s="136"/>
      <c r="K3049" s="135"/>
      <c r="L3049" s="137"/>
      <c r="M3049" s="132"/>
      <c r="N3049" s="134"/>
      <c r="O3049" s="106"/>
      <c r="P3049" s="137"/>
      <c r="Q3049" s="136"/>
      <c r="R3049" s="135"/>
      <c r="S3049" s="137"/>
      <c r="T3049" s="132"/>
      <c r="U3049" s="134"/>
    </row>
    <row r="3050" spans="1:21" s="148" customFormat="1" x14ac:dyDescent="0.3">
      <c r="A3050" s="111"/>
      <c r="B3050" s="135"/>
      <c r="C3050" s="137"/>
      <c r="D3050" s="137"/>
      <c r="E3050" s="135"/>
      <c r="F3050" s="134"/>
      <c r="G3050" s="132"/>
      <c r="H3050" s="106"/>
      <c r="I3050" s="135"/>
      <c r="J3050" s="137"/>
      <c r="K3050" s="137"/>
      <c r="L3050" s="135"/>
      <c r="M3050" s="134"/>
      <c r="N3050" s="132"/>
      <c r="O3050" s="106"/>
      <c r="P3050" s="135"/>
      <c r="Q3050" s="137"/>
      <c r="R3050" s="137"/>
      <c r="S3050" s="135"/>
      <c r="T3050" s="134"/>
      <c r="U3050" s="132"/>
    </row>
    <row r="3051" spans="1:21" s="148" customFormat="1" x14ac:dyDescent="0.3">
      <c r="A3051" s="111"/>
      <c r="B3051" s="136"/>
      <c r="C3051" s="138"/>
      <c r="D3051" s="135"/>
      <c r="E3051" s="138"/>
      <c r="F3051" s="136"/>
      <c r="G3051" s="138"/>
      <c r="H3051" s="106"/>
      <c r="I3051" s="136"/>
      <c r="J3051" s="138"/>
      <c r="K3051" s="135"/>
      <c r="L3051" s="138"/>
      <c r="M3051" s="136"/>
      <c r="N3051" s="138"/>
      <c r="O3051" s="106"/>
      <c r="P3051" s="136"/>
      <c r="Q3051" s="138"/>
      <c r="R3051" s="135"/>
      <c r="S3051" s="138"/>
      <c r="T3051" s="136"/>
      <c r="U3051" s="138"/>
    </row>
    <row r="3052" spans="1:21" s="148" customFormat="1" x14ac:dyDescent="0.3">
      <c r="A3052" s="111"/>
      <c r="B3052" s="145"/>
      <c r="C3052" s="146"/>
      <c r="D3052" s="145"/>
      <c r="E3052" s="147"/>
      <c r="F3052" s="145"/>
      <c r="G3052" s="146"/>
      <c r="H3052" s="106"/>
      <c r="I3052" s="145"/>
      <c r="J3052" s="146"/>
      <c r="K3052" s="145"/>
      <c r="L3052" s="147"/>
      <c r="M3052" s="145"/>
      <c r="N3052" s="146"/>
      <c r="O3052" s="106"/>
      <c r="P3052" s="145"/>
      <c r="Q3052" s="146"/>
      <c r="R3052" s="145"/>
      <c r="S3052" s="147"/>
      <c r="T3052" s="145"/>
      <c r="U3052" s="146"/>
    </row>
    <row r="3053" spans="1:21" s="148" customFormat="1" x14ac:dyDescent="0.3">
      <c r="A3053" s="111"/>
      <c r="C3053" s="111" t="s">
        <v>197</v>
      </c>
      <c r="D3053" s="111" t="s">
        <v>3</v>
      </c>
      <c r="E3053" s="111" t="s">
        <v>203</v>
      </c>
      <c r="J3053" s="111" t="s">
        <v>197</v>
      </c>
      <c r="K3053" s="111" t="s">
        <v>3</v>
      </c>
      <c r="L3053" s="111" t="s">
        <v>203</v>
      </c>
      <c r="Q3053" s="111" t="s">
        <v>197</v>
      </c>
      <c r="R3053" s="111" t="s">
        <v>3</v>
      </c>
      <c r="S3053" s="111" t="s">
        <v>203</v>
      </c>
    </row>
    <row r="3054" spans="1:21" s="148" customFormat="1" x14ac:dyDescent="0.3">
      <c r="A3054" s="111"/>
      <c r="B3054" s="111" t="s">
        <v>199</v>
      </c>
      <c r="C3054" s="148" t="e">
        <f>AVERAGE(B3045,C3046,D3047,E3048,F3049,G3050)</f>
        <v>#DIV/0!</v>
      </c>
      <c r="D3054" s="148" t="e">
        <f>STDEV(B3045,C3046,D3047,E3048,F3049,G3050)</f>
        <v>#DIV/0!</v>
      </c>
      <c r="E3054" s="148" t="e">
        <f>ROUND((D3054/C3054)*100,2)&amp;"%"</f>
        <v>#DIV/0!</v>
      </c>
      <c r="I3054" s="111" t="s">
        <v>199</v>
      </c>
      <c r="J3054" s="148" t="e">
        <f>AVERAGE(I3045,J3046,K3047,L3048,M3049,N3050)</f>
        <v>#DIV/0!</v>
      </c>
      <c r="K3054" s="148" t="e">
        <f>STDEV(I3045,J3046,K3047,L3048,M3049,N3050)</f>
        <v>#DIV/0!</v>
      </c>
      <c r="L3054" s="148" t="e">
        <f>ROUND((K3054/J3054)*100,2)&amp;"%"</f>
        <v>#DIV/0!</v>
      </c>
      <c r="P3054" s="111" t="s">
        <v>199</v>
      </c>
      <c r="Q3054" s="148" t="e">
        <f>AVERAGE(P3045,Q3046,R3047,S3048,T3049,U3050)</f>
        <v>#DIV/0!</v>
      </c>
      <c r="R3054" s="148" t="e">
        <f>STDEV(P3045,Q3046,R3047,S3048,T3049,U3050)</f>
        <v>#DIV/0!</v>
      </c>
      <c r="S3054" s="148" t="e">
        <f>ROUND((R3054/Q3054)*100,2)&amp;"%"</f>
        <v>#DIV/0!</v>
      </c>
    </row>
    <row r="3055" spans="1:21" s="148" customFormat="1" x14ac:dyDescent="0.3">
      <c r="A3055" s="111"/>
      <c r="B3055" s="111" t="s">
        <v>198</v>
      </c>
      <c r="C3055" s="148" t="e">
        <f>AVERAGE(B3046,C3045,D3045,F3045,G3045,E3046)</f>
        <v>#DIV/0!</v>
      </c>
      <c r="D3055" s="148" t="e">
        <f>STDEV(B3046,C3045,D3045,E3046,F3045,G3045)</f>
        <v>#DIV/0!</v>
      </c>
      <c r="E3055" s="148" t="e">
        <f t="shared" ref="E3055:E3059" si="507">ROUND((D3055/C3055)*100,2)&amp;"%"</f>
        <v>#DIV/0!</v>
      </c>
      <c r="F3055" s="111"/>
      <c r="G3055" s="111"/>
      <c r="I3055" s="111" t="s">
        <v>198</v>
      </c>
      <c r="J3055" s="148" t="e">
        <f>AVERAGE(I3046,J3045,K3045,M3045,N3045,L3046)</f>
        <v>#DIV/0!</v>
      </c>
      <c r="K3055" s="148" t="e">
        <f>STDEV(I3046,J3045,K3045,L3046,M3045,N3045)</f>
        <v>#DIV/0!</v>
      </c>
      <c r="L3055" s="148" t="e">
        <f t="shared" ref="L3055:L3059" si="508">ROUND((K3055/J3055)*100,2)&amp;"%"</f>
        <v>#DIV/0!</v>
      </c>
      <c r="M3055" s="111"/>
      <c r="N3055" s="111"/>
      <c r="P3055" s="111" t="s">
        <v>198</v>
      </c>
      <c r="Q3055" s="148" t="e">
        <f>AVERAGE(P3046,Q3045,R3045,T3045,U3045,S3046)</f>
        <v>#DIV/0!</v>
      </c>
      <c r="R3055" s="148" t="e">
        <f>STDEV(P3046,Q3045,R3045,S3046,T3045,U3045)</f>
        <v>#DIV/0!</v>
      </c>
      <c r="S3055" s="148" t="e">
        <f t="shared" ref="S3055:S3059" si="509">ROUND((R3055/Q3055)*100,2)&amp;"%"</f>
        <v>#DIV/0!</v>
      </c>
      <c r="T3055" s="111"/>
      <c r="U3055" s="111"/>
    </row>
    <row r="3056" spans="1:21" s="148" customFormat="1" x14ac:dyDescent="0.3">
      <c r="A3056" s="111"/>
      <c r="B3056" s="111" t="s">
        <v>200</v>
      </c>
      <c r="C3056" s="148" t="e">
        <f>AVERAGE(B3048,C3047,D3046,E3045,F3050,G3049)</f>
        <v>#DIV/0!</v>
      </c>
      <c r="D3056" s="148" t="e">
        <f>STDEV(B3048,C3047,D3046,E3045,F3050,G3049)</f>
        <v>#DIV/0!</v>
      </c>
      <c r="E3056" s="148" t="e">
        <f t="shared" si="507"/>
        <v>#DIV/0!</v>
      </c>
      <c r="F3056" s="111"/>
      <c r="G3056" s="111"/>
      <c r="I3056" s="111" t="s">
        <v>200</v>
      </c>
      <c r="J3056" s="148" t="e">
        <f>AVERAGE(I3048,J3047,K3046,L3045,M3050,N3049)</f>
        <v>#DIV/0!</v>
      </c>
      <c r="K3056" s="148" t="e">
        <f>STDEV(I3048,J3047,K3046,L3045,M3050,N3049)</f>
        <v>#DIV/0!</v>
      </c>
      <c r="L3056" s="148" t="e">
        <f t="shared" si="508"/>
        <v>#DIV/0!</v>
      </c>
      <c r="M3056" s="111"/>
      <c r="N3056" s="111"/>
      <c r="P3056" s="111" t="s">
        <v>200</v>
      </c>
      <c r="Q3056" s="148" t="e">
        <f>AVERAGE(P3048,Q3047,R3046,S3045,T3050,U3049)</f>
        <v>#DIV/0!</v>
      </c>
      <c r="R3056" s="148" t="e">
        <f>STDEV(P3048,Q3047,R3046,S3045,T3050,U3049)</f>
        <v>#DIV/0!</v>
      </c>
      <c r="S3056" s="148" t="e">
        <f t="shared" si="509"/>
        <v>#DIV/0!</v>
      </c>
      <c r="T3056" s="111"/>
      <c r="U3056" s="111"/>
    </row>
    <row r="3057" spans="1:21" s="148" customFormat="1" x14ac:dyDescent="0.3">
      <c r="A3057" s="111"/>
      <c r="B3057" s="111" t="s">
        <v>201</v>
      </c>
      <c r="C3057" s="148" t="e">
        <f>AVERAGE(B3049,C3050,D3050,E3049,F3048,G3047)</f>
        <v>#DIV/0!</v>
      </c>
      <c r="D3057" s="148" t="e">
        <f>STDEV(B3049,C3050,D3050,E3049,F3048,G3047)</f>
        <v>#DIV/0!</v>
      </c>
      <c r="E3057" s="148" t="e">
        <f t="shared" si="507"/>
        <v>#DIV/0!</v>
      </c>
      <c r="F3057" s="111"/>
      <c r="G3057" s="111"/>
      <c r="I3057" s="111" t="s">
        <v>201</v>
      </c>
      <c r="J3057" s="148" t="e">
        <f>AVERAGE(I3049,J3050,K3050,L3049,M3048,N3047)</f>
        <v>#DIV/0!</v>
      </c>
      <c r="K3057" s="148" t="e">
        <f>STDEV(I3049,J3050,K3050,L3049,M3048,N3047)</f>
        <v>#DIV/0!</v>
      </c>
      <c r="L3057" s="148" t="e">
        <f t="shared" si="508"/>
        <v>#DIV/0!</v>
      </c>
      <c r="M3057" s="111"/>
      <c r="N3057" s="111"/>
      <c r="P3057" s="111" t="s">
        <v>201</v>
      </c>
      <c r="Q3057" s="148" t="e">
        <f>AVERAGE(P3049,Q3050,R3050,S3049,T3048,U3047)</f>
        <v>#DIV/0!</v>
      </c>
      <c r="R3057" s="148" t="e">
        <f>STDEV(P3049,Q3050,R3050,S3049,T3048,U3047)</f>
        <v>#DIV/0!</v>
      </c>
      <c r="S3057" s="148" t="e">
        <f t="shared" si="509"/>
        <v>#DIV/0!</v>
      </c>
      <c r="T3057" s="111"/>
      <c r="U3057" s="111"/>
    </row>
    <row r="3058" spans="1:21" s="148" customFormat="1" x14ac:dyDescent="0.3">
      <c r="A3058" s="111"/>
      <c r="B3058" s="111" t="s">
        <v>202</v>
      </c>
      <c r="C3058" s="148" t="e">
        <f>AVERAGE(B3051,C3049,D3048,G3046,F3051,E3052)</f>
        <v>#DIV/0!</v>
      </c>
      <c r="D3058" s="148" t="e">
        <f>STDEV(B3051,C3049,D3048,G3046,F3051,E3052)</f>
        <v>#DIV/0!</v>
      </c>
      <c r="E3058" s="148" t="e">
        <f t="shared" si="507"/>
        <v>#DIV/0!</v>
      </c>
      <c r="F3058" s="111"/>
      <c r="G3058" s="111"/>
      <c r="I3058" s="111" t="s">
        <v>202</v>
      </c>
      <c r="J3058" s="148" t="e">
        <f>AVERAGE(I3051,J3049,K3048,N3046,M3051,L3052)</f>
        <v>#DIV/0!</v>
      </c>
      <c r="K3058" s="148" t="e">
        <f>STDEV(I3051,J3049,K3048,N3046,M3051,L3052)</f>
        <v>#DIV/0!</v>
      </c>
      <c r="L3058" s="148" t="e">
        <f t="shared" si="508"/>
        <v>#DIV/0!</v>
      </c>
      <c r="M3058" s="111"/>
      <c r="N3058" s="111"/>
      <c r="P3058" s="111" t="s">
        <v>202</v>
      </c>
      <c r="Q3058" s="148" t="e">
        <f>AVERAGE(P3051,Q3049,R3048,U3046,T3051,S3052)</f>
        <v>#DIV/0!</v>
      </c>
      <c r="R3058" s="148" t="e">
        <f>STDEV(P3051,Q3049,R3048,U3046,T3051,S3052)</f>
        <v>#DIV/0!</v>
      </c>
      <c r="S3058" s="148" t="e">
        <f t="shared" si="509"/>
        <v>#DIV/0!</v>
      </c>
      <c r="T3058" s="111"/>
      <c r="U3058" s="111"/>
    </row>
    <row r="3059" spans="1:21" s="148" customFormat="1" x14ac:dyDescent="0.3">
      <c r="A3059" s="111"/>
      <c r="B3059" s="111" t="s">
        <v>204</v>
      </c>
      <c r="C3059" s="148" t="e">
        <f>AVERAGE(B3052,C3051,D3052,E3051,F3052,G3051)</f>
        <v>#DIV/0!</v>
      </c>
      <c r="D3059" s="148" t="e">
        <f>STDEV(B3052,C3051,D3052,E3051,F3052,G3051)</f>
        <v>#DIV/0!</v>
      </c>
      <c r="E3059" s="148" t="e">
        <f t="shared" si="507"/>
        <v>#DIV/0!</v>
      </c>
      <c r="F3059" s="111"/>
      <c r="G3059" s="111"/>
      <c r="I3059" s="111" t="s">
        <v>204</v>
      </c>
      <c r="J3059" s="148" t="e">
        <f>AVERAGE(I3052,J3051,K3052,L3051,M3052,N3051)</f>
        <v>#DIV/0!</v>
      </c>
      <c r="K3059" s="148" t="e">
        <f>STDEV(I3052,J3051,K3052,L3051,M3052,N3051)</f>
        <v>#DIV/0!</v>
      </c>
      <c r="L3059" s="148" t="e">
        <f t="shared" si="508"/>
        <v>#DIV/0!</v>
      </c>
      <c r="M3059" s="111"/>
      <c r="N3059" s="111"/>
      <c r="P3059" s="111" t="s">
        <v>204</v>
      </c>
      <c r="Q3059" s="148" t="e">
        <f>AVERAGE(P3052,Q3051,R3052,S3051,T3052,U3051)</f>
        <v>#DIV/0!</v>
      </c>
      <c r="R3059" s="148" t="e">
        <f>STDEV(P3052,Q3051,R3052,S3051,T3052,U3051)</f>
        <v>#DIV/0!</v>
      </c>
      <c r="S3059" s="148" t="e">
        <f t="shared" si="509"/>
        <v>#DIV/0!</v>
      </c>
      <c r="T3059" s="111"/>
      <c r="U3059" s="111"/>
    </row>
    <row r="3060" spans="1:21" s="148" customFormat="1" x14ac:dyDescent="0.3">
      <c r="A3060" s="111"/>
      <c r="B3060" s="111"/>
      <c r="C3060" s="111"/>
      <c r="D3060" s="111"/>
      <c r="E3060" s="111"/>
      <c r="F3060" s="111"/>
      <c r="G3060" s="111"/>
      <c r="I3060" s="111"/>
      <c r="J3060" s="111"/>
      <c r="K3060" s="111"/>
      <c r="L3060" s="111"/>
      <c r="M3060" s="111"/>
      <c r="N3060" s="111"/>
      <c r="P3060" s="111"/>
      <c r="Q3060" s="111"/>
      <c r="R3060" s="111"/>
      <c r="S3060" s="111"/>
      <c r="T3060" s="111"/>
      <c r="U3060" s="111"/>
    </row>
    <row r="3061" spans="1:21" s="148" customFormat="1" x14ac:dyDescent="0.3">
      <c r="A3061" s="111"/>
      <c r="B3061" s="52" t="s">
        <v>194</v>
      </c>
      <c r="C3061" s="106"/>
      <c r="D3061" s="106"/>
      <c r="E3061" s="106"/>
      <c r="F3061" s="106"/>
      <c r="G3061" s="106"/>
      <c r="H3061" s="106"/>
      <c r="I3061" s="52" t="s">
        <v>195</v>
      </c>
      <c r="J3061" s="106"/>
      <c r="K3061" s="106"/>
      <c r="L3061" s="106"/>
      <c r="M3061" s="106"/>
      <c r="N3061" s="106"/>
      <c r="O3061" s="106"/>
      <c r="P3061" s="52" t="s">
        <v>196</v>
      </c>
      <c r="Q3061" s="106"/>
      <c r="R3061" s="106"/>
      <c r="S3061" s="106"/>
      <c r="T3061" s="106"/>
      <c r="U3061" s="106"/>
    </row>
    <row r="3062" spans="1:21" s="148" customFormat="1" x14ac:dyDescent="0.3">
      <c r="A3062" s="111"/>
      <c r="B3062" s="131"/>
      <c r="C3062" s="131"/>
      <c r="D3062" s="131"/>
      <c r="E3062" s="131"/>
      <c r="F3062" s="131"/>
      <c r="G3062" s="131"/>
      <c r="H3062" s="106"/>
      <c r="I3062" s="131"/>
      <c r="J3062" s="131"/>
      <c r="K3062" s="131"/>
      <c r="L3062" s="131"/>
      <c r="M3062" s="131"/>
      <c r="N3062" s="131"/>
      <c r="O3062" s="106"/>
      <c r="P3062" s="131"/>
      <c r="Q3062" s="131"/>
      <c r="R3062" s="131"/>
      <c r="S3062" s="131"/>
      <c r="T3062" s="131"/>
      <c r="U3062" s="131"/>
    </row>
    <row r="3063" spans="1:21" s="148" customFormat="1" x14ac:dyDescent="0.3">
      <c r="A3063" s="111"/>
      <c r="B3063" s="132"/>
      <c r="C3063" s="133"/>
      <c r="D3063" s="133"/>
      <c r="E3063" s="134"/>
      <c r="F3063" s="133"/>
      <c r="G3063" s="133"/>
      <c r="H3063" s="106"/>
      <c r="I3063" s="132"/>
      <c r="J3063" s="133"/>
      <c r="K3063" s="133"/>
      <c r="L3063" s="134"/>
      <c r="M3063" s="133"/>
      <c r="N3063" s="133"/>
      <c r="O3063" s="106"/>
      <c r="P3063" s="132"/>
      <c r="Q3063" s="133"/>
      <c r="R3063" s="133"/>
      <c r="S3063" s="134"/>
      <c r="T3063" s="133"/>
      <c r="U3063" s="133"/>
    </row>
    <row r="3064" spans="1:21" s="148" customFormat="1" x14ac:dyDescent="0.3">
      <c r="A3064" s="111"/>
      <c r="B3064" s="133"/>
      <c r="C3064" s="132"/>
      <c r="D3064" s="134"/>
      <c r="E3064" s="133"/>
      <c r="F3064" s="135"/>
      <c r="G3064" s="136"/>
      <c r="H3064" s="106"/>
      <c r="I3064" s="133"/>
      <c r="J3064" s="132"/>
      <c r="K3064" s="134"/>
      <c r="L3064" s="133"/>
      <c r="M3064" s="135"/>
      <c r="N3064" s="136"/>
      <c r="O3064" s="106"/>
      <c r="P3064" s="133"/>
      <c r="Q3064" s="132"/>
      <c r="R3064" s="134"/>
      <c r="S3064" s="133"/>
      <c r="T3064" s="135"/>
      <c r="U3064" s="136"/>
    </row>
    <row r="3065" spans="1:21" s="148" customFormat="1" x14ac:dyDescent="0.3">
      <c r="A3065" s="111"/>
      <c r="B3065" s="135"/>
      <c r="C3065" s="134"/>
      <c r="D3065" s="132"/>
      <c r="E3065" s="135"/>
      <c r="F3065" s="135"/>
      <c r="G3065" s="137"/>
      <c r="H3065" s="106"/>
      <c r="I3065" s="135"/>
      <c r="J3065" s="134"/>
      <c r="K3065" s="132"/>
      <c r="L3065" s="135"/>
      <c r="M3065" s="135"/>
      <c r="N3065" s="137"/>
      <c r="O3065" s="106"/>
      <c r="P3065" s="135"/>
      <c r="Q3065" s="134"/>
      <c r="R3065" s="132"/>
      <c r="S3065" s="135"/>
      <c r="T3065" s="135"/>
      <c r="U3065" s="137"/>
    </row>
    <row r="3066" spans="1:21" s="148" customFormat="1" x14ac:dyDescent="0.3">
      <c r="A3066" s="111"/>
      <c r="B3066" s="134"/>
      <c r="C3066" s="135"/>
      <c r="D3066" s="136"/>
      <c r="E3066" s="132"/>
      <c r="F3066" s="137"/>
      <c r="G3066" s="135"/>
      <c r="H3066" s="106"/>
      <c r="I3066" s="134"/>
      <c r="J3066" s="135"/>
      <c r="K3066" s="136"/>
      <c r="L3066" s="132"/>
      <c r="M3066" s="137"/>
      <c r="N3066" s="135"/>
      <c r="O3066" s="106"/>
      <c r="P3066" s="134"/>
      <c r="Q3066" s="135"/>
      <c r="R3066" s="136"/>
      <c r="S3066" s="132"/>
      <c r="T3066" s="137"/>
      <c r="U3066" s="135"/>
    </row>
    <row r="3067" spans="1:21" s="148" customFormat="1" x14ac:dyDescent="0.3">
      <c r="A3067" s="111"/>
      <c r="B3067" s="137"/>
      <c r="C3067" s="136"/>
      <c r="D3067" s="135"/>
      <c r="E3067" s="137"/>
      <c r="F3067" s="132"/>
      <c r="G3067" s="134"/>
      <c r="H3067" s="106"/>
      <c r="I3067" s="137"/>
      <c r="J3067" s="136"/>
      <c r="K3067" s="135"/>
      <c r="L3067" s="137"/>
      <c r="M3067" s="132"/>
      <c r="N3067" s="134"/>
      <c r="O3067" s="106"/>
      <c r="P3067" s="137"/>
      <c r="Q3067" s="136"/>
      <c r="R3067" s="135"/>
      <c r="S3067" s="137"/>
      <c r="T3067" s="132"/>
      <c r="U3067" s="134"/>
    </row>
    <row r="3068" spans="1:21" s="148" customFormat="1" x14ac:dyDescent="0.3">
      <c r="A3068" s="111"/>
      <c r="B3068" s="135"/>
      <c r="C3068" s="137"/>
      <c r="D3068" s="137"/>
      <c r="E3068" s="135"/>
      <c r="F3068" s="134"/>
      <c r="G3068" s="132"/>
      <c r="H3068" s="106"/>
      <c r="I3068" s="135"/>
      <c r="J3068" s="137"/>
      <c r="K3068" s="137"/>
      <c r="L3068" s="135"/>
      <c r="M3068" s="134"/>
      <c r="N3068" s="132"/>
      <c r="O3068" s="106"/>
      <c r="P3068" s="135"/>
      <c r="Q3068" s="137"/>
      <c r="R3068" s="137"/>
      <c r="S3068" s="135"/>
      <c r="T3068" s="134"/>
      <c r="U3068" s="132"/>
    </row>
    <row r="3069" spans="1:21" s="148" customFormat="1" x14ac:dyDescent="0.3">
      <c r="A3069" s="111"/>
      <c r="B3069" s="136"/>
      <c r="C3069" s="138"/>
      <c r="D3069" s="135"/>
      <c r="E3069" s="138"/>
      <c r="F3069" s="136"/>
      <c r="G3069" s="138"/>
      <c r="H3069" s="106"/>
      <c r="I3069" s="136"/>
      <c r="J3069" s="138"/>
      <c r="K3069" s="135"/>
      <c r="L3069" s="138"/>
      <c r="M3069" s="136"/>
      <c r="N3069" s="138"/>
      <c r="O3069" s="106"/>
      <c r="P3069" s="136"/>
      <c r="Q3069" s="138"/>
      <c r="R3069" s="135"/>
      <c r="S3069" s="138"/>
      <c r="T3069" s="136"/>
      <c r="U3069" s="138"/>
    </row>
    <row r="3070" spans="1:21" s="148" customFormat="1" x14ac:dyDescent="0.3">
      <c r="A3070" s="111"/>
      <c r="B3070" s="145"/>
      <c r="C3070" s="146"/>
      <c r="D3070" s="145"/>
      <c r="E3070" s="147"/>
      <c r="F3070" s="145"/>
      <c r="G3070" s="146"/>
      <c r="H3070" s="106"/>
      <c r="I3070" s="145"/>
      <c r="J3070" s="146"/>
      <c r="K3070" s="145"/>
      <c r="L3070" s="147"/>
      <c r="M3070" s="145"/>
      <c r="N3070" s="146"/>
      <c r="O3070" s="106"/>
      <c r="P3070" s="145"/>
      <c r="Q3070" s="146"/>
      <c r="R3070" s="145"/>
      <c r="S3070" s="147"/>
      <c r="T3070" s="145"/>
      <c r="U3070" s="146"/>
    </row>
    <row r="3071" spans="1:21" s="148" customFormat="1" x14ac:dyDescent="0.3">
      <c r="A3071" s="111"/>
      <c r="C3071" s="111" t="s">
        <v>197</v>
      </c>
      <c r="D3071" s="111" t="s">
        <v>3</v>
      </c>
      <c r="E3071" s="111" t="s">
        <v>203</v>
      </c>
      <c r="J3071" s="111" t="s">
        <v>197</v>
      </c>
      <c r="K3071" s="111" t="s">
        <v>3</v>
      </c>
      <c r="L3071" s="111" t="s">
        <v>203</v>
      </c>
      <c r="Q3071" s="111" t="s">
        <v>197</v>
      </c>
      <c r="R3071" s="111" t="s">
        <v>3</v>
      </c>
      <c r="S3071" s="111" t="s">
        <v>203</v>
      </c>
    </row>
    <row r="3072" spans="1:21" s="148" customFormat="1" x14ac:dyDescent="0.3">
      <c r="A3072" s="111"/>
      <c r="B3072" s="111" t="s">
        <v>199</v>
      </c>
      <c r="C3072" s="148" t="e">
        <f>AVERAGE(B3063,C3064,D3065,E3066,F3067,G3068)</f>
        <v>#DIV/0!</v>
      </c>
      <c r="D3072" s="148" t="e">
        <f>STDEV(B3063,C3064,D3065,E3066,F3067,G3068)</f>
        <v>#DIV/0!</v>
      </c>
      <c r="E3072" s="148" t="e">
        <f>ROUND((D3072/C3072)*100,2)&amp;"%"</f>
        <v>#DIV/0!</v>
      </c>
      <c r="I3072" s="111" t="s">
        <v>199</v>
      </c>
      <c r="J3072" s="148" t="e">
        <f>AVERAGE(I3063,J3064,K3065,L3066,M3067,N3068)</f>
        <v>#DIV/0!</v>
      </c>
      <c r="K3072" s="148" t="e">
        <f>STDEV(I3063,J3064,K3065,L3066,M3067,N3068)</f>
        <v>#DIV/0!</v>
      </c>
      <c r="L3072" s="148" t="e">
        <f>ROUND((K3072/J3072)*100,2)&amp;"%"</f>
        <v>#DIV/0!</v>
      </c>
      <c r="P3072" s="111" t="s">
        <v>199</v>
      </c>
      <c r="Q3072" s="148" t="e">
        <f>AVERAGE(P3063,Q3064,R3065,S3066,T3067,U3068)</f>
        <v>#DIV/0!</v>
      </c>
      <c r="R3072" s="148" t="e">
        <f>STDEV(P3063,Q3064,R3065,S3066,T3067,U3068)</f>
        <v>#DIV/0!</v>
      </c>
      <c r="S3072" s="148" t="e">
        <f>ROUND((R3072/Q3072)*100,2)&amp;"%"</f>
        <v>#DIV/0!</v>
      </c>
    </row>
    <row r="3073" spans="1:21" s="148" customFormat="1" x14ac:dyDescent="0.3">
      <c r="A3073" s="111"/>
      <c r="B3073" s="111" t="s">
        <v>198</v>
      </c>
      <c r="C3073" s="148" t="e">
        <f>AVERAGE(B3064,C3063,D3063,F3063,G3063,E3064)</f>
        <v>#DIV/0!</v>
      </c>
      <c r="D3073" s="148" t="e">
        <f>STDEV(B3064,C3063,D3063,E3064,F3063,G3063)</f>
        <v>#DIV/0!</v>
      </c>
      <c r="E3073" s="148" t="e">
        <f t="shared" ref="E3073:E3077" si="510">ROUND((D3073/C3073)*100,2)&amp;"%"</f>
        <v>#DIV/0!</v>
      </c>
      <c r="F3073" s="111"/>
      <c r="G3073" s="111"/>
      <c r="I3073" s="111" t="s">
        <v>198</v>
      </c>
      <c r="J3073" s="148" t="e">
        <f>AVERAGE(I3064,J3063,K3063,M3063,N3063,L3064)</f>
        <v>#DIV/0!</v>
      </c>
      <c r="K3073" s="148" t="e">
        <f>STDEV(I3064,J3063,K3063,L3064,M3063,N3063)</f>
        <v>#DIV/0!</v>
      </c>
      <c r="L3073" s="148" t="e">
        <f t="shared" ref="L3073:L3077" si="511">ROUND((K3073/J3073)*100,2)&amp;"%"</f>
        <v>#DIV/0!</v>
      </c>
      <c r="M3073" s="111"/>
      <c r="N3073" s="111"/>
      <c r="P3073" s="111" t="s">
        <v>198</v>
      </c>
      <c r="Q3073" s="148" t="e">
        <f>AVERAGE(P3064,Q3063,R3063,T3063,U3063,S3064)</f>
        <v>#DIV/0!</v>
      </c>
      <c r="R3073" s="148" t="e">
        <f>STDEV(P3064,Q3063,R3063,S3064,T3063,U3063)</f>
        <v>#DIV/0!</v>
      </c>
      <c r="S3073" s="148" t="e">
        <f t="shared" ref="S3073:S3077" si="512">ROUND((R3073/Q3073)*100,2)&amp;"%"</f>
        <v>#DIV/0!</v>
      </c>
      <c r="T3073" s="111"/>
      <c r="U3073" s="111"/>
    </row>
    <row r="3074" spans="1:21" s="148" customFormat="1" x14ac:dyDescent="0.3">
      <c r="A3074" s="111"/>
      <c r="B3074" s="111" t="s">
        <v>200</v>
      </c>
      <c r="C3074" s="148" t="e">
        <f>AVERAGE(B3066,C3065,D3064,E3063,F3068,G3067)</f>
        <v>#DIV/0!</v>
      </c>
      <c r="D3074" s="148" t="e">
        <f>STDEV(B3066,C3065,D3064,E3063,F3068,G3067)</f>
        <v>#DIV/0!</v>
      </c>
      <c r="E3074" s="148" t="e">
        <f t="shared" si="510"/>
        <v>#DIV/0!</v>
      </c>
      <c r="F3074" s="111"/>
      <c r="G3074" s="111"/>
      <c r="I3074" s="111" t="s">
        <v>200</v>
      </c>
      <c r="J3074" s="148" t="e">
        <f>AVERAGE(I3066,J3065,K3064,L3063,M3068,N3067)</f>
        <v>#DIV/0!</v>
      </c>
      <c r="K3074" s="148" t="e">
        <f>STDEV(I3066,J3065,K3064,L3063,M3068,N3067)</f>
        <v>#DIV/0!</v>
      </c>
      <c r="L3074" s="148" t="e">
        <f t="shared" si="511"/>
        <v>#DIV/0!</v>
      </c>
      <c r="M3074" s="111"/>
      <c r="N3074" s="111"/>
      <c r="P3074" s="111" t="s">
        <v>200</v>
      </c>
      <c r="Q3074" s="148" t="e">
        <f>AVERAGE(P3066,Q3065,R3064,S3063,T3068,U3067)</f>
        <v>#DIV/0!</v>
      </c>
      <c r="R3074" s="148" t="e">
        <f>STDEV(P3066,Q3065,R3064,S3063,T3068,U3067)</f>
        <v>#DIV/0!</v>
      </c>
      <c r="S3074" s="148" t="e">
        <f t="shared" si="512"/>
        <v>#DIV/0!</v>
      </c>
      <c r="T3074" s="111"/>
      <c r="U3074" s="111"/>
    </row>
    <row r="3075" spans="1:21" s="148" customFormat="1" x14ac:dyDescent="0.3">
      <c r="A3075" s="111"/>
      <c r="B3075" s="111" t="s">
        <v>201</v>
      </c>
      <c r="C3075" s="148" t="e">
        <f>AVERAGE(B3067,C3068,D3068,E3067,F3066,G3065)</f>
        <v>#DIV/0!</v>
      </c>
      <c r="D3075" s="148" t="e">
        <f>STDEV(B3067,C3068,D3068,E3067,F3066,G3065)</f>
        <v>#DIV/0!</v>
      </c>
      <c r="E3075" s="148" t="e">
        <f t="shared" si="510"/>
        <v>#DIV/0!</v>
      </c>
      <c r="F3075" s="111"/>
      <c r="G3075" s="111"/>
      <c r="I3075" s="111" t="s">
        <v>201</v>
      </c>
      <c r="J3075" s="148" t="e">
        <f>AVERAGE(I3067,J3068,K3068,L3067,M3066,N3065)</f>
        <v>#DIV/0!</v>
      </c>
      <c r="K3075" s="148" t="e">
        <f>STDEV(I3067,J3068,K3068,L3067,M3066,N3065)</f>
        <v>#DIV/0!</v>
      </c>
      <c r="L3075" s="148" t="e">
        <f t="shared" si="511"/>
        <v>#DIV/0!</v>
      </c>
      <c r="M3075" s="111"/>
      <c r="N3075" s="111"/>
      <c r="P3075" s="111" t="s">
        <v>201</v>
      </c>
      <c r="Q3075" s="148" t="e">
        <f>AVERAGE(P3067,Q3068,R3068,S3067,T3066,U3065)</f>
        <v>#DIV/0!</v>
      </c>
      <c r="R3075" s="148" t="e">
        <f>STDEV(P3067,Q3068,R3068,S3067,T3066,U3065)</f>
        <v>#DIV/0!</v>
      </c>
      <c r="S3075" s="148" t="e">
        <f t="shared" si="512"/>
        <v>#DIV/0!</v>
      </c>
      <c r="T3075" s="111"/>
      <c r="U3075" s="111"/>
    </row>
    <row r="3076" spans="1:21" s="148" customFormat="1" x14ac:dyDescent="0.3">
      <c r="A3076" s="111"/>
      <c r="B3076" s="111" t="s">
        <v>202</v>
      </c>
      <c r="C3076" s="148" t="e">
        <f>AVERAGE(B3069,C3067,D3066,G3064,F3069,E3070)</f>
        <v>#DIV/0!</v>
      </c>
      <c r="D3076" s="148" t="e">
        <f>STDEV(B3069,C3067,D3066,G3064,F3069,E3070)</f>
        <v>#DIV/0!</v>
      </c>
      <c r="E3076" s="148" t="e">
        <f t="shared" si="510"/>
        <v>#DIV/0!</v>
      </c>
      <c r="F3076" s="111"/>
      <c r="G3076" s="111"/>
      <c r="I3076" s="111" t="s">
        <v>202</v>
      </c>
      <c r="J3076" s="148" t="e">
        <f>AVERAGE(I3069,J3067,K3066,N3064,M3069,L3070)</f>
        <v>#DIV/0!</v>
      </c>
      <c r="K3076" s="148" t="e">
        <f>STDEV(I3069,J3067,K3066,N3064,M3069,L3070)</f>
        <v>#DIV/0!</v>
      </c>
      <c r="L3076" s="148" t="e">
        <f t="shared" si="511"/>
        <v>#DIV/0!</v>
      </c>
      <c r="M3076" s="111"/>
      <c r="N3076" s="111"/>
      <c r="P3076" s="111" t="s">
        <v>202</v>
      </c>
      <c r="Q3076" s="148" t="e">
        <f>AVERAGE(P3069,Q3067,R3066,U3064,T3069,S3070)</f>
        <v>#DIV/0!</v>
      </c>
      <c r="R3076" s="148" t="e">
        <f>STDEV(P3069,Q3067,R3066,U3064,T3069,S3070)</f>
        <v>#DIV/0!</v>
      </c>
      <c r="S3076" s="148" t="e">
        <f t="shared" si="512"/>
        <v>#DIV/0!</v>
      </c>
      <c r="T3076" s="111"/>
      <c r="U3076" s="111"/>
    </row>
    <row r="3077" spans="1:21" s="148" customFormat="1" x14ac:dyDescent="0.3">
      <c r="A3077" s="111"/>
      <c r="B3077" s="111" t="s">
        <v>204</v>
      </c>
      <c r="C3077" s="148" t="e">
        <f>AVERAGE(B3070,C3069,D3070,E3069,F3070,G3069)</f>
        <v>#DIV/0!</v>
      </c>
      <c r="D3077" s="148" t="e">
        <f>STDEV(B3070,C3069,D3070,E3069,F3070,G3069)</f>
        <v>#DIV/0!</v>
      </c>
      <c r="E3077" s="148" t="e">
        <f t="shared" si="510"/>
        <v>#DIV/0!</v>
      </c>
      <c r="F3077" s="111"/>
      <c r="G3077" s="111"/>
      <c r="I3077" s="111" t="s">
        <v>204</v>
      </c>
      <c r="J3077" s="148" t="e">
        <f>AVERAGE(I3070,J3069,K3070,L3069,M3070,N3069)</f>
        <v>#DIV/0!</v>
      </c>
      <c r="K3077" s="148" t="e">
        <f>STDEV(I3070,J3069,K3070,L3069,M3070,N3069)</f>
        <v>#DIV/0!</v>
      </c>
      <c r="L3077" s="148" t="e">
        <f t="shared" si="511"/>
        <v>#DIV/0!</v>
      </c>
      <c r="M3077" s="111"/>
      <c r="N3077" s="111"/>
      <c r="P3077" s="111" t="s">
        <v>204</v>
      </c>
      <c r="Q3077" s="148" t="e">
        <f>AVERAGE(P3070,Q3069,R3070,S3069,T3070,U3069)</f>
        <v>#DIV/0!</v>
      </c>
      <c r="R3077" s="148" t="e">
        <f>STDEV(P3070,Q3069,R3070,S3069,T3070,U3069)</f>
        <v>#DIV/0!</v>
      </c>
      <c r="S3077" s="148" t="e">
        <f t="shared" si="512"/>
        <v>#DIV/0!</v>
      </c>
      <c r="T3077" s="111"/>
      <c r="U3077" s="111"/>
    </row>
    <row r="3078" spans="1:21" s="148" customFormat="1" x14ac:dyDescent="0.3">
      <c r="A3078" s="111"/>
      <c r="B3078" s="111"/>
      <c r="C3078" s="111"/>
      <c r="D3078" s="111"/>
      <c r="E3078" s="111"/>
      <c r="F3078" s="111"/>
      <c r="G3078" s="111"/>
      <c r="I3078" s="111"/>
      <c r="J3078" s="111"/>
      <c r="K3078" s="111"/>
      <c r="L3078" s="111"/>
      <c r="M3078" s="111"/>
      <c r="N3078" s="111"/>
      <c r="P3078" s="111"/>
      <c r="Q3078" s="111"/>
      <c r="R3078" s="111"/>
      <c r="S3078" s="111"/>
      <c r="T3078" s="111"/>
      <c r="U3078" s="111"/>
    </row>
    <row r="3079" spans="1:21" s="148" customFormat="1" x14ac:dyDescent="0.3">
      <c r="A3079" s="111"/>
      <c r="B3079" s="52" t="s">
        <v>194</v>
      </c>
      <c r="C3079" s="106"/>
      <c r="D3079" s="106"/>
      <c r="E3079" s="106"/>
      <c r="F3079" s="106"/>
      <c r="G3079" s="106"/>
      <c r="H3079" s="106"/>
      <c r="I3079" s="52" t="s">
        <v>195</v>
      </c>
      <c r="J3079" s="106"/>
      <c r="K3079" s="106"/>
      <c r="L3079" s="106"/>
      <c r="M3079" s="106"/>
      <c r="N3079" s="106"/>
      <c r="O3079" s="106"/>
      <c r="P3079" s="52" t="s">
        <v>196</v>
      </c>
      <c r="Q3079" s="106"/>
      <c r="R3079" s="106"/>
      <c r="S3079" s="106"/>
      <c r="T3079" s="106"/>
      <c r="U3079" s="106"/>
    </row>
    <row r="3080" spans="1:21" s="148" customFormat="1" x14ac:dyDescent="0.3">
      <c r="A3080" s="111"/>
      <c r="B3080" s="131"/>
      <c r="C3080" s="131"/>
      <c r="D3080" s="131"/>
      <c r="E3080" s="131"/>
      <c r="F3080" s="131"/>
      <c r="G3080" s="131"/>
      <c r="H3080" s="106"/>
      <c r="I3080" s="131"/>
      <c r="J3080" s="131"/>
      <c r="K3080" s="131"/>
      <c r="L3080" s="131"/>
      <c r="M3080" s="131"/>
      <c r="N3080" s="131"/>
      <c r="O3080" s="106"/>
      <c r="P3080" s="131"/>
      <c r="Q3080" s="131"/>
      <c r="R3080" s="131"/>
      <c r="S3080" s="131"/>
      <c r="T3080" s="131"/>
      <c r="U3080" s="131"/>
    </row>
    <row r="3081" spans="1:21" s="148" customFormat="1" x14ac:dyDescent="0.3">
      <c r="A3081" s="111"/>
      <c r="B3081" s="132"/>
      <c r="C3081" s="133"/>
      <c r="D3081" s="133"/>
      <c r="E3081" s="134"/>
      <c r="F3081" s="133"/>
      <c r="G3081" s="133"/>
      <c r="H3081" s="106"/>
      <c r="I3081" s="132"/>
      <c r="J3081" s="133"/>
      <c r="K3081" s="133"/>
      <c r="L3081" s="134"/>
      <c r="M3081" s="133"/>
      <c r="N3081" s="133"/>
      <c r="O3081" s="106"/>
      <c r="P3081" s="132"/>
      <c r="Q3081" s="133"/>
      <c r="R3081" s="133"/>
      <c r="S3081" s="134"/>
      <c r="T3081" s="133"/>
      <c r="U3081" s="133"/>
    </row>
    <row r="3082" spans="1:21" s="148" customFormat="1" x14ac:dyDescent="0.3">
      <c r="A3082" s="111"/>
      <c r="B3082" s="133"/>
      <c r="C3082" s="132"/>
      <c r="D3082" s="134"/>
      <c r="E3082" s="133"/>
      <c r="F3082" s="135"/>
      <c r="G3082" s="136"/>
      <c r="H3082" s="106"/>
      <c r="I3082" s="133"/>
      <c r="J3082" s="132"/>
      <c r="K3082" s="134"/>
      <c r="L3082" s="133"/>
      <c r="M3082" s="135"/>
      <c r="N3082" s="136"/>
      <c r="O3082" s="106"/>
      <c r="P3082" s="133"/>
      <c r="Q3082" s="132"/>
      <c r="R3082" s="134"/>
      <c r="S3082" s="133"/>
      <c r="T3082" s="135"/>
      <c r="U3082" s="136"/>
    </row>
    <row r="3083" spans="1:21" s="148" customFormat="1" x14ac:dyDescent="0.3">
      <c r="A3083" s="111"/>
      <c r="B3083" s="135"/>
      <c r="C3083" s="134"/>
      <c r="D3083" s="132"/>
      <c r="E3083" s="135"/>
      <c r="F3083" s="135"/>
      <c r="G3083" s="137"/>
      <c r="H3083" s="106"/>
      <c r="I3083" s="135"/>
      <c r="J3083" s="134"/>
      <c r="K3083" s="132"/>
      <c r="L3083" s="135"/>
      <c r="M3083" s="135"/>
      <c r="N3083" s="137"/>
      <c r="O3083" s="106"/>
      <c r="P3083" s="135"/>
      <c r="Q3083" s="134"/>
      <c r="R3083" s="132"/>
      <c r="S3083" s="135"/>
      <c r="T3083" s="135"/>
      <c r="U3083" s="137"/>
    </row>
    <row r="3084" spans="1:21" s="148" customFormat="1" x14ac:dyDescent="0.3">
      <c r="A3084" s="111"/>
      <c r="B3084" s="134"/>
      <c r="C3084" s="135"/>
      <c r="D3084" s="136"/>
      <c r="E3084" s="132"/>
      <c r="F3084" s="137"/>
      <c r="G3084" s="135"/>
      <c r="H3084" s="106"/>
      <c r="I3084" s="134"/>
      <c r="J3084" s="135"/>
      <c r="K3084" s="136"/>
      <c r="L3084" s="132"/>
      <c r="M3084" s="137"/>
      <c r="N3084" s="135"/>
      <c r="O3084" s="106"/>
      <c r="P3084" s="134"/>
      <c r="Q3084" s="135"/>
      <c r="R3084" s="136"/>
      <c r="S3084" s="132"/>
      <c r="T3084" s="137"/>
      <c r="U3084" s="135"/>
    </row>
    <row r="3085" spans="1:21" s="148" customFormat="1" x14ac:dyDescent="0.3">
      <c r="A3085" s="111"/>
      <c r="B3085" s="137"/>
      <c r="C3085" s="136"/>
      <c r="D3085" s="135"/>
      <c r="E3085" s="137"/>
      <c r="F3085" s="132"/>
      <c r="G3085" s="134"/>
      <c r="H3085" s="106"/>
      <c r="I3085" s="137"/>
      <c r="J3085" s="136"/>
      <c r="K3085" s="135"/>
      <c r="L3085" s="137"/>
      <c r="M3085" s="132"/>
      <c r="N3085" s="134"/>
      <c r="O3085" s="106"/>
      <c r="P3085" s="137"/>
      <c r="Q3085" s="136"/>
      <c r="R3085" s="135"/>
      <c r="S3085" s="137"/>
      <c r="T3085" s="132"/>
      <c r="U3085" s="134"/>
    </row>
    <row r="3086" spans="1:21" s="148" customFormat="1" x14ac:dyDescent="0.3">
      <c r="A3086" s="111"/>
      <c r="B3086" s="135"/>
      <c r="C3086" s="137"/>
      <c r="D3086" s="137"/>
      <c r="E3086" s="135"/>
      <c r="F3086" s="134"/>
      <c r="G3086" s="132"/>
      <c r="H3086" s="106"/>
      <c r="I3086" s="135"/>
      <c r="J3086" s="137"/>
      <c r="K3086" s="137"/>
      <c r="L3086" s="135"/>
      <c r="M3086" s="134"/>
      <c r="N3086" s="132"/>
      <c r="O3086" s="106"/>
      <c r="P3086" s="135"/>
      <c r="Q3086" s="137"/>
      <c r="R3086" s="137"/>
      <c r="S3086" s="135"/>
      <c r="T3086" s="134"/>
      <c r="U3086" s="132"/>
    </row>
    <row r="3087" spans="1:21" s="148" customFormat="1" x14ac:dyDescent="0.3">
      <c r="A3087" s="111"/>
      <c r="B3087" s="136"/>
      <c r="C3087" s="138"/>
      <c r="D3087" s="135"/>
      <c r="E3087" s="138"/>
      <c r="F3087" s="136"/>
      <c r="G3087" s="138"/>
      <c r="H3087" s="106"/>
      <c r="I3087" s="136"/>
      <c r="J3087" s="138"/>
      <c r="K3087" s="135"/>
      <c r="L3087" s="138"/>
      <c r="M3087" s="136"/>
      <c r="N3087" s="138"/>
      <c r="O3087" s="106"/>
      <c r="P3087" s="136"/>
      <c r="Q3087" s="138"/>
      <c r="R3087" s="135"/>
      <c r="S3087" s="138"/>
      <c r="T3087" s="136"/>
      <c r="U3087" s="138"/>
    </row>
    <row r="3088" spans="1:21" s="148" customFormat="1" x14ac:dyDescent="0.3">
      <c r="A3088" s="111"/>
      <c r="B3088" s="145"/>
      <c r="C3088" s="146"/>
      <c r="D3088" s="145"/>
      <c r="E3088" s="147"/>
      <c r="F3088" s="145"/>
      <c r="G3088" s="146"/>
      <c r="H3088" s="106"/>
      <c r="I3088" s="145"/>
      <c r="J3088" s="146"/>
      <c r="K3088" s="145"/>
      <c r="L3088" s="147"/>
      <c r="M3088" s="145"/>
      <c r="N3088" s="146"/>
      <c r="O3088" s="106"/>
      <c r="P3088" s="145"/>
      <c r="Q3088" s="146"/>
      <c r="R3088" s="145"/>
      <c r="S3088" s="147"/>
      <c r="T3088" s="145"/>
      <c r="U3088" s="146"/>
    </row>
    <row r="3089" spans="1:21" s="148" customFormat="1" x14ac:dyDescent="0.3">
      <c r="A3089" s="111"/>
      <c r="C3089" s="111" t="s">
        <v>197</v>
      </c>
      <c r="D3089" s="111" t="s">
        <v>3</v>
      </c>
      <c r="E3089" s="111" t="s">
        <v>203</v>
      </c>
      <c r="J3089" s="111" t="s">
        <v>197</v>
      </c>
      <c r="K3089" s="111" t="s">
        <v>3</v>
      </c>
      <c r="L3089" s="111" t="s">
        <v>203</v>
      </c>
      <c r="Q3089" s="111" t="s">
        <v>197</v>
      </c>
      <c r="R3089" s="111" t="s">
        <v>3</v>
      </c>
      <c r="S3089" s="111" t="s">
        <v>203</v>
      </c>
    </row>
    <row r="3090" spans="1:21" s="148" customFormat="1" x14ac:dyDescent="0.3">
      <c r="A3090" s="111"/>
      <c r="B3090" s="111" t="s">
        <v>199</v>
      </c>
      <c r="C3090" s="148" t="e">
        <f>AVERAGE(B3081,C3082,D3083,E3084,F3085,G3086)</f>
        <v>#DIV/0!</v>
      </c>
      <c r="D3090" s="148" t="e">
        <f>STDEV(B3081,C3082,D3083,E3084,F3085,G3086)</f>
        <v>#DIV/0!</v>
      </c>
      <c r="E3090" s="148" t="e">
        <f>ROUND((D3090/C3090)*100,2)&amp;"%"</f>
        <v>#DIV/0!</v>
      </c>
      <c r="I3090" s="111" t="s">
        <v>199</v>
      </c>
      <c r="J3090" s="148" t="e">
        <f>AVERAGE(I3081,J3082,K3083,L3084,M3085,N3086)</f>
        <v>#DIV/0!</v>
      </c>
      <c r="K3090" s="148" t="e">
        <f>STDEV(I3081,J3082,K3083,L3084,M3085,N3086)</f>
        <v>#DIV/0!</v>
      </c>
      <c r="L3090" s="148" t="e">
        <f>ROUND((K3090/J3090)*100,2)&amp;"%"</f>
        <v>#DIV/0!</v>
      </c>
      <c r="P3090" s="111" t="s">
        <v>199</v>
      </c>
      <c r="Q3090" s="148" t="e">
        <f>AVERAGE(P3081,Q3082,R3083,S3084,T3085,U3086)</f>
        <v>#DIV/0!</v>
      </c>
      <c r="R3090" s="148" t="e">
        <f>STDEV(P3081,Q3082,R3083,S3084,T3085,U3086)</f>
        <v>#DIV/0!</v>
      </c>
      <c r="S3090" s="148" t="e">
        <f>ROUND((R3090/Q3090)*100,2)&amp;"%"</f>
        <v>#DIV/0!</v>
      </c>
    </row>
    <row r="3091" spans="1:21" s="148" customFormat="1" x14ac:dyDescent="0.3">
      <c r="A3091" s="111"/>
      <c r="B3091" s="111" t="s">
        <v>198</v>
      </c>
      <c r="C3091" s="148" t="e">
        <f>AVERAGE(B3082,C3081,D3081,F3081,G3081,E3082)</f>
        <v>#DIV/0!</v>
      </c>
      <c r="D3091" s="148" t="e">
        <f>STDEV(B3082,C3081,D3081,E3082,F3081,G3081)</f>
        <v>#DIV/0!</v>
      </c>
      <c r="E3091" s="148" t="e">
        <f t="shared" ref="E3091:E3095" si="513">ROUND((D3091/C3091)*100,2)&amp;"%"</f>
        <v>#DIV/0!</v>
      </c>
      <c r="F3091" s="111"/>
      <c r="G3091" s="111"/>
      <c r="I3091" s="111" t="s">
        <v>198</v>
      </c>
      <c r="J3091" s="148" t="e">
        <f>AVERAGE(I3082,J3081,K3081,M3081,N3081,L3082)</f>
        <v>#DIV/0!</v>
      </c>
      <c r="K3091" s="148" t="e">
        <f>STDEV(I3082,J3081,K3081,L3082,M3081,N3081)</f>
        <v>#DIV/0!</v>
      </c>
      <c r="L3091" s="148" t="e">
        <f t="shared" ref="L3091:L3095" si="514">ROUND((K3091/J3091)*100,2)&amp;"%"</f>
        <v>#DIV/0!</v>
      </c>
      <c r="M3091" s="111"/>
      <c r="N3091" s="111"/>
      <c r="P3091" s="111" t="s">
        <v>198</v>
      </c>
      <c r="Q3091" s="148" t="e">
        <f>AVERAGE(P3082,Q3081,R3081,T3081,U3081,S3082)</f>
        <v>#DIV/0!</v>
      </c>
      <c r="R3091" s="148" t="e">
        <f>STDEV(P3082,Q3081,R3081,S3082,T3081,U3081)</f>
        <v>#DIV/0!</v>
      </c>
      <c r="S3091" s="148" t="e">
        <f t="shared" ref="S3091:S3095" si="515">ROUND((R3091/Q3091)*100,2)&amp;"%"</f>
        <v>#DIV/0!</v>
      </c>
      <c r="T3091" s="111"/>
      <c r="U3091" s="111"/>
    </row>
    <row r="3092" spans="1:21" s="148" customFormat="1" x14ac:dyDescent="0.3">
      <c r="A3092" s="111"/>
      <c r="B3092" s="111" t="s">
        <v>200</v>
      </c>
      <c r="C3092" s="148" t="e">
        <f>AVERAGE(B3084,C3083,D3082,E3081,F3086,G3085)</f>
        <v>#DIV/0!</v>
      </c>
      <c r="D3092" s="148" t="e">
        <f>STDEV(B3084,C3083,D3082,E3081,F3086,G3085)</f>
        <v>#DIV/0!</v>
      </c>
      <c r="E3092" s="148" t="e">
        <f t="shared" si="513"/>
        <v>#DIV/0!</v>
      </c>
      <c r="F3092" s="111"/>
      <c r="G3092" s="111"/>
      <c r="I3092" s="111" t="s">
        <v>200</v>
      </c>
      <c r="J3092" s="148" t="e">
        <f>AVERAGE(I3084,J3083,K3082,L3081,M3086,N3085)</f>
        <v>#DIV/0!</v>
      </c>
      <c r="K3092" s="148" t="e">
        <f>STDEV(I3084,J3083,K3082,L3081,M3086,N3085)</f>
        <v>#DIV/0!</v>
      </c>
      <c r="L3092" s="148" t="e">
        <f t="shared" si="514"/>
        <v>#DIV/0!</v>
      </c>
      <c r="M3092" s="111"/>
      <c r="N3092" s="111"/>
      <c r="P3092" s="111" t="s">
        <v>200</v>
      </c>
      <c r="Q3092" s="148" t="e">
        <f>AVERAGE(P3084,Q3083,R3082,S3081,T3086,U3085)</f>
        <v>#DIV/0!</v>
      </c>
      <c r="R3092" s="148" t="e">
        <f>STDEV(P3084,Q3083,R3082,S3081,T3086,U3085)</f>
        <v>#DIV/0!</v>
      </c>
      <c r="S3092" s="148" t="e">
        <f t="shared" si="515"/>
        <v>#DIV/0!</v>
      </c>
      <c r="T3092" s="111"/>
      <c r="U3092" s="111"/>
    </row>
    <row r="3093" spans="1:21" s="148" customFormat="1" x14ac:dyDescent="0.3">
      <c r="A3093" s="111"/>
      <c r="B3093" s="111" t="s">
        <v>201</v>
      </c>
      <c r="C3093" s="148" t="e">
        <f>AVERAGE(B3085,C3086,D3086,E3085,F3084,G3083)</f>
        <v>#DIV/0!</v>
      </c>
      <c r="D3093" s="148" t="e">
        <f>STDEV(B3085,C3086,D3086,E3085,F3084,G3083)</f>
        <v>#DIV/0!</v>
      </c>
      <c r="E3093" s="148" t="e">
        <f t="shared" si="513"/>
        <v>#DIV/0!</v>
      </c>
      <c r="F3093" s="111"/>
      <c r="G3093" s="111"/>
      <c r="I3093" s="111" t="s">
        <v>201</v>
      </c>
      <c r="J3093" s="148" t="e">
        <f>AVERAGE(I3085,J3086,K3086,L3085,M3084,N3083)</f>
        <v>#DIV/0!</v>
      </c>
      <c r="K3093" s="148" t="e">
        <f>STDEV(I3085,J3086,K3086,L3085,M3084,N3083)</f>
        <v>#DIV/0!</v>
      </c>
      <c r="L3093" s="148" t="e">
        <f t="shared" si="514"/>
        <v>#DIV/0!</v>
      </c>
      <c r="M3093" s="111"/>
      <c r="N3093" s="111"/>
      <c r="P3093" s="111" t="s">
        <v>201</v>
      </c>
      <c r="Q3093" s="148" t="e">
        <f>AVERAGE(P3085,Q3086,R3086,S3085,T3084,U3083)</f>
        <v>#DIV/0!</v>
      </c>
      <c r="R3093" s="148" t="e">
        <f>STDEV(P3085,Q3086,R3086,S3085,T3084,U3083)</f>
        <v>#DIV/0!</v>
      </c>
      <c r="S3093" s="148" t="e">
        <f t="shared" si="515"/>
        <v>#DIV/0!</v>
      </c>
      <c r="T3093" s="111"/>
      <c r="U3093" s="111"/>
    </row>
    <row r="3094" spans="1:21" s="148" customFormat="1" x14ac:dyDescent="0.3">
      <c r="A3094" s="111"/>
      <c r="B3094" s="111" t="s">
        <v>202</v>
      </c>
      <c r="C3094" s="148" t="e">
        <f>AVERAGE(B3087,C3085,D3084,G3082,F3087,E3088)</f>
        <v>#DIV/0!</v>
      </c>
      <c r="D3094" s="148" t="e">
        <f>STDEV(B3087,C3085,D3084,G3082,F3087,E3088)</f>
        <v>#DIV/0!</v>
      </c>
      <c r="E3094" s="148" t="e">
        <f t="shared" si="513"/>
        <v>#DIV/0!</v>
      </c>
      <c r="F3094" s="111"/>
      <c r="G3094" s="111"/>
      <c r="I3094" s="111" t="s">
        <v>202</v>
      </c>
      <c r="J3094" s="148" t="e">
        <f>AVERAGE(I3087,J3085,K3084,N3082,M3087,L3088)</f>
        <v>#DIV/0!</v>
      </c>
      <c r="K3094" s="148" t="e">
        <f>STDEV(I3087,J3085,K3084,N3082,M3087,L3088)</f>
        <v>#DIV/0!</v>
      </c>
      <c r="L3094" s="148" t="e">
        <f t="shared" si="514"/>
        <v>#DIV/0!</v>
      </c>
      <c r="M3094" s="111"/>
      <c r="N3094" s="111"/>
      <c r="P3094" s="111" t="s">
        <v>202</v>
      </c>
      <c r="Q3094" s="148" t="e">
        <f>AVERAGE(P3087,Q3085,R3084,U3082,T3087,S3088)</f>
        <v>#DIV/0!</v>
      </c>
      <c r="R3094" s="148" t="e">
        <f>STDEV(P3087,Q3085,R3084,U3082,T3087,S3088)</f>
        <v>#DIV/0!</v>
      </c>
      <c r="S3094" s="148" t="e">
        <f t="shared" si="515"/>
        <v>#DIV/0!</v>
      </c>
      <c r="T3094" s="111"/>
      <c r="U3094" s="111"/>
    </row>
    <row r="3095" spans="1:21" s="148" customFormat="1" x14ac:dyDescent="0.3">
      <c r="A3095" s="111"/>
      <c r="B3095" s="111" t="s">
        <v>204</v>
      </c>
      <c r="C3095" s="148" t="e">
        <f>AVERAGE(B3088,C3087,D3088,E3087,F3088,G3087)</f>
        <v>#DIV/0!</v>
      </c>
      <c r="D3095" s="148" t="e">
        <f>STDEV(B3088,C3087,D3088,E3087,F3088,G3087)</f>
        <v>#DIV/0!</v>
      </c>
      <c r="E3095" s="148" t="e">
        <f t="shared" si="513"/>
        <v>#DIV/0!</v>
      </c>
      <c r="F3095" s="111"/>
      <c r="G3095" s="111"/>
      <c r="I3095" s="111" t="s">
        <v>204</v>
      </c>
      <c r="J3095" s="148" t="e">
        <f>AVERAGE(I3088,J3087,K3088,L3087,M3088,N3087)</f>
        <v>#DIV/0!</v>
      </c>
      <c r="K3095" s="148" t="e">
        <f>STDEV(I3088,J3087,K3088,L3087,M3088,N3087)</f>
        <v>#DIV/0!</v>
      </c>
      <c r="L3095" s="148" t="e">
        <f t="shared" si="514"/>
        <v>#DIV/0!</v>
      </c>
      <c r="M3095" s="111"/>
      <c r="N3095" s="111"/>
      <c r="P3095" s="111" t="s">
        <v>204</v>
      </c>
      <c r="Q3095" s="148" t="e">
        <f>AVERAGE(P3088,Q3087,R3088,S3087,T3088,U3087)</f>
        <v>#DIV/0!</v>
      </c>
      <c r="R3095" s="148" t="e">
        <f>STDEV(P3088,Q3087,R3088,S3087,T3088,U3087)</f>
        <v>#DIV/0!</v>
      </c>
      <c r="S3095" s="148" t="e">
        <f t="shared" si="515"/>
        <v>#DIV/0!</v>
      </c>
      <c r="T3095" s="111"/>
      <c r="U3095" s="111"/>
    </row>
    <row r="3096" spans="1:21" s="148" customFormat="1" x14ac:dyDescent="0.3">
      <c r="A3096" s="111"/>
      <c r="B3096" s="111"/>
      <c r="C3096" s="111"/>
      <c r="D3096" s="111"/>
      <c r="E3096" s="111"/>
      <c r="F3096" s="111"/>
      <c r="G3096" s="111"/>
      <c r="I3096" s="111"/>
      <c r="J3096" s="111"/>
      <c r="K3096" s="111"/>
      <c r="L3096" s="111"/>
      <c r="M3096" s="111"/>
      <c r="N3096" s="111"/>
      <c r="P3096" s="111"/>
      <c r="Q3096" s="111"/>
      <c r="R3096" s="111"/>
      <c r="S3096" s="111"/>
      <c r="T3096" s="111"/>
      <c r="U3096" s="111"/>
    </row>
    <row r="3097" spans="1:21" s="148" customFormat="1" x14ac:dyDescent="0.3">
      <c r="A3097" s="111"/>
      <c r="B3097" s="52" t="s">
        <v>194</v>
      </c>
      <c r="C3097" s="106"/>
      <c r="D3097" s="106"/>
      <c r="E3097" s="106"/>
      <c r="F3097" s="106"/>
      <c r="G3097" s="106"/>
      <c r="H3097" s="106"/>
      <c r="I3097" s="52" t="s">
        <v>195</v>
      </c>
      <c r="J3097" s="106"/>
      <c r="K3097" s="106"/>
      <c r="L3097" s="106"/>
      <c r="M3097" s="106"/>
      <c r="N3097" s="106"/>
      <c r="O3097" s="106"/>
      <c r="P3097" s="52" t="s">
        <v>196</v>
      </c>
      <c r="Q3097" s="106"/>
      <c r="R3097" s="106"/>
      <c r="S3097" s="106"/>
      <c r="T3097" s="106"/>
      <c r="U3097" s="106"/>
    </row>
    <row r="3098" spans="1:21" s="148" customFormat="1" x14ac:dyDescent="0.3">
      <c r="A3098" s="111"/>
      <c r="B3098" s="131"/>
      <c r="C3098" s="131"/>
      <c r="D3098" s="131"/>
      <c r="E3098" s="131"/>
      <c r="F3098" s="131"/>
      <c r="G3098" s="131"/>
      <c r="H3098" s="106"/>
      <c r="I3098" s="131"/>
      <c r="J3098" s="131"/>
      <c r="K3098" s="131"/>
      <c r="L3098" s="131"/>
      <c r="M3098" s="131"/>
      <c r="N3098" s="131"/>
      <c r="O3098" s="106"/>
      <c r="P3098" s="131"/>
      <c r="Q3098" s="131"/>
      <c r="R3098" s="131"/>
      <c r="S3098" s="131"/>
      <c r="T3098" s="131"/>
      <c r="U3098" s="131"/>
    </row>
    <row r="3099" spans="1:21" s="148" customFormat="1" x14ac:dyDescent="0.3">
      <c r="A3099" s="111"/>
      <c r="B3099" s="132"/>
      <c r="C3099" s="133"/>
      <c r="D3099" s="133"/>
      <c r="E3099" s="134"/>
      <c r="F3099" s="133"/>
      <c r="G3099" s="133"/>
      <c r="H3099" s="106"/>
      <c r="I3099" s="132"/>
      <c r="J3099" s="133"/>
      <c r="K3099" s="133"/>
      <c r="L3099" s="134"/>
      <c r="M3099" s="133"/>
      <c r="N3099" s="133"/>
      <c r="O3099" s="106"/>
      <c r="P3099" s="132"/>
      <c r="Q3099" s="133"/>
      <c r="R3099" s="133"/>
      <c r="S3099" s="134"/>
      <c r="T3099" s="133"/>
      <c r="U3099" s="133"/>
    </row>
    <row r="3100" spans="1:21" s="148" customFormat="1" x14ac:dyDescent="0.3">
      <c r="A3100" s="111"/>
      <c r="B3100" s="133"/>
      <c r="C3100" s="132"/>
      <c r="D3100" s="134"/>
      <c r="E3100" s="133"/>
      <c r="F3100" s="135"/>
      <c r="G3100" s="136"/>
      <c r="H3100" s="106"/>
      <c r="I3100" s="133"/>
      <c r="J3100" s="132"/>
      <c r="K3100" s="134"/>
      <c r="L3100" s="133"/>
      <c r="M3100" s="135"/>
      <c r="N3100" s="136"/>
      <c r="O3100" s="106"/>
      <c r="P3100" s="133"/>
      <c r="Q3100" s="132"/>
      <c r="R3100" s="134"/>
      <c r="S3100" s="133"/>
      <c r="T3100" s="135"/>
      <c r="U3100" s="136"/>
    </row>
    <row r="3101" spans="1:21" s="148" customFormat="1" x14ac:dyDescent="0.3">
      <c r="A3101" s="111"/>
      <c r="B3101" s="135"/>
      <c r="C3101" s="134"/>
      <c r="D3101" s="132"/>
      <c r="E3101" s="135"/>
      <c r="F3101" s="135"/>
      <c r="G3101" s="137"/>
      <c r="H3101" s="106"/>
      <c r="I3101" s="135"/>
      <c r="J3101" s="134"/>
      <c r="K3101" s="132"/>
      <c r="L3101" s="135"/>
      <c r="M3101" s="135"/>
      <c r="N3101" s="137"/>
      <c r="O3101" s="106"/>
      <c r="P3101" s="135"/>
      <c r="Q3101" s="134"/>
      <c r="R3101" s="132"/>
      <c r="S3101" s="135"/>
      <c r="T3101" s="135"/>
      <c r="U3101" s="137"/>
    </row>
    <row r="3102" spans="1:21" s="148" customFormat="1" x14ac:dyDescent="0.3">
      <c r="A3102" s="111"/>
      <c r="B3102" s="134"/>
      <c r="C3102" s="135"/>
      <c r="D3102" s="136"/>
      <c r="E3102" s="132"/>
      <c r="F3102" s="137"/>
      <c r="G3102" s="135"/>
      <c r="H3102" s="106"/>
      <c r="I3102" s="134"/>
      <c r="J3102" s="135"/>
      <c r="K3102" s="136"/>
      <c r="L3102" s="132"/>
      <c r="M3102" s="137"/>
      <c r="N3102" s="135"/>
      <c r="O3102" s="106"/>
      <c r="P3102" s="134"/>
      <c r="Q3102" s="135"/>
      <c r="R3102" s="136"/>
      <c r="S3102" s="132"/>
      <c r="T3102" s="137"/>
      <c r="U3102" s="135"/>
    </row>
    <row r="3103" spans="1:21" s="148" customFormat="1" x14ac:dyDescent="0.3">
      <c r="A3103" s="111"/>
      <c r="B3103" s="137"/>
      <c r="C3103" s="136"/>
      <c r="D3103" s="135"/>
      <c r="E3103" s="137"/>
      <c r="F3103" s="132"/>
      <c r="G3103" s="134"/>
      <c r="H3103" s="106"/>
      <c r="I3103" s="137"/>
      <c r="J3103" s="136"/>
      <c r="K3103" s="135"/>
      <c r="L3103" s="137"/>
      <c r="M3103" s="132"/>
      <c r="N3103" s="134"/>
      <c r="O3103" s="106"/>
      <c r="P3103" s="137"/>
      <c r="Q3103" s="136"/>
      <c r="R3103" s="135"/>
      <c r="S3103" s="137"/>
      <c r="T3103" s="132"/>
      <c r="U3103" s="134"/>
    </row>
    <row r="3104" spans="1:21" s="148" customFormat="1" x14ac:dyDescent="0.3">
      <c r="A3104" s="111"/>
      <c r="B3104" s="135"/>
      <c r="C3104" s="137"/>
      <c r="D3104" s="137"/>
      <c r="E3104" s="135"/>
      <c r="F3104" s="134"/>
      <c r="G3104" s="132"/>
      <c r="H3104" s="106"/>
      <c r="I3104" s="135"/>
      <c r="J3104" s="137"/>
      <c r="K3104" s="137"/>
      <c r="L3104" s="135"/>
      <c r="M3104" s="134"/>
      <c r="N3104" s="132"/>
      <c r="O3104" s="106"/>
      <c r="P3104" s="135"/>
      <c r="Q3104" s="137"/>
      <c r="R3104" s="137"/>
      <c r="S3104" s="135"/>
      <c r="T3104" s="134"/>
      <c r="U3104" s="132"/>
    </row>
    <row r="3105" spans="1:21" s="148" customFormat="1" x14ac:dyDescent="0.3">
      <c r="A3105" s="111"/>
      <c r="B3105" s="136"/>
      <c r="C3105" s="138"/>
      <c r="D3105" s="135"/>
      <c r="E3105" s="138"/>
      <c r="F3105" s="136"/>
      <c r="G3105" s="138"/>
      <c r="H3105" s="106"/>
      <c r="I3105" s="136"/>
      <c r="J3105" s="138"/>
      <c r="K3105" s="135"/>
      <c r="L3105" s="138"/>
      <c r="M3105" s="136"/>
      <c r="N3105" s="138"/>
      <c r="O3105" s="106"/>
      <c r="P3105" s="136"/>
      <c r="Q3105" s="138"/>
      <c r="R3105" s="135"/>
      <c r="S3105" s="138"/>
      <c r="T3105" s="136"/>
      <c r="U3105" s="138"/>
    </row>
    <row r="3106" spans="1:21" s="148" customFormat="1" x14ac:dyDescent="0.3">
      <c r="A3106" s="111"/>
      <c r="B3106" s="145"/>
      <c r="C3106" s="146"/>
      <c r="D3106" s="145"/>
      <c r="E3106" s="147"/>
      <c r="F3106" s="145"/>
      <c r="G3106" s="146"/>
      <c r="H3106" s="106"/>
      <c r="I3106" s="145"/>
      <c r="J3106" s="146"/>
      <c r="K3106" s="145"/>
      <c r="L3106" s="147"/>
      <c r="M3106" s="145"/>
      <c r="N3106" s="146"/>
      <c r="O3106" s="106"/>
      <c r="P3106" s="145"/>
      <c r="Q3106" s="146"/>
      <c r="R3106" s="145"/>
      <c r="S3106" s="147"/>
      <c r="T3106" s="145"/>
      <c r="U3106" s="146"/>
    </row>
    <row r="3107" spans="1:21" s="148" customFormat="1" x14ac:dyDescent="0.3">
      <c r="A3107" s="111"/>
      <c r="C3107" s="111" t="s">
        <v>197</v>
      </c>
      <c r="D3107" s="111" t="s">
        <v>3</v>
      </c>
      <c r="E3107" s="111" t="s">
        <v>203</v>
      </c>
      <c r="J3107" s="111" t="s">
        <v>197</v>
      </c>
      <c r="K3107" s="111" t="s">
        <v>3</v>
      </c>
      <c r="L3107" s="111" t="s">
        <v>203</v>
      </c>
      <c r="Q3107" s="111" t="s">
        <v>197</v>
      </c>
      <c r="R3107" s="111" t="s">
        <v>3</v>
      </c>
      <c r="S3107" s="111" t="s">
        <v>203</v>
      </c>
    </row>
    <row r="3108" spans="1:21" s="148" customFormat="1" x14ac:dyDescent="0.3">
      <c r="A3108" s="111"/>
      <c r="B3108" s="111" t="s">
        <v>199</v>
      </c>
      <c r="C3108" s="148" t="e">
        <f>AVERAGE(B3099,C3100,D3101,E3102,F3103,G3104)</f>
        <v>#DIV/0!</v>
      </c>
      <c r="D3108" s="148" t="e">
        <f>STDEV(B3099,C3100,D3101,E3102,F3103,G3104)</f>
        <v>#DIV/0!</v>
      </c>
      <c r="E3108" s="148" t="e">
        <f>ROUND((D3108/C3108)*100,2)&amp;"%"</f>
        <v>#DIV/0!</v>
      </c>
      <c r="I3108" s="111" t="s">
        <v>199</v>
      </c>
      <c r="J3108" s="148" t="e">
        <f>AVERAGE(I3099,J3100,K3101,L3102,M3103,N3104)</f>
        <v>#DIV/0!</v>
      </c>
      <c r="K3108" s="148" t="e">
        <f>STDEV(I3099,J3100,K3101,L3102,M3103,N3104)</f>
        <v>#DIV/0!</v>
      </c>
      <c r="L3108" s="148" t="e">
        <f>ROUND((K3108/J3108)*100,2)&amp;"%"</f>
        <v>#DIV/0!</v>
      </c>
      <c r="P3108" s="111" t="s">
        <v>199</v>
      </c>
      <c r="Q3108" s="148" t="e">
        <f>AVERAGE(P3099,Q3100,R3101,S3102,T3103,U3104)</f>
        <v>#DIV/0!</v>
      </c>
      <c r="R3108" s="148" t="e">
        <f>STDEV(P3099,Q3100,R3101,S3102,T3103,U3104)</f>
        <v>#DIV/0!</v>
      </c>
      <c r="S3108" s="148" t="e">
        <f>ROUND((R3108/Q3108)*100,2)&amp;"%"</f>
        <v>#DIV/0!</v>
      </c>
    </row>
    <row r="3109" spans="1:21" s="148" customFormat="1" x14ac:dyDescent="0.3">
      <c r="A3109" s="111"/>
      <c r="B3109" s="111" t="s">
        <v>198</v>
      </c>
      <c r="C3109" s="148" t="e">
        <f>AVERAGE(B3100,C3099,D3099,F3099,G3099,E3100)</f>
        <v>#DIV/0!</v>
      </c>
      <c r="D3109" s="148" t="e">
        <f>STDEV(B3100,C3099,D3099,E3100,F3099,G3099)</f>
        <v>#DIV/0!</v>
      </c>
      <c r="E3109" s="148" t="e">
        <f t="shared" ref="E3109:E3113" si="516">ROUND((D3109/C3109)*100,2)&amp;"%"</f>
        <v>#DIV/0!</v>
      </c>
      <c r="F3109" s="111"/>
      <c r="G3109" s="111"/>
      <c r="I3109" s="111" t="s">
        <v>198</v>
      </c>
      <c r="J3109" s="148" t="e">
        <f>AVERAGE(I3100,J3099,K3099,M3099,N3099,L3100)</f>
        <v>#DIV/0!</v>
      </c>
      <c r="K3109" s="148" t="e">
        <f>STDEV(I3100,J3099,K3099,L3100,M3099,N3099)</f>
        <v>#DIV/0!</v>
      </c>
      <c r="L3109" s="148" t="e">
        <f t="shared" ref="L3109:L3113" si="517">ROUND((K3109/J3109)*100,2)&amp;"%"</f>
        <v>#DIV/0!</v>
      </c>
      <c r="M3109" s="111"/>
      <c r="N3109" s="111"/>
      <c r="P3109" s="111" t="s">
        <v>198</v>
      </c>
      <c r="Q3109" s="148" t="e">
        <f>AVERAGE(P3100,Q3099,R3099,T3099,U3099,S3100)</f>
        <v>#DIV/0!</v>
      </c>
      <c r="R3109" s="148" t="e">
        <f>STDEV(P3100,Q3099,R3099,S3100,T3099,U3099)</f>
        <v>#DIV/0!</v>
      </c>
      <c r="S3109" s="148" t="e">
        <f t="shared" ref="S3109:S3113" si="518">ROUND((R3109/Q3109)*100,2)&amp;"%"</f>
        <v>#DIV/0!</v>
      </c>
      <c r="T3109" s="111"/>
      <c r="U3109" s="111"/>
    </row>
    <row r="3110" spans="1:21" s="148" customFormat="1" x14ac:dyDescent="0.3">
      <c r="A3110" s="111"/>
      <c r="B3110" s="111" t="s">
        <v>200</v>
      </c>
      <c r="C3110" s="148" t="e">
        <f>AVERAGE(B3102,C3101,D3100,E3099,F3104,G3103)</f>
        <v>#DIV/0!</v>
      </c>
      <c r="D3110" s="148" t="e">
        <f>STDEV(B3102,C3101,D3100,E3099,F3104,G3103)</f>
        <v>#DIV/0!</v>
      </c>
      <c r="E3110" s="148" t="e">
        <f t="shared" si="516"/>
        <v>#DIV/0!</v>
      </c>
      <c r="F3110" s="111"/>
      <c r="G3110" s="111"/>
      <c r="I3110" s="111" t="s">
        <v>200</v>
      </c>
      <c r="J3110" s="148" t="e">
        <f>AVERAGE(I3102,J3101,K3100,L3099,M3104,N3103)</f>
        <v>#DIV/0!</v>
      </c>
      <c r="K3110" s="148" t="e">
        <f>STDEV(I3102,J3101,K3100,L3099,M3104,N3103)</f>
        <v>#DIV/0!</v>
      </c>
      <c r="L3110" s="148" t="e">
        <f t="shared" si="517"/>
        <v>#DIV/0!</v>
      </c>
      <c r="M3110" s="111"/>
      <c r="N3110" s="111"/>
      <c r="P3110" s="111" t="s">
        <v>200</v>
      </c>
      <c r="Q3110" s="148" t="e">
        <f>AVERAGE(P3102,Q3101,R3100,S3099,T3104,U3103)</f>
        <v>#DIV/0!</v>
      </c>
      <c r="R3110" s="148" t="e">
        <f>STDEV(P3102,Q3101,R3100,S3099,T3104,U3103)</f>
        <v>#DIV/0!</v>
      </c>
      <c r="S3110" s="148" t="e">
        <f t="shared" si="518"/>
        <v>#DIV/0!</v>
      </c>
      <c r="T3110" s="111"/>
      <c r="U3110" s="111"/>
    </row>
    <row r="3111" spans="1:21" s="148" customFormat="1" x14ac:dyDescent="0.3">
      <c r="A3111" s="111"/>
      <c r="B3111" s="111" t="s">
        <v>201</v>
      </c>
      <c r="C3111" s="148" t="e">
        <f>AVERAGE(B3103,C3104,D3104,E3103,F3102,G3101)</f>
        <v>#DIV/0!</v>
      </c>
      <c r="D3111" s="148" t="e">
        <f>STDEV(B3103,C3104,D3104,E3103,F3102,G3101)</f>
        <v>#DIV/0!</v>
      </c>
      <c r="E3111" s="148" t="e">
        <f t="shared" si="516"/>
        <v>#DIV/0!</v>
      </c>
      <c r="F3111" s="111"/>
      <c r="G3111" s="111"/>
      <c r="I3111" s="111" t="s">
        <v>201</v>
      </c>
      <c r="J3111" s="148" t="e">
        <f>AVERAGE(I3103,J3104,K3104,L3103,M3102,N3101)</f>
        <v>#DIV/0!</v>
      </c>
      <c r="K3111" s="148" t="e">
        <f>STDEV(I3103,J3104,K3104,L3103,M3102,N3101)</f>
        <v>#DIV/0!</v>
      </c>
      <c r="L3111" s="148" t="e">
        <f t="shared" si="517"/>
        <v>#DIV/0!</v>
      </c>
      <c r="M3111" s="111"/>
      <c r="N3111" s="111"/>
      <c r="P3111" s="111" t="s">
        <v>201</v>
      </c>
      <c r="Q3111" s="148" t="e">
        <f>AVERAGE(P3103,Q3104,R3104,S3103,T3102,U3101)</f>
        <v>#DIV/0!</v>
      </c>
      <c r="R3111" s="148" t="e">
        <f>STDEV(P3103,Q3104,R3104,S3103,T3102,U3101)</f>
        <v>#DIV/0!</v>
      </c>
      <c r="S3111" s="148" t="e">
        <f t="shared" si="518"/>
        <v>#DIV/0!</v>
      </c>
      <c r="T3111" s="111"/>
      <c r="U3111" s="111"/>
    </row>
    <row r="3112" spans="1:21" s="148" customFormat="1" x14ac:dyDescent="0.3">
      <c r="A3112" s="111"/>
      <c r="B3112" s="111" t="s">
        <v>202</v>
      </c>
      <c r="C3112" s="148" t="e">
        <f>AVERAGE(B3105,C3103,D3102,G3100,F3105,E3106)</f>
        <v>#DIV/0!</v>
      </c>
      <c r="D3112" s="148" t="e">
        <f>STDEV(B3105,C3103,D3102,G3100,F3105,E3106)</f>
        <v>#DIV/0!</v>
      </c>
      <c r="E3112" s="148" t="e">
        <f t="shared" si="516"/>
        <v>#DIV/0!</v>
      </c>
      <c r="F3112" s="111"/>
      <c r="G3112" s="111"/>
      <c r="I3112" s="111" t="s">
        <v>202</v>
      </c>
      <c r="J3112" s="148" t="e">
        <f>AVERAGE(I3105,J3103,K3102,N3100,M3105,L3106)</f>
        <v>#DIV/0!</v>
      </c>
      <c r="K3112" s="148" t="e">
        <f>STDEV(I3105,J3103,K3102,N3100,M3105,L3106)</f>
        <v>#DIV/0!</v>
      </c>
      <c r="L3112" s="148" t="e">
        <f t="shared" si="517"/>
        <v>#DIV/0!</v>
      </c>
      <c r="M3112" s="111"/>
      <c r="N3112" s="111"/>
      <c r="P3112" s="111" t="s">
        <v>202</v>
      </c>
      <c r="Q3112" s="148" t="e">
        <f>AVERAGE(P3105,Q3103,R3102,U3100,T3105,S3106)</f>
        <v>#DIV/0!</v>
      </c>
      <c r="R3112" s="148" t="e">
        <f>STDEV(P3105,Q3103,R3102,U3100,T3105,S3106)</f>
        <v>#DIV/0!</v>
      </c>
      <c r="S3112" s="148" t="e">
        <f t="shared" si="518"/>
        <v>#DIV/0!</v>
      </c>
      <c r="T3112" s="111"/>
      <c r="U3112" s="111"/>
    </row>
    <row r="3113" spans="1:21" s="148" customFormat="1" x14ac:dyDescent="0.3">
      <c r="A3113" s="111"/>
      <c r="B3113" s="111" t="s">
        <v>204</v>
      </c>
      <c r="C3113" s="148" t="e">
        <f>AVERAGE(B3106,C3105,D3106,E3105,F3106,G3105)</f>
        <v>#DIV/0!</v>
      </c>
      <c r="D3113" s="148" t="e">
        <f>STDEV(B3106,C3105,D3106,E3105,F3106,G3105)</f>
        <v>#DIV/0!</v>
      </c>
      <c r="E3113" s="148" t="e">
        <f t="shared" si="516"/>
        <v>#DIV/0!</v>
      </c>
      <c r="F3113" s="111"/>
      <c r="G3113" s="111"/>
      <c r="I3113" s="111" t="s">
        <v>204</v>
      </c>
      <c r="J3113" s="148" t="e">
        <f>AVERAGE(I3106,J3105,K3106,L3105,M3106,N3105)</f>
        <v>#DIV/0!</v>
      </c>
      <c r="K3113" s="148" t="e">
        <f>STDEV(I3106,J3105,K3106,L3105,M3106,N3105)</f>
        <v>#DIV/0!</v>
      </c>
      <c r="L3113" s="148" t="e">
        <f t="shared" si="517"/>
        <v>#DIV/0!</v>
      </c>
      <c r="M3113" s="111"/>
      <c r="N3113" s="111"/>
      <c r="P3113" s="111" t="s">
        <v>204</v>
      </c>
      <c r="Q3113" s="148" t="e">
        <f>AVERAGE(P3106,Q3105,R3106,S3105,T3106,U3105)</f>
        <v>#DIV/0!</v>
      </c>
      <c r="R3113" s="148" t="e">
        <f>STDEV(P3106,Q3105,R3106,S3105,T3106,U3105)</f>
        <v>#DIV/0!</v>
      </c>
      <c r="S3113" s="148" t="e">
        <f t="shared" si="518"/>
        <v>#DIV/0!</v>
      </c>
      <c r="T3113" s="111"/>
      <c r="U3113" s="111"/>
    </row>
    <row r="3114" spans="1:21" s="148" customFormat="1" x14ac:dyDescent="0.3">
      <c r="A3114" s="111"/>
      <c r="B3114" s="111"/>
      <c r="C3114" s="111"/>
      <c r="D3114" s="111"/>
      <c r="E3114" s="111"/>
      <c r="F3114" s="111"/>
      <c r="G3114" s="111"/>
      <c r="I3114" s="111"/>
      <c r="J3114" s="111"/>
      <c r="K3114" s="111"/>
      <c r="L3114" s="111"/>
      <c r="M3114" s="111"/>
      <c r="N3114" s="111"/>
      <c r="P3114" s="111"/>
      <c r="Q3114" s="111"/>
      <c r="R3114" s="111"/>
      <c r="S3114" s="111"/>
      <c r="T3114" s="111"/>
      <c r="U3114" s="111"/>
    </row>
    <row r="3115" spans="1:21" s="148" customFormat="1" x14ac:dyDescent="0.3">
      <c r="A3115" s="111"/>
      <c r="B3115" s="52" t="s">
        <v>194</v>
      </c>
      <c r="C3115" s="106"/>
      <c r="D3115" s="106"/>
      <c r="E3115" s="106"/>
      <c r="F3115" s="106"/>
      <c r="G3115" s="106"/>
      <c r="H3115" s="106"/>
      <c r="I3115" s="52" t="s">
        <v>195</v>
      </c>
      <c r="J3115" s="106"/>
      <c r="K3115" s="106"/>
      <c r="L3115" s="106"/>
      <c r="M3115" s="106"/>
      <c r="N3115" s="106"/>
      <c r="O3115" s="106"/>
      <c r="P3115" s="52" t="s">
        <v>196</v>
      </c>
      <c r="Q3115" s="106"/>
      <c r="R3115" s="106"/>
      <c r="S3115" s="106"/>
      <c r="T3115" s="106"/>
      <c r="U3115" s="106"/>
    </row>
    <row r="3116" spans="1:21" s="148" customFormat="1" x14ac:dyDescent="0.3">
      <c r="A3116" s="111"/>
      <c r="B3116" s="131"/>
      <c r="C3116" s="131"/>
      <c r="D3116" s="131"/>
      <c r="E3116" s="131"/>
      <c r="F3116" s="131"/>
      <c r="G3116" s="131"/>
      <c r="H3116" s="106"/>
      <c r="I3116" s="131"/>
      <c r="J3116" s="131"/>
      <c r="K3116" s="131"/>
      <c r="L3116" s="131"/>
      <c r="M3116" s="131"/>
      <c r="N3116" s="131"/>
      <c r="O3116" s="106"/>
      <c r="P3116" s="131"/>
      <c r="Q3116" s="131"/>
      <c r="R3116" s="131"/>
      <c r="S3116" s="131"/>
      <c r="T3116" s="131"/>
      <c r="U3116" s="131"/>
    </row>
    <row r="3117" spans="1:21" s="148" customFormat="1" x14ac:dyDescent="0.3">
      <c r="A3117" s="111"/>
      <c r="B3117" s="132"/>
      <c r="C3117" s="133"/>
      <c r="D3117" s="133"/>
      <c r="E3117" s="134"/>
      <c r="F3117" s="133"/>
      <c r="G3117" s="133"/>
      <c r="H3117" s="106"/>
      <c r="I3117" s="132"/>
      <c r="J3117" s="133"/>
      <c r="K3117" s="133"/>
      <c r="L3117" s="134"/>
      <c r="M3117" s="133"/>
      <c r="N3117" s="133"/>
      <c r="O3117" s="106"/>
      <c r="P3117" s="132"/>
      <c r="Q3117" s="133"/>
      <c r="R3117" s="133"/>
      <c r="S3117" s="134"/>
      <c r="T3117" s="133"/>
      <c r="U3117" s="133"/>
    </row>
    <row r="3118" spans="1:21" s="148" customFormat="1" x14ac:dyDescent="0.3">
      <c r="A3118" s="111"/>
      <c r="B3118" s="133"/>
      <c r="C3118" s="132"/>
      <c r="D3118" s="134"/>
      <c r="E3118" s="133"/>
      <c r="F3118" s="135"/>
      <c r="G3118" s="136"/>
      <c r="H3118" s="106"/>
      <c r="I3118" s="133"/>
      <c r="J3118" s="132"/>
      <c r="K3118" s="134"/>
      <c r="L3118" s="133"/>
      <c r="M3118" s="135"/>
      <c r="N3118" s="136"/>
      <c r="O3118" s="106"/>
      <c r="P3118" s="133"/>
      <c r="Q3118" s="132"/>
      <c r="R3118" s="134"/>
      <c r="S3118" s="133"/>
      <c r="T3118" s="135"/>
      <c r="U3118" s="136"/>
    </row>
    <row r="3119" spans="1:21" s="148" customFormat="1" x14ac:dyDescent="0.3">
      <c r="A3119" s="111"/>
      <c r="B3119" s="135"/>
      <c r="C3119" s="134"/>
      <c r="D3119" s="132"/>
      <c r="E3119" s="135"/>
      <c r="F3119" s="135"/>
      <c r="G3119" s="137"/>
      <c r="H3119" s="106"/>
      <c r="I3119" s="135"/>
      <c r="J3119" s="134"/>
      <c r="K3119" s="132"/>
      <c r="L3119" s="135"/>
      <c r="M3119" s="135"/>
      <c r="N3119" s="137"/>
      <c r="O3119" s="106"/>
      <c r="P3119" s="135"/>
      <c r="Q3119" s="134"/>
      <c r="R3119" s="132"/>
      <c r="S3119" s="135"/>
      <c r="T3119" s="135"/>
      <c r="U3119" s="137"/>
    </row>
    <row r="3120" spans="1:21" s="148" customFormat="1" x14ac:dyDescent="0.3">
      <c r="A3120" s="111"/>
      <c r="B3120" s="134"/>
      <c r="C3120" s="135"/>
      <c r="D3120" s="136"/>
      <c r="E3120" s="132"/>
      <c r="F3120" s="137"/>
      <c r="G3120" s="135"/>
      <c r="H3120" s="106"/>
      <c r="I3120" s="134"/>
      <c r="J3120" s="135"/>
      <c r="K3120" s="136"/>
      <c r="L3120" s="132"/>
      <c r="M3120" s="137"/>
      <c r="N3120" s="135"/>
      <c r="O3120" s="106"/>
      <c r="P3120" s="134"/>
      <c r="Q3120" s="135"/>
      <c r="R3120" s="136"/>
      <c r="S3120" s="132"/>
      <c r="T3120" s="137"/>
      <c r="U3120" s="135"/>
    </row>
    <row r="3121" spans="1:21" s="148" customFormat="1" x14ac:dyDescent="0.3">
      <c r="A3121" s="111"/>
      <c r="B3121" s="137"/>
      <c r="C3121" s="136"/>
      <c r="D3121" s="135"/>
      <c r="E3121" s="137"/>
      <c r="F3121" s="132"/>
      <c r="G3121" s="134"/>
      <c r="H3121" s="106"/>
      <c r="I3121" s="137"/>
      <c r="J3121" s="136"/>
      <c r="K3121" s="135"/>
      <c r="L3121" s="137"/>
      <c r="M3121" s="132"/>
      <c r="N3121" s="134"/>
      <c r="O3121" s="106"/>
      <c r="P3121" s="137"/>
      <c r="Q3121" s="136"/>
      <c r="R3121" s="135"/>
      <c r="S3121" s="137"/>
      <c r="T3121" s="132"/>
      <c r="U3121" s="134"/>
    </row>
    <row r="3122" spans="1:21" s="148" customFormat="1" x14ac:dyDescent="0.3">
      <c r="A3122" s="111"/>
      <c r="B3122" s="135"/>
      <c r="C3122" s="137"/>
      <c r="D3122" s="137"/>
      <c r="E3122" s="135"/>
      <c r="F3122" s="134"/>
      <c r="G3122" s="132"/>
      <c r="H3122" s="106"/>
      <c r="I3122" s="135"/>
      <c r="J3122" s="137"/>
      <c r="K3122" s="137"/>
      <c r="L3122" s="135"/>
      <c r="M3122" s="134"/>
      <c r="N3122" s="132"/>
      <c r="O3122" s="106"/>
      <c r="P3122" s="135"/>
      <c r="Q3122" s="137"/>
      <c r="R3122" s="137"/>
      <c r="S3122" s="135"/>
      <c r="T3122" s="134"/>
      <c r="U3122" s="132"/>
    </row>
    <row r="3123" spans="1:21" s="148" customFormat="1" x14ac:dyDescent="0.3">
      <c r="A3123" s="111"/>
      <c r="B3123" s="136"/>
      <c r="C3123" s="138"/>
      <c r="D3123" s="135"/>
      <c r="E3123" s="138"/>
      <c r="F3123" s="136"/>
      <c r="G3123" s="138"/>
      <c r="H3123" s="106"/>
      <c r="I3123" s="136"/>
      <c r="J3123" s="138"/>
      <c r="K3123" s="135"/>
      <c r="L3123" s="138"/>
      <c r="M3123" s="136"/>
      <c r="N3123" s="138"/>
      <c r="O3123" s="106"/>
      <c r="P3123" s="136"/>
      <c r="Q3123" s="138"/>
      <c r="R3123" s="135"/>
      <c r="S3123" s="138"/>
      <c r="T3123" s="136"/>
      <c r="U3123" s="138"/>
    </row>
    <row r="3124" spans="1:21" s="148" customFormat="1" x14ac:dyDescent="0.3">
      <c r="A3124" s="111"/>
      <c r="B3124" s="145"/>
      <c r="C3124" s="146"/>
      <c r="D3124" s="145"/>
      <c r="E3124" s="147"/>
      <c r="F3124" s="145"/>
      <c r="G3124" s="146"/>
      <c r="H3124" s="106"/>
      <c r="I3124" s="145"/>
      <c r="J3124" s="146"/>
      <c r="K3124" s="145"/>
      <c r="L3124" s="147"/>
      <c r="M3124" s="145"/>
      <c r="N3124" s="146"/>
      <c r="O3124" s="106"/>
      <c r="P3124" s="145"/>
      <c r="Q3124" s="146"/>
      <c r="R3124" s="145"/>
      <c r="S3124" s="147"/>
      <c r="T3124" s="145"/>
      <c r="U3124" s="146"/>
    </row>
    <row r="3125" spans="1:21" s="148" customFormat="1" x14ac:dyDescent="0.3">
      <c r="A3125" s="111"/>
      <c r="C3125" s="111" t="s">
        <v>197</v>
      </c>
      <c r="D3125" s="111" t="s">
        <v>3</v>
      </c>
      <c r="E3125" s="111" t="s">
        <v>203</v>
      </c>
      <c r="J3125" s="111" t="s">
        <v>197</v>
      </c>
      <c r="K3125" s="111" t="s">
        <v>3</v>
      </c>
      <c r="L3125" s="111" t="s">
        <v>203</v>
      </c>
      <c r="Q3125" s="111" t="s">
        <v>197</v>
      </c>
      <c r="R3125" s="111" t="s">
        <v>3</v>
      </c>
      <c r="S3125" s="111" t="s">
        <v>203</v>
      </c>
    </row>
    <row r="3126" spans="1:21" s="148" customFormat="1" x14ac:dyDescent="0.3">
      <c r="A3126" s="111"/>
      <c r="B3126" s="111" t="s">
        <v>199</v>
      </c>
      <c r="C3126" s="148" t="e">
        <f>AVERAGE(B3117,C3118,D3119,E3120,F3121,G3122)</f>
        <v>#DIV/0!</v>
      </c>
      <c r="D3126" s="148" t="e">
        <f>STDEV(B3117,C3118,D3119,E3120,F3121,G3122)</f>
        <v>#DIV/0!</v>
      </c>
      <c r="E3126" s="148" t="e">
        <f>ROUND((D3126/C3126)*100,2)&amp;"%"</f>
        <v>#DIV/0!</v>
      </c>
      <c r="I3126" s="111" t="s">
        <v>199</v>
      </c>
      <c r="J3126" s="148" t="e">
        <f>AVERAGE(I3117,J3118,K3119,L3120,M3121,N3122)</f>
        <v>#DIV/0!</v>
      </c>
      <c r="K3126" s="148" t="e">
        <f>STDEV(I3117,J3118,K3119,L3120,M3121,N3122)</f>
        <v>#DIV/0!</v>
      </c>
      <c r="L3126" s="148" t="e">
        <f>ROUND((K3126/J3126)*100,2)&amp;"%"</f>
        <v>#DIV/0!</v>
      </c>
      <c r="P3126" s="111" t="s">
        <v>199</v>
      </c>
      <c r="Q3126" s="148" t="e">
        <f>AVERAGE(P3117,Q3118,R3119,S3120,T3121,U3122)</f>
        <v>#DIV/0!</v>
      </c>
      <c r="R3126" s="148" t="e">
        <f>STDEV(P3117,Q3118,R3119,S3120,T3121,U3122)</f>
        <v>#DIV/0!</v>
      </c>
      <c r="S3126" s="148" t="e">
        <f>ROUND((R3126/Q3126)*100,2)&amp;"%"</f>
        <v>#DIV/0!</v>
      </c>
    </row>
    <row r="3127" spans="1:21" s="148" customFormat="1" x14ac:dyDescent="0.3">
      <c r="A3127" s="111"/>
      <c r="B3127" s="111" t="s">
        <v>198</v>
      </c>
      <c r="C3127" s="148" t="e">
        <f>AVERAGE(B3118,C3117,D3117,F3117,G3117,E3118)</f>
        <v>#DIV/0!</v>
      </c>
      <c r="D3127" s="148" t="e">
        <f>STDEV(B3118,C3117,D3117,E3118,F3117,G3117)</f>
        <v>#DIV/0!</v>
      </c>
      <c r="E3127" s="148" t="e">
        <f t="shared" ref="E3127:E3131" si="519">ROUND((D3127/C3127)*100,2)&amp;"%"</f>
        <v>#DIV/0!</v>
      </c>
      <c r="F3127" s="111"/>
      <c r="G3127" s="111"/>
      <c r="I3127" s="111" t="s">
        <v>198</v>
      </c>
      <c r="J3127" s="148" t="e">
        <f>AVERAGE(I3118,J3117,K3117,M3117,N3117,L3118)</f>
        <v>#DIV/0!</v>
      </c>
      <c r="K3127" s="148" t="e">
        <f>STDEV(I3118,J3117,K3117,L3118,M3117,N3117)</f>
        <v>#DIV/0!</v>
      </c>
      <c r="L3127" s="148" t="e">
        <f t="shared" ref="L3127:L3131" si="520">ROUND((K3127/J3127)*100,2)&amp;"%"</f>
        <v>#DIV/0!</v>
      </c>
      <c r="M3127" s="111"/>
      <c r="N3127" s="111"/>
      <c r="P3127" s="111" t="s">
        <v>198</v>
      </c>
      <c r="Q3127" s="148" t="e">
        <f>AVERAGE(P3118,Q3117,R3117,T3117,U3117,S3118)</f>
        <v>#DIV/0!</v>
      </c>
      <c r="R3127" s="148" t="e">
        <f>STDEV(P3118,Q3117,R3117,S3118,T3117,U3117)</f>
        <v>#DIV/0!</v>
      </c>
      <c r="S3127" s="148" t="e">
        <f t="shared" ref="S3127:S3131" si="521">ROUND((R3127/Q3127)*100,2)&amp;"%"</f>
        <v>#DIV/0!</v>
      </c>
      <c r="T3127" s="111"/>
      <c r="U3127" s="111"/>
    </row>
    <row r="3128" spans="1:21" s="148" customFormat="1" x14ac:dyDescent="0.3">
      <c r="A3128" s="111"/>
      <c r="B3128" s="111" t="s">
        <v>200</v>
      </c>
      <c r="C3128" s="148" t="e">
        <f>AVERAGE(B3120,C3119,D3118,E3117,F3122,G3121)</f>
        <v>#DIV/0!</v>
      </c>
      <c r="D3128" s="148" t="e">
        <f>STDEV(B3120,C3119,D3118,E3117,F3122,G3121)</f>
        <v>#DIV/0!</v>
      </c>
      <c r="E3128" s="148" t="e">
        <f t="shared" si="519"/>
        <v>#DIV/0!</v>
      </c>
      <c r="F3128" s="111"/>
      <c r="G3128" s="111"/>
      <c r="I3128" s="111" t="s">
        <v>200</v>
      </c>
      <c r="J3128" s="148" t="e">
        <f>AVERAGE(I3120,J3119,K3118,L3117,M3122,N3121)</f>
        <v>#DIV/0!</v>
      </c>
      <c r="K3128" s="148" t="e">
        <f>STDEV(I3120,J3119,K3118,L3117,M3122,N3121)</f>
        <v>#DIV/0!</v>
      </c>
      <c r="L3128" s="148" t="e">
        <f t="shared" si="520"/>
        <v>#DIV/0!</v>
      </c>
      <c r="M3128" s="111"/>
      <c r="N3128" s="111"/>
      <c r="P3128" s="111" t="s">
        <v>200</v>
      </c>
      <c r="Q3128" s="148" t="e">
        <f>AVERAGE(P3120,Q3119,R3118,S3117,T3122,U3121)</f>
        <v>#DIV/0!</v>
      </c>
      <c r="R3128" s="148" t="e">
        <f>STDEV(P3120,Q3119,R3118,S3117,T3122,U3121)</f>
        <v>#DIV/0!</v>
      </c>
      <c r="S3128" s="148" t="e">
        <f t="shared" si="521"/>
        <v>#DIV/0!</v>
      </c>
      <c r="T3128" s="111"/>
      <c r="U3128" s="111"/>
    </row>
    <row r="3129" spans="1:21" s="148" customFormat="1" x14ac:dyDescent="0.3">
      <c r="A3129" s="111"/>
      <c r="B3129" s="111" t="s">
        <v>201</v>
      </c>
      <c r="C3129" s="148" t="e">
        <f>AVERAGE(B3121,C3122,D3122,E3121,F3120,G3119)</f>
        <v>#DIV/0!</v>
      </c>
      <c r="D3129" s="148" t="e">
        <f>STDEV(B3121,C3122,D3122,E3121,F3120,G3119)</f>
        <v>#DIV/0!</v>
      </c>
      <c r="E3129" s="148" t="e">
        <f t="shared" si="519"/>
        <v>#DIV/0!</v>
      </c>
      <c r="F3129" s="111"/>
      <c r="G3129" s="111"/>
      <c r="I3129" s="111" t="s">
        <v>201</v>
      </c>
      <c r="J3129" s="148" t="e">
        <f>AVERAGE(I3121,J3122,K3122,L3121,M3120,N3119)</f>
        <v>#DIV/0!</v>
      </c>
      <c r="K3129" s="148" t="e">
        <f>STDEV(I3121,J3122,K3122,L3121,M3120,N3119)</f>
        <v>#DIV/0!</v>
      </c>
      <c r="L3129" s="148" t="e">
        <f t="shared" si="520"/>
        <v>#DIV/0!</v>
      </c>
      <c r="M3129" s="111"/>
      <c r="N3129" s="111"/>
      <c r="P3129" s="111" t="s">
        <v>201</v>
      </c>
      <c r="Q3129" s="148" t="e">
        <f>AVERAGE(P3121,Q3122,R3122,S3121,T3120,U3119)</f>
        <v>#DIV/0!</v>
      </c>
      <c r="R3129" s="148" t="e">
        <f>STDEV(P3121,Q3122,R3122,S3121,T3120,U3119)</f>
        <v>#DIV/0!</v>
      </c>
      <c r="S3129" s="148" t="e">
        <f t="shared" si="521"/>
        <v>#DIV/0!</v>
      </c>
      <c r="T3129" s="111"/>
      <c r="U3129" s="111"/>
    </row>
    <row r="3130" spans="1:21" s="148" customFormat="1" x14ac:dyDescent="0.3">
      <c r="A3130" s="111"/>
      <c r="B3130" s="111" t="s">
        <v>202</v>
      </c>
      <c r="C3130" s="148" t="e">
        <f>AVERAGE(B3123,C3121,D3120,G3118,F3123,E3124)</f>
        <v>#DIV/0!</v>
      </c>
      <c r="D3130" s="148" t="e">
        <f>STDEV(B3123,C3121,D3120,G3118,F3123,E3124)</f>
        <v>#DIV/0!</v>
      </c>
      <c r="E3130" s="148" t="e">
        <f t="shared" si="519"/>
        <v>#DIV/0!</v>
      </c>
      <c r="F3130" s="111"/>
      <c r="G3130" s="111"/>
      <c r="I3130" s="111" t="s">
        <v>202</v>
      </c>
      <c r="J3130" s="148" t="e">
        <f>AVERAGE(I3123,J3121,K3120,N3118,M3123,L3124)</f>
        <v>#DIV/0!</v>
      </c>
      <c r="K3130" s="148" t="e">
        <f>STDEV(I3123,J3121,K3120,N3118,M3123,L3124)</f>
        <v>#DIV/0!</v>
      </c>
      <c r="L3130" s="148" t="e">
        <f t="shared" si="520"/>
        <v>#DIV/0!</v>
      </c>
      <c r="M3130" s="111"/>
      <c r="N3130" s="111"/>
      <c r="P3130" s="111" t="s">
        <v>202</v>
      </c>
      <c r="Q3130" s="148" t="e">
        <f>AVERAGE(P3123,Q3121,R3120,U3118,T3123,S3124)</f>
        <v>#DIV/0!</v>
      </c>
      <c r="R3130" s="148" t="e">
        <f>STDEV(P3123,Q3121,R3120,U3118,T3123,S3124)</f>
        <v>#DIV/0!</v>
      </c>
      <c r="S3130" s="148" t="e">
        <f t="shared" si="521"/>
        <v>#DIV/0!</v>
      </c>
      <c r="T3130" s="111"/>
      <c r="U3130" s="111"/>
    </row>
    <row r="3131" spans="1:21" s="148" customFormat="1" x14ac:dyDescent="0.3">
      <c r="A3131" s="111"/>
      <c r="B3131" s="111" t="s">
        <v>204</v>
      </c>
      <c r="C3131" s="148" t="e">
        <f>AVERAGE(B3124,C3123,D3124,E3123,F3124,G3123)</f>
        <v>#DIV/0!</v>
      </c>
      <c r="D3131" s="148" t="e">
        <f>STDEV(B3124,C3123,D3124,E3123,F3124,G3123)</f>
        <v>#DIV/0!</v>
      </c>
      <c r="E3131" s="148" t="e">
        <f t="shared" si="519"/>
        <v>#DIV/0!</v>
      </c>
      <c r="F3131" s="111"/>
      <c r="G3131" s="111"/>
      <c r="I3131" s="111" t="s">
        <v>204</v>
      </c>
      <c r="J3131" s="148" t="e">
        <f>AVERAGE(I3124,J3123,K3124,L3123,M3124,N3123)</f>
        <v>#DIV/0!</v>
      </c>
      <c r="K3131" s="148" t="e">
        <f>STDEV(I3124,J3123,K3124,L3123,M3124,N3123)</f>
        <v>#DIV/0!</v>
      </c>
      <c r="L3131" s="148" t="e">
        <f t="shared" si="520"/>
        <v>#DIV/0!</v>
      </c>
      <c r="M3131" s="111"/>
      <c r="N3131" s="111"/>
      <c r="P3131" s="111" t="s">
        <v>204</v>
      </c>
      <c r="Q3131" s="148" t="e">
        <f>AVERAGE(P3124,Q3123,R3124,S3123,T3124,U3123)</f>
        <v>#DIV/0!</v>
      </c>
      <c r="R3131" s="148" t="e">
        <f>STDEV(P3124,Q3123,R3124,S3123,T3124,U3123)</f>
        <v>#DIV/0!</v>
      </c>
      <c r="S3131" s="148" t="e">
        <f t="shared" si="521"/>
        <v>#DIV/0!</v>
      </c>
      <c r="T3131" s="111"/>
      <c r="U3131" s="111"/>
    </row>
    <row r="3132" spans="1:21" s="148" customFormat="1" x14ac:dyDescent="0.3">
      <c r="A3132" s="111"/>
      <c r="B3132" s="111"/>
      <c r="C3132" s="111"/>
      <c r="D3132" s="111"/>
      <c r="E3132" s="111"/>
      <c r="F3132" s="111"/>
      <c r="G3132" s="111"/>
      <c r="I3132" s="111"/>
      <c r="J3132" s="111"/>
      <c r="K3132" s="111"/>
      <c r="L3132" s="111"/>
      <c r="M3132" s="111"/>
      <c r="N3132" s="111"/>
      <c r="P3132" s="111"/>
      <c r="Q3132" s="111"/>
      <c r="R3132" s="111"/>
      <c r="S3132" s="111"/>
      <c r="T3132" s="111"/>
      <c r="U3132" s="111"/>
    </row>
    <row r="3133" spans="1:21" s="148" customFormat="1" x14ac:dyDescent="0.3">
      <c r="A3133" s="111"/>
      <c r="B3133" s="52" t="s">
        <v>194</v>
      </c>
      <c r="C3133" s="106"/>
      <c r="D3133" s="106"/>
      <c r="E3133" s="106"/>
      <c r="F3133" s="106"/>
      <c r="G3133" s="106"/>
      <c r="H3133" s="106"/>
      <c r="I3133" s="52" t="s">
        <v>195</v>
      </c>
      <c r="J3133" s="106"/>
      <c r="K3133" s="106"/>
      <c r="L3133" s="106"/>
      <c r="M3133" s="106"/>
      <c r="N3133" s="106"/>
      <c r="O3133" s="106"/>
      <c r="P3133" s="52" t="s">
        <v>196</v>
      </c>
      <c r="Q3133" s="106"/>
      <c r="R3133" s="106"/>
      <c r="S3133" s="106"/>
      <c r="T3133" s="106"/>
      <c r="U3133" s="106"/>
    </row>
    <row r="3134" spans="1:21" s="148" customFormat="1" x14ac:dyDescent="0.3">
      <c r="A3134" s="111"/>
      <c r="B3134" s="131"/>
      <c r="C3134" s="131"/>
      <c r="D3134" s="131"/>
      <c r="E3134" s="131"/>
      <c r="F3134" s="131"/>
      <c r="G3134" s="131"/>
      <c r="H3134" s="106"/>
      <c r="I3134" s="131"/>
      <c r="J3134" s="131"/>
      <c r="K3134" s="131"/>
      <c r="L3134" s="131"/>
      <c r="M3134" s="131"/>
      <c r="N3134" s="131"/>
      <c r="O3134" s="106"/>
      <c r="P3134" s="131"/>
      <c r="Q3134" s="131"/>
      <c r="R3134" s="131"/>
      <c r="S3134" s="131"/>
      <c r="T3134" s="131"/>
      <c r="U3134" s="131"/>
    </row>
    <row r="3135" spans="1:21" s="148" customFormat="1" x14ac:dyDescent="0.3">
      <c r="A3135" s="111"/>
      <c r="B3135" s="132"/>
      <c r="C3135" s="133"/>
      <c r="D3135" s="133"/>
      <c r="E3135" s="134"/>
      <c r="F3135" s="133"/>
      <c r="G3135" s="133"/>
      <c r="H3135" s="106"/>
      <c r="I3135" s="132"/>
      <c r="J3135" s="133"/>
      <c r="K3135" s="133"/>
      <c r="L3135" s="134"/>
      <c r="M3135" s="133"/>
      <c r="N3135" s="133"/>
      <c r="O3135" s="106"/>
      <c r="P3135" s="132"/>
      <c r="Q3135" s="133"/>
      <c r="R3135" s="133"/>
      <c r="S3135" s="134"/>
      <c r="T3135" s="133"/>
      <c r="U3135" s="133"/>
    </row>
    <row r="3136" spans="1:21" s="148" customFormat="1" x14ac:dyDescent="0.3">
      <c r="A3136" s="111"/>
      <c r="B3136" s="133"/>
      <c r="C3136" s="132"/>
      <c r="D3136" s="134"/>
      <c r="E3136" s="133"/>
      <c r="F3136" s="135"/>
      <c r="G3136" s="136"/>
      <c r="H3136" s="106"/>
      <c r="I3136" s="133"/>
      <c r="J3136" s="132"/>
      <c r="K3136" s="134"/>
      <c r="L3136" s="133"/>
      <c r="M3136" s="135"/>
      <c r="N3136" s="136"/>
      <c r="O3136" s="106"/>
      <c r="P3136" s="133"/>
      <c r="Q3136" s="132"/>
      <c r="R3136" s="134"/>
      <c r="S3136" s="133"/>
      <c r="T3136" s="135"/>
      <c r="U3136" s="136"/>
    </row>
    <row r="3137" spans="1:21" s="148" customFormat="1" x14ac:dyDescent="0.3">
      <c r="A3137" s="111"/>
      <c r="B3137" s="135"/>
      <c r="C3137" s="134"/>
      <c r="D3137" s="132"/>
      <c r="E3137" s="135"/>
      <c r="F3137" s="135"/>
      <c r="G3137" s="137"/>
      <c r="H3137" s="106"/>
      <c r="I3137" s="135"/>
      <c r="J3137" s="134"/>
      <c r="K3137" s="132"/>
      <c r="L3137" s="135"/>
      <c r="M3137" s="135"/>
      <c r="N3137" s="137"/>
      <c r="O3137" s="106"/>
      <c r="P3137" s="135"/>
      <c r="Q3137" s="134"/>
      <c r="R3137" s="132"/>
      <c r="S3137" s="135"/>
      <c r="T3137" s="135"/>
      <c r="U3137" s="137"/>
    </row>
    <row r="3138" spans="1:21" s="148" customFormat="1" x14ac:dyDescent="0.3">
      <c r="A3138" s="111"/>
      <c r="B3138" s="134"/>
      <c r="C3138" s="135"/>
      <c r="D3138" s="136"/>
      <c r="E3138" s="132"/>
      <c r="F3138" s="137"/>
      <c r="G3138" s="135"/>
      <c r="H3138" s="106"/>
      <c r="I3138" s="134"/>
      <c r="J3138" s="135"/>
      <c r="K3138" s="136"/>
      <c r="L3138" s="132"/>
      <c r="M3138" s="137"/>
      <c r="N3138" s="135"/>
      <c r="O3138" s="106"/>
      <c r="P3138" s="134"/>
      <c r="Q3138" s="135"/>
      <c r="R3138" s="136"/>
      <c r="S3138" s="132"/>
      <c r="T3138" s="137"/>
      <c r="U3138" s="135"/>
    </row>
    <row r="3139" spans="1:21" s="148" customFormat="1" x14ac:dyDescent="0.3">
      <c r="A3139" s="111"/>
      <c r="B3139" s="137"/>
      <c r="C3139" s="136"/>
      <c r="D3139" s="135"/>
      <c r="E3139" s="137"/>
      <c r="F3139" s="132"/>
      <c r="G3139" s="134"/>
      <c r="H3139" s="106"/>
      <c r="I3139" s="137"/>
      <c r="J3139" s="136"/>
      <c r="K3139" s="135"/>
      <c r="L3139" s="137"/>
      <c r="M3139" s="132"/>
      <c r="N3139" s="134"/>
      <c r="O3139" s="106"/>
      <c r="P3139" s="137"/>
      <c r="Q3139" s="136"/>
      <c r="R3139" s="135"/>
      <c r="S3139" s="137"/>
      <c r="T3139" s="132"/>
      <c r="U3139" s="134"/>
    </row>
    <row r="3140" spans="1:21" s="148" customFormat="1" x14ac:dyDescent="0.3">
      <c r="A3140" s="111"/>
      <c r="B3140" s="135"/>
      <c r="C3140" s="137"/>
      <c r="D3140" s="137"/>
      <c r="E3140" s="135"/>
      <c r="F3140" s="134"/>
      <c r="G3140" s="132"/>
      <c r="H3140" s="106"/>
      <c r="I3140" s="135"/>
      <c r="J3140" s="137"/>
      <c r="K3140" s="137"/>
      <c r="L3140" s="135"/>
      <c r="M3140" s="134"/>
      <c r="N3140" s="132"/>
      <c r="O3140" s="106"/>
      <c r="P3140" s="135"/>
      <c r="Q3140" s="137"/>
      <c r="R3140" s="137"/>
      <c r="S3140" s="135"/>
      <c r="T3140" s="134"/>
      <c r="U3140" s="132"/>
    </row>
    <row r="3141" spans="1:21" s="148" customFormat="1" x14ac:dyDescent="0.3">
      <c r="A3141" s="111"/>
      <c r="B3141" s="136"/>
      <c r="C3141" s="138"/>
      <c r="D3141" s="135"/>
      <c r="E3141" s="138"/>
      <c r="F3141" s="136"/>
      <c r="G3141" s="138"/>
      <c r="H3141" s="106"/>
      <c r="I3141" s="136"/>
      <c r="J3141" s="138"/>
      <c r="K3141" s="135"/>
      <c r="L3141" s="138"/>
      <c r="M3141" s="136"/>
      <c r="N3141" s="138"/>
      <c r="O3141" s="106"/>
      <c r="P3141" s="136"/>
      <c r="Q3141" s="138"/>
      <c r="R3141" s="135"/>
      <c r="S3141" s="138"/>
      <c r="T3141" s="136"/>
      <c r="U3141" s="138"/>
    </row>
    <row r="3142" spans="1:21" s="148" customFormat="1" x14ac:dyDescent="0.3">
      <c r="A3142" s="111"/>
      <c r="B3142" s="145"/>
      <c r="C3142" s="146"/>
      <c r="D3142" s="145"/>
      <c r="E3142" s="147"/>
      <c r="F3142" s="145"/>
      <c r="G3142" s="146"/>
      <c r="H3142" s="106"/>
      <c r="I3142" s="145"/>
      <c r="J3142" s="146"/>
      <c r="K3142" s="145"/>
      <c r="L3142" s="147"/>
      <c r="M3142" s="145"/>
      <c r="N3142" s="146"/>
      <c r="O3142" s="106"/>
      <c r="P3142" s="145"/>
      <c r="Q3142" s="146"/>
      <c r="R3142" s="145"/>
      <c r="S3142" s="147"/>
      <c r="T3142" s="145"/>
      <c r="U3142" s="146"/>
    </row>
    <row r="3143" spans="1:21" s="148" customFormat="1" x14ac:dyDescent="0.3">
      <c r="A3143" s="111"/>
      <c r="C3143" s="111" t="s">
        <v>197</v>
      </c>
      <c r="D3143" s="111" t="s">
        <v>3</v>
      </c>
      <c r="E3143" s="111" t="s">
        <v>203</v>
      </c>
      <c r="J3143" s="111" t="s">
        <v>197</v>
      </c>
      <c r="K3143" s="111" t="s">
        <v>3</v>
      </c>
      <c r="L3143" s="111" t="s">
        <v>203</v>
      </c>
      <c r="Q3143" s="111" t="s">
        <v>197</v>
      </c>
      <c r="R3143" s="111" t="s">
        <v>3</v>
      </c>
      <c r="S3143" s="111" t="s">
        <v>203</v>
      </c>
    </row>
    <row r="3144" spans="1:21" s="148" customFormat="1" x14ac:dyDescent="0.3">
      <c r="A3144" s="111"/>
      <c r="B3144" s="111" t="s">
        <v>199</v>
      </c>
      <c r="C3144" s="148" t="e">
        <f>AVERAGE(B3135,C3136,D3137,E3138,F3139,G3140)</f>
        <v>#DIV/0!</v>
      </c>
      <c r="D3144" s="148" t="e">
        <f>STDEV(B3135,C3136,D3137,E3138,F3139,G3140)</f>
        <v>#DIV/0!</v>
      </c>
      <c r="E3144" s="148" t="e">
        <f>ROUND((D3144/C3144)*100,2)&amp;"%"</f>
        <v>#DIV/0!</v>
      </c>
      <c r="I3144" s="111" t="s">
        <v>199</v>
      </c>
      <c r="J3144" s="148" t="e">
        <f>AVERAGE(I3135,J3136,K3137,L3138,M3139,N3140)</f>
        <v>#DIV/0!</v>
      </c>
      <c r="K3144" s="148" t="e">
        <f>STDEV(I3135,J3136,K3137,L3138,M3139,N3140)</f>
        <v>#DIV/0!</v>
      </c>
      <c r="L3144" s="148" t="e">
        <f>ROUND((K3144/J3144)*100,2)&amp;"%"</f>
        <v>#DIV/0!</v>
      </c>
      <c r="P3144" s="111" t="s">
        <v>199</v>
      </c>
      <c r="Q3144" s="148" t="e">
        <f>AVERAGE(P3135,Q3136,R3137,S3138,T3139,U3140)</f>
        <v>#DIV/0!</v>
      </c>
      <c r="R3144" s="148" t="e">
        <f>STDEV(P3135,Q3136,R3137,S3138,T3139,U3140)</f>
        <v>#DIV/0!</v>
      </c>
      <c r="S3144" s="148" t="e">
        <f>ROUND((R3144/Q3144)*100,2)&amp;"%"</f>
        <v>#DIV/0!</v>
      </c>
    </row>
    <row r="3145" spans="1:21" s="148" customFormat="1" x14ac:dyDescent="0.3">
      <c r="A3145" s="111"/>
      <c r="B3145" s="111" t="s">
        <v>198</v>
      </c>
      <c r="C3145" s="148" t="e">
        <f>AVERAGE(B3136,C3135,D3135,F3135,G3135,E3136)</f>
        <v>#DIV/0!</v>
      </c>
      <c r="D3145" s="148" t="e">
        <f>STDEV(B3136,C3135,D3135,E3136,F3135,G3135)</f>
        <v>#DIV/0!</v>
      </c>
      <c r="E3145" s="148" t="e">
        <f t="shared" ref="E3145:E3149" si="522">ROUND((D3145/C3145)*100,2)&amp;"%"</f>
        <v>#DIV/0!</v>
      </c>
      <c r="F3145" s="111"/>
      <c r="G3145" s="111"/>
      <c r="I3145" s="111" t="s">
        <v>198</v>
      </c>
      <c r="J3145" s="148" t="e">
        <f>AVERAGE(I3136,J3135,K3135,M3135,N3135,L3136)</f>
        <v>#DIV/0!</v>
      </c>
      <c r="K3145" s="148" t="e">
        <f>STDEV(I3136,J3135,K3135,L3136,M3135,N3135)</f>
        <v>#DIV/0!</v>
      </c>
      <c r="L3145" s="148" t="e">
        <f t="shared" ref="L3145:L3149" si="523">ROUND((K3145/J3145)*100,2)&amp;"%"</f>
        <v>#DIV/0!</v>
      </c>
      <c r="M3145" s="111"/>
      <c r="N3145" s="111"/>
      <c r="P3145" s="111" t="s">
        <v>198</v>
      </c>
      <c r="Q3145" s="148" t="e">
        <f>AVERAGE(P3136,Q3135,R3135,T3135,U3135,S3136)</f>
        <v>#DIV/0!</v>
      </c>
      <c r="R3145" s="148" t="e">
        <f>STDEV(P3136,Q3135,R3135,S3136,T3135,U3135)</f>
        <v>#DIV/0!</v>
      </c>
      <c r="S3145" s="148" t="e">
        <f t="shared" ref="S3145:S3149" si="524">ROUND((R3145/Q3145)*100,2)&amp;"%"</f>
        <v>#DIV/0!</v>
      </c>
      <c r="T3145" s="111"/>
      <c r="U3145" s="111"/>
    </row>
    <row r="3146" spans="1:21" s="148" customFormat="1" x14ac:dyDescent="0.3">
      <c r="A3146" s="111"/>
      <c r="B3146" s="111" t="s">
        <v>200</v>
      </c>
      <c r="C3146" s="148" t="e">
        <f>AVERAGE(B3138,C3137,D3136,E3135,F3140,G3139)</f>
        <v>#DIV/0!</v>
      </c>
      <c r="D3146" s="148" t="e">
        <f>STDEV(B3138,C3137,D3136,E3135,F3140,G3139)</f>
        <v>#DIV/0!</v>
      </c>
      <c r="E3146" s="148" t="e">
        <f t="shared" si="522"/>
        <v>#DIV/0!</v>
      </c>
      <c r="F3146" s="111"/>
      <c r="G3146" s="111"/>
      <c r="I3146" s="111" t="s">
        <v>200</v>
      </c>
      <c r="J3146" s="148" t="e">
        <f>AVERAGE(I3138,J3137,K3136,L3135,M3140,N3139)</f>
        <v>#DIV/0!</v>
      </c>
      <c r="K3146" s="148" t="e">
        <f>STDEV(I3138,J3137,K3136,L3135,M3140,N3139)</f>
        <v>#DIV/0!</v>
      </c>
      <c r="L3146" s="148" t="e">
        <f t="shared" si="523"/>
        <v>#DIV/0!</v>
      </c>
      <c r="M3146" s="111"/>
      <c r="N3146" s="111"/>
      <c r="P3146" s="111" t="s">
        <v>200</v>
      </c>
      <c r="Q3146" s="148" t="e">
        <f>AVERAGE(P3138,Q3137,R3136,S3135,T3140,U3139)</f>
        <v>#DIV/0!</v>
      </c>
      <c r="R3146" s="148" t="e">
        <f>STDEV(P3138,Q3137,R3136,S3135,T3140,U3139)</f>
        <v>#DIV/0!</v>
      </c>
      <c r="S3146" s="148" t="e">
        <f t="shared" si="524"/>
        <v>#DIV/0!</v>
      </c>
      <c r="T3146" s="111"/>
      <c r="U3146" s="111"/>
    </row>
    <row r="3147" spans="1:21" s="148" customFormat="1" x14ac:dyDescent="0.3">
      <c r="A3147" s="111"/>
      <c r="B3147" s="111" t="s">
        <v>201</v>
      </c>
      <c r="C3147" s="148" t="e">
        <f>AVERAGE(B3139,C3140,D3140,E3139,F3138,G3137)</f>
        <v>#DIV/0!</v>
      </c>
      <c r="D3147" s="148" t="e">
        <f>STDEV(B3139,C3140,D3140,E3139,F3138,G3137)</f>
        <v>#DIV/0!</v>
      </c>
      <c r="E3147" s="148" t="e">
        <f t="shared" si="522"/>
        <v>#DIV/0!</v>
      </c>
      <c r="F3147" s="111"/>
      <c r="G3147" s="111"/>
      <c r="I3147" s="111" t="s">
        <v>201</v>
      </c>
      <c r="J3147" s="148" t="e">
        <f>AVERAGE(I3139,J3140,K3140,L3139,M3138,N3137)</f>
        <v>#DIV/0!</v>
      </c>
      <c r="K3147" s="148" t="e">
        <f>STDEV(I3139,J3140,K3140,L3139,M3138,N3137)</f>
        <v>#DIV/0!</v>
      </c>
      <c r="L3147" s="148" t="e">
        <f t="shared" si="523"/>
        <v>#DIV/0!</v>
      </c>
      <c r="M3147" s="111"/>
      <c r="N3147" s="111"/>
      <c r="P3147" s="111" t="s">
        <v>201</v>
      </c>
      <c r="Q3147" s="148" t="e">
        <f>AVERAGE(P3139,Q3140,R3140,S3139,T3138,U3137)</f>
        <v>#DIV/0!</v>
      </c>
      <c r="R3147" s="148" t="e">
        <f>STDEV(P3139,Q3140,R3140,S3139,T3138,U3137)</f>
        <v>#DIV/0!</v>
      </c>
      <c r="S3147" s="148" t="e">
        <f t="shared" si="524"/>
        <v>#DIV/0!</v>
      </c>
      <c r="T3147" s="111"/>
      <c r="U3147" s="111"/>
    </row>
    <row r="3148" spans="1:21" s="148" customFormat="1" x14ac:dyDescent="0.3">
      <c r="A3148" s="111"/>
      <c r="B3148" s="111" t="s">
        <v>202</v>
      </c>
      <c r="C3148" s="148" t="e">
        <f>AVERAGE(B3141,C3139,D3138,G3136,F3141,E3142)</f>
        <v>#DIV/0!</v>
      </c>
      <c r="D3148" s="148" t="e">
        <f>STDEV(B3141,C3139,D3138,G3136,F3141,E3142)</f>
        <v>#DIV/0!</v>
      </c>
      <c r="E3148" s="148" t="e">
        <f t="shared" si="522"/>
        <v>#DIV/0!</v>
      </c>
      <c r="F3148" s="111"/>
      <c r="G3148" s="111"/>
      <c r="I3148" s="111" t="s">
        <v>202</v>
      </c>
      <c r="J3148" s="148" t="e">
        <f>AVERAGE(I3141,J3139,K3138,N3136,M3141,L3142)</f>
        <v>#DIV/0!</v>
      </c>
      <c r="K3148" s="148" t="e">
        <f>STDEV(I3141,J3139,K3138,N3136,M3141,L3142)</f>
        <v>#DIV/0!</v>
      </c>
      <c r="L3148" s="148" t="e">
        <f t="shared" si="523"/>
        <v>#DIV/0!</v>
      </c>
      <c r="M3148" s="111"/>
      <c r="N3148" s="111"/>
      <c r="P3148" s="111" t="s">
        <v>202</v>
      </c>
      <c r="Q3148" s="148" t="e">
        <f>AVERAGE(P3141,Q3139,R3138,U3136,T3141,S3142)</f>
        <v>#DIV/0!</v>
      </c>
      <c r="R3148" s="148" t="e">
        <f>STDEV(P3141,Q3139,R3138,U3136,T3141,S3142)</f>
        <v>#DIV/0!</v>
      </c>
      <c r="S3148" s="148" t="e">
        <f t="shared" si="524"/>
        <v>#DIV/0!</v>
      </c>
      <c r="T3148" s="111"/>
      <c r="U3148" s="111"/>
    </row>
    <row r="3149" spans="1:21" s="148" customFormat="1" x14ac:dyDescent="0.3">
      <c r="A3149" s="111"/>
      <c r="B3149" s="111" t="s">
        <v>204</v>
      </c>
      <c r="C3149" s="148" t="e">
        <f>AVERAGE(B3142,C3141,D3142,E3141,F3142,G3141)</f>
        <v>#DIV/0!</v>
      </c>
      <c r="D3149" s="148" t="e">
        <f>STDEV(B3142,C3141,D3142,E3141,F3142,G3141)</f>
        <v>#DIV/0!</v>
      </c>
      <c r="E3149" s="148" t="e">
        <f t="shared" si="522"/>
        <v>#DIV/0!</v>
      </c>
      <c r="F3149" s="111"/>
      <c r="G3149" s="111"/>
      <c r="I3149" s="111" t="s">
        <v>204</v>
      </c>
      <c r="J3149" s="148" t="e">
        <f>AVERAGE(I3142,J3141,K3142,L3141,M3142,N3141)</f>
        <v>#DIV/0!</v>
      </c>
      <c r="K3149" s="148" t="e">
        <f>STDEV(I3142,J3141,K3142,L3141,M3142,N3141)</f>
        <v>#DIV/0!</v>
      </c>
      <c r="L3149" s="148" t="e">
        <f t="shared" si="523"/>
        <v>#DIV/0!</v>
      </c>
      <c r="M3149" s="111"/>
      <c r="N3149" s="111"/>
      <c r="P3149" s="111" t="s">
        <v>204</v>
      </c>
      <c r="Q3149" s="148" t="e">
        <f>AVERAGE(P3142,Q3141,R3142,S3141,T3142,U3141)</f>
        <v>#DIV/0!</v>
      </c>
      <c r="R3149" s="148" t="e">
        <f>STDEV(P3142,Q3141,R3142,S3141,T3142,U3141)</f>
        <v>#DIV/0!</v>
      </c>
      <c r="S3149" s="148" t="e">
        <f t="shared" si="524"/>
        <v>#DIV/0!</v>
      </c>
      <c r="T3149" s="111"/>
      <c r="U3149" s="111"/>
    </row>
    <row r="3150" spans="1:21" s="148" customFormat="1" x14ac:dyDescent="0.3">
      <c r="A3150" s="111"/>
      <c r="B3150" s="111"/>
      <c r="C3150" s="111"/>
      <c r="D3150" s="111"/>
      <c r="E3150" s="111"/>
      <c r="F3150" s="111"/>
      <c r="G3150" s="111"/>
      <c r="I3150" s="111"/>
      <c r="J3150" s="111"/>
      <c r="K3150" s="111"/>
      <c r="L3150" s="111"/>
      <c r="M3150" s="111"/>
      <c r="N3150" s="111"/>
      <c r="P3150" s="111"/>
      <c r="Q3150" s="111"/>
      <c r="R3150" s="111"/>
      <c r="S3150" s="111"/>
      <c r="T3150" s="111"/>
      <c r="U3150" s="111"/>
    </row>
    <row r="3151" spans="1:21" s="148" customFormat="1" x14ac:dyDescent="0.3">
      <c r="A3151" s="111"/>
      <c r="B3151" s="52" t="s">
        <v>194</v>
      </c>
      <c r="C3151" s="106"/>
      <c r="D3151" s="106"/>
      <c r="E3151" s="106"/>
      <c r="F3151" s="106"/>
      <c r="G3151" s="106"/>
      <c r="H3151" s="106"/>
      <c r="I3151" s="52" t="s">
        <v>195</v>
      </c>
      <c r="J3151" s="106"/>
      <c r="K3151" s="106"/>
      <c r="L3151" s="106"/>
      <c r="M3151" s="106"/>
      <c r="N3151" s="106"/>
      <c r="O3151" s="106"/>
      <c r="P3151" s="52" t="s">
        <v>196</v>
      </c>
      <c r="Q3151" s="106"/>
      <c r="R3151" s="106"/>
      <c r="S3151" s="106"/>
      <c r="T3151" s="106"/>
      <c r="U3151" s="106"/>
    </row>
    <row r="3152" spans="1:21" s="148" customFormat="1" x14ac:dyDescent="0.3">
      <c r="A3152" s="111"/>
      <c r="B3152" s="131"/>
      <c r="C3152" s="131"/>
      <c r="D3152" s="131"/>
      <c r="E3152" s="131"/>
      <c r="F3152" s="131"/>
      <c r="G3152" s="131"/>
      <c r="H3152" s="106"/>
      <c r="I3152" s="131"/>
      <c r="J3152" s="131"/>
      <c r="K3152" s="131"/>
      <c r="L3152" s="131"/>
      <c r="M3152" s="131"/>
      <c r="N3152" s="131"/>
      <c r="O3152" s="106"/>
      <c r="P3152" s="131"/>
      <c r="Q3152" s="131"/>
      <c r="R3152" s="131"/>
      <c r="S3152" s="131"/>
      <c r="T3152" s="131"/>
      <c r="U3152" s="131"/>
    </row>
    <row r="3153" spans="1:21" s="148" customFormat="1" x14ac:dyDescent="0.3">
      <c r="A3153" s="111"/>
      <c r="B3153" s="132"/>
      <c r="C3153" s="133"/>
      <c r="D3153" s="133"/>
      <c r="E3153" s="134"/>
      <c r="F3153" s="133"/>
      <c r="G3153" s="133"/>
      <c r="H3153" s="106"/>
      <c r="I3153" s="132"/>
      <c r="J3153" s="133"/>
      <c r="K3153" s="133"/>
      <c r="L3153" s="134"/>
      <c r="M3153" s="133"/>
      <c r="N3153" s="133"/>
      <c r="O3153" s="106"/>
      <c r="P3153" s="132"/>
      <c r="Q3153" s="133"/>
      <c r="R3153" s="133"/>
      <c r="S3153" s="134"/>
      <c r="T3153" s="133"/>
      <c r="U3153" s="133"/>
    </row>
    <row r="3154" spans="1:21" s="148" customFormat="1" x14ac:dyDescent="0.3">
      <c r="A3154" s="111"/>
      <c r="B3154" s="133"/>
      <c r="C3154" s="132"/>
      <c r="D3154" s="134"/>
      <c r="E3154" s="133"/>
      <c r="F3154" s="135"/>
      <c r="G3154" s="136"/>
      <c r="H3154" s="106"/>
      <c r="I3154" s="133"/>
      <c r="J3154" s="132"/>
      <c r="K3154" s="134"/>
      <c r="L3154" s="133"/>
      <c r="M3154" s="135"/>
      <c r="N3154" s="136"/>
      <c r="O3154" s="106"/>
      <c r="P3154" s="133"/>
      <c r="Q3154" s="132"/>
      <c r="R3154" s="134"/>
      <c r="S3154" s="133"/>
      <c r="T3154" s="135"/>
      <c r="U3154" s="136"/>
    </row>
    <row r="3155" spans="1:21" s="148" customFormat="1" x14ac:dyDescent="0.3">
      <c r="A3155" s="111"/>
      <c r="B3155" s="135"/>
      <c r="C3155" s="134"/>
      <c r="D3155" s="132"/>
      <c r="E3155" s="135"/>
      <c r="F3155" s="135"/>
      <c r="G3155" s="137"/>
      <c r="H3155" s="106"/>
      <c r="I3155" s="135"/>
      <c r="J3155" s="134"/>
      <c r="K3155" s="132"/>
      <c r="L3155" s="135"/>
      <c r="M3155" s="135"/>
      <c r="N3155" s="137"/>
      <c r="O3155" s="106"/>
      <c r="P3155" s="135"/>
      <c r="Q3155" s="134"/>
      <c r="R3155" s="132"/>
      <c r="S3155" s="135"/>
      <c r="T3155" s="135"/>
      <c r="U3155" s="137"/>
    </row>
    <row r="3156" spans="1:21" s="148" customFormat="1" x14ac:dyDescent="0.3">
      <c r="A3156" s="111"/>
      <c r="B3156" s="134"/>
      <c r="C3156" s="135"/>
      <c r="D3156" s="136"/>
      <c r="E3156" s="132"/>
      <c r="F3156" s="137"/>
      <c r="G3156" s="135"/>
      <c r="H3156" s="106"/>
      <c r="I3156" s="134"/>
      <c r="J3156" s="135"/>
      <c r="K3156" s="136"/>
      <c r="L3156" s="132"/>
      <c r="M3156" s="137"/>
      <c r="N3156" s="135"/>
      <c r="O3156" s="106"/>
      <c r="P3156" s="134"/>
      <c r="Q3156" s="135"/>
      <c r="R3156" s="136"/>
      <c r="S3156" s="132"/>
      <c r="T3156" s="137"/>
      <c r="U3156" s="135"/>
    </row>
    <row r="3157" spans="1:21" s="148" customFormat="1" x14ac:dyDescent="0.3">
      <c r="A3157" s="111"/>
      <c r="B3157" s="137"/>
      <c r="C3157" s="136"/>
      <c r="D3157" s="135"/>
      <c r="E3157" s="137"/>
      <c r="F3157" s="132"/>
      <c r="G3157" s="134"/>
      <c r="H3157" s="106"/>
      <c r="I3157" s="137"/>
      <c r="J3157" s="136"/>
      <c r="K3157" s="135"/>
      <c r="L3157" s="137"/>
      <c r="M3157" s="132"/>
      <c r="N3157" s="134"/>
      <c r="O3157" s="106"/>
      <c r="P3157" s="137"/>
      <c r="Q3157" s="136"/>
      <c r="R3157" s="135"/>
      <c r="S3157" s="137"/>
      <c r="T3157" s="132"/>
      <c r="U3157" s="134"/>
    </row>
    <row r="3158" spans="1:21" s="148" customFormat="1" x14ac:dyDescent="0.3">
      <c r="A3158" s="111"/>
      <c r="B3158" s="135"/>
      <c r="C3158" s="137"/>
      <c r="D3158" s="137"/>
      <c r="E3158" s="135"/>
      <c r="F3158" s="134"/>
      <c r="G3158" s="132"/>
      <c r="H3158" s="106"/>
      <c r="I3158" s="135"/>
      <c r="J3158" s="137"/>
      <c r="K3158" s="137"/>
      <c r="L3158" s="135"/>
      <c r="M3158" s="134"/>
      <c r="N3158" s="132"/>
      <c r="O3158" s="106"/>
      <c r="P3158" s="135"/>
      <c r="Q3158" s="137"/>
      <c r="R3158" s="137"/>
      <c r="S3158" s="135"/>
      <c r="T3158" s="134"/>
      <c r="U3158" s="132"/>
    </row>
    <row r="3159" spans="1:21" s="148" customFormat="1" x14ac:dyDescent="0.3">
      <c r="A3159" s="111"/>
      <c r="B3159" s="136"/>
      <c r="C3159" s="138"/>
      <c r="D3159" s="135"/>
      <c r="E3159" s="138"/>
      <c r="F3159" s="136"/>
      <c r="G3159" s="138"/>
      <c r="H3159" s="106"/>
      <c r="I3159" s="136"/>
      <c r="J3159" s="138"/>
      <c r="K3159" s="135"/>
      <c r="L3159" s="138"/>
      <c r="M3159" s="136"/>
      <c r="N3159" s="138"/>
      <c r="O3159" s="106"/>
      <c r="P3159" s="136"/>
      <c r="Q3159" s="138"/>
      <c r="R3159" s="135"/>
      <c r="S3159" s="138"/>
      <c r="T3159" s="136"/>
      <c r="U3159" s="138"/>
    </row>
    <row r="3160" spans="1:21" s="148" customFormat="1" x14ac:dyDescent="0.3">
      <c r="A3160" s="111"/>
      <c r="B3160" s="145"/>
      <c r="C3160" s="146"/>
      <c r="D3160" s="145"/>
      <c r="E3160" s="147"/>
      <c r="F3160" s="145"/>
      <c r="G3160" s="146"/>
      <c r="H3160" s="106"/>
      <c r="I3160" s="145"/>
      <c r="J3160" s="146"/>
      <c r="K3160" s="145"/>
      <c r="L3160" s="147"/>
      <c r="M3160" s="145"/>
      <c r="N3160" s="146"/>
      <c r="O3160" s="106"/>
      <c r="P3160" s="145"/>
      <c r="Q3160" s="146"/>
      <c r="R3160" s="145"/>
      <c r="S3160" s="147"/>
      <c r="T3160" s="145"/>
      <c r="U3160" s="146"/>
    </row>
    <row r="3161" spans="1:21" s="148" customFormat="1" x14ac:dyDescent="0.3">
      <c r="A3161" s="111"/>
      <c r="C3161" s="111" t="s">
        <v>197</v>
      </c>
      <c r="D3161" s="111" t="s">
        <v>3</v>
      </c>
      <c r="E3161" s="111" t="s">
        <v>203</v>
      </c>
      <c r="J3161" s="111" t="s">
        <v>197</v>
      </c>
      <c r="K3161" s="111" t="s">
        <v>3</v>
      </c>
      <c r="L3161" s="111" t="s">
        <v>203</v>
      </c>
      <c r="Q3161" s="111" t="s">
        <v>197</v>
      </c>
      <c r="R3161" s="111" t="s">
        <v>3</v>
      </c>
      <c r="S3161" s="111" t="s">
        <v>203</v>
      </c>
    </row>
    <row r="3162" spans="1:21" s="148" customFormat="1" x14ac:dyDescent="0.3">
      <c r="A3162" s="111"/>
      <c r="B3162" s="111" t="s">
        <v>199</v>
      </c>
      <c r="C3162" s="148" t="e">
        <f>AVERAGE(B3153,C3154,D3155,E3156,F3157,G3158)</f>
        <v>#DIV/0!</v>
      </c>
      <c r="D3162" s="148" t="e">
        <f>STDEV(B3153,C3154,D3155,E3156,F3157,G3158)</f>
        <v>#DIV/0!</v>
      </c>
      <c r="E3162" s="148" t="e">
        <f>ROUND((D3162/C3162)*100,2)&amp;"%"</f>
        <v>#DIV/0!</v>
      </c>
      <c r="I3162" s="111" t="s">
        <v>199</v>
      </c>
      <c r="J3162" s="148" t="e">
        <f>AVERAGE(I3153,J3154,K3155,L3156,M3157,N3158)</f>
        <v>#DIV/0!</v>
      </c>
      <c r="K3162" s="148" t="e">
        <f>STDEV(I3153,J3154,K3155,L3156,M3157,N3158)</f>
        <v>#DIV/0!</v>
      </c>
      <c r="L3162" s="148" t="e">
        <f>ROUND((K3162/J3162)*100,2)&amp;"%"</f>
        <v>#DIV/0!</v>
      </c>
      <c r="P3162" s="111" t="s">
        <v>199</v>
      </c>
      <c r="Q3162" s="148" t="e">
        <f>AVERAGE(P3153,Q3154,R3155,S3156,T3157,U3158)</f>
        <v>#DIV/0!</v>
      </c>
      <c r="R3162" s="148" t="e">
        <f>STDEV(P3153,Q3154,R3155,S3156,T3157,U3158)</f>
        <v>#DIV/0!</v>
      </c>
      <c r="S3162" s="148" t="e">
        <f>ROUND((R3162/Q3162)*100,2)&amp;"%"</f>
        <v>#DIV/0!</v>
      </c>
    </row>
    <row r="3163" spans="1:21" s="148" customFormat="1" x14ac:dyDescent="0.3">
      <c r="A3163" s="111"/>
      <c r="B3163" s="111" t="s">
        <v>198</v>
      </c>
      <c r="C3163" s="148" t="e">
        <f>AVERAGE(B3154,C3153,D3153,F3153,G3153,E3154)</f>
        <v>#DIV/0!</v>
      </c>
      <c r="D3163" s="148" t="e">
        <f>STDEV(B3154,C3153,D3153,E3154,F3153,G3153)</f>
        <v>#DIV/0!</v>
      </c>
      <c r="E3163" s="148" t="e">
        <f t="shared" ref="E3163:E3167" si="525">ROUND((D3163/C3163)*100,2)&amp;"%"</f>
        <v>#DIV/0!</v>
      </c>
      <c r="F3163" s="111"/>
      <c r="G3163" s="111"/>
      <c r="I3163" s="111" t="s">
        <v>198</v>
      </c>
      <c r="J3163" s="148" t="e">
        <f>AVERAGE(I3154,J3153,K3153,M3153,N3153,L3154)</f>
        <v>#DIV/0!</v>
      </c>
      <c r="K3163" s="148" t="e">
        <f>STDEV(I3154,J3153,K3153,L3154,M3153,N3153)</f>
        <v>#DIV/0!</v>
      </c>
      <c r="L3163" s="148" t="e">
        <f t="shared" ref="L3163:L3167" si="526">ROUND((K3163/J3163)*100,2)&amp;"%"</f>
        <v>#DIV/0!</v>
      </c>
      <c r="M3163" s="111"/>
      <c r="N3163" s="111"/>
      <c r="P3163" s="111" t="s">
        <v>198</v>
      </c>
      <c r="Q3163" s="148" t="e">
        <f>AVERAGE(P3154,Q3153,R3153,T3153,U3153,S3154)</f>
        <v>#DIV/0!</v>
      </c>
      <c r="R3163" s="148" t="e">
        <f>STDEV(P3154,Q3153,R3153,S3154,T3153,U3153)</f>
        <v>#DIV/0!</v>
      </c>
      <c r="S3163" s="148" t="e">
        <f t="shared" ref="S3163:S3167" si="527">ROUND((R3163/Q3163)*100,2)&amp;"%"</f>
        <v>#DIV/0!</v>
      </c>
      <c r="T3163" s="111"/>
      <c r="U3163" s="111"/>
    </row>
    <row r="3164" spans="1:21" s="148" customFormat="1" x14ac:dyDescent="0.3">
      <c r="A3164" s="111"/>
      <c r="B3164" s="111" t="s">
        <v>200</v>
      </c>
      <c r="C3164" s="148" t="e">
        <f>AVERAGE(B3156,C3155,D3154,E3153,F3158,G3157)</f>
        <v>#DIV/0!</v>
      </c>
      <c r="D3164" s="148" t="e">
        <f>STDEV(B3156,C3155,D3154,E3153,F3158,G3157)</f>
        <v>#DIV/0!</v>
      </c>
      <c r="E3164" s="148" t="e">
        <f t="shared" si="525"/>
        <v>#DIV/0!</v>
      </c>
      <c r="F3164" s="111"/>
      <c r="G3164" s="111"/>
      <c r="I3164" s="111" t="s">
        <v>200</v>
      </c>
      <c r="J3164" s="148" t="e">
        <f>AVERAGE(I3156,J3155,K3154,L3153,M3158,N3157)</f>
        <v>#DIV/0!</v>
      </c>
      <c r="K3164" s="148" t="e">
        <f>STDEV(I3156,J3155,K3154,L3153,M3158,N3157)</f>
        <v>#DIV/0!</v>
      </c>
      <c r="L3164" s="148" t="e">
        <f t="shared" si="526"/>
        <v>#DIV/0!</v>
      </c>
      <c r="M3164" s="111"/>
      <c r="N3164" s="111"/>
      <c r="P3164" s="111" t="s">
        <v>200</v>
      </c>
      <c r="Q3164" s="148" t="e">
        <f>AVERAGE(P3156,Q3155,R3154,S3153,T3158,U3157)</f>
        <v>#DIV/0!</v>
      </c>
      <c r="R3164" s="148" t="e">
        <f>STDEV(P3156,Q3155,R3154,S3153,T3158,U3157)</f>
        <v>#DIV/0!</v>
      </c>
      <c r="S3164" s="148" t="e">
        <f t="shared" si="527"/>
        <v>#DIV/0!</v>
      </c>
      <c r="T3164" s="111"/>
      <c r="U3164" s="111"/>
    </row>
    <row r="3165" spans="1:21" s="148" customFormat="1" x14ac:dyDescent="0.3">
      <c r="A3165" s="111"/>
      <c r="B3165" s="111" t="s">
        <v>201</v>
      </c>
      <c r="C3165" s="148" t="e">
        <f>AVERAGE(B3157,C3158,D3158,E3157,F3156,G3155)</f>
        <v>#DIV/0!</v>
      </c>
      <c r="D3165" s="148" t="e">
        <f>STDEV(B3157,C3158,D3158,E3157,F3156,G3155)</f>
        <v>#DIV/0!</v>
      </c>
      <c r="E3165" s="148" t="e">
        <f t="shared" si="525"/>
        <v>#DIV/0!</v>
      </c>
      <c r="F3165" s="111"/>
      <c r="G3165" s="111"/>
      <c r="I3165" s="111" t="s">
        <v>201</v>
      </c>
      <c r="J3165" s="148" t="e">
        <f>AVERAGE(I3157,J3158,K3158,L3157,M3156,N3155)</f>
        <v>#DIV/0!</v>
      </c>
      <c r="K3165" s="148" t="e">
        <f>STDEV(I3157,J3158,K3158,L3157,M3156,N3155)</f>
        <v>#DIV/0!</v>
      </c>
      <c r="L3165" s="148" t="e">
        <f t="shared" si="526"/>
        <v>#DIV/0!</v>
      </c>
      <c r="M3165" s="111"/>
      <c r="N3165" s="111"/>
      <c r="P3165" s="111" t="s">
        <v>201</v>
      </c>
      <c r="Q3165" s="148" t="e">
        <f>AVERAGE(P3157,Q3158,R3158,S3157,T3156,U3155)</f>
        <v>#DIV/0!</v>
      </c>
      <c r="R3165" s="148" t="e">
        <f>STDEV(P3157,Q3158,R3158,S3157,T3156,U3155)</f>
        <v>#DIV/0!</v>
      </c>
      <c r="S3165" s="148" t="e">
        <f t="shared" si="527"/>
        <v>#DIV/0!</v>
      </c>
      <c r="T3165" s="111"/>
      <c r="U3165" s="111"/>
    </row>
    <row r="3166" spans="1:21" s="148" customFormat="1" x14ac:dyDescent="0.3">
      <c r="A3166" s="111"/>
      <c r="B3166" s="111" t="s">
        <v>202</v>
      </c>
      <c r="C3166" s="148" t="e">
        <f>AVERAGE(B3159,C3157,D3156,G3154,F3159,E3160)</f>
        <v>#DIV/0!</v>
      </c>
      <c r="D3166" s="148" t="e">
        <f>STDEV(B3159,C3157,D3156,G3154,F3159,E3160)</f>
        <v>#DIV/0!</v>
      </c>
      <c r="E3166" s="148" t="e">
        <f t="shared" si="525"/>
        <v>#DIV/0!</v>
      </c>
      <c r="F3166" s="111"/>
      <c r="G3166" s="111"/>
      <c r="I3166" s="111" t="s">
        <v>202</v>
      </c>
      <c r="J3166" s="148" t="e">
        <f>AVERAGE(I3159,J3157,K3156,N3154,M3159,L3160)</f>
        <v>#DIV/0!</v>
      </c>
      <c r="K3166" s="148" t="e">
        <f>STDEV(I3159,J3157,K3156,N3154,M3159,L3160)</f>
        <v>#DIV/0!</v>
      </c>
      <c r="L3166" s="148" t="e">
        <f t="shared" si="526"/>
        <v>#DIV/0!</v>
      </c>
      <c r="M3166" s="111"/>
      <c r="N3166" s="111"/>
      <c r="P3166" s="111" t="s">
        <v>202</v>
      </c>
      <c r="Q3166" s="148" t="e">
        <f>AVERAGE(P3159,Q3157,R3156,U3154,T3159,S3160)</f>
        <v>#DIV/0!</v>
      </c>
      <c r="R3166" s="148" t="e">
        <f>STDEV(P3159,Q3157,R3156,U3154,T3159,S3160)</f>
        <v>#DIV/0!</v>
      </c>
      <c r="S3166" s="148" t="e">
        <f t="shared" si="527"/>
        <v>#DIV/0!</v>
      </c>
      <c r="T3166" s="111"/>
      <c r="U3166" s="111"/>
    </row>
    <row r="3167" spans="1:21" s="148" customFormat="1" x14ac:dyDescent="0.3">
      <c r="A3167" s="111"/>
      <c r="B3167" s="111" t="s">
        <v>204</v>
      </c>
      <c r="C3167" s="148" t="e">
        <f>AVERAGE(B3160,C3159,D3160,E3159,F3160,G3159)</f>
        <v>#DIV/0!</v>
      </c>
      <c r="D3167" s="148" t="e">
        <f>STDEV(B3160,C3159,D3160,E3159,F3160,G3159)</f>
        <v>#DIV/0!</v>
      </c>
      <c r="E3167" s="148" t="e">
        <f t="shared" si="525"/>
        <v>#DIV/0!</v>
      </c>
      <c r="F3167" s="111"/>
      <c r="G3167" s="111"/>
      <c r="I3167" s="111" t="s">
        <v>204</v>
      </c>
      <c r="J3167" s="148" t="e">
        <f>AVERAGE(I3160,J3159,K3160,L3159,M3160,N3159)</f>
        <v>#DIV/0!</v>
      </c>
      <c r="K3167" s="148" t="e">
        <f>STDEV(I3160,J3159,K3160,L3159,M3160,N3159)</f>
        <v>#DIV/0!</v>
      </c>
      <c r="L3167" s="148" t="e">
        <f t="shared" si="526"/>
        <v>#DIV/0!</v>
      </c>
      <c r="M3167" s="111"/>
      <c r="N3167" s="111"/>
      <c r="P3167" s="111" t="s">
        <v>204</v>
      </c>
      <c r="Q3167" s="148" t="e">
        <f>AVERAGE(P3160,Q3159,R3160,S3159,T3160,U3159)</f>
        <v>#DIV/0!</v>
      </c>
      <c r="R3167" s="148" t="e">
        <f>STDEV(P3160,Q3159,R3160,S3159,T3160,U3159)</f>
        <v>#DIV/0!</v>
      </c>
      <c r="S3167" s="148" t="e">
        <f t="shared" si="527"/>
        <v>#DIV/0!</v>
      </c>
      <c r="T3167" s="111"/>
      <c r="U3167" s="111"/>
    </row>
    <row r="3168" spans="1:21" s="148" customFormat="1" x14ac:dyDescent="0.3">
      <c r="A3168" s="111"/>
      <c r="B3168" s="111"/>
      <c r="C3168" s="111"/>
      <c r="D3168" s="111"/>
      <c r="E3168" s="111"/>
      <c r="F3168" s="111"/>
      <c r="G3168" s="111"/>
      <c r="I3168" s="111"/>
      <c r="J3168" s="111"/>
      <c r="K3168" s="111"/>
      <c r="L3168" s="111"/>
      <c r="M3168" s="111"/>
      <c r="N3168" s="111"/>
      <c r="P3168" s="111"/>
      <c r="Q3168" s="111"/>
      <c r="R3168" s="111"/>
      <c r="S3168" s="111"/>
      <c r="T3168" s="111"/>
      <c r="U3168" s="111"/>
    </row>
    <row r="3169" spans="1:21" s="148" customFormat="1" x14ac:dyDescent="0.3">
      <c r="A3169" s="111"/>
      <c r="B3169" s="52" t="s">
        <v>194</v>
      </c>
      <c r="C3169" s="106"/>
      <c r="D3169" s="106"/>
      <c r="E3169" s="106"/>
      <c r="F3169" s="106"/>
      <c r="G3169" s="106"/>
      <c r="H3169" s="106"/>
      <c r="I3169" s="52" t="s">
        <v>195</v>
      </c>
      <c r="J3169" s="106"/>
      <c r="K3169" s="106"/>
      <c r="L3169" s="106"/>
      <c r="M3169" s="106"/>
      <c r="N3169" s="106"/>
      <c r="O3169" s="106"/>
      <c r="P3169" s="52" t="s">
        <v>196</v>
      </c>
      <c r="Q3169" s="106"/>
      <c r="R3169" s="106"/>
      <c r="S3169" s="106"/>
      <c r="T3169" s="106"/>
      <c r="U3169" s="106"/>
    </row>
    <row r="3170" spans="1:21" s="148" customFormat="1" x14ac:dyDescent="0.3">
      <c r="A3170" s="111"/>
      <c r="B3170" s="131"/>
      <c r="C3170" s="131"/>
      <c r="D3170" s="131"/>
      <c r="E3170" s="131"/>
      <c r="F3170" s="131"/>
      <c r="G3170" s="131"/>
      <c r="H3170" s="106"/>
      <c r="I3170" s="131"/>
      <c r="J3170" s="131"/>
      <c r="K3170" s="131"/>
      <c r="L3170" s="131"/>
      <c r="M3170" s="131"/>
      <c r="N3170" s="131"/>
      <c r="O3170" s="106"/>
      <c r="P3170" s="131"/>
      <c r="Q3170" s="131"/>
      <c r="R3170" s="131"/>
      <c r="S3170" s="131"/>
      <c r="T3170" s="131"/>
      <c r="U3170" s="131"/>
    </row>
    <row r="3171" spans="1:21" s="148" customFormat="1" x14ac:dyDescent="0.3">
      <c r="A3171" s="111"/>
      <c r="B3171" s="132"/>
      <c r="C3171" s="133"/>
      <c r="D3171" s="133"/>
      <c r="E3171" s="134"/>
      <c r="F3171" s="133"/>
      <c r="G3171" s="133"/>
      <c r="H3171" s="106"/>
      <c r="I3171" s="132"/>
      <c r="J3171" s="133"/>
      <c r="K3171" s="133"/>
      <c r="L3171" s="134"/>
      <c r="M3171" s="133"/>
      <c r="N3171" s="133"/>
      <c r="O3171" s="106"/>
      <c r="P3171" s="132"/>
      <c r="Q3171" s="133"/>
      <c r="R3171" s="133"/>
      <c r="S3171" s="134"/>
      <c r="T3171" s="133"/>
      <c r="U3171" s="133"/>
    </row>
    <row r="3172" spans="1:21" s="148" customFormat="1" x14ac:dyDescent="0.3">
      <c r="A3172" s="111"/>
      <c r="B3172" s="133"/>
      <c r="C3172" s="132"/>
      <c r="D3172" s="134"/>
      <c r="E3172" s="133"/>
      <c r="F3172" s="135"/>
      <c r="G3172" s="136"/>
      <c r="H3172" s="106"/>
      <c r="I3172" s="133"/>
      <c r="J3172" s="132"/>
      <c r="K3172" s="134"/>
      <c r="L3172" s="133"/>
      <c r="M3172" s="135"/>
      <c r="N3172" s="136"/>
      <c r="O3172" s="106"/>
      <c r="P3172" s="133"/>
      <c r="Q3172" s="132"/>
      <c r="R3172" s="134"/>
      <c r="S3172" s="133"/>
      <c r="T3172" s="135"/>
      <c r="U3172" s="136"/>
    </row>
    <row r="3173" spans="1:21" s="148" customFormat="1" x14ac:dyDescent="0.3">
      <c r="A3173" s="111"/>
      <c r="B3173" s="135"/>
      <c r="C3173" s="134"/>
      <c r="D3173" s="132"/>
      <c r="E3173" s="135"/>
      <c r="F3173" s="135"/>
      <c r="G3173" s="137"/>
      <c r="H3173" s="106"/>
      <c r="I3173" s="135"/>
      <c r="J3173" s="134"/>
      <c r="K3173" s="132"/>
      <c r="L3173" s="135"/>
      <c r="M3173" s="135"/>
      <c r="N3173" s="137"/>
      <c r="O3173" s="106"/>
      <c r="P3173" s="135"/>
      <c r="Q3173" s="134"/>
      <c r="R3173" s="132"/>
      <c r="S3173" s="135"/>
      <c r="T3173" s="135"/>
      <c r="U3173" s="137"/>
    </row>
    <row r="3174" spans="1:21" s="148" customFormat="1" x14ac:dyDescent="0.3">
      <c r="A3174" s="111"/>
      <c r="B3174" s="134"/>
      <c r="C3174" s="135"/>
      <c r="D3174" s="136"/>
      <c r="E3174" s="132"/>
      <c r="F3174" s="137"/>
      <c r="G3174" s="135"/>
      <c r="H3174" s="106"/>
      <c r="I3174" s="134"/>
      <c r="J3174" s="135"/>
      <c r="K3174" s="136"/>
      <c r="L3174" s="132"/>
      <c r="M3174" s="137"/>
      <c r="N3174" s="135"/>
      <c r="O3174" s="106"/>
      <c r="P3174" s="134"/>
      <c r="Q3174" s="135"/>
      <c r="R3174" s="136"/>
      <c r="S3174" s="132"/>
      <c r="T3174" s="137"/>
      <c r="U3174" s="135"/>
    </row>
    <row r="3175" spans="1:21" s="148" customFormat="1" x14ac:dyDescent="0.3">
      <c r="A3175" s="111"/>
      <c r="B3175" s="137"/>
      <c r="C3175" s="136"/>
      <c r="D3175" s="135"/>
      <c r="E3175" s="137"/>
      <c r="F3175" s="132"/>
      <c r="G3175" s="134"/>
      <c r="H3175" s="106"/>
      <c r="I3175" s="137"/>
      <c r="J3175" s="136"/>
      <c r="K3175" s="135"/>
      <c r="L3175" s="137"/>
      <c r="M3175" s="132"/>
      <c r="N3175" s="134"/>
      <c r="O3175" s="106"/>
      <c r="P3175" s="137"/>
      <c r="Q3175" s="136"/>
      <c r="R3175" s="135"/>
      <c r="S3175" s="137"/>
      <c r="T3175" s="132"/>
      <c r="U3175" s="134"/>
    </row>
    <row r="3176" spans="1:21" s="148" customFormat="1" x14ac:dyDescent="0.3">
      <c r="A3176" s="111"/>
      <c r="B3176" s="135"/>
      <c r="C3176" s="137"/>
      <c r="D3176" s="137"/>
      <c r="E3176" s="135"/>
      <c r="F3176" s="134"/>
      <c r="G3176" s="132"/>
      <c r="H3176" s="106"/>
      <c r="I3176" s="135"/>
      <c r="J3176" s="137"/>
      <c r="K3176" s="137"/>
      <c r="L3176" s="135"/>
      <c r="M3176" s="134"/>
      <c r="N3176" s="132"/>
      <c r="O3176" s="106"/>
      <c r="P3176" s="135"/>
      <c r="Q3176" s="137"/>
      <c r="R3176" s="137"/>
      <c r="S3176" s="135"/>
      <c r="T3176" s="134"/>
      <c r="U3176" s="132"/>
    </row>
    <row r="3177" spans="1:21" s="148" customFormat="1" x14ac:dyDescent="0.3">
      <c r="A3177" s="111"/>
      <c r="B3177" s="136"/>
      <c r="C3177" s="138"/>
      <c r="D3177" s="135"/>
      <c r="E3177" s="138"/>
      <c r="F3177" s="136"/>
      <c r="G3177" s="138"/>
      <c r="H3177" s="106"/>
      <c r="I3177" s="136"/>
      <c r="J3177" s="138"/>
      <c r="K3177" s="135"/>
      <c r="L3177" s="138"/>
      <c r="M3177" s="136"/>
      <c r="N3177" s="138"/>
      <c r="O3177" s="106"/>
      <c r="P3177" s="136"/>
      <c r="Q3177" s="138"/>
      <c r="R3177" s="135"/>
      <c r="S3177" s="138"/>
      <c r="T3177" s="136"/>
      <c r="U3177" s="138"/>
    </row>
    <row r="3178" spans="1:21" s="148" customFormat="1" x14ac:dyDescent="0.3">
      <c r="A3178" s="111"/>
      <c r="B3178" s="145"/>
      <c r="C3178" s="146"/>
      <c r="D3178" s="145"/>
      <c r="E3178" s="147"/>
      <c r="F3178" s="145"/>
      <c r="G3178" s="146"/>
      <c r="H3178" s="106"/>
      <c r="I3178" s="145"/>
      <c r="J3178" s="146"/>
      <c r="K3178" s="145"/>
      <c r="L3178" s="147"/>
      <c r="M3178" s="145"/>
      <c r="N3178" s="146"/>
      <c r="O3178" s="106"/>
      <c r="P3178" s="145"/>
      <c r="Q3178" s="146"/>
      <c r="R3178" s="145"/>
      <c r="S3178" s="147"/>
      <c r="T3178" s="145"/>
      <c r="U3178" s="146"/>
    </row>
    <row r="3179" spans="1:21" s="148" customFormat="1" x14ac:dyDescent="0.3">
      <c r="A3179" s="111"/>
      <c r="C3179" s="111" t="s">
        <v>197</v>
      </c>
      <c r="D3179" s="111" t="s">
        <v>3</v>
      </c>
      <c r="E3179" s="111" t="s">
        <v>203</v>
      </c>
      <c r="J3179" s="111" t="s">
        <v>197</v>
      </c>
      <c r="K3179" s="111" t="s">
        <v>3</v>
      </c>
      <c r="L3179" s="111" t="s">
        <v>203</v>
      </c>
      <c r="Q3179" s="111" t="s">
        <v>197</v>
      </c>
      <c r="R3179" s="111" t="s">
        <v>3</v>
      </c>
      <c r="S3179" s="111" t="s">
        <v>203</v>
      </c>
    </row>
    <row r="3180" spans="1:21" s="148" customFormat="1" x14ac:dyDescent="0.3">
      <c r="A3180" s="111"/>
      <c r="B3180" s="111" t="s">
        <v>199</v>
      </c>
      <c r="C3180" s="148" t="e">
        <f>AVERAGE(B3171,C3172,D3173,E3174,F3175,G3176)</f>
        <v>#DIV/0!</v>
      </c>
      <c r="D3180" s="148" t="e">
        <f>STDEV(B3171,C3172,D3173,E3174,F3175,G3176)</f>
        <v>#DIV/0!</v>
      </c>
      <c r="E3180" s="148" t="e">
        <f>ROUND((D3180/C3180)*100,2)&amp;"%"</f>
        <v>#DIV/0!</v>
      </c>
      <c r="I3180" s="111" t="s">
        <v>199</v>
      </c>
      <c r="J3180" s="148" t="e">
        <f>AVERAGE(I3171,J3172,K3173,L3174,M3175,N3176)</f>
        <v>#DIV/0!</v>
      </c>
      <c r="K3180" s="148" t="e">
        <f>STDEV(I3171,J3172,K3173,L3174,M3175,N3176)</f>
        <v>#DIV/0!</v>
      </c>
      <c r="L3180" s="148" t="e">
        <f>ROUND((K3180/J3180)*100,2)&amp;"%"</f>
        <v>#DIV/0!</v>
      </c>
      <c r="P3180" s="111" t="s">
        <v>199</v>
      </c>
      <c r="Q3180" s="148" t="e">
        <f>AVERAGE(P3171,Q3172,R3173,S3174,T3175,U3176)</f>
        <v>#DIV/0!</v>
      </c>
      <c r="R3180" s="148" t="e">
        <f>STDEV(P3171,Q3172,R3173,S3174,T3175,U3176)</f>
        <v>#DIV/0!</v>
      </c>
      <c r="S3180" s="148" t="e">
        <f>ROUND((R3180/Q3180)*100,2)&amp;"%"</f>
        <v>#DIV/0!</v>
      </c>
    </row>
    <row r="3181" spans="1:21" s="148" customFormat="1" x14ac:dyDescent="0.3">
      <c r="A3181" s="111"/>
      <c r="B3181" s="111" t="s">
        <v>198</v>
      </c>
      <c r="C3181" s="148" t="e">
        <f>AVERAGE(B3172,C3171,D3171,F3171,G3171,E3172)</f>
        <v>#DIV/0!</v>
      </c>
      <c r="D3181" s="148" t="e">
        <f>STDEV(B3172,C3171,D3171,E3172,F3171,G3171)</f>
        <v>#DIV/0!</v>
      </c>
      <c r="E3181" s="148" t="e">
        <f t="shared" ref="E3181:E3185" si="528">ROUND((D3181/C3181)*100,2)&amp;"%"</f>
        <v>#DIV/0!</v>
      </c>
      <c r="F3181" s="111"/>
      <c r="G3181" s="111"/>
      <c r="I3181" s="111" t="s">
        <v>198</v>
      </c>
      <c r="J3181" s="148" t="e">
        <f>AVERAGE(I3172,J3171,K3171,M3171,N3171,L3172)</f>
        <v>#DIV/0!</v>
      </c>
      <c r="K3181" s="148" t="e">
        <f>STDEV(I3172,J3171,K3171,L3172,M3171,N3171)</f>
        <v>#DIV/0!</v>
      </c>
      <c r="L3181" s="148" t="e">
        <f t="shared" ref="L3181:L3185" si="529">ROUND((K3181/J3181)*100,2)&amp;"%"</f>
        <v>#DIV/0!</v>
      </c>
      <c r="M3181" s="111"/>
      <c r="N3181" s="111"/>
      <c r="P3181" s="111" t="s">
        <v>198</v>
      </c>
      <c r="Q3181" s="148" t="e">
        <f>AVERAGE(P3172,Q3171,R3171,T3171,U3171,S3172)</f>
        <v>#DIV/0!</v>
      </c>
      <c r="R3181" s="148" t="e">
        <f>STDEV(P3172,Q3171,R3171,S3172,T3171,U3171)</f>
        <v>#DIV/0!</v>
      </c>
      <c r="S3181" s="148" t="e">
        <f t="shared" ref="S3181:S3185" si="530">ROUND((R3181/Q3181)*100,2)&amp;"%"</f>
        <v>#DIV/0!</v>
      </c>
      <c r="T3181" s="111"/>
      <c r="U3181" s="111"/>
    </row>
    <row r="3182" spans="1:21" s="148" customFormat="1" x14ac:dyDescent="0.3">
      <c r="A3182" s="111"/>
      <c r="B3182" s="111" t="s">
        <v>200</v>
      </c>
      <c r="C3182" s="148" t="e">
        <f>AVERAGE(B3174,C3173,D3172,E3171,F3176,G3175)</f>
        <v>#DIV/0!</v>
      </c>
      <c r="D3182" s="148" t="e">
        <f>STDEV(B3174,C3173,D3172,E3171,F3176,G3175)</f>
        <v>#DIV/0!</v>
      </c>
      <c r="E3182" s="148" t="e">
        <f t="shared" si="528"/>
        <v>#DIV/0!</v>
      </c>
      <c r="F3182" s="111"/>
      <c r="G3182" s="111"/>
      <c r="I3182" s="111" t="s">
        <v>200</v>
      </c>
      <c r="J3182" s="148" t="e">
        <f>AVERAGE(I3174,J3173,K3172,L3171,M3176,N3175)</f>
        <v>#DIV/0!</v>
      </c>
      <c r="K3182" s="148" t="e">
        <f>STDEV(I3174,J3173,K3172,L3171,M3176,N3175)</f>
        <v>#DIV/0!</v>
      </c>
      <c r="L3182" s="148" t="e">
        <f t="shared" si="529"/>
        <v>#DIV/0!</v>
      </c>
      <c r="M3182" s="111"/>
      <c r="N3182" s="111"/>
      <c r="P3182" s="111" t="s">
        <v>200</v>
      </c>
      <c r="Q3182" s="148" t="e">
        <f>AVERAGE(P3174,Q3173,R3172,S3171,T3176,U3175)</f>
        <v>#DIV/0!</v>
      </c>
      <c r="R3182" s="148" t="e">
        <f>STDEV(P3174,Q3173,R3172,S3171,T3176,U3175)</f>
        <v>#DIV/0!</v>
      </c>
      <c r="S3182" s="148" t="e">
        <f t="shared" si="530"/>
        <v>#DIV/0!</v>
      </c>
      <c r="T3182" s="111"/>
      <c r="U3182" s="111"/>
    </row>
    <row r="3183" spans="1:21" s="148" customFormat="1" x14ac:dyDescent="0.3">
      <c r="A3183" s="111"/>
      <c r="B3183" s="111" t="s">
        <v>201</v>
      </c>
      <c r="C3183" s="148" t="e">
        <f>AVERAGE(B3175,C3176,D3176,E3175,F3174,G3173)</f>
        <v>#DIV/0!</v>
      </c>
      <c r="D3183" s="148" t="e">
        <f>STDEV(B3175,C3176,D3176,E3175,F3174,G3173)</f>
        <v>#DIV/0!</v>
      </c>
      <c r="E3183" s="148" t="e">
        <f t="shared" si="528"/>
        <v>#DIV/0!</v>
      </c>
      <c r="F3183" s="111"/>
      <c r="G3183" s="111"/>
      <c r="I3183" s="111" t="s">
        <v>201</v>
      </c>
      <c r="J3183" s="148" t="e">
        <f>AVERAGE(I3175,J3176,K3176,L3175,M3174,N3173)</f>
        <v>#DIV/0!</v>
      </c>
      <c r="K3183" s="148" t="e">
        <f>STDEV(I3175,J3176,K3176,L3175,M3174,N3173)</f>
        <v>#DIV/0!</v>
      </c>
      <c r="L3183" s="148" t="e">
        <f t="shared" si="529"/>
        <v>#DIV/0!</v>
      </c>
      <c r="M3183" s="111"/>
      <c r="N3183" s="111"/>
      <c r="P3183" s="111" t="s">
        <v>201</v>
      </c>
      <c r="Q3183" s="148" t="e">
        <f>AVERAGE(P3175,Q3176,R3176,S3175,T3174,U3173)</f>
        <v>#DIV/0!</v>
      </c>
      <c r="R3183" s="148" t="e">
        <f>STDEV(P3175,Q3176,R3176,S3175,T3174,U3173)</f>
        <v>#DIV/0!</v>
      </c>
      <c r="S3183" s="148" t="e">
        <f t="shared" si="530"/>
        <v>#DIV/0!</v>
      </c>
      <c r="T3183" s="111"/>
      <c r="U3183" s="111"/>
    </row>
    <row r="3184" spans="1:21" s="148" customFormat="1" x14ac:dyDescent="0.3">
      <c r="A3184" s="111"/>
      <c r="B3184" s="111" t="s">
        <v>202</v>
      </c>
      <c r="C3184" s="148" t="e">
        <f>AVERAGE(B3177,C3175,D3174,G3172,F3177,E3178)</f>
        <v>#DIV/0!</v>
      </c>
      <c r="D3184" s="148" t="e">
        <f>STDEV(B3177,C3175,D3174,G3172,F3177,E3178)</f>
        <v>#DIV/0!</v>
      </c>
      <c r="E3184" s="148" t="e">
        <f t="shared" si="528"/>
        <v>#DIV/0!</v>
      </c>
      <c r="F3184" s="111"/>
      <c r="G3184" s="111"/>
      <c r="I3184" s="111" t="s">
        <v>202</v>
      </c>
      <c r="J3184" s="148" t="e">
        <f>AVERAGE(I3177,J3175,K3174,N3172,M3177,L3178)</f>
        <v>#DIV/0!</v>
      </c>
      <c r="K3184" s="148" t="e">
        <f>STDEV(I3177,J3175,K3174,N3172,M3177,L3178)</f>
        <v>#DIV/0!</v>
      </c>
      <c r="L3184" s="148" t="e">
        <f t="shared" si="529"/>
        <v>#DIV/0!</v>
      </c>
      <c r="M3184" s="111"/>
      <c r="N3184" s="111"/>
      <c r="P3184" s="111" t="s">
        <v>202</v>
      </c>
      <c r="Q3184" s="148" t="e">
        <f>AVERAGE(P3177,Q3175,R3174,U3172,T3177,S3178)</f>
        <v>#DIV/0!</v>
      </c>
      <c r="R3184" s="148" t="e">
        <f>STDEV(P3177,Q3175,R3174,U3172,T3177,S3178)</f>
        <v>#DIV/0!</v>
      </c>
      <c r="S3184" s="148" t="e">
        <f t="shared" si="530"/>
        <v>#DIV/0!</v>
      </c>
      <c r="T3184" s="111"/>
      <c r="U3184" s="111"/>
    </row>
    <row r="3185" spans="1:21" s="148" customFormat="1" x14ac:dyDescent="0.3">
      <c r="A3185" s="111"/>
      <c r="B3185" s="111" t="s">
        <v>204</v>
      </c>
      <c r="C3185" s="148" t="e">
        <f>AVERAGE(B3178,C3177,D3178,E3177,F3178,G3177)</f>
        <v>#DIV/0!</v>
      </c>
      <c r="D3185" s="148" t="e">
        <f>STDEV(B3178,C3177,D3178,E3177,F3178,G3177)</f>
        <v>#DIV/0!</v>
      </c>
      <c r="E3185" s="148" t="e">
        <f t="shared" si="528"/>
        <v>#DIV/0!</v>
      </c>
      <c r="F3185" s="111"/>
      <c r="G3185" s="111"/>
      <c r="I3185" s="111" t="s">
        <v>204</v>
      </c>
      <c r="J3185" s="148" t="e">
        <f>AVERAGE(I3178,J3177,K3178,L3177,M3178,N3177)</f>
        <v>#DIV/0!</v>
      </c>
      <c r="K3185" s="148" t="e">
        <f>STDEV(I3178,J3177,K3178,L3177,M3178,N3177)</f>
        <v>#DIV/0!</v>
      </c>
      <c r="L3185" s="148" t="e">
        <f t="shared" si="529"/>
        <v>#DIV/0!</v>
      </c>
      <c r="M3185" s="111"/>
      <c r="N3185" s="111"/>
      <c r="P3185" s="111" t="s">
        <v>204</v>
      </c>
      <c r="Q3185" s="148" t="e">
        <f>AVERAGE(P3178,Q3177,R3178,S3177,T3178,U3177)</f>
        <v>#DIV/0!</v>
      </c>
      <c r="R3185" s="148" t="e">
        <f>STDEV(P3178,Q3177,R3178,S3177,T3178,U3177)</f>
        <v>#DIV/0!</v>
      </c>
      <c r="S3185" s="148" t="e">
        <f t="shared" si="530"/>
        <v>#DIV/0!</v>
      </c>
      <c r="T3185" s="111"/>
      <c r="U3185" s="111"/>
    </row>
    <row r="3186" spans="1:21" s="148" customFormat="1" x14ac:dyDescent="0.3">
      <c r="A3186" s="111"/>
      <c r="B3186" s="111"/>
      <c r="C3186" s="111"/>
      <c r="D3186" s="111"/>
      <c r="E3186" s="111"/>
      <c r="F3186" s="111"/>
      <c r="G3186" s="111"/>
      <c r="I3186" s="111"/>
      <c r="J3186" s="111"/>
      <c r="K3186" s="111"/>
      <c r="L3186" s="111"/>
      <c r="M3186" s="111"/>
      <c r="N3186" s="111"/>
      <c r="P3186" s="111"/>
      <c r="Q3186" s="111"/>
      <c r="R3186" s="111"/>
      <c r="S3186" s="111"/>
      <c r="T3186" s="111"/>
      <c r="U3186" s="111"/>
    </row>
    <row r="3187" spans="1:21" s="148" customFormat="1" x14ac:dyDescent="0.3">
      <c r="A3187" s="111"/>
      <c r="B3187" s="52" t="s">
        <v>194</v>
      </c>
      <c r="C3187" s="106"/>
      <c r="D3187" s="106"/>
      <c r="E3187" s="106"/>
      <c r="F3187" s="106"/>
      <c r="G3187" s="106"/>
      <c r="H3187" s="106"/>
      <c r="I3187" s="52" t="s">
        <v>195</v>
      </c>
      <c r="J3187" s="106"/>
      <c r="K3187" s="106"/>
      <c r="L3187" s="106"/>
      <c r="M3187" s="106"/>
      <c r="N3187" s="106"/>
      <c r="O3187" s="106"/>
      <c r="P3187" s="52" t="s">
        <v>196</v>
      </c>
      <c r="Q3187" s="106"/>
      <c r="R3187" s="106"/>
      <c r="S3187" s="106"/>
      <c r="T3187" s="106"/>
      <c r="U3187" s="106"/>
    </row>
    <row r="3188" spans="1:21" s="148" customFormat="1" x14ac:dyDescent="0.3">
      <c r="A3188" s="111"/>
      <c r="B3188" s="131"/>
      <c r="C3188" s="131"/>
      <c r="D3188" s="131"/>
      <c r="E3188" s="131"/>
      <c r="F3188" s="131"/>
      <c r="G3188" s="131"/>
      <c r="H3188" s="106"/>
      <c r="I3188" s="131"/>
      <c r="J3188" s="131"/>
      <c r="K3188" s="131"/>
      <c r="L3188" s="131"/>
      <c r="M3188" s="131"/>
      <c r="N3188" s="131"/>
      <c r="O3188" s="106"/>
      <c r="P3188" s="131"/>
      <c r="Q3188" s="131"/>
      <c r="R3188" s="131"/>
      <c r="S3188" s="131"/>
      <c r="T3188" s="131"/>
      <c r="U3188" s="131"/>
    </row>
    <row r="3189" spans="1:21" s="148" customFormat="1" x14ac:dyDescent="0.3">
      <c r="A3189" s="111"/>
      <c r="B3189" s="132"/>
      <c r="C3189" s="133"/>
      <c r="D3189" s="133"/>
      <c r="E3189" s="134"/>
      <c r="F3189" s="133"/>
      <c r="G3189" s="133"/>
      <c r="H3189" s="106"/>
      <c r="I3189" s="132"/>
      <c r="J3189" s="133"/>
      <c r="K3189" s="133"/>
      <c r="L3189" s="134"/>
      <c r="M3189" s="133"/>
      <c r="N3189" s="133"/>
      <c r="O3189" s="106"/>
      <c r="P3189" s="132"/>
      <c r="Q3189" s="133"/>
      <c r="R3189" s="133"/>
      <c r="S3189" s="134"/>
      <c r="T3189" s="133"/>
      <c r="U3189" s="133"/>
    </row>
    <row r="3190" spans="1:21" s="148" customFormat="1" x14ac:dyDescent="0.3">
      <c r="A3190" s="111"/>
      <c r="B3190" s="133"/>
      <c r="C3190" s="132"/>
      <c r="D3190" s="134"/>
      <c r="E3190" s="133"/>
      <c r="F3190" s="135"/>
      <c r="G3190" s="136"/>
      <c r="H3190" s="106"/>
      <c r="I3190" s="133"/>
      <c r="J3190" s="132"/>
      <c r="K3190" s="134"/>
      <c r="L3190" s="133"/>
      <c r="M3190" s="135"/>
      <c r="N3190" s="136"/>
      <c r="O3190" s="106"/>
      <c r="P3190" s="133"/>
      <c r="Q3190" s="132"/>
      <c r="R3190" s="134"/>
      <c r="S3190" s="133"/>
      <c r="T3190" s="135"/>
      <c r="U3190" s="136"/>
    </row>
    <row r="3191" spans="1:21" s="148" customFormat="1" x14ac:dyDescent="0.3">
      <c r="A3191" s="111"/>
      <c r="B3191" s="135"/>
      <c r="C3191" s="134"/>
      <c r="D3191" s="132"/>
      <c r="E3191" s="135"/>
      <c r="F3191" s="135"/>
      <c r="G3191" s="137"/>
      <c r="H3191" s="106"/>
      <c r="I3191" s="135"/>
      <c r="J3191" s="134"/>
      <c r="K3191" s="132"/>
      <c r="L3191" s="135"/>
      <c r="M3191" s="135"/>
      <c r="N3191" s="137"/>
      <c r="O3191" s="106"/>
      <c r="P3191" s="135"/>
      <c r="Q3191" s="134"/>
      <c r="R3191" s="132"/>
      <c r="S3191" s="135"/>
      <c r="T3191" s="135"/>
      <c r="U3191" s="137"/>
    </row>
    <row r="3192" spans="1:21" s="148" customFormat="1" x14ac:dyDescent="0.3">
      <c r="A3192" s="111"/>
      <c r="B3192" s="134"/>
      <c r="C3192" s="135"/>
      <c r="D3192" s="136"/>
      <c r="E3192" s="132"/>
      <c r="F3192" s="137"/>
      <c r="G3192" s="135"/>
      <c r="H3192" s="106"/>
      <c r="I3192" s="134"/>
      <c r="J3192" s="135"/>
      <c r="K3192" s="136"/>
      <c r="L3192" s="132"/>
      <c r="M3192" s="137"/>
      <c r="N3192" s="135"/>
      <c r="O3192" s="106"/>
      <c r="P3192" s="134"/>
      <c r="Q3192" s="135"/>
      <c r="R3192" s="136"/>
      <c r="S3192" s="132"/>
      <c r="T3192" s="137"/>
      <c r="U3192" s="135"/>
    </row>
    <row r="3193" spans="1:21" s="148" customFormat="1" x14ac:dyDescent="0.3">
      <c r="A3193" s="111"/>
      <c r="B3193" s="137"/>
      <c r="C3193" s="136"/>
      <c r="D3193" s="135"/>
      <c r="E3193" s="137"/>
      <c r="F3193" s="132"/>
      <c r="G3193" s="134"/>
      <c r="H3193" s="106"/>
      <c r="I3193" s="137"/>
      <c r="J3193" s="136"/>
      <c r="K3193" s="135"/>
      <c r="L3193" s="137"/>
      <c r="M3193" s="132"/>
      <c r="N3193" s="134"/>
      <c r="O3193" s="106"/>
      <c r="P3193" s="137"/>
      <c r="Q3193" s="136"/>
      <c r="R3193" s="135"/>
      <c r="S3193" s="137"/>
      <c r="T3193" s="132"/>
      <c r="U3193" s="134"/>
    </row>
    <row r="3194" spans="1:21" s="148" customFormat="1" x14ac:dyDescent="0.3">
      <c r="A3194" s="111"/>
      <c r="B3194" s="135"/>
      <c r="C3194" s="137"/>
      <c r="D3194" s="137"/>
      <c r="E3194" s="135"/>
      <c r="F3194" s="134"/>
      <c r="G3194" s="132"/>
      <c r="H3194" s="106"/>
      <c r="I3194" s="135"/>
      <c r="J3194" s="137"/>
      <c r="K3194" s="137"/>
      <c r="L3194" s="135"/>
      <c r="M3194" s="134"/>
      <c r="N3194" s="132"/>
      <c r="O3194" s="106"/>
      <c r="P3194" s="135"/>
      <c r="Q3194" s="137"/>
      <c r="R3194" s="137"/>
      <c r="S3194" s="135"/>
      <c r="T3194" s="134"/>
      <c r="U3194" s="132"/>
    </row>
    <row r="3195" spans="1:21" s="148" customFormat="1" x14ac:dyDescent="0.3">
      <c r="A3195" s="111"/>
      <c r="B3195" s="136"/>
      <c r="C3195" s="138"/>
      <c r="D3195" s="135"/>
      <c r="E3195" s="138"/>
      <c r="F3195" s="136"/>
      <c r="G3195" s="138"/>
      <c r="H3195" s="106"/>
      <c r="I3195" s="136"/>
      <c r="J3195" s="138"/>
      <c r="K3195" s="135"/>
      <c r="L3195" s="138"/>
      <c r="M3195" s="136"/>
      <c r="N3195" s="138"/>
      <c r="O3195" s="106"/>
      <c r="P3195" s="136"/>
      <c r="Q3195" s="138"/>
      <c r="R3195" s="135"/>
      <c r="S3195" s="138"/>
      <c r="T3195" s="136"/>
      <c r="U3195" s="138"/>
    </row>
    <row r="3196" spans="1:21" s="148" customFormat="1" x14ac:dyDescent="0.3">
      <c r="A3196" s="111"/>
      <c r="B3196" s="145"/>
      <c r="C3196" s="146"/>
      <c r="D3196" s="145"/>
      <c r="E3196" s="147"/>
      <c r="F3196" s="145"/>
      <c r="G3196" s="146"/>
      <c r="H3196" s="106"/>
      <c r="I3196" s="145"/>
      <c r="J3196" s="146"/>
      <c r="K3196" s="145"/>
      <c r="L3196" s="147"/>
      <c r="M3196" s="145"/>
      <c r="N3196" s="146"/>
      <c r="O3196" s="106"/>
      <c r="P3196" s="145"/>
      <c r="Q3196" s="146"/>
      <c r="R3196" s="145"/>
      <c r="S3196" s="147"/>
      <c r="T3196" s="145"/>
      <c r="U3196" s="146"/>
    </row>
    <row r="3197" spans="1:21" s="148" customFormat="1" x14ac:dyDescent="0.3">
      <c r="A3197" s="111"/>
      <c r="C3197" s="111" t="s">
        <v>197</v>
      </c>
      <c r="D3197" s="111" t="s">
        <v>3</v>
      </c>
      <c r="E3197" s="111" t="s">
        <v>203</v>
      </c>
      <c r="J3197" s="111" t="s">
        <v>197</v>
      </c>
      <c r="K3197" s="111" t="s">
        <v>3</v>
      </c>
      <c r="L3197" s="111" t="s">
        <v>203</v>
      </c>
      <c r="Q3197" s="111" t="s">
        <v>197</v>
      </c>
      <c r="R3197" s="111" t="s">
        <v>3</v>
      </c>
      <c r="S3197" s="111" t="s">
        <v>203</v>
      </c>
    </row>
    <row r="3198" spans="1:21" s="148" customFormat="1" x14ac:dyDescent="0.3">
      <c r="A3198" s="111"/>
      <c r="B3198" s="111" t="s">
        <v>199</v>
      </c>
      <c r="C3198" s="148" t="e">
        <f>AVERAGE(B3189,C3190,D3191,E3192,F3193,G3194)</f>
        <v>#DIV/0!</v>
      </c>
      <c r="D3198" s="148" t="e">
        <f>STDEV(B3189,C3190,D3191,E3192,F3193,G3194)</f>
        <v>#DIV/0!</v>
      </c>
      <c r="E3198" s="148" t="e">
        <f>ROUND((D3198/C3198)*100,2)&amp;"%"</f>
        <v>#DIV/0!</v>
      </c>
      <c r="I3198" s="111" t="s">
        <v>199</v>
      </c>
      <c r="J3198" s="148" t="e">
        <f>AVERAGE(I3189,J3190,K3191,L3192,M3193,N3194)</f>
        <v>#DIV/0!</v>
      </c>
      <c r="K3198" s="148" t="e">
        <f>STDEV(I3189,J3190,K3191,L3192,M3193,N3194)</f>
        <v>#DIV/0!</v>
      </c>
      <c r="L3198" s="148" t="e">
        <f>ROUND((K3198/J3198)*100,2)&amp;"%"</f>
        <v>#DIV/0!</v>
      </c>
      <c r="P3198" s="111" t="s">
        <v>199</v>
      </c>
      <c r="Q3198" s="148" t="e">
        <f>AVERAGE(P3189,Q3190,R3191,S3192,T3193,U3194)</f>
        <v>#DIV/0!</v>
      </c>
      <c r="R3198" s="148" t="e">
        <f>STDEV(P3189,Q3190,R3191,S3192,T3193,U3194)</f>
        <v>#DIV/0!</v>
      </c>
      <c r="S3198" s="148" t="e">
        <f>ROUND((R3198/Q3198)*100,2)&amp;"%"</f>
        <v>#DIV/0!</v>
      </c>
    </row>
    <row r="3199" spans="1:21" s="148" customFormat="1" x14ac:dyDescent="0.3">
      <c r="A3199" s="111"/>
      <c r="B3199" s="111" t="s">
        <v>198</v>
      </c>
      <c r="C3199" s="148" t="e">
        <f>AVERAGE(B3190,C3189,D3189,F3189,G3189,E3190)</f>
        <v>#DIV/0!</v>
      </c>
      <c r="D3199" s="148" t="e">
        <f>STDEV(B3190,C3189,D3189,E3190,F3189,G3189)</f>
        <v>#DIV/0!</v>
      </c>
      <c r="E3199" s="148" t="e">
        <f t="shared" ref="E3199:E3203" si="531">ROUND((D3199/C3199)*100,2)&amp;"%"</f>
        <v>#DIV/0!</v>
      </c>
      <c r="F3199" s="111"/>
      <c r="G3199" s="111"/>
      <c r="I3199" s="111" t="s">
        <v>198</v>
      </c>
      <c r="J3199" s="148" t="e">
        <f>AVERAGE(I3190,J3189,K3189,M3189,N3189,L3190)</f>
        <v>#DIV/0!</v>
      </c>
      <c r="K3199" s="148" t="e">
        <f>STDEV(I3190,J3189,K3189,L3190,M3189,N3189)</f>
        <v>#DIV/0!</v>
      </c>
      <c r="L3199" s="148" t="e">
        <f t="shared" ref="L3199:L3203" si="532">ROUND((K3199/J3199)*100,2)&amp;"%"</f>
        <v>#DIV/0!</v>
      </c>
      <c r="M3199" s="111"/>
      <c r="N3199" s="111"/>
      <c r="P3199" s="111" t="s">
        <v>198</v>
      </c>
      <c r="Q3199" s="148" t="e">
        <f>AVERAGE(P3190,Q3189,R3189,T3189,U3189,S3190)</f>
        <v>#DIV/0!</v>
      </c>
      <c r="R3199" s="148" t="e">
        <f>STDEV(P3190,Q3189,R3189,S3190,T3189,U3189)</f>
        <v>#DIV/0!</v>
      </c>
      <c r="S3199" s="148" t="e">
        <f t="shared" ref="S3199:S3203" si="533">ROUND((R3199/Q3199)*100,2)&amp;"%"</f>
        <v>#DIV/0!</v>
      </c>
      <c r="T3199" s="111"/>
      <c r="U3199" s="111"/>
    </row>
    <row r="3200" spans="1:21" s="148" customFormat="1" x14ac:dyDescent="0.3">
      <c r="A3200" s="111"/>
      <c r="B3200" s="111" t="s">
        <v>200</v>
      </c>
      <c r="C3200" s="148" t="e">
        <f>AVERAGE(B3192,C3191,D3190,E3189,F3194,G3193)</f>
        <v>#DIV/0!</v>
      </c>
      <c r="D3200" s="148" t="e">
        <f>STDEV(B3192,C3191,D3190,E3189,F3194,G3193)</f>
        <v>#DIV/0!</v>
      </c>
      <c r="E3200" s="148" t="e">
        <f t="shared" si="531"/>
        <v>#DIV/0!</v>
      </c>
      <c r="F3200" s="111"/>
      <c r="G3200" s="111"/>
      <c r="I3200" s="111" t="s">
        <v>200</v>
      </c>
      <c r="J3200" s="148" t="e">
        <f>AVERAGE(I3192,J3191,K3190,L3189,M3194,N3193)</f>
        <v>#DIV/0!</v>
      </c>
      <c r="K3200" s="148" t="e">
        <f>STDEV(I3192,J3191,K3190,L3189,M3194,N3193)</f>
        <v>#DIV/0!</v>
      </c>
      <c r="L3200" s="148" t="e">
        <f t="shared" si="532"/>
        <v>#DIV/0!</v>
      </c>
      <c r="M3200" s="111"/>
      <c r="N3200" s="111"/>
      <c r="P3200" s="111" t="s">
        <v>200</v>
      </c>
      <c r="Q3200" s="148" t="e">
        <f>AVERAGE(P3192,Q3191,R3190,S3189,T3194,U3193)</f>
        <v>#DIV/0!</v>
      </c>
      <c r="R3200" s="148" t="e">
        <f>STDEV(P3192,Q3191,R3190,S3189,T3194,U3193)</f>
        <v>#DIV/0!</v>
      </c>
      <c r="S3200" s="148" t="e">
        <f t="shared" si="533"/>
        <v>#DIV/0!</v>
      </c>
      <c r="T3200" s="111"/>
      <c r="U3200" s="111"/>
    </row>
    <row r="3201" spans="1:21" s="148" customFormat="1" x14ac:dyDescent="0.3">
      <c r="A3201" s="111"/>
      <c r="B3201" s="111" t="s">
        <v>201</v>
      </c>
      <c r="C3201" s="148" t="e">
        <f>AVERAGE(B3193,C3194,D3194,E3193,F3192,G3191)</f>
        <v>#DIV/0!</v>
      </c>
      <c r="D3201" s="148" t="e">
        <f>STDEV(B3193,C3194,D3194,E3193,F3192,G3191)</f>
        <v>#DIV/0!</v>
      </c>
      <c r="E3201" s="148" t="e">
        <f t="shared" si="531"/>
        <v>#DIV/0!</v>
      </c>
      <c r="F3201" s="111"/>
      <c r="G3201" s="111"/>
      <c r="I3201" s="111" t="s">
        <v>201</v>
      </c>
      <c r="J3201" s="148" t="e">
        <f>AVERAGE(I3193,J3194,K3194,L3193,M3192,N3191)</f>
        <v>#DIV/0!</v>
      </c>
      <c r="K3201" s="148" t="e">
        <f>STDEV(I3193,J3194,K3194,L3193,M3192,N3191)</f>
        <v>#DIV/0!</v>
      </c>
      <c r="L3201" s="148" t="e">
        <f t="shared" si="532"/>
        <v>#DIV/0!</v>
      </c>
      <c r="M3201" s="111"/>
      <c r="N3201" s="111"/>
      <c r="P3201" s="111" t="s">
        <v>201</v>
      </c>
      <c r="Q3201" s="148" t="e">
        <f>AVERAGE(P3193,Q3194,R3194,S3193,T3192,U3191)</f>
        <v>#DIV/0!</v>
      </c>
      <c r="R3201" s="148" t="e">
        <f>STDEV(P3193,Q3194,R3194,S3193,T3192,U3191)</f>
        <v>#DIV/0!</v>
      </c>
      <c r="S3201" s="148" t="e">
        <f t="shared" si="533"/>
        <v>#DIV/0!</v>
      </c>
      <c r="T3201" s="111"/>
      <c r="U3201" s="111"/>
    </row>
    <row r="3202" spans="1:21" s="148" customFormat="1" x14ac:dyDescent="0.3">
      <c r="A3202" s="111"/>
      <c r="B3202" s="111" t="s">
        <v>202</v>
      </c>
      <c r="C3202" s="148" t="e">
        <f>AVERAGE(B3195,C3193,D3192,G3190,F3195,E3196)</f>
        <v>#DIV/0!</v>
      </c>
      <c r="D3202" s="148" t="e">
        <f>STDEV(B3195,C3193,D3192,G3190,F3195,E3196)</f>
        <v>#DIV/0!</v>
      </c>
      <c r="E3202" s="148" t="e">
        <f t="shared" si="531"/>
        <v>#DIV/0!</v>
      </c>
      <c r="F3202" s="111"/>
      <c r="G3202" s="111"/>
      <c r="I3202" s="111" t="s">
        <v>202</v>
      </c>
      <c r="J3202" s="148" t="e">
        <f>AVERAGE(I3195,J3193,K3192,N3190,M3195,L3196)</f>
        <v>#DIV/0!</v>
      </c>
      <c r="K3202" s="148" t="e">
        <f>STDEV(I3195,J3193,K3192,N3190,M3195,L3196)</f>
        <v>#DIV/0!</v>
      </c>
      <c r="L3202" s="148" t="e">
        <f t="shared" si="532"/>
        <v>#DIV/0!</v>
      </c>
      <c r="M3202" s="111"/>
      <c r="N3202" s="111"/>
      <c r="P3202" s="111" t="s">
        <v>202</v>
      </c>
      <c r="Q3202" s="148" t="e">
        <f>AVERAGE(P3195,Q3193,R3192,U3190,T3195,S3196)</f>
        <v>#DIV/0!</v>
      </c>
      <c r="R3202" s="148" t="e">
        <f>STDEV(P3195,Q3193,R3192,U3190,T3195,S3196)</f>
        <v>#DIV/0!</v>
      </c>
      <c r="S3202" s="148" t="e">
        <f t="shared" si="533"/>
        <v>#DIV/0!</v>
      </c>
      <c r="T3202" s="111"/>
      <c r="U3202" s="111"/>
    </row>
    <row r="3203" spans="1:21" s="148" customFormat="1" x14ac:dyDescent="0.3">
      <c r="A3203" s="111"/>
      <c r="B3203" s="111" t="s">
        <v>204</v>
      </c>
      <c r="C3203" s="148" t="e">
        <f>AVERAGE(B3196,C3195,D3196,E3195,F3196,G3195)</f>
        <v>#DIV/0!</v>
      </c>
      <c r="D3203" s="148" t="e">
        <f>STDEV(B3196,C3195,D3196,E3195,F3196,G3195)</f>
        <v>#DIV/0!</v>
      </c>
      <c r="E3203" s="148" t="e">
        <f t="shared" si="531"/>
        <v>#DIV/0!</v>
      </c>
      <c r="F3203" s="111"/>
      <c r="G3203" s="111"/>
      <c r="I3203" s="111" t="s">
        <v>204</v>
      </c>
      <c r="J3203" s="148" t="e">
        <f>AVERAGE(I3196,J3195,K3196,L3195,M3196,N3195)</f>
        <v>#DIV/0!</v>
      </c>
      <c r="K3203" s="148" t="e">
        <f>STDEV(I3196,J3195,K3196,L3195,M3196,N3195)</f>
        <v>#DIV/0!</v>
      </c>
      <c r="L3203" s="148" t="e">
        <f t="shared" si="532"/>
        <v>#DIV/0!</v>
      </c>
      <c r="M3203" s="111"/>
      <c r="N3203" s="111"/>
      <c r="P3203" s="111" t="s">
        <v>204</v>
      </c>
      <c r="Q3203" s="148" t="e">
        <f>AVERAGE(P3196,Q3195,R3196,S3195,T3196,U3195)</f>
        <v>#DIV/0!</v>
      </c>
      <c r="R3203" s="148" t="e">
        <f>STDEV(P3196,Q3195,R3196,S3195,T3196,U3195)</f>
        <v>#DIV/0!</v>
      </c>
      <c r="S3203" s="148" t="e">
        <f t="shared" si="533"/>
        <v>#DIV/0!</v>
      </c>
      <c r="T3203" s="111"/>
      <c r="U3203" s="111"/>
    </row>
    <row r="3204" spans="1:21" s="148" customFormat="1" x14ac:dyDescent="0.3">
      <c r="A3204" s="111"/>
      <c r="B3204" s="111"/>
      <c r="C3204" s="111"/>
      <c r="D3204" s="111"/>
      <c r="E3204" s="111"/>
      <c r="F3204" s="111"/>
      <c r="G3204" s="111"/>
      <c r="I3204" s="111"/>
      <c r="J3204" s="111"/>
      <c r="K3204" s="111"/>
      <c r="L3204" s="111"/>
      <c r="M3204" s="111"/>
      <c r="N3204" s="111"/>
      <c r="P3204" s="111"/>
      <c r="Q3204" s="111"/>
      <c r="R3204" s="111"/>
      <c r="S3204" s="111"/>
      <c r="T3204" s="111"/>
      <c r="U3204" s="111"/>
    </row>
    <row r="3205" spans="1:21" s="148" customFormat="1" x14ac:dyDescent="0.3">
      <c r="A3205" s="111"/>
      <c r="B3205" s="52" t="s">
        <v>194</v>
      </c>
      <c r="C3205" s="106"/>
      <c r="D3205" s="106"/>
      <c r="E3205" s="106"/>
      <c r="F3205" s="106"/>
      <c r="G3205" s="106"/>
      <c r="H3205" s="106"/>
      <c r="I3205" s="52" t="s">
        <v>195</v>
      </c>
      <c r="J3205" s="106"/>
      <c r="K3205" s="106"/>
      <c r="L3205" s="106"/>
      <c r="M3205" s="106"/>
      <c r="N3205" s="106"/>
      <c r="O3205" s="106"/>
      <c r="P3205" s="52" t="s">
        <v>196</v>
      </c>
      <c r="Q3205" s="106"/>
      <c r="R3205" s="106"/>
      <c r="S3205" s="106"/>
      <c r="T3205" s="106"/>
      <c r="U3205" s="106"/>
    </row>
    <row r="3206" spans="1:21" s="148" customFormat="1" x14ac:dyDescent="0.3">
      <c r="A3206" s="111"/>
      <c r="B3206" s="131"/>
      <c r="C3206" s="131"/>
      <c r="D3206" s="131"/>
      <c r="E3206" s="131"/>
      <c r="F3206" s="131"/>
      <c r="G3206" s="131"/>
      <c r="H3206" s="106"/>
      <c r="I3206" s="131"/>
      <c r="J3206" s="131"/>
      <c r="K3206" s="131"/>
      <c r="L3206" s="131"/>
      <c r="M3206" s="131"/>
      <c r="N3206" s="131"/>
      <c r="O3206" s="106"/>
      <c r="P3206" s="131"/>
      <c r="Q3206" s="131"/>
      <c r="R3206" s="131"/>
      <c r="S3206" s="131"/>
      <c r="T3206" s="131"/>
      <c r="U3206" s="131"/>
    </row>
    <row r="3207" spans="1:21" s="148" customFormat="1" x14ac:dyDescent="0.3">
      <c r="A3207" s="111"/>
      <c r="B3207" s="132"/>
      <c r="C3207" s="133"/>
      <c r="D3207" s="133"/>
      <c r="E3207" s="134"/>
      <c r="F3207" s="133"/>
      <c r="G3207" s="133"/>
      <c r="H3207" s="106"/>
      <c r="I3207" s="132"/>
      <c r="J3207" s="133"/>
      <c r="K3207" s="133"/>
      <c r="L3207" s="134"/>
      <c r="M3207" s="133"/>
      <c r="N3207" s="133"/>
      <c r="O3207" s="106"/>
      <c r="P3207" s="132"/>
      <c r="Q3207" s="133"/>
      <c r="R3207" s="133"/>
      <c r="S3207" s="134"/>
      <c r="T3207" s="133"/>
      <c r="U3207" s="133"/>
    </row>
    <row r="3208" spans="1:21" s="148" customFormat="1" x14ac:dyDescent="0.3">
      <c r="A3208" s="111"/>
      <c r="B3208" s="133"/>
      <c r="C3208" s="132"/>
      <c r="D3208" s="134"/>
      <c r="E3208" s="133"/>
      <c r="F3208" s="135"/>
      <c r="G3208" s="136"/>
      <c r="H3208" s="106"/>
      <c r="I3208" s="133"/>
      <c r="J3208" s="132"/>
      <c r="K3208" s="134"/>
      <c r="L3208" s="133"/>
      <c r="M3208" s="135"/>
      <c r="N3208" s="136"/>
      <c r="O3208" s="106"/>
      <c r="P3208" s="133"/>
      <c r="Q3208" s="132"/>
      <c r="R3208" s="134"/>
      <c r="S3208" s="133"/>
      <c r="T3208" s="135"/>
      <c r="U3208" s="136"/>
    </row>
    <row r="3209" spans="1:21" s="148" customFormat="1" x14ac:dyDescent="0.3">
      <c r="A3209" s="111"/>
      <c r="B3209" s="135"/>
      <c r="C3209" s="134"/>
      <c r="D3209" s="132"/>
      <c r="E3209" s="135"/>
      <c r="F3209" s="135"/>
      <c r="G3209" s="137"/>
      <c r="H3209" s="106"/>
      <c r="I3209" s="135"/>
      <c r="J3209" s="134"/>
      <c r="K3209" s="132"/>
      <c r="L3209" s="135"/>
      <c r="M3209" s="135"/>
      <c r="N3209" s="137"/>
      <c r="O3209" s="106"/>
      <c r="P3209" s="135"/>
      <c r="Q3209" s="134"/>
      <c r="R3209" s="132"/>
      <c r="S3209" s="135"/>
      <c r="T3209" s="135"/>
      <c r="U3209" s="137"/>
    </row>
    <row r="3210" spans="1:21" s="148" customFormat="1" x14ac:dyDescent="0.3">
      <c r="A3210" s="111"/>
      <c r="B3210" s="134"/>
      <c r="C3210" s="135"/>
      <c r="D3210" s="136"/>
      <c r="E3210" s="132"/>
      <c r="F3210" s="137"/>
      <c r="G3210" s="135"/>
      <c r="H3210" s="106"/>
      <c r="I3210" s="134"/>
      <c r="J3210" s="135"/>
      <c r="K3210" s="136"/>
      <c r="L3210" s="132"/>
      <c r="M3210" s="137"/>
      <c r="N3210" s="135"/>
      <c r="O3210" s="106"/>
      <c r="P3210" s="134"/>
      <c r="Q3210" s="135"/>
      <c r="R3210" s="136"/>
      <c r="S3210" s="132"/>
      <c r="T3210" s="137"/>
      <c r="U3210" s="135"/>
    </row>
    <row r="3211" spans="1:21" s="148" customFormat="1" x14ac:dyDescent="0.3">
      <c r="A3211" s="111"/>
      <c r="B3211" s="137"/>
      <c r="C3211" s="136"/>
      <c r="D3211" s="135"/>
      <c r="E3211" s="137"/>
      <c r="F3211" s="132"/>
      <c r="G3211" s="134"/>
      <c r="H3211" s="106"/>
      <c r="I3211" s="137"/>
      <c r="J3211" s="136"/>
      <c r="K3211" s="135"/>
      <c r="L3211" s="137"/>
      <c r="M3211" s="132"/>
      <c r="N3211" s="134"/>
      <c r="O3211" s="106"/>
      <c r="P3211" s="137"/>
      <c r="Q3211" s="136"/>
      <c r="R3211" s="135"/>
      <c r="S3211" s="137"/>
      <c r="T3211" s="132"/>
      <c r="U3211" s="134"/>
    </row>
    <row r="3212" spans="1:21" s="148" customFormat="1" x14ac:dyDescent="0.3">
      <c r="A3212" s="111"/>
      <c r="B3212" s="135"/>
      <c r="C3212" s="137"/>
      <c r="D3212" s="137"/>
      <c r="E3212" s="135"/>
      <c r="F3212" s="134"/>
      <c r="G3212" s="132"/>
      <c r="H3212" s="106"/>
      <c r="I3212" s="135"/>
      <c r="J3212" s="137"/>
      <c r="K3212" s="137"/>
      <c r="L3212" s="135"/>
      <c r="M3212" s="134"/>
      <c r="N3212" s="132"/>
      <c r="O3212" s="106"/>
      <c r="P3212" s="135"/>
      <c r="Q3212" s="137"/>
      <c r="R3212" s="137"/>
      <c r="S3212" s="135"/>
      <c r="T3212" s="134"/>
      <c r="U3212" s="132"/>
    </row>
    <row r="3213" spans="1:21" s="148" customFormat="1" x14ac:dyDescent="0.3">
      <c r="A3213" s="111"/>
      <c r="B3213" s="136"/>
      <c r="C3213" s="138"/>
      <c r="D3213" s="135"/>
      <c r="E3213" s="138"/>
      <c r="F3213" s="136"/>
      <c r="G3213" s="138"/>
      <c r="H3213" s="106"/>
      <c r="I3213" s="136"/>
      <c r="J3213" s="138"/>
      <c r="K3213" s="135"/>
      <c r="L3213" s="138"/>
      <c r="M3213" s="136"/>
      <c r="N3213" s="138"/>
      <c r="O3213" s="106"/>
      <c r="P3213" s="136"/>
      <c r="Q3213" s="138"/>
      <c r="R3213" s="135"/>
      <c r="S3213" s="138"/>
      <c r="T3213" s="136"/>
      <c r="U3213" s="138"/>
    </row>
    <row r="3214" spans="1:21" s="148" customFormat="1" x14ac:dyDescent="0.3">
      <c r="A3214" s="111"/>
      <c r="B3214" s="145"/>
      <c r="C3214" s="146"/>
      <c r="D3214" s="145"/>
      <c r="E3214" s="147"/>
      <c r="F3214" s="145"/>
      <c r="G3214" s="146"/>
      <c r="H3214" s="106"/>
      <c r="I3214" s="145"/>
      <c r="J3214" s="146"/>
      <c r="K3214" s="145"/>
      <c r="L3214" s="147"/>
      <c r="M3214" s="145"/>
      <c r="N3214" s="146"/>
      <c r="O3214" s="106"/>
      <c r="P3214" s="145"/>
      <c r="Q3214" s="146"/>
      <c r="R3214" s="145"/>
      <c r="S3214" s="147"/>
      <c r="T3214" s="145"/>
      <c r="U3214" s="146"/>
    </row>
    <row r="3215" spans="1:21" s="148" customFormat="1" x14ac:dyDescent="0.3">
      <c r="A3215" s="111"/>
      <c r="C3215" s="111" t="s">
        <v>197</v>
      </c>
      <c r="D3215" s="111" t="s">
        <v>3</v>
      </c>
      <c r="E3215" s="111" t="s">
        <v>203</v>
      </c>
      <c r="J3215" s="111" t="s">
        <v>197</v>
      </c>
      <c r="K3215" s="111" t="s">
        <v>3</v>
      </c>
      <c r="L3215" s="111" t="s">
        <v>203</v>
      </c>
      <c r="Q3215" s="111" t="s">
        <v>197</v>
      </c>
      <c r="R3215" s="111" t="s">
        <v>3</v>
      </c>
      <c r="S3215" s="111" t="s">
        <v>203</v>
      </c>
    </row>
    <row r="3216" spans="1:21" s="148" customFormat="1" x14ac:dyDescent="0.3">
      <c r="A3216" s="111"/>
      <c r="B3216" s="111" t="s">
        <v>199</v>
      </c>
      <c r="C3216" s="148" t="e">
        <f>AVERAGE(B3207,C3208,D3209,E3210,F3211,G3212)</f>
        <v>#DIV/0!</v>
      </c>
      <c r="D3216" s="148" t="e">
        <f>STDEV(B3207,C3208,D3209,E3210,F3211,G3212)</f>
        <v>#DIV/0!</v>
      </c>
      <c r="E3216" s="148" t="e">
        <f>ROUND((D3216/C3216)*100,2)&amp;"%"</f>
        <v>#DIV/0!</v>
      </c>
      <c r="I3216" s="111" t="s">
        <v>199</v>
      </c>
      <c r="J3216" s="148" t="e">
        <f>AVERAGE(I3207,J3208,K3209,L3210,M3211,N3212)</f>
        <v>#DIV/0!</v>
      </c>
      <c r="K3216" s="148" t="e">
        <f>STDEV(I3207,J3208,K3209,L3210,M3211,N3212)</f>
        <v>#DIV/0!</v>
      </c>
      <c r="L3216" s="148" t="e">
        <f>ROUND((K3216/J3216)*100,2)&amp;"%"</f>
        <v>#DIV/0!</v>
      </c>
      <c r="P3216" s="111" t="s">
        <v>199</v>
      </c>
      <c r="Q3216" s="148" t="e">
        <f>AVERAGE(P3207,Q3208,R3209,S3210,T3211,U3212)</f>
        <v>#DIV/0!</v>
      </c>
      <c r="R3216" s="148" t="e">
        <f>STDEV(P3207,Q3208,R3209,S3210,T3211,U3212)</f>
        <v>#DIV/0!</v>
      </c>
      <c r="S3216" s="148" t="e">
        <f>ROUND((R3216/Q3216)*100,2)&amp;"%"</f>
        <v>#DIV/0!</v>
      </c>
    </row>
    <row r="3217" spans="1:21" s="148" customFormat="1" x14ac:dyDescent="0.3">
      <c r="A3217" s="111"/>
      <c r="B3217" s="111" t="s">
        <v>198</v>
      </c>
      <c r="C3217" s="148" t="e">
        <f>AVERAGE(B3208,C3207,D3207,F3207,G3207,E3208)</f>
        <v>#DIV/0!</v>
      </c>
      <c r="D3217" s="148" t="e">
        <f>STDEV(B3208,C3207,D3207,E3208,F3207,G3207)</f>
        <v>#DIV/0!</v>
      </c>
      <c r="E3217" s="148" t="e">
        <f t="shared" ref="E3217:E3221" si="534">ROUND((D3217/C3217)*100,2)&amp;"%"</f>
        <v>#DIV/0!</v>
      </c>
      <c r="F3217" s="111"/>
      <c r="G3217" s="111"/>
      <c r="I3217" s="111" t="s">
        <v>198</v>
      </c>
      <c r="J3217" s="148" t="e">
        <f>AVERAGE(I3208,J3207,K3207,M3207,N3207,L3208)</f>
        <v>#DIV/0!</v>
      </c>
      <c r="K3217" s="148" t="e">
        <f>STDEV(I3208,J3207,K3207,L3208,M3207,N3207)</f>
        <v>#DIV/0!</v>
      </c>
      <c r="L3217" s="148" t="e">
        <f t="shared" ref="L3217:L3221" si="535">ROUND((K3217/J3217)*100,2)&amp;"%"</f>
        <v>#DIV/0!</v>
      </c>
      <c r="M3217" s="111"/>
      <c r="N3217" s="111"/>
      <c r="P3217" s="111" t="s">
        <v>198</v>
      </c>
      <c r="Q3217" s="148" t="e">
        <f>AVERAGE(P3208,Q3207,R3207,T3207,U3207,S3208)</f>
        <v>#DIV/0!</v>
      </c>
      <c r="R3217" s="148" t="e">
        <f>STDEV(P3208,Q3207,R3207,S3208,T3207,U3207)</f>
        <v>#DIV/0!</v>
      </c>
      <c r="S3217" s="148" t="e">
        <f t="shared" ref="S3217:S3221" si="536">ROUND((R3217/Q3217)*100,2)&amp;"%"</f>
        <v>#DIV/0!</v>
      </c>
      <c r="T3217" s="111"/>
      <c r="U3217" s="111"/>
    </row>
    <row r="3218" spans="1:21" s="148" customFormat="1" x14ac:dyDescent="0.3">
      <c r="A3218" s="111"/>
      <c r="B3218" s="111" t="s">
        <v>200</v>
      </c>
      <c r="C3218" s="148" t="e">
        <f>AVERAGE(B3210,C3209,D3208,E3207,F3212,G3211)</f>
        <v>#DIV/0!</v>
      </c>
      <c r="D3218" s="148" t="e">
        <f>STDEV(B3210,C3209,D3208,E3207,F3212,G3211)</f>
        <v>#DIV/0!</v>
      </c>
      <c r="E3218" s="148" t="e">
        <f t="shared" si="534"/>
        <v>#DIV/0!</v>
      </c>
      <c r="F3218" s="111"/>
      <c r="G3218" s="111"/>
      <c r="I3218" s="111" t="s">
        <v>200</v>
      </c>
      <c r="J3218" s="148" t="e">
        <f>AVERAGE(I3210,J3209,K3208,L3207,M3212,N3211)</f>
        <v>#DIV/0!</v>
      </c>
      <c r="K3218" s="148" t="e">
        <f>STDEV(I3210,J3209,K3208,L3207,M3212,N3211)</f>
        <v>#DIV/0!</v>
      </c>
      <c r="L3218" s="148" t="e">
        <f t="shared" si="535"/>
        <v>#DIV/0!</v>
      </c>
      <c r="M3218" s="111"/>
      <c r="N3218" s="111"/>
      <c r="P3218" s="111" t="s">
        <v>200</v>
      </c>
      <c r="Q3218" s="148" t="e">
        <f>AVERAGE(P3210,Q3209,R3208,S3207,T3212,U3211)</f>
        <v>#DIV/0!</v>
      </c>
      <c r="R3218" s="148" t="e">
        <f>STDEV(P3210,Q3209,R3208,S3207,T3212,U3211)</f>
        <v>#DIV/0!</v>
      </c>
      <c r="S3218" s="148" t="e">
        <f t="shared" si="536"/>
        <v>#DIV/0!</v>
      </c>
      <c r="T3218" s="111"/>
      <c r="U3218" s="111"/>
    </row>
    <row r="3219" spans="1:21" s="148" customFormat="1" x14ac:dyDescent="0.3">
      <c r="A3219" s="111"/>
      <c r="B3219" s="111" t="s">
        <v>201</v>
      </c>
      <c r="C3219" s="148" t="e">
        <f>AVERAGE(B3211,C3212,D3212,E3211,F3210,G3209)</f>
        <v>#DIV/0!</v>
      </c>
      <c r="D3219" s="148" t="e">
        <f>STDEV(B3211,C3212,D3212,E3211,F3210,G3209)</f>
        <v>#DIV/0!</v>
      </c>
      <c r="E3219" s="148" t="e">
        <f t="shared" si="534"/>
        <v>#DIV/0!</v>
      </c>
      <c r="F3219" s="111"/>
      <c r="G3219" s="111"/>
      <c r="I3219" s="111" t="s">
        <v>201</v>
      </c>
      <c r="J3219" s="148" t="e">
        <f>AVERAGE(I3211,J3212,K3212,L3211,M3210,N3209)</f>
        <v>#DIV/0!</v>
      </c>
      <c r="K3219" s="148" t="e">
        <f>STDEV(I3211,J3212,K3212,L3211,M3210,N3209)</f>
        <v>#DIV/0!</v>
      </c>
      <c r="L3219" s="148" t="e">
        <f t="shared" si="535"/>
        <v>#DIV/0!</v>
      </c>
      <c r="M3219" s="111"/>
      <c r="N3219" s="111"/>
      <c r="P3219" s="111" t="s">
        <v>201</v>
      </c>
      <c r="Q3219" s="148" t="e">
        <f>AVERAGE(P3211,Q3212,R3212,S3211,T3210,U3209)</f>
        <v>#DIV/0!</v>
      </c>
      <c r="R3219" s="148" t="e">
        <f>STDEV(P3211,Q3212,R3212,S3211,T3210,U3209)</f>
        <v>#DIV/0!</v>
      </c>
      <c r="S3219" s="148" t="e">
        <f t="shared" si="536"/>
        <v>#DIV/0!</v>
      </c>
      <c r="T3219" s="111"/>
      <c r="U3219" s="111"/>
    </row>
    <row r="3220" spans="1:21" s="148" customFormat="1" x14ac:dyDescent="0.3">
      <c r="A3220" s="111"/>
      <c r="B3220" s="111" t="s">
        <v>202</v>
      </c>
      <c r="C3220" s="148" t="e">
        <f>AVERAGE(B3213,C3211,D3210,G3208,F3213,E3214)</f>
        <v>#DIV/0!</v>
      </c>
      <c r="D3220" s="148" t="e">
        <f>STDEV(B3213,C3211,D3210,G3208,F3213,E3214)</f>
        <v>#DIV/0!</v>
      </c>
      <c r="E3220" s="148" t="e">
        <f t="shared" si="534"/>
        <v>#DIV/0!</v>
      </c>
      <c r="F3220" s="111"/>
      <c r="G3220" s="111"/>
      <c r="I3220" s="111" t="s">
        <v>202</v>
      </c>
      <c r="J3220" s="148" t="e">
        <f>AVERAGE(I3213,J3211,K3210,N3208,M3213,L3214)</f>
        <v>#DIV/0!</v>
      </c>
      <c r="K3220" s="148" t="e">
        <f>STDEV(I3213,J3211,K3210,N3208,M3213,L3214)</f>
        <v>#DIV/0!</v>
      </c>
      <c r="L3220" s="148" t="e">
        <f t="shared" si="535"/>
        <v>#DIV/0!</v>
      </c>
      <c r="M3220" s="111"/>
      <c r="N3220" s="111"/>
      <c r="P3220" s="111" t="s">
        <v>202</v>
      </c>
      <c r="Q3220" s="148" t="e">
        <f>AVERAGE(P3213,Q3211,R3210,U3208,T3213,S3214)</f>
        <v>#DIV/0!</v>
      </c>
      <c r="R3220" s="148" t="e">
        <f>STDEV(P3213,Q3211,R3210,U3208,T3213,S3214)</f>
        <v>#DIV/0!</v>
      </c>
      <c r="S3220" s="148" t="e">
        <f t="shared" si="536"/>
        <v>#DIV/0!</v>
      </c>
      <c r="T3220" s="111"/>
      <c r="U3220" s="111"/>
    </row>
    <row r="3221" spans="1:21" s="148" customFormat="1" x14ac:dyDescent="0.3">
      <c r="A3221" s="111"/>
      <c r="B3221" s="111" t="s">
        <v>204</v>
      </c>
      <c r="C3221" s="148" t="e">
        <f>AVERAGE(B3214,C3213,D3214,E3213,F3214,G3213)</f>
        <v>#DIV/0!</v>
      </c>
      <c r="D3221" s="148" t="e">
        <f>STDEV(B3214,C3213,D3214,E3213,F3214,G3213)</f>
        <v>#DIV/0!</v>
      </c>
      <c r="E3221" s="148" t="e">
        <f t="shared" si="534"/>
        <v>#DIV/0!</v>
      </c>
      <c r="F3221" s="111"/>
      <c r="G3221" s="111"/>
      <c r="I3221" s="111" t="s">
        <v>204</v>
      </c>
      <c r="J3221" s="148" t="e">
        <f>AVERAGE(I3214,J3213,K3214,L3213,M3214,N3213)</f>
        <v>#DIV/0!</v>
      </c>
      <c r="K3221" s="148" t="e">
        <f>STDEV(I3214,J3213,K3214,L3213,M3214,N3213)</f>
        <v>#DIV/0!</v>
      </c>
      <c r="L3221" s="148" t="e">
        <f t="shared" si="535"/>
        <v>#DIV/0!</v>
      </c>
      <c r="M3221" s="111"/>
      <c r="N3221" s="111"/>
      <c r="P3221" s="111" t="s">
        <v>204</v>
      </c>
      <c r="Q3221" s="148" t="e">
        <f>AVERAGE(P3214,Q3213,R3214,S3213,T3214,U3213)</f>
        <v>#DIV/0!</v>
      </c>
      <c r="R3221" s="148" t="e">
        <f>STDEV(P3214,Q3213,R3214,S3213,T3214,U3213)</f>
        <v>#DIV/0!</v>
      </c>
      <c r="S3221" s="148" t="e">
        <f t="shared" si="536"/>
        <v>#DIV/0!</v>
      </c>
      <c r="T3221" s="111"/>
      <c r="U3221" s="111"/>
    </row>
    <row r="3222" spans="1:21" s="148" customFormat="1" x14ac:dyDescent="0.3">
      <c r="A3222" s="111"/>
      <c r="B3222" s="111"/>
      <c r="C3222" s="111"/>
      <c r="D3222" s="111"/>
      <c r="E3222" s="111"/>
      <c r="F3222" s="111"/>
      <c r="G3222" s="111"/>
      <c r="I3222" s="111"/>
      <c r="J3222" s="111"/>
      <c r="K3222" s="111"/>
      <c r="L3222" s="111"/>
      <c r="M3222" s="111"/>
      <c r="N3222" s="111"/>
      <c r="P3222" s="111"/>
      <c r="Q3222" s="111"/>
      <c r="R3222" s="111"/>
      <c r="S3222" s="111"/>
      <c r="T3222" s="111"/>
      <c r="U3222" s="111"/>
    </row>
    <row r="3223" spans="1:21" s="148" customFormat="1" x14ac:dyDescent="0.3">
      <c r="A3223" s="111"/>
      <c r="B3223" s="52" t="s">
        <v>194</v>
      </c>
      <c r="C3223" s="106"/>
      <c r="D3223" s="106"/>
      <c r="E3223" s="106"/>
      <c r="F3223" s="106"/>
      <c r="G3223" s="106"/>
      <c r="H3223" s="106"/>
      <c r="I3223" s="52" t="s">
        <v>195</v>
      </c>
      <c r="J3223" s="106"/>
      <c r="K3223" s="106"/>
      <c r="L3223" s="106"/>
      <c r="M3223" s="106"/>
      <c r="N3223" s="106"/>
      <c r="O3223" s="106"/>
      <c r="P3223" s="52" t="s">
        <v>196</v>
      </c>
      <c r="Q3223" s="106"/>
      <c r="R3223" s="106"/>
      <c r="S3223" s="106"/>
      <c r="T3223" s="106"/>
      <c r="U3223" s="106"/>
    </row>
    <row r="3224" spans="1:21" s="148" customFormat="1" x14ac:dyDescent="0.3">
      <c r="A3224" s="111"/>
      <c r="B3224" s="131"/>
      <c r="C3224" s="131"/>
      <c r="D3224" s="131"/>
      <c r="E3224" s="131"/>
      <c r="F3224" s="131"/>
      <c r="G3224" s="131"/>
      <c r="H3224" s="106"/>
      <c r="I3224" s="131"/>
      <c r="J3224" s="131"/>
      <c r="K3224" s="131"/>
      <c r="L3224" s="131"/>
      <c r="M3224" s="131"/>
      <c r="N3224" s="131"/>
      <c r="O3224" s="106"/>
      <c r="P3224" s="131"/>
      <c r="Q3224" s="131"/>
      <c r="R3224" s="131"/>
      <c r="S3224" s="131"/>
      <c r="T3224" s="131"/>
      <c r="U3224" s="131"/>
    </row>
    <row r="3225" spans="1:21" s="148" customFormat="1" x14ac:dyDescent="0.3">
      <c r="A3225" s="111"/>
      <c r="B3225" s="132"/>
      <c r="C3225" s="133"/>
      <c r="D3225" s="133"/>
      <c r="E3225" s="134"/>
      <c r="F3225" s="133"/>
      <c r="G3225" s="133"/>
      <c r="H3225" s="106"/>
      <c r="I3225" s="132"/>
      <c r="J3225" s="133"/>
      <c r="K3225" s="133"/>
      <c r="L3225" s="134"/>
      <c r="M3225" s="133"/>
      <c r="N3225" s="133"/>
      <c r="O3225" s="106"/>
      <c r="P3225" s="132"/>
      <c r="Q3225" s="133"/>
      <c r="R3225" s="133"/>
      <c r="S3225" s="134"/>
      <c r="T3225" s="133"/>
      <c r="U3225" s="133"/>
    </row>
    <row r="3226" spans="1:21" s="148" customFormat="1" x14ac:dyDescent="0.3">
      <c r="A3226" s="111"/>
      <c r="B3226" s="133"/>
      <c r="C3226" s="132"/>
      <c r="D3226" s="134"/>
      <c r="E3226" s="133"/>
      <c r="F3226" s="135"/>
      <c r="G3226" s="136"/>
      <c r="H3226" s="106"/>
      <c r="I3226" s="133"/>
      <c r="J3226" s="132"/>
      <c r="K3226" s="134"/>
      <c r="L3226" s="133"/>
      <c r="M3226" s="135"/>
      <c r="N3226" s="136"/>
      <c r="O3226" s="106"/>
      <c r="P3226" s="133"/>
      <c r="Q3226" s="132"/>
      <c r="R3226" s="134"/>
      <c r="S3226" s="133"/>
      <c r="T3226" s="135"/>
      <c r="U3226" s="136"/>
    </row>
    <row r="3227" spans="1:21" s="148" customFormat="1" x14ac:dyDescent="0.3">
      <c r="A3227" s="111"/>
      <c r="B3227" s="135"/>
      <c r="C3227" s="134"/>
      <c r="D3227" s="132"/>
      <c r="E3227" s="135"/>
      <c r="F3227" s="135"/>
      <c r="G3227" s="137"/>
      <c r="H3227" s="106"/>
      <c r="I3227" s="135"/>
      <c r="J3227" s="134"/>
      <c r="K3227" s="132"/>
      <c r="L3227" s="135"/>
      <c r="M3227" s="135"/>
      <c r="N3227" s="137"/>
      <c r="O3227" s="106"/>
      <c r="P3227" s="135"/>
      <c r="Q3227" s="134"/>
      <c r="R3227" s="132"/>
      <c r="S3227" s="135"/>
      <c r="T3227" s="135"/>
      <c r="U3227" s="137"/>
    </row>
    <row r="3228" spans="1:21" s="148" customFormat="1" x14ac:dyDescent="0.3">
      <c r="A3228" s="111"/>
      <c r="B3228" s="134"/>
      <c r="C3228" s="135"/>
      <c r="D3228" s="136"/>
      <c r="E3228" s="132"/>
      <c r="F3228" s="137"/>
      <c r="G3228" s="135"/>
      <c r="H3228" s="106"/>
      <c r="I3228" s="134"/>
      <c r="J3228" s="135"/>
      <c r="K3228" s="136"/>
      <c r="L3228" s="132"/>
      <c r="M3228" s="137"/>
      <c r="N3228" s="135"/>
      <c r="O3228" s="106"/>
      <c r="P3228" s="134"/>
      <c r="Q3228" s="135"/>
      <c r="R3228" s="136"/>
      <c r="S3228" s="132"/>
      <c r="T3228" s="137"/>
      <c r="U3228" s="135"/>
    </row>
    <row r="3229" spans="1:21" s="148" customFormat="1" x14ac:dyDescent="0.3">
      <c r="A3229" s="111"/>
      <c r="B3229" s="137"/>
      <c r="C3229" s="136"/>
      <c r="D3229" s="135"/>
      <c r="E3229" s="137"/>
      <c r="F3229" s="132"/>
      <c r="G3229" s="134"/>
      <c r="H3229" s="106"/>
      <c r="I3229" s="137"/>
      <c r="J3229" s="136"/>
      <c r="K3229" s="135"/>
      <c r="L3229" s="137"/>
      <c r="M3229" s="132"/>
      <c r="N3229" s="134"/>
      <c r="O3229" s="106"/>
      <c r="P3229" s="137"/>
      <c r="Q3229" s="136"/>
      <c r="R3229" s="135"/>
      <c r="S3229" s="137"/>
      <c r="T3229" s="132"/>
      <c r="U3229" s="134"/>
    </row>
    <row r="3230" spans="1:21" s="148" customFormat="1" x14ac:dyDescent="0.3">
      <c r="A3230" s="111"/>
      <c r="B3230" s="135"/>
      <c r="C3230" s="137"/>
      <c r="D3230" s="137"/>
      <c r="E3230" s="135"/>
      <c r="F3230" s="134"/>
      <c r="G3230" s="132"/>
      <c r="H3230" s="106"/>
      <c r="I3230" s="135"/>
      <c r="J3230" s="137"/>
      <c r="K3230" s="137"/>
      <c r="L3230" s="135"/>
      <c r="M3230" s="134"/>
      <c r="N3230" s="132"/>
      <c r="O3230" s="106"/>
      <c r="P3230" s="135"/>
      <c r="Q3230" s="137"/>
      <c r="R3230" s="137"/>
      <c r="S3230" s="135"/>
      <c r="T3230" s="134"/>
      <c r="U3230" s="132"/>
    </row>
    <row r="3231" spans="1:21" s="148" customFormat="1" x14ac:dyDescent="0.3">
      <c r="A3231" s="111"/>
      <c r="B3231" s="136"/>
      <c r="C3231" s="138"/>
      <c r="D3231" s="135"/>
      <c r="E3231" s="138"/>
      <c r="F3231" s="136"/>
      <c r="G3231" s="138"/>
      <c r="H3231" s="106"/>
      <c r="I3231" s="136"/>
      <c r="J3231" s="138"/>
      <c r="K3231" s="135"/>
      <c r="L3231" s="138"/>
      <c r="M3231" s="136"/>
      <c r="N3231" s="138"/>
      <c r="O3231" s="106"/>
      <c r="P3231" s="136"/>
      <c r="Q3231" s="138"/>
      <c r="R3231" s="135"/>
      <c r="S3231" s="138"/>
      <c r="T3231" s="136"/>
      <c r="U3231" s="138"/>
    </row>
    <row r="3232" spans="1:21" s="148" customFormat="1" x14ac:dyDescent="0.3">
      <c r="A3232" s="111"/>
      <c r="B3232" s="145"/>
      <c r="C3232" s="146"/>
      <c r="D3232" s="145"/>
      <c r="E3232" s="147"/>
      <c r="F3232" s="145"/>
      <c r="G3232" s="146"/>
      <c r="H3232" s="106"/>
      <c r="I3232" s="145"/>
      <c r="J3232" s="146"/>
      <c r="K3232" s="145"/>
      <c r="L3232" s="147"/>
      <c r="M3232" s="145"/>
      <c r="N3232" s="146"/>
      <c r="O3232" s="106"/>
      <c r="P3232" s="145"/>
      <c r="Q3232" s="146"/>
      <c r="R3232" s="145"/>
      <c r="S3232" s="147"/>
      <c r="T3232" s="145"/>
      <c r="U3232" s="146"/>
    </row>
    <row r="3233" spans="1:21" s="148" customFormat="1" x14ac:dyDescent="0.3">
      <c r="A3233" s="111"/>
      <c r="C3233" s="111" t="s">
        <v>197</v>
      </c>
      <c r="D3233" s="111" t="s">
        <v>3</v>
      </c>
      <c r="E3233" s="111" t="s">
        <v>203</v>
      </c>
      <c r="J3233" s="111" t="s">
        <v>197</v>
      </c>
      <c r="K3233" s="111" t="s">
        <v>3</v>
      </c>
      <c r="L3233" s="111" t="s">
        <v>203</v>
      </c>
      <c r="Q3233" s="111" t="s">
        <v>197</v>
      </c>
      <c r="R3233" s="111" t="s">
        <v>3</v>
      </c>
      <c r="S3233" s="111" t="s">
        <v>203</v>
      </c>
    </row>
    <row r="3234" spans="1:21" s="148" customFormat="1" x14ac:dyDescent="0.3">
      <c r="A3234" s="111"/>
      <c r="B3234" s="111" t="s">
        <v>199</v>
      </c>
      <c r="C3234" s="148" t="e">
        <f>AVERAGE(B3225,C3226,D3227,E3228,F3229,G3230)</f>
        <v>#DIV/0!</v>
      </c>
      <c r="D3234" s="148" t="e">
        <f>STDEV(B3225,C3226,D3227,E3228,F3229,G3230)</f>
        <v>#DIV/0!</v>
      </c>
      <c r="E3234" s="148" t="e">
        <f>ROUND((D3234/C3234)*100,2)&amp;"%"</f>
        <v>#DIV/0!</v>
      </c>
      <c r="I3234" s="111" t="s">
        <v>199</v>
      </c>
      <c r="J3234" s="148" t="e">
        <f>AVERAGE(I3225,J3226,K3227,L3228,M3229,N3230)</f>
        <v>#DIV/0!</v>
      </c>
      <c r="K3234" s="148" t="e">
        <f>STDEV(I3225,J3226,K3227,L3228,M3229,N3230)</f>
        <v>#DIV/0!</v>
      </c>
      <c r="L3234" s="148" t="e">
        <f>ROUND((K3234/J3234)*100,2)&amp;"%"</f>
        <v>#DIV/0!</v>
      </c>
      <c r="P3234" s="111" t="s">
        <v>199</v>
      </c>
      <c r="Q3234" s="148" t="e">
        <f>AVERAGE(P3225,Q3226,R3227,S3228,T3229,U3230)</f>
        <v>#DIV/0!</v>
      </c>
      <c r="R3234" s="148" t="e">
        <f>STDEV(P3225,Q3226,R3227,S3228,T3229,U3230)</f>
        <v>#DIV/0!</v>
      </c>
      <c r="S3234" s="148" t="e">
        <f>ROUND((R3234/Q3234)*100,2)&amp;"%"</f>
        <v>#DIV/0!</v>
      </c>
    </row>
    <row r="3235" spans="1:21" s="148" customFormat="1" x14ac:dyDescent="0.3">
      <c r="A3235" s="111"/>
      <c r="B3235" s="111" t="s">
        <v>198</v>
      </c>
      <c r="C3235" s="148" t="e">
        <f>AVERAGE(B3226,C3225,D3225,F3225,G3225,E3226)</f>
        <v>#DIV/0!</v>
      </c>
      <c r="D3235" s="148" t="e">
        <f>STDEV(B3226,C3225,D3225,E3226,F3225,G3225)</f>
        <v>#DIV/0!</v>
      </c>
      <c r="E3235" s="148" t="e">
        <f t="shared" ref="E3235:E3239" si="537">ROUND((D3235/C3235)*100,2)&amp;"%"</f>
        <v>#DIV/0!</v>
      </c>
      <c r="F3235" s="111"/>
      <c r="G3235" s="111"/>
      <c r="I3235" s="111" t="s">
        <v>198</v>
      </c>
      <c r="J3235" s="148" t="e">
        <f>AVERAGE(I3226,J3225,K3225,M3225,N3225,L3226)</f>
        <v>#DIV/0!</v>
      </c>
      <c r="K3235" s="148" t="e">
        <f>STDEV(I3226,J3225,K3225,L3226,M3225,N3225)</f>
        <v>#DIV/0!</v>
      </c>
      <c r="L3235" s="148" t="e">
        <f t="shared" ref="L3235:L3239" si="538">ROUND((K3235/J3235)*100,2)&amp;"%"</f>
        <v>#DIV/0!</v>
      </c>
      <c r="M3235" s="111"/>
      <c r="N3235" s="111"/>
      <c r="P3235" s="111" t="s">
        <v>198</v>
      </c>
      <c r="Q3235" s="148" t="e">
        <f>AVERAGE(P3226,Q3225,R3225,T3225,U3225,S3226)</f>
        <v>#DIV/0!</v>
      </c>
      <c r="R3235" s="148" t="e">
        <f>STDEV(P3226,Q3225,R3225,S3226,T3225,U3225)</f>
        <v>#DIV/0!</v>
      </c>
      <c r="S3235" s="148" t="e">
        <f t="shared" ref="S3235:S3239" si="539">ROUND((R3235/Q3235)*100,2)&amp;"%"</f>
        <v>#DIV/0!</v>
      </c>
      <c r="T3235" s="111"/>
      <c r="U3235" s="111"/>
    </row>
    <row r="3236" spans="1:21" s="148" customFormat="1" x14ac:dyDescent="0.3">
      <c r="A3236" s="111"/>
      <c r="B3236" s="111" t="s">
        <v>200</v>
      </c>
      <c r="C3236" s="148" t="e">
        <f>AVERAGE(B3228,C3227,D3226,E3225,F3230,G3229)</f>
        <v>#DIV/0!</v>
      </c>
      <c r="D3236" s="148" t="e">
        <f>STDEV(B3228,C3227,D3226,E3225,F3230,G3229)</f>
        <v>#DIV/0!</v>
      </c>
      <c r="E3236" s="148" t="e">
        <f t="shared" si="537"/>
        <v>#DIV/0!</v>
      </c>
      <c r="F3236" s="111"/>
      <c r="G3236" s="111"/>
      <c r="I3236" s="111" t="s">
        <v>200</v>
      </c>
      <c r="J3236" s="148" t="e">
        <f>AVERAGE(I3228,J3227,K3226,L3225,M3230,N3229)</f>
        <v>#DIV/0!</v>
      </c>
      <c r="K3236" s="148" t="e">
        <f>STDEV(I3228,J3227,K3226,L3225,M3230,N3229)</f>
        <v>#DIV/0!</v>
      </c>
      <c r="L3236" s="148" t="e">
        <f t="shared" si="538"/>
        <v>#DIV/0!</v>
      </c>
      <c r="M3236" s="111"/>
      <c r="N3236" s="111"/>
      <c r="P3236" s="111" t="s">
        <v>200</v>
      </c>
      <c r="Q3236" s="148" t="e">
        <f>AVERAGE(P3228,Q3227,R3226,S3225,T3230,U3229)</f>
        <v>#DIV/0!</v>
      </c>
      <c r="R3236" s="148" t="e">
        <f>STDEV(P3228,Q3227,R3226,S3225,T3230,U3229)</f>
        <v>#DIV/0!</v>
      </c>
      <c r="S3236" s="148" t="e">
        <f t="shared" si="539"/>
        <v>#DIV/0!</v>
      </c>
      <c r="T3236" s="111"/>
      <c r="U3236" s="111"/>
    </row>
    <row r="3237" spans="1:21" s="148" customFormat="1" x14ac:dyDescent="0.3">
      <c r="A3237" s="111"/>
      <c r="B3237" s="111" t="s">
        <v>201</v>
      </c>
      <c r="C3237" s="148" t="e">
        <f>AVERAGE(B3229,C3230,D3230,E3229,F3228,G3227)</f>
        <v>#DIV/0!</v>
      </c>
      <c r="D3237" s="148" t="e">
        <f>STDEV(B3229,C3230,D3230,E3229,F3228,G3227)</f>
        <v>#DIV/0!</v>
      </c>
      <c r="E3237" s="148" t="e">
        <f t="shared" si="537"/>
        <v>#DIV/0!</v>
      </c>
      <c r="F3237" s="111"/>
      <c r="G3237" s="111"/>
      <c r="I3237" s="111" t="s">
        <v>201</v>
      </c>
      <c r="J3237" s="148" t="e">
        <f>AVERAGE(I3229,J3230,K3230,L3229,M3228,N3227)</f>
        <v>#DIV/0!</v>
      </c>
      <c r="K3237" s="148" t="e">
        <f>STDEV(I3229,J3230,K3230,L3229,M3228,N3227)</f>
        <v>#DIV/0!</v>
      </c>
      <c r="L3237" s="148" t="e">
        <f t="shared" si="538"/>
        <v>#DIV/0!</v>
      </c>
      <c r="M3237" s="111"/>
      <c r="N3237" s="111"/>
      <c r="P3237" s="111" t="s">
        <v>201</v>
      </c>
      <c r="Q3237" s="148" t="e">
        <f>AVERAGE(P3229,Q3230,R3230,S3229,T3228,U3227)</f>
        <v>#DIV/0!</v>
      </c>
      <c r="R3237" s="148" t="e">
        <f>STDEV(P3229,Q3230,R3230,S3229,T3228,U3227)</f>
        <v>#DIV/0!</v>
      </c>
      <c r="S3237" s="148" t="e">
        <f t="shared" si="539"/>
        <v>#DIV/0!</v>
      </c>
      <c r="T3237" s="111"/>
      <c r="U3237" s="111"/>
    </row>
    <row r="3238" spans="1:21" s="148" customFormat="1" x14ac:dyDescent="0.3">
      <c r="A3238" s="111"/>
      <c r="B3238" s="111" t="s">
        <v>202</v>
      </c>
      <c r="C3238" s="148" t="e">
        <f>AVERAGE(B3231,C3229,D3228,G3226,F3231,E3232)</f>
        <v>#DIV/0!</v>
      </c>
      <c r="D3238" s="148" t="e">
        <f>STDEV(B3231,C3229,D3228,G3226,F3231,E3232)</f>
        <v>#DIV/0!</v>
      </c>
      <c r="E3238" s="148" t="e">
        <f t="shared" si="537"/>
        <v>#DIV/0!</v>
      </c>
      <c r="F3238" s="111"/>
      <c r="G3238" s="111"/>
      <c r="I3238" s="111" t="s">
        <v>202</v>
      </c>
      <c r="J3238" s="148" t="e">
        <f>AVERAGE(I3231,J3229,K3228,N3226,M3231,L3232)</f>
        <v>#DIV/0!</v>
      </c>
      <c r="K3238" s="148" t="e">
        <f>STDEV(I3231,J3229,K3228,N3226,M3231,L3232)</f>
        <v>#DIV/0!</v>
      </c>
      <c r="L3238" s="148" t="e">
        <f t="shared" si="538"/>
        <v>#DIV/0!</v>
      </c>
      <c r="M3238" s="111"/>
      <c r="N3238" s="111"/>
      <c r="P3238" s="111" t="s">
        <v>202</v>
      </c>
      <c r="Q3238" s="148" t="e">
        <f>AVERAGE(P3231,Q3229,R3228,U3226,T3231,S3232)</f>
        <v>#DIV/0!</v>
      </c>
      <c r="R3238" s="148" t="e">
        <f>STDEV(P3231,Q3229,R3228,U3226,T3231,S3232)</f>
        <v>#DIV/0!</v>
      </c>
      <c r="S3238" s="148" t="e">
        <f t="shared" si="539"/>
        <v>#DIV/0!</v>
      </c>
      <c r="T3238" s="111"/>
      <c r="U3238" s="111"/>
    </row>
    <row r="3239" spans="1:21" s="148" customFormat="1" x14ac:dyDescent="0.3">
      <c r="A3239" s="111"/>
      <c r="B3239" s="111" t="s">
        <v>204</v>
      </c>
      <c r="C3239" s="148" t="e">
        <f>AVERAGE(B3232,C3231,D3232,E3231,F3232,G3231)</f>
        <v>#DIV/0!</v>
      </c>
      <c r="D3239" s="148" t="e">
        <f>STDEV(B3232,C3231,D3232,E3231,F3232,G3231)</f>
        <v>#DIV/0!</v>
      </c>
      <c r="E3239" s="148" t="e">
        <f t="shared" si="537"/>
        <v>#DIV/0!</v>
      </c>
      <c r="F3239" s="111"/>
      <c r="G3239" s="111"/>
      <c r="I3239" s="111" t="s">
        <v>204</v>
      </c>
      <c r="J3239" s="148" t="e">
        <f>AVERAGE(I3232,J3231,K3232,L3231,M3232,N3231)</f>
        <v>#DIV/0!</v>
      </c>
      <c r="K3239" s="148" t="e">
        <f>STDEV(I3232,J3231,K3232,L3231,M3232,N3231)</f>
        <v>#DIV/0!</v>
      </c>
      <c r="L3239" s="148" t="e">
        <f t="shared" si="538"/>
        <v>#DIV/0!</v>
      </c>
      <c r="M3239" s="111"/>
      <c r="N3239" s="111"/>
      <c r="P3239" s="111" t="s">
        <v>204</v>
      </c>
      <c r="Q3239" s="148" t="e">
        <f>AVERAGE(P3232,Q3231,R3232,S3231,T3232,U3231)</f>
        <v>#DIV/0!</v>
      </c>
      <c r="R3239" s="148" t="e">
        <f>STDEV(P3232,Q3231,R3232,S3231,T3232,U3231)</f>
        <v>#DIV/0!</v>
      </c>
      <c r="S3239" s="148" t="e">
        <f t="shared" si="539"/>
        <v>#DIV/0!</v>
      </c>
      <c r="T3239" s="111"/>
      <c r="U3239" s="111"/>
    </row>
    <row r="3240" spans="1:21" s="148" customFormat="1" x14ac:dyDescent="0.3">
      <c r="A3240" s="111"/>
      <c r="B3240" s="111"/>
      <c r="C3240" s="111"/>
      <c r="D3240" s="111"/>
      <c r="E3240" s="111"/>
      <c r="F3240" s="111"/>
      <c r="G3240" s="111"/>
      <c r="I3240" s="111"/>
      <c r="J3240" s="111"/>
      <c r="K3240" s="111"/>
      <c r="L3240" s="111"/>
      <c r="M3240" s="111"/>
      <c r="N3240" s="111"/>
      <c r="P3240" s="111"/>
      <c r="Q3240" s="111"/>
      <c r="R3240" s="111"/>
      <c r="S3240" s="111"/>
      <c r="T3240" s="111"/>
      <c r="U3240" s="111"/>
    </row>
    <row r="3241" spans="1:21" s="148" customFormat="1" x14ac:dyDescent="0.3">
      <c r="A3241" s="111"/>
      <c r="B3241" s="52" t="s">
        <v>194</v>
      </c>
      <c r="C3241" s="106"/>
      <c r="D3241" s="106"/>
      <c r="E3241" s="106"/>
      <c r="F3241" s="106"/>
      <c r="G3241" s="106"/>
      <c r="H3241" s="106"/>
      <c r="I3241" s="52" t="s">
        <v>195</v>
      </c>
      <c r="J3241" s="106"/>
      <c r="K3241" s="106"/>
      <c r="L3241" s="106"/>
      <c r="M3241" s="106"/>
      <c r="N3241" s="106"/>
      <c r="O3241" s="106"/>
      <c r="P3241" s="52" t="s">
        <v>196</v>
      </c>
      <c r="Q3241" s="106"/>
      <c r="R3241" s="106"/>
      <c r="S3241" s="106"/>
      <c r="T3241" s="106"/>
      <c r="U3241" s="106"/>
    </row>
    <row r="3242" spans="1:21" s="148" customFormat="1" x14ac:dyDescent="0.3">
      <c r="A3242" s="111"/>
      <c r="B3242" s="131"/>
      <c r="C3242" s="131"/>
      <c r="D3242" s="131"/>
      <c r="E3242" s="131"/>
      <c r="F3242" s="131"/>
      <c r="G3242" s="131"/>
      <c r="H3242" s="106"/>
      <c r="I3242" s="131"/>
      <c r="J3242" s="131"/>
      <c r="K3242" s="131"/>
      <c r="L3242" s="131"/>
      <c r="M3242" s="131"/>
      <c r="N3242" s="131"/>
      <c r="O3242" s="106"/>
      <c r="P3242" s="131"/>
      <c r="Q3242" s="131"/>
      <c r="R3242" s="131"/>
      <c r="S3242" s="131"/>
      <c r="T3242" s="131"/>
      <c r="U3242" s="131"/>
    </row>
    <row r="3243" spans="1:21" s="148" customFormat="1" x14ac:dyDescent="0.3">
      <c r="A3243" s="111"/>
      <c r="B3243" s="132"/>
      <c r="C3243" s="133"/>
      <c r="D3243" s="133"/>
      <c r="E3243" s="134"/>
      <c r="F3243" s="133"/>
      <c r="G3243" s="133"/>
      <c r="H3243" s="106"/>
      <c r="I3243" s="132"/>
      <c r="J3243" s="133"/>
      <c r="K3243" s="133"/>
      <c r="L3243" s="134"/>
      <c r="M3243" s="133"/>
      <c r="N3243" s="133"/>
      <c r="O3243" s="106"/>
      <c r="P3243" s="132"/>
      <c r="Q3243" s="133"/>
      <c r="R3243" s="133"/>
      <c r="S3243" s="134"/>
      <c r="T3243" s="133"/>
      <c r="U3243" s="133"/>
    </row>
    <row r="3244" spans="1:21" s="148" customFormat="1" x14ac:dyDescent="0.3">
      <c r="A3244" s="111"/>
      <c r="B3244" s="133"/>
      <c r="C3244" s="132"/>
      <c r="D3244" s="134"/>
      <c r="E3244" s="133"/>
      <c r="F3244" s="135"/>
      <c r="G3244" s="136"/>
      <c r="H3244" s="106"/>
      <c r="I3244" s="133"/>
      <c r="J3244" s="132"/>
      <c r="K3244" s="134"/>
      <c r="L3244" s="133"/>
      <c r="M3244" s="135"/>
      <c r="N3244" s="136"/>
      <c r="O3244" s="106"/>
      <c r="P3244" s="133"/>
      <c r="Q3244" s="132"/>
      <c r="R3244" s="134"/>
      <c r="S3244" s="133"/>
      <c r="T3244" s="135"/>
      <c r="U3244" s="136"/>
    </row>
    <row r="3245" spans="1:21" s="148" customFormat="1" x14ac:dyDescent="0.3">
      <c r="A3245" s="111"/>
      <c r="B3245" s="135"/>
      <c r="C3245" s="134"/>
      <c r="D3245" s="132"/>
      <c r="E3245" s="135"/>
      <c r="F3245" s="135"/>
      <c r="G3245" s="137"/>
      <c r="H3245" s="106"/>
      <c r="I3245" s="135"/>
      <c r="J3245" s="134"/>
      <c r="K3245" s="132"/>
      <c r="L3245" s="135"/>
      <c r="M3245" s="135"/>
      <c r="N3245" s="137"/>
      <c r="O3245" s="106"/>
      <c r="P3245" s="135"/>
      <c r="Q3245" s="134"/>
      <c r="R3245" s="132"/>
      <c r="S3245" s="135"/>
      <c r="T3245" s="135"/>
      <c r="U3245" s="137"/>
    </row>
    <row r="3246" spans="1:21" s="148" customFormat="1" x14ac:dyDescent="0.3">
      <c r="A3246" s="111"/>
      <c r="B3246" s="134"/>
      <c r="C3246" s="135"/>
      <c r="D3246" s="136"/>
      <c r="E3246" s="132"/>
      <c r="F3246" s="137"/>
      <c r="G3246" s="135"/>
      <c r="H3246" s="106"/>
      <c r="I3246" s="134"/>
      <c r="J3246" s="135"/>
      <c r="K3246" s="136"/>
      <c r="L3246" s="132"/>
      <c r="M3246" s="137"/>
      <c r="N3246" s="135"/>
      <c r="O3246" s="106"/>
      <c r="P3246" s="134"/>
      <c r="Q3246" s="135"/>
      <c r="R3246" s="136"/>
      <c r="S3246" s="132"/>
      <c r="T3246" s="137"/>
      <c r="U3246" s="135"/>
    </row>
    <row r="3247" spans="1:21" s="148" customFormat="1" x14ac:dyDescent="0.3">
      <c r="A3247" s="111"/>
      <c r="B3247" s="137"/>
      <c r="C3247" s="136"/>
      <c r="D3247" s="135"/>
      <c r="E3247" s="137"/>
      <c r="F3247" s="132"/>
      <c r="G3247" s="134"/>
      <c r="H3247" s="106"/>
      <c r="I3247" s="137"/>
      <c r="J3247" s="136"/>
      <c r="K3247" s="135"/>
      <c r="L3247" s="137"/>
      <c r="M3247" s="132"/>
      <c r="N3247" s="134"/>
      <c r="O3247" s="106"/>
      <c r="P3247" s="137"/>
      <c r="Q3247" s="136"/>
      <c r="R3247" s="135"/>
      <c r="S3247" s="137"/>
      <c r="T3247" s="132"/>
      <c r="U3247" s="134"/>
    </row>
    <row r="3248" spans="1:21" s="148" customFormat="1" x14ac:dyDescent="0.3">
      <c r="A3248" s="111"/>
      <c r="B3248" s="135"/>
      <c r="C3248" s="137"/>
      <c r="D3248" s="137"/>
      <c r="E3248" s="135"/>
      <c r="F3248" s="134"/>
      <c r="G3248" s="132"/>
      <c r="H3248" s="106"/>
      <c r="I3248" s="135"/>
      <c r="J3248" s="137"/>
      <c r="K3248" s="137"/>
      <c r="L3248" s="135"/>
      <c r="M3248" s="134"/>
      <c r="N3248" s="132"/>
      <c r="O3248" s="106"/>
      <c r="P3248" s="135"/>
      <c r="Q3248" s="137"/>
      <c r="R3248" s="137"/>
      <c r="S3248" s="135"/>
      <c r="T3248" s="134"/>
      <c r="U3248" s="132"/>
    </row>
    <row r="3249" spans="1:21" s="148" customFormat="1" x14ac:dyDescent="0.3">
      <c r="A3249" s="111"/>
      <c r="B3249" s="136"/>
      <c r="C3249" s="138"/>
      <c r="D3249" s="135"/>
      <c r="E3249" s="138"/>
      <c r="F3249" s="136"/>
      <c r="G3249" s="138"/>
      <c r="H3249" s="106"/>
      <c r="I3249" s="136"/>
      <c r="J3249" s="138"/>
      <c r="K3249" s="135"/>
      <c r="L3249" s="138"/>
      <c r="M3249" s="136"/>
      <c r="N3249" s="138"/>
      <c r="O3249" s="106"/>
      <c r="P3249" s="136"/>
      <c r="Q3249" s="138"/>
      <c r="R3249" s="135"/>
      <c r="S3249" s="138"/>
      <c r="T3249" s="136"/>
      <c r="U3249" s="138"/>
    </row>
    <row r="3250" spans="1:21" s="148" customFormat="1" x14ac:dyDescent="0.3">
      <c r="A3250" s="111"/>
      <c r="B3250" s="145"/>
      <c r="C3250" s="146"/>
      <c r="D3250" s="145"/>
      <c r="E3250" s="147"/>
      <c r="F3250" s="145"/>
      <c r="G3250" s="146"/>
      <c r="H3250" s="106"/>
      <c r="I3250" s="145"/>
      <c r="J3250" s="146"/>
      <c r="K3250" s="145"/>
      <c r="L3250" s="147"/>
      <c r="M3250" s="145"/>
      <c r="N3250" s="146"/>
      <c r="O3250" s="106"/>
      <c r="P3250" s="145"/>
      <c r="Q3250" s="146"/>
      <c r="R3250" s="145"/>
      <c r="S3250" s="147"/>
      <c r="T3250" s="145"/>
      <c r="U3250" s="146"/>
    </row>
    <row r="3251" spans="1:21" s="148" customFormat="1" x14ac:dyDescent="0.3">
      <c r="A3251" s="111"/>
      <c r="C3251" s="111" t="s">
        <v>197</v>
      </c>
      <c r="D3251" s="111" t="s">
        <v>3</v>
      </c>
      <c r="E3251" s="111" t="s">
        <v>203</v>
      </c>
      <c r="J3251" s="111" t="s">
        <v>197</v>
      </c>
      <c r="K3251" s="111" t="s">
        <v>3</v>
      </c>
      <c r="L3251" s="111" t="s">
        <v>203</v>
      </c>
      <c r="Q3251" s="111" t="s">
        <v>197</v>
      </c>
      <c r="R3251" s="111" t="s">
        <v>3</v>
      </c>
      <c r="S3251" s="111" t="s">
        <v>203</v>
      </c>
    </row>
    <row r="3252" spans="1:21" s="148" customFormat="1" x14ac:dyDescent="0.3">
      <c r="A3252" s="111"/>
      <c r="B3252" s="111" t="s">
        <v>199</v>
      </c>
      <c r="C3252" s="148" t="e">
        <f>AVERAGE(B3243,C3244,D3245,E3246,F3247,G3248)</f>
        <v>#DIV/0!</v>
      </c>
      <c r="D3252" s="148" t="e">
        <f>STDEV(B3243,C3244,D3245,E3246,F3247,G3248)</f>
        <v>#DIV/0!</v>
      </c>
      <c r="E3252" s="148" t="e">
        <f>ROUND((D3252/C3252)*100,2)&amp;"%"</f>
        <v>#DIV/0!</v>
      </c>
      <c r="I3252" s="111" t="s">
        <v>199</v>
      </c>
      <c r="J3252" s="148" t="e">
        <f>AVERAGE(I3243,J3244,K3245,L3246,M3247,N3248)</f>
        <v>#DIV/0!</v>
      </c>
      <c r="K3252" s="148" t="e">
        <f>STDEV(I3243,J3244,K3245,L3246,M3247,N3248)</f>
        <v>#DIV/0!</v>
      </c>
      <c r="L3252" s="148" t="e">
        <f>ROUND((K3252/J3252)*100,2)&amp;"%"</f>
        <v>#DIV/0!</v>
      </c>
      <c r="P3252" s="111" t="s">
        <v>199</v>
      </c>
      <c r="Q3252" s="148" t="e">
        <f>AVERAGE(P3243,Q3244,R3245,S3246,T3247,U3248)</f>
        <v>#DIV/0!</v>
      </c>
      <c r="R3252" s="148" t="e">
        <f>STDEV(P3243,Q3244,R3245,S3246,T3247,U3248)</f>
        <v>#DIV/0!</v>
      </c>
      <c r="S3252" s="148" t="e">
        <f>ROUND((R3252/Q3252)*100,2)&amp;"%"</f>
        <v>#DIV/0!</v>
      </c>
    </row>
    <row r="3253" spans="1:21" s="148" customFormat="1" x14ac:dyDescent="0.3">
      <c r="A3253" s="111"/>
      <c r="B3253" s="111" t="s">
        <v>198</v>
      </c>
      <c r="C3253" s="148" t="e">
        <f>AVERAGE(B3244,C3243,D3243,F3243,G3243,E3244)</f>
        <v>#DIV/0!</v>
      </c>
      <c r="D3253" s="148" t="e">
        <f>STDEV(B3244,C3243,D3243,E3244,F3243,G3243)</f>
        <v>#DIV/0!</v>
      </c>
      <c r="E3253" s="148" t="e">
        <f t="shared" ref="E3253:E3257" si="540">ROUND((D3253/C3253)*100,2)&amp;"%"</f>
        <v>#DIV/0!</v>
      </c>
      <c r="F3253" s="111"/>
      <c r="G3253" s="111"/>
      <c r="I3253" s="111" t="s">
        <v>198</v>
      </c>
      <c r="J3253" s="148" t="e">
        <f>AVERAGE(I3244,J3243,K3243,M3243,N3243,L3244)</f>
        <v>#DIV/0!</v>
      </c>
      <c r="K3253" s="148" t="e">
        <f>STDEV(I3244,J3243,K3243,L3244,M3243,N3243)</f>
        <v>#DIV/0!</v>
      </c>
      <c r="L3253" s="148" t="e">
        <f t="shared" ref="L3253:L3257" si="541">ROUND((K3253/J3253)*100,2)&amp;"%"</f>
        <v>#DIV/0!</v>
      </c>
      <c r="M3253" s="111"/>
      <c r="N3253" s="111"/>
      <c r="P3253" s="111" t="s">
        <v>198</v>
      </c>
      <c r="Q3253" s="148" t="e">
        <f>AVERAGE(P3244,Q3243,R3243,T3243,U3243,S3244)</f>
        <v>#DIV/0!</v>
      </c>
      <c r="R3253" s="148" t="e">
        <f>STDEV(P3244,Q3243,R3243,S3244,T3243,U3243)</f>
        <v>#DIV/0!</v>
      </c>
      <c r="S3253" s="148" t="e">
        <f t="shared" ref="S3253:S3257" si="542">ROUND((R3253/Q3253)*100,2)&amp;"%"</f>
        <v>#DIV/0!</v>
      </c>
      <c r="T3253" s="111"/>
      <c r="U3253" s="111"/>
    </row>
    <row r="3254" spans="1:21" s="148" customFormat="1" x14ac:dyDescent="0.3">
      <c r="A3254" s="111"/>
      <c r="B3254" s="111" t="s">
        <v>200</v>
      </c>
      <c r="C3254" s="148" t="e">
        <f>AVERAGE(B3246,C3245,D3244,E3243,F3248,G3247)</f>
        <v>#DIV/0!</v>
      </c>
      <c r="D3254" s="148" t="e">
        <f>STDEV(B3246,C3245,D3244,E3243,F3248,G3247)</f>
        <v>#DIV/0!</v>
      </c>
      <c r="E3254" s="148" t="e">
        <f t="shared" si="540"/>
        <v>#DIV/0!</v>
      </c>
      <c r="F3254" s="111"/>
      <c r="G3254" s="111"/>
      <c r="I3254" s="111" t="s">
        <v>200</v>
      </c>
      <c r="J3254" s="148" t="e">
        <f>AVERAGE(I3246,J3245,K3244,L3243,M3248,N3247)</f>
        <v>#DIV/0!</v>
      </c>
      <c r="K3254" s="148" t="e">
        <f>STDEV(I3246,J3245,K3244,L3243,M3248,N3247)</f>
        <v>#DIV/0!</v>
      </c>
      <c r="L3254" s="148" t="e">
        <f t="shared" si="541"/>
        <v>#DIV/0!</v>
      </c>
      <c r="M3254" s="111"/>
      <c r="N3254" s="111"/>
      <c r="P3254" s="111" t="s">
        <v>200</v>
      </c>
      <c r="Q3254" s="148" t="e">
        <f>AVERAGE(P3246,Q3245,R3244,S3243,T3248,U3247)</f>
        <v>#DIV/0!</v>
      </c>
      <c r="R3254" s="148" t="e">
        <f>STDEV(P3246,Q3245,R3244,S3243,T3248,U3247)</f>
        <v>#DIV/0!</v>
      </c>
      <c r="S3254" s="148" t="e">
        <f t="shared" si="542"/>
        <v>#DIV/0!</v>
      </c>
      <c r="T3254" s="111"/>
      <c r="U3254" s="111"/>
    </row>
    <row r="3255" spans="1:21" s="148" customFormat="1" x14ac:dyDescent="0.3">
      <c r="A3255" s="111"/>
      <c r="B3255" s="111" t="s">
        <v>201</v>
      </c>
      <c r="C3255" s="148" t="e">
        <f>AVERAGE(B3247,C3248,D3248,E3247,F3246,G3245)</f>
        <v>#DIV/0!</v>
      </c>
      <c r="D3255" s="148" t="e">
        <f>STDEV(B3247,C3248,D3248,E3247,F3246,G3245)</f>
        <v>#DIV/0!</v>
      </c>
      <c r="E3255" s="148" t="e">
        <f t="shared" si="540"/>
        <v>#DIV/0!</v>
      </c>
      <c r="F3255" s="111"/>
      <c r="G3255" s="111"/>
      <c r="I3255" s="111" t="s">
        <v>201</v>
      </c>
      <c r="J3255" s="148" t="e">
        <f>AVERAGE(I3247,J3248,K3248,L3247,M3246,N3245)</f>
        <v>#DIV/0!</v>
      </c>
      <c r="K3255" s="148" t="e">
        <f>STDEV(I3247,J3248,K3248,L3247,M3246,N3245)</f>
        <v>#DIV/0!</v>
      </c>
      <c r="L3255" s="148" t="e">
        <f t="shared" si="541"/>
        <v>#DIV/0!</v>
      </c>
      <c r="M3255" s="111"/>
      <c r="N3255" s="111"/>
      <c r="P3255" s="111" t="s">
        <v>201</v>
      </c>
      <c r="Q3255" s="148" t="e">
        <f>AVERAGE(P3247,Q3248,R3248,S3247,T3246,U3245)</f>
        <v>#DIV/0!</v>
      </c>
      <c r="R3255" s="148" t="e">
        <f>STDEV(P3247,Q3248,R3248,S3247,T3246,U3245)</f>
        <v>#DIV/0!</v>
      </c>
      <c r="S3255" s="148" t="e">
        <f t="shared" si="542"/>
        <v>#DIV/0!</v>
      </c>
      <c r="T3255" s="111"/>
      <c r="U3255" s="111"/>
    </row>
    <row r="3256" spans="1:21" s="148" customFormat="1" x14ac:dyDescent="0.3">
      <c r="A3256" s="111"/>
      <c r="B3256" s="111" t="s">
        <v>202</v>
      </c>
      <c r="C3256" s="148" t="e">
        <f>AVERAGE(B3249,C3247,D3246,G3244,F3249,E3250)</f>
        <v>#DIV/0!</v>
      </c>
      <c r="D3256" s="148" t="e">
        <f>STDEV(B3249,C3247,D3246,G3244,F3249,E3250)</f>
        <v>#DIV/0!</v>
      </c>
      <c r="E3256" s="148" t="e">
        <f t="shared" si="540"/>
        <v>#DIV/0!</v>
      </c>
      <c r="F3256" s="111"/>
      <c r="G3256" s="111"/>
      <c r="I3256" s="111" t="s">
        <v>202</v>
      </c>
      <c r="J3256" s="148" t="e">
        <f>AVERAGE(I3249,J3247,K3246,N3244,M3249,L3250)</f>
        <v>#DIV/0!</v>
      </c>
      <c r="K3256" s="148" t="e">
        <f>STDEV(I3249,J3247,K3246,N3244,M3249,L3250)</f>
        <v>#DIV/0!</v>
      </c>
      <c r="L3256" s="148" t="e">
        <f t="shared" si="541"/>
        <v>#DIV/0!</v>
      </c>
      <c r="M3256" s="111"/>
      <c r="N3256" s="111"/>
      <c r="P3256" s="111" t="s">
        <v>202</v>
      </c>
      <c r="Q3256" s="148" t="e">
        <f>AVERAGE(P3249,Q3247,R3246,U3244,T3249,S3250)</f>
        <v>#DIV/0!</v>
      </c>
      <c r="R3256" s="148" t="e">
        <f>STDEV(P3249,Q3247,R3246,U3244,T3249,S3250)</f>
        <v>#DIV/0!</v>
      </c>
      <c r="S3256" s="148" t="e">
        <f t="shared" si="542"/>
        <v>#DIV/0!</v>
      </c>
      <c r="T3256" s="111"/>
      <c r="U3256" s="111"/>
    </row>
    <row r="3257" spans="1:21" s="148" customFormat="1" x14ac:dyDescent="0.3">
      <c r="A3257" s="111"/>
      <c r="B3257" s="111" t="s">
        <v>204</v>
      </c>
      <c r="C3257" s="148" t="e">
        <f>AVERAGE(B3250,C3249,D3250,E3249,F3250,G3249)</f>
        <v>#DIV/0!</v>
      </c>
      <c r="D3257" s="148" t="e">
        <f>STDEV(B3250,C3249,D3250,E3249,F3250,G3249)</f>
        <v>#DIV/0!</v>
      </c>
      <c r="E3257" s="148" t="e">
        <f t="shared" si="540"/>
        <v>#DIV/0!</v>
      </c>
      <c r="F3257" s="111"/>
      <c r="G3257" s="111"/>
      <c r="I3257" s="111" t="s">
        <v>204</v>
      </c>
      <c r="J3257" s="148" t="e">
        <f>AVERAGE(I3250,J3249,K3250,L3249,M3250,N3249)</f>
        <v>#DIV/0!</v>
      </c>
      <c r="K3257" s="148" t="e">
        <f>STDEV(I3250,J3249,K3250,L3249,M3250,N3249)</f>
        <v>#DIV/0!</v>
      </c>
      <c r="L3257" s="148" t="e">
        <f t="shared" si="541"/>
        <v>#DIV/0!</v>
      </c>
      <c r="M3257" s="111"/>
      <c r="N3257" s="111"/>
      <c r="P3257" s="111" t="s">
        <v>204</v>
      </c>
      <c r="Q3257" s="148" t="e">
        <f>AVERAGE(P3250,Q3249,R3250,S3249,T3250,U3249)</f>
        <v>#DIV/0!</v>
      </c>
      <c r="R3257" s="148" t="e">
        <f>STDEV(P3250,Q3249,R3250,S3249,T3250,U3249)</f>
        <v>#DIV/0!</v>
      </c>
      <c r="S3257" s="148" t="e">
        <f t="shared" si="542"/>
        <v>#DIV/0!</v>
      </c>
      <c r="T3257" s="111"/>
      <c r="U3257" s="111"/>
    </row>
    <row r="3258" spans="1:21" s="148" customFormat="1" x14ac:dyDescent="0.3">
      <c r="A3258" s="111"/>
      <c r="B3258" s="111"/>
      <c r="C3258" s="111"/>
      <c r="D3258" s="111"/>
      <c r="E3258" s="111"/>
      <c r="F3258" s="111"/>
      <c r="G3258" s="111"/>
      <c r="I3258" s="111"/>
      <c r="J3258" s="111"/>
      <c r="K3258" s="111"/>
      <c r="L3258" s="111"/>
      <c r="M3258" s="111"/>
      <c r="N3258" s="111"/>
      <c r="P3258" s="111"/>
      <c r="Q3258" s="111"/>
      <c r="R3258" s="111"/>
      <c r="S3258" s="111"/>
      <c r="T3258" s="111"/>
      <c r="U3258" s="111"/>
    </row>
    <row r="3259" spans="1:21" s="148" customFormat="1" x14ac:dyDescent="0.3">
      <c r="A3259" s="111"/>
      <c r="B3259" s="52" t="s">
        <v>194</v>
      </c>
      <c r="C3259" s="106"/>
      <c r="D3259" s="106"/>
      <c r="E3259" s="106"/>
      <c r="F3259" s="106"/>
      <c r="G3259" s="106"/>
      <c r="H3259" s="106"/>
      <c r="I3259" s="52" t="s">
        <v>195</v>
      </c>
      <c r="J3259" s="106"/>
      <c r="K3259" s="106"/>
      <c r="L3259" s="106"/>
      <c r="M3259" s="106"/>
      <c r="N3259" s="106"/>
      <c r="O3259" s="106"/>
      <c r="P3259" s="52" t="s">
        <v>196</v>
      </c>
      <c r="Q3259" s="106"/>
      <c r="R3259" s="106"/>
      <c r="S3259" s="106"/>
      <c r="T3259" s="106"/>
      <c r="U3259" s="106"/>
    </row>
    <row r="3260" spans="1:21" s="148" customFormat="1" x14ac:dyDescent="0.3">
      <c r="A3260" s="111"/>
      <c r="B3260" s="131"/>
      <c r="C3260" s="131"/>
      <c r="D3260" s="131"/>
      <c r="E3260" s="131"/>
      <c r="F3260" s="131"/>
      <c r="G3260" s="131"/>
      <c r="H3260" s="106"/>
      <c r="I3260" s="131"/>
      <c r="J3260" s="131"/>
      <c r="K3260" s="131"/>
      <c r="L3260" s="131"/>
      <c r="M3260" s="131"/>
      <c r="N3260" s="131"/>
      <c r="O3260" s="106"/>
      <c r="P3260" s="131"/>
      <c r="Q3260" s="131"/>
      <c r="R3260" s="131"/>
      <c r="S3260" s="131"/>
      <c r="T3260" s="131"/>
      <c r="U3260" s="131"/>
    </row>
    <row r="3261" spans="1:21" s="148" customFormat="1" x14ac:dyDescent="0.3">
      <c r="A3261" s="111"/>
      <c r="B3261" s="132"/>
      <c r="C3261" s="133"/>
      <c r="D3261" s="133"/>
      <c r="E3261" s="134"/>
      <c r="F3261" s="133"/>
      <c r="G3261" s="133"/>
      <c r="H3261" s="106"/>
      <c r="I3261" s="132"/>
      <c r="J3261" s="133"/>
      <c r="K3261" s="133"/>
      <c r="L3261" s="134"/>
      <c r="M3261" s="133"/>
      <c r="N3261" s="133"/>
      <c r="O3261" s="106"/>
      <c r="P3261" s="132"/>
      <c r="Q3261" s="133"/>
      <c r="R3261" s="133"/>
      <c r="S3261" s="134"/>
      <c r="T3261" s="133"/>
      <c r="U3261" s="133"/>
    </row>
    <row r="3262" spans="1:21" s="148" customFormat="1" x14ac:dyDescent="0.3">
      <c r="A3262" s="111"/>
      <c r="B3262" s="133"/>
      <c r="C3262" s="132"/>
      <c r="D3262" s="134"/>
      <c r="E3262" s="133"/>
      <c r="F3262" s="135"/>
      <c r="G3262" s="136"/>
      <c r="H3262" s="106"/>
      <c r="I3262" s="133"/>
      <c r="J3262" s="132"/>
      <c r="K3262" s="134"/>
      <c r="L3262" s="133"/>
      <c r="M3262" s="135"/>
      <c r="N3262" s="136"/>
      <c r="O3262" s="106"/>
      <c r="P3262" s="133"/>
      <c r="Q3262" s="132"/>
      <c r="R3262" s="134"/>
      <c r="S3262" s="133"/>
      <c r="T3262" s="135"/>
      <c r="U3262" s="136"/>
    </row>
    <row r="3263" spans="1:21" s="148" customFormat="1" x14ac:dyDescent="0.3">
      <c r="A3263" s="111"/>
      <c r="B3263" s="135"/>
      <c r="C3263" s="134"/>
      <c r="D3263" s="132"/>
      <c r="E3263" s="135"/>
      <c r="F3263" s="135"/>
      <c r="G3263" s="137"/>
      <c r="H3263" s="106"/>
      <c r="I3263" s="135"/>
      <c r="J3263" s="134"/>
      <c r="K3263" s="132"/>
      <c r="L3263" s="135"/>
      <c r="M3263" s="135"/>
      <c r="N3263" s="137"/>
      <c r="O3263" s="106"/>
      <c r="P3263" s="135"/>
      <c r="Q3263" s="134"/>
      <c r="R3263" s="132"/>
      <c r="S3263" s="135"/>
      <c r="T3263" s="135"/>
      <c r="U3263" s="137"/>
    </row>
    <row r="3264" spans="1:21" s="148" customFormat="1" x14ac:dyDescent="0.3">
      <c r="A3264" s="111"/>
      <c r="B3264" s="134"/>
      <c r="C3264" s="135"/>
      <c r="D3264" s="136"/>
      <c r="E3264" s="132"/>
      <c r="F3264" s="137"/>
      <c r="G3264" s="135"/>
      <c r="H3264" s="106"/>
      <c r="I3264" s="134"/>
      <c r="J3264" s="135"/>
      <c r="K3264" s="136"/>
      <c r="L3264" s="132"/>
      <c r="M3264" s="137"/>
      <c r="N3264" s="135"/>
      <c r="O3264" s="106"/>
      <c r="P3264" s="134"/>
      <c r="Q3264" s="135"/>
      <c r="R3264" s="136"/>
      <c r="S3264" s="132"/>
      <c r="T3264" s="137"/>
      <c r="U3264" s="135"/>
    </row>
    <row r="3265" spans="1:21" s="148" customFormat="1" x14ac:dyDescent="0.3">
      <c r="A3265" s="111"/>
      <c r="B3265" s="137"/>
      <c r="C3265" s="136"/>
      <c r="D3265" s="135"/>
      <c r="E3265" s="137"/>
      <c r="F3265" s="132"/>
      <c r="G3265" s="134"/>
      <c r="H3265" s="106"/>
      <c r="I3265" s="137"/>
      <c r="J3265" s="136"/>
      <c r="K3265" s="135"/>
      <c r="L3265" s="137"/>
      <c r="M3265" s="132"/>
      <c r="N3265" s="134"/>
      <c r="O3265" s="106"/>
      <c r="P3265" s="137"/>
      <c r="Q3265" s="136"/>
      <c r="R3265" s="135"/>
      <c r="S3265" s="137"/>
      <c r="T3265" s="132"/>
      <c r="U3265" s="134"/>
    </row>
    <row r="3266" spans="1:21" s="148" customFormat="1" x14ac:dyDescent="0.3">
      <c r="A3266" s="111"/>
      <c r="B3266" s="135"/>
      <c r="C3266" s="137"/>
      <c r="D3266" s="137"/>
      <c r="E3266" s="135"/>
      <c r="F3266" s="134"/>
      <c r="G3266" s="132"/>
      <c r="H3266" s="106"/>
      <c r="I3266" s="135"/>
      <c r="J3266" s="137"/>
      <c r="K3266" s="137"/>
      <c r="L3266" s="135"/>
      <c r="M3266" s="134"/>
      <c r="N3266" s="132"/>
      <c r="O3266" s="106"/>
      <c r="P3266" s="135"/>
      <c r="Q3266" s="137"/>
      <c r="R3266" s="137"/>
      <c r="S3266" s="135"/>
      <c r="T3266" s="134"/>
      <c r="U3266" s="132"/>
    </row>
    <row r="3267" spans="1:21" s="148" customFormat="1" x14ac:dyDescent="0.3">
      <c r="A3267" s="111"/>
      <c r="B3267" s="136"/>
      <c r="C3267" s="138"/>
      <c r="D3267" s="135"/>
      <c r="E3267" s="138"/>
      <c r="F3267" s="136"/>
      <c r="G3267" s="138"/>
      <c r="H3267" s="106"/>
      <c r="I3267" s="136"/>
      <c r="J3267" s="138"/>
      <c r="K3267" s="135"/>
      <c r="L3267" s="138"/>
      <c r="M3267" s="136"/>
      <c r="N3267" s="138"/>
      <c r="O3267" s="106"/>
      <c r="P3267" s="136"/>
      <c r="Q3267" s="138"/>
      <c r="R3267" s="135"/>
      <c r="S3267" s="138"/>
      <c r="T3267" s="136"/>
      <c r="U3267" s="138"/>
    </row>
    <row r="3268" spans="1:21" s="148" customFormat="1" x14ac:dyDescent="0.3">
      <c r="A3268" s="111"/>
      <c r="B3268" s="145"/>
      <c r="C3268" s="146"/>
      <c r="D3268" s="145"/>
      <c r="E3268" s="147"/>
      <c r="F3268" s="145"/>
      <c r="G3268" s="146"/>
      <c r="H3268" s="106"/>
      <c r="I3268" s="145"/>
      <c r="J3268" s="146"/>
      <c r="K3268" s="145"/>
      <c r="L3268" s="147"/>
      <c r="M3268" s="145"/>
      <c r="N3268" s="146"/>
      <c r="O3268" s="106"/>
      <c r="P3268" s="145"/>
      <c r="Q3268" s="146"/>
      <c r="R3268" s="145"/>
      <c r="S3268" s="147"/>
      <c r="T3268" s="145"/>
      <c r="U3268" s="146"/>
    </row>
    <row r="3269" spans="1:21" s="148" customFormat="1" x14ac:dyDescent="0.3">
      <c r="A3269" s="111"/>
      <c r="C3269" s="111" t="s">
        <v>197</v>
      </c>
      <c r="D3269" s="111" t="s">
        <v>3</v>
      </c>
      <c r="E3269" s="111" t="s">
        <v>203</v>
      </c>
      <c r="J3269" s="111" t="s">
        <v>197</v>
      </c>
      <c r="K3269" s="111" t="s">
        <v>3</v>
      </c>
      <c r="L3269" s="111" t="s">
        <v>203</v>
      </c>
      <c r="Q3269" s="111" t="s">
        <v>197</v>
      </c>
      <c r="R3269" s="111" t="s">
        <v>3</v>
      </c>
      <c r="S3269" s="111" t="s">
        <v>203</v>
      </c>
    </row>
    <row r="3270" spans="1:21" s="148" customFormat="1" x14ac:dyDescent="0.3">
      <c r="A3270" s="111"/>
      <c r="B3270" s="111" t="s">
        <v>199</v>
      </c>
      <c r="C3270" s="148" t="e">
        <f>AVERAGE(B3261,C3262,D3263,E3264,F3265,G3266)</f>
        <v>#DIV/0!</v>
      </c>
      <c r="D3270" s="148" t="e">
        <f>STDEV(B3261,C3262,D3263,E3264,F3265,G3266)</f>
        <v>#DIV/0!</v>
      </c>
      <c r="E3270" s="148" t="e">
        <f>ROUND((D3270/C3270)*100,2)&amp;"%"</f>
        <v>#DIV/0!</v>
      </c>
      <c r="I3270" s="111" t="s">
        <v>199</v>
      </c>
      <c r="J3270" s="148" t="e">
        <f>AVERAGE(I3261,J3262,K3263,L3264,M3265,N3266)</f>
        <v>#DIV/0!</v>
      </c>
      <c r="K3270" s="148" t="e">
        <f>STDEV(I3261,J3262,K3263,L3264,M3265,N3266)</f>
        <v>#DIV/0!</v>
      </c>
      <c r="L3270" s="148" t="e">
        <f>ROUND((K3270/J3270)*100,2)&amp;"%"</f>
        <v>#DIV/0!</v>
      </c>
      <c r="P3270" s="111" t="s">
        <v>199</v>
      </c>
      <c r="Q3270" s="148" t="e">
        <f>AVERAGE(P3261,Q3262,R3263,S3264,T3265,U3266)</f>
        <v>#DIV/0!</v>
      </c>
      <c r="R3270" s="148" t="e">
        <f>STDEV(P3261,Q3262,R3263,S3264,T3265,U3266)</f>
        <v>#DIV/0!</v>
      </c>
      <c r="S3270" s="148" t="e">
        <f>ROUND((R3270/Q3270)*100,2)&amp;"%"</f>
        <v>#DIV/0!</v>
      </c>
    </row>
    <row r="3271" spans="1:21" s="148" customFormat="1" x14ac:dyDescent="0.3">
      <c r="A3271" s="111"/>
      <c r="B3271" s="111" t="s">
        <v>198</v>
      </c>
      <c r="C3271" s="148" t="e">
        <f>AVERAGE(B3262,C3261,D3261,F3261,G3261,E3262)</f>
        <v>#DIV/0!</v>
      </c>
      <c r="D3271" s="148" t="e">
        <f>STDEV(B3262,C3261,D3261,E3262,F3261,G3261)</f>
        <v>#DIV/0!</v>
      </c>
      <c r="E3271" s="148" t="e">
        <f t="shared" ref="E3271:E3275" si="543">ROUND((D3271/C3271)*100,2)&amp;"%"</f>
        <v>#DIV/0!</v>
      </c>
      <c r="F3271" s="111"/>
      <c r="G3271" s="111"/>
      <c r="I3271" s="111" t="s">
        <v>198</v>
      </c>
      <c r="J3271" s="148" t="e">
        <f>AVERAGE(I3262,J3261,K3261,M3261,N3261,L3262)</f>
        <v>#DIV/0!</v>
      </c>
      <c r="K3271" s="148" t="e">
        <f>STDEV(I3262,J3261,K3261,L3262,M3261,N3261)</f>
        <v>#DIV/0!</v>
      </c>
      <c r="L3271" s="148" t="e">
        <f t="shared" ref="L3271:L3275" si="544">ROUND((K3271/J3271)*100,2)&amp;"%"</f>
        <v>#DIV/0!</v>
      </c>
      <c r="M3271" s="111"/>
      <c r="N3271" s="111"/>
      <c r="P3271" s="111" t="s">
        <v>198</v>
      </c>
      <c r="Q3271" s="148" t="e">
        <f>AVERAGE(P3262,Q3261,R3261,T3261,U3261,S3262)</f>
        <v>#DIV/0!</v>
      </c>
      <c r="R3271" s="148" t="e">
        <f>STDEV(P3262,Q3261,R3261,S3262,T3261,U3261)</f>
        <v>#DIV/0!</v>
      </c>
      <c r="S3271" s="148" t="e">
        <f t="shared" ref="S3271:S3275" si="545">ROUND((R3271/Q3271)*100,2)&amp;"%"</f>
        <v>#DIV/0!</v>
      </c>
      <c r="T3271" s="111"/>
      <c r="U3271" s="111"/>
    </row>
    <row r="3272" spans="1:21" s="148" customFormat="1" x14ac:dyDescent="0.3">
      <c r="A3272" s="111"/>
      <c r="B3272" s="111" t="s">
        <v>200</v>
      </c>
      <c r="C3272" s="148" t="e">
        <f>AVERAGE(B3264,C3263,D3262,E3261,F3266,G3265)</f>
        <v>#DIV/0!</v>
      </c>
      <c r="D3272" s="148" t="e">
        <f>STDEV(B3264,C3263,D3262,E3261,F3266,G3265)</f>
        <v>#DIV/0!</v>
      </c>
      <c r="E3272" s="148" t="e">
        <f t="shared" si="543"/>
        <v>#DIV/0!</v>
      </c>
      <c r="F3272" s="111"/>
      <c r="G3272" s="111"/>
      <c r="I3272" s="111" t="s">
        <v>200</v>
      </c>
      <c r="J3272" s="148" t="e">
        <f>AVERAGE(I3264,J3263,K3262,L3261,M3266,N3265)</f>
        <v>#DIV/0!</v>
      </c>
      <c r="K3272" s="148" t="e">
        <f>STDEV(I3264,J3263,K3262,L3261,M3266,N3265)</f>
        <v>#DIV/0!</v>
      </c>
      <c r="L3272" s="148" t="e">
        <f t="shared" si="544"/>
        <v>#DIV/0!</v>
      </c>
      <c r="M3272" s="111"/>
      <c r="N3272" s="111"/>
      <c r="P3272" s="111" t="s">
        <v>200</v>
      </c>
      <c r="Q3272" s="148" t="e">
        <f>AVERAGE(P3264,Q3263,R3262,S3261,T3266,U3265)</f>
        <v>#DIV/0!</v>
      </c>
      <c r="R3272" s="148" t="e">
        <f>STDEV(P3264,Q3263,R3262,S3261,T3266,U3265)</f>
        <v>#DIV/0!</v>
      </c>
      <c r="S3272" s="148" t="e">
        <f t="shared" si="545"/>
        <v>#DIV/0!</v>
      </c>
      <c r="T3272" s="111"/>
      <c r="U3272" s="111"/>
    </row>
    <row r="3273" spans="1:21" s="148" customFormat="1" x14ac:dyDescent="0.3">
      <c r="A3273" s="111"/>
      <c r="B3273" s="111" t="s">
        <v>201</v>
      </c>
      <c r="C3273" s="148" t="e">
        <f>AVERAGE(B3265,C3266,D3266,E3265,F3264,G3263)</f>
        <v>#DIV/0!</v>
      </c>
      <c r="D3273" s="148" t="e">
        <f>STDEV(B3265,C3266,D3266,E3265,F3264,G3263)</f>
        <v>#DIV/0!</v>
      </c>
      <c r="E3273" s="148" t="e">
        <f t="shared" si="543"/>
        <v>#DIV/0!</v>
      </c>
      <c r="F3273" s="111"/>
      <c r="G3273" s="111"/>
      <c r="I3273" s="111" t="s">
        <v>201</v>
      </c>
      <c r="J3273" s="148" t="e">
        <f>AVERAGE(I3265,J3266,K3266,L3265,M3264,N3263)</f>
        <v>#DIV/0!</v>
      </c>
      <c r="K3273" s="148" t="e">
        <f>STDEV(I3265,J3266,K3266,L3265,M3264,N3263)</f>
        <v>#DIV/0!</v>
      </c>
      <c r="L3273" s="148" t="e">
        <f t="shared" si="544"/>
        <v>#DIV/0!</v>
      </c>
      <c r="M3273" s="111"/>
      <c r="N3273" s="111"/>
      <c r="P3273" s="111" t="s">
        <v>201</v>
      </c>
      <c r="Q3273" s="148" t="e">
        <f>AVERAGE(P3265,Q3266,R3266,S3265,T3264,U3263)</f>
        <v>#DIV/0!</v>
      </c>
      <c r="R3273" s="148" t="e">
        <f>STDEV(P3265,Q3266,R3266,S3265,T3264,U3263)</f>
        <v>#DIV/0!</v>
      </c>
      <c r="S3273" s="148" t="e">
        <f t="shared" si="545"/>
        <v>#DIV/0!</v>
      </c>
      <c r="T3273" s="111"/>
      <c r="U3273" s="111"/>
    </row>
    <row r="3274" spans="1:21" s="148" customFormat="1" x14ac:dyDescent="0.3">
      <c r="A3274" s="111"/>
      <c r="B3274" s="111" t="s">
        <v>202</v>
      </c>
      <c r="C3274" s="148" t="e">
        <f>AVERAGE(B3267,C3265,D3264,G3262,F3267,E3268)</f>
        <v>#DIV/0!</v>
      </c>
      <c r="D3274" s="148" t="e">
        <f>STDEV(B3267,C3265,D3264,G3262,F3267,E3268)</f>
        <v>#DIV/0!</v>
      </c>
      <c r="E3274" s="148" t="e">
        <f t="shared" si="543"/>
        <v>#DIV/0!</v>
      </c>
      <c r="F3274" s="111"/>
      <c r="G3274" s="111"/>
      <c r="I3274" s="111" t="s">
        <v>202</v>
      </c>
      <c r="J3274" s="148" t="e">
        <f>AVERAGE(I3267,J3265,K3264,N3262,M3267,L3268)</f>
        <v>#DIV/0!</v>
      </c>
      <c r="K3274" s="148" t="e">
        <f>STDEV(I3267,J3265,K3264,N3262,M3267,L3268)</f>
        <v>#DIV/0!</v>
      </c>
      <c r="L3274" s="148" t="e">
        <f t="shared" si="544"/>
        <v>#DIV/0!</v>
      </c>
      <c r="M3274" s="111"/>
      <c r="N3274" s="111"/>
      <c r="P3274" s="111" t="s">
        <v>202</v>
      </c>
      <c r="Q3274" s="148" t="e">
        <f>AVERAGE(P3267,Q3265,R3264,U3262,T3267,S3268)</f>
        <v>#DIV/0!</v>
      </c>
      <c r="R3274" s="148" t="e">
        <f>STDEV(P3267,Q3265,R3264,U3262,T3267,S3268)</f>
        <v>#DIV/0!</v>
      </c>
      <c r="S3274" s="148" t="e">
        <f t="shared" si="545"/>
        <v>#DIV/0!</v>
      </c>
      <c r="T3274" s="111"/>
      <c r="U3274" s="111"/>
    </row>
    <row r="3275" spans="1:21" s="148" customFormat="1" x14ac:dyDescent="0.3">
      <c r="A3275" s="111"/>
      <c r="B3275" s="111" t="s">
        <v>204</v>
      </c>
      <c r="C3275" s="148" t="e">
        <f>AVERAGE(B3268,C3267,D3268,E3267,F3268,G3267)</f>
        <v>#DIV/0!</v>
      </c>
      <c r="D3275" s="148" t="e">
        <f>STDEV(B3268,C3267,D3268,E3267,F3268,G3267)</f>
        <v>#DIV/0!</v>
      </c>
      <c r="E3275" s="148" t="e">
        <f t="shared" si="543"/>
        <v>#DIV/0!</v>
      </c>
      <c r="F3275" s="111"/>
      <c r="G3275" s="111"/>
      <c r="I3275" s="111" t="s">
        <v>204</v>
      </c>
      <c r="J3275" s="148" t="e">
        <f>AVERAGE(I3268,J3267,K3268,L3267,M3268,N3267)</f>
        <v>#DIV/0!</v>
      </c>
      <c r="K3275" s="148" t="e">
        <f>STDEV(I3268,J3267,K3268,L3267,M3268,N3267)</f>
        <v>#DIV/0!</v>
      </c>
      <c r="L3275" s="148" t="e">
        <f t="shared" si="544"/>
        <v>#DIV/0!</v>
      </c>
      <c r="M3275" s="111"/>
      <c r="N3275" s="111"/>
      <c r="P3275" s="111" t="s">
        <v>204</v>
      </c>
      <c r="Q3275" s="148" t="e">
        <f>AVERAGE(P3268,Q3267,R3268,S3267,T3268,U3267)</f>
        <v>#DIV/0!</v>
      </c>
      <c r="R3275" s="148" t="e">
        <f>STDEV(P3268,Q3267,R3268,S3267,T3268,U3267)</f>
        <v>#DIV/0!</v>
      </c>
      <c r="S3275" s="148" t="e">
        <f t="shared" si="545"/>
        <v>#DIV/0!</v>
      </c>
      <c r="T3275" s="111"/>
      <c r="U3275" s="111"/>
    </row>
    <row r="3276" spans="1:21" s="148" customFormat="1" x14ac:dyDescent="0.3">
      <c r="A3276" s="111"/>
      <c r="B3276" s="111"/>
      <c r="C3276" s="111"/>
      <c r="D3276" s="111"/>
      <c r="E3276" s="111"/>
      <c r="F3276" s="111"/>
      <c r="G3276" s="111"/>
      <c r="I3276" s="111"/>
      <c r="J3276" s="111"/>
      <c r="K3276" s="111"/>
      <c r="L3276" s="111"/>
      <c r="M3276" s="111"/>
      <c r="N3276" s="111"/>
      <c r="P3276" s="111"/>
      <c r="Q3276" s="111"/>
      <c r="R3276" s="111"/>
      <c r="S3276" s="111"/>
      <c r="T3276" s="111"/>
      <c r="U3276" s="111"/>
    </row>
    <row r="3277" spans="1:21" s="148" customFormat="1" x14ac:dyDescent="0.3">
      <c r="A3277" s="111"/>
      <c r="B3277" s="52" t="s">
        <v>194</v>
      </c>
      <c r="C3277" s="106"/>
      <c r="D3277" s="106"/>
      <c r="E3277" s="106"/>
      <c r="F3277" s="106"/>
      <c r="G3277" s="106"/>
      <c r="H3277" s="106"/>
      <c r="I3277" s="52" t="s">
        <v>195</v>
      </c>
      <c r="J3277" s="106"/>
      <c r="K3277" s="106"/>
      <c r="L3277" s="106"/>
      <c r="M3277" s="106"/>
      <c r="N3277" s="106"/>
      <c r="O3277" s="106"/>
      <c r="P3277" s="52" t="s">
        <v>196</v>
      </c>
      <c r="Q3277" s="106"/>
      <c r="R3277" s="106"/>
      <c r="S3277" s="106"/>
      <c r="T3277" s="106"/>
      <c r="U3277" s="106"/>
    </row>
    <row r="3278" spans="1:21" s="148" customFormat="1" x14ac:dyDescent="0.3">
      <c r="A3278" s="111"/>
      <c r="B3278" s="131"/>
      <c r="C3278" s="131"/>
      <c r="D3278" s="131"/>
      <c r="E3278" s="131"/>
      <c r="F3278" s="131"/>
      <c r="G3278" s="131"/>
      <c r="H3278" s="106"/>
      <c r="I3278" s="131"/>
      <c r="J3278" s="131"/>
      <c r="K3278" s="131"/>
      <c r="L3278" s="131"/>
      <c r="M3278" s="131"/>
      <c r="N3278" s="131"/>
      <c r="O3278" s="106"/>
      <c r="P3278" s="131"/>
      <c r="Q3278" s="131"/>
      <c r="R3278" s="131"/>
      <c r="S3278" s="131"/>
      <c r="T3278" s="131"/>
      <c r="U3278" s="131"/>
    </row>
    <row r="3279" spans="1:21" s="148" customFormat="1" x14ac:dyDescent="0.3">
      <c r="A3279" s="111"/>
      <c r="B3279" s="132"/>
      <c r="C3279" s="133"/>
      <c r="D3279" s="133"/>
      <c r="E3279" s="134"/>
      <c r="F3279" s="133"/>
      <c r="G3279" s="133"/>
      <c r="H3279" s="106"/>
      <c r="I3279" s="132"/>
      <c r="J3279" s="133"/>
      <c r="K3279" s="133"/>
      <c r="L3279" s="134"/>
      <c r="M3279" s="133"/>
      <c r="N3279" s="133"/>
      <c r="O3279" s="106"/>
      <c r="P3279" s="132"/>
      <c r="Q3279" s="133"/>
      <c r="R3279" s="133"/>
      <c r="S3279" s="134"/>
      <c r="T3279" s="133"/>
      <c r="U3279" s="133"/>
    </row>
    <row r="3280" spans="1:21" s="148" customFormat="1" x14ac:dyDescent="0.3">
      <c r="A3280" s="111"/>
      <c r="B3280" s="133"/>
      <c r="C3280" s="132"/>
      <c r="D3280" s="134"/>
      <c r="E3280" s="133"/>
      <c r="F3280" s="135"/>
      <c r="G3280" s="136"/>
      <c r="H3280" s="106"/>
      <c r="I3280" s="133"/>
      <c r="J3280" s="132"/>
      <c r="K3280" s="134"/>
      <c r="L3280" s="133"/>
      <c r="M3280" s="135"/>
      <c r="N3280" s="136"/>
      <c r="O3280" s="106"/>
      <c r="P3280" s="133"/>
      <c r="Q3280" s="132"/>
      <c r="R3280" s="134"/>
      <c r="S3280" s="133"/>
      <c r="T3280" s="135"/>
      <c r="U3280" s="136"/>
    </row>
    <row r="3281" spans="1:21" s="148" customFormat="1" x14ac:dyDescent="0.3">
      <c r="A3281" s="111"/>
      <c r="B3281" s="135"/>
      <c r="C3281" s="134"/>
      <c r="D3281" s="132"/>
      <c r="E3281" s="135"/>
      <c r="F3281" s="135"/>
      <c r="G3281" s="137"/>
      <c r="H3281" s="106"/>
      <c r="I3281" s="135"/>
      <c r="J3281" s="134"/>
      <c r="K3281" s="132"/>
      <c r="L3281" s="135"/>
      <c r="M3281" s="135"/>
      <c r="N3281" s="137"/>
      <c r="O3281" s="106"/>
      <c r="P3281" s="135"/>
      <c r="Q3281" s="134"/>
      <c r="R3281" s="132"/>
      <c r="S3281" s="135"/>
      <c r="T3281" s="135"/>
      <c r="U3281" s="137"/>
    </row>
    <row r="3282" spans="1:21" s="148" customFormat="1" x14ac:dyDescent="0.3">
      <c r="A3282" s="111"/>
      <c r="B3282" s="134"/>
      <c r="C3282" s="135"/>
      <c r="D3282" s="136"/>
      <c r="E3282" s="132"/>
      <c r="F3282" s="137"/>
      <c r="G3282" s="135"/>
      <c r="H3282" s="106"/>
      <c r="I3282" s="134"/>
      <c r="J3282" s="135"/>
      <c r="K3282" s="136"/>
      <c r="L3282" s="132"/>
      <c r="M3282" s="137"/>
      <c r="N3282" s="135"/>
      <c r="O3282" s="106"/>
      <c r="P3282" s="134"/>
      <c r="Q3282" s="135"/>
      <c r="R3282" s="136"/>
      <c r="S3282" s="132"/>
      <c r="T3282" s="137"/>
      <c r="U3282" s="135"/>
    </row>
    <row r="3283" spans="1:21" s="148" customFormat="1" x14ac:dyDescent="0.3">
      <c r="A3283" s="111"/>
      <c r="B3283" s="137"/>
      <c r="C3283" s="136"/>
      <c r="D3283" s="135"/>
      <c r="E3283" s="137"/>
      <c r="F3283" s="132"/>
      <c r="G3283" s="134"/>
      <c r="H3283" s="106"/>
      <c r="I3283" s="137"/>
      <c r="J3283" s="136"/>
      <c r="K3283" s="135"/>
      <c r="L3283" s="137"/>
      <c r="M3283" s="132"/>
      <c r="N3283" s="134"/>
      <c r="O3283" s="106"/>
      <c r="P3283" s="137"/>
      <c r="Q3283" s="136"/>
      <c r="R3283" s="135"/>
      <c r="S3283" s="137"/>
      <c r="T3283" s="132"/>
      <c r="U3283" s="134"/>
    </row>
    <row r="3284" spans="1:21" s="148" customFormat="1" x14ac:dyDescent="0.3">
      <c r="A3284" s="111"/>
      <c r="B3284" s="135"/>
      <c r="C3284" s="137"/>
      <c r="D3284" s="137"/>
      <c r="E3284" s="135"/>
      <c r="F3284" s="134"/>
      <c r="G3284" s="132"/>
      <c r="H3284" s="106"/>
      <c r="I3284" s="135"/>
      <c r="J3284" s="137"/>
      <c r="K3284" s="137"/>
      <c r="L3284" s="135"/>
      <c r="M3284" s="134"/>
      <c r="N3284" s="132"/>
      <c r="O3284" s="106"/>
      <c r="P3284" s="135"/>
      <c r="Q3284" s="137"/>
      <c r="R3284" s="137"/>
      <c r="S3284" s="135"/>
      <c r="T3284" s="134"/>
      <c r="U3284" s="132"/>
    </row>
    <row r="3285" spans="1:21" s="148" customFormat="1" x14ac:dyDescent="0.3">
      <c r="A3285" s="111"/>
      <c r="B3285" s="136"/>
      <c r="C3285" s="138"/>
      <c r="D3285" s="135"/>
      <c r="E3285" s="138"/>
      <c r="F3285" s="136"/>
      <c r="G3285" s="138"/>
      <c r="H3285" s="106"/>
      <c r="I3285" s="136"/>
      <c r="J3285" s="138"/>
      <c r="K3285" s="135"/>
      <c r="L3285" s="138"/>
      <c r="M3285" s="136"/>
      <c r="N3285" s="138"/>
      <c r="O3285" s="106"/>
      <c r="P3285" s="136"/>
      <c r="Q3285" s="138"/>
      <c r="R3285" s="135"/>
      <c r="S3285" s="138"/>
      <c r="T3285" s="136"/>
      <c r="U3285" s="138"/>
    </row>
    <row r="3286" spans="1:21" s="148" customFormat="1" x14ac:dyDescent="0.3">
      <c r="A3286" s="111"/>
      <c r="B3286" s="145"/>
      <c r="C3286" s="146"/>
      <c r="D3286" s="145"/>
      <c r="E3286" s="147"/>
      <c r="F3286" s="145"/>
      <c r="G3286" s="146"/>
      <c r="H3286" s="106"/>
      <c r="I3286" s="145"/>
      <c r="J3286" s="146"/>
      <c r="K3286" s="145"/>
      <c r="L3286" s="147"/>
      <c r="M3286" s="145"/>
      <c r="N3286" s="146"/>
      <c r="O3286" s="106"/>
      <c r="P3286" s="145"/>
      <c r="Q3286" s="146"/>
      <c r="R3286" s="145"/>
      <c r="S3286" s="147"/>
      <c r="T3286" s="145"/>
      <c r="U3286" s="146"/>
    </row>
    <row r="3287" spans="1:21" s="148" customFormat="1" x14ac:dyDescent="0.3">
      <c r="A3287" s="111"/>
      <c r="C3287" s="111" t="s">
        <v>197</v>
      </c>
      <c r="D3287" s="111" t="s">
        <v>3</v>
      </c>
      <c r="E3287" s="111" t="s">
        <v>203</v>
      </c>
      <c r="J3287" s="111" t="s">
        <v>197</v>
      </c>
      <c r="K3287" s="111" t="s">
        <v>3</v>
      </c>
      <c r="L3287" s="111" t="s">
        <v>203</v>
      </c>
      <c r="Q3287" s="111" t="s">
        <v>197</v>
      </c>
      <c r="R3287" s="111" t="s">
        <v>3</v>
      </c>
      <c r="S3287" s="111" t="s">
        <v>203</v>
      </c>
    </row>
    <row r="3288" spans="1:21" s="148" customFormat="1" x14ac:dyDescent="0.3">
      <c r="A3288" s="111"/>
      <c r="B3288" s="111" t="s">
        <v>199</v>
      </c>
      <c r="C3288" s="148" t="e">
        <f>AVERAGE(B3279,C3280,D3281,E3282,F3283,G3284)</f>
        <v>#DIV/0!</v>
      </c>
      <c r="D3288" s="148" t="e">
        <f>STDEV(B3279,C3280,D3281,E3282,F3283,G3284)</f>
        <v>#DIV/0!</v>
      </c>
      <c r="E3288" s="148" t="e">
        <f>ROUND((D3288/C3288)*100,2)&amp;"%"</f>
        <v>#DIV/0!</v>
      </c>
      <c r="I3288" s="111" t="s">
        <v>199</v>
      </c>
      <c r="J3288" s="148" t="e">
        <f>AVERAGE(I3279,J3280,K3281,L3282,M3283,N3284)</f>
        <v>#DIV/0!</v>
      </c>
      <c r="K3288" s="148" t="e">
        <f>STDEV(I3279,J3280,K3281,L3282,M3283,N3284)</f>
        <v>#DIV/0!</v>
      </c>
      <c r="L3288" s="148" t="e">
        <f>ROUND((K3288/J3288)*100,2)&amp;"%"</f>
        <v>#DIV/0!</v>
      </c>
      <c r="P3288" s="111" t="s">
        <v>199</v>
      </c>
      <c r="Q3288" s="148" t="e">
        <f>AVERAGE(P3279,Q3280,R3281,S3282,T3283,U3284)</f>
        <v>#DIV/0!</v>
      </c>
      <c r="R3288" s="148" t="e">
        <f>STDEV(P3279,Q3280,R3281,S3282,T3283,U3284)</f>
        <v>#DIV/0!</v>
      </c>
      <c r="S3288" s="148" t="e">
        <f>ROUND((R3288/Q3288)*100,2)&amp;"%"</f>
        <v>#DIV/0!</v>
      </c>
    </row>
    <row r="3289" spans="1:21" s="148" customFormat="1" x14ac:dyDescent="0.3">
      <c r="A3289" s="111"/>
      <c r="B3289" s="111" t="s">
        <v>198</v>
      </c>
      <c r="C3289" s="148" t="e">
        <f>AVERAGE(B3280,C3279,D3279,F3279,G3279,E3280)</f>
        <v>#DIV/0!</v>
      </c>
      <c r="D3289" s="148" t="e">
        <f>STDEV(B3280,C3279,D3279,E3280,F3279,G3279)</f>
        <v>#DIV/0!</v>
      </c>
      <c r="E3289" s="148" t="e">
        <f t="shared" ref="E3289:E3293" si="546">ROUND((D3289/C3289)*100,2)&amp;"%"</f>
        <v>#DIV/0!</v>
      </c>
      <c r="F3289" s="111"/>
      <c r="G3289" s="111"/>
      <c r="I3289" s="111" t="s">
        <v>198</v>
      </c>
      <c r="J3289" s="148" t="e">
        <f>AVERAGE(I3280,J3279,K3279,M3279,N3279,L3280)</f>
        <v>#DIV/0!</v>
      </c>
      <c r="K3289" s="148" t="e">
        <f>STDEV(I3280,J3279,K3279,L3280,M3279,N3279)</f>
        <v>#DIV/0!</v>
      </c>
      <c r="L3289" s="148" t="e">
        <f t="shared" ref="L3289:L3293" si="547">ROUND((K3289/J3289)*100,2)&amp;"%"</f>
        <v>#DIV/0!</v>
      </c>
      <c r="M3289" s="111"/>
      <c r="N3289" s="111"/>
      <c r="P3289" s="111" t="s">
        <v>198</v>
      </c>
      <c r="Q3289" s="148" t="e">
        <f>AVERAGE(P3280,Q3279,R3279,T3279,U3279,S3280)</f>
        <v>#DIV/0!</v>
      </c>
      <c r="R3289" s="148" t="e">
        <f>STDEV(P3280,Q3279,R3279,S3280,T3279,U3279)</f>
        <v>#DIV/0!</v>
      </c>
      <c r="S3289" s="148" t="e">
        <f t="shared" ref="S3289:S3293" si="548">ROUND((R3289/Q3289)*100,2)&amp;"%"</f>
        <v>#DIV/0!</v>
      </c>
      <c r="T3289" s="111"/>
      <c r="U3289" s="111"/>
    </row>
    <row r="3290" spans="1:21" s="148" customFormat="1" x14ac:dyDescent="0.3">
      <c r="A3290" s="111"/>
      <c r="B3290" s="111" t="s">
        <v>200</v>
      </c>
      <c r="C3290" s="148" t="e">
        <f>AVERAGE(B3282,C3281,D3280,E3279,F3284,G3283)</f>
        <v>#DIV/0!</v>
      </c>
      <c r="D3290" s="148" t="e">
        <f>STDEV(B3282,C3281,D3280,E3279,F3284,G3283)</f>
        <v>#DIV/0!</v>
      </c>
      <c r="E3290" s="148" t="e">
        <f t="shared" si="546"/>
        <v>#DIV/0!</v>
      </c>
      <c r="F3290" s="111"/>
      <c r="G3290" s="111"/>
      <c r="I3290" s="111" t="s">
        <v>200</v>
      </c>
      <c r="J3290" s="148" t="e">
        <f>AVERAGE(I3282,J3281,K3280,L3279,M3284,N3283)</f>
        <v>#DIV/0!</v>
      </c>
      <c r="K3290" s="148" t="e">
        <f>STDEV(I3282,J3281,K3280,L3279,M3284,N3283)</f>
        <v>#DIV/0!</v>
      </c>
      <c r="L3290" s="148" t="e">
        <f t="shared" si="547"/>
        <v>#DIV/0!</v>
      </c>
      <c r="M3290" s="111"/>
      <c r="N3290" s="111"/>
      <c r="P3290" s="111" t="s">
        <v>200</v>
      </c>
      <c r="Q3290" s="148" t="e">
        <f>AVERAGE(P3282,Q3281,R3280,S3279,T3284,U3283)</f>
        <v>#DIV/0!</v>
      </c>
      <c r="R3290" s="148" t="e">
        <f>STDEV(P3282,Q3281,R3280,S3279,T3284,U3283)</f>
        <v>#DIV/0!</v>
      </c>
      <c r="S3290" s="148" t="e">
        <f t="shared" si="548"/>
        <v>#DIV/0!</v>
      </c>
      <c r="T3290" s="111"/>
      <c r="U3290" s="111"/>
    </row>
    <row r="3291" spans="1:21" s="148" customFormat="1" x14ac:dyDescent="0.3">
      <c r="A3291" s="111"/>
      <c r="B3291" s="111" t="s">
        <v>201</v>
      </c>
      <c r="C3291" s="148" t="e">
        <f>AVERAGE(B3283,C3284,D3284,E3283,F3282,G3281)</f>
        <v>#DIV/0!</v>
      </c>
      <c r="D3291" s="148" t="e">
        <f>STDEV(B3283,C3284,D3284,E3283,F3282,G3281)</f>
        <v>#DIV/0!</v>
      </c>
      <c r="E3291" s="148" t="e">
        <f t="shared" si="546"/>
        <v>#DIV/0!</v>
      </c>
      <c r="F3291" s="111"/>
      <c r="G3291" s="111"/>
      <c r="I3291" s="111" t="s">
        <v>201</v>
      </c>
      <c r="J3291" s="148" t="e">
        <f>AVERAGE(I3283,J3284,K3284,L3283,M3282,N3281)</f>
        <v>#DIV/0!</v>
      </c>
      <c r="K3291" s="148" t="e">
        <f>STDEV(I3283,J3284,K3284,L3283,M3282,N3281)</f>
        <v>#DIV/0!</v>
      </c>
      <c r="L3291" s="148" t="e">
        <f t="shared" si="547"/>
        <v>#DIV/0!</v>
      </c>
      <c r="M3291" s="111"/>
      <c r="N3291" s="111"/>
      <c r="P3291" s="111" t="s">
        <v>201</v>
      </c>
      <c r="Q3291" s="148" t="e">
        <f>AVERAGE(P3283,Q3284,R3284,S3283,T3282,U3281)</f>
        <v>#DIV/0!</v>
      </c>
      <c r="R3291" s="148" t="e">
        <f>STDEV(P3283,Q3284,R3284,S3283,T3282,U3281)</f>
        <v>#DIV/0!</v>
      </c>
      <c r="S3291" s="148" t="e">
        <f t="shared" si="548"/>
        <v>#DIV/0!</v>
      </c>
      <c r="T3291" s="111"/>
      <c r="U3291" s="111"/>
    </row>
    <row r="3292" spans="1:21" s="148" customFormat="1" x14ac:dyDescent="0.3">
      <c r="A3292" s="111"/>
      <c r="B3292" s="111" t="s">
        <v>202</v>
      </c>
      <c r="C3292" s="148" t="e">
        <f>AVERAGE(B3285,C3283,D3282,G3280,F3285,E3286)</f>
        <v>#DIV/0!</v>
      </c>
      <c r="D3292" s="148" t="e">
        <f>STDEV(B3285,C3283,D3282,G3280,F3285,E3286)</f>
        <v>#DIV/0!</v>
      </c>
      <c r="E3292" s="148" t="e">
        <f t="shared" si="546"/>
        <v>#DIV/0!</v>
      </c>
      <c r="F3292" s="111"/>
      <c r="G3292" s="111"/>
      <c r="I3292" s="111" t="s">
        <v>202</v>
      </c>
      <c r="J3292" s="148" t="e">
        <f>AVERAGE(I3285,J3283,K3282,N3280,M3285,L3286)</f>
        <v>#DIV/0!</v>
      </c>
      <c r="K3292" s="148" t="e">
        <f>STDEV(I3285,J3283,K3282,N3280,M3285,L3286)</f>
        <v>#DIV/0!</v>
      </c>
      <c r="L3292" s="148" t="e">
        <f t="shared" si="547"/>
        <v>#DIV/0!</v>
      </c>
      <c r="M3292" s="111"/>
      <c r="N3292" s="111"/>
      <c r="P3292" s="111" t="s">
        <v>202</v>
      </c>
      <c r="Q3292" s="148" t="e">
        <f>AVERAGE(P3285,Q3283,R3282,U3280,T3285,S3286)</f>
        <v>#DIV/0!</v>
      </c>
      <c r="R3292" s="148" t="e">
        <f>STDEV(P3285,Q3283,R3282,U3280,T3285,S3286)</f>
        <v>#DIV/0!</v>
      </c>
      <c r="S3292" s="148" t="e">
        <f t="shared" si="548"/>
        <v>#DIV/0!</v>
      </c>
      <c r="T3292" s="111"/>
      <c r="U3292" s="111"/>
    </row>
    <row r="3293" spans="1:21" s="148" customFormat="1" x14ac:dyDescent="0.3">
      <c r="A3293" s="111"/>
      <c r="B3293" s="111" t="s">
        <v>204</v>
      </c>
      <c r="C3293" s="148" t="e">
        <f>AVERAGE(B3286,C3285,D3286,E3285,F3286,G3285)</f>
        <v>#DIV/0!</v>
      </c>
      <c r="D3293" s="148" t="e">
        <f>STDEV(B3286,C3285,D3286,E3285,F3286,G3285)</f>
        <v>#DIV/0!</v>
      </c>
      <c r="E3293" s="148" t="e">
        <f t="shared" si="546"/>
        <v>#DIV/0!</v>
      </c>
      <c r="F3293" s="111"/>
      <c r="G3293" s="111"/>
      <c r="I3293" s="111" t="s">
        <v>204</v>
      </c>
      <c r="J3293" s="148" t="e">
        <f>AVERAGE(I3286,J3285,K3286,L3285,M3286,N3285)</f>
        <v>#DIV/0!</v>
      </c>
      <c r="K3293" s="148" t="e">
        <f>STDEV(I3286,J3285,K3286,L3285,M3286,N3285)</f>
        <v>#DIV/0!</v>
      </c>
      <c r="L3293" s="148" t="e">
        <f t="shared" si="547"/>
        <v>#DIV/0!</v>
      </c>
      <c r="M3293" s="111"/>
      <c r="N3293" s="111"/>
      <c r="P3293" s="111" t="s">
        <v>204</v>
      </c>
      <c r="Q3293" s="148" t="e">
        <f>AVERAGE(P3286,Q3285,R3286,S3285,T3286,U3285)</f>
        <v>#DIV/0!</v>
      </c>
      <c r="R3293" s="148" t="e">
        <f>STDEV(P3286,Q3285,R3286,S3285,T3286,U3285)</f>
        <v>#DIV/0!</v>
      </c>
      <c r="S3293" s="148" t="e">
        <f t="shared" si="548"/>
        <v>#DIV/0!</v>
      </c>
      <c r="T3293" s="111"/>
      <c r="U3293" s="111"/>
    </row>
    <row r="3294" spans="1:21" s="148" customFormat="1" x14ac:dyDescent="0.3">
      <c r="A3294" s="111"/>
      <c r="B3294" s="111"/>
      <c r="C3294" s="111"/>
      <c r="D3294" s="111"/>
      <c r="E3294" s="111"/>
      <c r="F3294" s="111"/>
      <c r="G3294" s="111"/>
      <c r="I3294" s="111"/>
      <c r="J3294" s="111"/>
      <c r="K3294" s="111"/>
      <c r="L3294" s="111"/>
      <c r="M3294" s="111"/>
      <c r="N3294" s="111"/>
      <c r="P3294" s="111"/>
      <c r="Q3294" s="111"/>
      <c r="R3294" s="111"/>
      <c r="S3294" s="111"/>
      <c r="T3294" s="111"/>
      <c r="U3294" s="111"/>
    </row>
    <row r="3295" spans="1:21" s="148" customFormat="1" x14ac:dyDescent="0.3">
      <c r="A3295" s="111"/>
      <c r="B3295" s="52" t="s">
        <v>194</v>
      </c>
      <c r="C3295" s="106"/>
      <c r="D3295" s="106"/>
      <c r="E3295" s="106"/>
      <c r="F3295" s="106"/>
      <c r="G3295" s="106"/>
      <c r="H3295" s="106"/>
      <c r="I3295" s="52" t="s">
        <v>195</v>
      </c>
      <c r="J3295" s="106"/>
      <c r="K3295" s="106"/>
      <c r="L3295" s="106"/>
      <c r="M3295" s="106"/>
      <c r="N3295" s="106"/>
      <c r="O3295" s="106"/>
      <c r="P3295" s="52" t="s">
        <v>196</v>
      </c>
      <c r="Q3295" s="106"/>
      <c r="R3295" s="106"/>
      <c r="S3295" s="106"/>
      <c r="T3295" s="106"/>
      <c r="U3295" s="106"/>
    </row>
    <row r="3296" spans="1:21" s="148" customFormat="1" x14ac:dyDescent="0.3">
      <c r="A3296" s="111"/>
      <c r="B3296" s="131"/>
      <c r="C3296" s="131"/>
      <c r="D3296" s="131"/>
      <c r="E3296" s="131"/>
      <c r="F3296" s="131"/>
      <c r="G3296" s="131"/>
      <c r="H3296" s="106"/>
      <c r="I3296" s="131"/>
      <c r="J3296" s="131"/>
      <c r="K3296" s="131"/>
      <c r="L3296" s="131"/>
      <c r="M3296" s="131"/>
      <c r="N3296" s="131"/>
      <c r="O3296" s="106"/>
      <c r="P3296" s="131"/>
      <c r="Q3296" s="131"/>
      <c r="R3296" s="131"/>
      <c r="S3296" s="131"/>
      <c r="T3296" s="131"/>
      <c r="U3296" s="131"/>
    </row>
    <row r="3297" spans="1:21" s="148" customFormat="1" x14ac:dyDescent="0.3">
      <c r="A3297" s="111"/>
      <c r="B3297" s="132"/>
      <c r="C3297" s="133"/>
      <c r="D3297" s="133"/>
      <c r="E3297" s="134"/>
      <c r="F3297" s="133"/>
      <c r="G3297" s="133"/>
      <c r="H3297" s="106"/>
      <c r="I3297" s="132"/>
      <c r="J3297" s="133"/>
      <c r="K3297" s="133"/>
      <c r="L3297" s="134"/>
      <c r="M3297" s="133"/>
      <c r="N3297" s="133"/>
      <c r="O3297" s="106"/>
      <c r="P3297" s="132"/>
      <c r="Q3297" s="133"/>
      <c r="R3297" s="133"/>
      <c r="S3297" s="134"/>
      <c r="T3297" s="133"/>
      <c r="U3297" s="133"/>
    </row>
    <row r="3298" spans="1:21" s="148" customFormat="1" x14ac:dyDescent="0.3">
      <c r="A3298" s="111"/>
      <c r="B3298" s="133"/>
      <c r="C3298" s="132"/>
      <c r="D3298" s="134"/>
      <c r="E3298" s="133"/>
      <c r="F3298" s="135"/>
      <c r="G3298" s="136"/>
      <c r="H3298" s="106"/>
      <c r="I3298" s="133"/>
      <c r="J3298" s="132"/>
      <c r="K3298" s="134"/>
      <c r="L3298" s="133"/>
      <c r="M3298" s="135"/>
      <c r="N3298" s="136"/>
      <c r="O3298" s="106"/>
      <c r="P3298" s="133"/>
      <c r="Q3298" s="132"/>
      <c r="R3298" s="134"/>
      <c r="S3298" s="133"/>
      <c r="T3298" s="135"/>
      <c r="U3298" s="136"/>
    </row>
    <row r="3299" spans="1:21" s="148" customFormat="1" x14ac:dyDescent="0.3">
      <c r="A3299" s="111"/>
      <c r="B3299" s="135"/>
      <c r="C3299" s="134"/>
      <c r="D3299" s="132"/>
      <c r="E3299" s="135"/>
      <c r="F3299" s="135"/>
      <c r="G3299" s="137"/>
      <c r="H3299" s="106"/>
      <c r="I3299" s="135"/>
      <c r="J3299" s="134"/>
      <c r="K3299" s="132"/>
      <c r="L3299" s="135"/>
      <c r="M3299" s="135"/>
      <c r="N3299" s="137"/>
      <c r="O3299" s="106"/>
      <c r="P3299" s="135"/>
      <c r="Q3299" s="134"/>
      <c r="R3299" s="132"/>
      <c r="S3299" s="135"/>
      <c r="T3299" s="135"/>
      <c r="U3299" s="137"/>
    </row>
    <row r="3300" spans="1:21" s="148" customFormat="1" x14ac:dyDescent="0.3">
      <c r="A3300" s="111"/>
      <c r="B3300" s="134"/>
      <c r="C3300" s="135"/>
      <c r="D3300" s="136"/>
      <c r="E3300" s="132"/>
      <c r="F3300" s="137"/>
      <c r="G3300" s="135"/>
      <c r="H3300" s="106"/>
      <c r="I3300" s="134"/>
      <c r="J3300" s="135"/>
      <c r="K3300" s="136"/>
      <c r="L3300" s="132"/>
      <c r="M3300" s="137"/>
      <c r="N3300" s="135"/>
      <c r="O3300" s="106"/>
      <c r="P3300" s="134"/>
      <c r="Q3300" s="135"/>
      <c r="R3300" s="136"/>
      <c r="S3300" s="132"/>
      <c r="T3300" s="137"/>
      <c r="U3300" s="135"/>
    </row>
    <row r="3301" spans="1:21" s="148" customFormat="1" x14ac:dyDescent="0.3">
      <c r="A3301" s="111"/>
      <c r="B3301" s="137"/>
      <c r="C3301" s="136"/>
      <c r="D3301" s="135"/>
      <c r="E3301" s="137"/>
      <c r="F3301" s="132"/>
      <c r="G3301" s="134"/>
      <c r="H3301" s="106"/>
      <c r="I3301" s="137"/>
      <c r="J3301" s="136"/>
      <c r="K3301" s="135"/>
      <c r="L3301" s="137"/>
      <c r="M3301" s="132"/>
      <c r="N3301" s="134"/>
      <c r="O3301" s="106"/>
      <c r="P3301" s="137"/>
      <c r="Q3301" s="136"/>
      <c r="R3301" s="135"/>
      <c r="S3301" s="137"/>
      <c r="T3301" s="132"/>
      <c r="U3301" s="134"/>
    </row>
    <row r="3302" spans="1:21" s="148" customFormat="1" x14ac:dyDescent="0.3">
      <c r="A3302" s="111"/>
      <c r="B3302" s="135"/>
      <c r="C3302" s="137"/>
      <c r="D3302" s="137"/>
      <c r="E3302" s="135"/>
      <c r="F3302" s="134"/>
      <c r="G3302" s="132"/>
      <c r="H3302" s="106"/>
      <c r="I3302" s="135"/>
      <c r="J3302" s="137"/>
      <c r="K3302" s="137"/>
      <c r="L3302" s="135"/>
      <c r="M3302" s="134"/>
      <c r="N3302" s="132"/>
      <c r="O3302" s="106"/>
      <c r="P3302" s="135"/>
      <c r="Q3302" s="137"/>
      <c r="R3302" s="137"/>
      <c r="S3302" s="135"/>
      <c r="T3302" s="134"/>
      <c r="U3302" s="132"/>
    </row>
    <row r="3303" spans="1:21" s="148" customFormat="1" x14ac:dyDescent="0.3">
      <c r="A3303" s="111"/>
      <c r="B3303" s="136"/>
      <c r="C3303" s="138"/>
      <c r="D3303" s="135"/>
      <c r="E3303" s="138"/>
      <c r="F3303" s="136"/>
      <c r="G3303" s="138"/>
      <c r="H3303" s="106"/>
      <c r="I3303" s="136"/>
      <c r="J3303" s="138"/>
      <c r="K3303" s="135"/>
      <c r="L3303" s="138"/>
      <c r="M3303" s="136"/>
      <c r="N3303" s="138"/>
      <c r="O3303" s="106"/>
      <c r="P3303" s="136"/>
      <c r="Q3303" s="138"/>
      <c r="R3303" s="135"/>
      <c r="S3303" s="138"/>
      <c r="T3303" s="136"/>
      <c r="U3303" s="138"/>
    </row>
    <row r="3304" spans="1:21" s="148" customFormat="1" x14ac:dyDescent="0.3">
      <c r="A3304" s="111"/>
      <c r="B3304" s="145"/>
      <c r="C3304" s="146"/>
      <c r="D3304" s="145"/>
      <c r="E3304" s="147"/>
      <c r="F3304" s="145"/>
      <c r="G3304" s="146"/>
      <c r="H3304" s="106"/>
      <c r="I3304" s="145"/>
      <c r="J3304" s="146"/>
      <c r="K3304" s="145"/>
      <c r="L3304" s="147"/>
      <c r="M3304" s="145"/>
      <c r="N3304" s="146"/>
      <c r="O3304" s="106"/>
      <c r="P3304" s="145"/>
      <c r="Q3304" s="146"/>
      <c r="R3304" s="145"/>
      <c r="S3304" s="147"/>
      <c r="T3304" s="145"/>
      <c r="U3304" s="146"/>
    </row>
    <row r="3305" spans="1:21" s="148" customFormat="1" x14ac:dyDescent="0.3">
      <c r="A3305" s="111"/>
      <c r="C3305" s="111" t="s">
        <v>197</v>
      </c>
      <c r="D3305" s="111" t="s">
        <v>3</v>
      </c>
      <c r="E3305" s="111" t="s">
        <v>203</v>
      </c>
      <c r="J3305" s="111" t="s">
        <v>197</v>
      </c>
      <c r="K3305" s="111" t="s">
        <v>3</v>
      </c>
      <c r="L3305" s="111" t="s">
        <v>203</v>
      </c>
      <c r="Q3305" s="111" t="s">
        <v>197</v>
      </c>
      <c r="R3305" s="111" t="s">
        <v>3</v>
      </c>
      <c r="S3305" s="111" t="s">
        <v>203</v>
      </c>
    </row>
    <row r="3306" spans="1:21" s="148" customFormat="1" x14ac:dyDescent="0.3">
      <c r="A3306" s="111"/>
      <c r="B3306" s="111" t="s">
        <v>199</v>
      </c>
      <c r="C3306" s="148" t="e">
        <f>AVERAGE(B3297,C3298,D3299,E3300,F3301,G3302)</f>
        <v>#DIV/0!</v>
      </c>
      <c r="D3306" s="148" t="e">
        <f>STDEV(B3297,C3298,D3299,E3300,F3301,G3302)</f>
        <v>#DIV/0!</v>
      </c>
      <c r="E3306" s="148" t="e">
        <f>ROUND((D3306/C3306)*100,2)&amp;"%"</f>
        <v>#DIV/0!</v>
      </c>
      <c r="I3306" s="111" t="s">
        <v>199</v>
      </c>
      <c r="J3306" s="148" t="e">
        <f>AVERAGE(I3297,J3298,K3299,L3300,M3301,N3302)</f>
        <v>#DIV/0!</v>
      </c>
      <c r="K3306" s="148" t="e">
        <f>STDEV(I3297,J3298,K3299,L3300,M3301,N3302)</f>
        <v>#DIV/0!</v>
      </c>
      <c r="L3306" s="148" t="e">
        <f>ROUND((K3306/J3306)*100,2)&amp;"%"</f>
        <v>#DIV/0!</v>
      </c>
      <c r="P3306" s="111" t="s">
        <v>199</v>
      </c>
      <c r="Q3306" s="148" t="e">
        <f>AVERAGE(P3297,Q3298,R3299,S3300,T3301,U3302)</f>
        <v>#DIV/0!</v>
      </c>
      <c r="R3306" s="148" t="e">
        <f>STDEV(P3297,Q3298,R3299,S3300,T3301,U3302)</f>
        <v>#DIV/0!</v>
      </c>
      <c r="S3306" s="148" t="e">
        <f>ROUND((R3306/Q3306)*100,2)&amp;"%"</f>
        <v>#DIV/0!</v>
      </c>
    </row>
    <row r="3307" spans="1:21" s="148" customFormat="1" x14ac:dyDescent="0.3">
      <c r="A3307" s="111"/>
      <c r="B3307" s="111" t="s">
        <v>198</v>
      </c>
      <c r="C3307" s="148" t="e">
        <f>AVERAGE(B3298,C3297,D3297,F3297,G3297,E3298)</f>
        <v>#DIV/0!</v>
      </c>
      <c r="D3307" s="148" t="e">
        <f>STDEV(B3298,C3297,D3297,E3298,F3297,G3297)</f>
        <v>#DIV/0!</v>
      </c>
      <c r="E3307" s="148" t="e">
        <f t="shared" ref="E3307:E3311" si="549">ROUND((D3307/C3307)*100,2)&amp;"%"</f>
        <v>#DIV/0!</v>
      </c>
      <c r="F3307" s="111"/>
      <c r="G3307" s="111"/>
      <c r="I3307" s="111" t="s">
        <v>198</v>
      </c>
      <c r="J3307" s="148" t="e">
        <f>AVERAGE(I3298,J3297,K3297,M3297,N3297,L3298)</f>
        <v>#DIV/0!</v>
      </c>
      <c r="K3307" s="148" t="e">
        <f>STDEV(I3298,J3297,K3297,L3298,M3297,N3297)</f>
        <v>#DIV/0!</v>
      </c>
      <c r="L3307" s="148" t="e">
        <f t="shared" ref="L3307:L3311" si="550">ROUND((K3307/J3307)*100,2)&amp;"%"</f>
        <v>#DIV/0!</v>
      </c>
      <c r="M3307" s="111"/>
      <c r="N3307" s="111"/>
      <c r="P3307" s="111" t="s">
        <v>198</v>
      </c>
      <c r="Q3307" s="148" t="e">
        <f>AVERAGE(P3298,Q3297,R3297,T3297,U3297,S3298)</f>
        <v>#DIV/0!</v>
      </c>
      <c r="R3307" s="148" t="e">
        <f>STDEV(P3298,Q3297,R3297,S3298,T3297,U3297)</f>
        <v>#DIV/0!</v>
      </c>
      <c r="S3307" s="148" t="e">
        <f t="shared" ref="S3307:S3311" si="551">ROUND((R3307/Q3307)*100,2)&amp;"%"</f>
        <v>#DIV/0!</v>
      </c>
      <c r="T3307" s="111"/>
      <c r="U3307" s="111"/>
    </row>
    <row r="3308" spans="1:21" s="148" customFormat="1" x14ac:dyDescent="0.3">
      <c r="A3308" s="111"/>
      <c r="B3308" s="111" t="s">
        <v>200</v>
      </c>
      <c r="C3308" s="148" t="e">
        <f>AVERAGE(B3300,C3299,D3298,E3297,F3302,G3301)</f>
        <v>#DIV/0!</v>
      </c>
      <c r="D3308" s="148" t="e">
        <f>STDEV(B3300,C3299,D3298,E3297,F3302,G3301)</f>
        <v>#DIV/0!</v>
      </c>
      <c r="E3308" s="148" t="e">
        <f t="shared" si="549"/>
        <v>#DIV/0!</v>
      </c>
      <c r="F3308" s="111"/>
      <c r="G3308" s="111"/>
      <c r="I3308" s="111" t="s">
        <v>200</v>
      </c>
      <c r="J3308" s="148" t="e">
        <f>AVERAGE(I3300,J3299,K3298,L3297,M3302,N3301)</f>
        <v>#DIV/0!</v>
      </c>
      <c r="K3308" s="148" t="e">
        <f>STDEV(I3300,J3299,K3298,L3297,M3302,N3301)</f>
        <v>#DIV/0!</v>
      </c>
      <c r="L3308" s="148" t="e">
        <f t="shared" si="550"/>
        <v>#DIV/0!</v>
      </c>
      <c r="M3308" s="111"/>
      <c r="N3308" s="111"/>
      <c r="P3308" s="111" t="s">
        <v>200</v>
      </c>
      <c r="Q3308" s="148" t="e">
        <f>AVERAGE(P3300,Q3299,R3298,S3297,T3302,U3301)</f>
        <v>#DIV/0!</v>
      </c>
      <c r="R3308" s="148" t="e">
        <f>STDEV(P3300,Q3299,R3298,S3297,T3302,U3301)</f>
        <v>#DIV/0!</v>
      </c>
      <c r="S3308" s="148" t="e">
        <f t="shared" si="551"/>
        <v>#DIV/0!</v>
      </c>
      <c r="T3308" s="111"/>
      <c r="U3308" s="111"/>
    </row>
    <row r="3309" spans="1:21" s="148" customFormat="1" x14ac:dyDescent="0.3">
      <c r="A3309" s="111"/>
      <c r="B3309" s="111" t="s">
        <v>201</v>
      </c>
      <c r="C3309" s="148" t="e">
        <f>AVERAGE(B3301,C3302,D3302,E3301,F3300,G3299)</f>
        <v>#DIV/0!</v>
      </c>
      <c r="D3309" s="148" t="e">
        <f>STDEV(B3301,C3302,D3302,E3301,F3300,G3299)</f>
        <v>#DIV/0!</v>
      </c>
      <c r="E3309" s="148" t="e">
        <f t="shared" si="549"/>
        <v>#DIV/0!</v>
      </c>
      <c r="F3309" s="111"/>
      <c r="G3309" s="111"/>
      <c r="I3309" s="111" t="s">
        <v>201</v>
      </c>
      <c r="J3309" s="148" t="e">
        <f>AVERAGE(I3301,J3302,K3302,L3301,M3300,N3299)</f>
        <v>#DIV/0!</v>
      </c>
      <c r="K3309" s="148" t="e">
        <f>STDEV(I3301,J3302,K3302,L3301,M3300,N3299)</f>
        <v>#DIV/0!</v>
      </c>
      <c r="L3309" s="148" t="e">
        <f t="shared" si="550"/>
        <v>#DIV/0!</v>
      </c>
      <c r="M3309" s="111"/>
      <c r="N3309" s="111"/>
      <c r="P3309" s="111" t="s">
        <v>201</v>
      </c>
      <c r="Q3309" s="148" t="e">
        <f>AVERAGE(P3301,Q3302,R3302,S3301,T3300,U3299)</f>
        <v>#DIV/0!</v>
      </c>
      <c r="R3309" s="148" t="e">
        <f>STDEV(P3301,Q3302,R3302,S3301,T3300,U3299)</f>
        <v>#DIV/0!</v>
      </c>
      <c r="S3309" s="148" t="e">
        <f t="shared" si="551"/>
        <v>#DIV/0!</v>
      </c>
      <c r="T3309" s="111"/>
      <c r="U3309" s="111"/>
    </row>
    <row r="3310" spans="1:21" s="148" customFormat="1" x14ac:dyDescent="0.3">
      <c r="A3310" s="111"/>
      <c r="B3310" s="111" t="s">
        <v>202</v>
      </c>
      <c r="C3310" s="148" t="e">
        <f>AVERAGE(B3303,C3301,D3300,G3298,F3303,E3304)</f>
        <v>#DIV/0!</v>
      </c>
      <c r="D3310" s="148" t="e">
        <f>STDEV(B3303,C3301,D3300,G3298,F3303,E3304)</f>
        <v>#DIV/0!</v>
      </c>
      <c r="E3310" s="148" t="e">
        <f t="shared" si="549"/>
        <v>#DIV/0!</v>
      </c>
      <c r="F3310" s="111"/>
      <c r="G3310" s="111"/>
      <c r="I3310" s="111" t="s">
        <v>202</v>
      </c>
      <c r="J3310" s="148" t="e">
        <f>AVERAGE(I3303,J3301,K3300,N3298,M3303,L3304)</f>
        <v>#DIV/0!</v>
      </c>
      <c r="K3310" s="148" t="e">
        <f>STDEV(I3303,J3301,K3300,N3298,M3303,L3304)</f>
        <v>#DIV/0!</v>
      </c>
      <c r="L3310" s="148" t="e">
        <f t="shared" si="550"/>
        <v>#DIV/0!</v>
      </c>
      <c r="M3310" s="111"/>
      <c r="N3310" s="111"/>
      <c r="P3310" s="111" t="s">
        <v>202</v>
      </c>
      <c r="Q3310" s="148" t="e">
        <f>AVERAGE(P3303,Q3301,R3300,U3298,T3303,S3304)</f>
        <v>#DIV/0!</v>
      </c>
      <c r="R3310" s="148" t="e">
        <f>STDEV(P3303,Q3301,R3300,U3298,T3303,S3304)</f>
        <v>#DIV/0!</v>
      </c>
      <c r="S3310" s="148" t="e">
        <f t="shared" si="551"/>
        <v>#DIV/0!</v>
      </c>
      <c r="T3310" s="111"/>
      <c r="U3310" s="111"/>
    </row>
    <row r="3311" spans="1:21" s="148" customFormat="1" x14ac:dyDescent="0.3">
      <c r="A3311" s="111"/>
      <c r="B3311" s="111" t="s">
        <v>204</v>
      </c>
      <c r="C3311" s="148" t="e">
        <f>AVERAGE(B3304,C3303,D3304,E3303,F3304,G3303)</f>
        <v>#DIV/0!</v>
      </c>
      <c r="D3311" s="148" t="e">
        <f>STDEV(B3304,C3303,D3304,E3303,F3304,G3303)</f>
        <v>#DIV/0!</v>
      </c>
      <c r="E3311" s="148" t="e">
        <f t="shared" si="549"/>
        <v>#DIV/0!</v>
      </c>
      <c r="F3311" s="111"/>
      <c r="G3311" s="111"/>
      <c r="I3311" s="111" t="s">
        <v>204</v>
      </c>
      <c r="J3311" s="148" t="e">
        <f>AVERAGE(I3304,J3303,K3304,L3303,M3304,N3303)</f>
        <v>#DIV/0!</v>
      </c>
      <c r="K3311" s="148" t="e">
        <f>STDEV(I3304,J3303,K3304,L3303,M3304,N3303)</f>
        <v>#DIV/0!</v>
      </c>
      <c r="L3311" s="148" t="e">
        <f t="shared" si="550"/>
        <v>#DIV/0!</v>
      </c>
      <c r="M3311" s="111"/>
      <c r="N3311" s="111"/>
      <c r="P3311" s="111" t="s">
        <v>204</v>
      </c>
      <c r="Q3311" s="148" t="e">
        <f>AVERAGE(P3304,Q3303,R3304,S3303,T3304,U3303)</f>
        <v>#DIV/0!</v>
      </c>
      <c r="R3311" s="148" t="e">
        <f>STDEV(P3304,Q3303,R3304,S3303,T3304,U3303)</f>
        <v>#DIV/0!</v>
      </c>
      <c r="S3311" s="148" t="e">
        <f t="shared" si="551"/>
        <v>#DIV/0!</v>
      </c>
      <c r="T3311" s="111"/>
      <c r="U3311" s="111"/>
    </row>
    <row r="3312" spans="1:21" s="148" customFormat="1" x14ac:dyDescent="0.3">
      <c r="A3312" s="111"/>
      <c r="B3312" s="111"/>
      <c r="C3312" s="111"/>
      <c r="D3312" s="111"/>
      <c r="E3312" s="111"/>
      <c r="F3312" s="111"/>
      <c r="G3312" s="111"/>
      <c r="I3312" s="111"/>
      <c r="J3312" s="111"/>
      <c r="K3312" s="111"/>
      <c r="L3312" s="111"/>
      <c r="M3312" s="111"/>
      <c r="N3312" s="111"/>
      <c r="P3312" s="111"/>
      <c r="Q3312" s="111"/>
      <c r="R3312" s="111"/>
      <c r="S3312" s="111"/>
      <c r="T3312" s="111"/>
      <c r="U3312" s="111"/>
    </row>
    <row r="3313" spans="1:21" s="148" customFormat="1" x14ac:dyDescent="0.3">
      <c r="A3313" s="111"/>
      <c r="B3313" s="52" t="s">
        <v>194</v>
      </c>
      <c r="C3313" s="106"/>
      <c r="D3313" s="106"/>
      <c r="E3313" s="106"/>
      <c r="F3313" s="106"/>
      <c r="G3313" s="106"/>
      <c r="H3313" s="106"/>
      <c r="I3313" s="52" t="s">
        <v>195</v>
      </c>
      <c r="J3313" s="106"/>
      <c r="K3313" s="106"/>
      <c r="L3313" s="106"/>
      <c r="M3313" s="106"/>
      <c r="N3313" s="106"/>
      <c r="O3313" s="106"/>
      <c r="P3313" s="52" t="s">
        <v>196</v>
      </c>
      <c r="Q3313" s="106"/>
      <c r="R3313" s="106"/>
      <c r="S3313" s="106"/>
      <c r="T3313" s="106"/>
      <c r="U3313" s="106"/>
    </row>
    <row r="3314" spans="1:21" s="148" customFormat="1" x14ac:dyDescent="0.3">
      <c r="A3314" s="111"/>
      <c r="B3314" s="131"/>
      <c r="C3314" s="131"/>
      <c r="D3314" s="131"/>
      <c r="E3314" s="131"/>
      <c r="F3314" s="131"/>
      <c r="G3314" s="131"/>
      <c r="H3314" s="106"/>
      <c r="I3314" s="131"/>
      <c r="J3314" s="131"/>
      <c r="K3314" s="131"/>
      <c r="L3314" s="131"/>
      <c r="M3314" s="131"/>
      <c r="N3314" s="131"/>
      <c r="O3314" s="106"/>
      <c r="P3314" s="131"/>
      <c r="Q3314" s="131"/>
      <c r="R3314" s="131"/>
      <c r="S3314" s="131"/>
      <c r="T3314" s="131"/>
      <c r="U3314" s="131"/>
    </row>
    <row r="3315" spans="1:21" s="148" customFormat="1" x14ac:dyDescent="0.3">
      <c r="A3315" s="111"/>
      <c r="B3315" s="132"/>
      <c r="C3315" s="133"/>
      <c r="D3315" s="133"/>
      <c r="E3315" s="134"/>
      <c r="F3315" s="133"/>
      <c r="G3315" s="133"/>
      <c r="H3315" s="106"/>
      <c r="I3315" s="132"/>
      <c r="J3315" s="133"/>
      <c r="K3315" s="133"/>
      <c r="L3315" s="134"/>
      <c r="M3315" s="133"/>
      <c r="N3315" s="133"/>
      <c r="O3315" s="106"/>
      <c r="P3315" s="132"/>
      <c r="Q3315" s="133"/>
      <c r="R3315" s="133"/>
      <c r="S3315" s="134"/>
      <c r="T3315" s="133"/>
      <c r="U3315" s="133"/>
    </row>
    <row r="3316" spans="1:21" s="148" customFormat="1" x14ac:dyDescent="0.3">
      <c r="A3316" s="111"/>
      <c r="B3316" s="133"/>
      <c r="C3316" s="132"/>
      <c r="D3316" s="134"/>
      <c r="E3316" s="133"/>
      <c r="F3316" s="135"/>
      <c r="G3316" s="136"/>
      <c r="H3316" s="106"/>
      <c r="I3316" s="133"/>
      <c r="J3316" s="132"/>
      <c r="K3316" s="134"/>
      <c r="L3316" s="133"/>
      <c r="M3316" s="135"/>
      <c r="N3316" s="136"/>
      <c r="O3316" s="106"/>
      <c r="P3316" s="133"/>
      <c r="Q3316" s="132"/>
      <c r="R3316" s="134"/>
      <c r="S3316" s="133"/>
      <c r="T3316" s="135"/>
      <c r="U3316" s="136"/>
    </row>
    <row r="3317" spans="1:21" s="148" customFormat="1" x14ac:dyDescent="0.3">
      <c r="A3317" s="111"/>
      <c r="B3317" s="135"/>
      <c r="C3317" s="134"/>
      <c r="D3317" s="132"/>
      <c r="E3317" s="135"/>
      <c r="F3317" s="135"/>
      <c r="G3317" s="137"/>
      <c r="H3317" s="106"/>
      <c r="I3317" s="135"/>
      <c r="J3317" s="134"/>
      <c r="K3317" s="132"/>
      <c r="L3317" s="135"/>
      <c r="M3317" s="135"/>
      <c r="N3317" s="137"/>
      <c r="O3317" s="106"/>
      <c r="P3317" s="135"/>
      <c r="Q3317" s="134"/>
      <c r="R3317" s="132"/>
      <c r="S3317" s="135"/>
      <c r="T3317" s="135"/>
      <c r="U3317" s="137"/>
    </row>
    <row r="3318" spans="1:21" s="148" customFormat="1" x14ac:dyDescent="0.3">
      <c r="A3318" s="111"/>
      <c r="B3318" s="134"/>
      <c r="C3318" s="135"/>
      <c r="D3318" s="136"/>
      <c r="E3318" s="132"/>
      <c r="F3318" s="137"/>
      <c r="G3318" s="135"/>
      <c r="H3318" s="106"/>
      <c r="I3318" s="134"/>
      <c r="J3318" s="135"/>
      <c r="K3318" s="136"/>
      <c r="L3318" s="132"/>
      <c r="M3318" s="137"/>
      <c r="N3318" s="135"/>
      <c r="O3318" s="106"/>
      <c r="P3318" s="134"/>
      <c r="Q3318" s="135"/>
      <c r="R3318" s="136"/>
      <c r="S3318" s="132"/>
      <c r="T3318" s="137"/>
      <c r="U3318" s="135"/>
    </row>
    <row r="3319" spans="1:21" s="148" customFormat="1" x14ac:dyDescent="0.3">
      <c r="A3319" s="111"/>
      <c r="B3319" s="137"/>
      <c r="C3319" s="136"/>
      <c r="D3319" s="135"/>
      <c r="E3319" s="137"/>
      <c r="F3319" s="132"/>
      <c r="G3319" s="134"/>
      <c r="H3319" s="106"/>
      <c r="I3319" s="137"/>
      <c r="J3319" s="136"/>
      <c r="K3319" s="135"/>
      <c r="L3319" s="137"/>
      <c r="M3319" s="132"/>
      <c r="N3319" s="134"/>
      <c r="O3319" s="106"/>
      <c r="P3319" s="137"/>
      <c r="Q3319" s="136"/>
      <c r="R3319" s="135"/>
      <c r="S3319" s="137"/>
      <c r="T3319" s="132"/>
      <c r="U3319" s="134"/>
    </row>
    <row r="3320" spans="1:21" s="148" customFormat="1" x14ac:dyDescent="0.3">
      <c r="A3320" s="111"/>
      <c r="B3320" s="135"/>
      <c r="C3320" s="137"/>
      <c r="D3320" s="137"/>
      <c r="E3320" s="135"/>
      <c r="F3320" s="134"/>
      <c r="G3320" s="132"/>
      <c r="H3320" s="106"/>
      <c r="I3320" s="135"/>
      <c r="J3320" s="137"/>
      <c r="K3320" s="137"/>
      <c r="L3320" s="135"/>
      <c r="M3320" s="134"/>
      <c r="N3320" s="132"/>
      <c r="O3320" s="106"/>
      <c r="P3320" s="135"/>
      <c r="Q3320" s="137"/>
      <c r="R3320" s="137"/>
      <c r="S3320" s="135"/>
      <c r="T3320" s="134"/>
      <c r="U3320" s="132"/>
    </row>
    <row r="3321" spans="1:21" s="148" customFormat="1" x14ac:dyDescent="0.3">
      <c r="A3321" s="111"/>
      <c r="B3321" s="136"/>
      <c r="C3321" s="138"/>
      <c r="D3321" s="135"/>
      <c r="E3321" s="138"/>
      <c r="F3321" s="136"/>
      <c r="G3321" s="138"/>
      <c r="H3321" s="106"/>
      <c r="I3321" s="136"/>
      <c r="J3321" s="138"/>
      <c r="K3321" s="135"/>
      <c r="L3321" s="138"/>
      <c r="M3321" s="136"/>
      <c r="N3321" s="138"/>
      <c r="O3321" s="106"/>
      <c r="P3321" s="136"/>
      <c r="Q3321" s="138"/>
      <c r="R3321" s="135"/>
      <c r="S3321" s="138"/>
      <c r="T3321" s="136"/>
      <c r="U3321" s="138"/>
    </row>
    <row r="3322" spans="1:21" s="148" customFormat="1" x14ac:dyDescent="0.3">
      <c r="A3322" s="111"/>
      <c r="B3322" s="145"/>
      <c r="C3322" s="146"/>
      <c r="D3322" s="145"/>
      <c r="E3322" s="147"/>
      <c r="F3322" s="145"/>
      <c r="G3322" s="146"/>
      <c r="H3322" s="106"/>
      <c r="I3322" s="145"/>
      <c r="J3322" s="146"/>
      <c r="K3322" s="145"/>
      <c r="L3322" s="147"/>
      <c r="M3322" s="145"/>
      <c r="N3322" s="146"/>
      <c r="O3322" s="106"/>
      <c r="P3322" s="145"/>
      <c r="Q3322" s="146"/>
      <c r="R3322" s="145"/>
      <c r="S3322" s="147"/>
      <c r="T3322" s="145"/>
      <c r="U3322" s="146"/>
    </row>
    <row r="3323" spans="1:21" s="148" customFormat="1" x14ac:dyDescent="0.3">
      <c r="A3323" s="111"/>
      <c r="C3323" s="111" t="s">
        <v>197</v>
      </c>
      <c r="D3323" s="111" t="s">
        <v>3</v>
      </c>
      <c r="E3323" s="111" t="s">
        <v>203</v>
      </c>
      <c r="J3323" s="111" t="s">
        <v>197</v>
      </c>
      <c r="K3323" s="111" t="s">
        <v>3</v>
      </c>
      <c r="L3323" s="111" t="s">
        <v>203</v>
      </c>
      <c r="Q3323" s="111" t="s">
        <v>197</v>
      </c>
      <c r="R3323" s="111" t="s">
        <v>3</v>
      </c>
      <c r="S3323" s="111" t="s">
        <v>203</v>
      </c>
    </row>
    <row r="3324" spans="1:21" s="148" customFormat="1" x14ac:dyDescent="0.3">
      <c r="A3324" s="111"/>
      <c r="B3324" s="111" t="s">
        <v>199</v>
      </c>
      <c r="C3324" s="148" t="e">
        <f>AVERAGE(B3315,C3316,D3317,E3318,F3319,G3320)</f>
        <v>#DIV/0!</v>
      </c>
      <c r="D3324" s="148" t="e">
        <f>STDEV(B3315,C3316,D3317,E3318,F3319,G3320)</f>
        <v>#DIV/0!</v>
      </c>
      <c r="E3324" s="148" t="e">
        <f>ROUND((D3324/C3324)*100,2)&amp;"%"</f>
        <v>#DIV/0!</v>
      </c>
      <c r="I3324" s="111" t="s">
        <v>199</v>
      </c>
      <c r="J3324" s="148" t="e">
        <f>AVERAGE(I3315,J3316,K3317,L3318,M3319,N3320)</f>
        <v>#DIV/0!</v>
      </c>
      <c r="K3324" s="148" t="e">
        <f>STDEV(I3315,J3316,K3317,L3318,M3319,N3320)</f>
        <v>#DIV/0!</v>
      </c>
      <c r="L3324" s="148" t="e">
        <f>ROUND((K3324/J3324)*100,2)&amp;"%"</f>
        <v>#DIV/0!</v>
      </c>
      <c r="P3324" s="111" t="s">
        <v>199</v>
      </c>
      <c r="Q3324" s="148" t="e">
        <f>AVERAGE(P3315,Q3316,R3317,S3318,T3319,U3320)</f>
        <v>#DIV/0!</v>
      </c>
      <c r="R3324" s="148" t="e">
        <f>STDEV(P3315,Q3316,R3317,S3318,T3319,U3320)</f>
        <v>#DIV/0!</v>
      </c>
      <c r="S3324" s="148" t="e">
        <f>ROUND((R3324/Q3324)*100,2)&amp;"%"</f>
        <v>#DIV/0!</v>
      </c>
    </row>
    <row r="3325" spans="1:21" s="148" customFormat="1" x14ac:dyDescent="0.3">
      <c r="A3325" s="111"/>
      <c r="B3325" s="111" t="s">
        <v>198</v>
      </c>
      <c r="C3325" s="148" t="e">
        <f>AVERAGE(B3316,C3315,D3315,F3315,G3315,E3316)</f>
        <v>#DIV/0!</v>
      </c>
      <c r="D3325" s="148" t="e">
        <f>STDEV(B3316,C3315,D3315,E3316,F3315,G3315)</f>
        <v>#DIV/0!</v>
      </c>
      <c r="E3325" s="148" t="e">
        <f t="shared" ref="E3325:E3329" si="552">ROUND((D3325/C3325)*100,2)&amp;"%"</f>
        <v>#DIV/0!</v>
      </c>
      <c r="F3325" s="111"/>
      <c r="G3325" s="111"/>
      <c r="I3325" s="111" t="s">
        <v>198</v>
      </c>
      <c r="J3325" s="148" t="e">
        <f>AVERAGE(I3316,J3315,K3315,M3315,N3315,L3316)</f>
        <v>#DIV/0!</v>
      </c>
      <c r="K3325" s="148" t="e">
        <f>STDEV(I3316,J3315,K3315,L3316,M3315,N3315)</f>
        <v>#DIV/0!</v>
      </c>
      <c r="L3325" s="148" t="e">
        <f t="shared" ref="L3325:L3329" si="553">ROUND((K3325/J3325)*100,2)&amp;"%"</f>
        <v>#DIV/0!</v>
      </c>
      <c r="M3325" s="111"/>
      <c r="N3325" s="111"/>
      <c r="P3325" s="111" t="s">
        <v>198</v>
      </c>
      <c r="Q3325" s="148" t="e">
        <f>AVERAGE(P3316,Q3315,R3315,T3315,U3315,S3316)</f>
        <v>#DIV/0!</v>
      </c>
      <c r="R3325" s="148" t="e">
        <f>STDEV(P3316,Q3315,R3315,S3316,T3315,U3315)</f>
        <v>#DIV/0!</v>
      </c>
      <c r="S3325" s="148" t="e">
        <f t="shared" ref="S3325:S3329" si="554">ROUND((R3325/Q3325)*100,2)&amp;"%"</f>
        <v>#DIV/0!</v>
      </c>
      <c r="T3325" s="111"/>
      <c r="U3325" s="111"/>
    </row>
    <row r="3326" spans="1:21" s="148" customFormat="1" x14ac:dyDescent="0.3">
      <c r="A3326" s="111"/>
      <c r="B3326" s="111" t="s">
        <v>200</v>
      </c>
      <c r="C3326" s="148" t="e">
        <f>AVERAGE(B3318,C3317,D3316,E3315,F3320,G3319)</f>
        <v>#DIV/0!</v>
      </c>
      <c r="D3326" s="148" t="e">
        <f>STDEV(B3318,C3317,D3316,E3315,F3320,G3319)</f>
        <v>#DIV/0!</v>
      </c>
      <c r="E3326" s="148" t="e">
        <f t="shared" si="552"/>
        <v>#DIV/0!</v>
      </c>
      <c r="F3326" s="111"/>
      <c r="G3326" s="111"/>
      <c r="I3326" s="111" t="s">
        <v>200</v>
      </c>
      <c r="J3326" s="148" t="e">
        <f>AVERAGE(I3318,J3317,K3316,L3315,M3320,N3319)</f>
        <v>#DIV/0!</v>
      </c>
      <c r="K3326" s="148" t="e">
        <f>STDEV(I3318,J3317,K3316,L3315,M3320,N3319)</f>
        <v>#DIV/0!</v>
      </c>
      <c r="L3326" s="148" t="e">
        <f t="shared" si="553"/>
        <v>#DIV/0!</v>
      </c>
      <c r="M3326" s="111"/>
      <c r="N3326" s="111"/>
      <c r="P3326" s="111" t="s">
        <v>200</v>
      </c>
      <c r="Q3326" s="148" t="e">
        <f>AVERAGE(P3318,Q3317,R3316,S3315,T3320,U3319)</f>
        <v>#DIV/0!</v>
      </c>
      <c r="R3326" s="148" t="e">
        <f>STDEV(P3318,Q3317,R3316,S3315,T3320,U3319)</f>
        <v>#DIV/0!</v>
      </c>
      <c r="S3326" s="148" t="e">
        <f t="shared" si="554"/>
        <v>#DIV/0!</v>
      </c>
      <c r="T3326" s="111"/>
      <c r="U3326" s="111"/>
    </row>
    <row r="3327" spans="1:21" s="148" customFormat="1" x14ac:dyDescent="0.3">
      <c r="A3327" s="111"/>
      <c r="B3327" s="111" t="s">
        <v>201</v>
      </c>
      <c r="C3327" s="148" t="e">
        <f>AVERAGE(B3319,C3320,D3320,E3319,F3318,G3317)</f>
        <v>#DIV/0!</v>
      </c>
      <c r="D3327" s="148" t="e">
        <f>STDEV(B3319,C3320,D3320,E3319,F3318,G3317)</f>
        <v>#DIV/0!</v>
      </c>
      <c r="E3327" s="148" t="e">
        <f t="shared" si="552"/>
        <v>#DIV/0!</v>
      </c>
      <c r="F3327" s="111"/>
      <c r="G3327" s="111"/>
      <c r="I3327" s="111" t="s">
        <v>201</v>
      </c>
      <c r="J3327" s="148" t="e">
        <f>AVERAGE(I3319,J3320,K3320,L3319,M3318,N3317)</f>
        <v>#DIV/0!</v>
      </c>
      <c r="K3327" s="148" t="e">
        <f>STDEV(I3319,J3320,K3320,L3319,M3318,N3317)</f>
        <v>#DIV/0!</v>
      </c>
      <c r="L3327" s="148" t="e">
        <f t="shared" si="553"/>
        <v>#DIV/0!</v>
      </c>
      <c r="M3327" s="111"/>
      <c r="N3327" s="111"/>
      <c r="P3327" s="111" t="s">
        <v>201</v>
      </c>
      <c r="Q3327" s="148" t="e">
        <f>AVERAGE(P3319,Q3320,R3320,S3319,T3318,U3317)</f>
        <v>#DIV/0!</v>
      </c>
      <c r="R3327" s="148" t="e">
        <f>STDEV(P3319,Q3320,R3320,S3319,T3318,U3317)</f>
        <v>#DIV/0!</v>
      </c>
      <c r="S3327" s="148" t="e">
        <f t="shared" si="554"/>
        <v>#DIV/0!</v>
      </c>
      <c r="T3327" s="111"/>
      <c r="U3327" s="111"/>
    </row>
    <row r="3328" spans="1:21" s="148" customFormat="1" x14ac:dyDescent="0.3">
      <c r="A3328" s="111"/>
      <c r="B3328" s="111" t="s">
        <v>202</v>
      </c>
      <c r="C3328" s="148" t="e">
        <f>AVERAGE(B3321,C3319,D3318,G3316,F3321,E3322)</f>
        <v>#DIV/0!</v>
      </c>
      <c r="D3328" s="148" t="e">
        <f>STDEV(B3321,C3319,D3318,G3316,F3321,E3322)</f>
        <v>#DIV/0!</v>
      </c>
      <c r="E3328" s="148" t="e">
        <f t="shared" si="552"/>
        <v>#DIV/0!</v>
      </c>
      <c r="F3328" s="111"/>
      <c r="G3328" s="111"/>
      <c r="I3328" s="111" t="s">
        <v>202</v>
      </c>
      <c r="J3328" s="148" t="e">
        <f>AVERAGE(I3321,J3319,K3318,N3316,M3321,L3322)</f>
        <v>#DIV/0!</v>
      </c>
      <c r="K3328" s="148" t="e">
        <f>STDEV(I3321,J3319,K3318,N3316,M3321,L3322)</f>
        <v>#DIV/0!</v>
      </c>
      <c r="L3328" s="148" t="e">
        <f t="shared" si="553"/>
        <v>#DIV/0!</v>
      </c>
      <c r="M3328" s="111"/>
      <c r="N3328" s="111"/>
      <c r="P3328" s="111" t="s">
        <v>202</v>
      </c>
      <c r="Q3328" s="148" t="e">
        <f>AVERAGE(P3321,Q3319,R3318,U3316,T3321,S3322)</f>
        <v>#DIV/0!</v>
      </c>
      <c r="R3328" s="148" t="e">
        <f>STDEV(P3321,Q3319,R3318,U3316,T3321,S3322)</f>
        <v>#DIV/0!</v>
      </c>
      <c r="S3328" s="148" t="e">
        <f t="shared" si="554"/>
        <v>#DIV/0!</v>
      </c>
      <c r="T3328" s="111"/>
      <c r="U3328" s="111"/>
    </row>
    <row r="3329" spans="1:21" s="148" customFormat="1" x14ac:dyDescent="0.3">
      <c r="A3329" s="111"/>
      <c r="B3329" s="111" t="s">
        <v>204</v>
      </c>
      <c r="C3329" s="148" t="e">
        <f>AVERAGE(B3322,C3321,D3322,E3321,F3322,G3321)</f>
        <v>#DIV/0!</v>
      </c>
      <c r="D3329" s="148" t="e">
        <f>STDEV(B3322,C3321,D3322,E3321,F3322,G3321)</f>
        <v>#DIV/0!</v>
      </c>
      <c r="E3329" s="148" t="e">
        <f t="shared" si="552"/>
        <v>#DIV/0!</v>
      </c>
      <c r="F3329" s="111"/>
      <c r="G3329" s="111"/>
      <c r="I3329" s="111" t="s">
        <v>204</v>
      </c>
      <c r="J3329" s="148" t="e">
        <f>AVERAGE(I3322,J3321,K3322,L3321,M3322,N3321)</f>
        <v>#DIV/0!</v>
      </c>
      <c r="K3329" s="148" t="e">
        <f>STDEV(I3322,J3321,K3322,L3321,M3322,N3321)</f>
        <v>#DIV/0!</v>
      </c>
      <c r="L3329" s="148" t="e">
        <f t="shared" si="553"/>
        <v>#DIV/0!</v>
      </c>
      <c r="M3329" s="111"/>
      <c r="N3329" s="111"/>
      <c r="P3329" s="111" t="s">
        <v>204</v>
      </c>
      <c r="Q3329" s="148" t="e">
        <f>AVERAGE(P3322,Q3321,R3322,S3321,T3322,U3321)</f>
        <v>#DIV/0!</v>
      </c>
      <c r="R3329" s="148" t="e">
        <f>STDEV(P3322,Q3321,R3322,S3321,T3322,U3321)</f>
        <v>#DIV/0!</v>
      </c>
      <c r="S3329" s="148" t="e">
        <f t="shared" si="554"/>
        <v>#DIV/0!</v>
      </c>
      <c r="T3329" s="111"/>
      <c r="U3329" s="111"/>
    </row>
    <row r="3330" spans="1:21" s="148" customFormat="1" x14ac:dyDescent="0.3">
      <c r="A3330" s="111"/>
      <c r="B3330" s="111"/>
      <c r="C3330" s="111"/>
      <c r="D3330" s="111"/>
      <c r="E3330" s="111"/>
      <c r="F3330" s="111"/>
      <c r="G3330" s="111"/>
      <c r="I3330" s="111"/>
      <c r="J3330" s="111"/>
      <c r="K3330" s="111"/>
      <c r="L3330" s="111"/>
      <c r="M3330" s="111"/>
      <c r="N3330" s="111"/>
      <c r="P3330" s="111"/>
      <c r="Q3330" s="111"/>
      <c r="R3330" s="111"/>
      <c r="S3330" s="111"/>
      <c r="T3330" s="111"/>
      <c r="U3330" s="111"/>
    </row>
    <row r="3331" spans="1:21" s="148" customFormat="1" x14ac:dyDescent="0.3">
      <c r="A3331" s="111"/>
      <c r="B3331" s="52" t="s">
        <v>194</v>
      </c>
      <c r="C3331" s="106"/>
      <c r="D3331" s="106"/>
      <c r="E3331" s="106"/>
      <c r="F3331" s="106"/>
      <c r="G3331" s="106"/>
      <c r="H3331" s="106"/>
      <c r="I3331" s="52" t="s">
        <v>195</v>
      </c>
      <c r="J3331" s="106"/>
      <c r="K3331" s="106"/>
      <c r="L3331" s="106"/>
      <c r="M3331" s="106"/>
      <c r="N3331" s="106"/>
      <c r="O3331" s="106"/>
      <c r="P3331" s="52" t="s">
        <v>196</v>
      </c>
      <c r="Q3331" s="106"/>
      <c r="R3331" s="106"/>
      <c r="S3331" s="106"/>
      <c r="T3331" s="106"/>
      <c r="U3331" s="106"/>
    </row>
    <row r="3332" spans="1:21" s="148" customFormat="1" x14ac:dyDescent="0.3">
      <c r="A3332" s="111"/>
      <c r="B3332" s="131"/>
      <c r="C3332" s="131"/>
      <c r="D3332" s="131"/>
      <c r="E3332" s="131"/>
      <c r="F3332" s="131"/>
      <c r="G3332" s="131"/>
      <c r="H3332" s="106"/>
      <c r="I3332" s="131"/>
      <c r="J3332" s="131"/>
      <c r="K3332" s="131"/>
      <c r="L3332" s="131"/>
      <c r="M3332" s="131"/>
      <c r="N3332" s="131"/>
      <c r="O3332" s="106"/>
      <c r="P3332" s="131"/>
      <c r="Q3332" s="131"/>
      <c r="R3332" s="131"/>
      <c r="S3332" s="131"/>
      <c r="T3332" s="131"/>
      <c r="U3332" s="131"/>
    </row>
    <row r="3333" spans="1:21" s="148" customFormat="1" x14ac:dyDescent="0.3">
      <c r="A3333" s="111"/>
      <c r="B3333" s="132"/>
      <c r="C3333" s="133"/>
      <c r="D3333" s="133"/>
      <c r="E3333" s="134"/>
      <c r="F3333" s="133"/>
      <c r="G3333" s="133"/>
      <c r="H3333" s="106"/>
      <c r="I3333" s="132"/>
      <c r="J3333" s="133"/>
      <c r="K3333" s="133"/>
      <c r="L3333" s="134"/>
      <c r="M3333" s="133"/>
      <c r="N3333" s="133"/>
      <c r="O3333" s="106"/>
      <c r="P3333" s="132"/>
      <c r="Q3333" s="133"/>
      <c r="R3333" s="133"/>
      <c r="S3333" s="134"/>
      <c r="T3333" s="133"/>
      <c r="U3333" s="133"/>
    </row>
    <row r="3334" spans="1:21" s="148" customFormat="1" x14ac:dyDescent="0.3">
      <c r="A3334" s="111"/>
      <c r="B3334" s="133"/>
      <c r="C3334" s="132"/>
      <c r="D3334" s="134"/>
      <c r="E3334" s="133"/>
      <c r="F3334" s="135"/>
      <c r="G3334" s="136"/>
      <c r="H3334" s="106"/>
      <c r="I3334" s="133"/>
      <c r="J3334" s="132"/>
      <c r="K3334" s="134"/>
      <c r="L3334" s="133"/>
      <c r="M3334" s="135"/>
      <c r="N3334" s="136"/>
      <c r="O3334" s="106"/>
      <c r="P3334" s="133"/>
      <c r="Q3334" s="132"/>
      <c r="R3334" s="134"/>
      <c r="S3334" s="133"/>
      <c r="T3334" s="135"/>
      <c r="U3334" s="136"/>
    </row>
    <row r="3335" spans="1:21" s="148" customFormat="1" x14ac:dyDescent="0.3">
      <c r="A3335" s="111"/>
      <c r="B3335" s="135"/>
      <c r="C3335" s="134"/>
      <c r="D3335" s="132"/>
      <c r="E3335" s="135"/>
      <c r="F3335" s="135"/>
      <c r="G3335" s="137"/>
      <c r="H3335" s="106"/>
      <c r="I3335" s="135"/>
      <c r="J3335" s="134"/>
      <c r="K3335" s="132"/>
      <c r="L3335" s="135"/>
      <c r="M3335" s="135"/>
      <c r="N3335" s="137"/>
      <c r="O3335" s="106"/>
      <c r="P3335" s="135"/>
      <c r="Q3335" s="134"/>
      <c r="R3335" s="132"/>
      <c r="S3335" s="135"/>
      <c r="T3335" s="135"/>
      <c r="U3335" s="137"/>
    </row>
    <row r="3336" spans="1:21" s="148" customFormat="1" x14ac:dyDescent="0.3">
      <c r="A3336" s="111"/>
      <c r="B3336" s="134"/>
      <c r="C3336" s="135"/>
      <c r="D3336" s="136"/>
      <c r="E3336" s="132"/>
      <c r="F3336" s="137"/>
      <c r="G3336" s="135"/>
      <c r="H3336" s="106"/>
      <c r="I3336" s="134"/>
      <c r="J3336" s="135"/>
      <c r="K3336" s="136"/>
      <c r="L3336" s="132"/>
      <c r="M3336" s="137"/>
      <c r="N3336" s="135"/>
      <c r="O3336" s="106"/>
      <c r="P3336" s="134"/>
      <c r="Q3336" s="135"/>
      <c r="R3336" s="136"/>
      <c r="S3336" s="132"/>
      <c r="T3336" s="137"/>
      <c r="U3336" s="135"/>
    </row>
    <row r="3337" spans="1:21" s="148" customFormat="1" x14ac:dyDescent="0.3">
      <c r="A3337" s="111"/>
      <c r="B3337" s="137"/>
      <c r="C3337" s="136"/>
      <c r="D3337" s="135"/>
      <c r="E3337" s="137"/>
      <c r="F3337" s="132"/>
      <c r="G3337" s="134"/>
      <c r="H3337" s="106"/>
      <c r="I3337" s="137"/>
      <c r="J3337" s="136"/>
      <c r="K3337" s="135"/>
      <c r="L3337" s="137"/>
      <c r="M3337" s="132"/>
      <c r="N3337" s="134"/>
      <c r="O3337" s="106"/>
      <c r="P3337" s="137"/>
      <c r="Q3337" s="136"/>
      <c r="R3337" s="135"/>
      <c r="S3337" s="137"/>
      <c r="T3337" s="132"/>
      <c r="U3337" s="134"/>
    </row>
    <row r="3338" spans="1:21" s="148" customFormat="1" x14ac:dyDescent="0.3">
      <c r="A3338" s="111"/>
      <c r="B3338" s="135"/>
      <c r="C3338" s="137"/>
      <c r="D3338" s="137"/>
      <c r="E3338" s="135"/>
      <c r="F3338" s="134"/>
      <c r="G3338" s="132"/>
      <c r="H3338" s="106"/>
      <c r="I3338" s="135"/>
      <c r="J3338" s="137"/>
      <c r="K3338" s="137"/>
      <c r="L3338" s="135"/>
      <c r="M3338" s="134"/>
      <c r="N3338" s="132"/>
      <c r="O3338" s="106"/>
      <c r="P3338" s="135"/>
      <c r="Q3338" s="137"/>
      <c r="R3338" s="137"/>
      <c r="S3338" s="135"/>
      <c r="T3338" s="134"/>
      <c r="U3338" s="132"/>
    </row>
    <row r="3339" spans="1:21" s="148" customFormat="1" x14ac:dyDescent="0.3">
      <c r="A3339" s="111"/>
      <c r="B3339" s="136"/>
      <c r="C3339" s="138"/>
      <c r="D3339" s="135"/>
      <c r="E3339" s="138"/>
      <c r="F3339" s="136"/>
      <c r="G3339" s="138"/>
      <c r="H3339" s="106"/>
      <c r="I3339" s="136"/>
      <c r="J3339" s="138"/>
      <c r="K3339" s="135"/>
      <c r="L3339" s="138"/>
      <c r="M3339" s="136"/>
      <c r="N3339" s="138"/>
      <c r="O3339" s="106"/>
      <c r="P3339" s="136"/>
      <c r="Q3339" s="138"/>
      <c r="R3339" s="135"/>
      <c r="S3339" s="138"/>
      <c r="T3339" s="136"/>
      <c r="U3339" s="138"/>
    </row>
    <row r="3340" spans="1:21" s="148" customFormat="1" x14ac:dyDescent="0.3">
      <c r="A3340" s="111"/>
      <c r="B3340" s="145"/>
      <c r="C3340" s="146"/>
      <c r="D3340" s="145"/>
      <c r="E3340" s="147"/>
      <c r="F3340" s="145"/>
      <c r="G3340" s="146"/>
      <c r="H3340" s="106"/>
      <c r="I3340" s="145"/>
      <c r="J3340" s="146"/>
      <c r="K3340" s="145"/>
      <c r="L3340" s="147"/>
      <c r="M3340" s="145"/>
      <c r="N3340" s="146"/>
      <c r="O3340" s="106"/>
      <c r="P3340" s="145"/>
      <c r="Q3340" s="146"/>
      <c r="R3340" s="145"/>
      <c r="S3340" s="147"/>
      <c r="T3340" s="145"/>
      <c r="U3340" s="146"/>
    </row>
    <row r="3341" spans="1:21" s="148" customFormat="1" x14ac:dyDescent="0.3">
      <c r="A3341" s="111"/>
      <c r="C3341" s="111" t="s">
        <v>197</v>
      </c>
      <c r="D3341" s="111" t="s">
        <v>3</v>
      </c>
      <c r="E3341" s="111" t="s">
        <v>203</v>
      </c>
      <c r="J3341" s="111" t="s">
        <v>197</v>
      </c>
      <c r="K3341" s="111" t="s">
        <v>3</v>
      </c>
      <c r="L3341" s="111" t="s">
        <v>203</v>
      </c>
      <c r="Q3341" s="111" t="s">
        <v>197</v>
      </c>
      <c r="R3341" s="111" t="s">
        <v>3</v>
      </c>
      <c r="S3341" s="111" t="s">
        <v>203</v>
      </c>
    </row>
    <row r="3342" spans="1:21" s="148" customFormat="1" x14ac:dyDescent="0.3">
      <c r="A3342" s="111"/>
      <c r="B3342" s="111" t="s">
        <v>199</v>
      </c>
      <c r="C3342" s="148" t="e">
        <f>AVERAGE(B3333,C3334,D3335,E3336,F3337,G3338)</f>
        <v>#DIV/0!</v>
      </c>
      <c r="D3342" s="148" t="e">
        <f>STDEV(B3333,C3334,D3335,E3336,F3337,G3338)</f>
        <v>#DIV/0!</v>
      </c>
      <c r="E3342" s="148" t="e">
        <f>ROUND((D3342/C3342)*100,2)&amp;"%"</f>
        <v>#DIV/0!</v>
      </c>
      <c r="I3342" s="111" t="s">
        <v>199</v>
      </c>
      <c r="J3342" s="148" t="e">
        <f>AVERAGE(I3333,J3334,K3335,L3336,M3337,N3338)</f>
        <v>#DIV/0!</v>
      </c>
      <c r="K3342" s="148" t="e">
        <f>STDEV(I3333,J3334,K3335,L3336,M3337,N3338)</f>
        <v>#DIV/0!</v>
      </c>
      <c r="L3342" s="148" t="e">
        <f>ROUND((K3342/J3342)*100,2)&amp;"%"</f>
        <v>#DIV/0!</v>
      </c>
      <c r="P3342" s="111" t="s">
        <v>199</v>
      </c>
      <c r="Q3342" s="148" t="e">
        <f>AVERAGE(P3333,Q3334,R3335,S3336,T3337,U3338)</f>
        <v>#DIV/0!</v>
      </c>
      <c r="R3342" s="148" t="e">
        <f>STDEV(P3333,Q3334,R3335,S3336,T3337,U3338)</f>
        <v>#DIV/0!</v>
      </c>
      <c r="S3342" s="148" t="e">
        <f>ROUND((R3342/Q3342)*100,2)&amp;"%"</f>
        <v>#DIV/0!</v>
      </c>
    </row>
    <row r="3343" spans="1:21" s="148" customFormat="1" x14ac:dyDescent="0.3">
      <c r="A3343" s="111"/>
      <c r="B3343" s="111" t="s">
        <v>198</v>
      </c>
      <c r="C3343" s="148" t="e">
        <f>AVERAGE(B3334,C3333,D3333,F3333,G3333,E3334)</f>
        <v>#DIV/0!</v>
      </c>
      <c r="D3343" s="148" t="e">
        <f>STDEV(B3334,C3333,D3333,E3334,F3333,G3333)</f>
        <v>#DIV/0!</v>
      </c>
      <c r="E3343" s="148" t="e">
        <f t="shared" ref="E3343:E3347" si="555">ROUND((D3343/C3343)*100,2)&amp;"%"</f>
        <v>#DIV/0!</v>
      </c>
      <c r="F3343" s="111"/>
      <c r="G3343" s="111"/>
      <c r="I3343" s="111" t="s">
        <v>198</v>
      </c>
      <c r="J3343" s="148" t="e">
        <f>AVERAGE(I3334,J3333,K3333,M3333,N3333,L3334)</f>
        <v>#DIV/0!</v>
      </c>
      <c r="K3343" s="148" t="e">
        <f>STDEV(I3334,J3333,K3333,L3334,M3333,N3333)</f>
        <v>#DIV/0!</v>
      </c>
      <c r="L3343" s="148" t="e">
        <f t="shared" ref="L3343:L3347" si="556">ROUND((K3343/J3343)*100,2)&amp;"%"</f>
        <v>#DIV/0!</v>
      </c>
      <c r="M3343" s="111"/>
      <c r="N3343" s="111"/>
      <c r="P3343" s="111" t="s">
        <v>198</v>
      </c>
      <c r="Q3343" s="148" t="e">
        <f>AVERAGE(P3334,Q3333,R3333,T3333,U3333,S3334)</f>
        <v>#DIV/0!</v>
      </c>
      <c r="R3343" s="148" t="e">
        <f>STDEV(P3334,Q3333,R3333,S3334,T3333,U3333)</f>
        <v>#DIV/0!</v>
      </c>
      <c r="S3343" s="148" t="e">
        <f t="shared" ref="S3343:S3347" si="557">ROUND((R3343/Q3343)*100,2)&amp;"%"</f>
        <v>#DIV/0!</v>
      </c>
      <c r="T3343" s="111"/>
      <c r="U3343" s="111"/>
    </row>
    <row r="3344" spans="1:21" s="148" customFormat="1" x14ac:dyDescent="0.3">
      <c r="A3344" s="111"/>
      <c r="B3344" s="111" t="s">
        <v>200</v>
      </c>
      <c r="C3344" s="148" t="e">
        <f>AVERAGE(B3336,C3335,D3334,E3333,F3338,G3337)</f>
        <v>#DIV/0!</v>
      </c>
      <c r="D3344" s="148" t="e">
        <f>STDEV(B3336,C3335,D3334,E3333,F3338,G3337)</f>
        <v>#DIV/0!</v>
      </c>
      <c r="E3344" s="148" t="e">
        <f t="shared" si="555"/>
        <v>#DIV/0!</v>
      </c>
      <c r="F3344" s="111"/>
      <c r="G3344" s="111"/>
      <c r="I3344" s="111" t="s">
        <v>200</v>
      </c>
      <c r="J3344" s="148" t="e">
        <f>AVERAGE(I3336,J3335,K3334,L3333,M3338,N3337)</f>
        <v>#DIV/0!</v>
      </c>
      <c r="K3344" s="148" t="e">
        <f>STDEV(I3336,J3335,K3334,L3333,M3338,N3337)</f>
        <v>#DIV/0!</v>
      </c>
      <c r="L3344" s="148" t="e">
        <f t="shared" si="556"/>
        <v>#DIV/0!</v>
      </c>
      <c r="M3344" s="111"/>
      <c r="N3344" s="111"/>
      <c r="P3344" s="111" t="s">
        <v>200</v>
      </c>
      <c r="Q3344" s="148" t="e">
        <f>AVERAGE(P3336,Q3335,R3334,S3333,T3338,U3337)</f>
        <v>#DIV/0!</v>
      </c>
      <c r="R3344" s="148" t="e">
        <f>STDEV(P3336,Q3335,R3334,S3333,T3338,U3337)</f>
        <v>#DIV/0!</v>
      </c>
      <c r="S3344" s="148" t="e">
        <f t="shared" si="557"/>
        <v>#DIV/0!</v>
      </c>
      <c r="T3344" s="111"/>
      <c r="U3344" s="111"/>
    </row>
    <row r="3345" spans="1:21" s="148" customFormat="1" x14ac:dyDescent="0.3">
      <c r="A3345" s="111"/>
      <c r="B3345" s="111" t="s">
        <v>201</v>
      </c>
      <c r="C3345" s="148" t="e">
        <f>AVERAGE(B3337,C3338,D3338,E3337,F3336,G3335)</f>
        <v>#DIV/0!</v>
      </c>
      <c r="D3345" s="148" t="e">
        <f>STDEV(B3337,C3338,D3338,E3337,F3336,G3335)</f>
        <v>#DIV/0!</v>
      </c>
      <c r="E3345" s="148" t="e">
        <f t="shared" si="555"/>
        <v>#DIV/0!</v>
      </c>
      <c r="F3345" s="111"/>
      <c r="G3345" s="111"/>
      <c r="I3345" s="111" t="s">
        <v>201</v>
      </c>
      <c r="J3345" s="148" t="e">
        <f>AVERAGE(I3337,J3338,K3338,L3337,M3336,N3335)</f>
        <v>#DIV/0!</v>
      </c>
      <c r="K3345" s="148" t="e">
        <f>STDEV(I3337,J3338,K3338,L3337,M3336,N3335)</f>
        <v>#DIV/0!</v>
      </c>
      <c r="L3345" s="148" t="e">
        <f t="shared" si="556"/>
        <v>#DIV/0!</v>
      </c>
      <c r="M3345" s="111"/>
      <c r="N3345" s="111"/>
      <c r="P3345" s="111" t="s">
        <v>201</v>
      </c>
      <c r="Q3345" s="148" t="e">
        <f>AVERAGE(P3337,Q3338,R3338,S3337,T3336,U3335)</f>
        <v>#DIV/0!</v>
      </c>
      <c r="R3345" s="148" t="e">
        <f>STDEV(P3337,Q3338,R3338,S3337,T3336,U3335)</f>
        <v>#DIV/0!</v>
      </c>
      <c r="S3345" s="148" t="e">
        <f t="shared" si="557"/>
        <v>#DIV/0!</v>
      </c>
      <c r="T3345" s="111"/>
      <c r="U3345" s="111"/>
    </row>
    <row r="3346" spans="1:21" s="148" customFormat="1" x14ac:dyDescent="0.3">
      <c r="A3346" s="111"/>
      <c r="B3346" s="111" t="s">
        <v>202</v>
      </c>
      <c r="C3346" s="148" t="e">
        <f>AVERAGE(B3339,C3337,D3336,G3334,F3339,E3340)</f>
        <v>#DIV/0!</v>
      </c>
      <c r="D3346" s="148" t="e">
        <f>STDEV(B3339,C3337,D3336,G3334,F3339,E3340)</f>
        <v>#DIV/0!</v>
      </c>
      <c r="E3346" s="148" t="e">
        <f t="shared" si="555"/>
        <v>#DIV/0!</v>
      </c>
      <c r="F3346" s="111"/>
      <c r="G3346" s="111"/>
      <c r="I3346" s="111" t="s">
        <v>202</v>
      </c>
      <c r="J3346" s="148" t="e">
        <f>AVERAGE(I3339,J3337,K3336,N3334,M3339,L3340)</f>
        <v>#DIV/0!</v>
      </c>
      <c r="K3346" s="148" t="e">
        <f>STDEV(I3339,J3337,K3336,N3334,M3339,L3340)</f>
        <v>#DIV/0!</v>
      </c>
      <c r="L3346" s="148" t="e">
        <f t="shared" si="556"/>
        <v>#DIV/0!</v>
      </c>
      <c r="M3346" s="111"/>
      <c r="N3346" s="111"/>
      <c r="P3346" s="111" t="s">
        <v>202</v>
      </c>
      <c r="Q3346" s="148" t="e">
        <f>AVERAGE(P3339,Q3337,R3336,U3334,T3339,S3340)</f>
        <v>#DIV/0!</v>
      </c>
      <c r="R3346" s="148" t="e">
        <f>STDEV(P3339,Q3337,R3336,U3334,T3339,S3340)</f>
        <v>#DIV/0!</v>
      </c>
      <c r="S3346" s="148" t="e">
        <f t="shared" si="557"/>
        <v>#DIV/0!</v>
      </c>
      <c r="T3346" s="111"/>
      <c r="U3346" s="111"/>
    </row>
    <row r="3347" spans="1:21" s="148" customFormat="1" x14ac:dyDescent="0.3">
      <c r="A3347" s="111"/>
      <c r="B3347" s="111" t="s">
        <v>204</v>
      </c>
      <c r="C3347" s="148" t="e">
        <f>AVERAGE(B3340,C3339,D3340,E3339,F3340,G3339)</f>
        <v>#DIV/0!</v>
      </c>
      <c r="D3347" s="148" t="e">
        <f>STDEV(B3340,C3339,D3340,E3339,F3340,G3339)</f>
        <v>#DIV/0!</v>
      </c>
      <c r="E3347" s="148" t="e">
        <f t="shared" si="555"/>
        <v>#DIV/0!</v>
      </c>
      <c r="F3347" s="111"/>
      <c r="G3347" s="111"/>
      <c r="I3347" s="111" t="s">
        <v>204</v>
      </c>
      <c r="J3347" s="148" t="e">
        <f>AVERAGE(I3340,J3339,K3340,L3339,M3340,N3339)</f>
        <v>#DIV/0!</v>
      </c>
      <c r="K3347" s="148" t="e">
        <f>STDEV(I3340,J3339,K3340,L3339,M3340,N3339)</f>
        <v>#DIV/0!</v>
      </c>
      <c r="L3347" s="148" t="e">
        <f t="shared" si="556"/>
        <v>#DIV/0!</v>
      </c>
      <c r="M3347" s="111"/>
      <c r="N3347" s="111"/>
      <c r="P3347" s="111" t="s">
        <v>204</v>
      </c>
      <c r="Q3347" s="148" t="e">
        <f>AVERAGE(P3340,Q3339,R3340,S3339,T3340,U3339)</f>
        <v>#DIV/0!</v>
      </c>
      <c r="R3347" s="148" t="e">
        <f>STDEV(P3340,Q3339,R3340,S3339,T3340,U3339)</f>
        <v>#DIV/0!</v>
      </c>
      <c r="S3347" s="148" t="e">
        <f t="shared" si="557"/>
        <v>#DIV/0!</v>
      </c>
      <c r="T3347" s="111"/>
      <c r="U3347" s="111"/>
    </row>
    <row r="3348" spans="1:21" s="148" customFormat="1" x14ac:dyDescent="0.3">
      <c r="A3348" s="111"/>
      <c r="B3348" s="111"/>
      <c r="C3348" s="111"/>
      <c r="D3348" s="111"/>
      <c r="E3348" s="111"/>
      <c r="F3348" s="111"/>
      <c r="G3348" s="111"/>
      <c r="I3348" s="111"/>
      <c r="J3348" s="111"/>
      <c r="K3348" s="111"/>
      <c r="L3348" s="111"/>
      <c r="M3348" s="111"/>
      <c r="N3348" s="111"/>
      <c r="P3348" s="111"/>
      <c r="Q3348" s="111"/>
      <c r="R3348" s="111"/>
      <c r="S3348" s="111"/>
      <c r="T3348" s="111"/>
      <c r="U3348" s="111"/>
    </row>
    <row r="3349" spans="1:21" s="148" customFormat="1" x14ac:dyDescent="0.3">
      <c r="A3349" s="111"/>
      <c r="B3349" s="52" t="s">
        <v>194</v>
      </c>
      <c r="C3349" s="106"/>
      <c r="D3349" s="106"/>
      <c r="E3349" s="106"/>
      <c r="F3349" s="106"/>
      <c r="G3349" s="106"/>
      <c r="H3349" s="106"/>
      <c r="I3349" s="52" t="s">
        <v>195</v>
      </c>
      <c r="J3349" s="106"/>
      <c r="K3349" s="106"/>
      <c r="L3349" s="106"/>
      <c r="M3349" s="106"/>
      <c r="N3349" s="106"/>
      <c r="O3349" s="106"/>
      <c r="P3349" s="52" t="s">
        <v>196</v>
      </c>
      <c r="Q3349" s="106"/>
      <c r="R3349" s="106"/>
      <c r="S3349" s="106"/>
      <c r="T3349" s="106"/>
      <c r="U3349" s="106"/>
    </row>
    <row r="3350" spans="1:21" s="148" customFormat="1" x14ac:dyDescent="0.3">
      <c r="A3350" s="111"/>
      <c r="B3350" s="131"/>
      <c r="C3350" s="131"/>
      <c r="D3350" s="131"/>
      <c r="E3350" s="131"/>
      <c r="F3350" s="131"/>
      <c r="G3350" s="131"/>
      <c r="H3350" s="106"/>
      <c r="I3350" s="131"/>
      <c r="J3350" s="131"/>
      <c r="K3350" s="131"/>
      <c r="L3350" s="131"/>
      <c r="M3350" s="131"/>
      <c r="N3350" s="131"/>
      <c r="O3350" s="106"/>
      <c r="P3350" s="131"/>
      <c r="Q3350" s="131"/>
      <c r="R3350" s="131"/>
      <c r="S3350" s="131"/>
      <c r="T3350" s="131"/>
      <c r="U3350" s="131"/>
    </row>
    <row r="3351" spans="1:21" s="148" customFormat="1" x14ac:dyDescent="0.3">
      <c r="A3351" s="111"/>
      <c r="B3351" s="132"/>
      <c r="C3351" s="133"/>
      <c r="D3351" s="133"/>
      <c r="E3351" s="134"/>
      <c r="F3351" s="133"/>
      <c r="G3351" s="133"/>
      <c r="H3351" s="106"/>
      <c r="I3351" s="132"/>
      <c r="J3351" s="133"/>
      <c r="K3351" s="133"/>
      <c r="L3351" s="134"/>
      <c r="M3351" s="133"/>
      <c r="N3351" s="133"/>
      <c r="O3351" s="106"/>
      <c r="P3351" s="132"/>
      <c r="Q3351" s="133"/>
      <c r="R3351" s="133"/>
      <c r="S3351" s="134"/>
      <c r="T3351" s="133"/>
      <c r="U3351" s="133"/>
    </row>
    <row r="3352" spans="1:21" s="148" customFormat="1" x14ac:dyDescent="0.3">
      <c r="A3352" s="111"/>
      <c r="B3352" s="133"/>
      <c r="C3352" s="132"/>
      <c r="D3352" s="134"/>
      <c r="E3352" s="133"/>
      <c r="F3352" s="135"/>
      <c r="G3352" s="136"/>
      <c r="H3352" s="106"/>
      <c r="I3352" s="133"/>
      <c r="J3352" s="132"/>
      <c r="K3352" s="134"/>
      <c r="L3352" s="133"/>
      <c r="M3352" s="135"/>
      <c r="N3352" s="136"/>
      <c r="O3352" s="106"/>
      <c r="P3352" s="133"/>
      <c r="Q3352" s="132"/>
      <c r="R3352" s="134"/>
      <c r="S3352" s="133"/>
      <c r="T3352" s="135"/>
      <c r="U3352" s="136"/>
    </row>
    <row r="3353" spans="1:21" s="148" customFormat="1" x14ac:dyDescent="0.3">
      <c r="A3353" s="111"/>
      <c r="B3353" s="135"/>
      <c r="C3353" s="134"/>
      <c r="D3353" s="132"/>
      <c r="E3353" s="135"/>
      <c r="F3353" s="135"/>
      <c r="G3353" s="137"/>
      <c r="H3353" s="106"/>
      <c r="I3353" s="135"/>
      <c r="J3353" s="134"/>
      <c r="K3353" s="132"/>
      <c r="L3353" s="135"/>
      <c r="M3353" s="135"/>
      <c r="N3353" s="137"/>
      <c r="O3353" s="106"/>
      <c r="P3353" s="135"/>
      <c r="Q3353" s="134"/>
      <c r="R3353" s="132"/>
      <c r="S3353" s="135"/>
      <c r="T3353" s="135"/>
      <c r="U3353" s="137"/>
    </row>
    <row r="3354" spans="1:21" s="148" customFormat="1" x14ac:dyDescent="0.3">
      <c r="A3354" s="111"/>
      <c r="B3354" s="134"/>
      <c r="C3354" s="135"/>
      <c r="D3354" s="136"/>
      <c r="E3354" s="132"/>
      <c r="F3354" s="137"/>
      <c r="G3354" s="135"/>
      <c r="H3354" s="106"/>
      <c r="I3354" s="134"/>
      <c r="J3354" s="135"/>
      <c r="K3354" s="136"/>
      <c r="L3354" s="132"/>
      <c r="M3354" s="137"/>
      <c r="N3354" s="135"/>
      <c r="O3354" s="106"/>
      <c r="P3354" s="134"/>
      <c r="Q3354" s="135"/>
      <c r="R3354" s="136"/>
      <c r="S3354" s="132"/>
      <c r="T3354" s="137"/>
      <c r="U3354" s="135"/>
    </row>
    <row r="3355" spans="1:21" s="148" customFormat="1" x14ac:dyDescent="0.3">
      <c r="A3355" s="111"/>
      <c r="B3355" s="137"/>
      <c r="C3355" s="136"/>
      <c r="D3355" s="135"/>
      <c r="E3355" s="137"/>
      <c r="F3355" s="132"/>
      <c r="G3355" s="134"/>
      <c r="H3355" s="106"/>
      <c r="I3355" s="137"/>
      <c r="J3355" s="136"/>
      <c r="K3355" s="135"/>
      <c r="L3355" s="137"/>
      <c r="M3355" s="132"/>
      <c r="N3355" s="134"/>
      <c r="O3355" s="106"/>
      <c r="P3355" s="137"/>
      <c r="Q3355" s="136"/>
      <c r="R3355" s="135"/>
      <c r="S3355" s="137"/>
      <c r="T3355" s="132"/>
      <c r="U3355" s="134"/>
    </row>
    <row r="3356" spans="1:21" s="148" customFormat="1" x14ac:dyDescent="0.3">
      <c r="A3356" s="111"/>
      <c r="B3356" s="135"/>
      <c r="C3356" s="137"/>
      <c r="D3356" s="137"/>
      <c r="E3356" s="135"/>
      <c r="F3356" s="134"/>
      <c r="G3356" s="132"/>
      <c r="H3356" s="106"/>
      <c r="I3356" s="135"/>
      <c r="J3356" s="137"/>
      <c r="K3356" s="137"/>
      <c r="L3356" s="135"/>
      <c r="M3356" s="134"/>
      <c r="N3356" s="132"/>
      <c r="O3356" s="106"/>
      <c r="P3356" s="135"/>
      <c r="Q3356" s="137"/>
      <c r="R3356" s="137"/>
      <c r="S3356" s="135"/>
      <c r="T3356" s="134"/>
      <c r="U3356" s="132"/>
    </row>
    <row r="3357" spans="1:21" s="148" customFormat="1" x14ac:dyDescent="0.3">
      <c r="A3357" s="111"/>
      <c r="B3357" s="136"/>
      <c r="C3357" s="138"/>
      <c r="D3357" s="135"/>
      <c r="E3357" s="138"/>
      <c r="F3357" s="136"/>
      <c r="G3357" s="138"/>
      <c r="H3357" s="106"/>
      <c r="I3357" s="136"/>
      <c r="J3357" s="138"/>
      <c r="K3357" s="135"/>
      <c r="L3357" s="138"/>
      <c r="M3357" s="136"/>
      <c r="N3357" s="138"/>
      <c r="O3357" s="106"/>
      <c r="P3357" s="136"/>
      <c r="Q3357" s="138"/>
      <c r="R3357" s="135"/>
      <c r="S3357" s="138"/>
      <c r="T3357" s="136"/>
      <c r="U3357" s="138"/>
    </row>
    <row r="3358" spans="1:21" s="148" customFormat="1" x14ac:dyDescent="0.3">
      <c r="A3358" s="111"/>
      <c r="B3358" s="145"/>
      <c r="C3358" s="146"/>
      <c r="D3358" s="145"/>
      <c r="E3358" s="147"/>
      <c r="F3358" s="145"/>
      <c r="G3358" s="146"/>
      <c r="H3358" s="106"/>
      <c r="I3358" s="145"/>
      <c r="J3358" s="146"/>
      <c r="K3358" s="145"/>
      <c r="L3358" s="147"/>
      <c r="M3358" s="145"/>
      <c r="N3358" s="146"/>
      <c r="O3358" s="106"/>
      <c r="P3358" s="145"/>
      <c r="Q3358" s="146"/>
      <c r="R3358" s="145"/>
      <c r="S3358" s="147"/>
      <c r="T3358" s="145"/>
      <c r="U3358" s="146"/>
    </row>
    <row r="3359" spans="1:21" s="148" customFormat="1" x14ac:dyDescent="0.3">
      <c r="A3359" s="111"/>
      <c r="C3359" s="111" t="s">
        <v>197</v>
      </c>
      <c r="D3359" s="111" t="s">
        <v>3</v>
      </c>
      <c r="E3359" s="111" t="s">
        <v>203</v>
      </c>
      <c r="J3359" s="111" t="s">
        <v>197</v>
      </c>
      <c r="K3359" s="111" t="s">
        <v>3</v>
      </c>
      <c r="L3359" s="111" t="s">
        <v>203</v>
      </c>
      <c r="Q3359" s="111" t="s">
        <v>197</v>
      </c>
      <c r="R3359" s="111" t="s">
        <v>3</v>
      </c>
      <c r="S3359" s="111" t="s">
        <v>203</v>
      </c>
    </row>
    <row r="3360" spans="1:21" s="148" customFormat="1" x14ac:dyDescent="0.3">
      <c r="A3360" s="111"/>
      <c r="B3360" s="111" t="s">
        <v>199</v>
      </c>
      <c r="C3360" s="148" t="e">
        <f>AVERAGE(B3351,C3352,D3353,E3354,F3355,G3356)</f>
        <v>#DIV/0!</v>
      </c>
      <c r="D3360" s="148" t="e">
        <f>STDEV(B3351,C3352,D3353,E3354,F3355,G3356)</f>
        <v>#DIV/0!</v>
      </c>
      <c r="E3360" s="148" t="e">
        <f>ROUND((D3360/C3360)*100,2)&amp;"%"</f>
        <v>#DIV/0!</v>
      </c>
      <c r="I3360" s="111" t="s">
        <v>199</v>
      </c>
      <c r="J3360" s="148" t="e">
        <f>AVERAGE(I3351,J3352,K3353,L3354,M3355,N3356)</f>
        <v>#DIV/0!</v>
      </c>
      <c r="K3360" s="148" t="e">
        <f>STDEV(I3351,J3352,K3353,L3354,M3355,N3356)</f>
        <v>#DIV/0!</v>
      </c>
      <c r="L3360" s="148" t="e">
        <f>ROUND((K3360/J3360)*100,2)&amp;"%"</f>
        <v>#DIV/0!</v>
      </c>
      <c r="P3360" s="111" t="s">
        <v>199</v>
      </c>
      <c r="Q3360" s="148" t="e">
        <f>AVERAGE(P3351,Q3352,R3353,S3354,T3355,U3356)</f>
        <v>#DIV/0!</v>
      </c>
      <c r="R3360" s="148" t="e">
        <f>STDEV(P3351,Q3352,R3353,S3354,T3355,U3356)</f>
        <v>#DIV/0!</v>
      </c>
      <c r="S3360" s="148" t="e">
        <f>ROUND((R3360/Q3360)*100,2)&amp;"%"</f>
        <v>#DIV/0!</v>
      </c>
    </row>
    <row r="3361" spans="1:21" s="148" customFormat="1" x14ac:dyDescent="0.3">
      <c r="A3361" s="111"/>
      <c r="B3361" s="111" t="s">
        <v>198</v>
      </c>
      <c r="C3361" s="148" t="e">
        <f>AVERAGE(B3352,C3351,D3351,F3351,G3351,E3352)</f>
        <v>#DIV/0!</v>
      </c>
      <c r="D3361" s="148" t="e">
        <f>STDEV(B3352,C3351,D3351,E3352,F3351,G3351)</f>
        <v>#DIV/0!</v>
      </c>
      <c r="E3361" s="148" t="e">
        <f t="shared" ref="E3361:E3365" si="558">ROUND((D3361/C3361)*100,2)&amp;"%"</f>
        <v>#DIV/0!</v>
      </c>
      <c r="F3361" s="111"/>
      <c r="G3361" s="111"/>
      <c r="I3361" s="111" t="s">
        <v>198</v>
      </c>
      <c r="J3361" s="148" t="e">
        <f>AVERAGE(I3352,J3351,K3351,M3351,N3351,L3352)</f>
        <v>#DIV/0!</v>
      </c>
      <c r="K3361" s="148" t="e">
        <f>STDEV(I3352,J3351,K3351,L3352,M3351,N3351)</f>
        <v>#DIV/0!</v>
      </c>
      <c r="L3361" s="148" t="e">
        <f t="shared" ref="L3361:L3365" si="559">ROUND((K3361/J3361)*100,2)&amp;"%"</f>
        <v>#DIV/0!</v>
      </c>
      <c r="M3361" s="111"/>
      <c r="N3361" s="111"/>
      <c r="P3361" s="111" t="s">
        <v>198</v>
      </c>
      <c r="Q3361" s="148" t="e">
        <f>AVERAGE(P3352,Q3351,R3351,T3351,U3351,S3352)</f>
        <v>#DIV/0!</v>
      </c>
      <c r="R3361" s="148" t="e">
        <f>STDEV(P3352,Q3351,R3351,S3352,T3351,U3351)</f>
        <v>#DIV/0!</v>
      </c>
      <c r="S3361" s="148" t="e">
        <f t="shared" ref="S3361:S3365" si="560">ROUND((R3361/Q3361)*100,2)&amp;"%"</f>
        <v>#DIV/0!</v>
      </c>
      <c r="T3361" s="111"/>
      <c r="U3361" s="111"/>
    </row>
    <row r="3362" spans="1:21" s="148" customFormat="1" x14ac:dyDescent="0.3">
      <c r="A3362" s="111"/>
      <c r="B3362" s="111" t="s">
        <v>200</v>
      </c>
      <c r="C3362" s="148" t="e">
        <f>AVERAGE(B3354,C3353,D3352,E3351,F3356,G3355)</f>
        <v>#DIV/0!</v>
      </c>
      <c r="D3362" s="148" t="e">
        <f>STDEV(B3354,C3353,D3352,E3351,F3356,G3355)</f>
        <v>#DIV/0!</v>
      </c>
      <c r="E3362" s="148" t="e">
        <f t="shared" si="558"/>
        <v>#DIV/0!</v>
      </c>
      <c r="F3362" s="111"/>
      <c r="G3362" s="111"/>
      <c r="I3362" s="111" t="s">
        <v>200</v>
      </c>
      <c r="J3362" s="148" t="e">
        <f>AVERAGE(I3354,J3353,K3352,L3351,M3356,N3355)</f>
        <v>#DIV/0!</v>
      </c>
      <c r="K3362" s="148" t="e">
        <f>STDEV(I3354,J3353,K3352,L3351,M3356,N3355)</f>
        <v>#DIV/0!</v>
      </c>
      <c r="L3362" s="148" t="e">
        <f t="shared" si="559"/>
        <v>#DIV/0!</v>
      </c>
      <c r="M3362" s="111"/>
      <c r="N3362" s="111"/>
      <c r="P3362" s="111" t="s">
        <v>200</v>
      </c>
      <c r="Q3362" s="148" t="e">
        <f>AVERAGE(P3354,Q3353,R3352,S3351,T3356,U3355)</f>
        <v>#DIV/0!</v>
      </c>
      <c r="R3362" s="148" t="e">
        <f>STDEV(P3354,Q3353,R3352,S3351,T3356,U3355)</f>
        <v>#DIV/0!</v>
      </c>
      <c r="S3362" s="148" t="e">
        <f t="shared" si="560"/>
        <v>#DIV/0!</v>
      </c>
      <c r="T3362" s="111"/>
      <c r="U3362" s="111"/>
    </row>
    <row r="3363" spans="1:21" s="148" customFormat="1" x14ac:dyDescent="0.3">
      <c r="A3363" s="111"/>
      <c r="B3363" s="111" t="s">
        <v>201</v>
      </c>
      <c r="C3363" s="148" t="e">
        <f>AVERAGE(B3355,C3356,D3356,E3355,F3354,G3353)</f>
        <v>#DIV/0!</v>
      </c>
      <c r="D3363" s="148" t="e">
        <f>STDEV(B3355,C3356,D3356,E3355,F3354,G3353)</f>
        <v>#DIV/0!</v>
      </c>
      <c r="E3363" s="148" t="e">
        <f t="shared" si="558"/>
        <v>#DIV/0!</v>
      </c>
      <c r="F3363" s="111"/>
      <c r="G3363" s="111"/>
      <c r="I3363" s="111" t="s">
        <v>201</v>
      </c>
      <c r="J3363" s="148" t="e">
        <f>AVERAGE(I3355,J3356,K3356,L3355,M3354,N3353)</f>
        <v>#DIV/0!</v>
      </c>
      <c r="K3363" s="148" t="e">
        <f>STDEV(I3355,J3356,K3356,L3355,M3354,N3353)</f>
        <v>#DIV/0!</v>
      </c>
      <c r="L3363" s="148" t="e">
        <f t="shared" si="559"/>
        <v>#DIV/0!</v>
      </c>
      <c r="M3363" s="111"/>
      <c r="N3363" s="111"/>
      <c r="P3363" s="111" t="s">
        <v>201</v>
      </c>
      <c r="Q3363" s="148" t="e">
        <f>AVERAGE(P3355,Q3356,R3356,S3355,T3354,U3353)</f>
        <v>#DIV/0!</v>
      </c>
      <c r="R3363" s="148" t="e">
        <f>STDEV(P3355,Q3356,R3356,S3355,T3354,U3353)</f>
        <v>#DIV/0!</v>
      </c>
      <c r="S3363" s="148" t="e">
        <f t="shared" si="560"/>
        <v>#DIV/0!</v>
      </c>
      <c r="T3363" s="111"/>
      <c r="U3363" s="111"/>
    </row>
    <row r="3364" spans="1:21" s="148" customFormat="1" x14ac:dyDescent="0.3">
      <c r="A3364" s="111"/>
      <c r="B3364" s="111" t="s">
        <v>202</v>
      </c>
      <c r="C3364" s="148" t="e">
        <f>AVERAGE(B3357,C3355,D3354,G3352,F3357,E3358)</f>
        <v>#DIV/0!</v>
      </c>
      <c r="D3364" s="148" t="e">
        <f>STDEV(B3357,C3355,D3354,G3352,F3357,E3358)</f>
        <v>#DIV/0!</v>
      </c>
      <c r="E3364" s="148" t="e">
        <f t="shared" si="558"/>
        <v>#DIV/0!</v>
      </c>
      <c r="F3364" s="111"/>
      <c r="G3364" s="111"/>
      <c r="I3364" s="111" t="s">
        <v>202</v>
      </c>
      <c r="J3364" s="148" t="e">
        <f>AVERAGE(I3357,J3355,K3354,N3352,M3357,L3358)</f>
        <v>#DIV/0!</v>
      </c>
      <c r="K3364" s="148" t="e">
        <f>STDEV(I3357,J3355,K3354,N3352,M3357,L3358)</f>
        <v>#DIV/0!</v>
      </c>
      <c r="L3364" s="148" t="e">
        <f t="shared" si="559"/>
        <v>#DIV/0!</v>
      </c>
      <c r="M3364" s="111"/>
      <c r="N3364" s="111"/>
      <c r="P3364" s="111" t="s">
        <v>202</v>
      </c>
      <c r="Q3364" s="148" t="e">
        <f>AVERAGE(P3357,Q3355,R3354,U3352,T3357,S3358)</f>
        <v>#DIV/0!</v>
      </c>
      <c r="R3364" s="148" t="e">
        <f>STDEV(P3357,Q3355,R3354,U3352,T3357,S3358)</f>
        <v>#DIV/0!</v>
      </c>
      <c r="S3364" s="148" t="e">
        <f t="shared" si="560"/>
        <v>#DIV/0!</v>
      </c>
      <c r="T3364" s="111"/>
      <c r="U3364" s="111"/>
    </row>
    <row r="3365" spans="1:21" s="148" customFormat="1" x14ac:dyDescent="0.3">
      <c r="A3365" s="111"/>
      <c r="B3365" s="111" t="s">
        <v>204</v>
      </c>
      <c r="C3365" s="148" t="e">
        <f>AVERAGE(B3358,C3357,D3358,E3357,F3358,G3357)</f>
        <v>#DIV/0!</v>
      </c>
      <c r="D3365" s="148" t="e">
        <f>STDEV(B3358,C3357,D3358,E3357,F3358,G3357)</f>
        <v>#DIV/0!</v>
      </c>
      <c r="E3365" s="148" t="e">
        <f t="shared" si="558"/>
        <v>#DIV/0!</v>
      </c>
      <c r="F3365" s="111"/>
      <c r="G3365" s="111"/>
      <c r="I3365" s="111" t="s">
        <v>204</v>
      </c>
      <c r="J3365" s="148" t="e">
        <f>AVERAGE(I3358,J3357,K3358,L3357,M3358,N3357)</f>
        <v>#DIV/0!</v>
      </c>
      <c r="K3365" s="148" t="e">
        <f>STDEV(I3358,J3357,K3358,L3357,M3358,N3357)</f>
        <v>#DIV/0!</v>
      </c>
      <c r="L3365" s="148" t="e">
        <f t="shared" si="559"/>
        <v>#DIV/0!</v>
      </c>
      <c r="M3365" s="111"/>
      <c r="N3365" s="111"/>
      <c r="P3365" s="111" t="s">
        <v>204</v>
      </c>
      <c r="Q3365" s="148" t="e">
        <f>AVERAGE(P3358,Q3357,R3358,S3357,T3358,U3357)</f>
        <v>#DIV/0!</v>
      </c>
      <c r="R3365" s="148" t="e">
        <f>STDEV(P3358,Q3357,R3358,S3357,T3358,U3357)</f>
        <v>#DIV/0!</v>
      </c>
      <c r="S3365" s="148" t="e">
        <f t="shared" si="560"/>
        <v>#DIV/0!</v>
      </c>
      <c r="T3365" s="111"/>
      <c r="U3365" s="111"/>
    </row>
    <row r="3366" spans="1:21" s="148" customFormat="1" x14ac:dyDescent="0.3">
      <c r="A3366" s="111"/>
      <c r="B3366" s="111"/>
      <c r="C3366" s="111"/>
      <c r="D3366" s="111"/>
      <c r="E3366" s="111"/>
      <c r="F3366" s="111"/>
      <c r="G3366" s="111"/>
      <c r="I3366" s="111"/>
      <c r="J3366" s="111"/>
      <c r="K3366" s="111"/>
      <c r="L3366" s="111"/>
      <c r="M3366" s="111"/>
      <c r="N3366" s="111"/>
      <c r="P3366" s="111"/>
      <c r="Q3366" s="111"/>
      <c r="R3366" s="111"/>
      <c r="S3366" s="111"/>
      <c r="T3366" s="111"/>
      <c r="U3366" s="111"/>
    </row>
    <row r="3367" spans="1:21" s="148" customFormat="1" x14ac:dyDescent="0.3">
      <c r="A3367" s="111"/>
      <c r="B3367" s="52" t="s">
        <v>194</v>
      </c>
      <c r="C3367" s="106"/>
      <c r="D3367" s="106"/>
      <c r="E3367" s="106"/>
      <c r="F3367" s="106"/>
      <c r="G3367" s="106"/>
      <c r="H3367" s="106"/>
      <c r="I3367" s="52" t="s">
        <v>195</v>
      </c>
      <c r="J3367" s="106"/>
      <c r="K3367" s="106"/>
      <c r="L3367" s="106"/>
      <c r="M3367" s="106"/>
      <c r="N3367" s="106"/>
      <c r="O3367" s="106"/>
      <c r="P3367" s="52" t="s">
        <v>196</v>
      </c>
      <c r="Q3367" s="106"/>
      <c r="R3367" s="106"/>
      <c r="S3367" s="106"/>
      <c r="T3367" s="106"/>
      <c r="U3367" s="106"/>
    </row>
    <row r="3368" spans="1:21" s="148" customFormat="1" x14ac:dyDescent="0.3">
      <c r="A3368" s="111"/>
      <c r="B3368" s="131"/>
      <c r="C3368" s="131"/>
      <c r="D3368" s="131"/>
      <c r="E3368" s="131"/>
      <c r="F3368" s="131"/>
      <c r="G3368" s="131"/>
      <c r="H3368" s="106"/>
      <c r="I3368" s="131"/>
      <c r="J3368" s="131"/>
      <c r="K3368" s="131"/>
      <c r="L3368" s="131"/>
      <c r="M3368" s="131"/>
      <c r="N3368" s="131"/>
      <c r="O3368" s="106"/>
      <c r="P3368" s="131"/>
      <c r="Q3368" s="131"/>
      <c r="R3368" s="131"/>
      <c r="S3368" s="131"/>
      <c r="T3368" s="131"/>
      <c r="U3368" s="131"/>
    </row>
    <row r="3369" spans="1:21" s="148" customFormat="1" x14ac:dyDescent="0.3">
      <c r="A3369" s="111"/>
      <c r="B3369" s="132"/>
      <c r="C3369" s="133"/>
      <c r="D3369" s="133"/>
      <c r="E3369" s="134"/>
      <c r="F3369" s="133"/>
      <c r="G3369" s="133"/>
      <c r="H3369" s="106"/>
      <c r="I3369" s="132"/>
      <c r="J3369" s="133"/>
      <c r="K3369" s="133"/>
      <c r="L3369" s="134"/>
      <c r="M3369" s="133"/>
      <c r="N3369" s="133"/>
      <c r="O3369" s="106"/>
      <c r="P3369" s="132"/>
      <c r="Q3369" s="133"/>
      <c r="R3369" s="133"/>
      <c r="S3369" s="134"/>
      <c r="T3369" s="133"/>
      <c r="U3369" s="133"/>
    </row>
    <row r="3370" spans="1:21" s="148" customFormat="1" x14ac:dyDescent="0.3">
      <c r="A3370" s="111"/>
      <c r="B3370" s="133"/>
      <c r="C3370" s="132"/>
      <c r="D3370" s="134"/>
      <c r="E3370" s="133"/>
      <c r="F3370" s="135"/>
      <c r="G3370" s="136"/>
      <c r="H3370" s="106"/>
      <c r="I3370" s="133"/>
      <c r="J3370" s="132"/>
      <c r="K3370" s="134"/>
      <c r="L3370" s="133"/>
      <c r="M3370" s="135"/>
      <c r="N3370" s="136"/>
      <c r="O3370" s="106"/>
      <c r="P3370" s="133"/>
      <c r="Q3370" s="132"/>
      <c r="R3370" s="134"/>
      <c r="S3370" s="133"/>
      <c r="T3370" s="135"/>
      <c r="U3370" s="136"/>
    </row>
    <row r="3371" spans="1:21" s="148" customFormat="1" x14ac:dyDescent="0.3">
      <c r="A3371" s="111"/>
      <c r="B3371" s="135"/>
      <c r="C3371" s="134"/>
      <c r="D3371" s="132"/>
      <c r="E3371" s="135"/>
      <c r="F3371" s="135"/>
      <c r="G3371" s="137"/>
      <c r="H3371" s="106"/>
      <c r="I3371" s="135"/>
      <c r="J3371" s="134"/>
      <c r="K3371" s="132"/>
      <c r="L3371" s="135"/>
      <c r="M3371" s="135"/>
      <c r="N3371" s="137"/>
      <c r="O3371" s="106"/>
      <c r="P3371" s="135"/>
      <c r="Q3371" s="134"/>
      <c r="R3371" s="132"/>
      <c r="S3371" s="135"/>
      <c r="T3371" s="135"/>
      <c r="U3371" s="137"/>
    </row>
    <row r="3372" spans="1:21" s="148" customFormat="1" x14ac:dyDescent="0.3">
      <c r="A3372" s="111"/>
      <c r="B3372" s="134"/>
      <c r="C3372" s="135"/>
      <c r="D3372" s="136"/>
      <c r="E3372" s="132"/>
      <c r="F3372" s="137"/>
      <c r="G3372" s="135"/>
      <c r="H3372" s="106"/>
      <c r="I3372" s="134"/>
      <c r="J3372" s="135"/>
      <c r="K3372" s="136"/>
      <c r="L3372" s="132"/>
      <c r="M3372" s="137"/>
      <c r="N3372" s="135"/>
      <c r="O3372" s="106"/>
      <c r="P3372" s="134"/>
      <c r="Q3372" s="135"/>
      <c r="R3372" s="136"/>
      <c r="S3372" s="132"/>
      <c r="T3372" s="137"/>
      <c r="U3372" s="135"/>
    </row>
    <row r="3373" spans="1:21" s="148" customFormat="1" x14ac:dyDescent="0.3">
      <c r="A3373" s="111"/>
      <c r="B3373" s="137"/>
      <c r="C3373" s="136"/>
      <c r="D3373" s="135"/>
      <c r="E3373" s="137"/>
      <c r="F3373" s="132"/>
      <c r="G3373" s="134"/>
      <c r="H3373" s="106"/>
      <c r="I3373" s="137"/>
      <c r="J3373" s="136"/>
      <c r="K3373" s="135"/>
      <c r="L3373" s="137"/>
      <c r="M3373" s="132"/>
      <c r="N3373" s="134"/>
      <c r="O3373" s="106"/>
      <c r="P3373" s="137"/>
      <c r="Q3373" s="136"/>
      <c r="R3373" s="135"/>
      <c r="S3373" s="137"/>
      <c r="T3373" s="132"/>
      <c r="U3373" s="134"/>
    </row>
    <row r="3374" spans="1:21" s="148" customFormat="1" x14ac:dyDescent="0.3">
      <c r="A3374" s="111"/>
      <c r="B3374" s="135"/>
      <c r="C3374" s="137"/>
      <c r="D3374" s="137"/>
      <c r="E3374" s="135"/>
      <c r="F3374" s="134"/>
      <c r="G3374" s="132"/>
      <c r="H3374" s="106"/>
      <c r="I3374" s="135"/>
      <c r="J3374" s="137"/>
      <c r="K3374" s="137"/>
      <c r="L3374" s="135"/>
      <c r="M3374" s="134"/>
      <c r="N3374" s="132"/>
      <c r="O3374" s="106"/>
      <c r="P3374" s="135"/>
      <c r="Q3374" s="137"/>
      <c r="R3374" s="137"/>
      <c r="S3374" s="135"/>
      <c r="T3374" s="134"/>
      <c r="U3374" s="132"/>
    </row>
    <row r="3375" spans="1:21" s="148" customFormat="1" x14ac:dyDescent="0.3">
      <c r="A3375" s="111"/>
      <c r="B3375" s="136"/>
      <c r="C3375" s="138"/>
      <c r="D3375" s="135"/>
      <c r="E3375" s="138"/>
      <c r="F3375" s="136"/>
      <c r="G3375" s="138"/>
      <c r="H3375" s="106"/>
      <c r="I3375" s="136"/>
      <c r="J3375" s="138"/>
      <c r="K3375" s="135"/>
      <c r="L3375" s="138"/>
      <c r="M3375" s="136"/>
      <c r="N3375" s="138"/>
      <c r="O3375" s="106"/>
      <c r="P3375" s="136"/>
      <c r="Q3375" s="138"/>
      <c r="R3375" s="135"/>
      <c r="S3375" s="138"/>
      <c r="T3375" s="136"/>
      <c r="U3375" s="138"/>
    </row>
    <row r="3376" spans="1:21" s="148" customFormat="1" x14ac:dyDescent="0.3">
      <c r="A3376" s="111"/>
      <c r="B3376" s="145"/>
      <c r="C3376" s="146"/>
      <c r="D3376" s="145"/>
      <c r="E3376" s="147"/>
      <c r="F3376" s="145"/>
      <c r="G3376" s="146"/>
      <c r="H3376" s="106"/>
      <c r="I3376" s="145"/>
      <c r="J3376" s="146"/>
      <c r="K3376" s="145"/>
      <c r="L3376" s="147"/>
      <c r="M3376" s="145"/>
      <c r="N3376" s="146"/>
      <c r="O3376" s="106"/>
      <c r="P3376" s="145"/>
      <c r="Q3376" s="146"/>
      <c r="R3376" s="145"/>
      <c r="S3376" s="147"/>
      <c r="T3376" s="145"/>
      <c r="U3376" s="146"/>
    </row>
    <row r="3377" spans="1:21" s="148" customFormat="1" x14ac:dyDescent="0.3">
      <c r="A3377" s="111"/>
      <c r="C3377" s="111" t="s">
        <v>197</v>
      </c>
      <c r="D3377" s="111" t="s">
        <v>3</v>
      </c>
      <c r="E3377" s="111" t="s">
        <v>203</v>
      </c>
      <c r="J3377" s="111" t="s">
        <v>197</v>
      </c>
      <c r="K3377" s="111" t="s">
        <v>3</v>
      </c>
      <c r="L3377" s="111" t="s">
        <v>203</v>
      </c>
      <c r="Q3377" s="111" t="s">
        <v>197</v>
      </c>
      <c r="R3377" s="111" t="s">
        <v>3</v>
      </c>
      <c r="S3377" s="111" t="s">
        <v>203</v>
      </c>
    </row>
    <row r="3378" spans="1:21" s="148" customFormat="1" x14ac:dyDescent="0.3">
      <c r="A3378" s="111"/>
      <c r="B3378" s="111" t="s">
        <v>199</v>
      </c>
      <c r="C3378" s="148" t="e">
        <f>AVERAGE(B3369,C3370,D3371,E3372,F3373,G3374)</f>
        <v>#DIV/0!</v>
      </c>
      <c r="D3378" s="148" t="e">
        <f>STDEV(B3369,C3370,D3371,E3372,F3373,G3374)</f>
        <v>#DIV/0!</v>
      </c>
      <c r="E3378" s="148" t="e">
        <f>ROUND((D3378/C3378)*100,2)&amp;"%"</f>
        <v>#DIV/0!</v>
      </c>
      <c r="I3378" s="111" t="s">
        <v>199</v>
      </c>
      <c r="J3378" s="148" t="e">
        <f>AVERAGE(I3369,J3370,K3371,L3372,M3373,N3374)</f>
        <v>#DIV/0!</v>
      </c>
      <c r="K3378" s="148" t="e">
        <f>STDEV(I3369,J3370,K3371,L3372,M3373,N3374)</f>
        <v>#DIV/0!</v>
      </c>
      <c r="L3378" s="148" t="e">
        <f>ROUND((K3378/J3378)*100,2)&amp;"%"</f>
        <v>#DIV/0!</v>
      </c>
      <c r="P3378" s="111" t="s">
        <v>199</v>
      </c>
      <c r="Q3378" s="148" t="e">
        <f>AVERAGE(P3369,Q3370,R3371,S3372,T3373,U3374)</f>
        <v>#DIV/0!</v>
      </c>
      <c r="R3378" s="148" t="e">
        <f>STDEV(P3369,Q3370,R3371,S3372,T3373,U3374)</f>
        <v>#DIV/0!</v>
      </c>
      <c r="S3378" s="148" t="e">
        <f>ROUND((R3378/Q3378)*100,2)&amp;"%"</f>
        <v>#DIV/0!</v>
      </c>
    </row>
    <row r="3379" spans="1:21" s="148" customFormat="1" x14ac:dyDescent="0.3">
      <c r="A3379" s="111"/>
      <c r="B3379" s="111" t="s">
        <v>198</v>
      </c>
      <c r="C3379" s="148" t="e">
        <f>AVERAGE(B3370,C3369,D3369,F3369,G3369,E3370)</f>
        <v>#DIV/0!</v>
      </c>
      <c r="D3379" s="148" t="e">
        <f>STDEV(B3370,C3369,D3369,E3370,F3369,G3369)</f>
        <v>#DIV/0!</v>
      </c>
      <c r="E3379" s="148" t="e">
        <f t="shared" ref="E3379:E3383" si="561">ROUND((D3379/C3379)*100,2)&amp;"%"</f>
        <v>#DIV/0!</v>
      </c>
      <c r="F3379" s="111"/>
      <c r="G3379" s="111"/>
      <c r="I3379" s="111" t="s">
        <v>198</v>
      </c>
      <c r="J3379" s="148" t="e">
        <f>AVERAGE(I3370,J3369,K3369,M3369,N3369,L3370)</f>
        <v>#DIV/0!</v>
      </c>
      <c r="K3379" s="148" t="e">
        <f>STDEV(I3370,J3369,K3369,L3370,M3369,N3369)</f>
        <v>#DIV/0!</v>
      </c>
      <c r="L3379" s="148" t="e">
        <f t="shared" ref="L3379:L3383" si="562">ROUND((K3379/J3379)*100,2)&amp;"%"</f>
        <v>#DIV/0!</v>
      </c>
      <c r="M3379" s="111"/>
      <c r="N3379" s="111"/>
      <c r="P3379" s="111" t="s">
        <v>198</v>
      </c>
      <c r="Q3379" s="148" t="e">
        <f>AVERAGE(P3370,Q3369,R3369,T3369,U3369,S3370)</f>
        <v>#DIV/0!</v>
      </c>
      <c r="R3379" s="148" t="e">
        <f>STDEV(P3370,Q3369,R3369,S3370,T3369,U3369)</f>
        <v>#DIV/0!</v>
      </c>
      <c r="S3379" s="148" t="e">
        <f t="shared" ref="S3379:S3383" si="563">ROUND((R3379/Q3379)*100,2)&amp;"%"</f>
        <v>#DIV/0!</v>
      </c>
      <c r="T3379" s="111"/>
      <c r="U3379" s="111"/>
    </row>
    <row r="3380" spans="1:21" s="148" customFormat="1" x14ac:dyDescent="0.3">
      <c r="A3380" s="111"/>
      <c r="B3380" s="111" t="s">
        <v>200</v>
      </c>
      <c r="C3380" s="148" t="e">
        <f>AVERAGE(B3372,C3371,D3370,E3369,F3374,G3373)</f>
        <v>#DIV/0!</v>
      </c>
      <c r="D3380" s="148" t="e">
        <f>STDEV(B3372,C3371,D3370,E3369,F3374,G3373)</f>
        <v>#DIV/0!</v>
      </c>
      <c r="E3380" s="148" t="e">
        <f t="shared" si="561"/>
        <v>#DIV/0!</v>
      </c>
      <c r="F3380" s="111"/>
      <c r="G3380" s="111"/>
      <c r="I3380" s="111" t="s">
        <v>200</v>
      </c>
      <c r="J3380" s="148" t="e">
        <f>AVERAGE(I3372,J3371,K3370,L3369,M3374,N3373)</f>
        <v>#DIV/0!</v>
      </c>
      <c r="K3380" s="148" t="e">
        <f>STDEV(I3372,J3371,K3370,L3369,M3374,N3373)</f>
        <v>#DIV/0!</v>
      </c>
      <c r="L3380" s="148" t="e">
        <f t="shared" si="562"/>
        <v>#DIV/0!</v>
      </c>
      <c r="M3380" s="111"/>
      <c r="N3380" s="111"/>
      <c r="P3380" s="111" t="s">
        <v>200</v>
      </c>
      <c r="Q3380" s="148" t="e">
        <f>AVERAGE(P3372,Q3371,R3370,S3369,T3374,U3373)</f>
        <v>#DIV/0!</v>
      </c>
      <c r="R3380" s="148" t="e">
        <f>STDEV(P3372,Q3371,R3370,S3369,T3374,U3373)</f>
        <v>#DIV/0!</v>
      </c>
      <c r="S3380" s="148" t="e">
        <f t="shared" si="563"/>
        <v>#DIV/0!</v>
      </c>
      <c r="T3380" s="111"/>
      <c r="U3380" s="111"/>
    </row>
    <row r="3381" spans="1:21" s="148" customFormat="1" x14ac:dyDescent="0.3">
      <c r="A3381" s="111"/>
      <c r="B3381" s="111" t="s">
        <v>201</v>
      </c>
      <c r="C3381" s="148" t="e">
        <f>AVERAGE(B3373,C3374,D3374,E3373,F3372,G3371)</f>
        <v>#DIV/0!</v>
      </c>
      <c r="D3381" s="148" t="e">
        <f>STDEV(B3373,C3374,D3374,E3373,F3372,G3371)</f>
        <v>#DIV/0!</v>
      </c>
      <c r="E3381" s="148" t="e">
        <f t="shared" si="561"/>
        <v>#DIV/0!</v>
      </c>
      <c r="F3381" s="111"/>
      <c r="G3381" s="111"/>
      <c r="I3381" s="111" t="s">
        <v>201</v>
      </c>
      <c r="J3381" s="148" t="e">
        <f>AVERAGE(I3373,J3374,K3374,L3373,M3372,N3371)</f>
        <v>#DIV/0!</v>
      </c>
      <c r="K3381" s="148" t="e">
        <f>STDEV(I3373,J3374,K3374,L3373,M3372,N3371)</f>
        <v>#DIV/0!</v>
      </c>
      <c r="L3381" s="148" t="e">
        <f t="shared" si="562"/>
        <v>#DIV/0!</v>
      </c>
      <c r="M3381" s="111"/>
      <c r="N3381" s="111"/>
      <c r="P3381" s="111" t="s">
        <v>201</v>
      </c>
      <c r="Q3381" s="148" t="e">
        <f>AVERAGE(P3373,Q3374,R3374,S3373,T3372,U3371)</f>
        <v>#DIV/0!</v>
      </c>
      <c r="R3381" s="148" t="e">
        <f>STDEV(P3373,Q3374,R3374,S3373,T3372,U3371)</f>
        <v>#DIV/0!</v>
      </c>
      <c r="S3381" s="148" t="e">
        <f t="shared" si="563"/>
        <v>#DIV/0!</v>
      </c>
      <c r="T3381" s="111"/>
      <c r="U3381" s="111"/>
    </row>
    <row r="3382" spans="1:21" s="148" customFormat="1" x14ac:dyDescent="0.3">
      <c r="A3382" s="111"/>
      <c r="B3382" s="111" t="s">
        <v>202</v>
      </c>
      <c r="C3382" s="148" t="e">
        <f>AVERAGE(B3375,C3373,D3372,G3370,F3375,E3376)</f>
        <v>#DIV/0!</v>
      </c>
      <c r="D3382" s="148" t="e">
        <f>STDEV(B3375,C3373,D3372,G3370,F3375,E3376)</f>
        <v>#DIV/0!</v>
      </c>
      <c r="E3382" s="148" t="e">
        <f t="shared" si="561"/>
        <v>#DIV/0!</v>
      </c>
      <c r="F3382" s="111"/>
      <c r="G3382" s="111"/>
      <c r="I3382" s="111" t="s">
        <v>202</v>
      </c>
      <c r="J3382" s="148" t="e">
        <f>AVERAGE(I3375,J3373,K3372,N3370,M3375,L3376)</f>
        <v>#DIV/0!</v>
      </c>
      <c r="K3382" s="148" t="e">
        <f>STDEV(I3375,J3373,K3372,N3370,M3375,L3376)</f>
        <v>#DIV/0!</v>
      </c>
      <c r="L3382" s="148" t="e">
        <f t="shared" si="562"/>
        <v>#DIV/0!</v>
      </c>
      <c r="M3382" s="111"/>
      <c r="N3382" s="111"/>
      <c r="P3382" s="111" t="s">
        <v>202</v>
      </c>
      <c r="Q3382" s="148" t="e">
        <f>AVERAGE(P3375,Q3373,R3372,U3370,T3375,S3376)</f>
        <v>#DIV/0!</v>
      </c>
      <c r="R3382" s="148" t="e">
        <f>STDEV(P3375,Q3373,R3372,U3370,T3375,S3376)</f>
        <v>#DIV/0!</v>
      </c>
      <c r="S3382" s="148" t="e">
        <f t="shared" si="563"/>
        <v>#DIV/0!</v>
      </c>
      <c r="T3382" s="111"/>
      <c r="U3382" s="111"/>
    </row>
    <row r="3383" spans="1:21" s="148" customFormat="1" x14ac:dyDescent="0.3">
      <c r="A3383" s="111"/>
      <c r="B3383" s="111" t="s">
        <v>204</v>
      </c>
      <c r="C3383" s="148" t="e">
        <f>AVERAGE(B3376,C3375,D3376,E3375,F3376,G3375)</f>
        <v>#DIV/0!</v>
      </c>
      <c r="D3383" s="148" t="e">
        <f>STDEV(B3376,C3375,D3376,E3375,F3376,G3375)</f>
        <v>#DIV/0!</v>
      </c>
      <c r="E3383" s="148" t="e">
        <f t="shared" si="561"/>
        <v>#DIV/0!</v>
      </c>
      <c r="F3383" s="111"/>
      <c r="G3383" s="111"/>
      <c r="I3383" s="111" t="s">
        <v>204</v>
      </c>
      <c r="J3383" s="148" t="e">
        <f>AVERAGE(I3376,J3375,K3376,L3375,M3376,N3375)</f>
        <v>#DIV/0!</v>
      </c>
      <c r="K3383" s="148" t="e">
        <f>STDEV(I3376,J3375,K3376,L3375,M3376,N3375)</f>
        <v>#DIV/0!</v>
      </c>
      <c r="L3383" s="148" t="e">
        <f t="shared" si="562"/>
        <v>#DIV/0!</v>
      </c>
      <c r="M3383" s="111"/>
      <c r="N3383" s="111"/>
      <c r="P3383" s="111" t="s">
        <v>204</v>
      </c>
      <c r="Q3383" s="148" t="e">
        <f>AVERAGE(P3376,Q3375,R3376,S3375,T3376,U3375)</f>
        <v>#DIV/0!</v>
      </c>
      <c r="R3383" s="148" t="e">
        <f>STDEV(P3376,Q3375,R3376,S3375,T3376,U3375)</f>
        <v>#DIV/0!</v>
      </c>
      <c r="S3383" s="148" t="e">
        <f t="shared" si="563"/>
        <v>#DIV/0!</v>
      </c>
      <c r="T3383" s="111"/>
      <c r="U3383" s="111"/>
    </row>
    <row r="3384" spans="1:21" s="148" customFormat="1" x14ac:dyDescent="0.3">
      <c r="A3384" s="111"/>
      <c r="B3384" s="111"/>
      <c r="C3384" s="111"/>
      <c r="D3384" s="111"/>
      <c r="E3384" s="111"/>
      <c r="F3384" s="111"/>
      <c r="G3384" s="111"/>
      <c r="I3384" s="111"/>
      <c r="J3384" s="111"/>
      <c r="K3384" s="111"/>
      <c r="L3384" s="111"/>
      <c r="M3384" s="111"/>
      <c r="N3384" s="111"/>
      <c r="P3384" s="111"/>
      <c r="Q3384" s="111"/>
      <c r="R3384" s="111"/>
      <c r="S3384" s="111"/>
      <c r="T3384" s="111"/>
      <c r="U3384" s="111"/>
    </row>
    <row r="3385" spans="1:21" s="148" customFormat="1" x14ac:dyDescent="0.3">
      <c r="A3385" s="111"/>
      <c r="B3385" s="52" t="s">
        <v>194</v>
      </c>
      <c r="C3385" s="106"/>
      <c r="D3385" s="106"/>
      <c r="E3385" s="106"/>
      <c r="F3385" s="106"/>
      <c r="G3385" s="106"/>
      <c r="H3385" s="106"/>
      <c r="I3385" s="52" t="s">
        <v>195</v>
      </c>
      <c r="J3385" s="106"/>
      <c r="K3385" s="106"/>
      <c r="L3385" s="106"/>
      <c r="M3385" s="106"/>
      <c r="N3385" s="106"/>
      <c r="O3385" s="106"/>
      <c r="P3385" s="52" t="s">
        <v>196</v>
      </c>
      <c r="Q3385" s="106"/>
      <c r="R3385" s="106"/>
      <c r="S3385" s="106"/>
      <c r="T3385" s="106"/>
      <c r="U3385" s="106"/>
    </row>
    <row r="3386" spans="1:21" s="148" customFormat="1" x14ac:dyDescent="0.3">
      <c r="A3386" s="111"/>
      <c r="B3386" s="131"/>
      <c r="C3386" s="131"/>
      <c r="D3386" s="131"/>
      <c r="E3386" s="131"/>
      <c r="F3386" s="131"/>
      <c r="G3386" s="131"/>
      <c r="H3386" s="106"/>
      <c r="I3386" s="131"/>
      <c r="J3386" s="131"/>
      <c r="K3386" s="131"/>
      <c r="L3386" s="131"/>
      <c r="M3386" s="131"/>
      <c r="N3386" s="131"/>
      <c r="O3386" s="106"/>
      <c r="P3386" s="131"/>
      <c r="Q3386" s="131"/>
      <c r="R3386" s="131"/>
      <c r="S3386" s="131"/>
      <c r="T3386" s="131"/>
      <c r="U3386" s="131"/>
    </row>
    <row r="3387" spans="1:21" s="148" customFormat="1" x14ac:dyDescent="0.3">
      <c r="A3387" s="111"/>
      <c r="B3387" s="132"/>
      <c r="C3387" s="133"/>
      <c r="D3387" s="133"/>
      <c r="E3387" s="134"/>
      <c r="F3387" s="133"/>
      <c r="G3387" s="133"/>
      <c r="H3387" s="106"/>
      <c r="I3387" s="132"/>
      <c r="J3387" s="133"/>
      <c r="K3387" s="133"/>
      <c r="L3387" s="134"/>
      <c r="M3387" s="133"/>
      <c r="N3387" s="133"/>
      <c r="O3387" s="106"/>
      <c r="P3387" s="132"/>
      <c r="Q3387" s="133"/>
      <c r="R3387" s="133"/>
      <c r="S3387" s="134"/>
      <c r="T3387" s="133"/>
      <c r="U3387" s="133"/>
    </row>
    <row r="3388" spans="1:21" s="148" customFormat="1" x14ac:dyDescent="0.3">
      <c r="A3388" s="111"/>
      <c r="B3388" s="133"/>
      <c r="C3388" s="132"/>
      <c r="D3388" s="134"/>
      <c r="E3388" s="133"/>
      <c r="F3388" s="135"/>
      <c r="G3388" s="136"/>
      <c r="H3388" s="106"/>
      <c r="I3388" s="133"/>
      <c r="J3388" s="132"/>
      <c r="K3388" s="134"/>
      <c r="L3388" s="133"/>
      <c r="M3388" s="135"/>
      <c r="N3388" s="136"/>
      <c r="O3388" s="106"/>
      <c r="P3388" s="133"/>
      <c r="Q3388" s="132"/>
      <c r="R3388" s="134"/>
      <c r="S3388" s="133"/>
      <c r="T3388" s="135"/>
      <c r="U3388" s="136"/>
    </row>
    <row r="3389" spans="1:21" s="148" customFormat="1" x14ac:dyDescent="0.3">
      <c r="A3389" s="111"/>
      <c r="B3389" s="135"/>
      <c r="C3389" s="134"/>
      <c r="D3389" s="132"/>
      <c r="E3389" s="135"/>
      <c r="F3389" s="135"/>
      <c r="G3389" s="137"/>
      <c r="H3389" s="106"/>
      <c r="I3389" s="135"/>
      <c r="J3389" s="134"/>
      <c r="K3389" s="132"/>
      <c r="L3389" s="135"/>
      <c r="M3389" s="135"/>
      <c r="N3389" s="137"/>
      <c r="O3389" s="106"/>
      <c r="P3389" s="135"/>
      <c r="Q3389" s="134"/>
      <c r="R3389" s="132"/>
      <c r="S3389" s="135"/>
      <c r="T3389" s="135"/>
      <c r="U3389" s="137"/>
    </row>
    <row r="3390" spans="1:21" s="148" customFormat="1" x14ac:dyDescent="0.3">
      <c r="A3390" s="111"/>
      <c r="B3390" s="134"/>
      <c r="C3390" s="135"/>
      <c r="D3390" s="136"/>
      <c r="E3390" s="132"/>
      <c r="F3390" s="137"/>
      <c r="G3390" s="135"/>
      <c r="H3390" s="106"/>
      <c r="I3390" s="134"/>
      <c r="J3390" s="135"/>
      <c r="K3390" s="136"/>
      <c r="L3390" s="132"/>
      <c r="M3390" s="137"/>
      <c r="N3390" s="135"/>
      <c r="O3390" s="106"/>
      <c r="P3390" s="134"/>
      <c r="Q3390" s="135"/>
      <c r="R3390" s="136"/>
      <c r="S3390" s="132"/>
      <c r="T3390" s="137"/>
      <c r="U3390" s="135"/>
    </row>
    <row r="3391" spans="1:21" s="148" customFormat="1" x14ac:dyDescent="0.3">
      <c r="A3391" s="111"/>
      <c r="B3391" s="137"/>
      <c r="C3391" s="136"/>
      <c r="D3391" s="135"/>
      <c r="E3391" s="137"/>
      <c r="F3391" s="132"/>
      <c r="G3391" s="134"/>
      <c r="H3391" s="106"/>
      <c r="I3391" s="137"/>
      <c r="J3391" s="136"/>
      <c r="K3391" s="135"/>
      <c r="L3391" s="137"/>
      <c r="M3391" s="132"/>
      <c r="N3391" s="134"/>
      <c r="O3391" s="106"/>
      <c r="P3391" s="137"/>
      <c r="Q3391" s="136"/>
      <c r="R3391" s="135"/>
      <c r="S3391" s="137"/>
      <c r="T3391" s="132"/>
      <c r="U3391" s="134"/>
    </row>
    <row r="3392" spans="1:21" s="148" customFormat="1" x14ac:dyDescent="0.3">
      <c r="A3392" s="111"/>
      <c r="B3392" s="135"/>
      <c r="C3392" s="137"/>
      <c r="D3392" s="137"/>
      <c r="E3392" s="135"/>
      <c r="F3392" s="134"/>
      <c r="G3392" s="132"/>
      <c r="H3392" s="106"/>
      <c r="I3392" s="135"/>
      <c r="J3392" s="137"/>
      <c r="K3392" s="137"/>
      <c r="L3392" s="135"/>
      <c r="M3392" s="134"/>
      <c r="N3392" s="132"/>
      <c r="O3392" s="106"/>
      <c r="P3392" s="135"/>
      <c r="Q3392" s="137"/>
      <c r="R3392" s="137"/>
      <c r="S3392" s="135"/>
      <c r="T3392" s="134"/>
      <c r="U3392" s="132"/>
    </row>
    <row r="3393" spans="1:21" s="148" customFormat="1" x14ac:dyDescent="0.3">
      <c r="A3393" s="111"/>
      <c r="B3393" s="136"/>
      <c r="C3393" s="138"/>
      <c r="D3393" s="135"/>
      <c r="E3393" s="138"/>
      <c r="F3393" s="136"/>
      <c r="G3393" s="138"/>
      <c r="H3393" s="106"/>
      <c r="I3393" s="136"/>
      <c r="J3393" s="138"/>
      <c r="K3393" s="135"/>
      <c r="L3393" s="138"/>
      <c r="M3393" s="136"/>
      <c r="N3393" s="138"/>
      <c r="O3393" s="106"/>
      <c r="P3393" s="136"/>
      <c r="Q3393" s="138"/>
      <c r="R3393" s="135"/>
      <c r="S3393" s="138"/>
      <c r="T3393" s="136"/>
      <c r="U3393" s="138"/>
    </row>
    <row r="3394" spans="1:21" s="148" customFormat="1" x14ac:dyDescent="0.3">
      <c r="A3394" s="111"/>
      <c r="B3394" s="145"/>
      <c r="C3394" s="146"/>
      <c r="D3394" s="145"/>
      <c r="E3394" s="147"/>
      <c r="F3394" s="145"/>
      <c r="G3394" s="146"/>
      <c r="H3394" s="106"/>
      <c r="I3394" s="145"/>
      <c r="J3394" s="146"/>
      <c r="K3394" s="145"/>
      <c r="L3394" s="147"/>
      <c r="M3394" s="145"/>
      <c r="N3394" s="146"/>
      <c r="O3394" s="106"/>
      <c r="P3394" s="145"/>
      <c r="Q3394" s="146"/>
      <c r="R3394" s="145"/>
      <c r="S3394" s="147"/>
      <c r="T3394" s="145"/>
      <c r="U3394" s="146"/>
    </row>
    <row r="3395" spans="1:21" s="148" customFormat="1" x14ac:dyDescent="0.3">
      <c r="A3395" s="111"/>
      <c r="C3395" s="111" t="s">
        <v>197</v>
      </c>
      <c r="D3395" s="111" t="s">
        <v>3</v>
      </c>
      <c r="E3395" s="111" t="s">
        <v>203</v>
      </c>
      <c r="J3395" s="111" t="s">
        <v>197</v>
      </c>
      <c r="K3395" s="111" t="s">
        <v>3</v>
      </c>
      <c r="L3395" s="111" t="s">
        <v>203</v>
      </c>
      <c r="Q3395" s="111" t="s">
        <v>197</v>
      </c>
      <c r="R3395" s="111" t="s">
        <v>3</v>
      </c>
      <c r="S3395" s="111" t="s">
        <v>203</v>
      </c>
    </row>
    <row r="3396" spans="1:21" s="148" customFormat="1" x14ac:dyDescent="0.3">
      <c r="A3396" s="111"/>
      <c r="B3396" s="111" t="s">
        <v>199</v>
      </c>
      <c r="C3396" s="148" t="e">
        <f>AVERAGE(B3387,C3388,D3389,E3390,F3391,G3392)</f>
        <v>#DIV/0!</v>
      </c>
      <c r="D3396" s="148" t="e">
        <f>STDEV(B3387,C3388,D3389,E3390,F3391,G3392)</f>
        <v>#DIV/0!</v>
      </c>
      <c r="E3396" s="148" t="e">
        <f>ROUND((D3396/C3396)*100,2)&amp;"%"</f>
        <v>#DIV/0!</v>
      </c>
      <c r="I3396" s="111" t="s">
        <v>199</v>
      </c>
      <c r="J3396" s="148" t="e">
        <f>AVERAGE(I3387,J3388,K3389,L3390,M3391,N3392)</f>
        <v>#DIV/0!</v>
      </c>
      <c r="K3396" s="148" t="e">
        <f>STDEV(I3387,J3388,K3389,L3390,M3391,N3392)</f>
        <v>#DIV/0!</v>
      </c>
      <c r="L3396" s="148" t="e">
        <f>ROUND((K3396/J3396)*100,2)&amp;"%"</f>
        <v>#DIV/0!</v>
      </c>
      <c r="P3396" s="111" t="s">
        <v>199</v>
      </c>
      <c r="Q3396" s="148" t="e">
        <f>AVERAGE(P3387,Q3388,R3389,S3390,T3391,U3392)</f>
        <v>#DIV/0!</v>
      </c>
      <c r="R3396" s="148" t="e">
        <f>STDEV(P3387,Q3388,R3389,S3390,T3391,U3392)</f>
        <v>#DIV/0!</v>
      </c>
      <c r="S3396" s="148" t="e">
        <f>ROUND((R3396/Q3396)*100,2)&amp;"%"</f>
        <v>#DIV/0!</v>
      </c>
    </row>
    <row r="3397" spans="1:21" s="148" customFormat="1" x14ac:dyDescent="0.3">
      <c r="A3397" s="111"/>
      <c r="B3397" s="111" t="s">
        <v>198</v>
      </c>
      <c r="C3397" s="148" t="e">
        <f>AVERAGE(B3388,C3387,D3387,F3387,G3387,E3388)</f>
        <v>#DIV/0!</v>
      </c>
      <c r="D3397" s="148" t="e">
        <f>STDEV(B3388,C3387,D3387,E3388,F3387,G3387)</f>
        <v>#DIV/0!</v>
      </c>
      <c r="E3397" s="148" t="e">
        <f t="shared" ref="E3397:E3401" si="564">ROUND((D3397/C3397)*100,2)&amp;"%"</f>
        <v>#DIV/0!</v>
      </c>
      <c r="F3397" s="111"/>
      <c r="G3397" s="111"/>
      <c r="I3397" s="111" t="s">
        <v>198</v>
      </c>
      <c r="J3397" s="148" t="e">
        <f>AVERAGE(I3388,J3387,K3387,M3387,N3387,L3388)</f>
        <v>#DIV/0!</v>
      </c>
      <c r="K3397" s="148" t="e">
        <f>STDEV(I3388,J3387,K3387,L3388,M3387,N3387)</f>
        <v>#DIV/0!</v>
      </c>
      <c r="L3397" s="148" t="e">
        <f t="shared" ref="L3397:L3401" si="565">ROUND((K3397/J3397)*100,2)&amp;"%"</f>
        <v>#DIV/0!</v>
      </c>
      <c r="M3397" s="111"/>
      <c r="N3397" s="111"/>
      <c r="P3397" s="111" t="s">
        <v>198</v>
      </c>
      <c r="Q3397" s="148" t="e">
        <f>AVERAGE(P3388,Q3387,R3387,T3387,U3387,S3388)</f>
        <v>#DIV/0!</v>
      </c>
      <c r="R3397" s="148" t="e">
        <f>STDEV(P3388,Q3387,R3387,S3388,T3387,U3387)</f>
        <v>#DIV/0!</v>
      </c>
      <c r="S3397" s="148" t="e">
        <f t="shared" ref="S3397:S3401" si="566">ROUND((R3397/Q3397)*100,2)&amp;"%"</f>
        <v>#DIV/0!</v>
      </c>
      <c r="T3397" s="111"/>
      <c r="U3397" s="111"/>
    </row>
    <row r="3398" spans="1:21" s="148" customFormat="1" x14ac:dyDescent="0.3">
      <c r="A3398" s="111"/>
      <c r="B3398" s="111" t="s">
        <v>200</v>
      </c>
      <c r="C3398" s="148" t="e">
        <f>AVERAGE(B3390,C3389,D3388,E3387,F3392,G3391)</f>
        <v>#DIV/0!</v>
      </c>
      <c r="D3398" s="148" t="e">
        <f>STDEV(B3390,C3389,D3388,E3387,F3392,G3391)</f>
        <v>#DIV/0!</v>
      </c>
      <c r="E3398" s="148" t="e">
        <f t="shared" si="564"/>
        <v>#DIV/0!</v>
      </c>
      <c r="F3398" s="111"/>
      <c r="G3398" s="111"/>
      <c r="I3398" s="111" t="s">
        <v>200</v>
      </c>
      <c r="J3398" s="148" t="e">
        <f>AVERAGE(I3390,J3389,K3388,L3387,M3392,N3391)</f>
        <v>#DIV/0!</v>
      </c>
      <c r="K3398" s="148" t="e">
        <f>STDEV(I3390,J3389,K3388,L3387,M3392,N3391)</f>
        <v>#DIV/0!</v>
      </c>
      <c r="L3398" s="148" t="e">
        <f t="shared" si="565"/>
        <v>#DIV/0!</v>
      </c>
      <c r="M3398" s="111"/>
      <c r="N3398" s="111"/>
      <c r="P3398" s="111" t="s">
        <v>200</v>
      </c>
      <c r="Q3398" s="148" t="e">
        <f>AVERAGE(P3390,Q3389,R3388,S3387,T3392,U3391)</f>
        <v>#DIV/0!</v>
      </c>
      <c r="R3398" s="148" t="e">
        <f>STDEV(P3390,Q3389,R3388,S3387,T3392,U3391)</f>
        <v>#DIV/0!</v>
      </c>
      <c r="S3398" s="148" t="e">
        <f t="shared" si="566"/>
        <v>#DIV/0!</v>
      </c>
      <c r="T3398" s="111"/>
      <c r="U3398" s="111"/>
    </row>
    <row r="3399" spans="1:21" s="148" customFormat="1" x14ac:dyDescent="0.3">
      <c r="A3399" s="111"/>
      <c r="B3399" s="111" t="s">
        <v>201</v>
      </c>
      <c r="C3399" s="148" t="e">
        <f>AVERAGE(B3391,C3392,D3392,E3391,F3390,G3389)</f>
        <v>#DIV/0!</v>
      </c>
      <c r="D3399" s="148" t="e">
        <f>STDEV(B3391,C3392,D3392,E3391,F3390,G3389)</f>
        <v>#DIV/0!</v>
      </c>
      <c r="E3399" s="148" t="e">
        <f t="shared" si="564"/>
        <v>#DIV/0!</v>
      </c>
      <c r="F3399" s="111"/>
      <c r="G3399" s="111"/>
      <c r="I3399" s="111" t="s">
        <v>201</v>
      </c>
      <c r="J3399" s="148" t="e">
        <f>AVERAGE(I3391,J3392,K3392,L3391,M3390,N3389)</f>
        <v>#DIV/0!</v>
      </c>
      <c r="K3399" s="148" t="e">
        <f>STDEV(I3391,J3392,K3392,L3391,M3390,N3389)</f>
        <v>#DIV/0!</v>
      </c>
      <c r="L3399" s="148" t="e">
        <f t="shared" si="565"/>
        <v>#DIV/0!</v>
      </c>
      <c r="M3399" s="111"/>
      <c r="N3399" s="111"/>
      <c r="P3399" s="111" t="s">
        <v>201</v>
      </c>
      <c r="Q3399" s="148" t="e">
        <f>AVERAGE(P3391,Q3392,R3392,S3391,T3390,U3389)</f>
        <v>#DIV/0!</v>
      </c>
      <c r="R3399" s="148" t="e">
        <f>STDEV(P3391,Q3392,R3392,S3391,T3390,U3389)</f>
        <v>#DIV/0!</v>
      </c>
      <c r="S3399" s="148" t="e">
        <f t="shared" si="566"/>
        <v>#DIV/0!</v>
      </c>
      <c r="T3399" s="111"/>
      <c r="U3399" s="111"/>
    </row>
    <row r="3400" spans="1:21" s="148" customFormat="1" x14ac:dyDescent="0.3">
      <c r="A3400" s="111"/>
      <c r="B3400" s="111" t="s">
        <v>202</v>
      </c>
      <c r="C3400" s="148" t="e">
        <f>AVERAGE(B3393,C3391,D3390,G3388,F3393,E3394)</f>
        <v>#DIV/0!</v>
      </c>
      <c r="D3400" s="148" t="e">
        <f>STDEV(B3393,C3391,D3390,G3388,F3393,E3394)</f>
        <v>#DIV/0!</v>
      </c>
      <c r="E3400" s="148" t="e">
        <f t="shared" si="564"/>
        <v>#DIV/0!</v>
      </c>
      <c r="F3400" s="111"/>
      <c r="G3400" s="111"/>
      <c r="I3400" s="111" t="s">
        <v>202</v>
      </c>
      <c r="J3400" s="148" t="e">
        <f>AVERAGE(I3393,J3391,K3390,N3388,M3393,L3394)</f>
        <v>#DIV/0!</v>
      </c>
      <c r="K3400" s="148" t="e">
        <f>STDEV(I3393,J3391,K3390,N3388,M3393,L3394)</f>
        <v>#DIV/0!</v>
      </c>
      <c r="L3400" s="148" t="e">
        <f t="shared" si="565"/>
        <v>#DIV/0!</v>
      </c>
      <c r="M3400" s="111"/>
      <c r="N3400" s="111"/>
      <c r="P3400" s="111" t="s">
        <v>202</v>
      </c>
      <c r="Q3400" s="148" t="e">
        <f>AVERAGE(P3393,Q3391,R3390,U3388,T3393,S3394)</f>
        <v>#DIV/0!</v>
      </c>
      <c r="R3400" s="148" t="e">
        <f>STDEV(P3393,Q3391,R3390,U3388,T3393,S3394)</f>
        <v>#DIV/0!</v>
      </c>
      <c r="S3400" s="148" t="e">
        <f t="shared" si="566"/>
        <v>#DIV/0!</v>
      </c>
      <c r="T3400" s="111"/>
      <c r="U3400" s="111"/>
    </row>
    <row r="3401" spans="1:21" s="148" customFormat="1" x14ac:dyDescent="0.3">
      <c r="A3401" s="111"/>
      <c r="B3401" s="111" t="s">
        <v>204</v>
      </c>
      <c r="C3401" s="148" t="e">
        <f>AVERAGE(B3394,C3393,D3394,E3393,F3394,G3393)</f>
        <v>#DIV/0!</v>
      </c>
      <c r="D3401" s="148" t="e">
        <f>STDEV(B3394,C3393,D3394,E3393,F3394,G3393)</f>
        <v>#DIV/0!</v>
      </c>
      <c r="E3401" s="148" t="e">
        <f t="shared" si="564"/>
        <v>#DIV/0!</v>
      </c>
      <c r="F3401" s="111"/>
      <c r="G3401" s="111"/>
      <c r="I3401" s="111" t="s">
        <v>204</v>
      </c>
      <c r="J3401" s="148" t="e">
        <f>AVERAGE(I3394,J3393,K3394,L3393,M3394,N3393)</f>
        <v>#DIV/0!</v>
      </c>
      <c r="K3401" s="148" t="e">
        <f>STDEV(I3394,J3393,K3394,L3393,M3394,N3393)</f>
        <v>#DIV/0!</v>
      </c>
      <c r="L3401" s="148" t="e">
        <f t="shared" si="565"/>
        <v>#DIV/0!</v>
      </c>
      <c r="M3401" s="111"/>
      <c r="N3401" s="111"/>
      <c r="P3401" s="111" t="s">
        <v>204</v>
      </c>
      <c r="Q3401" s="148" t="e">
        <f>AVERAGE(P3394,Q3393,R3394,S3393,T3394,U3393)</f>
        <v>#DIV/0!</v>
      </c>
      <c r="R3401" s="148" t="e">
        <f>STDEV(P3394,Q3393,R3394,S3393,T3394,U3393)</f>
        <v>#DIV/0!</v>
      </c>
      <c r="S3401" s="148" t="e">
        <f t="shared" si="566"/>
        <v>#DIV/0!</v>
      </c>
      <c r="T3401" s="111"/>
      <c r="U3401" s="111"/>
    </row>
    <row r="3402" spans="1:21" s="148" customFormat="1" x14ac:dyDescent="0.3">
      <c r="A3402" s="111"/>
      <c r="B3402" s="111"/>
      <c r="C3402" s="111"/>
      <c r="D3402" s="111"/>
      <c r="E3402" s="111"/>
      <c r="F3402" s="111"/>
      <c r="G3402" s="111"/>
      <c r="I3402" s="111"/>
      <c r="J3402" s="111"/>
      <c r="K3402" s="111"/>
      <c r="L3402" s="111"/>
      <c r="M3402" s="111"/>
      <c r="N3402" s="111"/>
      <c r="P3402" s="111"/>
      <c r="Q3402" s="111"/>
      <c r="R3402" s="111"/>
      <c r="S3402" s="111"/>
      <c r="T3402" s="111"/>
      <c r="U3402" s="111"/>
    </row>
    <row r="3403" spans="1:21" s="148" customFormat="1" x14ac:dyDescent="0.3">
      <c r="A3403" s="111"/>
      <c r="B3403" s="52" t="s">
        <v>194</v>
      </c>
      <c r="C3403" s="106"/>
      <c r="D3403" s="106"/>
      <c r="E3403" s="106"/>
      <c r="F3403" s="106"/>
      <c r="G3403" s="106"/>
      <c r="H3403" s="106"/>
      <c r="I3403" s="52" t="s">
        <v>195</v>
      </c>
      <c r="J3403" s="106"/>
      <c r="K3403" s="106"/>
      <c r="L3403" s="106"/>
      <c r="M3403" s="106"/>
      <c r="N3403" s="106"/>
      <c r="O3403" s="106"/>
      <c r="P3403" s="52" t="s">
        <v>196</v>
      </c>
      <c r="Q3403" s="106"/>
      <c r="R3403" s="106"/>
      <c r="S3403" s="106"/>
      <c r="T3403" s="106"/>
      <c r="U3403" s="106"/>
    </row>
    <row r="3404" spans="1:21" s="148" customFormat="1" x14ac:dyDescent="0.3">
      <c r="A3404" s="111"/>
      <c r="B3404" s="131"/>
      <c r="C3404" s="131"/>
      <c r="D3404" s="131"/>
      <c r="E3404" s="131"/>
      <c r="F3404" s="131"/>
      <c r="G3404" s="131"/>
      <c r="H3404" s="106"/>
      <c r="I3404" s="131"/>
      <c r="J3404" s="131"/>
      <c r="K3404" s="131"/>
      <c r="L3404" s="131"/>
      <c r="M3404" s="131"/>
      <c r="N3404" s="131"/>
      <c r="O3404" s="106"/>
      <c r="P3404" s="131"/>
      <c r="Q3404" s="131"/>
      <c r="R3404" s="131"/>
      <c r="S3404" s="131"/>
      <c r="T3404" s="131"/>
      <c r="U3404" s="131"/>
    </row>
    <row r="3405" spans="1:21" s="148" customFormat="1" x14ac:dyDescent="0.3">
      <c r="A3405" s="111"/>
      <c r="B3405" s="132"/>
      <c r="C3405" s="133"/>
      <c r="D3405" s="133"/>
      <c r="E3405" s="134"/>
      <c r="F3405" s="133"/>
      <c r="G3405" s="133"/>
      <c r="H3405" s="106"/>
      <c r="I3405" s="132"/>
      <c r="J3405" s="133"/>
      <c r="K3405" s="133"/>
      <c r="L3405" s="134"/>
      <c r="M3405" s="133"/>
      <c r="N3405" s="133"/>
      <c r="O3405" s="106"/>
      <c r="P3405" s="132"/>
      <c r="Q3405" s="133"/>
      <c r="R3405" s="133"/>
      <c r="S3405" s="134"/>
      <c r="T3405" s="133"/>
      <c r="U3405" s="133"/>
    </row>
    <row r="3406" spans="1:21" s="148" customFormat="1" x14ac:dyDescent="0.3">
      <c r="A3406" s="111"/>
      <c r="B3406" s="133"/>
      <c r="C3406" s="132"/>
      <c r="D3406" s="134"/>
      <c r="E3406" s="133"/>
      <c r="F3406" s="135"/>
      <c r="G3406" s="136"/>
      <c r="H3406" s="106"/>
      <c r="I3406" s="133"/>
      <c r="J3406" s="132"/>
      <c r="K3406" s="134"/>
      <c r="L3406" s="133"/>
      <c r="M3406" s="135"/>
      <c r="N3406" s="136"/>
      <c r="O3406" s="106"/>
      <c r="P3406" s="133"/>
      <c r="Q3406" s="132"/>
      <c r="R3406" s="134"/>
      <c r="S3406" s="133"/>
      <c r="T3406" s="135"/>
      <c r="U3406" s="136"/>
    </row>
    <row r="3407" spans="1:21" s="148" customFormat="1" x14ac:dyDescent="0.3">
      <c r="A3407" s="111"/>
      <c r="B3407" s="135"/>
      <c r="C3407" s="134"/>
      <c r="D3407" s="132"/>
      <c r="E3407" s="135"/>
      <c r="F3407" s="135"/>
      <c r="G3407" s="137"/>
      <c r="H3407" s="106"/>
      <c r="I3407" s="135"/>
      <c r="J3407" s="134"/>
      <c r="K3407" s="132"/>
      <c r="L3407" s="135"/>
      <c r="M3407" s="135"/>
      <c r="N3407" s="137"/>
      <c r="O3407" s="106"/>
      <c r="P3407" s="135"/>
      <c r="Q3407" s="134"/>
      <c r="R3407" s="132"/>
      <c r="S3407" s="135"/>
      <c r="T3407" s="135"/>
      <c r="U3407" s="137"/>
    </row>
    <row r="3408" spans="1:21" s="148" customFormat="1" x14ac:dyDescent="0.3">
      <c r="A3408" s="111"/>
      <c r="B3408" s="134"/>
      <c r="C3408" s="135"/>
      <c r="D3408" s="136"/>
      <c r="E3408" s="132"/>
      <c r="F3408" s="137"/>
      <c r="G3408" s="135"/>
      <c r="H3408" s="106"/>
      <c r="I3408" s="134"/>
      <c r="J3408" s="135"/>
      <c r="K3408" s="136"/>
      <c r="L3408" s="132"/>
      <c r="M3408" s="137"/>
      <c r="N3408" s="135"/>
      <c r="O3408" s="106"/>
      <c r="P3408" s="134"/>
      <c r="Q3408" s="135"/>
      <c r="R3408" s="136"/>
      <c r="S3408" s="132"/>
      <c r="T3408" s="137"/>
      <c r="U3408" s="135"/>
    </row>
    <row r="3409" spans="1:21" s="148" customFormat="1" x14ac:dyDescent="0.3">
      <c r="A3409" s="111"/>
      <c r="B3409" s="137"/>
      <c r="C3409" s="136"/>
      <c r="D3409" s="135"/>
      <c r="E3409" s="137"/>
      <c r="F3409" s="132"/>
      <c r="G3409" s="134"/>
      <c r="H3409" s="106"/>
      <c r="I3409" s="137"/>
      <c r="J3409" s="136"/>
      <c r="K3409" s="135"/>
      <c r="L3409" s="137"/>
      <c r="M3409" s="132"/>
      <c r="N3409" s="134"/>
      <c r="O3409" s="106"/>
      <c r="P3409" s="137"/>
      <c r="Q3409" s="136"/>
      <c r="R3409" s="135"/>
      <c r="S3409" s="137"/>
      <c r="T3409" s="132"/>
      <c r="U3409" s="134"/>
    </row>
    <row r="3410" spans="1:21" s="148" customFormat="1" x14ac:dyDescent="0.3">
      <c r="A3410" s="111"/>
      <c r="B3410" s="135"/>
      <c r="C3410" s="137"/>
      <c r="D3410" s="137"/>
      <c r="E3410" s="135"/>
      <c r="F3410" s="134"/>
      <c r="G3410" s="132"/>
      <c r="H3410" s="106"/>
      <c r="I3410" s="135"/>
      <c r="J3410" s="137"/>
      <c r="K3410" s="137"/>
      <c r="L3410" s="135"/>
      <c r="M3410" s="134"/>
      <c r="N3410" s="132"/>
      <c r="O3410" s="106"/>
      <c r="P3410" s="135"/>
      <c r="Q3410" s="137"/>
      <c r="R3410" s="137"/>
      <c r="S3410" s="135"/>
      <c r="T3410" s="134"/>
      <c r="U3410" s="132"/>
    </row>
    <row r="3411" spans="1:21" s="148" customFormat="1" x14ac:dyDescent="0.3">
      <c r="A3411" s="111"/>
      <c r="B3411" s="136"/>
      <c r="C3411" s="138"/>
      <c r="D3411" s="135"/>
      <c r="E3411" s="138"/>
      <c r="F3411" s="136"/>
      <c r="G3411" s="138"/>
      <c r="H3411" s="106"/>
      <c r="I3411" s="136"/>
      <c r="J3411" s="138"/>
      <c r="K3411" s="135"/>
      <c r="L3411" s="138"/>
      <c r="M3411" s="136"/>
      <c r="N3411" s="138"/>
      <c r="O3411" s="106"/>
      <c r="P3411" s="136"/>
      <c r="Q3411" s="138"/>
      <c r="R3411" s="135"/>
      <c r="S3411" s="138"/>
      <c r="T3411" s="136"/>
      <c r="U3411" s="138"/>
    </row>
    <row r="3412" spans="1:21" s="148" customFormat="1" x14ac:dyDescent="0.3">
      <c r="A3412" s="111"/>
      <c r="B3412" s="145"/>
      <c r="C3412" s="146"/>
      <c r="D3412" s="145"/>
      <c r="E3412" s="147"/>
      <c r="F3412" s="145"/>
      <c r="G3412" s="146"/>
      <c r="H3412" s="106"/>
      <c r="I3412" s="145"/>
      <c r="J3412" s="146"/>
      <c r="K3412" s="145"/>
      <c r="L3412" s="147"/>
      <c r="M3412" s="145"/>
      <c r="N3412" s="146"/>
      <c r="O3412" s="106"/>
      <c r="P3412" s="145"/>
      <c r="Q3412" s="146"/>
      <c r="R3412" s="145"/>
      <c r="S3412" s="147"/>
      <c r="T3412" s="145"/>
      <c r="U3412" s="146"/>
    </row>
    <row r="3413" spans="1:21" s="148" customFormat="1" x14ac:dyDescent="0.3">
      <c r="A3413" s="111"/>
      <c r="C3413" s="111" t="s">
        <v>197</v>
      </c>
      <c r="D3413" s="111" t="s">
        <v>3</v>
      </c>
      <c r="E3413" s="111" t="s">
        <v>203</v>
      </c>
      <c r="J3413" s="111" t="s">
        <v>197</v>
      </c>
      <c r="K3413" s="111" t="s">
        <v>3</v>
      </c>
      <c r="L3413" s="111" t="s">
        <v>203</v>
      </c>
      <c r="Q3413" s="111" t="s">
        <v>197</v>
      </c>
      <c r="R3413" s="111" t="s">
        <v>3</v>
      </c>
      <c r="S3413" s="111" t="s">
        <v>203</v>
      </c>
    </row>
    <row r="3414" spans="1:21" s="148" customFormat="1" x14ac:dyDescent="0.3">
      <c r="A3414" s="111"/>
      <c r="B3414" s="111" t="s">
        <v>199</v>
      </c>
      <c r="C3414" s="148" t="e">
        <f>AVERAGE(B3405,C3406,D3407,E3408,F3409,G3410)</f>
        <v>#DIV/0!</v>
      </c>
      <c r="D3414" s="148" t="e">
        <f>STDEV(B3405,C3406,D3407,E3408,F3409,G3410)</f>
        <v>#DIV/0!</v>
      </c>
      <c r="E3414" s="148" t="e">
        <f>ROUND((D3414/C3414)*100,2)&amp;"%"</f>
        <v>#DIV/0!</v>
      </c>
      <c r="I3414" s="111" t="s">
        <v>199</v>
      </c>
      <c r="J3414" s="148" t="e">
        <f>AVERAGE(I3405,J3406,K3407,L3408,M3409,N3410)</f>
        <v>#DIV/0!</v>
      </c>
      <c r="K3414" s="148" t="e">
        <f>STDEV(I3405,J3406,K3407,L3408,M3409,N3410)</f>
        <v>#DIV/0!</v>
      </c>
      <c r="L3414" s="148" t="e">
        <f>ROUND((K3414/J3414)*100,2)&amp;"%"</f>
        <v>#DIV/0!</v>
      </c>
      <c r="P3414" s="111" t="s">
        <v>199</v>
      </c>
      <c r="Q3414" s="148" t="e">
        <f>AVERAGE(P3405,Q3406,R3407,S3408,T3409,U3410)</f>
        <v>#DIV/0!</v>
      </c>
      <c r="R3414" s="148" t="e">
        <f>STDEV(P3405,Q3406,R3407,S3408,T3409,U3410)</f>
        <v>#DIV/0!</v>
      </c>
      <c r="S3414" s="148" t="e">
        <f>ROUND((R3414/Q3414)*100,2)&amp;"%"</f>
        <v>#DIV/0!</v>
      </c>
    </row>
    <row r="3415" spans="1:21" s="148" customFormat="1" x14ac:dyDescent="0.3">
      <c r="A3415" s="111"/>
      <c r="B3415" s="111" t="s">
        <v>198</v>
      </c>
      <c r="C3415" s="148" t="e">
        <f>AVERAGE(B3406,C3405,D3405,F3405,G3405,E3406)</f>
        <v>#DIV/0!</v>
      </c>
      <c r="D3415" s="148" t="e">
        <f>STDEV(B3406,C3405,D3405,E3406,F3405,G3405)</f>
        <v>#DIV/0!</v>
      </c>
      <c r="E3415" s="148" t="e">
        <f t="shared" ref="E3415:E3419" si="567">ROUND((D3415/C3415)*100,2)&amp;"%"</f>
        <v>#DIV/0!</v>
      </c>
      <c r="F3415" s="111"/>
      <c r="G3415" s="111"/>
      <c r="I3415" s="111" t="s">
        <v>198</v>
      </c>
      <c r="J3415" s="148" t="e">
        <f>AVERAGE(I3406,J3405,K3405,M3405,N3405,L3406)</f>
        <v>#DIV/0!</v>
      </c>
      <c r="K3415" s="148" t="e">
        <f>STDEV(I3406,J3405,K3405,L3406,M3405,N3405)</f>
        <v>#DIV/0!</v>
      </c>
      <c r="L3415" s="148" t="e">
        <f t="shared" ref="L3415:L3419" si="568">ROUND((K3415/J3415)*100,2)&amp;"%"</f>
        <v>#DIV/0!</v>
      </c>
      <c r="M3415" s="111"/>
      <c r="N3415" s="111"/>
      <c r="P3415" s="111" t="s">
        <v>198</v>
      </c>
      <c r="Q3415" s="148" t="e">
        <f>AVERAGE(P3406,Q3405,R3405,T3405,U3405,S3406)</f>
        <v>#DIV/0!</v>
      </c>
      <c r="R3415" s="148" t="e">
        <f>STDEV(P3406,Q3405,R3405,S3406,T3405,U3405)</f>
        <v>#DIV/0!</v>
      </c>
      <c r="S3415" s="148" t="e">
        <f t="shared" ref="S3415:S3419" si="569">ROUND((R3415/Q3415)*100,2)&amp;"%"</f>
        <v>#DIV/0!</v>
      </c>
      <c r="T3415" s="111"/>
      <c r="U3415" s="111"/>
    </row>
    <row r="3416" spans="1:21" s="148" customFormat="1" x14ac:dyDescent="0.3">
      <c r="A3416" s="111"/>
      <c r="B3416" s="111" t="s">
        <v>200</v>
      </c>
      <c r="C3416" s="148" t="e">
        <f>AVERAGE(B3408,C3407,D3406,E3405,F3410,G3409)</f>
        <v>#DIV/0!</v>
      </c>
      <c r="D3416" s="148" t="e">
        <f>STDEV(B3408,C3407,D3406,E3405,F3410,G3409)</f>
        <v>#DIV/0!</v>
      </c>
      <c r="E3416" s="148" t="e">
        <f t="shared" si="567"/>
        <v>#DIV/0!</v>
      </c>
      <c r="F3416" s="111"/>
      <c r="G3416" s="111"/>
      <c r="I3416" s="111" t="s">
        <v>200</v>
      </c>
      <c r="J3416" s="148" t="e">
        <f>AVERAGE(I3408,J3407,K3406,L3405,M3410,N3409)</f>
        <v>#DIV/0!</v>
      </c>
      <c r="K3416" s="148" t="e">
        <f>STDEV(I3408,J3407,K3406,L3405,M3410,N3409)</f>
        <v>#DIV/0!</v>
      </c>
      <c r="L3416" s="148" t="e">
        <f t="shared" si="568"/>
        <v>#DIV/0!</v>
      </c>
      <c r="M3416" s="111"/>
      <c r="N3416" s="111"/>
      <c r="P3416" s="111" t="s">
        <v>200</v>
      </c>
      <c r="Q3416" s="148" t="e">
        <f>AVERAGE(P3408,Q3407,R3406,S3405,T3410,U3409)</f>
        <v>#DIV/0!</v>
      </c>
      <c r="R3416" s="148" t="e">
        <f>STDEV(P3408,Q3407,R3406,S3405,T3410,U3409)</f>
        <v>#DIV/0!</v>
      </c>
      <c r="S3416" s="148" t="e">
        <f t="shared" si="569"/>
        <v>#DIV/0!</v>
      </c>
      <c r="T3416" s="111"/>
      <c r="U3416" s="111"/>
    </row>
    <row r="3417" spans="1:21" s="148" customFormat="1" x14ac:dyDescent="0.3">
      <c r="A3417" s="111"/>
      <c r="B3417" s="111" t="s">
        <v>201</v>
      </c>
      <c r="C3417" s="148" t="e">
        <f>AVERAGE(B3409,C3410,D3410,E3409,F3408,G3407)</f>
        <v>#DIV/0!</v>
      </c>
      <c r="D3417" s="148" t="e">
        <f>STDEV(B3409,C3410,D3410,E3409,F3408,G3407)</f>
        <v>#DIV/0!</v>
      </c>
      <c r="E3417" s="148" t="e">
        <f t="shared" si="567"/>
        <v>#DIV/0!</v>
      </c>
      <c r="F3417" s="111"/>
      <c r="G3417" s="111"/>
      <c r="I3417" s="111" t="s">
        <v>201</v>
      </c>
      <c r="J3417" s="148" t="e">
        <f>AVERAGE(I3409,J3410,K3410,L3409,M3408,N3407)</f>
        <v>#DIV/0!</v>
      </c>
      <c r="K3417" s="148" t="e">
        <f>STDEV(I3409,J3410,K3410,L3409,M3408,N3407)</f>
        <v>#DIV/0!</v>
      </c>
      <c r="L3417" s="148" t="e">
        <f t="shared" si="568"/>
        <v>#DIV/0!</v>
      </c>
      <c r="M3417" s="111"/>
      <c r="N3417" s="111"/>
      <c r="P3417" s="111" t="s">
        <v>201</v>
      </c>
      <c r="Q3417" s="148" t="e">
        <f>AVERAGE(P3409,Q3410,R3410,S3409,T3408,U3407)</f>
        <v>#DIV/0!</v>
      </c>
      <c r="R3417" s="148" t="e">
        <f>STDEV(P3409,Q3410,R3410,S3409,T3408,U3407)</f>
        <v>#DIV/0!</v>
      </c>
      <c r="S3417" s="148" t="e">
        <f t="shared" si="569"/>
        <v>#DIV/0!</v>
      </c>
      <c r="T3417" s="111"/>
      <c r="U3417" s="111"/>
    </row>
    <row r="3418" spans="1:21" s="148" customFormat="1" x14ac:dyDescent="0.3">
      <c r="A3418" s="111"/>
      <c r="B3418" s="111" t="s">
        <v>202</v>
      </c>
      <c r="C3418" s="148" t="e">
        <f>AVERAGE(B3411,C3409,D3408,G3406,F3411,E3412)</f>
        <v>#DIV/0!</v>
      </c>
      <c r="D3418" s="148" t="e">
        <f>STDEV(B3411,C3409,D3408,G3406,F3411,E3412)</f>
        <v>#DIV/0!</v>
      </c>
      <c r="E3418" s="148" t="e">
        <f t="shared" si="567"/>
        <v>#DIV/0!</v>
      </c>
      <c r="F3418" s="111"/>
      <c r="G3418" s="111"/>
      <c r="I3418" s="111" t="s">
        <v>202</v>
      </c>
      <c r="J3418" s="148" t="e">
        <f>AVERAGE(I3411,J3409,K3408,N3406,M3411,L3412)</f>
        <v>#DIV/0!</v>
      </c>
      <c r="K3418" s="148" t="e">
        <f>STDEV(I3411,J3409,K3408,N3406,M3411,L3412)</f>
        <v>#DIV/0!</v>
      </c>
      <c r="L3418" s="148" t="e">
        <f t="shared" si="568"/>
        <v>#DIV/0!</v>
      </c>
      <c r="M3418" s="111"/>
      <c r="N3418" s="111"/>
      <c r="P3418" s="111" t="s">
        <v>202</v>
      </c>
      <c r="Q3418" s="148" t="e">
        <f>AVERAGE(P3411,Q3409,R3408,U3406,T3411,S3412)</f>
        <v>#DIV/0!</v>
      </c>
      <c r="R3418" s="148" t="e">
        <f>STDEV(P3411,Q3409,R3408,U3406,T3411,S3412)</f>
        <v>#DIV/0!</v>
      </c>
      <c r="S3418" s="148" t="e">
        <f t="shared" si="569"/>
        <v>#DIV/0!</v>
      </c>
      <c r="T3418" s="111"/>
      <c r="U3418" s="111"/>
    </row>
    <row r="3419" spans="1:21" s="148" customFormat="1" x14ac:dyDescent="0.3">
      <c r="A3419" s="111"/>
      <c r="B3419" s="111" t="s">
        <v>204</v>
      </c>
      <c r="C3419" s="148" t="e">
        <f>AVERAGE(B3412,C3411,D3412,E3411,F3412,G3411)</f>
        <v>#DIV/0!</v>
      </c>
      <c r="D3419" s="148" t="e">
        <f>STDEV(B3412,C3411,D3412,E3411,F3412,G3411)</f>
        <v>#DIV/0!</v>
      </c>
      <c r="E3419" s="148" t="e">
        <f t="shared" si="567"/>
        <v>#DIV/0!</v>
      </c>
      <c r="F3419" s="111"/>
      <c r="G3419" s="111"/>
      <c r="I3419" s="111" t="s">
        <v>204</v>
      </c>
      <c r="J3419" s="148" t="e">
        <f>AVERAGE(I3412,J3411,K3412,L3411,M3412,N3411)</f>
        <v>#DIV/0!</v>
      </c>
      <c r="K3419" s="148" t="e">
        <f>STDEV(I3412,J3411,K3412,L3411,M3412,N3411)</f>
        <v>#DIV/0!</v>
      </c>
      <c r="L3419" s="148" t="e">
        <f t="shared" si="568"/>
        <v>#DIV/0!</v>
      </c>
      <c r="M3419" s="111"/>
      <c r="N3419" s="111"/>
      <c r="P3419" s="111" t="s">
        <v>204</v>
      </c>
      <c r="Q3419" s="148" t="e">
        <f>AVERAGE(P3412,Q3411,R3412,S3411,T3412,U3411)</f>
        <v>#DIV/0!</v>
      </c>
      <c r="R3419" s="148" t="e">
        <f>STDEV(P3412,Q3411,R3412,S3411,T3412,U3411)</f>
        <v>#DIV/0!</v>
      </c>
      <c r="S3419" s="148" t="e">
        <f t="shared" si="569"/>
        <v>#DIV/0!</v>
      </c>
      <c r="T3419" s="111"/>
      <c r="U3419" s="111"/>
    </row>
    <row r="3420" spans="1:21" s="148" customFormat="1" x14ac:dyDescent="0.3">
      <c r="A3420" s="111"/>
      <c r="B3420" s="111"/>
      <c r="C3420" s="111"/>
      <c r="D3420" s="111"/>
      <c r="E3420" s="111"/>
      <c r="F3420" s="111"/>
      <c r="G3420" s="111"/>
      <c r="I3420" s="111"/>
      <c r="J3420" s="111"/>
      <c r="K3420" s="111"/>
      <c r="L3420" s="111"/>
      <c r="M3420" s="111"/>
      <c r="N3420" s="111"/>
      <c r="P3420" s="111"/>
      <c r="Q3420" s="111"/>
      <c r="R3420" s="111"/>
      <c r="S3420" s="111"/>
      <c r="T3420" s="111"/>
      <c r="U3420" s="111"/>
    </row>
    <row r="3421" spans="1:21" s="148" customFormat="1" x14ac:dyDescent="0.3">
      <c r="A3421" s="111"/>
      <c r="B3421" s="52" t="s">
        <v>194</v>
      </c>
      <c r="C3421" s="106"/>
      <c r="D3421" s="106"/>
      <c r="E3421" s="106"/>
      <c r="F3421" s="106"/>
      <c r="G3421" s="106"/>
      <c r="H3421" s="106"/>
      <c r="I3421" s="52" t="s">
        <v>195</v>
      </c>
      <c r="J3421" s="106"/>
      <c r="K3421" s="106"/>
      <c r="L3421" s="106"/>
      <c r="M3421" s="106"/>
      <c r="N3421" s="106"/>
      <c r="O3421" s="106"/>
      <c r="P3421" s="52" t="s">
        <v>196</v>
      </c>
      <c r="Q3421" s="106"/>
      <c r="R3421" s="106"/>
      <c r="S3421" s="106"/>
      <c r="T3421" s="106"/>
      <c r="U3421" s="106"/>
    </row>
    <row r="3422" spans="1:21" s="148" customFormat="1" x14ac:dyDescent="0.3">
      <c r="A3422" s="111"/>
      <c r="B3422" s="131"/>
      <c r="C3422" s="131"/>
      <c r="D3422" s="131"/>
      <c r="E3422" s="131"/>
      <c r="F3422" s="131"/>
      <c r="G3422" s="131"/>
      <c r="H3422" s="106"/>
      <c r="I3422" s="131"/>
      <c r="J3422" s="131"/>
      <c r="K3422" s="131"/>
      <c r="L3422" s="131"/>
      <c r="M3422" s="131"/>
      <c r="N3422" s="131"/>
      <c r="O3422" s="106"/>
      <c r="P3422" s="131"/>
      <c r="Q3422" s="131"/>
      <c r="R3422" s="131"/>
      <c r="S3422" s="131"/>
      <c r="T3422" s="131"/>
      <c r="U3422" s="131"/>
    </row>
    <row r="3423" spans="1:21" s="148" customFormat="1" x14ac:dyDescent="0.3">
      <c r="A3423" s="111"/>
      <c r="B3423" s="132"/>
      <c r="C3423" s="133"/>
      <c r="D3423" s="133"/>
      <c r="E3423" s="134"/>
      <c r="F3423" s="133"/>
      <c r="G3423" s="133"/>
      <c r="H3423" s="106"/>
      <c r="I3423" s="132"/>
      <c r="J3423" s="133"/>
      <c r="K3423" s="133"/>
      <c r="L3423" s="134"/>
      <c r="M3423" s="133"/>
      <c r="N3423" s="133"/>
      <c r="O3423" s="106"/>
      <c r="P3423" s="132"/>
      <c r="Q3423" s="133"/>
      <c r="R3423" s="133"/>
      <c r="S3423" s="134"/>
      <c r="T3423" s="133"/>
      <c r="U3423" s="133"/>
    </row>
    <row r="3424" spans="1:21" s="148" customFormat="1" x14ac:dyDescent="0.3">
      <c r="A3424" s="111"/>
      <c r="B3424" s="133"/>
      <c r="C3424" s="132"/>
      <c r="D3424" s="134"/>
      <c r="E3424" s="133"/>
      <c r="F3424" s="135"/>
      <c r="G3424" s="136"/>
      <c r="H3424" s="106"/>
      <c r="I3424" s="133"/>
      <c r="J3424" s="132"/>
      <c r="K3424" s="134"/>
      <c r="L3424" s="133"/>
      <c r="M3424" s="135"/>
      <c r="N3424" s="136"/>
      <c r="O3424" s="106"/>
      <c r="P3424" s="133"/>
      <c r="Q3424" s="132"/>
      <c r="R3424" s="134"/>
      <c r="S3424" s="133"/>
      <c r="T3424" s="135"/>
      <c r="U3424" s="136"/>
    </row>
    <row r="3425" spans="1:21" s="148" customFormat="1" x14ac:dyDescent="0.3">
      <c r="A3425" s="111"/>
      <c r="B3425" s="135"/>
      <c r="C3425" s="134"/>
      <c r="D3425" s="132"/>
      <c r="E3425" s="135"/>
      <c r="F3425" s="135"/>
      <c r="G3425" s="137"/>
      <c r="H3425" s="106"/>
      <c r="I3425" s="135"/>
      <c r="J3425" s="134"/>
      <c r="K3425" s="132"/>
      <c r="L3425" s="135"/>
      <c r="M3425" s="135"/>
      <c r="N3425" s="137"/>
      <c r="O3425" s="106"/>
      <c r="P3425" s="135"/>
      <c r="Q3425" s="134"/>
      <c r="R3425" s="132"/>
      <c r="S3425" s="135"/>
      <c r="T3425" s="135"/>
      <c r="U3425" s="137"/>
    </row>
    <row r="3426" spans="1:21" s="148" customFormat="1" x14ac:dyDescent="0.3">
      <c r="A3426" s="111"/>
      <c r="B3426" s="134"/>
      <c r="C3426" s="135"/>
      <c r="D3426" s="136"/>
      <c r="E3426" s="132"/>
      <c r="F3426" s="137"/>
      <c r="G3426" s="135"/>
      <c r="H3426" s="106"/>
      <c r="I3426" s="134"/>
      <c r="J3426" s="135"/>
      <c r="K3426" s="136"/>
      <c r="L3426" s="132"/>
      <c r="M3426" s="137"/>
      <c r="N3426" s="135"/>
      <c r="O3426" s="106"/>
      <c r="P3426" s="134"/>
      <c r="Q3426" s="135"/>
      <c r="R3426" s="136"/>
      <c r="S3426" s="132"/>
      <c r="T3426" s="137"/>
      <c r="U3426" s="135"/>
    </row>
    <row r="3427" spans="1:21" s="148" customFormat="1" x14ac:dyDescent="0.3">
      <c r="A3427" s="111"/>
      <c r="B3427" s="137"/>
      <c r="C3427" s="136"/>
      <c r="D3427" s="135"/>
      <c r="E3427" s="137"/>
      <c r="F3427" s="132"/>
      <c r="G3427" s="134"/>
      <c r="H3427" s="106"/>
      <c r="I3427" s="137"/>
      <c r="J3427" s="136"/>
      <c r="K3427" s="135"/>
      <c r="L3427" s="137"/>
      <c r="M3427" s="132"/>
      <c r="N3427" s="134"/>
      <c r="O3427" s="106"/>
      <c r="P3427" s="137"/>
      <c r="Q3427" s="136"/>
      <c r="R3427" s="135"/>
      <c r="S3427" s="137"/>
      <c r="T3427" s="132"/>
      <c r="U3427" s="134"/>
    </row>
    <row r="3428" spans="1:21" s="148" customFormat="1" x14ac:dyDescent="0.3">
      <c r="A3428" s="111"/>
      <c r="B3428" s="135"/>
      <c r="C3428" s="137"/>
      <c r="D3428" s="137"/>
      <c r="E3428" s="135"/>
      <c r="F3428" s="134"/>
      <c r="G3428" s="132"/>
      <c r="H3428" s="106"/>
      <c r="I3428" s="135"/>
      <c r="J3428" s="137"/>
      <c r="K3428" s="137"/>
      <c r="L3428" s="135"/>
      <c r="M3428" s="134"/>
      <c r="N3428" s="132"/>
      <c r="O3428" s="106"/>
      <c r="P3428" s="135"/>
      <c r="Q3428" s="137"/>
      <c r="R3428" s="137"/>
      <c r="S3428" s="135"/>
      <c r="T3428" s="134"/>
      <c r="U3428" s="132"/>
    </row>
    <row r="3429" spans="1:21" s="148" customFormat="1" x14ac:dyDescent="0.3">
      <c r="A3429" s="111"/>
      <c r="B3429" s="136"/>
      <c r="C3429" s="138"/>
      <c r="D3429" s="135"/>
      <c r="E3429" s="138"/>
      <c r="F3429" s="136"/>
      <c r="G3429" s="138"/>
      <c r="H3429" s="106"/>
      <c r="I3429" s="136"/>
      <c r="J3429" s="138"/>
      <c r="K3429" s="135"/>
      <c r="L3429" s="138"/>
      <c r="M3429" s="136"/>
      <c r="N3429" s="138"/>
      <c r="O3429" s="106"/>
      <c r="P3429" s="136"/>
      <c r="Q3429" s="138"/>
      <c r="R3429" s="135"/>
      <c r="S3429" s="138"/>
      <c r="T3429" s="136"/>
      <c r="U3429" s="138"/>
    </row>
    <row r="3430" spans="1:21" s="148" customFormat="1" x14ac:dyDescent="0.3">
      <c r="A3430" s="111"/>
      <c r="B3430" s="145"/>
      <c r="C3430" s="146"/>
      <c r="D3430" s="145"/>
      <c r="E3430" s="147"/>
      <c r="F3430" s="145"/>
      <c r="G3430" s="146"/>
      <c r="H3430" s="106"/>
      <c r="I3430" s="145"/>
      <c r="J3430" s="146"/>
      <c r="K3430" s="145"/>
      <c r="L3430" s="147"/>
      <c r="M3430" s="145"/>
      <c r="N3430" s="146"/>
      <c r="O3430" s="106"/>
      <c r="P3430" s="145"/>
      <c r="Q3430" s="146"/>
      <c r="R3430" s="145"/>
      <c r="S3430" s="147"/>
      <c r="T3430" s="145"/>
      <c r="U3430" s="146"/>
    </row>
    <row r="3431" spans="1:21" s="148" customFormat="1" x14ac:dyDescent="0.3">
      <c r="A3431" s="111"/>
      <c r="C3431" s="111" t="s">
        <v>197</v>
      </c>
      <c r="D3431" s="111" t="s">
        <v>3</v>
      </c>
      <c r="E3431" s="111" t="s">
        <v>203</v>
      </c>
      <c r="J3431" s="111" t="s">
        <v>197</v>
      </c>
      <c r="K3431" s="111" t="s">
        <v>3</v>
      </c>
      <c r="L3431" s="111" t="s">
        <v>203</v>
      </c>
      <c r="Q3431" s="111" t="s">
        <v>197</v>
      </c>
      <c r="R3431" s="111" t="s">
        <v>3</v>
      </c>
      <c r="S3431" s="111" t="s">
        <v>203</v>
      </c>
    </row>
    <row r="3432" spans="1:21" s="148" customFormat="1" x14ac:dyDescent="0.3">
      <c r="A3432" s="111"/>
      <c r="B3432" s="111" t="s">
        <v>199</v>
      </c>
      <c r="C3432" s="148" t="e">
        <f>AVERAGE(B3423,C3424,D3425,E3426,F3427,G3428)</f>
        <v>#DIV/0!</v>
      </c>
      <c r="D3432" s="148" t="e">
        <f>STDEV(B3423,C3424,D3425,E3426,F3427,G3428)</f>
        <v>#DIV/0!</v>
      </c>
      <c r="E3432" s="148" t="e">
        <f>ROUND((D3432/C3432)*100,2)&amp;"%"</f>
        <v>#DIV/0!</v>
      </c>
      <c r="I3432" s="111" t="s">
        <v>199</v>
      </c>
      <c r="J3432" s="148" t="e">
        <f>AVERAGE(I3423,J3424,K3425,L3426,M3427,N3428)</f>
        <v>#DIV/0!</v>
      </c>
      <c r="K3432" s="148" t="e">
        <f>STDEV(I3423,J3424,K3425,L3426,M3427,N3428)</f>
        <v>#DIV/0!</v>
      </c>
      <c r="L3432" s="148" t="e">
        <f>ROUND((K3432/J3432)*100,2)&amp;"%"</f>
        <v>#DIV/0!</v>
      </c>
      <c r="P3432" s="111" t="s">
        <v>199</v>
      </c>
      <c r="Q3432" s="148" t="e">
        <f>AVERAGE(P3423,Q3424,R3425,S3426,T3427,U3428)</f>
        <v>#DIV/0!</v>
      </c>
      <c r="R3432" s="148" t="e">
        <f>STDEV(P3423,Q3424,R3425,S3426,T3427,U3428)</f>
        <v>#DIV/0!</v>
      </c>
      <c r="S3432" s="148" t="e">
        <f>ROUND((R3432/Q3432)*100,2)&amp;"%"</f>
        <v>#DIV/0!</v>
      </c>
    </row>
    <row r="3433" spans="1:21" s="148" customFormat="1" x14ac:dyDescent="0.3">
      <c r="A3433" s="111"/>
      <c r="B3433" s="111" t="s">
        <v>198</v>
      </c>
      <c r="C3433" s="148" t="e">
        <f>AVERAGE(B3424,C3423,D3423,F3423,G3423,E3424)</f>
        <v>#DIV/0!</v>
      </c>
      <c r="D3433" s="148" t="e">
        <f>STDEV(B3424,C3423,D3423,E3424,F3423,G3423)</f>
        <v>#DIV/0!</v>
      </c>
      <c r="E3433" s="148" t="e">
        <f t="shared" ref="E3433:E3437" si="570">ROUND((D3433/C3433)*100,2)&amp;"%"</f>
        <v>#DIV/0!</v>
      </c>
      <c r="F3433" s="111"/>
      <c r="G3433" s="111"/>
      <c r="I3433" s="111" t="s">
        <v>198</v>
      </c>
      <c r="J3433" s="148" t="e">
        <f>AVERAGE(I3424,J3423,K3423,M3423,N3423,L3424)</f>
        <v>#DIV/0!</v>
      </c>
      <c r="K3433" s="148" t="e">
        <f>STDEV(I3424,J3423,K3423,L3424,M3423,N3423)</f>
        <v>#DIV/0!</v>
      </c>
      <c r="L3433" s="148" t="e">
        <f t="shared" ref="L3433:L3437" si="571">ROUND((K3433/J3433)*100,2)&amp;"%"</f>
        <v>#DIV/0!</v>
      </c>
      <c r="M3433" s="111"/>
      <c r="N3433" s="111"/>
      <c r="P3433" s="111" t="s">
        <v>198</v>
      </c>
      <c r="Q3433" s="148" t="e">
        <f>AVERAGE(P3424,Q3423,R3423,T3423,U3423,S3424)</f>
        <v>#DIV/0!</v>
      </c>
      <c r="R3433" s="148" t="e">
        <f>STDEV(P3424,Q3423,R3423,S3424,T3423,U3423)</f>
        <v>#DIV/0!</v>
      </c>
      <c r="S3433" s="148" t="e">
        <f t="shared" ref="S3433:S3437" si="572">ROUND((R3433/Q3433)*100,2)&amp;"%"</f>
        <v>#DIV/0!</v>
      </c>
      <c r="T3433" s="111"/>
      <c r="U3433" s="111"/>
    </row>
    <row r="3434" spans="1:21" s="148" customFormat="1" x14ac:dyDescent="0.3">
      <c r="A3434" s="111"/>
      <c r="B3434" s="111" t="s">
        <v>200</v>
      </c>
      <c r="C3434" s="148" t="e">
        <f>AVERAGE(B3426,C3425,D3424,E3423,F3428,G3427)</f>
        <v>#DIV/0!</v>
      </c>
      <c r="D3434" s="148" t="e">
        <f>STDEV(B3426,C3425,D3424,E3423,F3428,G3427)</f>
        <v>#DIV/0!</v>
      </c>
      <c r="E3434" s="148" t="e">
        <f t="shared" si="570"/>
        <v>#DIV/0!</v>
      </c>
      <c r="F3434" s="111"/>
      <c r="G3434" s="111"/>
      <c r="I3434" s="111" t="s">
        <v>200</v>
      </c>
      <c r="J3434" s="148" t="e">
        <f>AVERAGE(I3426,J3425,K3424,L3423,M3428,N3427)</f>
        <v>#DIV/0!</v>
      </c>
      <c r="K3434" s="148" t="e">
        <f>STDEV(I3426,J3425,K3424,L3423,M3428,N3427)</f>
        <v>#DIV/0!</v>
      </c>
      <c r="L3434" s="148" t="e">
        <f t="shared" si="571"/>
        <v>#DIV/0!</v>
      </c>
      <c r="M3434" s="111"/>
      <c r="N3434" s="111"/>
      <c r="P3434" s="111" t="s">
        <v>200</v>
      </c>
      <c r="Q3434" s="148" t="e">
        <f>AVERAGE(P3426,Q3425,R3424,S3423,T3428,U3427)</f>
        <v>#DIV/0!</v>
      </c>
      <c r="R3434" s="148" t="e">
        <f>STDEV(P3426,Q3425,R3424,S3423,T3428,U3427)</f>
        <v>#DIV/0!</v>
      </c>
      <c r="S3434" s="148" t="e">
        <f t="shared" si="572"/>
        <v>#DIV/0!</v>
      </c>
      <c r="T3434" s="111"/>
      <c r="U3434" s="111"/>
    </row>
    <row r="3435" spans="1:21" s="148" customFormat="1" x14ac:dyDescent="0.3">
      <c r="A3435" s="111"/>
      <c r="B3435" s="111" t="s">
        <v>201</v>
      </c>
      <c r="C3435" s="148" t="e">
        <f>AVERAGE(B3427,C3428,D3428,E3427,F3426,G3425)</f>
        <v>#DIV/0!</v>
      </c>
      <c r="D3435" s="148" t="e">
        <f>STDEV(B3427,C3428,D3428,E3427,F3426,G3425)</f>
        <v>#DIV/0!</v>
      </c>
      <c r="E3435" s="148" t="e">
        <f t="shared" si="570"/>
        <v>#DIV/0!</v>
      </c>
      <c r="F3435" s="111"/>
      <c r="G3435" s="111"/>
      <c r="I3435" s="111" t="s">
        <v>201</v>
      </c>
      <c r="J3435" s="148" t="e">
        <f>AVERAGE(I3427,J3428,K3428,L3427,M3426,N3425)</f>
        <v>#DIV/0!</v>
      </c>
      <c r="K3435" s="148" t="e">
        <f>STDEV(I3427,J3428,K3428,L3427,M3426,N3425)</f>
        <v>#DIV/0!</v>
      </c>
      <c r="L3435" s="148" t="e">
        <f t="shared" si="571"/>
        <v>#DIV/0!</v>
      </c>
      <c r="M3435" s="111"/>
      <c r="N3435" s="111"/>
      <c r="P3435" s="111" t="s">
        <v>201</v>
      </c>
      <c r="Q3435" s="148" t="e">
        <f>AVERAGE(P3427,Q3428,R3428,S3427,T3426,U3425)</f>
        <v>#DIV/0!</v>
      </c>
      <c r="R3435" s="148" t="e">
        <f>STDEV(P3427,Q3428,R3428,S3427,T3426,U3425)</f>
        <v>#DIV/0!</v>
      </c>
      <c r="S3435" s="148" t="e">
        <f t="shared" si="572"/>
        <v>#DIV/0!</v>
      </c>
      <c r="T3435" s="111"/>
      <c r="U3435" s="111"/>
    </row>
    <row r="3436" spans="1:21" s="148" customFormat="1" x14ac:dyDescent="0.3">
      <c r="A3436" s="111"/>
      <c r="B3436" s="111" t="s">
        <v>202</v>
      </c>
      <c r="C3436" s="148" t="e">
        <f>AVERAGE(B3429,C3427,D3426,G3424,F3429,E3430)</f>
        <v>#DIV/0!</v>
      </c>
      <c r="D3436" s="148" t="e">
        <f>STDEV(B3429,C3427,D3426,G3424,F3429,E3430)</f>
        <v>#DIV/0!</v>
      </c>
      <c r="E3436" s="148" t="e">
        <f t="shared" si="570"/>
        <v>#DIV/0!</v>
      </c>
      <c r="F3436" s="111"/>
      <c r="G3436" s="111"/>
      <c r="I3436" s="111" t="s">
        <v>202</v>
      </c>
      <c r="J3436" s="148" t="e">
        <f>AVERAGE(I3429,J3427,K3426,N3424,M3429,L3430)</f>
        <v>#DIV/0!</v>
      </c>
      <c r="K3436" s="148" t="e">
        <f>STDEV(I3429,J3427,K3426,N3424,M3429,L3430)</f>
        <v>#DIV/0!</v>
      </c>
      <c r="L3436" s="148" t="e">
        <f t="shared" si="571"/>
        <v>#DIV/0!</v>
      </c>
      <c r="M3436" s="111"/>
      <c r="N3436" s="111"/>
      <c r="P3436" s="111" t="s">
        <v>202</v>
      </c>
      <c r="Q3436" s="148" t="e">
        <f>AVERAGE(P3429,Q3427,R3426,U3424,T3429,S3430)</f>
        <v>#DIV/0!</v>
      </c>
      <c r="R3436" s="148" t="e">
        <f>STDEV(P3429,Q3427,R3426,U3424,T3429,S3430)</f>
        <v>#DIV/0!</v>
      </c>
      <c r="S3436" s="148" t="e">
        <f t="shared" si="572"/>
        <v>#DIV/0!</v>
      </c>
      <c r="T3436" s="111"/>
      <c r="U3436" s="111"/>
    </row>
    <row r="3437" spans="1:21" s="148" customFormat="1" x14ac:dyDescent="0.3">
      <c r="A3437" s="111"/>
      <c r="B3437" s="111" t="s">
        <v>204</v>
      </c>
      <c r="C3437" s="148" t="e">
        <f>AVERAGE(B3430,C3429,D3430,E3429,F3430,G3429)</f>
        <v>#DIV/0!</v>
      </c>
      <c r="D3437" s="148" t="e">
        <f>STDEV(B3430,C3429,D3430,E3429,F3430,G3429)</f>
        <v>#DIV/0!</v>
      </c>
      <c r="E3437" s="148" t="e">
        <f t="shared" si="570"/>
        <v>#DIV/0!</v>
      </c>
      <c r="F3437" s="111"/>
      <c r="G3437" s="111"/>
      <c r="I3437" s="111" t="s">
        <v>204</v>
      </c>
      <c r="J3437" s="148" t="e">
        <f>AVERAGE(I3430,J3429,K3430,L3429,M3430,N3429)</f>
        <v>#DIV/0!</v>
      </c>
      <c r="K3437" s="148" t="e">
        <f>STDEV(I3430,J3429,K3430,L3429,M3430,N3429)</f>
        <v>#DIV/0!</v>
      </c>
      <c r="L3437" s="148" t="e">
        <f t="shared" si="571"/>
        <v>#DIV/0!</v>
      </c>
      <c r="M3437" s="111"/>
      <c r="N3437" s="111"/>
      <c r="P3437" s="111" t="s">
        <v>204</v>
      </c>
      <c r="Q3437" s="148" t="e">
        <f>AVERAGE(P3430,Q3429,R3430,S3429,T3430,U3429)</f>
        <v>#DIV/0!</v>
      </c>
      <c r="R3437" s="148" t="e">
        <f>STDEV(P3430,Q3429,R3430,S3429,T3430,U3429)</f>
        <v>#DIV/0!</v>
      </c>
      <c r="S3437" s="148" t="e">
        <f t="shared" si="572"/>
        <v>#DIV/0!</v>
      </c>
      <c r="T3437" s="111"/>
      <c r="U3437" s="111"/>
    </row>
    <row r="3438" spans="1:21" s="148" customFormat="1" x14ac:dyDescent="0.3">
      <c r="A3438" s="111"/>
      <c r="B3438" s="111"/>
      <c r="C3438" s="111"/>
      <c r="D3438" s="111"/>
      <c r="E3438" s="111"/>
      <c r="F3438" s="111"/>
      <c r="G3438" s="111"/>
      <c r="I3438" s="111"/>
      <c r="J3438" s="111"/>
      <c r="K3438" s="111"/>
      <c r="L3438" s="111"/>
      <c r="M3438" s="111"/>
      <c r="N3438" s="111"/>
      <c r="P3438" s="111"/>
      <c r="Q3438" s="111"/>
      <c r="R3438" s="111"/>
      <c r="S3438" s="111"/>
      <c r="T3438" s="111"/>
      <c r="U3438" s="111"/>
    </row>
    <row r="3439" spans="1:21" s="148" customFormat="1" x14ac:dyDescent="0.3">
      <c r="A3439" s="111"/>
      <c r="B3439" s="52" t="s">
        <v>194</v>
      </c>
      <c r="C3439" s="106"/>
      <c r="D3439" s="106"/>
      <c r="E3439" s="106"/>
      <c r="F3439" s="106"/>
      <c r="G3439" s="106"/>
      <c r="H3439" s="106"/>
      <c r="I3439" s="52" t="s">
        <v>195</v>
      </c>
      <c r="J3439" s="106"/>
      <c r="K3439" s="106"/>
      <c r="L3439" s="106"/>
      <c r="M3439" s="106"/>
      <c r="N3439" s="106"/>
      <c r="O3439" s="106"/>
      <c r="P3439" s="52" t="s">
        <v>196</v>
      </c>
      <c r="Q3439" s="106"/>
      <c r="R3439" s="106"/>
      <c r="S3439" s="106"/>
      <c r="T3439" s="106"/>
      <c r="U3439" s="106"/>
    </row>
    <row r="3440" spans="1:21" s="148" customFormat="1" x14ac:dyDescent="0.3">
      <c r="A3440" s="111"/>
      <c r="B3440" s="131"/>
      <c r="C3440" s="131"/>
      <c r="D3440" s="131"/>
      <c r="E3440" s="131"/>
      <c r="F3440" s="131"/>
      <c r="G3440" s="131"/>
      <c r="H3440" s="106"/>
      <c r="I3440" s="131"/>
      <c r="J3440" s="131"/>
      <c r="K3440" s="131"/>
      <c r="L3440" s="131"/>
      <c r="M3440" s="131"/>
      <c r="N3440" s="131"/>
      <c r="O3440" s="106"/>
      <c r="P3440" s="131"/>
      <c r="Q3440" s="131"/>
      <c r="R3440" s="131"/>
      <c r="S3440" s="131"/>
      <c r="T3440" s="131"/>
      <c r="U3440" s="131"/>
    </row>
    <row r="3441" spans="1:21" s="148" customFormat="1" x14ac:dyDescent="0.3">
      <c r="A3441" s="111"/>
      <c r="B3441" s="132"/>
      <c r="C3441" s="133"/>
      <c r="D3441" s="133"/>
      <c r="E3441" s="134"/>
      <c r="F3441" s="133"/>
      <c r="G3441" s="133"/>
      <c r="H3441" s="106"/>
      <c r="I3441" s="132"/>
      <c r="J3441" s="133"/>
      <c r="K3441" s="133"/>
      <c r="L3441" s="134"/>
      <c r="M3441" s="133"/>
      <c r="N3441" s="133"/>
      <c r="O3441" s="106"/>
      <c r="P3441" s="132"/>
      <c r="Q3441" s="133"/>
      <c r="R3441" s="133"/>
      <c r="S3441" s="134"/>
      <c r="T3441" s="133"/>
      <c r="U3441" s="133"/>
    </row>
    <row r="3442" spans="1:21" s="148" customFormat="1" x14ac:dyDescent="0.3">
      <c r="A3442" s="111"/>
      <c r="B3442" s="133"/>
      <c r="C3442" s="132"/>
      <c r="D3442" s="134"/>
      <c r="E3442" s="133"/>
      <c r="F3442" s="135"/>
      <c r="G3442" s="136"/>
      <c r="H3442" s="106"/>
      <c r="I3442" s="133"/>
      <c r="J3442" s="132"/>
      <c r="K3442" s="134"/>
      <c r="L3442" s="133"/>
      <c r="M3442" s="135"/>
      <c r="N3442" s="136"/>
      <c r="O3442" s="106"/>
      <c r="P3442" s="133"/>
      <c r="Q3442" s="132"/>
      <c r="R3442" s="134"/>
      <c r="S3442" s="133"/>
      <c r="T3442" s="135"/>
      <c r="U3442" s="136"/>
    </row>
    <row r="3443" spans="1:21" s="148" customFormat="1" x14ac:dyDescent="0.3">
      <c r="A3443" s="111"/>
      <c r="B3443" s="135"/>
      <c r="C3443" s="134"/>
      <c r="D3443" s="132"/>
      <c r="E3443" s="135"/>
      <c r="F3443" s="135"/>
      <c r="G3443" s="137"/>
      <c r="H3443" s="106"/>
      <c r="I3443" s="135"/>
      <c r="J3443" s="134"/>
      <c r="K3443" s="132"/>
      <c r="L3443" s="135"/>
      <c r="M3443" s="135"/>
      <c r="N3443" s="137"/>
      <c r="O3443" s="106"/>
      <c r="P3443" s="135"/>
      <c r="Q3443" s="134"/>
      <c r="R3443" s="132"/>
      <c r="S3443" s="135"/>
      <c r="T3443" s="135"/>
      <c r="U3443" s="137"/>
    </row>
    <row r="3444" spans="1:21" s="148" customFormat="1" x14ac:dyDescent="0.3">
      <c r="A3444" s="111"/>
      <c r="B3444" s="134"/>
      <c r="C3444" s="135"/>
      <c r="D3444" s="136"/>
      <c r="E3444" s="132"/>
      <c r="F3444" s="137"/>
      <c r="G3444" s="135"/>
      <c r="H3444" s="106"/>
      <c r="I3444" s="134"/>
      <c r="J3444" s="135"/>
      <c r="K3444" s="136"/>
      <c r="L3444" s="132"/>
      <c r="M3444" s="137"/>
      <c r="N3444" s="135"/>
      <c r="O3444" s="106"/>
      <c r="P3444" s="134"/>
      <c r="Q3444" s="135"/>
      <c r="R3444" s="136"/>
      <c r="S3444" s="132"/>
      <c r="T3444" s="137"/>
      <c r="U3444" s="135"/>
    </row>
    <row r="3445" spans="1:21" s="148" customFormat="1" x14ac:dyDescent="0.3">
      <c r="A3445" s="111"/>
      <c r="B3445" s="137"/>
      <c r="C3445" s="136"/>
      <c r="D3445" s="135"/>
      <c r="E3445" s="137"/>
      <c r="F3445" s="132"/>
      <c r="G3445" s="134"/>
      <c r="H3445" s="106"/>
      <c r="I3445" s="137"/>
      <c r="J3445" s="136"/>
      <c r="K3445" s="135"/>
      <c r="L3445" s="137"/>
      <c r="M3445" s="132"/>
      <c r="N3445" s="134"/>
      <c r="O3445" s="106"/>
      <c r="P3445" s="137"/>
      <c r="Q3445" s="136"/>
      <c r="R3445" s="135"/>
      <c r="S3445" s="137"/>
      <c r="T3445" s="132"/>
      <c r="U3445" s="134"/>
    </row>
    <row r="3446" spans="1:21" s="148" customFormat="1" x14ac:dyDescent="0.3">
      <c r="A3446" s="111"/>
      <c r="B3446" s="135"/>
      <c r="C3446" s="137"/>
      <c r="D3446" s="137"/>
      <c r="E3446" s="135"/>
      <c r="F3446" s="134"/>
      <c r="G3446" s="132"/>
      <c r="H3446" s="106"/>
      <c r="I3446" s="135"/>
      <c r="J3446" s="137"/>
      <c r="K3446" s="137"/>
      <c r="L3446" s="135"/>
      <c r="M3446" s="134"/>
      <c r="N3446" s="132"/>
      <c r="O3446" s="106"/>
      <c r="P3446" s="135"/>
      <c r="Q3446" s="137"/>
      <c r="R3446" s="137"/>
      <c r="S3446" s="135"/>
      <c r="T3446" s="134"/>
      <c r="U3446" s="132"/>
    </row>
    <row r="3447" spans="1:21" s="148" customFormat="1" x14ac:dyDescent="0.3">
      <c r="A3447" s="111"/>
      <c r="B3447" s="136"/>
      <c r="C3447" s="138"/>
      <c r="D3447" s="135"/>
      <c r="E3447" s="138"/>
      <c r="F3447" s="136"/>
      <c r="G3447" s="138"/>
      <c r="H3447" s="106"/>
      <c r="I3447" s="136"/>
      <c r="J3447" s="138"/>
      <c r="K3447" s="135"/>
      <c r="L3447" s="138"/>
      <c r="M3447" s="136"/>
      <c r="N3447" s="138"/>
      <c r="O3447" s="106"/>
      <c r="P3447" s="136"/>
      <c r="Q3447" s="138"/>
      <c r="R3447" s="135"/>
      <c r="S3447" s="138"/>
      <c r="T3447" s="136"/>
      <c r="U3447" s="138"/>
    </row>
    <row r="3448" spans="1:21" s="148" customFormat="1" x14ac:dyDescent="0.3">
      <c r="A3448" s="111"/>
      <c r="B3448" s="145"/>
      <c r="C3448" s="146"/>
      <c r="D3448" s="145"/>
      <c r="E3448" s="147"/>
      <c r="F3448" s="145"/>
      <c r="G3448" s="146"/>
      <c r="H3448" s="106"/>
      <c r="I3448" s="145"/>
      <c r="J3448" s="146"/>
      <c r="K3448" s="145"/>
      <c r="L3448" s="147"/>
      <c r="M3448" s="145"/>
      <c r="N3448" s="146"/>
      <c r="O3448" s="106"/>
      <c r="P3448" s="145"/>
      <c r="Q3448" s="146"/>
      <c r="R3448" s="145"/>
      <c r="S3448" s="147"/>
      <c r="T3448" s="145"/>
      <c r="U3448" s="146"/>
    </row>
    <row r="3449" spans="1:21" s="148" customFormat="1" x14ac:dyDescent="0.3">
      <c r="A3449" s="111"/>
      <c r="C3449" s="111" t="s">
        <v>197</v>
      </c>
      <c r="D3449" s="111" t="s">
        <v>3</v>
      </c>
      <c r="E3449" s="111" t="s">
        <v>203</v>
      </c>
      <c r="J3449" s="111" t="s">
        <v>197</v>
      </c>
      <c r="K3449" s="111" t="s">
        <v>3</v>
      </c>
      <c r="L3449" s="111" t="s">
        <v>203</v>
      </c>
      <c r="Q3449" s="111" t="s">
        <v>197</v>
      </c>
      <c r="R3449" s="111" t="s">
        <v>3</v>
      </c>
      <c r="S3449" s="111" t="s">
        <v>203</v>
      </c>
    </row>
    <row r="3450" spans="1:21" s="148" customFormat="1" x14ac:dyDescent="0.3">
      <c r="A3450" s="111"/>
      <c r="B3450" s="111" t="s">
        <v>199</v>
      </c>
      <c r="C3450" s="148" t="e">
        <f>AVERAGE(B3441,C3442,D3443,E3444,F3445,G3446)</f>
        <v>#DIV/0!</v>
      </c>
      <c r="D3450" s="148" t="e">
        <f>STDEV(B3441,C3442,D3443,E3444,F3445,G3446)</f>
        <v>#DIV/0!</v>
      </c>
      <c r="E3450" s="148" t="e">
        <f>ROUND((D3450/C3450)*100,2)&amp;"%"</f>
        <v>#DIV/0!</v>
      </c>
      <c r="I3450" s="111" t="s">
        <v>199</v>
      </c>
      <c r="J3450" s="148" t="e">
        <f>AVERAGE(I3441,J3442,K3443,L3444,M3445,N3446)</f>
        <v>#DIV/0!</v>
      </c>
      <c r="K3450" s="148" t="e">
        <f>STDEV(I3441,J3442,K3443,L3444,M3445,N3446)</f>
        <v>#DIV/0!</v>
      </c>
      <c r="L3450" s="148" t="e">
        <f>ROUND((K3450/J3450)*100,2)&amp;"%"</f>
        <v>#DIV/0!</v>
      </c>
      <c r="P3450" s="111" t="s">
        <v>199</v>
      </c>
      <c r="Q3450" s="148" t="e">
        <f>AVERAGE(P3441,Q3442,R3443,S3444,T3445,U3446)</f>
        <v>#DIV/0!</v>
      </c>
      <c r="R3450" s="148" t="e">
        <f>STDEV(P3441,Q3442,R3443,S3444,T3445,U3446)</f>
        <v>#DIV/0!</v>
      </c>
      <c r="S3450" s="148" t="e">
        <f>ROUND((R3450/Q3450)*100,2)&amp;"%"</f>
        <v>#DIV/0!</v>
      </c>
    </row>
    <row r="3451" spans="1:21" s="148" customFormat="1" x14ac:dyDescent="0.3">
      <c r="A3451" s="111"/>
      <c r="B3451" s="111" t="s">
        <v>198</v>
      </c>
      <c r="C3451" s="148" t="e">
        <f>AVERAGE(B3442,C3441,D3441,F3441,G3441,E3442)</f>
        <v>#DIV/0!</v>
      </c>
      <c r="D3451" s="148" t="e">
        <f>STDEV(B3442,C3441,D3441,E3442,F3441,G3441)</f>
        <v>#DIV/0!</v>
      </c>
      <c r="E3451" s="148" t="e">
        <f t="shared" ref="E3451:E3455" si="573">ROUND((D3451/C3451)*100,2)&amp;"%"</f>
        <v>#DIV/0!</v>
      </c>
      <c r="F3451" s="111"/>
      <c r="G3451" s="111"/>
      <c r="I3451" s="111" t="s">
        <v>198</v>
      </c>
      <c r="J3451" s="148" t="e">
        <f>AVERAGE(I3442,J3441,K3441,M3441,N3441,L3442)</f>
        <v>#DIV/0!</v>
      </c>
      <c r="K3451" s="148" t="e">
        <f>STDEV(I3442,J3441,K3441,L3442,M3441,N3441)</f>
        <v>#DIV/0!</v>
      </c>
      <c r="L3451" s="148" t="e">
        <f t="shared" ref="L3451:L3455" si="574">ROUND((K3451/J3451)*100,2)&amp;"%"</f>
        <v>#DIV/0!</v>
      </c>
      <c r="M3451" s="111"/>
      <c r="N3451" s="111"/>
      <c r="P3451" s="111" t="s">
        <v>198</v>
      </c>
      <c r="Q3451" s="148" t="e">
        <f>AVERAGE(P3442,Q3441,R3441,T3441,U3441,S3442)</f>
        <v>#DIV/0!</v>
      </c>
      <c r="R3451" s="148" t="e">
        <f>STDEV(P3442,Q3441,R3441,S3442,T3441,U3441)</f>
        <v>#DIV/0!</v>
      </c>
      <c r="S3451" s="148" t="e">
        <f t="shared" ref="S3451:S3455" si="575">ROUND((R3451/Q3451)*100,2)&amp;"%"</f>
        <v>#DIV/0!</v>
      </c>
      <c r="T3451" s="111"/>
      <c r="U3451" s="111"/>
    </row>
    <row r="3452" spans="1:21" s="148" customFormat="1" x14ac:dyDescent="0.3">
      <c r="A3452" s="111"/>
      <c r="B3452" s="111" t="s">
        <v>200</v>
      </c>
      <c r="C3452" s="148" t="e">
        <f>AVERAGE(B3444,C3443,D3442,E3441,F3446,G3445)</f>
        <v>#DIV/0!</v>
      </c>
      <c r="D3452" s="148" t="e">
        <f>STDEV(B3444,C3443,D3442,E3441,F3446,G3445)</f>
        <v>#DIV/0!</v>
      </c>
      <c r="E3452" s="148" t="e">
        <f t="shared" si="573"/>
        <v>#DIV/0!</v>
      </c>
      <c r="F3452" s="111"/>
      <c r="G3452" s="111"/>
      <c r="I3452" s="111" t="s">
        <v>200</v>
      </c>
      <c r="J3452" s="148" t="e">
        <f>AVERAGE(I3444,J3443,K3442,L3441,M3446,N3445)</f>
        <v>#DIV/0!</v>
      </c>
      <c r="K3452" s="148" t="e">
        <f>STDEV(I3444,J3443,K3442,L3441,M3446,N3445)</f>
        <v>#DIV/0!</v>
      </c>
      <c r="L3452" s="148" t="e">
        <f t="shared" si="574"/>
        <v>#DIV/0!</v>
      </c>
      <c r="M3452" s="111"/>
      <c r="N3452" s="111"/>
      <c r="P3452" s="111" t="s">
        <v>200</v>
      </c>
      <c r="Q3452" s="148" t="e">
        <f>AVERAGE(P3444,Q3443,R3442,S3441,T3446,U3445)</f>
        <v>#DIV/0!</v>
      </c>
      <c r="R3452" s="148" t="e">
        <f>STDEV(P3444,Q3443,R3442,S3441,T3446,U3445)</f>
        <v>#DIV/0!</v>
      </c>
      <c r="S3452" s="148" t="e">
        <f t="shared" si="575"/>
        <v>#DIV/0!</v>
      </c>
      <c r="T3452" s="111"/>
      <c r="U3452" s="111"/>
    </row>
    <row r="3453" spans="1:21" s="148" customFormat="1" x14ac:dyDescent="0.3">
      <c r="A3453" s="111"/>
      <c r="B3453" s="111" t="s">
        <v>201</v>
      </c>
      <c r="C3453" s="148" t="e">
        <f>AVERAGE(B3445,C3446,D3446,E3445,F3444,G3443)</f>
        <v>#DIV/0!</v>
      </c>
      <c r="D3453" s="148" t="e">
        <f>STDEV(B3445,C3446,D3446,E3445,F3444,G3443)</f>
        <v>#DIV/0!</v>
      </c>
      <c r="E3453" s="148" t="e">
        <f t="shared" si="573"/>
        <v>#DIV/0!</v>
      </c>
      <c r="F3453" s="111"/>
      <c r="G3453" s="111"/>
      <c r="I3453" s="111" t="s">
        <v>201</v>
      </c>
      <c r="J3453" s="148" t="e">
        <f>AVERAGE(I3445,J3446,K3446,L3445,M3444,N3443)</f>
        <v>#DIV/0!</v>
      </c>
      <c r="K3453" s="148" t="e">
        <f>STDEV(I3445,J3446,K3446,L3445,M3444,N3443)</f>
        <v>#DIV/0!</v>
      </c>
      <c r="L3453" s="148" t="e">
        <f t="shared" si="574"/>
        <v>#DIV/0!</v>
      </c>
      <c r="M3453" s="111"/>
      <c r="N3453" s="111"/>
      <c r="P3453" s="111" t="s">
        <v>201</v>
      </c>
      <c r="Q3453" s="148" t="e">
        <f>AVERAGE(P3445,Q3446,R3446,S3445,T3444,U3443)</f>
        <v>#DIV/0!</v>
      </c>
      <c r="R3453" s="148" t="e">
        <f>STDEV(P3445,Q3446,R3446,S3445,T3444,U3443)</f>
        <v>#DIV/0!</v>
      </c>
      <c r="S3453" s="148" t="e">
        <f t="shared" si="575"/>
        <v>#DIV/0!</v>
      </c>
      <c r="T3453" s="111"/>
      <c r="U3453" s="111"/>
    </row>
    <row r="3454" spans="1:21" s="148" customFormat="1" x14ac:dyDescent="0.3">
      <c r="A3454" s="111"/>
      <c r="B3454" s="111" t="s">
        <v>202</v>
      </c>
      <c r="C3454" s="148" t="e">
        <f>AVERAGE(B3447,C3445,D3444,G3442,F3447,E3448)</f>
        <v>#DIV/0!</v>
      </c>
      <c r="D3454" s="148" t="e">
        <f>STDEV(B3447,C3445,D3444,G3442,F3447,E3448)</f>
        <v>#DIV/0!</v>
      </c>
      <c r="E3454" s="148" t="e">
        <f t="shared" si="573"/>
        <v>#DIV/0!</v>
      </c>
      <c r="F3454" s="111"/>
      <c r="G3454" s="111"/>
      <c r="I3454" s="111" t="s">
        <v>202</v>
      </c>
      <c r="J3454" s="148" t="e">
        <f>AVERAGE(I3447,J3445,K3444,N3442,M3447,L3448)</f>
        <v>#DIV/0!</v>
      </c>
      <c r="K3454" s="148" t="e">
        <f>STDEV(I3447,J3445,K3444,N3442,M3447,L3448)</f>
        <v>#DIV/0!</v>
      </c>
      <c r="L3454" s="148" t="e">
        <f t="shared" si="574"/>
        <v>#DIV/0!</v>
      </c>
      <c r="M3454" s="111"/>
      <c r="N3454" s="111"/>
      <c r="P3454" s="111" t="s">
        <v>202</v>
      </c>
      <c r="Q3454" s="148" t="e">
        <f>AVERAGE(P3447,Q3445,R3444,U3442,T3447,S3448)</f>
        <v>#DIV/0!</v>
      </c>
      <c r="R3454" s="148" t="e">
        <f>STDEV(P3447,Q3445,R3444,U3442,T3447,S3448)</f>
        <v>#DIV/0!</v>
      </c>
      <c r="S3454" s="148" t="e">
        <f t="shared" si="575"/>
        <v>#DIV/0!</v>
      </c>
      <c r="T3454" s="111"/>
      <c r="U3454" s="111"/>
    </row>
    <row r="3455" spans="1:21" s="148" customFormat="1" x14ac:dyDescent="0.3">
      <c r="A3455" s="111"/>
      <c r="B3455" s="111" t="s">
        <v>204</v>
      </c>
      <c r="C3455" s="148" t="e">
        <f>AVERAGE(B3448,C3447,D3448,E3447,F3448,G3447)</f>
        <v>#DIV/0!</v>
      </c>
      <c r="D3455" s="148" t="e">
        <f>STDEV(B3448,C3447,D3448,E3447,F3448,G3447)</f>
        <v>#DIV/0!</v>
      </c>
      <c r="E3455" s="148" t="e">
        <f t="shared" si="573"/>
        <v>#DIV/0!</v>
      </c>
      <c r="F3455" s="111"/>
      <c r="G3455" s="111"/>
      <c r="I3455" s="111" t="s">
        <v>204</v>
      </c>
      <c r="J3455" s="148" t="e">
        <f>AVERAGE(I3448,J3447,K3448,L3447,M3448,N3447)</f>
        <v>#DIV/0!</v>
      </c>
      <c r="K3455" s="148" t="e">
        <f>STDEV(I3448,J3447,K3448,L3447,M3448,N3447)</f>
        <v>#DIV/0!</v>
      </c>
      <c r="L3455" s="148" t="e">
        <f t="shared" si="574"/>
        <v>#DIV/0!</v>
      </c>
      <c r="M3455" s="111"/>
      <c r="N3455" s="111"/>
      <c r="P3455" s="111" t="s">
        <v>204</v>
      </c>
      <c r="Q3455" s="148" t="e">
        <f>AVERAGE(P3448,Q3447,R3448,S3447,T3448,U3447)</f>
        <v>#DIV/0!</v>
      </c>
      <c r="R3455" s="148" t="e">
        <f>STDEV(P3448,Q3447,R3448,S3447,T3448,U3447)</f>
        <v>#DIV/0!</v>
      </c>
      <c r="S3455" s="148" t="e">
        <f t="shared" si="575"/>
        <v>#DIV/0!</v>
      </c>
      <c r="T3455" s="111"/>
      <c r="U3455" s="111"/>
    </row>
    <row r="3456" spans="1:21" s="148" customFormat="1" x14ac:dyDescent="0.3">
      <c r="A3456" s="111"/>
      <c r="B3456" s="111"/>
      <c r="C3456" s="111"/>
      <c r="D3456" s="111"/>
      <c r="E3456" s="111"/>
      <c r="F3456" s="111"/>
      <c r="G3456" s="111"/>
      <c r="I3456" s="111"/>
      <c r="J3456" s="111"/>
      <c r="K3456" s="111"/>
      <c r="L3456" s="111"/>
      <c r="M3456" s="111"/>
      <c r="N3456" s="111"/>
      <c r="P3456" s="111"/>
      <c r="Q3456" s="111"/>
      <c r="R3456" s="111"/>
      <c r="S3456" s="111"/>
      <c r="T3456" s="111"/>
      <c r="U3456" s="111"/>
    </row>
    <row r="3457" spans="1:21" s="148" customFormat="1" x14ac:dyDescent="0.3">
      <c r="A3457" s="111"/>
      <c r="B3457" s="52" t="s">
        <v>194</v>
      </c>
      <c r="C3457" s="106"/>
      <c r="D3457" s="106"/>
      <c r="E3457" s="106"/>
      <c r="F3457" s="106"/>
      <c r="G3457" s="106"/>
      <c r="H3457" s="106"/>
      <c r="I3457" s="52" t="s">
        <v>195</v>
      </c>
      <c r="J3457" s="106"/>
      <c r="K3457" s="106"/>
      <c r="L3457" s="106"/>
      <c r="M3457" s="106"/>
      <c r="N3457" s="106"/>
      <c r="O3457" s="106"/>
      <c r="P3457" s="52" t="s">
        <v>196</v>
      </c>
      <c r="Q3457" s="106"/>
      <c r="R3457" s="106"/>
      <c r="S3457" s="106"/>
      <c r="T3457" s="106"/>
      <c r="U3457" s="106"/>
    </row>
    <row r="3458" spans="1:21" s="148" customFormat="1" x14ac:dyDescent="0.3">
      <c r="A3458" s="111"/>
      <c r="B3458" s="131"/>
      <c r="C3458" s="131"/>
      <c r="D3458" s="131"/>
      <c r="E3458" s="131"/>
      <c r="F3458" s="131"/>
      <c r="G3458" s="131"/>
      <c r="H3458" s="106"/>
      <c r="I3458" s="131"/>
      <c r="J3458" s="131"/>
      <c r="K3458" s="131"/>
      <c r="L3458" s="131"/>
      <c r="M3458" s="131"/>
      <c r="N3458" s="131"/>
      <c r="O3458" s="106"/>
      <c r="P3458" s="131"/>
      <c r="Q3458" s="131"/>
      <c r="R3458" s="131"/>
      <c r="S3458" s="131"/>
      <c r="T3458" s="131"/>
      <c r="U3458" s="131"/>
    </row>
    <row r="3459" spans="1:21" s="148" customFormat="1" x14ac:dyDescent="0.3">
      <c r="A3459" s="111"/>
      <c r="B3459" s="132"/>
      <c r="C3459" s="133"/>
      <c r="D3459" s="133"/>
      <c r="E3459" s="134"/>
      <c r="F3459" s="133"/>
      <c r="G3459" s="133"/>
      <c r="H3459" s="106"/>
      <c r="I3459" s="132"/>
      <c r="J3459" s="133"/>
      <c r="K3459" s="133"/>
      <c r="L3459" s="134"/>
      <c r="M3459" s="133"/>
      <c r="N3459" s="133"/>
      <c r="O3459" s="106"/>
      <c r="P3459" s="132"/>
      <c r="Q3459" s="133"/>
      <c r="R3459" s="133"/>
      <c r="S3459" s="134"/>
      <c r="T3459" s="133"/>
      <c r="U3459" s="133"/>
    </row>
    <row r="3460" spans="1:21" s="148" customFormat="1" x14ac:dyDescent="0.3">
      <c r="A3460" s="111"/>
      <c r="B3460" s="133"/>
      <c r="C3460" s="132"/>
      <c r="D3460" s="134"/>
      <c r="E3460" s="133"/>
      <c r="F3460" s="135"/>
      <c r="G3460" s="136"/>
      <c r="H3460" s="106"/>
      <c r="I3460" s="133"/>
      <c r="J3460" s="132"/>
      <c r="K3460" s="134"/>
      <c r="L3460" s="133"/>
      <c r="M3460" s="135"/>
      <c r="N3460" s="136"/>
      <c r="O3460" s="106"/>
      <c r="P3460" s="133"/>
      <c r="Q3460" s="132"/>
      <c r="R3460" s="134"/>
      <c r="S3460" s="133"/>
      <c r="T3460" s="135"/>
      <c r="U3460" s="136"/>
    </row>
    <row r="3461" spans="1:21" s="148" customFormat="1" x14ac:dyDescent="0.3">
      <c r="A3461" s="111"/>
      <c r="B3461" s="135"/>
      <c r="C3461" s="134"/>
      <c r="D3461" s="132"/>
      <c r="E3461" s="135"/>
      <c r="F3461" s="135"/>
      <c r="G3461" s="137"/>
      <c r="H3461" s="106"/>
      <c r="I3461" s="135"/>
      <c r="J3461" s="134"/>
      <c r="K3461" s="132"/>
      <c r="L3461" s="135"/>
      <c r="M3461" s="135"/>
      <c r="N3461" s="137"/>
      <c r="O3461" s="106"/>
      <c r="P3461" s="135"/>
      <c r="Q3461" s="134"/>
      <c r="R3461" s="132"/>
      <c r="S3461" s="135"/>
      <c r="T3461" s="135"/>
      <c r="U3461" s="137"/>
    </row>
    <row r="3462" spans="1:21" s="148" customFormat="1" x14ac:dyDescent="0.3">
      <c r="A3462" s="111"/>
      <c r="B3462" s="134"/>
      <c r="C3462" s="135"/>
      <c r="D3462" s="136"/>
      <c r="E3462" s="132"/>
      <c r="F3462" s="137"/>
      <c r="G3462" s="135"/>
      <c r="H3462" s="106"/>
      <c r="I3462" s="134"/>
      <c r="J3462" s="135"/>
      <c r="K3462" s="136"/>
      <c r="L3462" s="132"/>
      <c r="M3462" s="137"/>
      <c r="N3462" s="135"/>
      <c r="O3462" s="106"/>
      <c r="P3462" s="134"/>
      <c r="Q3462" s="135"/>
      <c r="R3462" s="136"/>
      <c r="S3462" s="132"/>
      <c r="T3462" s="137"/>
      <c r="U3462" s="135"/>
    </row>
    <row r="3463" spans="1:21" s="148" customFormat="1" x14ac:dyDescent="0.3">
      <c r="A3463" s="111"/>
      <c r="B3463" s="137"/>
      <c r="C3463" s="136"/>
      <c r="D3463" s="135"/>
      <c r="E3463" s="137"/>
      <c r="F3463" s="132"/>
      <c r="G3463" s="134"/>
      <c r="H3463" s="106"/>
      <c r="I3463" s="137"/>
      <c r="J3463" s="136"/>
      <c r="K3463" s="135"/>
      <c r="L3463" s="137"/>
      <c r="M3463" s="132"/>
      <c r="N3463" s="134"/>
      <c r="O3463" s="106"/>
      <c r="P3463" s="137"/>
      <c r="Q3463" s="136"/>
      <c r="R3463" s="135"/>
      <c r="S3463" s="137"/>
      <c r="T3463" s="132"/>
      <c r="U3463" s="134"/>
    </row>
    <row r="3464" spans="1:21" s="148" customFormat="1" x14ac:dyDescent="0.3">
      <c r="A3464" s="111"/>
      <c r="B3464" s="135"/>
      <c r="C3464" s="137"/>
      <c r="D3464" s="137"/>
      <c r="E3464" s="135"/>
      <c r="F3464" s="134"/>
      <c r="G3464" s="132"/>
      <c r="H3464" s="106"/>
      <c r="I3464" s="135"/>
      <c r="J3464" s="137"/>
      <c r="K3464" s="137"/>
      <c r="L3464" s="135"/>
      <c r="M3464" s="134"/>
      <c r="N3464" s="132"/>
      <c r="O3464" s="106"/>
      <c r="P3464" s="135"/>
      <c r="Q3464" s="137"/>
      <c r="R3464" s="137"/>
      <c r="S3464" s="135"/>
      <c r="T3464" s="134"/>
      <c r="U3464" s="132"/>
    </row>
    <row r="3465" spans="1:21" s="148" customFormat="1" x14ac:dyDescent="0.3">
      <c r="A3465" s="111"/>
      <c r="B3465" s="136"/>
      <c r="C3465" s="138"/>
      <c r="D3465" s="135"/>
      <c r="E3465" s="138"/>
      <c r="F3465" s="136"/>
      <c r="G3465" s="138"/>
      <c r="H3465" s="106"/>
      <c r="I3465" s="136"/>
      <c r="J3465" s="138"/>
      <c r="K3465" s="135"/>
      <c r="L3465" s="138"/>
      <c r="M3465" s="136"/>
      <c r="N3465" s="138"/>
      <c r="O3465" s="106"/>
      <c r="P3465" s="136"/>
      <c r="Q3465" s="138"/>
      <c r="R3465" s="135"/>
      <c r="S3465" s="138"/>
      <c r="T3465" s="136"/>
      <c r="U3465" s="138"/>
    </row>
    <row r="3466" spans="1:21" s="148" customFormat="1" x14ac:dyDescent="0.3">
      <c r="A3466" s="111"/>
      <c r="B3466" s="145"/>
      <c r="C3466" s="146"/>
      <c r="D3466" s="145"/>
      <c r="E3466" s="147"/>
      <c r="F3466" s="145"/>
      <c r="G3466" s="146"/>
      <c r="H3466" s="106"/>
      <c r="I3466" s="145"/>
      <c r="J3466" s="146"/>
      <c r="K3466" s="145"/>
      <c r="L3466" s="147"/>
      <c r="M3466" s="145"/>
      <c r="N3466" s="146"/>
      <c r="O3466" s="106"/>
      <c r="P3466" s="145"/>
      <c r="Q3466" s="146"/>
      <c r="R3466" s="145"/>
      <c r="S3466" s="147"/>
      <c r="T3466" s="145"/>
      <c r="U3466" s="146"/>
    </row>
    <row r="3467" spans="1:21" s="148" customFormat="1" x14ac:dyDescent="0.3">
      <c r="A3467" s="111"/>
      <c r="C3467" s="111" t="s">
        <v>197</v>
      </c>
      <c r="D3467" s="111" t="s">
        <v>3</v>
      </c>
      <c r="E3467" s="111" t="s">
        <v>203</v>
      </c>
      <c r="J3467" s="111" t="s">
        <v>197</v>
      </c>
      <c r="K3467" s="111" t="s">
        <v>3</v>
      </c>
      <c r="L3467" s="111" t="s">
        <v>203</v>
      </c>
      <c r="Q3467" s="111" t="s">
        <v>197</v>
      </c>
      <c r="R3467" s="111" t="s">
        <v>3</v>
      </c>
      <c r="S3467" s="111" t="s">
        <v>203</v>
      </c>
    </row>
    <row r="3468" spans="1:21" s="148" customFormat="1" x14ac:dyDescent="0.3">
      <c r="A3468" s="111"/>
      <c r="B3468" s="111" t="s">
        <v>199</v>
      </c>
      <c r="C3468" s="148" t="e">
        <f>AVERAGE(B3459,C3460,D3461,E3462,F3463,G3464)</f>
        <v>#DIV/0!</v>
      </c>
      <c r="D3468" s="148" t="e">
        <f>STDEV(B3459,C3460,D3461,E3462,F3463,G3464)</f>
        <v>#DIV/0!</v>
      </c>
      <c r="E3468" s="148" t="e">
        <f>ROUND((D3468/C3468)*100,2)&amp;"%"</f>
        <v>#DIV/0!</v>
      </c>
      <c r="I3468" s="111" t="s">
        <v>199</v>
      </c>
      <c r="J3468" s="148" t="e">
        <f>AVERAGE(I3459,J3460,K3461,L3462,M3463,N3464)</f>
        <v>#DIV/0!</v>
      </c>
      <c r="K3468" s="148" t="e">
        <f>STDEV(I3459,J3460,K3461,L3462,M3463,N3464)</f>
        <v>#DIV/0!</v>
      </c>
      <c r="L3468" s="148" t="e">
        <f>ROUND((K3468/J3468)*100,2)&amp;"%"</f>
        <v>#DIV/0!</v>
      </c>
      <c r="P3468" s="111" t="s">
        <v>199</v>
      </c>
      <c r="Q3468" s="148" t="e">
        <f>AVERAGE(P3459,Q3460,R3461,S3462,T3463,U3464)</f>
        <v>#DIV/0!</v>
      </c>
      <c r="R3468" s="148" t="e">
        <f>STDEV(P3459,Q3460,R3461,S3462,T3463,U3464)</f>
        <v>#DIV/0!</v>
      </c>
      <c r="S3468" s="148" t="e">
        <f>ROUND((R3468/Q3468)*100,2)&amp;"%"</f>
        <v>#DIV/0!</v>
      </c>
    </row>
    <row r="3469" spans="1:21" s="148" customFormat="1" x14ac:dyDescent="0.3">
      <c r="A3469" s="111"/>
      <c r="B3469" s="111" t="s">
        <v>198</v>
      </c>
      <c r="C3469" s="148" t="e">
        <f>AVERAGE(B3460,C3459,D3459,F3459,G3459,E3460)</f>
        <v>#DIV/0!</v>
      </c>
      <c r="D3469" s="148" t="e">
        <f>STDEV(B3460,C3459,D3459,E3460,F3459,G3459)</f>
        <v>#DIV/0!</v>
      </c>
      <c r="E3469" s="148" t="e">
        <f t="shared" ref="E3469:E3473" si="576">ROUND((D3469/C3469)*100,2)&amp;"%"</f>
        <v>#DIV/0!</v>
      </c>
      <c r="F3469" s="111"/>
      <c r="G3469" s="111"/>
      <c r="I3469" s="111" t="s">
        <v>198</v>
      </c>
      <c r="J3469" s="148" t="e">
        <f>AVERAGE(I3460,J3459,K3459,M3459,N3459,L3460)</f>
        <v>#DIV/0!</v>
      </c>
      <c r="K3469" s="148" t="e">
        <f>STDEV(I3460,J3459,K3459,L3460,M3459,N3459)</f>
        <v>#DIV/0!</v>
      </c>
      <c r="L3469" s="148" t="e">
        <f t="shared" ref="L3469:L3473" si="577">ROUND((K3469/J3469)*100,2)&amp;"%"</f>
        <v>#DIV/0!</v>
      </c>
      <c r="M3469" s="111"/>
      <c r="N3469" s="111"/>
      <c r="P3469" s="111" t="s">
        <v>198</v>
      </c>
      <c r="Q3469" s="148" t="e">
        <f>AVERAGE(P3460,Q3459,R3459,T3459,U3459,S3460)</f>
        <v>#DIV/0!</v>
      </c>
      <c r="R3469" s="148" t="e">
        <f>STDEV(P3460,Q3459,R3459,S3460,T3459,U3459)</f>
        <v>#DIV/0!</v>
      </c>
      <c r="S3469" s="148" t="e">
        <f t="shared" ref="S3469:S3473" si="578">ROUND((R3469/Q3469)*100,2)&amp;"%"</f>
        <v>#DIV/0!</v>
      </c>
      <c r="T3469" s="111"/>
      <c r="U3469" s="111"/>
    </row>
    <row r="3470" spans="1:21" s="148" customFormat="1" x14ac:dyDescent="0.3">
      <c r="A3470" s="111"/>
      <c r="B3470" s="111" t="s">
        <v>200</v>
      </c>
      <c r="C3470" s="148" t="e">
        <f>AVERAGE(B3462,C3461,D3460,E3459,F3464,G3463)</f>
        <v>#DIV/0!</v>
      </c>
      <c r="D3470" s="148" t="e">
        <f>STDEV(B3462,C3461,D3460,E3459,F3464,G3463)</f>
        <v>#DIV/0!</v>
      </c>
      <c r="E3470" s="148" t="e">
        <f t="shared" si="576"/>
        <v>#DIV/0!</v>
      </c>
      <c r="F3470" s="111"/>
      <c r="G3470" s="111"/>
      <c r="I3470" s="111" t="s">
        <v>200</v>
      </c>
      <c r="J3470" s="148" t="e">
        <f>AVERAGE(I3462,J3461,K3460,L3459,M3464,N3463)</f>
        <v>#DIV/0!</v>
      </c>
      <c r="K3470" s="148" t="e">
        <f>STDEV(I3462,J3461,K3460,L3459,M3464,N3463)</f>
        <v>#DIV/0!</v>
      </c>
      <c r="L3470" s="148" t="e">
        <f t="shared" si="577"/>
        <v>#DIV/0!</v>
      </c>
      <c r="M3470" s="111"/>
      <c r="N3470" s="111"/>
      <c r="P3470" s="111" t="s">
        <v>200</v>
      </c>
      <c r="Q3470" s="148" t="e">
        <f>AVERAGE(P3462,Q3461,R3460,S3459,T3464,U3463)</f>
        <v>#DIV/0!</v>
      </c>
      <c r="R3470" s="148" t="e">
        <f>STDEV(P3462,Q3461,R3460,S3459,T3464,U3463)</f>
        <v>#DIV/0!</v>
      </c>
      <c r="S3470" s="148" t="e">
        <f t="shared" si="578"/>
        <v>#DIV/0!</v>
      </c>
      <c r="T3470" s="111"/>
      <c r="U3470" s="111"/>
    </row>
    <row r="3471" spans="1:21" s="148" customFormat="1" x14ac:dyDescent="0.3">
      <c r="A3471" s="111"/>
      <c r="B3471" s="111" t="s">
        <v>201</v>
      </c>
      <c r="C3471" s="148" t="e">
        <f>AVERAGE(B3463,C3464,D3464,E3463,F3462,G3461)</f>
        <v>#DIV/0!</v>
      </c>
      <c r="D3471" s="148" t="e">
        <f>STDEV(B3463,C3464,D3464,E3463,F3462,G3461)</f>
        <v>#DIV/0!</v>
      </c>
      <c r="E3471" s="148" t="e">
        <f t="shared" si="576"/>
        <v>#DIV/0!</v>
      </c>
      <c r="F3471" s="111"/>
      <c r="G3471" s="111"/>
      <c r="I3471" s="111" t="s">
        <v>201</v>
      </c>
      <c r="J3471" s="148" t="e">
        <f>AVERAGE(I3463,J3464,K3464,L3463,M3462,N3461)</f>
        <v>#DIV/0!</v>
      </c>
      <c r="K3471" s="148" t="e">
        <f>STDEV(I3463,J3464,K3464,L3463,M3462,N3461)</f>
        <v>#DIV/0!</v>
      </c>
      <c r="L3471" s="148" t="e">
        <f t="shared" si="577"/>
        <v>#DIV/0!</v>
      </c>
      <c r="M3471" s="111"/>
      <c r="N3471" s="111"/>
      <c r="P3471" s="111" t="s">
        <v>201</v>
      </c>
      <c r="Q3471" s="148" t="e">
        <f>AVERAGE(P3463,Q3464,R3464,S3463,T3462,U3461)</f>
        <v>#DIV/0!</v>
      </c>
      <c r="R3471" s="148" t="e">
        <f>STDEV(P3463,Q3464,R3464,S3463,T3462,U3461)</f>
        <v>#DIV/0!</v>
      </c>
      <c r="S3471" s="148" t="e">
        <f t="shared" si="578"/>
        <v>#DIV/0!</v>
      </c>
      <c r="T3471" s="111"/>
      <c r="U3471" s="111"/>
    </row>
    <row r="3472" spans="1:21" s="148" customFormat="1" x14ac:dyDescent="0.3">
      <c r="A3472" s="111"/>
      <c r="B3472" s="111" t="s">
        <v>202</v>
      </c>
      <c r="C3472" s="148" t="e">
        <f>AVERAGE(B3465,C3463,D3462,G3460,F3465,E3466)</f>
        <v>#DIV/0!</v>
      </c>
      <c r="D3472" s="148" t="e">
        <f>STDEV(B3465,C3463,D3462,G3460,F3465,E3466)</f>
        <v>#DIV/0!</v>
      </c>
      <c r="E3472" s="148" t="e">
        <f t="shared" si="576"/>
        <v>#DIV/0!</v>
      </c>
      <c r="F3472" s="111"/>
      <c r="G3472" s="111"/>
      <c r="I3472" s="111" t="s">
        <v>202</v>
      </c>
      <c r="J3472" s="148" t="e">
        <f>AVERAGE(I3465,J3463,K3462,N3460,M3465,L3466)</f>
        <v>#DIV/0!</v>
      </c>
      <c r="K3472" s="148" t="e">
        <f>STDEV(I3465,J3463,K3462,N3460,M3465,L3466)</f>
        <v>#DIV/0!</v>
      </c>
      <c r="L3472" s="148" t="e">
        <f t="shared" si="577"/>
        <v>#DIV/0!</v>
      </c>
      <c r="M3472" s="111"/>
      <c r="N3472" s="111"/>
      <c r="P3472" s="111" t="s">
        <v>202</v>
      </c>
      <c r="Q3472" s="148" t="e">
        <f>AVERAGE(P3465,Q3463,R3462,U3460,T3465,S3466)</f>
        <v>#DIV/0!</v>
      </c>
      <c r="R3472" s="148" t="e">
        <f>STDEV(P3465,Q3463,R3462,U3460,T3465,S3466)</f>
        <v>#DIV/0!</v>
      </c>
      <c r="S3472" s="148" t="e">
        <f t="shared" si="578"/>
        <v>#DIV/0!</v>
      </c>
      <c r="T3472" s="111"/>
      <c r="U3472" s="111"/>
    </row>
    <row r="3473" spans="1:21" s="148" customFormat="1" x14ac:dyDescent="0.3">
      <c r="A3473" s="111"/>
      <c r="B3473" s="111" t="s">
        <v>204</v>
      </c>
      <c r="C3473" s="148" t="e">
        <f>AVERAGE(B3466,C3465,D3466,E3465,F3466,G3465)</f>
        <v>#DIV/0!</v>
      </c>
      <c r="D3473" s="148" t="e">
        <f>STDEV(B3466,C3465,D3466,E3465,F3466,G3465)</f>
        <v>#DIV/0!</v>
      </c>
      <c r="E3473" s="148" t="e">
        <f t="shared" si="576"/>
        <v>#DIV/0!</v>
      </c>
      <c r="F3473" s="111"/>
      <c r="G3473" s="111"/>
      <c r="I3473" s="111" t="s">
        <v>204</v>
      </c>
      <c r="J3473" s="148" t="e">
        <f>AVERAGE(I3466,J3465,K3466,L3465,M3466,N3465)</f>
        <v>#DIV/0!</v>
      </c>
      <c r="K3473" s="148" t="e">
        <f>STDEV(I3466,J3465,K3466,L3465,M3466,N3465)</f>
        <v>#DIV/0!</v>
      </c>
      <c r="L3473" s="148" t="e">
        <f t="shared" si="577"/>
        <v>#DIV/0!</v>
      </c>
      <c r="M3473" s="111"/>
      <c r="N3473" s="111"/>
      <c r="P3473" s="111" t="s">
        <v>204</v>
      </c>
      <c r="Q3473" s="148" t="e">
        <f>AVERAGE(P3466,Q3465,R3466,S3465,T3466,U3465)</f>
        <v>#DIV/0!</v>
      </c>
      <c r="R3473" s="148" t="e">
        <f>STDEV(P3466,Q3465,R3466,S3465,T3466,U3465)</f>
        <v>#DIV/0!</v>
      </c>
      <c r="S3473" s="148" t="e">
        <f t="shared" si="578"/>
        <v>#DIV/0!</v>
      </c>
      <c r="T3473" s="111"/>
      <c r="U3473" s="111"/>
    </row>
    <row r="3474" spans="1:21" s="148" customFormat="1" x14ac:dyDescent="0.3">
      <c r="A3474" s="111"/>
      <c r="B3474" s="111"/>
      <c r="C3474" s="111"/>
      <c r="D3474" s="111"/>
      <c r="E3474" s="111"/>
      <c r="F3474" s="111"/>
      <c r="G3474" s="111"/>
      <c r="I3474" s="111"/>
      <c r="J3474" s="111"/>
      <c r="K3474" s="111"/>
      <c r="L3474" s="111"/>
      <c r="M3474" s="111"/>
      <c r="N3474" s="111"/>
      <c r="P3474" s="111"/>
      <c r="Q3474" s="111"/>
      <c r="R3474" s="111"/>
      <c r="S3474" s="111"/>
      <c r="T3474" s="111"/>
      <c r="U3474" s="111"/>
    </row>
    <row r="3475" spans="1:21" s="148" customFormat="1" x14ac:dyDescent="0.3">
      <c r="A3475" s="111"/>
      <c r="B3475" s="52" t="s">
        <v>194</v>
      </c>
      <c r="C3475" s="106"/>
      <c r="D3475" s="106"/>
      <c r="E3475" s="106"/>
      <c r="F3475" s="106"/>
      <c r="G3475" s="106"/>
      <c r="H3475" s="106"/>
      <c r="I3475" s="52" t="s">
        <v>195</v>
      </c>
      <c r="J3475" s="106"/>
      <c r="K3475" s="106"/>
      <c r="L3475" s="106"/>
      <c r="M3475" s="106"/>
      <c r="N3475" s="106"/>
      <c r="O3475" s="106"/>
      <c r="P3475" s="52" t="s">
        <v>196</v>
      </c>
      <c r="Q3475" s="106"/>
      <c r="R3475" s="106"/>
      <c r="S3475" s="106"/>
      <c r="T3475" s="106"/>
      <c r="U3475" s="106"/>
    </row>
    <row r="3476" spans="1:21" s="148" customFormat="1" x14ac:dyDescent="0.3">
      <c r="A3476" s="111"/>
      <c r="B3476" s="131"/>
      <c r="C3476" s="131"/>
      <c r="D3476" s="131"/>
      <c r="E3476" s="131"/>
      <c r="F3476" s="131"/>
      <c r="G3476" s="131"/>
      <c r="H3476" s="106"/>
      <c r="I3476" s="131"/>
      <c r="J3476" s="131"/>
      <c r="K3476" s="131"/>
      <c r="L3476" s="131"/>
      <c r="M3476" s="131"/>
      <c r="N3476" s="131"/>
      <c r="O3476" s="106"/>
      <c r="P3476" s="131"/>
      <c r="Q3476" s="131"/>
      <c r="R3476" s="131"/>
      <c r="S3476" s="131"/>
      <c r="T3476" s="131"/>
      <c r="U3476" s="131"/>
    </row>
    <row r="3477" spans="1:21" s="148" customFormat="1" x14ac:dyDescent="0.3">
      <c r="A3477" s="111"/>
      <c r="B3477" s="132"/>
      <c r="C3477" s="133"/>
      <c r="D3477" s="133"/>
      <c r="E3477" s="134"/>
      <c r="F3477" s="133"/>
      <c r="G3477" s="133"/>
      <c r="H3477" s="106"/>
      <c r="I3477" s="132"/>
      <c r="J3477" s="133"/>
      <c r="K3477" s="133"/>
      <c r="L3477" s="134"/>
      <c r="M3477" s="133"/>
      <c r="N3477" s="133"/>
      <c r="O3477" s="106"/>
      <c r="P3477" s="132"/>
      <c r="Q3477" s="133"/>
      <c r="R3477" s="133"/>
      <c r="S3477" s="134"/>
      <c r="T3477" s="133"/>
      <c r="U3477" s="133"/>
    </row>
    <row r="3478" spans="1:21" s="148" customFormat="1" x14ac:dyDescent="0.3">
      <c r="A3478" s="111"/>
      <c r="B3478" s="133"/>
      <c r="C3478" s="132"/>
      <c r="D3478" s="134"/>
      <c r="E3478" s="133"/>
      <c r="F3478" s="135"/>
      <c r="G3478" s="136"/>
      <c r="H3478" s="106"/>
      <c r="I3478" s="133"/>
      <c r="J3478" s="132"/>
      <c r="K3478" s="134"/>
      <c r="L3478" s="133"/>
      <c r="M3478" s="135"/>
      <c r="N3478" s="136"/>
      <c r="O3478" s="106"/>
      <c r="P3478" s="133"/>
      <c r="Q3478" s="132"/>
      <c r="R3478" s="134"/>
      <c r="S3478" s="133"/>
      <c r="T3478" s="135"/>
      <c r="U3478" s="136"/>
    </row>
    <row r="3479" spans="1:21" s="148" customFormat="1" x14ac:dyDescent="0.3">
      <c r="A3479" s="111"/>
      <c r="B3479" s="135"/>
      <c r="C3479" s="134"/>
      <c r="D3479" s="132"/>
      <c r="E3479" s="135"/>
      <c r="F3479" s="135"/>
      <c r="G3479" s="137"/>
      <c r="H3479" s="106"/>
      <c r="I3479" s="135"/>
      <c r="J3479" s="134"/>
      <c r="K3479" s="132"/>
      <c r="L3479" s="135"/>
      <c r="M3479" s="135"/>
      <c r="N3479" s="137"/>
      <c r="O3479" s="106"/>
      <c r="P3479" s="135"/>
      <c r="Q3479" s="134"/>
      <c r="R3479" s="132"/>
      <c r="S3479" s="135"/>
      <c r="T3479" s="135"/>
      <c r="U3479" s="137"/>
    </row>
    <row r="3480" spans="1:21" s="148" customFormat="1" x14ac:dyDescent="0.3">
      <c r="A3480" s="111"/>
      <c r="B3480" s="134"/>
      <c r="C3480" s="135"/>
      <c r="D3480" s="136"/>
      <c r="E3480" s="132"/>
      <c r="F3480" s="137"/>
      <c r="G3480" s="135"/>
      <c r="H3480" s="106"/>
      <c r="I3480" s="134"/>
      <c r="J3480" s="135"/>
      <c r="K3480" s="136"/>
      <c r="L3480" s="132"/>
      <c r="M3480" s="137"/>
      <c r="N3480" s="135"/>
      <c r="O3480" s="106"/>
      <c r="P3480" s="134"/>
      <c r="Q3480" s="135"/>
      <c r="R3480" s="136"/>
      <c r="S3480" s="132"/>
      <c r="T3480" s="137"/>
      <c r="U3480" s="135"/>
    </row>
    <row r="3481" spans="1:21" s="148" customFormat="1" x14ac:dyDescent="0.3">
      <c r="A3481" s="111"/>
      <c r="B3481" s="137"/>
      <c r="C3481" s="136"/>
      <c r="D3481" s="135"/>
      <c r="E3481" s="137"/>
      <c r="F3481" s="132"/>
      <c r="G3481" s="134"/>
      <c r="H3481" s="106"/>
      <c r="I3481" s="137"/>
      <c r="J3481" s="136"/>
      <c r="K3481" s="135"/>
      <c r="L3481" s="137"/>
      <c r="M3481" s="132"/>
      <c r="N3481" s="134"/>
      <c r="O3481" s="106"/>
      <c r="P3481" s="137"/>
      <c r="Q3481" s="136"/>
      <c r="R3481" s="135"/>
      <c r="S3481" s="137"/>
      <c r="T3481" s="132"/>
      <c r="U3481" s="134"/>
    </row>
    <row r="3482" spans="1:21" s="148" customFormat="1" x14ac:dyDescent="0.3">
      <c r="A3482" s="111"/>
      <c r="B3482" s="135"/>
      <c r="C3482" s="137"/>
      <c r="D3482" s="137"/>
      <c r="E3482" s="135"/>
      <c r="F3482" s="134"/>
      <c r="G3482" s="132"/>
      <c r="H3482" s="106"/>
      <c r="I3482" s="135"/>
      <c r="J3482" s="137"/>
      <c r="K3482" s="137"/>
      <c r="L3482" s="135"/>
      <c r="M3482" s="134"/>
      <c r="N3482" s="132"/>
      <c r="O3482" s="106"/>
      <c r="P3482" s="135"/>
      <c r="Q3482" s="137"/>
      <c r="R3482" s="137"/>
      <c r="S3482" s="135"/>
      <c r="T3482" s="134"/>
      <c r="U3482" s="132"/>
    </row>
    <row r="3483" spans="1:21" s="148" customFormat="1" x14ac:dyDescent="0.3">
      <c r="A3483" s="111"/>
      <c r="B3483" s="136"/>
      <c r="C3483" s="138"/>
      <c r="D3483" s="135"/>
      <c r="E3483" s="138"/>
      <c r="F3483" s="136"/>
      <c r="G3483" s="138"/>
      <c r="H3483" s="106"/>
      <c r="I3483" s="136"/>
      <c r="J3483" s="138"/>
      <c r="K3483" s="135"/>
      <c r="L3483" s="138"/>
      <c r="M3483" s="136"/>
      <c r="N3483" s="138"/>
      <c r="O3483" s="106"/>
      <c r="P3483" s="136"/>
      <c r="Q3483" s="138"/>
      <c r="R3483" s="135"/>
      <c r="S3483" s="138"/>
      <c r="T3483" s="136"/>
      <c r="U3483" s="138"/>
    </row>
    <row r="3484" spans="1:21" s="148" customFormat="1" x14ac:dyDescent="0.3">
      <c r="A3484" s="111"/>
      <c r="B3484" s="145"/>
      <c r="C3484" s="146"/>
      <c r="D3484" s="145"/>
      <c r="E3484" s="147"/>
      <c r="F3484" s="145"/>
      <c r="G3484" s="146"/>
      <c r="H3484" s="106"/>
      <c r="I3484" s="145"/>
      <c r="J3484" s="146"/>
      <c r="K3484" s="145"/>
      <c r="L3484" s="147"/>
      <c r="M3484" s="145"/>
      <c r="N3484" s="146"/>
      <c r="O3484" s="106"/>
      <c r="P3484" s="145"/>
      <c r="Q3484" s="146"/>
      <c r="R3484" s="145"/>
      <c r="S3484" s="147"/>
      <c r="T3484" s="145"/>
      <c r="U3484" s="146"/>
    </row>
    <row r="3485" spans="1:21" s="148" customFormat="1" x14ac:dyDescent="0.3">
      <c r="A3485" s="111"/>
      <c r="C3485" s="111" t="s">
        <v>197</v>
      </c>
      <c r="D3485" s="111" t="s">
        <v>3</v>
      </c>
      <c r="E3485" s="111" t="s">
        <v>203</v>
      </c>
      <c r="J3485" s="111" t="s">
        <v>197</v>
      </c>
      <c r="K3485" s="111" t="s">
        <v>3</v>
      </c>
      <c r="L3485" s="111" t="s">
        <v>203</v>
      </c>
      <c r="Q3485" s="111" t="s">
        <v>197</v>
      </c>
      <c r="R3485" s="111" t="s">
        <v>3</v>
      </c>
      <c r="S3485" s="111" t="s">
        <v>203</v>
      </c>
    </row>
    <row r="3486" spans="1:21" s="148" customFormat="1" x14ac:dyDescent="0.3">
      <c r="A3486" s="111"/>
      <c r="B3486" s="111" t="s">
        <v>199</v>
      </c>
      <c r="C3486" s="148" t="e">
        <f>AVERAGE(B3477,C3478,D3479,E3480,F3481,G3482)</f>
        <v>#DIV/0!</v>
      </c>
      <c r="D3486" s="148" t="e">
        <f>STDEV(B3477,C3478,D3479,E3480,F3481,G3482)</f>
        <v>#DIV/0!</v>
      </c>
      <c r="E3486" s="148" t="e">
        <f>ROUND((D3486/C3486)*100,2)&amp;"%"</f>
        <v>#DIV/0!</v>
      </c>
      <c r="I3486" s="111" t="s">
        <v>199</v>
      </c>
      <c r="J3486" s="148" t="e">
        <f>AVERAGE(I3477,J3478,K3479,L3480,M3481,N3482)</f>
        <v>#DIV/0!</v>
      </c>
      <c r="K3486" s="148" t="e">
        <f>STDEV(I3477,J3478,K3479,L3480,M3481,N3482)</f>
        <v>#DIV/0!</v>
      </c>
      <c r="L3486" s="148" t="e">
        <f>ROUND((K3486/J3486)*100,2)&amp;"%"</f>
        <v>#DIV/0!</v>
      </c>
      <c r="P3486" s="111" t="s">
        <v>199</v>
      </c>
      <c r="Q3486" s="148" t="e">
        <f>AVERAGE(P3477,Q3478,R3479,S3480,T3481,U3482)</f>
        <v>#DIV/0!</v>
      </c>
      <c r="R3486" s="148" t="e">
        <f>STDEV(P3477,Q3478,R3479,S3480,T3481,U3482)</f>
        <v>#DIV/0!</v>
      </c>
      <c r="S3486" s="148" t="e">
        <f>ROUND((R3486/Q3486)*100,2)&amp;"%"</f>
        <v>#DIV/0!</v>
      </c>
    </row>
    <row r="3487" spans="1:21" s="148" customFormat="1" x14ac:dyDescent="0.3">
      <c r="A3487" s="111"/>
      <c r="B3487" s="111" t="s">
        <v>198</v>
      </c>
      <c r="C3487" s="148" t="e">
        <f>AVERAGE(B3478,C3477,D3477,F3477,G3477,E3478)</f>
        <v>#DIV/0!</v>
      </c>
      <c r="D3487" s="148" t="e">
        <f>STDEV(B3478,C3477,D3477,E3478,F3477,G3477)</f>
        <v>#DIV/0!</v>
      </c>
      <c r="E3487" s="148" t="e">
        <f t="shared" ref="E3487:E3491" si="579">ROUND((D3487/C3487)*100,2)&amp;"%"</f>
        <v>#DIV/0!</v>
      </c>
      <c r="F3487" s="111"/>
      <c r="G3487" s="111"/>
      <c r="I3487" s="111" t="s">
        <v>198</v>
      </c>
      <c r="J3487" s="148" t="e">
        <f>AVERAGE(I3478,J3477,K3477,M3477,N3477,L3478)</f>
        <v>#DIV/0!</v>
      </c>
      <c r="K3487" s="148" t="e">
        <f>STDEV(I3478,J3477,K3477,L3478,M3477,N3477)</f>
        <v>#DIV/0!</v>
      </c>
      <c r="L3487" s="148" t="e">
        <f t="shared" ref="L3487:L3491" si="580">ROUND((K3487/J3487)*100,2)&amp;"%"</f>
        <v>#DIV/0!</v>
      </c>
      <c r="M3487" s="111"/>
      <c r="N3487" s="111"/>
      <c r="P3487" s="111" t="s">
        <v>198</v>
      </c>
      <c r="Q3487" s="148" t="e">
        <f>AVERAGE(P3478,Q3477,R3477,T3477,U3477,S3478)</f>
        <v>#DIV/0!</v>
      </c>
      <c r="R3487" s="148" t="e">
        <f>STDEV(P3478,Q3477,R3477,S3478,T3477,U3477)</f>
        <v>#DIV/0!</v>
      </c>
      <c r="S3487" s="148" t="e">
        <f t="shared" ref="S3487:S3491" si="581">ROUND((R3487/Q3487)*100,2)&amp;"%"</f>
        <v>#DIV/0!</v>
      </c>
      <c r="T3487" s="111"/>
      <c r="U3487" s="111"/>
    </row>
    <row r="3488" spans="1:21" s="148" customFormat="1" x14ac:dyDescent="0.3">
      <c r="A3488" s="111"/>
      <c r="B3488" s="111" t="s">
        <v>200</v>
      </c>
      <c r="C3488" s="148" t="e">
        <f>AVERAGE(B3480,C3479,D3478,E3477,F3482,G3481)</f>
        <v>#DIV/0!</v>
      </c>
      <c r="D3488" s="148" t="e">
        <f>STDEV(B3480,C3479,D3478,E3477,F3482,G3481)</f>
        <v>#DIV/0!</v>
      </c>
      <c r="E3488" s="148" t="e">
        <f t="shared" si="579"/>
        <v>#DIV/0!</v>
      </c>
      <c r="F3488" s="111"/>
      <c r="G3488" s="111"/>
      <c r="I3488" s="111" t="s">
        <v>200</v>
      </c>
      <c r="J3488" s="148" t="e">
        <f>AVERAGE(I3480,J3479,K3478,L3477,M3482,N3481)</f>
        <v>#DIV/0!</v>
      </c>
      <c r="K3488" s="148" t="e">
        <f>STDEV(I3480,J3479,K3478,L3477,M3482,N3481)</f>
        <v>#DIV/0!</v>
      </c>
      <c r="L3488" s="148" t="e">
        <f t="shared" si="580"/>
        <v>#DIV/0!</v>
      </c>
      <c r="M3488" s="111"/>
      <c r="N3488" s="111"/>
      <c r="P3488" s="111" t="s">
        <v>200</v>
      </c>
      <c r="Q3488" s="148" t="e">
        <f>AVERAGE(P3480,Q3479,R3478,S3477,T3482,U3481)</f>
        <v>#DIV/0!</v>
      </c>
      <c r="R3488" s="148" t="e">
        <f>STDEV(P3480,Q3479,R3478,S3477,T3482,U3481)</f>
        <v>#DIV/0!</v>
      </c>
      <c r="S3488" s="148" t="e">
        <f t="shared" si="581"/>
        <v>#DIV/0!</v>
      </c>
      <c r="T3488" s="111"/>
      <c r="U3488" s="111"/>
    </row>
    <row r="3489" spans="1:21" s="148" customFormat="1" x14ac:dyDescent="0.3">
      <c r="A3489" s="111"/>
      <c r="B3489" s="111" t="s">
        <v>201</v>
      </c>
      <c r="C3489" s="148" t="e">
        <f>AVERAGE(B3481,C3482,D3482,E3481,F3480,G3479)</f>
        <v>#DIV/0!</v>
      </c>
      <c r="D3489" s="148" t="e">
        <f>STDEV(B3481,C3482,D3482,E3481,F3480,G3479)</f>
        <v>#DIV/0!</v>
      </c>
      <c r="E3489" s="148" t="e">
        <f t="shared" si="579"/>
        <v>#DIV/0!</v>
      </c>
      <c r="F3489" s="111"/>
      <c r="G3489" s="111"/>
      <c r="I3489" s="111" t="s">
        <v>201</v>
      </c>
      <c r="J3489" s="148" t="e">
        <f>AVERAGE(I3481,J3482,K3482,L3481,M3480,N3479)</f>
        <v>#DIV/0!</v>
      </c>
      <c r="K3489" s="148" t="e">
        <f>STDEV(I3481,J3482,K3482,L3481,M3480,N3479)</f>
        <v>#DIV/0!</v>
      </c>
      <c r="L3489" s="148" t="e">
        <f t="shared" si="580"/>
        <v>#DIV/0!</v>
      </c>
      <c r="M3489" s="111"/>
      <c r="N3489" s="111"/>
      <c r="P3489" s="111" t="s">
        <v>201</v>
      </c>
      <c r="Q3489" s="148" t="e">
        <f>AVERAGE(P3481,Q3482,R3482,S3481,T3480,U3479)</f>
        <v>#DIV/0!</v>
      </c>
      <c r="R3489" s="148" t="e">
        <f>STDEV(P3481,Q3482,R3482,S3481,T3480,U3479)</f>
        <v>#DIV/0!</v>
      </c>
      <c r="S3489" s="148" t="e">
        <f t="shared" si="581"/>
        <v>#DIV/0!</v>
      </c>
      <c r="T3489" s="111"/>
      <c r="U3489" s="111"/>
    </row>
    <row r="3490" spans="1:21" s="148" customFormat="1" x14ac:dyDescent="0.3">
      <c r="A3490" s="111"/>
      <c r="B3490" s="111" t="s">
        <v>202</v>
      </c>
      <c r="C3490" s="148" t="e">
        <f>AVERAGE(B3483,C3481,D3480,G3478,F3483,E3484)</f>
        <v>#DIV/0!</v>
      </c>
      <c r="D3490" s="148" t="e">
        <f>STDEV(B3483,C3481,D3480,G3478,F3483,E3484)</f>
        <v>#DIV/0!</v>
      </c>
      <c r="E3490" s="148" t="e">
        <f t="shared" si="579"/>
        <v>#DIV/0!</v>
      </c>
      <c r="F3490" s="111"/>
      <c r="G3490" s="111"/>
      <c r="I3490" s="111" t="s">
        <v>202</v>
      </c>
      <c r="J3490" s="148" t="e">
        <f>AVERAGE(I3483,J3481,K3480,N3478,M3483,L3484)</f>
        <v>#DIV/0!</v>
      </c>
      <c r="K3490" s="148" t="e">
        <f>STDEV(I3483,J3481,K3480,N3478,M3483,L3484)</f>
        <v>#DIV/0!</v>
      </c>
      <c r="L3490" s="148" t="e">
        <f t="shared" si="580"/>
        <v>#DIV/0!</v>
      </c>
      <c r="M3490" s="111"/>
      <c r="N3490" s="111"/>
      <c r="P3490" s="111" t="s">
        <v>202</v>
      </c>
      <c r="Q3490" s="148" t="e">
        <f>AVERAGE(P3483,Q3481,R3480,U3478,T3483,S3484)</f>
        <v>#DIV/0!</v>
      </c>
      <c r="R3490" s="148" t="e">
        <f>STDEV(P3483,Q3481,R3480,U3478,T3483,S3484)</f>
        <v>#DIV/0!</v>
      </c>
      <c r="S3490" s="148" t="e">
        <f t="shared" si="581"/>
        <v>#DIV/0!</v>
      </c>
      <c r="T3490" s="111"/>
      <c r="U3490" s="111"/>
    </row>
    <row r="3491" spans="1:21" s="148" customFormat="1" x14ac:dyDescent="0.3">
      <c r="A3491" s="111"/>
      <c r="B3491" s="111" t="s">
        <v>204</v>
      </c>
      <c r="C3491" s="148" t="e">
        <f>AVERAGE(B3484,C3483,D3484,E3483,F3484,G3483)</f>
        <v>#DIV/0!</v>
      </c>
      <c r="D3491" s="148" t="e">
        <f>STDEV(B3484,C3483,D3484,E3483,F3484,G3483)</f>
        <v>#DIV/0!</v>
      </c>
      <c r="E3491" s="148" t="e">
        <f t="shared" si="579"/>
        <v>#DIV/0!</v>
      </c>
      <c r="F3491" s="111"/>
      <c r="G3491" s="111"/>
      <c r="I3491" s="111" t="s">
        <v>204</v>
      </c>
      <c r="J3491" s="148" t="e">
        <f>AVERAGE(I3484,J3483,K3484,L3483,M3484,N3483)</f>
        <v>#DIV/0!</v>
      </c>
      <c r="K3491" s="148" t="e">
        <f>STDEV(I3484,J3483,K3484,L3483,M3484,N3483)</f>
        <v>#DIV/0!</v>
      </c>
      <c r="L3491" s="148" t="e">
        <f t="shared" si="580"/>
        <v>#DIV/0!</v>
      </c>
      <c r="M3491" s="111"/>
      <c r="N3491" s="111"/>
      <c r="P3491" s="111" t="s">
        <v>204</v>
      </c>
      <c r="Q3491" s="148" t="e">
        <f>AVERAGE(P3484,Q3483,R3484,S3483,T3484,U3483)</f>
        <v>#DIV/0!</v>
      </c>
      <c r="R3491" s="148" t="e">
        <f>STDEV(P3484,Q3483,R3484,S3483,T3484,U3483)</f>
        <v>#DIV/0!</v>
      </c>
      <c r="S3491" s="148" t="e">
        <f t="shared" si="581"/>
        <v>#DIV/0!</v>
      </c>
      <c r="T3491" s="111"/>
      <c r="U3491" s="111"/>
    </row>
    <row r="3492" spans="1:21" s="148" customFormat="1" x14ac:dyDescent="0.3">
      <c r="A3492" s="111"/>
      <c r="B3492" s="111"/>
      <c r="C3492" s="111"/>
      <c r="D3492" s="111"/>
      <c r="E3492" s="111"/>
      <c r="F3492" s="111"/>
      <c r="G3492" s="111"/>
      <c r="I3492" s="111"/>
      <c r="J3492" s="111"/>
      <c r="K3492" s="111"/>
      <c r="L3492" s="111"/>
      <c r="M3492" s="111"/>
      <c r="N3492" s="111"/>
      <c r="P3492" s="111"/>
      <c r="Q3492" s="111"/>
      <c r="R3492" s="111"/>
      <c r="S3492" s="111"/>
      <c r="T3492" s="111"/>
      <c r="U3492" s="111"/>
    </row>
    <row r="3493" spans="1:21" s="148" customFormat="1" x14ac:dyDescent="0.3">
      <c r="A3493" s="111"/>
      <c r="B3493" s="52" t="s">
        <v>194</v>
      </c>
      <c r="C3493" s="106"/>
      <c r="D3493" s="106"/>
      <c r="E3493" s="106"/>
      <c r="F3493" s="106"/>
      <c r="G3493" s="106"/>
      <c r="H3493" s="106"/>
      <c r="I3493" s="52" t="s">
        <v>195</v>
      </c>
      <c r="J3493" s="106"/>
      <c r="K3493" s="106"/>
      <c r="L3493" s="106"/>
      <c r="M3493" s="106"/>
      <c r="N3493" s="106"/>
      <c r="O3493" s="106"/>
      <c r="P3493" s="52" t="s">
        <v>196</v>
      </c>
      <c r="Q3493" s="106"/>
      <c r="R3493" s="106"/>
      <c r="S3493" s="106"/>
      <c r="T3493" s="106"/>
      <c r="U3493" s="106"/>
    </row>
    <row r="3494" spans="1:21" s="148" customFormat="1" x14ac:dyDescent="0.3">
      <c r="A3494" s="111"/>
      <c r="B3494" s="131"/>
      <c r="C3494" s="131"/>
      <c r="D3494" s="131"/>
      <c r="E3494" s="131"/>
      <c r="F3494" s="131"/>
      <c r="G3494" s="131"/>
      <c r="H3494" s="106"/>
      <c r="I3494" s="131"/>
      <c r="J3494" s="131"/>
      <c r="K3494" s="131"/>
      <c r="L3494" s="131"/>
      <c r="M3494" s="131"/>
      <c r="N3494" s="131"/>
      <c r="O3494" s="106"/>
      <c r="P3494" s="131"/>
      <c r="Q3494" s="131"/>
      <c r="R3494" s="131"/>
      <c r="S3494" s="131"/>
      <c r="T3494" s="131"/>
      <c r="U3494" s="131"/>
    </row>
    <row r="3495" spans="1:21" s="148" customFormat="1" x14ac:dyDescent="0.3">
      <c r="A3495" s="111"/>
      <c r="B3495" s="132"/>
      <c r="C3495" s="133"/>
      <c r="D3495" s="133"/>
      <c r="E3495" s="134"/>
      <c r="F3495" s="133"/>
      <c r="G3495" s="133"/>
      <c r="H3495" s="106"/>
      <c r="I3495" s="132"/>
      <c r="J3495" s="133"/>
      <c r="K3495" s="133"/>
      <c r="L3495" s="134"/>
      <c r="M3495" s="133"/>
      <c r="N3495" s="133"/>
      <c r="O3495" s="106"/>
      <c r="P3495" s="132"/>
      <c r="Q3495" s="133"/>
      <c r="R3495" s="133"/>
      <c r="S3495" s="134"/>
      <c r="T3495" s="133"/>
      <c r="U3495" s="133"/>
    </row>
    <row r="3496" spans="1:21" s="148" customFormat="1" x14ac:dyDescent="0.3">
      <c r="A3496" s="111"/>
      <c r="B3496" s="133"/>
      <c r="C3496" s="132"/>
      <c r="D3496" s="134"/>
      <c r="E3496" s="133"/>
      <c r="F3496" s="135"/>
      <c r="G3496" s="136"/>
      <c r="H3496" s="106"/>
      <c r="I3496" s="133"/>
      <c r="J3496" s="132"/>
      <c r="K3496" s="134"/>
      <c r="L3496" s="133"/>
      <c r="M3496" s="135"/>
      <c r="N3496" s="136"/>
      <c r="O3496" s="106"/>
      <c r="P3496" s="133"/>
      <c r="Q3496" s="132"/>
      <c r="R3496" s="134"/>
      <c r="S3496" s="133"/>
      <c r="T3496" s="135"/>
      <c r="U3496" s="136"/>
    </row>
    <row r="3497" spans="1:21" s="148" customFormat="1" x14ac:dyDescent="0.3">
      <c r="A3497" s="111"/>
      <c r="B3497" s="135"/>
      <c r="C3497" s="134"/>
      <c r="D3497" s="132"/>
      <c r="E3497" s="135"/>
      <c r="F3497" s="135"/>
      <c r="G3497" s="137"/>
      <c r="H3497" s="106"/>
      <c r="I3497" s="135"/>
      <c r="J3497" s="134"/>
      <c r="K3497" s="132"/>
      <c r="L3497" s="135"/>
      <c r="M3497" s="135"/>
      <c r="N3497" s="137"/>
      <c r="O3497" s="106"/>
      <c r="P3497" s="135"/>
      <c r="Q3497" s="134"/>
      <c r="R3497" s="132"/>
      <c r="S3497" s="135"/>
      <c r="T3497" s="135"/>
      <c r="U3497" s="137"/>
    </row>
    <row r="3498" spans="1:21" s="148" customFormat="1" x14ac:dyDescent="0.3">
      <c r="A3498" s="111"/>
      <c r="B3498" s="134"/>
      <c r="C3498" s="135"/>
      <c r="D3498" s="136"/>
      <c r="E3498" s="132"/>
      <c r="F3498" s="137"/>
      <c r="G3498" s="135"/>
      <c r="H3498" s="106"/>
      <c r="I3498" s="134"/>
      <c r="J3498" s="135"/>
      <c r="K3498" s="136"/>
      <c r="L3498" s="132"/>
      <c r="M3498" s="137"/>
      <c r="N3498" s="135"/>
      <c r="O3498" s="106"/>
      <c r="P3498" s="134"/>
      <c r="Q3498" s="135"/>
      <c r="R3498" s="136"/>
      <c r="S3498" s="132"/>
      <c r="T3498" s="137"/>
      <c r="U3498" s="135"/>
    </row>
    <row r="3499" spans="1:21" s="148" customFormat="1" x14ac:dyDescent="0.3">
      <c r="A3499" s="111"/>
      <c r="B3499" s="137"/>
      <c r="C3499" s="136"/>
      <c r="D3499" s="135"/>
      <c r="E3499" s="137"/>
      <c r="F3499" s="132"/>
      <c r="G3499" s="134"/>
      <c r="H3499" s="106"/>
      <c r="I3499" s="137"/>
      <c r="J3499" s="136"/>
      <c r="K3499" s="135"/>
      <c r="L3499" s="137"/>
      <c r="M3499" s="132"/>
      <c r="N3499" s="134"/>
      <c r="O3499" s="106"/>
      <c r="P3499" s="137"/>
      <c r="Q3499" s="136"/>
      <c r="R3499" s="135"/>
      <c r="S3499" s="137"/>
      <c r="T3499" s="132"/>
      <c r="U3499" s="134"/>
    </row>
    <row r="3500" spans="1:21" s="148" customFormat="1" x14ac:dyDescent="0.3">
      <c r="A3500" s="111"/>
      <c r="B3500" s="135"/>
      <c r="C3500" s="137"/>
      <c r="D3500" s="137"/>
      <c r="E3500" s="135"/>
      <c r="F3500" s="134"/>
      <c r="G3500" s="132"/>
      <c r="H3500" s="106"/>
      <c r="I3500" s="135"/>
      <c r="J3500" s="137"/>
      <c r="K3500" s="137"/>
      <c r="L3500" s="135"/>
      <c r="M3500" s="134"/>
      <c r="N3500" s="132"/>
      <c r="O3500" s="106"/>
      <c r="P3500" s="135"/>
      <c r="Q3500" s="137"/>
      <c r="R3500" s="137"/>
      <c r="S3500" s="135"/>
      <c r="T3500" s="134"/>
      <c r="U3500" s="132"/>
    </row>
    <row r="3501" spans="1:21" s="148" customFormat="1" x14ac:dyDescent="0.3">
      <c r="A3501" s="111"/>
      <c r="B3501" s="136"/>
      <c r="C3501" s="138"/>
      <c r="D3501" s="135"/>
      <c r="E3501" s="138"/>
      <c r="F3501" s="136"/>
      <c r="G3501" s="138"/>
      <c r="H3501" s="106"/>
      <c r="I3501" s="136"/>
      <c r="J3501" s="138"/>
      <c r="K3501" s="135"/>
      <c r="L3501" s="138"/>
      <c r="M3501" s="136"/>
      <c r="N3501" s="138"/>
      <c r="O3501" s="106"/>
      <c r="P3501" s="136"/>
      <c r="Q3501" s="138"/>
      <c r="R3501" s="135"/>
      <c r="S3501" s="138"/>
      <c r="T3501" s="136"/>
      <c r="U3501" s="138"/>
    </row>
    <row r="3502" spans="1:21" s="148" customFormat="1" x14ac:dyDescent="0.3">
      <c r="A3502" s="111"/>
      <c r="B3502" s="145"/>
      <c r="C3502" s="146"/>
      <c r="D3502" s="145"/>
      <c r="E3502" s="147"/>
      <c r="F3502" s="145"/>
      <c r="G3502" s="146"/>
      <c r="H3502" s="106"/>
      <c r="I3502" s="145"/>
      <c r="J3502" s="146"/>
      <c r="K3502" s="145"/>
      <c r="L3502" s="147"/>
      <c r="M3502" s="145"/>
      <c r="N3502" s="146"/>
      <c r="O3502" s="106"/>
      <c r="P3502" s="145"/>
      <c r="Q3502" s="146"/>
      <c r="R3502" s="145"/>
      <c r="S3502" s="147"/>
      <c r="T3502" s="145"/>
      <c r="U3502" s="146"/>
    </row>
    <row r="3503" spans="1:21" s="148" customFormat="1" x14ac:dyDescent="0.3">
      <c r="A3503" s="111"/>
      <c r="C3503" s="111" t="s">
        <v>197</v>
      </c>
      <c r="D3503" s="111" t="s">
        <v>3</v>
      </c>
      <c r="E3503" s="111" t="s">
        <v>203</v>
      </c>
      <c r="J3503" s="111" t="s">
        <v>197</v>
      </c>
      <c r="K3503" s="111" t="s">
        <v>3</v>
      </c>
      <c r="L3503" s="111" t="s">
        <v>203</v>
      </c>
      <c r="Q3503" s="111" t="s">
        <v>197</v>
      </c>
      <c r="R3503" s="111" t="s">
        <v>3</v>
      </c>
      <c r="S3503" s="111" t="s">
        <v>203</v>
      </c>
    </row>
    <row r="3504" spans="1:21" s="148" customFormat="1" x14ac:dyDescent="0.3">
      <c r="A3504" s="111"/>
      <c r="B3504" s="111" t="s">
        <v>199</v>
      </c>
      <c r="C3504" s="148" t="e">
        <f>AVERAGE(B3495,C3496,D3497,E3498,F3499,G3500)</f>
        <v>#DIV/0!</v>
      </c>
      <c r="D3504" s="148" t="e">
        <f>STDEV(B3495,C3496,D3497,E3498,F3499,G3500)</f>
        <v>#DIV/0!</v>
      </c>
      <c r="E3504" s="148" t="e">
        <f>ROUND((D3504/C3504)*100,2)&amp;"%"</f>
        <v>#DIV/0!</v>
      </c>
      <c r="I3504" s="111" t="s">
        <v>199</v>
      </c>
      <c r="J3504" s="148" t="e">
        <f>AVERAGE(I3495,J3496,K3497,L3498,M3499,N3500)</f>
        <v>#DIV/0!</v>
      </c>
      <c r="K3504" s="148" t="e">
        <f>STDEV(I3495,J3496,K3497,L3498,M3499,N3500)</f>
        <v>#DIV/0!</v>
      </c>
      <c r="L3504" s="148" t="e">
        <f>ROUND((K3504/J3504)*100,2)&amp;"%"</f>
        <v>#DIV/0!</v>
      </c>
      <c r="P3504" s="111" t="s">
        <v>199</v>
      </c>
      <c r="Q3504" s="148" t="e">
        <f>AVERAGE(P3495,Q3496,R3497,S3498,T3499,U3500)</f>
        <v>#DIV/0!</v>
      </c>
      <c r="R3504" s="148" t="e">
        <f>STDEV(P3495,Q3496,R3497,S3498,T3499,U3500)</f>
        <v>#DIV/0!</v>
      </c>
      <c r="S3504" s="148" t="e">
        <f>ROUND((R3504/Q3504)*100,2)&amp;"%"</f>
        <v>#DIV/0!</v>
      </c>
    </row>
    <row r="3505" spans="1:21" s="148" customFormat="1" x14ac:dyDescent="0.3">
      <c r="A3505" s="111"/>
      <c r="B3505" s="111" t="s">
        <v>198</v>
      </c>
      <c r="C3505" s="148" t="e">
        <f>AVERAGE(B3496,C3495,D3495,F3495,G3495,E3496)</f>
        <v>#DIV/0!</v>
      </c>
      <c r="D3505" s="148" t="e">
        <f>STDEV(B3496,C3495,D3495,E3496,F3495,G3495)</f>
        <v>#DIV/0!</v>
      </c>
      <c r="E3505" s="148" t="e">
        <f t="shared" ref="E3505:E3509" si="582">ROUND((D3505/C3505)*100,2)&amp;"%"</f>
        <v>#DIV/0!</v>
      </c>
      <c r="F3505" s="111"/>
      <c r="G3505" s="111"/>
      <c r="I3505" s="111" t="s">
        <v>198</v>
      </c>
      <c r="J3505" s="148" t="e">
        <f>AVERAGE(I3496,J3495,K3495,M3495,N3495,L3496)</f>
        <v>#DIV/0!</v>
      </c>
      <c r="K3505" s="148" t="e">
        <f>STDEV(I3496,J3495,K3495,L3496,M3495,N3495)</f>
        <v>#DIV/0!</v>
      </c>
      <c r="L3505" s="148" t="e">
        <f t="shared" ref="L3505:L3509" si="583">ROUND((K3505/J3505)*100,2)&amp;"%"</f>
        <v>#DIV/0!</v>
      </c>
      <c r="M3505" s="111"/>
      <c r="N3505" s="111"/>
      <c r="P3505" s="111" t="s">
        <v>198</v>
      </c>
      <c r="Q3505" s="148" t="e">
        <f>AVERAGE(P3496,Q3495,R3495,T3495,U3495,S3496)</f>
        <v>#DIV/0!</v>
      </c>
      <c r="R3505" s="148" t="e">
        <f>STDEV(P3496,Q3495,R3495,S3496,T3495,U3495)</f>
        <v>#DIV/0!</v>
      </c>
      <c r="S3505" s="148" t="e">
        <f t="shared" ref="S3505:S3509" si="584">ROUND((R3505/Q3505)*100,2)&amp;"%"</f>
        <v>#DIV/0!</v>
      </c>
      <c r="T3505" s="111"/>
      <c r="U3505" s="111"/>
    </row>
    <row r="3506" spans="1:21" s="148" customFormat="1" x14ac:dyDescent="0.3">
      <c r="A3506" s="111"/>
      <c r="B3506" s="111" t="s">
        <v>200</v>
      </c>
      <c r="C3506" s="148" t="e">
        <f>AVERAGE(B3498,C3497,D3496,E3495,F3500,G3499)</f>
        <v>#DIV/0!</v>
      </c>
      <c r="D3506" s="148" t="e">
        <f>STDEV(B3498,C3497,D3496,E3495,F3500,G3499)</f>
        <v>#DIV/0!</v>
      </c>
      <c r="E3506" s="148" t="e">
        <f t="shared" si="582"/>
        <v>#DIV/0!</v>
      </c>
      <c r="F3506" s="111"/>
      <c r="G3506" s="111"/>
      <c r="I3506" s="111" t="s">
        <v>200</v>
      </c>
      <c r="J3506" s="148" t="e">
        <f>AVERAGE(I3498,J3497,K3496,L3495,M3500,N3499)</f>
        <v>#DIV/0!</v>
      </c>
      <c r="K3506" s="148" t="e">
        <f>STDEV(I3498,J3497,K3496,L3495,M3500,N3499)</f>
        <v>#DIV/0!</v>
      </c>
      <c r="L3506" s="148" t="e">
        <f t="shared" si="583"/>
        <v>#DIV/0!</v>
      </c>
      <c r="M3506" s="111"/>
      <c r="N3506" s="111"/>
      <c r="P3506" s="111" t="s">
        <v>200</v>
      </c>
      <c r="Q3506" s="148" t="e">
        <f>AVERAGE(P3498,Q3497,R3496,S3495,T3500,U3499)</f>
        <v>#DIV/0!</v>
      </c>
      <c r="R3506" s="148" t="e">
        <f>STDEV(P3498,Q3497,R3496,S3495,T3500,U3499)</f>
        <v>#DIV/0!</v>
      </c>
      <c r="S3506" s="148" t="e">
        <f t="shared" si="584"/>
        <v>#DIV/0!</v>
      </c>
      <c r="T3506" s="111"/>
      <c r="U3506" s="111"/>
    </row>
    <row r="3507" spans="1:21" s="148" customFormat="1" x14ac:dyDescent="0.3">
      <c r="A3507" s="111"/>
      <c r="B3507" s="111" t="s">
        <v>201</v>
      </c>
      <c r="C3507" s="148" t="e">
        <f>AVERAGE(B3499,C3500,D3500,E3499,F3498,G3497)</f>
        <v>#DIV/0!</v>
      </c>
      <c r="D3507" s="148" t="e">
        <f>STDEV(B3499,C3500,D3500,E3499,F3498,G3497)</f>
        <v>#DIV/0!</v>
      </c>
      <c r="E3507" s="148" t="e">
        <f t="shared" si="582"/>
        <v>#DIV/0!</v>
      </c>
      <c r="F3507" s="111"/>
      <c r="G3507" s="111"/>
      <c r="I3507" s="111" t="s">
        <v>201</v>
      </c>
      <c r="J3507" s="148" t="e">
        <f>AVERAGE(I3499,J3500,K3500,L3499,M3498,N3497)</f>
        <v>#DIV/0!</v>
      </c>
      <c r="K3507" s="148" t="e">
        <f>STDEV(I3499,J3500,K3500,L3499,M3498,N3497)</f>
        <v>#DIV/0!</v>
      </c>
      <c r="L3507" s="148" t="e">
        <f t="shared" si="583"/>
        <v>#DIV/0!</v>
      </c>
      <c r="M3507" s="111"/>
      <c r="N3507" s="111"/>
      <c r="P3507" s="111" t="s">
        <v>201</v>
      </c>
      <c r="Q3507" s="148" t="e">
        <f>AVERAGE(P3499,Q3500,R3500,S3499,T3498,U3497)</f>
        <v>#DIV/0!</v>
      </c>
      <c r="R3507" s="148" t="e">
        <f>STDEV(P3499,Q3500,R3500,S3499,T3498,U3497)</f>
        <v>#DIV/0!</v>
      </c>
      <c r="S3507" s="148" t="e">
        <f t="shared" si="584"/>
        <v>#DIV/0!</v>
      </c>
      <c r="T3507" s="111"/>
      <c r="U3507" s="111"/>
    </row>
    <row r="3508" spans="1:21" s="148" customFormat="1" x14ac:dyDescent="0.3">
      <c r="A3508" s="111"/>
      <c r="B3508" s="111" t="s">
        <v>202</v>
      </c>
      <c r="C3508" s="148" t="e">
        <f>AVERAGE(B3501,C3499,D3498,G3496,F3501,E3502)</f>
        <v>#DIV/0!</v>
      </c>
      <c r="D3508" s="148" t="e">
        <f>STDEV(B3501,C3499,D3498,G3496,F3501,E3502)</f>
        <v>#DIV/0!</v>
      </c>
      <c r="E3508" s="148" t="e">
        <f t="shared" si="582"/>
        <v>#DIV/0!</v>
      </c>
      <c r="F3508" s="111"/>
      <c r="G3508" s="111"/>
      <c r="I3508" s="111" t="s">
        <v>202</v>
      </c>
      <c r="J3508" s="148" t="e">
        <f>AVERAGE(I3501,J3499,K3498,N3496,M3501,L3502)</f>
        <v>#DIV/0!</v>
      </c>
      <c r="K3508" s="148" t="e">
        <f>STDEV(I3501,J3499,K3498,N3496,M3501,L3502)</f>
        <v>#DIV/0!</v>
      </c>
      <c r="L3508" s="148" t="e">
        <f t="shared" si="583"/>
        <v>#DIV/0!</v>
      </c>
      <c r="M3508" s="111"/>
      <c r="N3508" s="111"/>
      <c r="P3508" s="111" t="s">
        <v>202</v>
      </c>
      <c r="Q3508" s="148" t="e">
        <f>AVERAGE(P3501,Q3499,R3498,U3496,T3501,S3502)</f>
        <v>#DIV/0!</v>
      </c>
      <c r="R3508" s="148" t="e">
        <f>STDEV(P3501,Q3499,R3498,U3496,T3501,S3502)</f>
        <v>#DIV/0!</v>
      </c>
      <c r="S3508" s="148" t="e">
        <f t="shared" si="584"/>
        <v>#DIV/0!</v>
      </c>
      <c r="T3508" s="111"/>
      <c r="U3508" s="111"/>
    </row>
    <row r="3509" spans="1:21" s="148" customFormat="1" x14ac:dyDescent="0.3">
      <c r="A3509" s="111"/>
      <c r="B3509" s="111" t="s">
        <v>204</v>
      </c>
      <c r="C3509" s="148" t="e">
        <f>AVERAGE(B3502,C3501,D3502,E3501,F3502,G3501)</f>
        <v>#DIV/0!</v>
      </c>
      <c r="D3509" s="148" t="e">
        <f>STDEV(B3502,C3501,D3502,E3501,F3502,G3501)</f>
        <v>#DIV/0!</v>
      </c>
      <c r="E3509" s="148" t="e">
        <f t="shared" si="582"/>
        <v>#DIV/0!</v>
      </c>
      <c r="F3509" s="111"/>
      <c r="G3509" s="111"/>
      <c r="I3509" s="111" t="s">
        <v>204</v>
      </c>
      <c r="J3509" s="148" t="e">
        <f>AVERAGE(I3502,J3501,K3502,L3501,M3502,N3501)</f>
        <v>#DIV/0!</v>
      </c>
      <c r="K3509" s="148" t="e">
        <f>STDEV(I3502,J3501,K3502,L3501,M3502,N3501)</f>
        <v>#DIV/0!</v>
      </c>
      <c r="L3509" s="148" t="e">
        <f t="shared" si="583"/>
        <v>#DIV/0!</v>
      </c>
      <c r="M3509" s="111"/>
      <c r="N3509" s="111"/>
      <c r="P3509" s="111" t="s">
        <v>204</v>
      </c>
      <c r="Q3509" s="148" t="e">
        <f>AVERAGE(P3502,Q3501,R3502,S3501,T3502,U3501)</f>
        <v>#DIV/0!</v>
      </c>
      <c r="R3509" s="148" t="e">
        <f>STDEV(P3502,Q3501,R3502,S3501,T3502,U3501)</f>
        <v>#DIV/0!</v>
      </c>
      <c r="S3509" s="148" t="e">
        <f t="shared" si="584"/>
        <v>#DIV/0!</v>
      </c>
      <c r="T3509" s="111"/>
      <c r="U3509" s="111"/>
    </row>
    <row r="3510" spans="1:21" s="148" customFormat="1" x14ac:dyDescent="0.3">
      <c r="A3510" s="111"/>
      <c r="B3510" s="111"/>
      <c r="C3510" s="111"/>
      <c r="D3510" s="111"/>
      <c r="E3510" s="111"/>
      <c r="F3510" s="111"/>
      <c r="G3510" s="111"/>
      <c r="I3510" s="111"/>
      <c r="J3510" s="111"/>
      <c r="K3510" s="111"/>
      <c r="L3510" s="111"/>
      <c r="M3510" s="111"/>
      <c r="N3510" s="111"/>
      <c r="P3510" s="111"/>
      <c r="Q3510" s="111"/>
      <c r="R3510" s="111"/>
      <c r="S3510" s="111"/>
      <c r="T3510" s="111"/>
      <c r="U3510" s="111"/>
    </row>
    <row r="3511" spans="1:21" s="148" customFormat="1" x14ac:dyDescent="0.3">
      <c r="A3511" s="111"/>
      <c r="B3511" s="52" t="s">
        <v>194</v>
      </c>
      <c r="C3511" s="106"/>
      <c r="D3511" s="106"/>
      <c r="E3511" s="106"/>
      <c r="F3511" s="106"/>
      <c r="G3511" s="106"/>
      <c r="H3511" s="106"/>
      <c r="I3511" s="52" t="s">
        <v>195</v>
      </c>
      <c r="J3511" s="106"/>
      <c r="K3511" s="106"/>
      <c r="L3511" s="106"/>
      <c r="M3511" s="106"/>
      <c r="N3511" s="106"/>
      <c r="O3511" s="106"/>
      <c r="P3511" s="52" t="s">
        <v>196</v>
      </c>
      <c r="Q3511" s="106"/>
      <c r="R3511" s="106"/>
      <c r="S3511" s="106"/>
      <c r="T3511" s="106"/>
      <c r="U3511" s="106"/>
    </row>
    <row r="3512" spans="1:21" s="148" customFormat="1" x14ac:dyDescent="0.3">
      <c r="A3512" s="111"/>
      <c r="B3512" s="131"/>
      <c r="C3512" s="131"/>
      <c r="D3512" s="131"/>
      <c r="E3512" s="131"/>
      <c r="F3512" s="131"/>
      <c r="G3512" s="131"/>
      <c r="H3512" s="106"/>
      <c r="I3512" s="131"/>
      <c r="J3512" s="131"/>
      <c r="K3512" s="131"/>
      <c r="L3512" s="131"/>
      <c r="M3512" s="131"/>
      <c r="N3512" s="131"/>
      <c r="O3512" s="106"/>
      <c r="P3512" s="131"/>
      <c r="Q3512" s="131"/>
      <c r="R3512" s="131"/>
      <c r="S3512" s="131"/>
      <c r="T3512" s="131"/>
      <c r="U3512" s="131"/>
    </row>
    <row r="3513" spans="1:21" s="148" customFormat="1" x14ac:dyDescent="0.3">
      <c r="A3513" s="111"/>
      <c r="B3513" s="132"/>
      <c r="C3513" s="133"/>
      <c r="D3513" s="133"/>
      <c r="E3513" s="134"/>
      <c r="F3513" s="133"/>
      <c r="G3513" s="133"/>
      <c r="H3513" s="106"/>
      <c r="I3513" s="132"/>
      <c r="J3513" s="133"/>
      <c r="K3513" s="133"/>
      <c r="L3513" s="134"/>
      <c r="M3513" s="133"/>
      <c r="N3513" s="133"/>
      <c r="O3513" s="106"/>
      <c r="P3513" s="132"/>
      <c r="Q3513" s="133"/>
      <c r="R3513" s="133"/>
      <c r="S3513" s="134"/>
      <c r="T3513" s="133"/>
      <c r="U3513" s="133"/>
    </row>
    <row r="3514" spans="1:21" s="148" customFormat="1" x14ac:dyDescent="0.3">
      <c r="A3514" s="111"/>
      <c r="B3514" s="133"/>
      <c r="C3514" s="132"/>
      <c r="D3514" s="134"/>
      <c r="E3514" s="133"/>
      <c r="F3514" s="135"/>
      <c r="G3514" s="136"/>
      <c r="H3514" s="106"/>
      <c r="I3514" s="133"/>
      <c r="J3514" s="132"/>
      <c r="K3514" s="134"/>
      <c r="L3514" s="133"/>
      <c r="M3514" s="135"/>
      <c r="N3514" s="136"/>
      <c r="O3514" s="106"/>
      <c r="P3514" s="133"/>
      <c r="Q3514" s="132"/>
      <c r="R3514" s="134"/>
      <c r="S3514" s="133"/>
      <c r="T3514" s="135"/>
      <c r="U3514" s="136"/>
    </row>
    <row r="3515" spans="1:21" s="148" customFormat="1" x14ac:dyDescent="0.3">
      <c r="A3515" s="111"/>
      <c r="B3515" s="135"/>
      <c r="C3515" s="134"/>
      <c r="D3515" s="132"/>
      <c r="E3515" s="135"/>
      <c r="F3515" s="135"/>
      <c r="G3515" s="137"/>
      <c r="H3515" s="106"/>
      <c r="I3515" s="135"/>
      <c r="J3515" s="134"/>
      <c r="K3515" s="132"/>
      <c r="L3515" s="135"/>
      <c r="M3515" s="135"/>
      <c r="N3515" s="137"/>
      <c r="O3515" s="106"/>
      <c r="P3515" s="135"/>
      <c r="Q3515" s="134"/>
      <c r="R3515" s="132"/>
      <c r="S3515" s="135"/>
      <c r="T3515" s="135"/>
      <c r="U3515" s="137"/>
    </row>
    <row r="3516" spans="1:21" s="148" customFormat="1" x14ac:dyDescent="0.3">
      <c r="A3516" s="111"/>
      <c r="B3516" s="134"/>
      <c r="C3516" s="135"/>
      <c r="D3516" s="136"/>
      <c r="E3516" s="132"/>
      <c r="F3516" s="137"/>
      <c r="G3516" s="135"/>
      <c r="H3516" s="106"/>
      <c r="I3516" s="134"/>
      <c r="J3516" s="135"/>
      <c r="K3516" s="136"/>
      <c r="L3516" s="132"/>
      <c r="M3516" s="137"/>
      <c r="N3516" s="135"/>
      <c r="O3516" s="106"/>
      <c r="P3516" s="134"/>
      <c r="Q3516" s="135"/>
      <c r="R3516" s="136"/>
      <c r="S3516" s="132"/>
      <c r="T3516" s="137"/>
      <c r="U3516" s="135"/>
    </row>
    <row r="3517" spans="1:21" s="148" customFormat="1" x14ac:dyDescent="0.3">
      <c r="A3517" s="111"/>
      <c r="B3517" s="137"/>
      <c r="C3517" s="136"/>
      <c r="D3517" s="135"/>
      <c r="E3517" s="137"/>
      <c r="F3517" s="132"/>
      <c r="G3517" s="134"/>
      <c r="H3517" s="106"/>
      <c r="I3517" s="137"/>
      <c r="J3517" s="136"/>
      <c r="K3517" s="135"/>
      <c r="L3517" s="137"/>
      <c r="M3517" s="132"/>
      <c r="N3517" s="134"/>
      <c r="O3517" s="106"/>
      <c r="P3517" s="137"/>
      <c r="Q3517" s="136"/>
      <c r="R3517" s="135"/>
      <c r="S3517" s="137"/>
      <c r="T3517" s="132"/>
      <c r="U3517" s="134"/>
    </row>
    <row r="3518" spans="1:21" s="148" customFormat="1" x14ac:dyDescent="0.3">
      <c r="A3518" s="111"/>
      <c r="B3518" s="135"/>
      <c r="C3518" s="137"/>
      <c r="D3518" s="137"/>
      <c r="E3518" s="135"/>
      <c r="F3518" s="134"/>
      <c r="G3518" s="132"/>
      <c r="H3518" s="106"/>
      <c r="I3518" s="135"/>
      <c r="J3518" s="137"/>
      <c r="K3518" s="137"/>
      <c r="L3518" s="135"/>
      <c r="M3518" s="134"/>
      <c r="N3518" s="132"/>
      <c r="O3518" s="106"/>
      <c r="P3518" s="135"/>
      <c r="Q3518" s="137"/>
      <c r="R3518" s="137"/>
      <c r="S3518" s="135"/>
      <c r="T3518" s="134"/>
      <c r="U3518" s="132"/>
    </row>
    <row r="3519" spans="1:21" s="148" customFormat="1" x14ac:dyDescent="0.3">
      <c r="A3519" s="111"/>
      <c r="B3519" s="136"/>
      <c r="C3519" s="138"/>
      <c r="D3519" s="135"/>
      <c r="E3519" s="138"/>
      <c r="F3519" s="136"/>
      <c r="G3519" s="138"/>
      <c r="H3519" s="106"/>
      <c r="I3519" s="136"/>
      <c r="J3519" s="138"/>
      <c r="K3519" s="135"/>
      <c r="L3519" s="138"/>
      <c r="M3519" s="136"/>
      <c r="N3519" s="138"/>
      <c r="O3519" s="106"/>
      <c r="P3519" s="136"/>
      <c r="Q3519" s="138"/>
      <c r="R3519" s="135"/>
      <c r="S3519" s="138"/>
      <c r="T3519" s="136"/>
      <c r="U3519" s="138"/>
    </row>
    <row r="3520" spans="1:21" s="148" customFormat="1" x14ac:dyDescent="0.3">
      <c r="A3520" s="111"/>
      <c r="B3520" s="145"/>
      <c r="C3520" s="146"/>
      <c r="D3520" s="145"/>
      <c r="E3520" s="147"/>
      <c r="F3520" s="145"/>
      <c r="G3520" s="146"/>
      <c r="H3520" s="106"/>
      <c r="I3520" s="145"/>
      <c r="J3520" s="146"/>
      <c r="K3520" s="145"/>
      <c r="L3520" s="147"/>
      <c r="M3520" s="145"/>
      <c r="N3520" s="146"/>
      <c r="O3520" s="106"/>
      <c r="P3520" s="145"/>
      <c r="Q3520" s="146"/>
      <c r="R3520" s="145"/>
      <c r="S3520" s="147"/>
      <c r="T3520" s="145"/>
      <c r="U3520" s="146"/>
    </row>
    <row r="3521" spans="1:21" s="148" customFormat="1" x14ac:dyDescent="0.3">
      <c r="A3521" s="111"/>
      <c r="C3521" s="111" t="s">
        <v>197</v>
      </c>
      <c r="D3521" s="111" t="s">
        <v>3</v>
      </c>
      <c r="E3521" s="111" t="s">
        <v>203</v>
      </c>
      <c r="J3521" s="111" t="s">
        <v>197</v>
      </c>
      <c r="K3521" s="111" t="s">
        <v>3</v>
      </c>
      <c r="L3521" s="111" t="s">
        <v>203</v>
      </c>
      <c r="Q3521" s="111" t="s">
        <v>197</v>
      </c>
      <c r="R3521" s="111" t="s">
        <v>3</v>
      </c>
      <c r="S3521" s="111" t="s">
        <v>203</v>
      </c>
    </row>
    <row r="3522" spans="1:21" s="148" customFormat="1" x14ac:dyDescent="0.3">
      <c r="A3522" s="111"/>
      <c r="B3522" s="111" t="s">
        <v>199</v>
      </c>
      <c r="C3522" s="148" t="e">
        <f>AVERAGE(B3513,C3514,D3515,E3516,F3517,G3518)</f>
        <v>#DIV/0!</v>
      </c>
      <c r="D3522" s="148" t="e">
        <f>STDEV(B3513,C3514,D3515,E3516,F3517,G3518)</f>
        <v>#DIV/0!</v>
      </c>
      <c r="E3522" s="148" t="e">
        <f>ROUND((D3522/C3522)*100,2)&amp;"%"</f>
        <v>#DIV/0!</v>
      </c>
      <c r="I3522" s="111" t="s">
        <v>199</v>
      </c>
      <c r="J3522" s="148" t="e">
        <f>AVERAGE(I3513,J3514,K3515,L3516,M3517,N3518)</f>
        <v>#DIV/0!</v>
      </c>
      <c r="K3522" s="148" t="e">
        <f>STDEV(I3513,J3514,K3515,L3516,M3517,N3518)</f>
        <v>#DIV/0!</v>
      </c>
      <c r="L3522" s="148" t="e">
        <f>ROUND((K3522/J3522)*100,2)&amp;"%"</f>
        <v>#DIV/0!</v>
      </c>
      <c r="P3522" s="111" t="s">
        <v>199</v>
      </c>
      <c r="Q3522" s="148" t="e">
        <f>AVERAGE(P3513,Q3514,R3515,S3516,T3517,U3518)</f>
        <v>#DIV/0!</v>
      </c>
      <c r="R3522" s="148" t="e">
        <f>STDEV(P3513,Q3514,R3515,S3516,T3517,U3518)</f>
        <v>#DIV/0!</v>
      </c>
      <c r="S3522" s="148" t="e">
        <f>ROUND((R3522/Q3522)*100,2)&amp;"%"</f>
        <v>#DIV/0!</v>
      </c>
    </row>
    <row r="3523" spans="1:21" s="148" customFormat="1" x14ac:dyDescent="0.3">
      <c r="A3523" s="111"/>
      <c r="B3523" s="111" t="s">
        <v>198</v>
      </c>
      <c r="C3523" s="148" t="e">
        <f>AVERAGE(B3514,C3513,D3513,F3513,G3513,E3514)</f>
        <v>#DIV/0!</v>
      </c>
      <c r="D3523" s="148" t="e">
        <f>STDEV(B3514,C3513,D3513,E3514,F3513,G3513)</f>
        <v>#DIV/0!</v>
      </c>
      <c r="E3523" s="148" t="e">
        <f t="shared" ref="E3523:E3527" si="585">ROUND((D3523/C3523)*100,2)&amp;"%"</f>
        <v>#DIV/0!</v>
      </c>
      <c r="F3523" s="111"/>
      <c r="G3523" s="111"/>
      <c r="I3523" s="111" t="s">
        <v>198</v>
      </c>
      <c r="J3523" s="148" t="e">
        <f>AVERAGE(I3514,J3513,K3513,M3513,N3513,L3514)</f>
        <v>#DIV/0!</v>
      </c>
      <c r="K3523" s="148" t="e">
        <f>STDEV(I3514,J3513,K3513,L3514,M3513,N3513)</f>
        <v>#DIV/0!</v>
      </c>
      <c r="L3523" s="148" t="e">
        <f t="shared" ref="L3523:L3527" si="586">ROUND((K3523/J3523)*100,2)&amp;"%"</f>
        <v>#DIV/0!</v>
      </c>
      <c r="M3523" s="111"/>
      <c r="N3523" s="111"/>
      <c r="P3523" s="111" t="s">
        <v>198</v>
      </c>
      <c r="Q3523" s="148" t="e">
        <f>AVERAGE(P3514,Q3513,R3513,T3513,U3513,S3514)</f>
        <v>#DIV/0!</v>
      </c>
      <c r="R3523" s="148" t="e">
        <f>STDEV(P3514,Q3513,R3513,S3514,T3513,U3513)</f>
        <v>#DIV/0!</v>
      </c>
      <c r="S3523" s="148" t="e">
        <f t="shared" ref="S3523:S3527" si="587">ROUND((R3523/Q3523)*100,2)&amp;"%"</f>
        <v>#DIV/0!</v>
      </c>
      <c r="T3523" s="111"/>
      <c r="U3523" s="111"/>
    </row>
    <row r="3524" spans="1:21" s="148" customFormat="1" x14ac:dyDescent="0.3">
      <c r="A3524" s="111"/>
      <c r="B3524" s="111" t="s">
        <v>200</v>
      </c>
      <c r="C3524" s="148" t="e">
        <f>AVERAGE(B3516,C3515,D3514,E3513,F3518,G3517)</f>
        <v>#DIV/0!</v>
      </c>
      <c r="D3524" s="148" t="e">
        <f>STDEV(B3516,C3515,D3514,E3513,F3518,G3517)</f>
        <v>#DIV/0!</v>
      </c>
      <c r="E3524" s="148" t="e">
        <f t="shared" si="585"/>
        <v>#DIV/0!</v>
      </c>
      <c r="F3524" s="111"/>
      <c r="G3524" s="111"/>
      <c r="I3524" s="111" t="s">
        <v>200</v>
      </c>
      <c r="J3524" s="148" t="e">
        <f>AVERAGE(I3516,J3515,K3514,L3513,M3518,N3517)</f>
        <v>#DIV/0!</v>
      </c>
      <c r="K3524" s="148" t="e">
        <f>STDEV(I3516,J3515,K3514,L3513,M3518,N3517)</f>
        <v>#DIV/0!</v>
      </c>
      <c r="L3524" s="148" t="e">
        <f t="shared" si="586"/>
        <v>#DIV/0!</v>
      </c>
      <c r="M3524" s="111"/>
      <c r="N3524" s="111"/>
      <c r="P3524" s="111" t="s">
        <v>200</v>
      </c>
      <c r="Q3524" s="148" t="e">
        <f>AVERAGE(P3516,Q3515,R3514,S3513,T3518,U3517)</f>
        <v>#DIV/0!</v>
      </c>
      <c r="R3524" s="148" t="e">
        <f>STDEV(P3516,Q3515,R3514,S3513,T3518,U3517)</f>
        <v>#DIV/0!</v>
      </c>
      <c r="S3524" s="148" t="e">
        <f t="shared" si="587"/>
        <v>#DIV/0!</v>
      </c>
      <c r="T3524" s="111"/>
      <c r="U3524" s="111"/>
    </row>
    <row r="3525" spans="1:21" s="148" customFormat="1" x14ac:dyDescent="0.3">
      <c r="A3525" s="111"/>
      <c r="B3525" s="111" t="s">
        <v>201</v>
      </c>
      <c r="C3525" s="148" t="e">
        <f>AVERAGE(B3517,C3518,D3518,E3517,F3516,G3515)</f>
        <v>#DIV/0!</v>
      </c>
      <c r="D3525" s="148" t="e">
        <f>STDEV(B3517,C3518,D3518,E3517,F3516,G3515)</f>
        <v>#DIV/0!</v>
      </c>
      <c r="E3525" s="148" t="e">
        <f t="shared" si="585"/>
        <v>#DIV/0!</v>
      </c>
      <c r="F3525" s="111"/>
      <c r="G3525" s="111"/>
      <c r="I3525" s="111" t="s">
        <v>201</v>
      </c>
      <c r="J3525" s="148" t="e">
        <f>AVERAGE(I3517,J3518,K3518,L3517,M3516,N3515)</f>
        <v>#DIV/0!</v>
      </c>
      <c r="K3525" s="148" t="e">
        <f>STDEV(I3517,J3518,K3518,L3517,M3516,N3515)</f>
        <v>#DIV/0!</v>
      </c>
      <c r="L3525" s="148" t="e">
        <f t="shared" si="586"/>
        <v>#DIV/0!</v>
      </c>
      <c r="M3525" s="111"/>
      <c r="N3525" s="111"/>
      <c r="P3525" s="111" t="s">
        <v>201</v>
      </c>
      <c r="Q3525" s="148" t="e">
        <f>AVERAGE(P3517,Q3518,R3518,S3517,T3516,U3515)</f>
        <v>#DIV/0!</v>
      </c>
      <c r="R3525" s="148" t="e">
        <f>STDEV(P3517,Q3518,R3518,S3517,T3516,U3515)</f>
        <v>#DIV/0!</v>
      </c>
      <c r="S3525" s="148" t="e">
        <f t="shared" si="587"/>
        <v>#DIV/0!</v>
      </c>
      <c r="T3525" s="111"/>
      <c r="U3525" s="111"/>
    </row>
    <row r="3526" spans="1:21" s="148" customFormat="1" x14ac:dyDescent="0.3">
      <c r="A3526" s="111"/>
      <c r="B3526" s="111" t="s">
        <v>202</v>
      </c>
      <c r="C3526" s="148" t="e">
        <f>AVERAGE(B3519,C3517,D3516,G3514,F3519,E3520)</f>
        <v>#DIV/0!</v>
      </c>
      <c r="D3526" s="148" t="e">
        <f>STDEV(B3519,C3517,D3516,G3514,F3519,E3520)</f>
        <v>#DIV/0!</v>
      </c>
      <c r="E3526" s="148" t="e">
        <f t="shared" si="585"/>
        <v>#DIV/0!</v>
      </c>
      <c r="F3526" s="111"/>
      <c r="G3526" s="111"/>
      <c r="I3526" s="111" t="s">
        <v>202</v>
      </c>
      <c r="J3526" s="148" t="e">
        <f>AVERAGE(I3519,J3517,K3516,N3514,M3519,L3520)</f>
        <v>#DIV/0!</v>
      </c>
      <c r="K3526" s="148" t="e">
        <f>STDEV(I3519,J3517,K3516,N3514,M3519,L3520)</f>
        <v>#DIV/0!</v>
      </c>
      <c r="L3526" s="148" t="e">
        <f t="shared" si="586"/>
        <v>#DIV/0!</v>
      </c>
      <c r="M3526" s="111"/>
      <c r="N3526" s="111"/>
      <c r="P3526" s="111" t="s">
        <v>202</v>
      </c>
      <c r="Q3526" s="148" t="e">
        <f>AVERAGE(P3519,Q3517,R3516,U3514,T3519,S3520)</f>
        <v>#DIV/0!</v>
      </c>
      <c r="R3526" s="148" t="e">
        <f>STDEV(P3519,Q3517,R3516,U3514,T3519,S3520)</f>
        <v>#DIV/0!</v>
      </c>
      <c r="S3526" s="148" t="e">
        <f t="shared" si="587"/>
        <v>#DIV/0!</v>
      </c>
      <c r="T3526" s="111"/>
      <c r="U3526" s="111"/>
    </row>
    <row r="3527" spans="1:21" s="148" customFormat="1" x14ac:dyDescent="0.3">
      <c r="A3527" s="111"/>
      <c r="B3527" s="111" t="s">
        <v>204</v>
      </c>
      <c r="C3527" s="148" t="e">
        <f>AVERAGE(B3520,C3519,D3520,E3519,F3520,G3519)</f>
        <v>#DIV/0!</v>
      </c>
      <c r="D3527" s="148" t="e">
        <f>STDEV(B3520,C3519,D3520,E3519,F3520,G3519)</f>
        <v>#DIV/0!</v>
      </c>
      <c r="E3527" s="148" t="e">
        <f t="shared" si="585"/>
        <v>#DIV/0!</v>
      </c>
      <c r="F3527" s="111"/>
      <c r="G3527" s="111"/>
      <c r="I3527" s="111" t="s">
        <v>204</v>
      </c>
      <c r="J3527" s="148" t="e">
        <f>AVERAGE(I3520,J3519,K3520,L3519,M3520,N3519)</f>
        <v>#DIV/0!</v>
      </c>
      <c r="K3527" s="148" t="e">
        <f>STDEV(I3520,J3519,K3520,L3519,M3520,N3519)</f>
        <v>#DIV/0!</v>
      </c>
      <c r="L3527" s="148" t="e">
        <f t="shared" si="586"/>
        <v>#DIV/0!</v>
      </c>
      <c r="M3527" s="111"/>
      <c r="N3527" s="111"/>
      <c r="P3527" s="111" t="s">
        <v>204</v>
      </c>
      <c r="Q3527" s="148" t="e">
        <f>AVERAGE(P3520,Q3519,R3520,S3519,T3520,U3519)</f>
        <v>#DIV/0!</v>
      </c>
      <c r="R3527" s="148" t="e">
        <f>STDEV(P3520,Q3519,R3520,S3519,T3520,U3519)</f>
        <v>#DIV/0!</v>
      </c>
      <c r="S3527" s="148" t="e">
        <f t="shared" si="587"/>
        <v>#DIV/0!</v>
      </c>
      <c r="T3527" s="111"/>
      <c r="U3527" s="111"/>
    </row>
    <row r="3528" spans="1:21" s="148" customFormat="1" x14ac:dyDescent="0.3">
      <c r="A3528" s="111"/>
      <c r="B3528" s="111"/>
      <c r="C3528" s="111"/>
      <c r="D3528" s="111"/>
      <c r="E3528" s="111"/>
      <c r="F3528" s="111"/>
      <c r="G3528" s="111"/>
      <c r="I3528" s="111"/>
      <c r="J3528" s="111"/>
      <c r="K3528" s="111"/>
      <c r="L3528" s="111"/>
      <c r="M3528" s="111"/>
      <c r="N3528" s="111"/>
      <c r="P3528" s="111"/>
      <c r="Q3528" s="111"/>
      <c r="R3528" s="111"/>
      <c r="S3528" s="111"/>
      <c r="T3528" s="111"/>
      <c r="U3528" s="111"/>
    </row>
    <row r="3529" spans="1:21" s="148" customFormat="1" x14ac:dyDescent="0.3">
      <c r="A3529" s="111"/>
      <c r="B3529" s="52" t="s">
        <v>194</v>
      </c>
      <c r="C3529" s="106"/>
      <c r="D3529" s="106"/>
      <c r="E3529" s="106"/>
      <c r="F3529" s="106"/>
      <c r="G3529" s="106"/>
      <c r="H3529" s="106"/>
      <c r="I3529" s="52" t="s">
        <v>195</v>
      </c>
      <c r="J3529" s="106"/>
      <c r="K3529" s="106"/>
      <c r="L3529" s="106"/>
      <c r="M3529" s="106"/>
      <c r="N3529" s="106"/>
      <c r="O3529" s="106"/>
      <c r="P3529" s="52" t="s">
        <v>196</v>
      </c>
      <c r="Q3529" s="106"/>
      <c r="R3529" s="106"/>
      <c r="S3529" s="106"/>
      <c r="T3529" s="106"/>
      <c r="U3529" s="106"/>
    </row>
    <row r="3530" spans="1:21" s="148" customFormat="1" x14ac:dyDescent="0.3">
      <c r="A3530" s="111"/>
      <c r="B3530" s="131"/>
      <c r="C3530" s="131"/>
      <c r="D3530" s="131"/>
      <c r="E3530" s="131"/>
      <c r="F3530" s="131"/>
      <c r="G3530" s="131"/>
      <c r="H3530" s="106"/>
      <c r="I3530" s="131"/>
      <c r="J3530" s="131"/>
      <c r="K3530" s="131"/>
      <c r="L3530" s="131"/>
      <c r="M3530" s="131"/>
      <c r="N3530" s="131"/>
      <c r="O3530" s="106"/>
      <c r="P3530" s="131"/>
      <c r="Q3530" s="131"/>
      <c r="R3530" s="131"/>
      <c r="S3530" s="131"/>
      <c r="T3530" s="131"/>
      <c r="U3530" s="131"/>
    </row>
    <row r="3531" spans="1:21" s="148" customFormat="1" x14ac:dyDescent="0.3">
      <c r="A3531" s="111"/>
      <c r="B3531" s="132"/>
      <c r="C3531" s="133"/>
      <c r="D3531" s="133"/>
      <c r="E3531" s="134"/>
      <c r="F3531" s="133"/>
      <c r="G3531" s="133"/>
      <c r="H3531" s="106"/>
      <c r="I3531" s="132"/>
      <c r="J3531" s="133"/>
      <c r="K3531" s="133"/>
      <c r="L3531" s="134"/>
      <c r="M3531" s="133"/>
      <c r="N3531" s="133"/>
      <c r="O3531" s="106"/>
      <c r="P3531" s="132"/>
      <c r="Q3531" s="133"/>
      <c r="R3531" s="133"/>
      <c r="S3531" s="134"/>
      <c r="T3531" s="133"/>
      <c r="U3531" s="133"/>
    </row>
    <row r="3532" spans="1:21" s="148" customFormat="1" x14ac:dyDescent="0.3">
      <c r="A3532" s="111"/>
      <c r="B3532" s="133"/>
      <c r="C3532" s="132"/>
      <c r="D3532" s="134"/>
      <c r="E3532" s="133"/>
      <c r="F3532" s="135"/>
      <c r="G3532" s="136"/>
      <c r="H3532" s="106"/>
      <c r="I3532" s="133"/>
      <c r="J3532" s="132"/>
      <c r="K3532" s="134"/>
      <c r="L3532" s="133"/>
      <c r="M3532" s="135"/>
      <c r="N3532" s="136"/>
      <c r="O3532" s="106"/>
      <c r="P3532" s="133"/>
      <c r="Q3532" s="132"/>
      <c r="R3532" s="134"/>
      <c r="S3532" s="133"/>
      <c r="T3532" s="135"/>
      <c r="U3532" s="136"/>
    </row>
    <row r="3533" spans="1:21" s="148" customFormat="1" x14ac:dyDescent="0.3">
      <c r="A3533" s="111"/>
      <c r="B3533" s="135"/>
      <c r="C3533" s="134"/>
      <c r="D3533" s="132"/>
      <c r="E3533" s="135"/>
      <c r="F3533" s="135"/>
      <c r="G3533" s="137"/>
      <c r="H3533" s="106"/>
      <c r="I3533" s="135"/>
      <c r="J3533" s="134"/>
      <c r="K3533" s="132"/>
      <c r="L3533" s="135"/>
      <c r="M3533" s="135"/>
      <c r="N3533" s="137"/>
      <c r="O3533" s="106"/>
      <c r="P3533" s="135"/>
      <c r="Q3533" s="134"/>
      <c r="R3533" s="132"/>
      <c r="S3533" s="135"/>
      <c r="T3533" s="135"/>
      <c r="U3533" s="137"/>
    </row>
    <row r="3534" spans="1:21" s="148" customFormat="1" x14ac:dyDescent="0.3">
      <c r="A3534" s="111"/>
      <c r="B3534" s="134"/>
      <c r="C3534" s="135"/>
      <c r="D3534" s="136"/>
      <c r="E3534" s="132"/>
      <c r="F3534" s="137"/>
      <c r="G3534" s="135"/>
      <c r="H3534" s="106"/>
      <c r="I3534" s="134"/>
      <c r="J3534" s="135"/>
      <c r="K3534" s="136"/>
      <c r="L3534" s="132"/>
      <c r="M3534" s="137"/>
      <c r="N3534" s="135"/>
      <c r="O3534" s="106"/>
      <c r="P3534" s="134"/>
      <c r="Q3534" s="135"/>
      <c r="R3534" s="136"/>
      <c r="S3534" s="132"/>
      <c r="T3534" s="137"/>
      <c r="U3534" s="135"/>
    </row>
    <row r="3535" spans="1:21" s="148" customFormat="1" x14ac:dyDescent="0.3">
      <c r="A3535" s="111"/>
      <c r="B3535" s="137"/>
      <c r="C3535" s="136"/>
      <c r="D3535" s="135"/>
      <c r="E3535" s="137"/>
      <c r="F3535" s="132"/>
      <c r="G3535" s="134"/>
      <c r="H3535" s="106"/>
      <c r="I3535" s="137"/>
      <c r="J3535" s="136"/>
      <c r="K3535" s="135"/>
      <c r="L3535" s="137"/>
      <c r="M3535" s="132"/>
      <c r="N3535" s="134"/>
      <c r="O3535" s="106"/>
      <c r="P3535" s="137"/>
      <c r="Q3535" s="136"/>
      <c r="R3535" s="135"/>
      <c r="S3535" s="137"/>
      <c r="T3535" s="132"/>
      <c r="U3535" s="134"/>
    </row>
    <row r="3536" spans="1:21" s="148" customFormat="1" x14ac:dyDescent="0.3">
      <c r="A3536" s="111"/>
      <c r="B3536" s="135"/>
      <c r="C3536" s="137"/>
      <c r="D3536" s="137"/>
      <c r="E3536" s="135"/>
      <c r="F3536" s="134"/>
      <c r="G3536" s="132"/>
      <c r="H3536" s="106"/>
      <c r="I3536" s="135"/>
      <c r="J3536" s="137"/>
      <c r="K3536" s="137"/>
      <c r="L3536" s="135"/>
      <c r="M3536" s="134"/>
      <c r="N3536" s="132"/>
      <c r="O3536" s="106"/>
      <c r="P3536" s="135"/>
      <c r="Q3536" s="137"/>
      <c r="R3536" s="137"/>
      <c r="S3536" s="135"/>
      <c r="T3536" s="134"/>
      <c r="U3536" s="132"/>
    </row>
    <row r="3537" spans="1:21" s="148" customFormat="1" x14ac:dyDescent="0.3">
      <c r="A3537" s="111"/>
      <c r="B3537" s="136"/>
      <c r="C3537" s="138"/>
      <c r="D3537" s="135"/>
      <c r="E3537" s="138"/>
      <c r="F3537" s="136"/>
      <c r="G3537" s="138"/>
      <c r="H3537" s="106"/>
      <c r="I3537" s="136"/>
      <c r="J3537" s="138"/>
      <c r="K3537" s="135"/>
      <c r="L3537" s="138"/>
      <c r="M3537" s="136"/>
      <c r="N3537" s="138"/>
      <c r="O3537" s="106"/>
      <c r="P3537" s="136"/>
      <c r="Q3537" s="138"/>
      <c r="R3537" s="135"/>
      <c r="S3537" s="138"/>
      <c r="T3537" s="136"/>
      <c r="U3537" s="138"/>
    </row>
    <row r="3538" spans="1:21" s="148" customFormat="1" x14ac:dyDescent="0.3">
      <c r="A3538" s="111"/>
      <c r="B3538" s="145"/>
      <c r="C3538" s="146"/>
      <c r="D3538" s="145"/>
      <c r="E3538" s="147"/>
      <c r="F3538" s="145"/>
      <c r="G3538" s="146"/>
      <c r="H3538" s="106"/>
      <c r="I3538" s="145"/>
      <c r="J3538" s="146"/>
      <c r="K3538" s="145"/>
      <c r="L3538" s="147"/>
      <c r="M3538" s="145"/>
      <c r="N3538" s="146"/>
      <c r="O3538" s="106"/>
      <c r="P3538" s="145"/>
      <c r="Q3538" s="146"/>
      <c r="R3538" s="145"/>
      <c r="S3538" s="147"/>
      <c r="T3538" s="145"/>
      <c r="U3538" s="146"/>
    </row>
    <row r="3539" spans="1:21" s="148" customFormat="1" x14ac:dyDescent="0.3">
      <c r="A3539" s="111"/>
      <c r="C3539" s="111" t="s">
        <v>197</v>
      </c>
      <c r="D3539" s="111" t="s">
        <v>3</v>
      </c>
      <c r="E3539" s="111" t="s">
        <v>203</v>
      </c>
      <c r="J3539" s="111" t="s">
        <v>197</v>
      </c>
      <c r="K3539" s="111" t="s">
        <v>3</v>
      </c>
      <c r="L3539" s="111" t="s">
        <v>203</v>
      </c>
      <c r="Q3539" s="111" t="s">
        <v>197</v>
      </c>
      <c r="R3539" s="111" t="s">
        <v>3</v>
      </c>
      <c r="S3539" s="111" t="s">
        <v>203</v>
      </c>
    </row>
    <row r="3540" spans="1:21" s="148" customFormat="1" x14ac:dyDescent="0.3">
      <c r="A3540" s="111"/>
      <c r="B3540" s="111" t="s">
        <v>199</v>
      </c>
      <c r="C3540" s="148" t="e">
        <f>AVERAGE(B3531,C3532,D3533,E3534,F3535,G3536)</f>
        <v>#DIV/0!</v>
      </c>
      <c r="D3540" s="148" t="e">
        <f>STDEV(B3531,C3532,D3533,E3534,F3535,G3536)</f>
        <v>#DIV/0!</v>
      </c>
      <c r="E3540" s="148" t="e">
        <f>ROUND((D3540/C3540)*100,2)&amp;"%"</f>
        <v>#DIV/0!</v>
      </c>
      <c r="I3540" s="111" t="s">
        <v>199</v>
      </c>
      <c r="J3540" s="148" t="e">
        <f>AVERAGE(I3531,J3532,K3533,L3534,M3535,N3536)</f>
        <v>#DIV/0!</v>
      </c>
      <c r="K3540" s="148" t="e">
        <f>STDEV(I3531,J3532,K3533,L3534,M3535,N3536)</f>
        <v>#DIV/0!</v>
      </c>
      <c r="L3540" s="148" t="e">
        <f>ROUND((K3540/J3540)*100,2)&amp;"%"</f>
        <v>#DIV/0!</v>
      </c>
      <c r="P3540" s="111" t="s">
        <v>199</v>
      </c>
      <c r="Q3540" s="148" t="e">
        <f>AVERAGE(P3531,Q3532,R3533,S3534,T3535,U3536)</f>
        <v>#DIV/0!</v>
      </c>
      <c r="R3540" s="148" t="e">
        <f>STDEV(P3531,Q3532,R3533,S3534,T3535,U3536)</f>
        <v>#DIV/0!</v>
      </c>
      <c r="S3540" s="148" t="e">
        <f>ROUND((R3540/Q3540)*100,2)&amp;"%"</f>
        <v>#DIV/0!</v>
      </c>
    </row>
    <row r="3541" spans="1:21" s="148" customFormat="1" x14ac:dyDescent="0.3">
      <c r="A3541" s="111"/>
      <c r="B3541" s="111" t="s">
        <v>198</v>
      </c>
      <c r="C3541" s="148" t="e">
        <f>AVERAGE(B3532,C3531,D3531,F3531,G3531,E3532)</f>
        <v>#DIV/0!</v>
      </c>
      <c r="D3541" s="148" t="e">
        <f>STDEV(B3532,C3531,D3531,E3532,F3531,G3531)</f>
        <v>#DIV/0!</v>
      </c>
      <c r="E3541" s="148" t="e">
        <f t="shared" ref="E3541:E3545" si="588">ROUND((D3541/C3541)*100,2)&amp;"%"</f>
        <v>#DIV/0!</v>
      </c>
      <c r="F3541" s="111"/>
      <c r="G3541" s="111"/>
      <c r="I3541" s="111" t="s">
        <v>198</v>
      </c>
      <c r="J3541" s="148" t="e">
        <f>AVERAGE(I3532,J3531,K3531,M3531,N3531,L3532)</f>
        <v>#DIV/0!</v>
      </c>
      <c r="K3541" s="148" t="e">
        <f>STDEV(I3532,J3531,K3531,L3532,M3531,N3531)</f>
        <v>#DIV/0!</v>
      </c>
      <c r="L3541" s="148" t="e">
        <f t="shared" ref="L3541:L3545" si="589">ROUND((K3541/J3541)*100,2)&amp;"%"</f>
        <v>#DIV/0!</v>
      </c>
      <c r="M3541" s="111"/>
      <c r="N3541" s="111"/>
      <c r="P3541" s="111" t="s">
        <v>198</v>
      </c>
      <c r="Q3541" s="148" t="e">
        <f>AVERAGE(P3532,Q3531,R3531,T3531,U3531,S3532)</f>
        <v>#DIV/0!</v>
      </c>
      <c r="R3541" s="148" t="e">
        <f>STDEV(P3532,Q3531,R3531,S3532,T3531,U3531)</f>
        <v>#DIV/0!</v>
      </c>
      <c r="S3541" s="148" t="e">
        <f t="shared" ref="S3541:S3545" si="590">ROUND((R3541/Q3541)*100,2)&amp;"%"</f>
        <v>#DIV/0!</v>
      </c>
      <c r="T3541" s="111"/>
      <c r="U3541" s="111"/>
    </row>
    <row r="3542" spans="1:21" s="148" customFormat="1" x14ac:dyDescent="0.3">
      <c r="A3542" s="111"/>
      <c r="B3542" s="111" t="s">
        <v>200</v>
      </c>
      <c r="C3542" s="148" t="e">
        <f>AVERAGE(B3534,C3533,D3532,E3531,F3536,G3535)</f>
        <v>#DIV/0!</v>
      </c>
      <c r="D3542" s="148" t="e">
        <f>STDEV(B3534,C3533,D3532,E3531,F3536,G3535)</f>
        <v>#DIV/0!</v>
      </c>
      <c r="E3542" s="148" t="e">
        <f t="shared" si="588"/>
        <v>#DIV/0!</v>
      </c>
      <c r="F3542" s="111"/>
      <c r="G3542" s="111"/>
      <c r="I3542" s="111" t="s">
        <v>200</v>
      </c>
      <c r="J3542" s="148" t="e">
        <f>AVERAGE(I3534,J3533,K3532,L3531,M3536,N3535)</f>
        <v>#DIV/0!</v>
      </c>
      <c r="K3542" s="148" t="e">
        <f>STDEV(I3534,J3533,K3532,L3531,M3536,N3535)</f>
        <v>#DIV/0!</v>
      </c>
      <c r="L3542" s="148" t="e">
        <f t="shared" si="589"/>
        <v>#DIV/0!</v>
      </c>
      <c r="M3542" s="111"/>
      <c r="N3542" s="111"/>
      <c r="P3542" s="111" t="s">
        <v>200</v>
      </c>
      <c r="Q3542" s="148" t="e">
        <f>AVERAGE(P3534,Q3533,R3532,S3531,T3536,U3535)</f>
        <v>#DIV/0!</v>
      </c>
      <c r="R3542" s="148" t="e">
        <f>STDEV(P3534,Q3533,R3532,S3531,T3536,U3535)</f>
        <v>#DIV/0!</v>
      </c>
      <c r="S3542" s="148" t="e">
        <f t="shared" si="590"/>
        <v>#DIV/0!</v>
      </c>
      <c r="T3542" s="111"/>
      <c r="U3542" s="111"/>
    </row>
    <row r="3543" spans="1:21" s="148" customFormat="1" x14ac:dyDescent="0.3">
      <c r="A3543" s="111"/>
      <c r="B3543" s="111" t="s">
        <v>201</v>
      </c>
      <c r="C3543" s="148" t="e">
        <f>AVERAGE(B3535,C3536,D3536,E3535,F3534,G3533)</f>
        <v>#DIV/0!</v>
      </c>
      <c r="D3543" s="148" t="e">
        <f>STDEV(B3535,C3536,D3536,E3535,F3534,G3533)</f>
        <v>#DIV/0!</v>
      </c>
      <c r="E3543" s="148" t="e">
        <f t="shared" si="588"/>
        <v>#DIV/0!</v>
      </c>
      <c r="F3543" s="111"/>
      <c r="G3543" s="111"/>
      <c r="I3543" s="111" t="s">
        <v>201</v>
      </c>
      <c r="J3543" s="148" t="e">
        <f>AVERAGE(I3535,J3536,K3536,L3535,M3534,N3533)</f>
        <v>#DIV/0!</v>
      </c>
      <c r="K3543" s="148" t="e">
        <f>STDEV(I3535,J3536,K3536,L3535,M3534,N3533)</f>
        <v>#DIV/0!</v>
      </c>
      <c r="L3543" s="148" t="e">
        <f t="shared" si="589"/>
        <v>#DIV/0!</v>
      </c>
      <c r="M3543" s="111"/>
      <c r="N3543" s="111"/>
      <c r="P3543" s="111" t="s">
        <v>201</v>
      </c>
      <c r="Q3543" s="148" t="e">
        <f>AVERAGE(P3535,Q3536,R3536,S3535,T3534,U3533)</f>
        <v>#DIV/0!</v>
      </c>
      <c r="R3543" s="148" t="e">
        <f>STDEV(P3535,Q3536,R3536,S3535,T3534,U3533)</f>
        <v>#DIV/0!</v>
      </c>
      <c r="S3543" s="148" t="e">
        <f t="shared" si="590"/>
        <v>#DIV/0!</v>
      </c>
      <c r="T3543" s="111"/>
      <c r="U3543" s="111"/>
    </row>
    <row r="3544" spans="1:21" s="148" customFormat="1" x14ac:dyDescent="0.3">
      <c r="A3544" s="111"/>
      <c r="B3544" s="111" t="s">
        <v>202</v>
      </c>
      <c r="C3544" s="148" t="e">
        <f>AVERAGE(B3537,C3535,D3534,G3532,F3537,E3538)</f>
        <v>#DIV/0!</v>
      </c>
      <c r="D3544" s="148" t="e">
        <f>STDEV(B3537,C3535,D3534,G3532,F3537,E3538)</f>
        <v>#DIV/0!</v>
      </c>
      <c r="E3544" s="148" t="e">
        <f t="shared" si="588"/>
        <v>#DIV/0!</v>
      </c>
      <c r="F3544" s="111"/>
      <c r="G3544" s="111"/>
      <c r="I3544" s="111" t="s">
        <v>202</v>
      </c>
      <c r="J3544" s="148" t="e">
        <f>AVERAGE(I3537,J3535,K3534,N3532,M3537,L3538)</f>
        <v>#DIV/0!</v>
      </c>
      <c r="K3544" s="148" t="e">
        <f>STDEV(I3537,J3535,K3534,N3532,M3537,L3538)</f>
        <v>#DIV/0!</v>
      </c>
      <c r="L3544" s="148" t="e">
        <f t="shared" si="589"/>
        <v>#DIV/0!</v>
      </c>
      <c r="M3544" s="111"/>
      <c r="N3544" s="111"/>
      <c r="P3544" s="111" t="s">
        <v>202</v>
      </c>
      <c r="Q3544" s="148" t="e">
        <f>AVERAGE(P3537,Q3535,R3534,U3532,T3537,S3538)</f>
        <v>#DIV/0!</v>
      </c>
      <c r="R3544" s="148" t="e">
        <f>STDEV(P3537,Q3535,R3534,U3532,T3537,S3538)</f>
        <v>#DIV/0!</v>
      </c>
      <c r="S3544" s="148" t="e">
        <f t="shared" si="590"/>
        <v>#DIV/0!</v>
      </c>
      <c r="T3544" s="111"/>
      <c r="U3544" s="111"/>
    </row>
    <row r="3545" spans="1:21" s="148" customFormat="1" x14ac:dyDescent="0.3">
      <c r="A3545" s="111"/>
      <c r="B3545" s="111" t="s">
        <v>204</v>
      </c>
      <c r="C3545" s="148" t="e">
        <f>AVERAGE(B3538,C3537,D3538,E3537,F3538,G3537)</f>
        <v>#DIV/0!</v>
      </c>
      <c r="D3545" s="148" t="e">
        <f>STDEV(B3538,C3537,D3538,E3537,F3538,G3537)</f>
        <v>#DIV/0!</v>
      </c>
      <c r="E3545" s="148" t="e">
        <f t="shared" si="588"/>
        <v>#DIV/0!</v>
      </c>
      <c r="F3545" s="111"/>
      <c r="G3545" s="111"/>
      <c r="I3545" s="111" t="s">
        <v>204</v>
      </c>
      <c r="J3545" s="148" t="e">
        <f>AVERAGE(I3538,J3537,K3538,L3537,M3538,N3537)</f>
        <v>#DIV/0!</v>
      </c>
      <c r="K3545" s="148" t="e">
        <f>STDEV(I3538,J3537,K3538,L3537,M3538,N3537)</f>
        <v>#DIV/0!</v>
      </c>
      <c r="L3545" s="148" t="e">
        <f t="shared" si="589"/>
        <v>#DIV/0!</v>
      </c>
      <c r="M3545" s="111"/>
      <c r="N3545" s="111"/>
      <c r="P3545" s="111" t="s">
        <v>204</v>
      </c>
      <c r="Q3545" s="148" t="e">
        <f>AVERAGE(P3538,Q3537,R3538,S3537,T3538,U3537)</f>
        <v>#DIV/0!</v>
      </c>
      <c r="R3545" s="148" t="e">
        <f>STDEV(P3538,Q3537,R3538,S3537,T3538,U3537)</f>
        <v>#DIV/0!</v>
      </c>
      <c r="S3545" s="148" t="e">
        <f t="shared" si="590"/>
        <v>#DIV/0!</v>
      </c>
      <c r="T3545" s="111"/>
      <c r="U3545" s="111"/>
    </row>
    <row r="3546" spans="1:21" s="148" customFormat="1" x14ac:dyDescent="0.3">
      <c r="A3546" s="111"/>
      <c r="B3546" s="111"/>
      <c r="C3546" s="111"/>
      <c r="D3546" s="111"/>
      <c r="E3546" s="111"/>
      <c r="F3546" s="111"/>
      <c r="G3546" s="111"/>
      <c r="I3546" s="111"/>
      <c r="J3546" s="111"/>
      <c r="K3546" s="111"/>
      <c r="L3546" s="111"/>
      <c r="M3546" s="111"/>
      <c r="N3546" s="111"/>
      <c r="P3546" s="111"/>
      <c r="Q3546" s="111"/>
      <c r="R3546" s="111"/>
      <c r="S3546" s="111"/>
      <c r="T3546" s="111"/>
      <c r="U3546" s="111"/>
    </row>
    <row r="3547" spans="1:21" s="148" customFormat="1" x14ac:dyDescent="0.3">
      <c r="A3547" s="111"/>
      <c r="B3547" s="52" t="s">
        <v>194</v>
      </c>
      <c r="C3547" s="106"/>
      <c r="D3547" s="106"/>
      <c r="E3547" s="106"/>
      <c r="F3547" s="106"/>
      <c r="G3547" s="106"/>
      <c r="H3547" s="106"/>
      <c r="I3547" s="52" t="s">
        <v>195</v>
      </c>
      <c r="J3547" s="106"/>
      <c r="K3547" s="106"/>
      <c r="L3547" s="106"/>
      <c r="M3547" s="106"/>
      <c r="N3547" s="106"/>
      <c r="O3547" s="106"/>
      <c r="P3547" s="52" t="s">
        <v>196</v>
      </c>
      <c r="Q3547" s="106"/>
      <c r="R3547" s="106"/>
      <c r="S3547" s="106"/>
      <c r="T3547" s="106"/>
      <c r="U3547" s="106"/>
    </row>
    <row r="3548" spans="1:21" s="148" customFormat="1" x14ac:dyDescent="0.3">
      <c r="A3548" s="111"/>
      <c r="B3548" s="131"/>
      <c r="C3548" s="131"/>
      <c r="D3548" s="131"/>
      <c r="E3548" s="131"/>
      <c r="F3548" s="131"/>
      <c r="G3548" s="131"/>
      <c r="H3548" s="106"/>
      <c r="I3548" s="131"/>
      <c r="J3548" s="131"/>
      <c r="K3548" s="131"/>
      <c r="L3548" s="131"/>
      <c r="M3548" s="131"/>
      <c r="N3548" s="131"/>
      <c r="O3548" s="106"/>
      <c r="P3548" s="131"/>
      <c r="Q3548" s="131"/>
      <c r="R3548" s="131"/>
      <c r="S3548" s="131"/>
      <c r="T3548" s="131"/>
      <c r="U3548" s="131"/>
    </row>
    <row r="3549" spans="1:21" s="148" customFormat="1" x14ac:dyDescent="0.3">
      <c r="A3549" s="111"/>
      <c r="B3549" s="132"/>
      <c r="C3549" s="133"/>
      <c r="D3549" s="133"/>
      <c r="E3549" s="134"/>
      <c r="F3549" s="133"/>
      <c r="G3549" s="133"/>
      <c r="H3549" s="106"/>
      <c r="I3549" s="132"/>
      <c r="J3549" s="133"/>
      <c r="K3549" s="133"/>
      <c r="L3549" s="134"/>
      <c r="M3549" s="133"/>
      <c r="N3549" s="133"/>
      <c r="O3549" s="106"/>
      <c r="P3549" s="132"/>
      <c r="Q3549" s="133"/>
      <c r="R3549" s="133"/>
      <c r="S3549" s="134"/>
      <c r="T3549" s="133"/>
      <c r="U3549" s="133"/>
    </row>
    <row r="3550" spans="1:21" s="148" customFormat="1" x14ac:dyDescent="0.3">
      <c r="A3550" s="111"/>
      <c r="B3550" s="133"/>
      <c r="C3550" s="132"/>
      <c r="D3550" s="134"/>
      <c r="E3550" s="133"/>
      <c r="F3550" s="135"/>
      <c r="G3550" s="136"/>
      <c r="H3550" s="106"/>
      <c r="I3550" s="133"/>
      <c r="J3550" s="132"/>
      <c r="K3550" s="134"/>
      <c r="L3550" s="133"/>
      <c r="M3550" s="135"/>
      <c r="N3550" s="136"/>
      <c r="O3550" s="106"/>
      <c r="P3550" s="133"/>
      <c r="Q3550" s="132"/>
      <c r="R3550" s="134"/>
      <c r="S3550" s="133"/>
      <c r="T3550" s="135"/>
      <c r="U3550" s="136"/>
    </row>
    <row r="3551" spans="1:21" s="148" customFormat="1" x14ac:dyDescent="0.3">
      <c r="A3551" s="111"/>
      <c r="B3551" s="135"/>
      <c r="C3551" s="134"/>
      <c r="D3551" s="132"/>
      <c r="E3551" s="135"/>
      <c r="F3551" s="135"/>
      <c r="G3551" s="137"/>
      <c r="H3551" s="106"/>
      <c r="I3551" s="135"/>
      <c r="J3551" s="134"/>
      <c r="K3551" s="132"/>
      <c r="L3551" s="135"/>
      <c r="M3551" s="135"/>
      <c r="N3551" s="137"/>
      <c r="O3551" s="106"/>
      <c r="P3551" s="135"/>
      <c r="Q3551" s="134"/>
      <c r="R3551" s="132"/>
      <c r="S3551" s="135"/>
      <c r="T3551" s="135"/>
      <c r="U3551" s="137"/>
    </row>
    <row r="3552" spans="1:21" s="148" customFormat="1" x14ac:dyDescent="0.3">
      <c r="A3552" s="111"/>
      <c r="B3552" s="134"/>
      <c r="C3552" s="135"/>
      <c r="D3552" s="136"/>
      <c r="E3552" s="132"/>
      <c r="F3552" s="137"/>
      <c r="G3552" s="135"/>
      <c r="H3552" s="106"/>
      <c r="I3552" s="134"/>
      <c r="J3552" s="135"/>
      <c r="K3552" s="136"/>
      <c r="L3552" s="132"/>
      <c r="M3552" s="137"/>
      <c r="N3552" s="135"/>
      <c r="O3552" s="106"/>
      <c r="P3552" s="134"/>
      <c r="Q3552" s="135"/>
      <c r="R3552" s="136"/>
      <c r="S3552" s="132"/>
      <c r="T3552" s="137"/>
      <c r="U3552" s="135"/>
    </row>
    <row r="3553" spans="1:21" s="148" customFormat="1" x14ac:dyDescent="0.3">
      <c r="A3553" s="111"/>
      <c r="B3553" s="137"/>
      <c r="C3553" s="136"/>
      <c r="D3553" s="135"/>
      <c r="E3553" s="137"/>
      <c r="F3553" s="132"/>
      <c r="G3553" s="134"/>
      <c r="H3553" s="106"/>
      <c r="I3553" s="137"/>
      <c r="J3553" s="136"/>
      <c r="K3553" s="135"/>
      <c r="L3553" s="137"/>
      <c r="M3553" s="132"/>
      <c r="N3553" s="134"/>
      <c r="O3553" s="106"/>
      <c r="P3553" s="137"/>
      <c r="Q3553" s="136"/>
      <c r="R3553" s="135"/>
      <c r="S3553" s="137"/>
      <c r="T3553" s="132"/>
      <c r="U3553" s="134"/>
    </row>
    <row r="3554" spans="1:21" s="148" customFormat="1" x14ac:dyDescent="0.3">
      <c r="A3554" s="111"/>
      <c r="B3554" s="135"/>
      <c r="C3554" s="137"/>
      <c r="D3554" s="137"/>
      <c r="E3554" s="135"/>
      <c r="F3554" s="134"/>
      <c r="G3554" s="132"/>
      <c r="H3554" s="106"/>
      <c r="I3554" s="135"/>
      <c r="J3554" s="137"/>
      <c r="K3554" s="137"/>
      <c r="L3554" s="135"/>
      <c r="M3554" s="134"/>
      <c r="N3554" s="132"/>
      <c r="O3554" s="106"/>
      <c r="P3554" s="135"/>
      <c r="Q3554" s="137"/>
      <c r="R3554" s="137"/>
      <c r="S3554" s="135"/>
      <c r="T3554" s="134"/>
      <c r="U3554" s="132"/>
    </row>
    <row r="3555" spans="1:21" s="148" customFormat="1" x14ac:dyDescent="0.3">
      <c r="A3555" s="111"/>
      <c r="B3555" s="136"/>
      <c r="C3555" s="138"/>
      <c r="D3555" s="135"/>
      <c r="E3555" s="138"/>
      <c r="F3555" s="136"/>
      <c r="G3555" s="138"/>
      <c r="H3555" s="106"/>
      <c r="I3555" s="136"/>
      <c r="J3555" s="138"/>
      <c r="K3555" s="135"/>
      <c r="L3555" s="138"/>
      <c r="M3555" s="136"/>
      <c r="N3555" s="138"/>
      <c r="O3555" s="106"/>
      <c r="P3555" s="136"/>
      <c r="Q3555" s="138"/>
      <c r="R3555" s="135"/>
      <c r="S3555" s="138"/>
      <c r="T3555" s="136"/>
      <c r="U3555" s="138"/>
    </row>
    <row r="3556" spans="1:21" s="148" customFormat="1" x14ac:dyDescent="0.3">
      <c r="A3556" s="111"/>
      <c r="B3556" s="145"/>
      <c r="C3556" s="146"/>
      <c r="D3556" s="145"/>
      <c r="E3556" s="147"/>
      <c r="F3556" s="145"/>
      <c r="G3556" s="146"/>
      <c r="H3556" s="106"/>
      <c r="I3556" s="145"/>
      <c r="J3556" s="146"/>
      <c r="K3556" s="145"/>
      <c r="L3556" s="147"/>
      <c r="M3556" s="145"/>
      <c r="N3556" s="146"/>
      <c r="O3556" s="106"/>
      <c r="P3556" s="145"/>
      <c r="Q3556" s="146"/>
      <c r="R3556" s="145"/>
      <c r="S3556" s="147"/>
      <c r="T3556" s="145"/>
      <c r="U3556" s="146"/>
    </row>
    <row r="3557" spans="1:21" s="148" customFormat="1" x14ac:dyDescent="0.3">
      <c r="A3557" s="111"/>
      <c r="C3557" s="111" t="s">
        <v>197</v>
      </c>
      <c r="D3557" s="111" t="s">
        <v>3</v>
      </c>
      <c r="E3557" s="111" t="s">
        <v>203</v>
      </c>
      <c r="J3557" s="111" t="s">
        <v>197</v>
      </c>
      <c r="K3557" s="111" t="s">
        <v>3</v>
      </c>
      <c r="L3557" s="111" t="s">
        <v>203</v>
      </c>
      <c r="Q3557" s="111" t="s">
        <v>197</v>
      </c>
      <c r="R3557" s="111" t="s">
        <v>3</v>
      </c>
      <c r="S3557" s="111" t="s">
        <v>203</v>
      </c>
    </row>
    <row r="3558" spans="1:21" s="148" customFormat="1" x14ac:dyDescent="0.3">
      <c r="A3558" s="111"/>
      <c r="B3558" s="111" t="s">
        <v>199</v>
      </c>
      <c r="C3558" s="148" t="e">
        <f>AVERAGE(B3549,C3550,D3551,E3552,F3553,G3554)</f>
        <v>#DIV/0!</v>
      </c>
      <c r="D3558" s="148" t="e">
        <f>STDEV(B3549,C3550,D3551,E3552,F3553,G3554)</f>
        <v>#DIV/0!</v>
      </c>
      <c r="E3558" s="148" t="e">
        <f>ROUND((D3558/C3558)*100,2)&amp;"%"</f>
        <v>#DIV/0!</v>
      </c>
      <c r="I3558" s="111" t="s">
        <v>199</v>
      </c>
      <c r="J3558" s="148" t="e">
        <f>AVERAGE(I3549,J3550,K3551,L3552,M3553,N3554)</f>
        <v>#DIV/0!</v>
      </c>
      <c r="K3558" s="148" t="e">
        <f>STDEV(I3549,J3550,K3551,L3552,M3553,N3554)</f>
        <v>#DIV/0!</v>
      </c>
      <c r="L3558" s="148" t="e">
        <f>ROUND((K3558/J3558)*100,2)&amp;"%"</f>
        <v>#DIV/0!</v>
      </c>
      <c r="P3558" s="111" t="s">
        <v>199</v>
      </c>
      <c r="Q3558" s="148" t="e">
        <f>AVERAGE(P3549,Q3550,R3551,S3552,T3553,U3554)</f>
        <v>#DIV/0!</v>
      </c>
      <c r="R3558" s="148" t="e">
        <f>STDEV(P3549,Q3550,R3551,S3552,T3553,U3554)</f>
        <v>#DIV/0!</v>
      </c>
      <c r="S3558" s="148" t="e">
        <f>ROUND((R3558/Q3558)*100,2)&amp;"%"</f>
        <v>#DIV/0!</v>
      </c>
    </row>
    <row r="3559" spans="1:21" s="148" customFormat="1" x14ac:dyDescent="0.3">
      <c r="A3559" s="111"/>
      <c r="B3559" s="111" t="s">
        <v>198</v>
      </c>
      <c r="C3559" s="148" t="e">
        <f>AVERAGE(B3550,C3549,D3549,F3549,G3549,E3550)</f>
        <v>#DIV/0!</v>
      </c>
      <c r="D3559" s="148" t="e">
        <f>STDEV(B3550,C3549,D3549,E3550,F3549,G3549)</f>
        <v>#DIV/0!</v>
      </c>
      <c r="E3559" s="148" t="e">
        <f t="shared" ref="E3559:E3563" si="591">ROUND((D3559/C3559)*100,2)&amp;"%"</f>
        <v>#DIV/0!</v>
      </c>
      <c r="F3559" s="111"/>
      <c r="G3559" s="111"/>
      <c r="I3559" s="111" t="s">
        <v>198</v>
      </c>
      <c r="J3559" s="148" t="e">
        <f>AVERAGE(I3550,J3549,K3549,M3549,N3549,L3550)</f>
        <v>#DIV/0!</v>
      </c>
      <c r="K3559" s="148" t="e">
        <f>STDEV(I3550,J3549,K3549,L3550,M3549,N3549)</f>
        <v>#DIV/0!</v>
      </c>
      <c r="L3559" s="148" t="e">
        <f t="shared" ref="L3559:L3563" si="592">ROUND((K3559/J3559)*100,2)&amp;"%"</f>
        <v>#DIV/0!</v>
      </c>
      <c r="M3559" s="111"/>
      <c r="N3559" s="111"/>
      <c r="P3559" s="111" t="s">
        <v>198</v>
      </c>
      <c r="Q3559" s="148" t="e">
        <f>AVERAGE(P3550,Q3549,R3549,T3549,U3549,S3550)</f>
        <v>#DIV/0!</v>
      </c>
      <c r="R3559" s="148" t="e">
        <f>STDEV(P3550,Q3549,R3549,S3550,T3549,U3549)</f>
        <v>#DIV/0!</v>
      </c>
      <c r="S3559" s="148" t="e">
        <f t="shared" ref="S3559:S3563" si="593">ROUND((R3559/Q3559)*100,2)&amp;"%"</f>
        <v>#DIV/0!</v>
      </c>
      <c r="T3559" s="111"/>
      <c r="U3559" s="111"/>
    </row>
    <row r="3560" spans="1:21" s="148" customFormat="1" x14ac:dyDescent="0.3">
      <c r="A3560" s="111"/>
      <c r="B3560" s="111" t="s">
        <v>200</v>
      </c>
      <c r="C3560" s="148" t="e">
        <f>AVERAGE(B3552,C3551,D3550,E3549,F3554,G3553)</f>
        <v>#DIV/0!</v>
      </c>
      <c r="D3560" s="148" t="e">
        <f>STDEV(B3552,C3551,D3550,E3549,F3554,G3553)</f>
        <v>#DIV/0!</v>
      </c>
      <c r="E3560" s="148" t="e">
        <f t="shared" si="591"/>
        <v>#DIV/0!</v>
      </c>
      <c r="F3560" s="111"/>
      <c r="G3560" s="111"/>
      <c r="I3560" s="111" t="s">
        <v>200</v>
      </c>
      <c r="J3560" s="148" t="e">
        <f>AVERAGE(I3552,J3551,K3550,L3549,M3554,N3553)</f>
        <v>#DIV/0!</v>
      </c>
      <c r="K3560" s="148" t="e">
        <f>STDEV(I3552,J3551,K3550,L3549,M3554,N3553)</f>
        <v>#DIV/0!</v>
      </c>
      <c r="L3560" s="148" t="e">
        <f t="shared" si="592"/>
        <v>#DIV/0!</v>
      </c>
      <c r="M3560" s="111"/>
      <c r="N3560" s="111"/>
      <c r="P3560" s="111" t="s">
        <v>200</v>
      </c>
      <c r="Q3560" s="148" t="e">
        <f>AVERAGE(P3552,Q3551,R3550,S3549,T3554,U3553)</f>
        <v>#DIV/0!</v>
      </c>
      <c r="R3560" s="148" t="e">
        <f>STDEV(P3552,Q3551,R3550,S3549,T3554,U3553)</f>
        <v>#DIV/0!</v>
      </c>
      <c r="S3560" s="148" t="e">
        <f t="shared" si="593"/>
        <v>#DIV/0!</v>
      </c>
      <c r="T3560" s="111"/>
      <c r="U3560" s="111"/>
    </row>
    <row r="3561" spans="1:21" s="148" customFormat="1" x14ac:dyDescent="0.3">
      <c r="A3561" s="111"/>
      <c r="B3561" s="111" t="s">
        <v>201</v>
      </c>
      <c r="C3561" s="148" t="e">
        <f>AVERAGE(B3553,C3554,D3554,E3553,F3552,G3551)</f>
        <v>#DIV/0!</v>
      </c>
      <c r="D3561" s="148" t="e">
        <f>STDEV(B3553,C3554,D3554,E3553,F3552,G3551)</f>
        <v>#DIV/0!</v>
      </c>
      <c r="E3561" s="148" t="e">
        <f t="shared" si="591"/>
        <v>#DIV/0!</v>
      </c>
      <c r="F3561" s="111"/>
      <c r="G3561" s="111"/>
      <c r="I3561" s="111" t="s">
        <v>201</v>
      </c>
      <c r="J3561" s="148" t="e">
        <f>AVERAGE(I3553,J3554,K3554,L3553,M3552,N3551)</f>
        <v>#DIV/0!</v>
      </c>
      <c r="K3561" s="148" t="e">
        <f>STDEV(I3553,J3554,K3554,L3553,M3552,N3551)</f>
        <v>#DIV/0!</v>
      </c>
      <c r="L3561" s="148" t="e">
        <f t="shared" si="592"/>
        <v>#DIV/0!</v>
      </c>
      <c r="M3561" s="111"/>
      <c r="N3561" s="111"/>
      <c r="P3561" s="111" t="s">
        <v>201</v>
      </c>
      <c r="Q3561" s="148" t="e">
        <f>AVERAGE(P3553,Q3554,R3554,S3553,T3552,U3551)</f>
        <v>#DIV/0!</v>
      </c>
      <c r="R3561" s="148" t="e">
        <f>STDEV(P3553,Q3554,R3554,S3553,T3552,U3551)</f>
        <v>#DIV/0!</v>
      </c>
      <c r="S3561" s="148" t="e">
        <f t="shared" si="593"/>
        <v>#DIV/0!</v>
      </c>
      <c r="T3561" s="111"/>
      <c r="U3561" s="111"/>
    </row>
    <row r="3562" spans="1:21" s="148" customFormat="1" x14ac:dyDescent="0.3">
      <c r="A3562" s="111"/>
      <c r="B3562" s="111" t="s">
        <v>202</v>
      </c>
      <c r="C3562" s="148" t="e">
        <f>AVERAGE(B3555,C3553,D3552,G3550,F3555,E3556)</f>
        <v>#DIV/0!</v>
      </c>
      <c r="D3562" s="148" t="e">
        <f>STDEV(B3555,C3553,D3552,G3550,F3555,E3556)</f>
        <v>#DIV/0!</v>
      </c>
      <c r="E3562" s="148" t="e">
        <f t="shared" si="591"/>
        <v>#DIV/0!</v>
      </c>
      <c r="F3562" s="111"/>
      <c r="G3562" s="111"/>
      <c r="I3562" s="111" t="s">
        <v>202</v>
      </c>
      <c r="J3562" s="148" t="e">
        <f>AVERAGE(I3555,J3553,K3552,N3550,M3555,L3556)</f>
        <v>#DIV/0!</v>
      </c>
      <c r="K3562" s="148" t="e">
        <f>STDEV(I3555,J3553,K3552,N3550,M3555,L3556)</f>
        <v>#DIV/0!</v>
      </c>
      <c r="L3562" s="148" t="e">
        <f t="shared" si="592"/>
        <v>#DIV/0!</v>
      </c>
      <c r="M3562" s="111"/>
      <c r="N3562" s="111"/>
      <c r="P3562" s="111" t="s">
        <v>202</v>
      </c>
      <c r="Q3562" s="148" t="e">
        <f>AVERAGE(P3555,Q3553,R3552,U3550,T3555,S3556)</f>
        <v>#DIV/0!</v>
      </c>
      <c r="R3562" s="148" t="e">
        <f>STDEV(P3555,Q3553,R3552,U3550,T3555,S3556)</f>
        <v>#DIV/0!</v>
      </c>
      <c r="S3562" s="148" t="e">
        <f t="shared" si="593"/>
        <v>#DIV/0!</v>
      </c>
      <c r="T3562" s="111"/>
      <c r="U3562" s="111"/>
    </row>
    <row r="3563" spans="1:21" s="148" customFormat="1" x14ac:dyDescent="0.3">
      <c r="A3563" s="111"/>
      <c r="B3563" s="111" t="s">
        <v>204</v>
      </c>
      <c r="C3563" s="148" t="e">
        <f>AVERAGE(B3556,C3555,D3556,E3555,F3556,G3555)</f>
        <v>#DIV/0!</v>
      </c>
      <c r="D3563" s="148" t="e">
        <f>STDEV(B3556,C3555,D3556,E3555,F3556,G3555)</f>
        <v>#DIV/0!</v>
      </c>
      <c r="E3563" s="148" t="e">
        <f t="shared" si="591"/>
        <v>#DIV/0!</v>
      </c>
      <c r="F3563" s="111"/>
      <c r="G3563" s="111"/>
      <c r="I3563" s="111" t="s">
        <v>204</v>
      </c>
      <c r="J3563" s="148" t="e">
        <f>AVERAGE(I3556,J3555,K3556,L3555,M3556,N3555)</f>
        <v>#DIV/0!</v>
      </c>
      <c r="K3563" s="148" t="e">
        <f>STDEV(I3556,J3555,K3556,L3555,M3556,N3555)</f>
        <v>#DIV/0!</v>
      </c>
      <c r="L3563" s="148" t="e">
        <f t="shared" si="592"/>
        <v>#DIV/0!</v>
      </c>
      <c r="M3563" s="111"/>
      <c r="N3563" s="111"/>
      <c r="P3563" s="111" t="s">
        <v>204</v>
      </c>
      <c r="Q3563" s="148" t="e">
        <f>AVERAGE(P3556,Q3555,R3556,S3555,T3556,U3555)</f>
        <v>#DIV/0!</v>
      </c>
      <c r="R3563" s="148" t="e">
        <f>STDEV(P3556,Q3555,R3556,S3555,T3556,U3555)</f>
        <v>#DIV/0!</v>
      </c>
      <c r="S3563" s="148" t="e">
        <f t="shared" si="593"/>
        <v>#DIV/0!</v>
      </c>
      <c r="T3563" s="111"/>
      <c r="U3563" s="111"/>
    </row>
    <row r="3564" spans="1:21" s="148" customFormat="1" x14ac:dyDescent="0.3">
      <c r="A3564" s="111"/>
      <c r="B3564" s="111"/>
      <c r="C3564" s="111"/>
      <c r="D3564" s="111"/>
      <c r="E3564" s="111"/>
      <c r="F3564" s="111"/>
      <c r="G3564" s="111"/>
      <c r="I3564" s="111"/>
      <c r="J3564" s="111"/>
      <c r="K3564" s="111"/>
      <c r="L3564" s="111"/>
      <c r="M3564" s="111"/>
      <c r="N3564" s="111"/>
      <c r="P3564" s="111"/>
      <c r="Q3564" s="111"/>
      <c r="R3564" s="111"/>
      <c r="S3564" s="111"/>
      <c r="T3564" s="111"/>
      <c r="U3564" s="111"/>
    </row>
    <row r="3565" spans="1:21" s="148" customFormat="1" x14ac:dyDescent="0.3">
      <c r="A3565" s="111"/>
      <c r="B3565" s="52" t="s">
        <v>194</v>
      </c>
      <c r="C3565" s="106"/>
      <c r="D3565" s="106"/>
      <c r="E3565" s="106"/>
      <c r="F3565" s="106"/>
      <c r="G3565" s="106"/>
      <c r="H3565" s="106"/>
      <c r="I3565" s="52" t="s">
        <v>195</v>
      </c>
      <c r="J3565" s="106"/>
      <c r="K3565" s="106"/>
      <c r="L3565" s="106"/>
      <c r="M3565" s="106"/>
      <c r="N3565" s="106"/>
      <c r="O3565" s="106"/>
      <c r="P3565" s="52" t="s">
        <v>196</v>
      </c>
      <c r="Q3565" s="106"/>
      <c r="R3565" s="106"/>
      <c r="S3565" s="106"/>
      <c r="T3565" s="106"/>
      <c r="U3565" s="106"/>
    </row>
    <row r="3566" spans="1:21" s="148" customFormat="1" x14ac:dyDescent="0.3">
      <c r="A3566" s="111"/>
      <c r="B3566" s="131"/>
      <c r="C3566" s="131"/>
      <c r="D3566" s="131"/>
      <c r="E3566" s="131"/>
      <c r="F3566" s="131"/>
      <c r="G3566" s="131"/>
      <c r="H3566" s="106"/>
      <c r="I3566" s="131"/>
      <c r="J3566" s="131"/>
      <c r="K3566" s="131"/>
      <c r="L3566" s="131"/>
      <c r="M3566" s="131"/>
      <c r="N3566" s="131"/>
      <c r="O3566" s="106"/>
      <c r="P3566" s="131"/>
      <c r="Q3566" s="131"/>
      <c r="R3566" s="131"/>
      <c r="S3566" s="131"/>
      <c r="T3566" s="131"/>
      <c r="U3566" s="131"/>
    </row>
    <row r="3567" spans="1:21" s="148" customFormat="1" x14ac:dyDescent="0.3">
      <c r="A3567" s="111"/>
      <c r="B3567" s="132"/>
      <c r="C3567" s="133"/>
      <c r="D3567" s="133"/>
      <c r="E3567" s="134"/>
      <c r="F3567" s="133"/>
      <c r="G3567" s="133"/>
      <c r="H3567" s="106"/>
      <c r="I3567" s="132"/>
      <c r="J3567" s="133"/>
      <c r="K3567" s="133"/>
      <c r="L3567" s="134"/>
      <c r="M3567" s="133"/>
      <c r="N3567" s="133"/>
      <c r="O3567" s="106"/>
      <c r="P3567" s="132"/>
      <c r="Q3567" s="133"/>
      <c r="R3567" s="133"/>
      <c r="S3567" s="134"/>
      <c r="T3567" s="133"/>
      <c r="U3567" s="133"/>
    </row>
    <row r="3568" spans="1:21" s="148" customFormat="1" x14ac:dyDescent="0.3">
      <c r="A3568" s="111"/>
      <c r="B3568" s="133"/>
      <c r="C3568" s="132"/>
      <c r="D3568" s="134"/>
      <c r="E3568" s="133"/>
      <c r="F3568" s="135"/>
      <c r="G3568" s="136"/>
      <c r="H3568" s="106"/>
      <c r="I3568" s="133"/>
      <c r="J3568" s="132"/>
      <c r="K3568" s="134"/>
      <c r="L3568" s="133"/>
      <c r="M3568" s="135"/>
      <c r="N3568" s="136"/>
      <c r="O3568" s="106"/>
      <c r="P3568" s="133"/>
      <c r="Q3568" s="132"/>
      <c r="R3568" s="134"/>
      <c r="S3568" s="133"/>
      <c r="T3568" s="135"/>
      <c r="U3568" s="136"/>
    </row>
    <row r="3569" spans="1:21" s="148" customFormat="1" x14ac:dyDescent="0.3">
      <c r="A3569" s="111"/>
      <c r="B3569" s="135"/>
      <c r="C3569" s="134"/>
      <c r="D3569" s="132"/>
      <c r="E3569" s="135"/>
      <c r="F3569" s="135"/>
      <c r="G3569" s="137"/>
      <c r="H3569" s="106"/>
      <c r="I3569" s="135"/>
      <c r="J3569" s="134"/>
      <c r="K3569" s="132"/>
      <c r="L3569" s="135"/>
      <c r="M3569" s="135"/>
      <c r="N3569" s="137"/>
      <c r="O3569" s="106"/>
      <c r="P3569" s="135"/>
      <c r="Q3569" s="134"/>
      <c r="R3569" s="132"/>
      <c r="S3569" s="135"/>
      <c r="T3569" s="135"/>
      <c r="U3569" s="137"/>
    </row>
    <row r="3570" spans="1:21" s="148" customFormat="1" x14ac:dyDescent="0.3">
      <c r="A3570" s="111"/>
      <c r="B3570" s="134"/>
      <c r="C3570" s="135"/>
      <c r="D3570" s="136"/>
      <c r="E3570" s="132"/>
      <c r="F3570" s="137"/>
      <c r="G3570" s="135"/>
      <c r="H3570" s="106"/>
      <c r="I3570" s="134"/>
      <c r="J3570" s="135"/>
      <c r="K3570" s="136"/>
      <c r="L3570" s="132"/>
      <c r="M3570" s="137"/>
      <c r="N3570" s="135"/>
      <c r="O3570" s="106"/>
      <c r="P3570" s="134"/>
      <c r="Q3570" s="135"/>
      <c r="R3570" s="136"/>
      <c r="S3570" s="132"/>
      <c r="T3570" s="137"/>
      <c r="U3570" s="135"/>
    </row>
    <row r="3571" spans="1:21" s="148" customFormat="1" x14ac:dyDescent="0.3">
      <c r="A3571" s="111"/>
      <c r="B3571" s="137"/>
      <c r="C3571" s="136"/>
      <c r="D3571" s="135"/>
      <c r="E3571" s="137"/>
      <c r="F3571" s="132"/>
      <c r="G3571" s="134"/>
      <c r="H3571" s="106"/>
      <c r="I3571" s="137"/>
      <c r="J3571" s="136"/>
      <c r="K3571" s="135"/>
      <c r="L3571" s="137"/>
      <c r="M3571" s="132"/>
      <c r="N3571" s="134"/>
      <c r="O3571" s="106"/>
      <c r="P3571" s="137"/>
      <c r="Q3571" s="136"/>
      <c r="R3571" s="135"/>
      <c r="S3571" s="137"/>
      <c r="T3571" s="132"/>
      <c r="U3571" s="134"/>
    </row>
    <row r="3572" spans="1:21" s="148" customFormat="1" x14ac:dyDescent="0.3">
      <c r="A3572" s="111"/>
      <c r="B3572" s="135"/>
      <c r="C3572" s="137"/>
      <c r="D3572" s="137"/>
      <c r="E3572" s="135"/>
      <c r="F3572" s="134"/>
      <c r="G3572" s="132"/>
      <c r="H3572" s="106"/>
      <c r="I3572" s="135"/>
      <c r="J3572" s="137"/>
      <c r="K3572" s="137"/>
      <c r="L3572" s="135"/>
      <c r="M3572" s="134"/>
      <c r="N3572" s="132"/>
      <c r="O3572" s="106"/>
      <c r="P3572" s="135"/>
      <c r="Q3572" s="137"/>
      <c r="R3572" s="137"/>
      <c r="S3572" s="135"/>
      <c r="T3572" s="134"/>
      <c r="U3572" s="132"/>
    </row>
    <row r="3573" spans="1:21" s="148" customFormat="1" x14ac:dyDescent="0.3">
      <c r="A3573" s="111"/>
      <c r="B3573" s="136"/>
      <c r="C3573" s="138"/>
      <c r="D3573" s="135"/>
      <c r="E3573" s="138"/>
      <c r="F3573" s="136"/>
      <c r="G3573" s="138"/>
      <c r="H3573" s="106"/>
      <c r="I3573" s="136"/>
      <c r="J3573" s="138"/>
      <c r="K3573" s="135"/>
      <c r="L3573" s="138"/>
      <c r="M3573" s="136"/>
      <c r="N3573" s="138"/>
      <c r="O3573" s="106"/>
      <c r="P3573" s="136"/>
      <c r="Q3573" s="138"/>
      <c r="R3573" s="135"/>
      <c r="S3573" s="138"/>
      <c r="T3573" s="136"/>
      <c r="U3573" s="138"/>
    </row>
    <row r="3574" spans="1:21" s="148" customFormat="1" x14ac:dyDescent="0.3">
      <c r="A3574" s="111"/>
      <c r="B3574" s="145"/>
      <c r="C3574" s="146"/>
      <c r="D3574" s="145"/>
      <c r="E3574" s="147"/>
      <c r="F3574" s="145"/>
      <c r="G3574" s="146"/>
      <c r="H3574" s="106"/>
      <c r="I3574" s="145"/>
      <c r="J3574" s="146"/>
      <c r="K3574" s="145"/>
      <c r="L3574" s="147"/>
      <c r="M3574" s="145"/>
      <c r="N3574" s="146"/>
      <c r="O3574" s="106"/>
      <c r="P3574" s="145"/>
      <c r="Q3574" s="146"/>
      <c r="R3574" s="145"/>
      <c r="S3574" s="147"/>
      <c r="T3574" s="145"/>
      <c r="U3574" s="146"/>
    </row>
    <row r="3575" spans="1:21" s="148" customFormat="1" x14ac:dyDescent="0.3">
      <c r="A3575" s="111"/>
      <c r="C3575" s="111" t="s">
        <v>197</v>
      </c>
      <c r="D3575" s="111" t="s">
        <v>3</v>
      </c>
      <c r="E3575" s="111" t="s">
        <v>203</v>
      </c>
      <c r="J3575" s="111" t="s">
        <v>197</v>
      </c>
      <c r="K3575" s="111" t="s">
        <v>3</v>
      </c>
      <c r="L3575" s="111" t="s">
        <v>203</v>
      </c>
      <c r="Q3575" s="111" t="s">
        <v>197</v>
      </c>
      <c r="R3575" s="111" t="s">
        <v>3</v>
      </c>
      <c r="S3575" s="111" t="s">
        <v>203</v>
      </c>
    </row>
    <row r="3576" spans="1:21" s="148" customFormat="1" x14ac:dyDescent="0.3">
      <c r="A3576" s="111"/>
      <c r="B3576" s="111" t="s">
        <v>199</v>
      </c>
      <c r="C3576" s="148" t="e">
        <f>AVERAGE(B3567,C3568,D3569,E3570,F3571,G3572)</f>
        <v>#DIV/0!</v>
      </c>
      <c r="D3576" s="148" t="e">
        <f>STDEV(B3567,C3568,D3569,E3570,F3571,G3572)</f>
        <v>#DIV/0!</v>
      </c>
      <c r="E3576" s="148" t="e">
        <f>ROUND((D3576/C3576)*100,2)&amp;"%"</f>
        <v>#DIV/0!</v>
      </c>
      <c r="I3576" s="111" t="s">
        <v>199</v>
      </c>
      <c r="J3576" s="148" t="e">
        <f>AVERAGE(I3567,J3568,K3569,L3570,M3571,N3572)</f>
        <v>#DIV/0!</v>
      </c>
      <c r="K3576" s="148" t="e">
        <f>STDEV(I3567,J3568,K3569,L3570,M3571,N3572)</f>
        <v>#DIV/0!</v>
      </c>
      <c r="L3576" s="148" t="e">
        <f>ROUND((K3576/J3576)*100,2)&amp;"%"</f>
        <v>#DIV/0!</v>
      </c>
      <c r="P3576" s="111" t="s">
        <v>199</v>
      </c>
      <c r="Q3576" s="148" t="e">
        <f>AVERAGE(P3567,Q3568,R3569,S3570,T3571,U3572)</f>
        <v>#DIV/0!</v>
      </c>
      <c r="R3576" s="148" t="e">
        <f>STDEV(P3567,Q3568,R3569,S3570,T3571,U3572)</f>
        <v>#DIV/0!</v>
      </c>
      <c r="S3576" s="148" t="e">
        <f>ROUND((R3576/Q3576)*100,2)&amp;"%"</f>
        <v>#DIV/0!</v>
      </c>
    </row>
    <row r="3577" spans="1:21" s="148" customFormat="1" x14ac:dyDescent="0.3">
      <c r="A3577" s="111"/>
      <c r="B3577" s="111" t="s">
        <v>198</v>
      </c>
      <c r="C3577" s="148" t="e">
        <f>AVERAGE(B3568,C3567,D3567,F3567,G3567,E3568)</f>
        <v>#DIV/0!</v>
      </c>
      <c r="D3577" s="148" t="e">
        <f>STDEV(B3568,C3567,D3567,E3568,F3567,G3567)</f>
        <v>#DIV/0!</v>
      </c>
      <c r="E3577" s="148" t="e">
        <f t="shared" ref="E3577:E3581" si="594">ROUND((D3577/C3577)*100,2)&amp;"%"</f>
        <v>#DIV/0!</v>
      </c>
      <c r="F3577" s="111"/>
      <c r="G3577" s="111"/>
      <c r="I3577" s="111" t="s">
        <v>198</v>
      </c>
      <c r="J3577" s="148" t="e">
        <f>AVERAGE(I3568,J3567,K3567,M3567,N3567,L3568)</f>
        <v>#DIV/0!</v>
      </c>
      <c r="K3577" s="148" t="e">
        <f>STDEV(I3568,J3567,K3567,L3568,M3567,N3567)</f>
        <v>#DIV/0!</v>
      </c>
      <c r="L3577" s="148" t="e">
        <f t="shared" ref="L3577:L3581" si="595">ROUND((K3577/J3577)*100,2)&amp;"%"</f>
        <v>#DIV/0!</v>
      </c>
      <c r="M3577" s="111"/>
      <c r="N3577" s="111"/>
      <c r="P3577" s="111" t="s">
        <v>198</v>
      </c>
      <c r="Q3577" s="148" t="e">
        <f>AVERAGE(P3568,Q3567,R3567,T3567,U3567,S3568)</f>
        <v>#DIV/0!</v>
      </c>
      <c r="R3577" s="148" t="e">
        <f>STDEV(P3568,Q3567,R3567,S3568,T3567,U3567)</f>
        <v>#DIV/0!</v>
      </c>
      <c r="S3577" s="148" t="e">
        <f t="shared" ref="S3577:S3581" si="596">ROUND((R3577/Q3577)*100,2)&amp;"%"</f>
        <v>#DIV/0!</v>
      </c>
      <c r="T3577" s="111"/>
      <c r="U3577" s="111"/>
    </row>
    <row r="3578" spans="1:21" s="148" customFormat="1" x14ac:dyDescent="0.3">
      <c r="A3578" s="111"/>
      <c r="B3578" s="111" t="s">
        <v>200</v>
      </c>
      <c r="C3578" s="148" t="e">
        <f>AVERAGE(B3570,C3569,D3568,E3567,F3572,G3571)</f>
        <v>#DIV/0!</v>
      </c>
      <c r="D3578" s="148" t="e">
        <f>STDEV(B3570,C3569,D3568,E3567,F3572,G3571)</f>
        <v>#DIV/0!</v>
      </c>
      <c r="E3578" s="148" t="e">
        <f t="shared" si="594"/>
        <v>#DIV/0!</v>
      </c>
      <c r="F3578" s="111"/>
      <c r="G3578" s="111"/>
      <c r="I3578" s="111" t="s">
        <v>200</v>
      </c>
      <c r="J3578" s="148" t="e">
        <f>AVERAGE(I3570,J3569,K3568,L3567,M3572,N3571)</f>
        <v>#DIV/0!</v>
      </c>
      <c r="K3578" s="148" t="e">
        <f>STDEV(I3570,J3569,K3568,L3567,M3572,N3571)</f>
        <v>#DIV/0!</v>
      </c>
      <c r="L3578" s="148" t="e">
        <f t="shared" si="595"/>
        <v>#DIV/0!</v>
      </c>
      <c r="M3578" s="111"/>
      <c r="N3578" s="111"/>
      <c r="P3578" s="111" t="s">
        <v>200</v>
      </c>
      <c r="Q3578" s="148" t="e">
        <f>AVERAGE(P3570,Q3569,R3568,S3567,T3572,U3571)</f>
        <v>#DIV/0!</v>
      </c>
      <c r="R3578" s="148" t="e">
        <f>STDEV(P3570,Q3569,R3568,S3567,T3572,U3571)</f>
        <v>#DIV/0!</v>
      </c>
      <c r="S3578" s="148" t="e">
        <f t="shared" si="596"/>
        <v>#DIV/0!</v>
      </c>
      <c r="T3578" s="111"/>
      <c r="U3578" s="111"/>
    </row>
    <row r="3579" spans="1:21" s="148" customFormat="1" x14ac:dyDescent="0.3">
      <c r="A3579" s="111"/>
      <c r="B3579" s="111" t="s">
        <v>201</v>
      </c>
      <c r="C3579" s="148" t="e">
        <f>AVERAGE(B3571,C3572,D3572,E3571,F3570,G3569)</f>
        <v>#DIV/0!</v>
      </c>
      <c r="D3579" s="148" t="e">
        <f>STDEV(B3571,C3572,D3572,E3571,F3570,G3569)</f>
        <v>#DIV/0!</v>
      </c>
      <c r="E3579" s="148" t="e">
        <f t="shared" si="594"/>
        <v>#DIV/0!</v>
      </c>
      <c r="F3579" s="111"/>
      <c r="G3579" s="111"/>
      <c r="I3579" s="111" t="s">
        <v>201</v>
      </c>
      <c r="J3579" s="148" t="e">
        <f>AVERAGE(I3571,J3572,K3572,L3571,M3570,N3569)</f>
        <v>#DIV/0!</v>
      </c>
      <c r="K3579" s="148" t="e">
        <f>STDEV(I3571,J3572,K3572,L3571,M3570,N3569)</f>
        <v>#DIV/0!</v>
      </c>
      <c r="L3579" s="148" t="e">
        <f t="shared" si="595"/>
        <v>#DIV/0!</v>
      </c>
      <c r="M3579" s="111"/>
      <c r="N3579" s="111"/>
      <c r="P3579" s="111" t="s">
        <v>201</v>
      </c>
      <c r="Q3579" s="148" t="e">
        <f>AVERAGE(P3571,Q3572,R3572,S3571,T3570,U3569)</f>
        <v>#DIV/0!</v>
      </c>
      <c r="R3579" s="148" t="e">
        <f>STDEV(P3571,Q3572,R3572,S3571,T3570,U3569)</f>
        <v>#DIV/0!</v>
      </c>
      <c r="S3579" s="148" t="e">
        <f t="shared" si="596"/>
        <v>#DIV/0!</v>
      </c>
      <c r="T3579" s="111"/>
      <c r="U3579" s="111"/>
    </row>
    <row r="3580" spans="1:21" s="148" customFormat="1" x14ac:dyDescent="0.3">
      <c r="A3580" s="111"/>
      <c r="B3580" s="111" t="s">
        <v>202</v>
      </c>
      <c r="C3580" s="148" t="e">
        <f>AVERAGE(B3573,C3571,D3570,G3568,F3573,E3574)</f>
        <v>#DIV/0!</v>
      </c>
      <c r="D3580" s="148" t="e">
        <f>STDEV(B3573,C3571,D3570,G3568,F3573,E3574)</f>
        <v>#DIV/0!</v>
      </c>
      <c r="E3580" s="148" t="e">
        <f t="shared" si="594"/>
        <v>#DIV/0!</v>
      </c>
      <c r="F3580" s="111"/>
      <c r="G3580" s="111"/>
      <c r="I3580" s="111" t="s">
        <v>202</v>
      </c>
      <c r="J3580" s="148" t="e">
        <f>AVERAGE(I3573,J3571,K3570,N3568,M3573,L3574)</f>
        <v>#DIV/0!</v>
      </c>
      <c r="K3580" s="148" t="e">
        <f>STDEV(I3573,J3571,K3570,N3568,M3573,L3574)</f>
        <v>#DIV/0!</v>
      </c>
      <c r="L3580" s="148" t="e">
        <f t="shared" si="595"/>
        <v>#DIV/0!</v>
      </c>
      <c r="M3580" s="111"/>
      <c r="N3580" s="111"/>
      <c r="P3580" s="111" t="s">
        <v>202</v>
      </c>
      <c r="Q3580" s="148" t="e">
        <f>AVERAGE(P3573,Q3571,R3570,U3568,T3573,S3574)</f>
        <v>#DIV/0!</v>
      </c>
      <c r="R3580" s="148" t="e">
        <f>STDEV(P3573,Q3571,R3570,U3568,T3573,S3574)</f>
        <v>#DIV/0!</v>
      </c>
      <c r="S3580" s="148" t="e">
        <f t="shared" si="596"/>
        <v>#DIV/0!</v>
      </c>
      <c r="T3580" s="111"/>
      <c r="U3580" s="111"/>
    </row>
    <row r="3581" spans="1:21" s="148" customFormat="1" x14ac:dyDescent="0.3">
      <c r="A3581" s="111"/>
      <c r="B3581" s="111" t="s">
        <v>204</v>
      </c>
      <c r="C3581" s="148" t="e">
        <f>AVERAGE(B3574,C3573,D3574,E3573,F3574,G3573)</f>
        <v>#DIV/0!</v>
      </c>
      <c r="D3581" s="148" t="e">
        <f>STDEV(B3574,C3573,D3574,E3573,F3574,G3573)</f>
        <v>#DIV/0!</v>
      </c>
      <c r="E3581" s="148" t="e">
        <f t="shared" si="594"/>
        <v>#DIV/0!</v>
      </c>
      <c r="F3581" s="111"/>
      <c r="G3581" s="111"/>
      <c r="I3581" s="111" t="s">
        <v>204</v>
      </c>
      <c r="J3581" s="148" t="e">
        <f>AVERAGE(I3574,J3573,K3574,L3573,M3574,N3573)</f>
        <v>#DIV/0!</v>
      </c>
      <c r="K3581" s="148" t="e">
        <f>STDEV(I3574,J3573,K3574,L3573,M3574,N3573)</f>
        <v>#DIV/0!</v>
      </c>
      <c r="L3581" s="148" t="e">
        <f t="shared" si="595"/>
        <v>#DIV/0!</v>
      </c>
      <c r="M3581" s="111"/>
      <c r="N3581" s="111"/>
      <c r="P3581" s="111" t="s">
        <v>204</v>
      </c>
      <c r="Q3581" s="148" t="e">
        <f>AVERAGE(P3574,Q3573,R3574,S3573,T3574,U3573)</f>
        <v>#DIV/0!</v>
      </c>
      <c r="R3581" s="148" t="e">
        <f>STDEV(P3574,Q3573,R3574,S3573,T3574,U3573)</f>
        <v>#DIV/0!</v>
      </c>
      <c r="S3581" s="148" t="e">
        <f t="shared" si="596"/>
        <v>#DIV/0!</v>
      </c>
      <c r="T3581" s="111"/>
      <c r="U3581" s="111"/>
    </row>
    <row r="3582" spans="1:21" s="148" customFormat="1" x14ac:dyDescent="0.3">
      <c r="A3582" s="111"/>
      <c r="B3582" s="111"/>
      <c r="C3582" s="111"/>
      <c r="D3582" s="111"/>
      <c r="E3582" s="111"/>
      <c r="F3582" s="111"/>
      <c r="G3582" s="111"/>
      <c r="I3582" s="111"/>
      <c r="J3582" s="111"/>
      <c r="K3582" s="111"/>
      <c r="L3582" s="111"/>
      <c r="M3582" s="111"/>
      <c r="N3582" s="111"/>
      <c r="P3582" s="111"/>
      <c r="Q3582" s="111"/>
      <c r="R3582" s="111"/>
      <c r="S3582" s="111"/>
      <c r="T3582" s="111"/>
      <c r="U3582" s="111"/>
    </row>
    <row r="3583" spans="1:21" s="148" customFormat="1" x14ac:dyDescent="0.3">
      <c r="A3583" s="111"/>
      <c r="B3583" s="52" t="s">
        <v>194</v>
      </c>
      <c r="C3583" s="106"/>
      <c r="D3583" s="106"/>
      <c r="E3583" s="106"/>
      <c r="F3583" s="106"/>
      <c r="G3583" s="106"/>
      <c r="H3583" s="106"/>
      <c r="I3583" s="52" t="s">
        <v>195</v>
      </c>
      <c r="J3583" s="106"/>
      <c r="K3583" s="106"/>
      <c r="L3583" s="106"/>
      <c r="M3583" s="106"/>
      <c r="N3583" s="106"/>
      <c r="O3583" s="106"/>
      <c r="P3583" s="52" t="s">
        <v>196</v>
      </c>
      <c r="Q3583" s="106"/>
      <c r="R3583" s="106"/>
      <c r="S3583" s="106"/>
      <c r="T3583" s="106"/>
      <c r="U3583" s="106"/>
    </row>
    <row r="3584" spans="1:21" s="148" customFormat="1" x14ac:dyDescent="0.3">
      <c r="A3584" s="111"/>
      <c r="B3584" s="131"/>
      <c r="C3584" s="131"/>
      <c r="D3584" s="131"/>
      <c r="E3584" s="131"/>
      <c r="F3584" s="131"/>
      <c r="G3584" s="131"/>
      <c r="H3584" s="106"/>
      <c r="I3584" s="131"/>
      <c r="J3584" s="131"/>
      <c r="K3584" s="131"/>
      <c r="L3584" s="131"/>
      <c r="M3584" s="131"/>
      <c r="N3584" s="131"/>
      <c r="O3584" s="106"/>
      <c r="P3584" s="131"/>
      <c r="Q3584" s="131"/>
      <c r="R3584" s="131"/>
      <c r="S3584" s="131"/>
      <c r="T3584" s="131"/>
      <c r="U3584" s="131"/>
    </row>
    <row r="3585" spans="1:21" s="148" customFormat="1" x14ac:dyDescent="0.3">
      <c r="A3585" s="111"/>
      <c r="B3585" s="132"/>
      <c r="C3585" s="133"/>
      <c r="D3585" s="133"/>
      <c r="E3585" s="134"/>
      <c r="F3585" s="133"/>
      <c r="G3585" s="133"/>
      <c r="H3585" s="106"/>
      <c r="I3585" s="132"/>
      <c r="J3585" s="133"/>
      <c r="K3585" s="133"/>
      <c r="L3585" s="134"/>
      <c r="M3585" s="133"/>
      <c r="N3585" s="133"/>
      <c r="O3585" s="106"/>
      <c r="P3585" s="132"/>
      <c r="Q3585" s="133"/>
      <c r="R3585" s="133"/>
      <c r="S3585" s="134"/>
      <c r="T3585" s="133"/>
      <c r="U3585" s="133"/>
    </row>
    <row r="3586" spans="1:21" s="148" customFormat="1" x14ac:dyDescent="0.3">
      <c r="A3586" s="111"/>
      <c r="B3586" s="133"/>
      <c r="C3586" s="132"/>
      <c r="D3586" s="134"/>
      <c r="E3586" s="133"/>
      <c r="F3586" s="135"/>
      <c r="G3586" s="136"/>
      <c r="H3586" s="106"/>
      <c r="I3586" s="133"/>
      <c r="J3586" s="132"/>
      <c r="K3586" s="134"/>
      <c r="L3586" s="133"/>
      <c r="M3586" s="135"/>
      <c r="N3586" s="136"/>
      <c r="O3586" s="106"/>
      <c r="P3586" s="133"/>
      <c r="Q3586" s="132"/>
      <c r="R3586" s="134"/>
      <c r="S3586" s="133"/>
      <c r="T3586" s="135"/>
      <c r="U3586" s="136"/>
    </row>
    <row r="3587" spans="1:21" s="148" customFormat="1" x14ac:dyDescent="0.3">
      <c r="A3587" s="111"/>
      <c r="B3587" s="135"/>
      <c r="C3587" s="134"/>
      <c r="D3587" s="132"/>
      <c r="E3587" s="135"/>
      <c r="F3587" s="135"/>
      <c r="G3587" s="137"/>
      <c r="H3587" s="106"/>
      <c r="I3587" s="135"/>
      <c r="J3587" s="134"/>
      <c r="K3587" s="132"/>
      <c r="L3587" s="135"/>
      <c r="M3587" s="135"/>
      <c r="N3587" s="137"/>
      <c r="O3587" s="106"/>
      <c r="P3587" s="135"/>
      <c r="Q3587" s="134"/>
      <c r="R3587" s="132"/>
      <c r="S3587" s="135"/>
      <c r="T3587" s="135"/>
      <c r="U3587" s="137"/>
    </row>
    <row r="3588" spans="1:21" s="148" customFormat="1" x14ac:dyDescent="0.3">
      <c r="A3588" s="111"/>
      <c r="B3588" s="134"/>
      <c r="C3588" s="135"/>
      <c r="D3588" s="136"/>
      <c r="E3588" s="132"/>
      <c r="F3588" s="137"/>
      <c r="G3588" s="135"/>
      <c r="H3588" s="106"/>
      <c r="I3588" s="134"/>
      <c r="J3588" s="135"/>
      <c r="K3588" s="136"/>
      <c r="L3588" s="132"/>
      <c r="M3588" s="137"/>
      <c r="N3588" s="135"/>
      <c r="O3588" s="106"/>
      <c r="P3588" s="134"/>
      <c r="Q3588" s="135"/>
      <c r="R3588" s="136"/>
      <c r="S3588" s="132"/>
      <c r="T3588" s="137"/>
      <c r="U3588" s="135"/>
    </row>
    <row r="3589" spans="1:21" s="148" customFormat="1" x14ac:dyDescent="0.3">
      <c r="A3589" s="111"/>
      <c r="B3589" s="137"/>
      <c r="C3589" s="136"/>
      <c r="D3589" s="135"/>
      <c r="E3589" s="137"/>
      <c r="F3589" s="132"/>
      <c r="G3589" s="134"/>
      <c r="H3589" s="106"/>
      <c r="I3589" s="137"/>
      <c r="J3589" s="136"/>
      <c r="K3589" s="135"/>
      <c r="L3589" s="137"/>
      <c r="M3589" s="132"/>
      <c r="N3589" s="134"/>
      <c r="O3589" s="106"/>
      <c r="P3589" s="137"/>
      <c r="Q3589" s="136"/>
      <c r="R3589" s="135"/>
      <c r="S3589" s="137"/>
      <c r="T3589" s="132"/>
      <c r="U3589" s="134"/>
    </row>
    <row r="3590" spans="1:21" s="148" customFormat="1" x14ac:dyDescent="0.3">
      <c r="A3590" s="111"/>
      <c r="B3590" s="135"/>
      <c r="C3590" s="137"/>
      <c r="D3590" s="137"/>
      <c r="E3590" s="135"/>
      <c r="F3590" s="134"/>
      <c r="G3590" s="132"/>
      <c r="H3590" s="106"/>
      <c r="I3590" s="135"/>
      <c r="J3590" s="137"/>
      <c r="K3590" s="137"/>
      <c r="L3590" s="135"/>
      <c r="M3590" s="134"/>
      <c r="N3590" s="132"/>
      <c r="O3590" s="106"/>
      <c r="P3590" s="135"/>
      <c r="Q3590" s="137"/>
      <c r="R3590" s="137"/>
      <c r="S3590" s="135"/>
      <c r="T3590" s="134"/>
      <c r="U3590" s="132"/>
    </row>
    <row r="3591" spans="1:21" s="148" customFormat="1" x14ac:dyDescent="0.3">
      <c r="A3591" s="111"/>
      <c r="B3591" s="136"/>
      <c r="C3591" s="138"/>
      <c r="D3591" s="135"/>
      <c r="E3591" s="138"/>
      <c r="F3591" s="136"/>
      <c r="G3591" s="138"/>
      <c r="H3591" s="106"/>
      <c r="I3591" s="136"/>
      <c r="J3591" s="138"/>
      <c r="K3591" s="135"/>
      <c r="L3591" s="138"/>
      <c r="M3591" s="136"/>
      <c r="N3591" s="138"/>
      <c r="O3591" s="106"/>
      <c r="P3591" s="136"/>
      <c r="Q3591" s="138"/>
      <c r="R3591" s="135"/>
      <c r="S3591" s="138"/>
      <c r="T3591" s="136"/>
      <c r="U3591" s="138"/>
    </row>
    <row r="3592" spans="1:21" s="148" customFormat="1" x14ac:dyDescent="0.3">
      <c r="A3592" s="111"/>
      <c r="B3592" s="145"/>
      <c r="C3592" s="146"/>
      <c r="D3592" s="145"/>
      <c r="E3592" s="147"/>
      <c r="F3592" s="145"/>
      <c r="G3592" s="146"/>
      <c r="H3592" s="106"/>
      <c r="I3592" s="145"/>
      <c r="J3592" s="146"/>
      <c r="K3592" s="145"/>
      <c r="L3592" s="147"/>
      <c r="M3592" s="145"/>
      <c r="N3592" s="146"/>
      <c r="O3592" s="106"/>
      <c r="P3592" s="145"/>
      <c r="Q3592" s="146"/>
      <c r="R3592" s="145"/>
      <c r="S3592" s="147"/>
      <c r="T3592" s="145"/>
      <c r="U3592" s="146"/>
    </row>
    <row r="3593" spans="1:21" s="148" customFormat="1" x14ac:dyDescent="0.3">
      <c r="A3593" s="111"/>
      <c r="C3593" s="111" t="s">
        <v>197</v>
      </c>
      <c r="D3593" s="111" t="s">
        <v>3</v>
      </c>
      <c r="E3593" s="111" t="s">
        <v>203</v>
      </c>
      <c r="J3593" s="111" t="s">
        <v>197</v>
      </c>
      <c r="K3593" s="111" t="s">
        <v>3</v>
      </c>
      <c r="L3593" s="111" t="s">
        <v>203</v>
      </c>
      <c r="Q3593" s="111" t="s">
        <v>197</v>
      </c>
      <c r="R3593" s="111" t="s">
        <v>3</v>
      </c>
      <c r="S3593" s="111" t="s">
        <v>203</v>
      </c>
    </row>
    <row r="3594" spans="1:21" s="148" customFormat="1" x14ac:dyDescent="0.3">
      <c r="A3594" s="111"/>
      <c r="B3594" s="111" t="s">
        <v>199</v>
      </c>
      <c r="C3594" s="148" t="e">
        <f>AVERAGE(B3585,C3586,D3587,E3588,F3589,G3590)</f>
        <v>#DIV/0!</v>
      </c>
      <c r="D3594" s="148" t="e">
        <f>STDEV(B3585,C3586,D3587,E3588,F3589,G3590)</f>
        <v>#DIV/0!</v>
      </c>
      <c r="E3594" s="148" t="e">
        <f>ROUND((D3594/C3594)*100,2)&amp;"%"</f>
        <v>#DIV/0!</v>
      </c>
      <c r="I3594" s="111" t="s">
        <v>199</v>
      </c>
      <c r="J3594" s="148" t="e">
        <f>AVERAGE(I3585,J3586,K3587,L3588,M3589,N3590)</f>
        <v>#DIV/0!</v>
      </c>
      <c r="K3594" s="148" t="e">
        <f>STDEV(I3585,J3586,K3587,L3588,M3589,N3590)</f>
        <v>#DIV/0!</v>
      </c>
      <c r="L3594" s="148" t="e">
        <f>ROUND((K3594/J3594)*100,2)&amp;"%"</f>
        <v>#DIV/0!</v>
      </c>
      <c r="P3594" s="111" t="s">
        <v>199</v>
      </c>
      <c r="Q3594" s="148" t="e">
        <f>AVERAGE(P3585,Q3586,R3587,S3588,T3589,U3590)</f>
        <v>#DIV/0!</v>
      </c>
      <c r="R3594" s="148" t="e">
        <f>STDEV(P3585,Q3586,R3587,S3588,T3589,U3590)</f>
        <v>#DIV/0!</v>
      </c>
      <c r="S3594" s="148" t="e">
        <f>ROUND((R3594/Q3594)*100,2)&amp;"%"</f>
        <v>#DIV/0!</v>
      </c>
    </row>
    <row r="3595" spans="1:21" s="148" customFormat="1" x14ac:dyDescent="0.3">
      <c r="A3595" s="111"/>
      <c r="B3595" s="111" t="s">
        <v>198</v>
      </c>
      <c r="C3595" s="148" t="e">
        <f>AVERAGE(B3586,C3585,D3585,F3585,G3585,E3586)</f>
        <v>#DIV/0!</v>
      </c>
      <c r="D3595" s="148" t="e">
        <f>STDEV(B3586,C3585,D3585,E3586,F3585,G3585)</f>
        <v>#DIV/0!</v>
      </c>
      <c r="E3595" s="148" t="e">
        <f t="shared" ref="E3595:E3599" si="597">ROUND((D3595/C3595)*100,2)&amp;"%"</f>
        <v>#DIV/0!</v>
      </c>
      <c r="F3595" s="111"/>
      <c r="G3595" s="111"/>
      <c r="I3595" s="111" t="s">
        <v>198</v>
      </c>
      <c r="J3595" s="148" t="e">
        <f>AVERAGE(I3586,J3585,K3585,M3585,N3585,L3586)</f>
        <v>#DIV/0!</v>
      </c>
      <c r="K3595" s="148" t="e">
        <f>STDEV(I3586,J3585,K3585,L3586,M3585,N3585)</f>
        <v>#DIV/0!</v>
      </c>
      <c r="L3595" s="148" t="e">
        <f t="shared" ref="L3595:L3599" si="598">ROUND((K3595/J3595)*100,2)&amp;"%"</f>
        <v>#DIV/0!</v>
      </c>
      <c r="M3595" s="111"/>
      <c r="N3595" s="111"/>
      <c r="P3595" s="111" t="s">
        <v>198</v>
      </c>
      <c r="Q3595" s="148" t="e">
        <f>AVERAGE(P3586,Q3585,R3585,T3585,U3585,S3586)</f>
        <v>#DIV/0!</v>
      </c>
      <c r="R3595" s="148" t="e">
        <f>STDEV(P3586,Q3585,R3585,S3586,T3585,U3585)</f>
        <v>#DIV/0!</v>
      </c>
      <c r="S3595" s="148" t="e">
        <f t="shared" ref="S3595:S3599" si="599">ROUND((R3595/Q3595)*100,2)&amp;"%"</f>
        <v>#DIV/0!</v>
      </c>
      <c r="T3595" s="111"/>
      <c r="U3595" s="111"/>
    </row>
    <row r="3596" spans="1:21" s="148" customFormat="1" x14ac:dyDescent="0.3">
      <c r="A3596" s="111"/>
      <c r="B3596" s="111" t="s">
        <v>200</v>
      </c>
      <c r="C3596" s="148" t="e">
        <f>AVERAGE(B3588,C3587,D3586,E3585,F3590,G3589)</f>
        <v>#DIV/0!</v>
      </c>
      <c r="D3596" s="148" t="e">
        <f>STDEV(B3588,C3587,D3586,E3585,F3590,G3589)</f>
        <v>#DIV/0!</v>
      </c>
      <c r="E3596" s="148" t="e">
        <f t="shared" si="597"/>
        <v>#DIV/0!</v>
      </c>
      <c r="F3596" s="111"/>
      <c r="G3596" s="111"/>
      <c r="I3596" s="111" t="s">
        <v>200</v>
      </c>
      <c r="J3596" s="148" t="e">
        <f>AVERAGE(I3588,J3587,K3586,L3585,M3590,N3589)</f>
        <v>#DIV/0!</v>
      </c>
      <c r="K3596" s="148" t="e">
        <f>STDEV(I3588,J3587,K3586,L3585,M3590,N3589)</f>
        <v>#DIV/0!</v>
      </c>
      <c r="L3596" s="148" t="e">
        <f t="shared" si="598"/>
        <v>#DIV/0!</v>
      </c>
      <c r="M3596" s="111"/>
      <c r="N3596" s="111"/>
      <c r="P3596" s="111" t="s">
        <v>200</v>
      </c>
      <c r="Q3596" s="148" t="e">
        <f>AVERAGE(P3588,Q3587,R3586,S3585,T3590,U3589)</f>
        <v>#DIV/0!</v>
      </c>
      <c r="R3596" s="148" t="e">
        <f>STDEV(P3588,Q3587,R3586,S3585,T3590,U3589)</f>
        <v>#DIV/0!</v>
      </c>
      <c r="S3596" s="148" t="e">
        <f t="shared" si="599"/>
        <v>#DIV/0!</v>
      </c>
      <c r="T3596" s="111"/>
      <c r="U3596" s="111"/>
    </row>
    <row r="3597" spans="1:21" s="148" customFormat="1" x14ac:dyDescent="0.3">
      <c r="A3597" s="111"/>
      <c r="B3597" s="111" t="s">
        <v>201</v>
      </c>
      <c r="C3597" s="148" t="e">
        <f>AVERAGE(B3589,C3590,D3590,E3589,F3588,G3587)</f>
        <v>#DIV/0!</v>
      </c>
      <c r="D3597" s="148" t="e">
        <f>STDEV(B3589,C3590,D3590,E3589,F3588,G3587)</f>
        <v>#DIV/0!</v>
      </c>
      <c r="E3597" s="148" t="e">
        <f t="shared" si="597"/>
        <v>#DIV/0!</v>
      </c>
      <c r="F3597" s="111"/>
      <c r="G3597" s="111"/>
      <c r="I3597" s="111" t="s">
        <v>201</v>
      </c>
      <c r="J3597" s="148" t="e">
        <f>AVERAGE(I3589,J3590,K3590,L3589,M3588,N3587)</f>
        <v>#DIV/0!</v>
      </c>
      <c r="K3597" s="148" t="e">
        <f>STDEV(I3589,J3590,K3590,L3589,M3588,N3587)</f>
        <v>#DIV/0!</v>
      </c>
      <c r="L3597" s="148" t="e">
        <f t="shared" si="598"/>
        <v>#DIV/0!</v>
      </c>
      <c r="M3597" s="111"/>
      <c r="N3597" s="111"/>
      <c r="P3597" s="111" t="s">
        <v>201</v>
      </c>
      <c r="Q3597" s="148" t="e">
        <f>AVERAGE(P3589,Q3590,R3590,S3589,T3588,U3587)</f>
        <v>#DIV/0!</v>
      </c>
      <c r="R3597" s="148" t="e">
        <f>STDEV(P3589,Q3590,R3590,S3589,T3588,U3587)</f>
        <v>#DIV/0!</v>
      </c>
      <c r="S3597" s="148" t="e">
        <f t="shared" si="599"/>
        <v>#DIV/0!</v>
      </c>
      <c r="T3597" s="111"/>
      <c r="U3597" s="111"/>
    </row>
    <row r="3598" spans="1:21" s="148" customFormat="1" x14ac:dyDescent="0.3">
      <c r="A3598" s="111"/>
      <c r="B3598" s="111" t="s">
        <v>202</v>
      </c>
      <c r="C3598" s="148" t="e">
        <f>AVERAGE(B3591,C3589,D3588,G3586,F3591,E3592)</f>
        <v>#DIV/0!</v>
      </c>
      <c r="D3598" s="148" t="e">
        <f>STDEV(B3591,C3589,D3588,G3586,F3591,E3592)</f>
        <v>#DIV/0!</v>
      </c>
      <c r="E3598" s="148" t="e">
        <f t="shared" si="597"/>
        <v>#DIV/0!</v>
      </c>
      <c r="F3598" s="111"/>
      <c r="G3598" s="111"/>
      <c r="I3598" s="111" t="s">
        <v>202</v>
      </c>
      <c r="J3598" s="148" t="e">
        <f>AVERAGE(I3591,J3589,K3588,N3586,M3591,L3592)</f>
        <v>#DIV/0!</v>
      </c>
      <c r="K3598" s="148" t="e">
        <f>STDEV(I3591,J3589,K3588,N3586,M3591,L3592)</f>
        <v>#DIV/0!</v>
      </c>
      <c r="L3598" s="148" t="e">
        <f t="shared" si="598"/>
        <v>#DIV/0!</v>
      </c>
      <c r="M3598" s="111"/>
      <c r="N3598" s="111"/>
      <c r="P3598" s="111" t="s">
        <v>202</v>
      </c>
      <c r="Q3598" s="148" t="e">
        <f>AVERAGE(P3591,Q3589,R3588,U3586,T3591,S3592)</f>
        <v>#DIV/0!</v>
      </c>
      <c r="R3598" s="148" t="e">
        <f>STDEV(P3591,Q3589,R3588,U3586,T3591,S3592)</f>
        <v>#DIV/0!</v>
      </c>
      <c r="S3598" s="148" t="e">
        <f t="shared" si="599"/>
        <v>#DIV/0!</v>
      </c>
      <c r="T3598" s="111"/>
      <c r="U3598" s="111"/>
    </row>
    <row r="3599" spans="1:21" s="148" customFormat="1" x14ac:dyDescent="0.3">
      <c r="A3599" s="111"/>
      <c r="B3599" s="111" t="s">
        <v>204</v>
      </c>
      <c r="C3599" s="148" t="e">
        <f>AVERAGE(B3592,C3591,D3592,E3591,F3592,G3591)</f>
        <v>#DIV/0!</v>
      </c>
      <c r="D3599" s="148" t="e">
        <f>STDEV(B3592,C3591,D3592,E3591,F3592,G3591)</f>
        <v>#DIV/0!</v>
      </c>
      <c r="E3599" s="148" t="e">
        <f t="shared" si="597"/>
        <v>#DIV/0!</v>
      </c>
      <c r="F3599" s="111"/>
      <c r="G3599" s="111"/>
      <c r="I3599" s="111" t="s">
        <v>204</v>
      </c>
      <c r="J3599" s="148" t="e">
        <f>AVERAGE(I3592,J3591,K3592,L3591,M3592,N3591)</f>
        <v>#DIV/0!</v>
      </c>
      <c r="K3599" s="148" t="e">
        <f>STDEV(I3592,J3591,K3592,L3591,M3592,N3591)</f>
        <v>#DIV/0!</v>
      </c>
      <c r="L3599" s="148" t="e">
        <f t="shared" si="598"/>
        <v>#DIV/0!</v>
      </c>
      <c r="M3599" s="111"/>
      <c r="N3599" s="111"/>
      <c r="P3599" s="111" t="s">
        <v>204</v>
      </c>
      <c r="Q3599" s="148" t="e">
        <f>AVERAGE(P3592,Q3591,R3592,S3591,T3592,U3591)</f>
        <v>#DIV/0!</v>
      </c>
      <c r="R3599" s="148" t="e">
        <f>STDEV(P3592,Q3591,R3592,S3591,T3592,U3591)</f>
        <v>#DIV/0!</v>
      </c>
      <c r="S3599" s="148" t="e">
        <f t="shared" si="599"/>
        <v>#DIV/0!</v>
      </c>
      <c r="T3599" s="111"/>
      <c r="U3599" s="111"/>
    </row>
    <row r="3600" spans="1:21" s="148" customFormat="1" x14ac:dyDescent="0.3">
      <c r="A3600" s="111"/>
      <c r="B3600" s="111"/>
      <c r="C3600" s="111"/>
      <c r="D3600" s="111"/>
      <c r="E3600" s="111"/>
      <c r="F3600" s="111"/>
      <c r="G3600" s="111"/>
      <c r="I3600" s="111"/>
      <c r="J3600" s="111"/>
      <c r="K3600" s="111"/>
      <c r="L3600" s="111"/>
      <c r="M3600" s="111"/>
      <c r="N3600" s="111"/>
      <c r="P3600" s="111"/>
      <c r="Q3600" s="111"/>
      <c r="R3600" s="111"/>
      <c r="S3600" s="111"/>
      <c r="T3600" s="111"/>
      <c r="U3600" s="111"/>
    </row>
    <row r="3601" spans="1:21" s="148" customFormat="1" x14ac:dyDescent="0.3">
      <c r="A3601" s="111"/>
      <c r="B3601" s="52" t="s">
        <v>194</v>
      </c>
      <c r="C3601" s="106"/>
      <c r="D3601" s="106"/>
      <c r="E3601" s="106"/>
      <c r="F3601" s="106"/>
      <c r="G3601" s="106"/>
      <c r="H3601" s="106"/>
      <c r="I3601" s="52" t="s">
        <v>195</v>
      </c>
      <c r="J3601" s="106"/>
      <c r="K3601" s="106"/>
      <c r="L3601" s="106"/>
      <c r="M3601" s="106"/>
      <c r="N3601" s="106"/>
      <c r="O3601" s="106"/>
      <c r="P3601" s="52" t="s">
        <v>196</v>
      </c>
      <c r="Q3601" s="106"/>
      <c r="R3601" s="106"/>
      <c r="S3601" s="106"/>
      <c r="T3601" s="106"/>
      <c r="U3601" s="106"/>
    </row>
    <row r="3602" spans="1:21" s="148" customFormat="1" x14ac:dyDescent="0.3">
      <c r="A3602" s="111"/>
      <c r="B3602" s="131"/>
      <c r="C3602" s="131"/>
      <c r="D3602" s="131"/>
      <c r="E3602" s="131"/>
      <c r="F3602" s="131"/>
      <c r="G3602" s="131"/>
      <c r="H3602" s="106"/>
      <c r="I3602" s="131"/>
      <c r="J3602" s="131"/>
      <c r="K3602" s="131"/>
      <c r="L3602" s="131"/>
      <c r="M3602" s="131"/>
      <c r="N3602" s="131"/>
      <c r="O3602" s="106"/>
      <c r="P3602" s="131"/>
      <c r="Q3602" s="131"/>
      <c r="R3602" s="131"/>
      <c r="S3602" s="131"/>
      <c r="T3602" s="131"/>
      <c r="U3602" s="131"/>
    </row>
    <row r="3603" spans="1:21" s="148" customFormat="1" x14ac:dyDescent="0.3">
      <c r="A3603" s="111"/>
      <c r="B3603" s="132"/>
      <c r="C3603" s="133"/>
      <c r="D3603" s="133"/>
      <c r="E3603" s="134"/>
      <c r="F3603" s="133"/>
      <c r="G3603" s="133"/>
      <c r="H3603" s="106"/>
      <c r="I3603" s="132"/>
      <c r="J3603" s="133"/>
      <c r="K3603" s="133"/>
      <c r="L3603" s="134"/>
      <c r="M3603" s="133"/>
      <c r="N3603" s="133"/>
      <c r="O3603" s="106"/>
      <c r="P3603" s="132"/>
      <c r="Q3603" s="133"/>
      <c r="R3603" s="133"/>
      <c r="S3603" s="134"/>
      <c r="T3603" s="133"/>
      <c r="U3603" s="133"/>
    </row>
    <row r="3604" spans="1:21" s="148" customFormat="1" x14ac:dyDescent="0.3">
      <c r="A3604" s="111"/>
      <c r="B3604" s="133"/>
      <c r="C3604" s="132"/>
      <c r="D3604" s="134"/>
      <c r="E3604" s="133"/>
      <c r="F3604" s="135"/>
      <c r="G3604" s="136"/>
      <c r="H3604" s="106"/>
      <c r="I3604" s="133"/>
      <c r="J3604" s="132"/>
      <c r="K3604" s="134"/>
      <c r="L3604" s="133"/>
      <c r="M3604" s="135"/>
      <c r="N3604" s="136"/>
      <c r="O3604" s="106"/>
      <c r="P3604" s="133"/>
      <c r="Q3604" s="132"/>
      <c r="R3604" s="134"/>
      <c r="S3604" s="133"/>
      <c r="T3604" s="135"/>
      <c r="U3604" s="136"/>
    </row>
    <row r="3605" spans="1:21" s="148" customFormat="1" x14ac:dyDescent="0.3">
      <c r="A3605" s="111"/>
      <c r="B3605" s="135"/>
      <c r="C3605" s="134"/>
      <c r="D3605" s="132"/>
      <c r="E3605" s="135"/>
      <c r="F3605" s="135"/>
      <c r="G3605" s="137"/>
      <c r="H3605" s="106"/>
      <c r="I3605" s="135"/>
      <c r="J3605" s="134"/>
      <c r="K3605" s="132"/>
      <c r="L3605" s="135"/>
      <c r="M3605" s="135"/>
      <c r="N3605" s="137"/>
      <c r="O3605" s="106"/>
      <c r="P3605" s="135"/>
      <c r="Q3605" s="134"/>
      <c r="R3605" s="132"/>
      <c r="S3605" s="135"/>
      <c r="T3605" s="135"/>
      <c r="U3605" s="137"/>
    </row>
    <row r="3606" spans="1:21" s="148" customFormat="1" x14ac:dyDescent="0.3">
      <c r="A3606" s="111"/>
      <c r="B3606" s="134"/>
      <c r="C3606" s="135"/>
      <c r="D3606" s="136"/>
      <c r="E3606" s="132"/>
      <c r="F3606" s="137"/>
      <c r="G3606" s="135"/>
      <c r="H3606" s="106"/>
      <c r="I3606" s="134"/>
      <c r="J3606" s="135"/>
      <c r="K3606" s="136"/>
      <c r="L3606" s="132"/>
      <c r="M3606" s="137"/>
      <c r="N3606" s="135"/>
      <c r="O3606" s="106"/>
      <c r="P3606" s="134"/>
      <c r="Q3606" s="135"/>
      <c r="R3606" s="136"/>
      <c r="S3606" s="132"/>
      <c r="T3606" s="137"/>
      <c r="U3606" s="135"/>
    </row>
    <row r="3607" spans="1:21" s="148" customFormat="1" x14ac:dyDescent="0.3">
      <c r="A3607" s="111"/>
      <c r="B3607" s="137"/>
      <c r="C3607" s="136"/>
      <c r="D3607" s="135"/>
      <c r="E3607" s="137"/>
      <c r="F3607" s="132"/>
      <c r="G3607" s="134"/>
      <c r="H3607" s="106"/>
      <c r="I3607" s="137"/>
      <c r="J3607" s="136"/>
      <c r="K3607" s="135"/>
      <c r="L3607" s="137"/>
      <c r="M3607" s="132"/>
      <c r="N3607" s="134"/>
      <c r="O3607" s="106"/>
      <c r="P3607" s="137"/>
      <c r="Q3607" s="136"/>
      <c r="R3607" s="135"/>
      <c r="S3607" s="137"/>
      <c r="T3607" s="132"/>
      <c r="U3607" s="134"/>
    </row>
    <row r="3608" spans="1:21" s="148" customFormat="1" x14ac:dyDescent="0.3">
      <c r="A3608" s="111"/>
      <c r="B3608" s="135"/>
      <c r="C3608" s="137"/>
      <c r="D3608" s="137"/>
      <c r="E3608" s="135"/>
      <c r="F3608" s="134"/>
      <c r="G3608" s="132"/>
      <c r="H3608" s="106"/>
      <c r="I3608" s="135"/>
      <c r="J3608" s="137"/>
      <c r="K3608" s="137"/>
      <c r="L3608" s="135"/>
      <c r="M3608" s="134"/>
      <c r="N3608" s="132"/>
      <c r="O3608" s="106"/>
      <c r="P3608" s="135"/>
      <c r="Q3608" s="137"/>
      <c r="R3608" s="137"/>
      <c r="S3608" s="135"/>
      <c r="T3608" s="134"/>
      <c r="U3608" s="132"/>
    </row>
    <row r="3609" spans="1:21" s="148" customFormat="1" x14ac:dyDescent="0.3">
      <c r="A3609" s="111"/>
      <c r="B3609" s="136"/>
      <c r="C3609" s="138"/>
      <c r="D3609" s="135"/>
      <c r="E3609" s="138"/>
      <c r="F3609" s="136"/>
      <c r="G3609" s="138"/>
      <c r="H3609" s="106"/>
      <c r="I3609" s="136"/>
      <c r="J3609" s="138"/>
      <c r="K3609" s="135"/>
      <c r="L3609" s="138"/>
      <c r="M3609" s="136"/>
      <c r="N3609" s="138"/>
      <c r="O3609" s="106"/>
      <c r="P3609" s="136"/>
      <c r="Q3609" s="138"/>
      <c r="R3609" s="135"/>
      <c r="S3609" s="138"/>
      <c r="T3609" s="136"/>
      <c r="U3609" s="138"/>
    </row>
    <row r="3610" spans="1:21" s="148" customFormat="1" x14ac:dyDescent="0.3">
      <c r="A3610" s="111"/>
      <c r="B3610" s="145"/>
      <c r="C3610" s="146"/>
      <c r="D3610" s="145"/>
      <c r="E3610" s="147"/>
      <c r="F3610" s="145"/>
      <c r="G3610" s="146"/>
      <c r="H3610" s="106"/>
      <c r="I3610" s="145"/>
      <c r="J3610" s="146"/>
      <c r="K3610" s="145"/>
      <c r="L3610" s="147"/>
      <c r="M3610" s="145"/>
      <c r="N3610" s="146"/>
      <c r="O3610" s="106"/>
      <c r="P3610" s="145"/>
      <c r="Q3610" s="146"/>
      <c r="R3610" s="145"/>
      <c r="S3610" s="147"/>
      <c r="T3610" s="145"/>
      <c r="U3610" s="146"/>
    </row>
    <row r="3611" spans="1:21" s="148" customFormat="1" x14ac:dyDescent="0.3">
      <c r="A3611" s="111"/>
      <c r="C3611" s="111" t="s">
        <v>197</v>
      </c>
      <c r="D3611" s="111" t="s">
        <v>3</v>
      </c>
      <c r="E3611" s="111" t="s">
        <v>203</v>
      </c>
      <c r="J3611" s="111" t="s">
        <v>197</v>
      </c>
      <c r="K3611" s="111" t="s">
        <v>3</v>
      </c>
      <c r="L3611" s="111" t="s">
        <v>203</v>
      </c>
      <c r="Q3611" s="111" t="s">
        <v>197</v>
      </c>
      <c r="R3611" s="111" t="s">
        <v>3</v>
      </c>
      <c r="S3611" s="111" t="s">
        <v>203</v>
      </c>
    </row>
    <row r="3612" spans="1:21" s="148" customFormat="1" x14ac:dyDescent="0.3">
      <c r="A3612" s="111"/>
      <c r="B3612" s="111" t="s">
        <v>199</v>
      </c>
      <c r="C3612" s="148" t="e">
        <f>AVERAGE(B3603,C3604,D3605,E3606,F3607,G3608)</f>
        <v>#DIV/0!</v>
      </c>
      <c r="D3612" s="148" t="e">
        <f>STDEV(B3603,C3604,D3605,E3606,F3607,G3608)</f>
        <v>#DIV/0!</v>
      </c>
      <c r="E3612" s="148" t="e">
        <f>ROUND((D3612/C3612)*100,2)&amp;"%"</f>
        <v>#DIV/0!</v>
      </c>
      <c r="I3612" s="111" t="s">
        <v>199</v>
      </c>
      <c r="J3612" s="148" t="e">
        <f>AVERAGE(I3603,J3604,K3605,L3606,M3607,N3608)</f>
        <v>#DIV/0!</v>
      </c>
      <c r="K3612" s="148" t="e">
        <f>STDEV(I3603,J3604,K3605,L3606,M3607,N3608)</f>
        <v>#DIV/0!</v>
      </c>
      <c r="L3612" s="148" t="e">
        <f>ROUND((K3612/J3612)*100,2)&amp;"%"</f>
        <v>#DIV/0!</v>
      </c>
      <c r="P3612" s="111" t="s">
        <v>199</v>
      </c>
      <c r="Q3612" s="148" t="e">
        <f>AVERAGE(P3603,Q3604,R3605,S3606,T3607,U3608)</f>
        <v>#DIV/0!</v>
      </c>
      <c r="R3612" s="148" t="e">
        <f>STDEV(P3603,Q3604,R3605,S3606,T3607,U3608)</f>
        <v>#DIV/0!</v>
      </c>
      <c r="S3612" s="148" t="e">
        <f>ROUND((R3612/Q3612)*100,2)&amp;"%"</f>
        <v>#DIV/0!</v>
      </c>
    </row>
    <row r="3613" spans="1:21" s="148" customFormat="1" x14ac:dyDescent="0.3">
      <c r="A3613" s="111"/>
      <c r="B3613" s="111" t="s">
        <v>198</v>
      </c>
      <c r="C3613" s="148" t="e">
        <f>AVERAGE(B3604,C3603,D3603,F3603,G3603,E3604)</f>
        <v>#DIV/0!</v>
      </c>
      <c r="D3613" s="148" t="e">
        <f>STDEV(B3604,C3603,D3603,E3604,F3603,G3603)</f>
        <v>#DIV/0!</v>
      </c>
      <c r="E3613" s="148" t="e">
        <f t="shared" ref="E3613:E3617" si="600">ROUND((D3613/C3613)*100,2)&amp;"%"</f>
        <v>#DIV/0!</v>
      </c>
      <c r="F3613" s="111"/>
      <c r="G3613" s="111"/>
      <c r="I3613" s="111" t="s">
        <v>198</v>
      </c>
      <c r="J3613" s="148" t="e">
        <f>AVERAGE(I3604,J3603,K3603,M3603,N3603,L3604)</f>
        <v>#DIV/0!</v>
      </c>
      <c r="K3613" s="148" t="e">
        <f>STDEV(I3604,J3603,K3603,L3604,M3603,N3603)</f>
        <v>#DIV/0!</v>
      </c>
      <c r="L3613" s="148" t="e">
        <f t="shared" ref="L3613:L3617" si="601">ROUND((K3613/J3613)*100,2)&amp;"%"</f>
        <v>#DIV/0!</v>
      </c>
      <c r="M3613" s="111"/>
      <c r="N3613" s="111"/>
      <c r="P3613" s="111" t="s">
        <v>198</v>
      </c>
      <c r="Q3613" s="148" t="e">
        <f>AVERAGE(P3604,Q3603,R3603,T3603,U3603,S3604)</f>
        <v>#DIV/0!</v>
      </c>
      <c r="R3613" s="148" t="e">
        <f>STDEV(P3604,Q3603,R3603,S3604,T3603,U3603)</f>
        <v>#DIV/0!</v>
      </c>
      <c r="S3613" s="148" t="e">
        <f t="shared" ref="S3613:S3617" si="602">ROUND((R3613/Q3613)*100,2)&amp;"%"</f>
        <v>#DIV/0!</v>
      </c>
      <c r="T3613" s="111"/>
      <c r="U3613" s="111"/>
    </row>
    <row r="3614" spans="1:21" s="148" customFormat="1" x14ac:dyDescent="0.3">
      <c r="A3614" s="111"/>
      <c r="B3614" s="111" t="s">
        <v>200</v>
      </c>
      <c r="C3614" s="148" t="e">
        <f>AVERAGE(B3606,C3605,D3604,E3603,F3608,G3607)</f>
        <v>#DIV/0!</v>
      </c>
      <c r="D3614" s="148" t="e">
        <f>STDEV(B3606,C3605,D3604,E3603,F3608,G3607)</f>
        <v>#DIV/0!</v>
      </c>
      <c r="E3614" s="148" t="e">
        <f t="shared" si="600"/>
        <v>#DIV/0!</v>
      </c>
      <c r="F3614" s="111"/>
      <c r="G3614" s="111"/>
      <c r="I3614" s="111" t="s">
        <v>200</v>
      </c>
      <c r="J3614" s="148" t="e">
        <f>AVERAGE(I3606,J3605,K3604,L3603,M3608,N3607)</f>
        <v>#DIV/0!</v>
      </c>
      <c r="K3614" s="148" t="e">
        <f>STDEV(I3606,J3605,K3604,L3603,M3608,N3607)</f>
        <v>#DIV/0!</v>
      </c>
      <c r="L3614" s="148" t="e">
        <f t="shared" si="601"/>
        <v>#DIV/0!</v>
      </c>
      <c r="M3614" s="111"/>
      <c r="N3614" s="111"/>
      <c r="P3614" s="111" t="s">
        <v>200</v>
      </c>
      <c r="Q3614" s="148" t="e">
        <f>AVERAGE(P3606,Q3605,R3604,S3603,T3608,U3607)</f>
        <v>#DIV/0!</v>
      </c>
      <c r="R3614" s="148" t="e">
        <f>STDEV(P3606,Q3605,R3604,S3603,T3608,U3607)</f>
        <v>#DIV/0!</v>
      </c>
      <c r="S3614" s="148" t="e">
        <f t="shared" si="602"/>
        <v>#DIV/0!</v>
      </c>
      <c r="T3614" s="111"/>
      <c r="U3614" s="111"/>
    </row>
    <row r="3615" spans="1:21" s="148" customFormat="1" x14ac:dyDescent="0.3">
      <c r="A3615" s="111"/>
      <c r="B3615" s="111" t="s">
        <v>201</v>
      </c>
      <c r="C3615" s="148" t="e">
        <f>AVERAGE(B3607,C3608,D3608,E3607,F3606,G3605)</f>
        <v>#DIV/0!</v>
      </c>
      <c r="D3615" s="148" t="e">
        <f>STDEV(B3607,C3608,D3608,E3607,F3606,G3605)</f>
        <v>#DIV/0!</v>
      </c>
      <c r="E3615" s="148" t="e">
        <f t="shared" si="600"/>
        <v>#DIV/0!</v>
      </c>
      <c r="F3615" s="111"/>
      <c r="G3615" s="111"/>
      <c r="I3615" s="111" t="s">
        <v>201</v>
      </c>
      <c r="J3615" s="148" t="e">
        <f>AVERAGE(I3607,J3608,K3608,L3607,M3606,N3605)</f>
        <v>#DIV/0!</v>
      </c>
      <c r="K3615" s="148" t="e">
        <f>STDEV(I3607,J3608,K3608,L3607,M3606,N3605)</f>
        <v>#DIV/0!</v>
      </c>
      <c r="L3615" s="148" t="e">
        <f t="shared" si="601"/>
        <v>#DIV/0!</v>
      </c>
      <c r="M3615" s="111"/>
      <c r="N3615" s="111"/>
      <c r="P3615" s="111" t="s">
        <v>201</v>
      </c>
      <c r="Q3615" s="148" t="e">
        <f>AVERAGE(P3607,Q3608,R3608,S3607,T3606,U3605)</f>
        <v>#DIV/0!</v>
      </c>
      <c r="R3615" s="148" t="e">
        <f>STDEV(P3607,Q3608,R3608,S3607,T3606,U3605)</f>
        <v>#DIV/0!</v>
      </c>
      <c r="S3615" s="148" t="e">
        <f t="shared" si="602"/>
        <v>#DIV/0!</v>
      </c>
      <c r="T3615" s="111"/>
      <c r="U3615" s="111"/>
    </row>
    <row r="3616" spans="1:21" s="148" customFormat="1" x14ac:dyDescent="0.3">
      <c r="A3616" s="111"/>
      <c r="B3616" s="111" t="s">
        <v>202</v>
      </c>
      <c r="C3616" s="148" t="e">
        <f>AVERAGE(B3609,C3607,D3606,G3604,F3609,E3610)</f>
        <v>#DIV/0!</v>
      </c>
      <c r="D3616" s="148" t="e">
        <f>STDEV(B3609,C3607,D3606,G3604,F3609,E3610)</f>
        <v>#DIV/0!</v>
      </c>
      <c r="E3616" s="148" t="e">
        <f t="shared" si="600"/>
        <v>#DIV/0!</v>
      </c>
      <c r="F3616" s="111"/>
      <c r="G3616" s="111"/>
      <c r="I3616" s="111" t="s">
        <v>202</v>
      </c>
      <c r="J3616" s="148" t="e">
        <f>AVERAGE(I3609,J3607,K3606,N3604,M3609,L3610)</f>
        <v>#DIV/0!</v>
      </c>
      <c r="K3616" s="148" t="e">
        <f>STDEV(I3609,J3607,K3606,N3604,M3609,L3610)</f>
        <v>#DIV/0!</v>
      </c>
      <c r="L3616" s="148" t="e">
        <f t="shared" si="601"/>
        <v>#DIV/0!</v>
      </c>
      <c r="M3616" s="111"/>
      <c r="N3616" s="111"/>
      <c r="P3616" s="111" t="s">
        <v>202</v>
      </c>
      <c r="Q3616" s="148" t="e">
        <f>AVERAGE(P3609,Q3607,R3606,U3604,T3609,S3610)</f>
        <v>#DIV/0!</v>
      </c>
      <c r="R3616" s="148" t="e">
        <f>STDEV(P3609,Q3607,R3606,U3604,T3609,S3610)</f>
        <v>#DIV/0!</v>
      </c>
      <c r="S3616" s="148" t="e">
        <f t="shared" si="602"/>
        <v>#DIV/0!</v>
      </c>
      <c r="T3616" s="111"/>
      <c r="U3616" s="111"/>
    </row>
    <row r="3617" spans="1:21" s="148" customFormat="1" x14ac:dyDescent="0.3">
      <c r="A3617" s="111"/>
      <c r="B3617" s="111" t="s">
        <v>204</v>
      </c>
      <c r="C3617" s="148" t="e">
        <f>AVERAGE(B3610,C3609,D3610,E3609,F3610,G3609)</f>
        <v>#DIV/0!</v>
      </c>
      <c r="D3617" s="148" t="e">
        <f>STDEV(B3610,C3609,D3610,E3609,F3610,G3609)</f>
        <v>#DIV/0!</v>
      </c>
      <c r="E3617" s="148" t="e">
        <f t="shared" si="600"/>
        <v>#DIV/0!</v>
      </c>
      <c r="F3617" s="111"/>
      <c r="G3617" s="111"/>
      <c r="I3617" s="111" t="s">
        <v>204</v>
      </c>
      <c r="J3617" s="148" t="e">
        <f>AVERAGE(I3610,J3609,K3610,L3609,M3610,N3609)</f>
        <v>#DIV/0!</v>
      </c>
      <c r="K3617" s="148" t="e">
        <f>STDEV(I3610,J3609,K3610,L3609,M3610,N3609)</f>
        <v>#DIV/0!</v>
      </c>
      <c r="L3617" s="148" t="e">
        <f t="shared" si="601"/>
        <v>#DIV/0!</v>
      </c>
      <c r="M3617" s="111"/>
      <c r="N3617" s="111"/>
      <c r="P3617" s="111" t="s">
        <v>204</v>
      </c>
      <c r="Q3617" s="148" t="e">
        <f>AVERAGE(P3610,Q3609,R3610,S3609,T3610,U3609)</f>
        <v>#DIV/0!</v>
      </c>
      <c r="R3617" s="148" t="e">
        <f>STDEV(P3610,Q3609,R3610,S3609,T3610,U3609)</f>
        <v>#DIV/0!</v>
      </c>
      <c r="S3617" s="148" t="e">
        <f t="shared" si="602"/>
        <v>#DIV/0!</v>
      </c>
      <c r="T3617" s="111"/>
      <c r="U3617" s="111"/>
    </row>
    <row r="3618" spans="1:21" s="148" customFormat="1" x14ac:dyDescent="0.3">
      <c r="A3618" s="111"/>
      <c r="B3618" s="111"/>
      <c r="C3618" s="111"/>
      <c r="D3618" s="111"/>
      <c r="E3618" s="111"/>
      <c r="F3618" s="111"/>
      <c r="G3618" s="111"/>
      <c r="I3618" s="111"/>
      <c r="J3618" s="111"/>
      <c r="K3618" s="111"/>
      <c r="L3618" s="111"/>
      <c r="M3618" s="111"/>
      <c r="N3618" s="111"/>
      <c r="P3618" s="111"/>
      <c r="Q3618" s="111"/>
      <c r="R3618" s="111"/>
      <c r="S3618" s="111"/>
      <c r="T3618" s="111"/>
      <c r="U3618" s="111"/>
    </row>
    <row r="3619" spans="1:21" s="148" customFormat="1" x14ac:dyDescent="0.3">
      <c r="A3619" s="111"/>
      <c r="B3619" s="52" t="s">
        <v>194</v>
      </c>
      <c r="C3619" s="106"/>
      <c r="D3619" s="106"/>
      <c r="E3619" s="106"/>
      <c r="F3619" s="106"/>
      <c r="G3619" s="106"/>
      <c r="H3619" s="106"/>
      <c r="I3619" s="52" t="s">
        <v>195</v>
      </c>
      <c r="J3619" s="106"/>
      <c r="K3619" s="106"/>
      <c r="L3619" s="106"/>
      <c r="M3619" s="106"/>
      <c r="N3619" s="106"/>
      <c r="O3619" s="106"/>
      <c r="P3619" s="52" t="s">
        <v>196</v>
      </c>
      <c r="Q3619" s="106"/>
      <c r="R3619" s="106"/>
      <c r="S3619" s="106"/>
      <c r="T3619" s="106"/>
      <c r="U3619" s="106"/>
    </row>
    <row r="3620" spans="1:21" s="148" customFormat="1" x14ac:dyDescent="0.3">
      <c r="A3620" s="111"/>
      <c r="B3620" s="131"/>
      <c r="C3620" s="131"/>
      <c r="D3620" s="131"/>
      <c r="E3620" s="131"/>
      <c r="F3620" s="131"/>
      <c r="G3620" s="131"/>
      <c r="H3620" s="106"/>
      <c r="I3620" s="131"/>
      <c r="J3620" s="131"/>
      <c r="K3620" s="131"/>
      <c r="L3620" s="131"/>
      <c r="M3620" s="131"/>
      <c r="N3620" s="131"/>
      <c r="O3620" s="106"/>
      <c r="P3620" s="131"/>
      <c r="Q3620" s="131"/>
      <c r="R3620" s="131"/>
      <c r="S3620" s="131"/>
      <c r="T3620" s="131"/>
      <c r="U3620" s="131"/>
    </row>
    <row r="3621" spans="1:21" s="148" customFormat="1" x14ac:dyDescent="0.3">
      <c r="A3621" s="111"/>
      <c r="B3621" s="132"/>
      <c r="C3621" s="133"/>
      <c r="D3621" s="133"/>
      <c r="E3621" s="134"/>
      <c r="F3621" s="133"/>
      <c r="G3621" s="133"/>
      <c r="H3621" s="106"/>
      <c r="I3621" s="132"/>
      <c r="J3621" s="133"/>
      <c r="K3621" s="133"/>
      <c r="L3621" s="134"/>
      <c r="M3621" s="133"/>
      <c r="N3621" s="133"/>
      <c r="O3621" s="106"/>
      <c r="P3621" s="132"/>
      <c r="Q3621" s="133"/>
      <c r="R3621" s="133"/>
      <c r="S3621" s="134"/>
      <c r="T3621" s="133"/>
      <c r="U3621" s="133"/>
    </row>
    <row r="3622" spans="1:21" s="148" customFormat="1" x14ac:dyDescent="0.3">
      <c r="A3622" s="111"/>
      <c r="B3622" s="133"/>
      <c r="C3622" s="132"/>
      <c r="D3622" s="134"/>
      <c r="E3622" s="133"/>
      <c r="F3622" s="135"/>
      <c r="G3622" s="136"/>
      <c r="H3622" s="106"/>
      <c r="I3622" s="133"/>
      <c r="J3622" s="132"/>
      <c r="K3622" s="134"/>
      <c r="L3622" s="133"/>
      <c r="M3622" s="135"/>
      <c r="N3622" s="136"/>
      <c r="O3622" s="106"/>
      <c r="P3622" s="133"/>
      <c r="Q3622" s="132"/>
      <c r="R3622" s="134"/>
      <c r="S3622" s="133"/>
      <c r="T3622" s="135"/>
      <c r="U3622" s="136"/>
    </row>
    <row r="3623" spans="1:21" s="148" customFormat="1" x14ac:dyDescent="0.3">
      <c r="A3623" s="111"/>
      <c r="B3623" s="135"/>
      <c r="C3623" s="134"/>
      <c r="D3623" s="132"/>
      <c r="E3623" s="135"/>
      <c r="F3623" s="135"/>
      <c r="G3623" s="137"/>
      <c r="H3623" s="106"/>
      <c r="I3623" s="135"/>
      <c r="J3623" s="134"/>
      <c r="K3623" s="132"/>
      <c r="L3623" s="135"/>
      <c r="M3623" s="135"/>
      <c r="N3623" s="137"/>
      <c r="O3623" s="106"/>
      <c r="P3623" s="135"/>
      <c r="Q3623" s="134"/>
      <c r="R3623" s="132"/>
      <c r="S3623" s="135"/>
      <c r="T3623" s="135"/>
      <c r="U3623" s="137"/>
    </row>
    <row r="3624" spans="1:21" s="148" customFormat="1" x14ac:dyDescent="0.3">
      <c r="A3624" s="111"/>
      <c r="B3624" s="134"/>
      <c r="C3624" s="135"/>
      <c r="D3624" s="136"/>
      <c r="E3624" s="132"/>
      <c r="F3624" s="137"/>
      <c r="G3624" s="135"/>
      <c r="H3624" s="106"/>
      <c r="I3624" s="134"/>
      <c r="J3624" s="135"/>
      <c r="K3624" s="136"/>
      <c r="L3624" s="132"/>
      <c r="M3624" s="137"/>
      <c r="N3624" s="135"/>
      <c r="O3624" s="106"/>
      <c r="P3624" s="134"/>
      <c r="Q3624" s="135"/>
      <c r="R3624" s="136"/>
      <c r="S3624" s="132"/>
      <c r="T3624" s="137"/>
      <c r="U3624" s="135"/>
    </row>
    <row r="3625" spans="1:21" s="148" customFormat="1" x14ac:dyDescent="0.3">
      <c r="A3625" s="111"/>
      <c r="B3625" s="137"/>
      <c r="C3625" s="136"/>
      <c r="D3625" s="135"/>
      <c r="E3625" s="137"/>
      <c r="F3625" s="132"/>
      <c r="G3625" s="134"/>
      <c r="H3625" s="106"/>
      <c r="I3625" s="137"/>
      <c r="J3625" s="136"/>
      <c r="K3625" s="135"/>
      <c r="L3625" s="137"/>
      <c r="M3625" s="132"/>
      <c r="N3625" s="134"/>
      <c r="O3625" s="106"/>
      <c r="P3625" s="137"/>
      <c r="Q3625" s="136"/>
      <c r="R3625" s="135"/>
      <c r="S3625" s="137"/>
      <c r="T3625" s="132"/>
      <c r="U3625" s="134"/>
    </row>
    <row r="3626" spans="1:21" s="148" customFormat="1" x14ac:dyDescent="0.3">
      <c r="A3626" s="111"/>
      <c r="B3626" s="135"/>
      <c r="C3626" s="137"/>
      <c r="D3626" s="137"/>
      <c r="E3626" s="135"/>
      <c r="F3626" s="134"/>
      <c r="G3626" s="132"/>
      <c r="H3626" s="106"/>
      <c r="I3626" s="135"/>
      <c r="J3626" s="137"/>
      <c r="K3626" s="137"/>
      <c r="L3626" s="135"/>
      <c r="M3626" s="134"/>
      <c r="N3626" s="132"/>
      <c r="O3626" s="106"/>
      <c r="P3626" s="135"/>
      <c r="Q3626" s="137"/>
      <c r="R3626" s="137"/>
      <c r="S3626" s="135"/>
      <c r="T3626" s="134"/>
      <c r="U3626" s="132"/>
    </row>
    <row r="3627" spans="1:21" s="148" customFormat="1" x14ac:dyDescent="0.3">
      <c r="A3627" s="111"/>
      <c r="B3627" s="136"/>
      <c r="C3627" s="138"/>
      <c r="D3627" s="135"/>
      <c r="E3627" s="138"/>
      <c r="F3627" s="136"/>
      <c r="G3627" s="138"/>
      <c r="H3627" s="106"/>
      <c r="I3627" s="136"/>
      <c r="J3627" s="138"/>
      <c r="K3627" s="135"/>
      <c r="L3627" s="138"/>
      <c r="M3627" s="136"/>
      <c r="N3627" s="138"/>
      <c r="O3627" s="106"/>
      <c r="P3627" s="136"/>
      <c r="Q3627" s="138"/>
      <c r="R3627" s="135"/>
      <c r="S3627" s="138"/>
      <c r="T3627" s="136"/>
      <c r="U3627" s="138"/>
    </row>
    <row r="3628" spans="1:21" s="148" customFormat="1" x14ac:dyDescent="0.3">
      <c r="A3628" s="111"/>
      <c r="B3628" s="145"/>
      <c r="C3628" s="146"/>
      <c r="D3628" s="145"/>
      <c r="E3628" s="147"/>
      <c r="F3628" s="145"/>
      <c r="G3628" s="146"/>
      <c r="H3628" s="106"/>
      <c r="I3628" s="145"/>
      <c r="J3628" s="146"/>
      <c r="K3628" s="145"/>
      <c r="L3628" s="147"/>
      <c r="M3628" s="145"/>
      <c r="N3628" s="146"/>
      <c r="O3628" s="106"/>
      <c r="P3628" s="145"/>
      <c r="Q3628" s="146"/>
      <c r="R3628" s="145"/>
      <c r="S3628" s="147"/>
      <c r="T3628" s="145"/>
      <c r="U3628" s="146"/>
    </row>
    <row r="3629" spans="1:21" s="148" customFormat="1" x14ac:dyDescent="0.3">
      <c r="A3629" s="111"/>
      <c r="C3629" s="111" t="s">
        <v>197</v>
      </c>
      <c r="D3629" s="111" t="s">
        <v>3</v>
      </c>
      <c r="E3629" s="111" t="s">
        <v>203</v>
      </c>
      <c r="J3629" s="111" t="s">
        <v>197</v>
      </c>
      <c r="K3629" s="111" t="s">
        <v>3</v>
      </c>
      <c r="L3629" s="111" t="s">
        <v>203</v>
      </c>
      <c r="Q3629" s="111" t="s">
        <v>197</v>
      </c>
      <c r="R3629" s="111" t="s">
        <v>3</v>
      </c>
      <c r="S3629" s="111" t="s">
        <v>203</v>
      </c>
    </row>
    <row r="3630" spans="1:21" s="148" customFormat="1" x14ac:dyDescent="0.3">
      <c r="A3630" s="111"/>
      <c r="B3630" s="111" t="s">
        <v>199</v>
      </c>
      <c r="C3630" s="148" t="e">
        <f>AVERAGE(B3621,C3622,D3623,E3624,F3625,G3626)</f>
        <v>#DIV/0!</v>
      </c>
      <c r="D3630" s="148" t="e">
        <f>STDEV(B3621,C3622,D3623,E3624,F3625,G3626)</f>
        <v>#DIV/0!</v>
      </c>
      <c r="E3630" s="148" t="e">
        <f>ROUND((D3630/C3630)*100,2)&amp;"%"</f>
        <v>#DIV/0!</v>
      </c>
      <c r="I3630" s="111" t="s">
        <v>199</v>
      </c>
      <c r="J3630" s="148" t="e">
        <f>AVERAGE(I3621,J3622,K3623,L3624,M3625,N3626)</f>
        <v>#DIV/0!</v>
      </c>
      <c r="K3630" s="148" t="e">
        <f>STDEV(I3621,J3622,K3623,L3624,M3625,N3626)</f>
        <v>#DIV/0!</v>
      </c>
      <c r="L3630" s="148" t="e">
        <f>ROUND((K3630/J3630)*100,2)&amp;"%"</f>
        <v>#DIV/0!</v>
      </c>
      <c r="P3630" s="111" t="s">
        <v>199</v>
      </c>
      <c r="Q3630" s="148" t="e">
        <f>AVERAGE(P3621,Q3622,R3623,S3624,T3625,U3626)</f>
        <v>#DIV/0!</v>
      </c>
      <c r="R3630" s="148" t="e">
        <f>STDEV(P3621,Q3622,R3623,S3624,T3625,U3626)</f>
        <v>#DIV/0!</v>
      </c>
      <c r="S3630" s="148" t="e">
        <f>ROUND((R3630/Q3630)*100,2)&amp;"%"</f>
        <v>#DIV/0!</v>
      </c>
    </row>
    <row r="3631" spans="1:21" s="148" customFormat="1" x14ac:dyDescent="0.3">
      <c r="A3631" s="111"/>
      <c r="B3631" s="111" t="s">
        <v>198</v>
      </c>
      <c r="C3631" s="148" t="e">
        <f>AVERAGE(B3622,C3621,D3621,F3621,G3621,E3622)</f>
        <v>#DIV/0!</v>
      </c>
      <c r="D3631" s="148" t="e">
        <f>STDEV(B3622,C3621,D3621,E3622,F3621,G3621)</f>
        <v>#DIV/0!</v>
      </c>
      <c r="E3631" s="148" t="e">
        <f t="shared" ref="E3631:E3635" si="603">ROUND((D3631/C3631)*100,2)&amp;"%"</f>
        <v>#DIV/0!</v>
      </c>
      <c r="F3631" s="111"/>
      <c r="G3631" s="111"/>
      <c r="I3631" s="111" t="s">
        <v>198</v>
      </c>
      <c r="J3631" s="148" t="e">
        <f>AVERAGE(I3622,J3621,K3621,M3621,N3621,L3622)</f>
        <v>#DIV/0!</v>
      </c>
      <c r="K3631" s="148" t="e">
        <f>STDEV(I3622,J3621,K3621,L3622,M3621,N3621)</f>
        <v>#DIV/0!</v>
      </c>
      <c r="L3631" s="148" t="e">
        <f t="shared" ref="L3631:L3635" si="604">ROUND((K3631/J3631)*100,2)&amp;"%"</f>
        <v>#DIV/0!</v>
      </c>
      <c r="M3631" s="111"/>
      <c r="N3631" s="111"/>
      <c r="P3631" s="111" t="s">
        <v>198</v>
      </c>
      <c r="Q3631" s="148" t="e">
        <f>AVERAGE(P3622,Q3621,R3621,T3621,U3621,S3622)</f>
        <v>#DIV/0!</v>
      </c>
      <c r="R3631" s="148" t="e">
        <f>STDEV(P3622,Q3621,R3621,S3622,T3621,U3621)</f>
        <v>#DIV/0!</v>
      </c>
      <c r="S3631" s="148" t="e">
        <f t="shared" ref="S3631:S3635" si="605">ROUND((R3631/Q3631)*100,2)&amp;"%"</f>
        <v>#DIV/0!</v>
      </c>
      <c r="T3631" s="111"/>
      <c r="U3631" s="111"/>
    </row>
    <row r="3632" spans="1:21" s="148" customFormat="1" x14ac:dyDescent="0.3">
      <c r="A3632" s="111"/>
      <c r="B3632" s="111" t="s">
        <v>200</v>
      </c>
      <c r="C3632" s="148" t="e">
        <f>AVERAGE(B3624,C3623,D3622,E3621,F3626,G3625)</f>
        <v>#DIV/0!</v>
      </c>
      <c r="D3632" s="148" t="e">
        <f>STDEV(B3624,C3623,D3622,E3621,F3626,G3625)</f>
        <v>#DIV/0!</v>
      </c>
      <c r="E3632" s="148" t="e">
        <f t="shared" si="603"/>
        <v>#DIV/0!</v>
      </c>
      <c r="F3632" s="111"/>
      <c r="G3632" s="111"/>
      <c r="I3632" s="111" t="s">
        <v>200</v>
      </c>
      <c r="J3632" s="148" t="e">
        <f>AVERAGE(I3624,J3623,K3622,L3621,M3626,N3625)</f>
        <v>#DIV/0!</v>
      </c>
      <c r="K3632" s="148" t="e">
        <f>STDEV(I3624,J3623,K3622,L3621,M3626,N3625)</f>
        <v>#DIV/0!</v>
      </c>
      <c r="L3632" s="148" t="e">
        <f t="shared" si="604"/>
        <v>#DIV/0!</v>
      </c>
      <c r="M3632" s="111"/>
      <c r="N3632" s="111"/>
      <c r="P3632" s="111" t="s">
        <v>200</v>
      </c>
      <c r="Q3632" s="148" t="e">
        <f>AVERAGE(P3624,Q3623,R3622,S3621,T3626,U3625)</f>
        <v>#DIV/0!</v>
      </c>
      <c r="R3632" s="148" t="e">
        <f>STDEV(P3624,Q3623,R3622,S3621,T3626,U3625)</f>
        <v>#DIV/0!</v>
      </c>
      <c r="S3632" s="148" t="e">
        <f t="shared" si="605"/>
        <v>#DIV/0!</v>
      </c>
      <c r="T3632" s="111"/>
      <c r="U3632" s="111"/>
    </row>
    <row r="3633" spans="1:21" s="148" customFormat="1" x14ac:dyDescent="0.3">
      <c r="A3633" s="111"/>
      <c r="B3633" s="111" t="s">
        <v>201</v>
      </c>
      <c r="C3633" s="148" t="e">
        <f>AVERAGE(B3625,C3626,D3626,E3625,F3624,G3623)</f>
        <v>#DIV/0!</v>
      </c>
      <c r="D3633" s="148" t="e">
        <f>STDEV(B3625,C3626,D3626,E3625,F3624,G3623)</f>
        <v>#DIV/0!</v>
      </c>
      <c r="E3633" s="148" t="e">
        <f t="shared" si="603"/>
        <v>#DIV/0!</v>
      </c>
      <c r="F3633" s="111"/>
      <c r="G3633" s="111"/>
      <c r="I3633" s="111" t="s">
        <v>201</v>
      </c>
      <c r="J3633" s="148" t="e">
        <f>AVERAGE(I3625,J3626,K3626,L3625,M3624,N3623)</f>
        <v>#DIV/0!</v>
      </c>
      <c r="K3633" s="148" t="e">
        <f>STDEV(I3625,J3626,K3626,L3625,M3624,N3623)</f>
        <v>#DIV/0!</v>
      </c>
      <c r="L3633" s="148" t="e">
        <f t="shared" si="604"/>
        <v>#DIV/0!</v>
      </c>
      <c r="M3633" s="111"/>
      <c r="N3633" s="111"/>
      <c r="P3633" s="111" t="s">
        <v>201</v>
      </c>
      <c r="Q3633" s="148" t="e">
        <f>AVERAGE(P3625,Q3626,R3626,S3625,T3624,U3623)</f>
        <v>#DIV/0!</v>
      </c>
      <c r="R3633" s="148" t="e">
        <f>STDEV(P3625,Q3626,R3626,S3625,T3624,U3623)</f>
        <v>#DIV/0!</v>
      </c>
      <c r="S3633" s="148" t="e">
        <f t="shared" si="605"/>
        <v>#DIV/0!</v>
      </c>
      <c r="T3633" s="111"/>
      <c r="U3633" s="111"/>
    </row>
    <row r="3634" spans="1:21" s="148" customFormat="1" x14ac:dyDescent="0.3">
      <c r="A3634" s="111"/>
      <c r="B3634" s="111" t="s">
        <v>202</v>
      </c>
      <c r="C3634" s="148" t="e">
        <f>AVERAGE(B3627,C3625,D3624,G3622,F3627,E3628)</f>
        <v>#DIV/0!</v>
      </c>
      <c r="D3634" s="148" t="e">
        <f>STDEV(B3627,C3625,D3624,G3622,F3627,E3628)</f>
        <v>#DIV/0!</v>
      </c>
      <c r="E3634" s="148" t="e">
        <f t="shared" si="603"/>
        <v>#DIV/0!</v>
      </c>
      <c r="F3634" s="111"/>
      <c r="G3634" s="111"/>
      <c r="I3634" s="111" t="s">
        <v>202</v>
      </c>
      <c r="J3634" s="148" t="e">
        <f>AVERAGE(I3627,J3625,K3624,N3622,M3627,L3628)</f>
        <v>#DIV/0!</v>
      </c>
      <c r="K3634" s="148" t="e">
        <f>STDEV(I3627,J3625,K3624,N3622,M3627,L3628)</f>
        <v>#DIV/0!</v>
      </c>
      <c r="L3634" s="148" t="e">
        <f t="shared" si="604"/>
        <v>#DIV/0!</v>
      </c>
      <c r="M3634" s="111"/>
      <c r="N3634" s="111"/>
      <c r="P3634" s="111" t="s">
        <v>202</v>
      </c>
      <c r="Q3634" s="148" t="e">
        <f>AVERAGE(P3627,Q3625,R3624,U3622,T3627,S3628)</f>
        <v>#DIV/0!</v>
      </c>
      <c r="R3634" s="148" t="e">
        <f>STDEV(P3627,Q3625,R3624,U3622,T3627,S3628)</f>
        <v>#DIV/0!</v>
      </c>
      <c r="S3634" s="148" t="e">
        <f t="shared" si="605"/>
        <v>#DIV/0!</v>
      </c>
      <c r="T3634" s="111"/>
      <c r="U3634" s="111"/>
    </row>
    <row r="3635" spans="1:21" s="148" customFormat="1" x14ac:dyDescent="0.3">
      <c r="A3635" s="111"/>
      <c r="B3635" s="111" t="s">
        <v>204</v>
      </c>
      <c r="C3635" s="148" t="e">
        <f>AVERAGE(B3628,C3627,D3628,E3627,F3628,G3627)</f>
        <v>#DIV/0!</v>
      </c>
      <c r="D3635" s="148" t="e">
        <f>STDEV(B3628,C3627,D3628,E3627,F3628,G3627)</f>
        <v>#DIV/0!</v>
      </c>
      <c r="E3635" s="148" t="e">
        <f t="shared" si="603"/>
        <v>#DIV/0!</v>
      </c>
      <c r="F3635" s="111"/>
      <c r="G3635" s="111"/>
      <c r="I3635" s="111" t="s">
        <v>204</v>
      </c>
      <c r="J3635" s="148" t="e">
        <f>AVERAGE(I3628,J3627,K3628,L3627,M3628,N3627)</f>
        <v>#DIV/0!</v>
      </c>
      <c r="K3635" s="148" t="e">
        <f>STDEV(I3628,J3627,K3628,L3627,M3628,N3627)</f>
        <v>#DIV/0!</v>
      </c>
      <c r="L3635" s="148" t="e">
        <f t="shared" si="604"/>
        <v>#DIV/0!</v>
      </c>
      <c r="M3635" s="111"/>
      <c r="N3635" s="111"/>
      <c r="P3635" s="111" t="s">
        <v>204</v>
      </c>
      <c r="Q3635" s="148" t="e">
        <f>AVERAGE(P3628,Q3627,R3628,S3627,T3628,U3627)</f>
        <v>#DIV/0!</v>
      </c>
      <c r="R3635" s="148" t="e">
        <f>STDEV(P3628,Q3627,R3628,S3627,T3628,U3627)</f>
        <v>#DIV/0!</v>
      </c>
      <c r="S3635" s="148" t="e">
        <f t="shared" si="605"/>
        <v>#DIV/0!</v>
      </c>
      <c r="T3635" s="111"/>
      <c r="U3635" s="111"/>
    </row>
    <row r="3636" spans="1:21" s="148" customFormat="1" x14ac:dyDescent="0.3">
      <c r="A3636" s="111"/>
      <c r="B3636" s="111"/>
      <c r="C3636" s="111"/>
      <c r="D3636" s="111"/>
      <c r="E3636" s="111"/>
      <c r="F3636" s="111"/>
      <c r="G3636" s="111"/>
      <c r="I3636" s="111"/>
      <c r="J3636" s="111"/>
      <c r="K3636" s="111"/>
      <c r="L3636" s="111"/>
      <c r="M3636" s="111"/>
      <c r="N3636" s="111"/>
      <c r="P3636" s="111"/>
      <c r="Q3636" s="111"/>
      <c r="R3636" s="111"/>
      <c r="S3636" s="111"/>
      <c r="T3636" s="111"/>
      <c r="U3636" s="111"/>
    </row>
    <row r="3637" spans="1:21" s="148" customFormat="1" x14ac:dyDescent="0.3">
      <c r="A3637" s="111"/>
      <c r="B3637" s="52" t="s">
        <v>194</v>
      </c>
      <c r="C3637" s="106"/>
      <c r="D3637" s="106"/>
      <c r="E3637" s="106"/>
      <c r="F3637" s="106"/>
      <c r="G3637" s="106"/>
      <c r="H3637" s="106"/>
      <c r="I3637" s="52" t="s">
        <v>195</v>
      </c>
      <c r="J3637" s="106"/>
      <c r="K3637" s="106"/>
      <c r="L3637" s="106"/>
      <c r="M3637" s="106"/>
      <c r="N3637" s="106"/>
      <c r="O3637" s="106"/>
      <c r="P3637" s="52" t="s">
        <v>196</v>
      </c>
      <c r="Q3637" s="106"/>
      <c r="R3637" s="106"/>
      <c r="S3637" s="106"/>
      <c r="T3637" s="106"/>
      <c r="U3637" s="106"/>
    </row>
    <row r="3638" spans="1:21" s="148" customFormat="1" x14ac:dyDescent="0.3">
      <c r="A3638" s="111"/>
      <c r="B3638" s="131"/>
      <c r="C3638" s="131"/>
      <c r="D3638" s="131"/>
      <c r="E3638" s="131"/>
      <c r="F3638" s="131"/>
      <c r="G3638" s="131"/>
      <c r="H3638" s="106"/>
      <c r="I3638" s="131"/>
      <c r="J3638" s="131"/>
      <c r="K3638" s="131"/>
      <c r="L3638" s="131"/>
      <c r="M3638" s="131"/>
      <c r="N3638" s="131"/>
      <c r="O3638" s="106"/>
      <c r="P3638" s="131"/>
      <c r="Q3638" s="131"/>
      <c r="R3638" s="131"/>
      <c r="S3638" s="131"/>
      <c r="T3638" s="131"/>
      <c r="U3638" s="131"/>
    </row>
    <row r="3639" spans="1:21" s="148" customFormat="1" x14ac:dyDescent="0.3">
      <c r="A3639" s="111"/>
      <c r="B3639" s="132"/>
      <c r="C3639" s="133"/>
      <c r="D3639" s="133"/>
      <c r="E3639" s="134"/>
      <c r="F3639" s="133"/>
      <c r="G3639" s="133"/>
      <c r="H3639" s="106"/>
      <c r="I3639" s="132"/>
      <c r="J3639" s="133"/>
      <c r="K3639" s="133"/>
      <c r="L3639" s="134"/>
      <c r="M3639" s="133"/>
      <c r="N3639" s="133"/>
      <c r="O3639" s="106"/>
      <c r="P3639" s="132"/>
      <c r="Q3639" s="133"/>
      <c r="R3639" s="133"/>
      <c r="S3639" s="134"/>
      <c r="T3639" s="133"/>
      <c r="U3639" s="133"/>
    </row>
    <row r="3640" spans="1:21" s="148" customFormat="1" x14ac:dyDescent="0.3">
      <c r="A3640" s="111"/>
      <c r="B3640" s="133"/>
      <c r="C3640" s="132"/>
      <c r="D3640" s="134"/>
      <c r="E3640" s="133"/>
      <c r="F3640" s="135"/>
      <c r="G3640" s="136"/>
      <c r="H3640" s="106"/>
      <c r="I3640" s="133"/>
      <c r="J3640" s="132"/>
      <c r="K3640" s="134"/>
      <c r="L3640" s="133"/>
      <c r="M3640" s="135"/>
      <c r="N3640" s="136"/>
      <c r="O3640" s="106"/>
      <c r="P3640" s="133"/>
      <c r="Q3640" s="132"/>
      <c r="R3640" s="134"/>
      <c r="S3640" s="133"/>
      <c r="T3640" s="135"/>
      <c r="U3640" s="136"/>
    </row>
    <row r="3641" spans="1:21" s="148" customFormat="1" x14ac:dyDescent="0.3">
      <c r="A3641" s="111"/>
      <c r="B3641" s="135"/>
      <c r="C3641" s="134"/>
      <c r="D3641" s="132"/>
      <c r="E3641" s="135"/>
      <c r="F3641" s="135"/>
      <c r="G3641" s="137"/>
      <c r="H3641" s="106"/>
      <c r="I3641" s="135"/>
      <c r="J3641" s="134"/>
      <c r="K3641" s="132"/>
      <c r="L3641" s="135"/>
      <c r="M3641" s="135"/>
      <c r="N3641" s="137"/>
      <c r="O3641" s="106"/>
      <c r="P3641" s="135"/>
      <c r="Q3641" s="134"/>
      <c r="R3641" s="132"/>
      <c r="S3641" s="135"/>
      <c r="T3641" s="135"/>
      <c r="U3641" s="137"/>
    </row>
    <row r="3642" spans="1:21" s="148" customFormat="1" x14ac:dyDescent="0.3">
      <c r="A3642" s="111"/>
      <c r="B3642" s="134"/>
      <c r="C3642" s="135"/>
      <c r="D3642" s="136"/>
      <c r="E3642" s="132"/>
      <c r="F3642" s="137"/>
      <c r="G3642" s="135"/>
      <c r="H3642" s="106"/>
      <c r="I3642" s="134"/>
      <c r="J3642" s="135"/>
      <c r="K3642" s="136"/>
      <c r="L3642" s="132"/>
      <c r="M3642" s="137"/>
      <c r="N3642" s="135"/>
      <c r="O3642" s="106"/>
      <c r="P3642" s="134"/>
      <c r="Q3642" s="135"/>
      <c r="R3642" s="136"/>
      <c r="S3642" s="132"/>
      <c r="T3642" s="137"/>
      <c r="U3642" s="135"/>
    </row>
    <row r="3643" spans="1:21" s="148" customFormat="1" x14ac:dyDescent="0.3">
      <c r="A3643" s="111"/>
      <c r="B3643" s="137"/>
      <c r="C3643" s="136"/>
      <c r="D3643" s="135"/>
      <c r="E3643" s="137"/>
      <c r="F3643" s="132"/>
      <c r="G3643" s="134"/>
      <c r="H3643" s="106"/>
      <c r="I3643" s="137"/>
      <c r="J3643" s="136"/>
      <c r="K3643" s="135"/>
      <c r="L3643" s="137"/>
      <c r="M3643" s="132"/>
      <c r="N3643" s="134"/>
      <c r="O3643" s="106"/>
      <c r="P3643" s="137"/>
      <c r="Q3643" s="136"/>
      <c r="R3643" s="135"/>
      <c r="S3643" s="137"/>
      <c r="T3643" s="132"/>
      <c r="U3643" s="134"/>
    </row>
    <row r="3644" spans="1:21" s="148" customFormat="1" x14ac:dyDescent="0.3">
      <c r="A3644" s="111"/>
      <c r="B3644" s="135"/>
      <c r="C3644" s="137"/>
      <c r="D3644" s="137"/>
      <c r="E3644" s="135"/>
      <c r="F3644" s="134"/>
      <c r="G3644" s="132"/>
      <c r="H3644" s="106"/>
      <c r="I3644" s="135"/>
      <c r="J3644" s="137"/>
      <c r="K3644" s="137"/>
      <c r="L3644" s="135"/>
      <c r="M3644" s="134"/>
      <c r="N3644" s="132"/>
      <c r="O3644" s="106"/>
      <c r="P3644" s="135"/>
      <c r="Q3644" s="137"/>
      <c r="R3644" s="137"/>
      <c r="S3644" s="135"/>
      <c r="T3644" s="134"/>
      <c r="U3644" s="132"/>
    </row>
    <row r="3645" spans="1:21" s="148" customFormat="1" x14ac:dyDescent="0.3">
      <c r="A3645" s="111"/>
      <c r="B3645" s="136"/>
      <c r="C3645" s="138"/>
      <c r="D3645" s="135"/>
      <c r="E3645" s="138"/>
      <c r="F3645" s="136"/>
      <c r="G3645" s="138"/>
      <c r="H3645" s="106"/>
      <c r="I3645" s="136"/>
      <c r="J3645" s="138"/>
      <c r="K3645" s="135"/>
      <c r="L3645" s="138"/>
      <c r="M3645" s="136"/>
      <c r="N3645" s="138"/>
      <c r="O3645" s="106"/>
      <c r="P3645" s="136"/>
      <c r="Q3645" s="138"/>
      <c r="R3645" s="135"/>
      <c r="S3645" s="138"/>
      <c r="T3645" s="136"/>
      <c r="U3645" s="138"/>
    </row>
    <row r="3646" spans="1:21" s="148" customFormat="1" x14ac:dyDescent="0.3">
      <c r="A3646" s="111"/>
      <c r="B3646" s="145"/>
      <c r="C3646" s="146"/>
      <c r="D3646" s="145"/>
      <c r="E3646" s="147"/>
      <c r="F3646" s="145"/>
      <c r="G3646" s="146"/>
      <c r="H3646" s="106"/>
      <c r="I3646" s="145"/>
      <c r="J3646" s="146"/>
      <c r="K3646" s="145"/>
      <c r="L3646" s="147"/>
      <c r="M3646" s="145"/>
      <c r="N3646" s="146"/>
      <c r="O3646" s="106"/>
      <c r="P3646" s="145"/>
      <c r="Q3646" s="146"/>
      <c r="R3646" s="145"/>
      <c r="S3646" s="147"/>
      <c r="T3646" s="145"/>
      <c r="U3646" s="146"/>
    </row>
    <row r="3647" spans="1:21" s="148" customFormat="1" x14ac:dyDescent="0.3">
      <c r="A3647" s="111"/>
      <c r="C3647" s="111" t="s">
        <v>197</v>
      </c>
      <c r="D3647" s="111" t="s">
        <v>3</v>
      </c>
      <c r="E3647" s="111" t="s">
        <v>203</v>
      </c>
      <c r="J3647" s="111" t="s">
        <v>197</v>
      </c>
      <c r="K3647" s="111" t="s">
        <v>3</v>
      </c>
      <c r="L3647" s="111" t="s">
        <v>203</v>
      </c>
      <c r="Q3647" s="111" t="s">
        <v>197</v>
      </c>
      <c r="R3647" s="111" t="s">
        <v>3</v>
      </c>
      <c r="S3647" s="111" t="s">
        <v>203</v>
      </c>
    </row>
    <row r="3648" spans="1:21" s="148" customFormat="1" x14ac:dyDescent="0.3">
      <c r="A3648" s="111"/>
      <c r="B3648" s="111" t="s">
        <v>199</v>
      </c>
      <c r="C3648" s="148" t="e">
        <f>AVERAGE(B3639,C3640,D3641,E3642,F3643,G3644)</f>
        <v>#DIV/0!</v>
      </c>
      <c r="D3648" s="148" t="e">
        <f>STDEV(B3639,C3640,D3641,E3642,F3643,G3644)</f>
        <v>#DIV/0!</v>
      </c>
      <c r="E3648" s="148" t="e">
        <f>ROUND((D3648/C3648)*100,2)&amp;"%"</f>
        <v>#DIV/0!</v>
      </c>
      <c r="I3648" s="111" t="s">
        <v>199</v>
      </c>
      <c r="J3648" s="148" t="e">
        <f>AVERAGE(I3639,J3640,K3641,L3642,M3643,N3644)</f>
        <v>#DIV/0!</v>
      </c>
      <c r="K3648" s="148" t="e">
        <f>STDEV(I3639,J3640,K3641,L3642,M3643,N3644)</f>
        <v>#DIV/0!</v>
      </c>
      <c r="L3648" s="148" t="e">
        <f>ROUND((K3648/J3648)*100,2)&amp;"%"</f>
        <v>#DIV/0!</v>
      </c>
      <c r="P3648" s="111" t="s">
        <v>199</v>
      </c>
      <c r="Q3648" s="148" t="e">
        <f>AVERAGE(P3639,Q3640,R3641,S3642,T3643,U3644)</f>
        <v>#DIV/0!</v>
      </c>
      <c r="R3648" s="148" t="e">
        <f>STDEV(P3639,Q3640,R3641,S3642,T3643,U3644)</f>
        <v>#DIV/0!</v>
      </c>
      <c r="S3648" s="148" t="e">
        <f>ROUND((R3648/Q3648)*100,2)&amp;"%"</f>
        <v>#DIV/0!</v>
      </c>
    </row>
    <row r="3649" spans="1:21" s="148" customFormat="1" x14ac:dyDescent="0.3">
      <c r="A3649" s="111"/>
      <c r="B3649" s="111" t="s">
        <v>198</v>
      </c>
      <c r="C3649" s="148" t="e">
        <f>AVERAGE(B3640,C3639,D3639,F3639,G3639,E3640)</f>
        <v>#DIV/0!</v>
      </c>
      <c r="D3649" s="148" t="e">
        <f>STDEV(B3640,C3639,D3639,E3640,F3639,G3639)</f>
        <v>#DIV/0!</v>
      </c>
      <c r="E3649" s="148" t="e">
        <f t="shared" ref="E3649:E3653" si="606">ROUND((D3649/C3649)*100,2)&amp;"%"</f>
        <v>#DIV/0!</v>
      </c>
      <c r="F3649" s="111"/>
      <c r="G3649" s="111"/>
      <c r="I3649" s="111" t="s">
        <v>198</v>
      </c>
      <c r="J3649" s="148" t="e">
        <f>AVERAGE(I3640,J3639,K3639,M3639,N3639,L3640)</f>
        <v>#DIV/0!</v>
      </c>
      <c r="K3649" s="148" t="e">
        <f>STDEV(I3640,J3639,K3639,L3640,M3639,N3639)</f>
        <v>#DIV/0!</v>
      </c>
      <c r="L3649" s="148" t="e">
        <f t="shared" ref="L3649:L3653" si="607">ROUND((K3649/J3649)*100,2)&amp;"%"</f>
        <v>#DIV/0!</v>
      </c>
      <c r="M3649" s="111"/>
      <c r="N3649" s="111"/>
      <c r="P3649" s="111" t="s">
        <v>198</v>
      </c>
      <c r="Q3649" s="148" t="e">
        <f>AVERAGE(P3640,Q3639,R3639,T3639,U3639,S3640)</f>
        <v>#DIV/0!</v>
      </c>
      <c r="R3649" s="148" t="e">
        <f>STDEV(P3640,Q3639,R3639,S3640,T3639,U3639)</f>
        <v>#DIV/0!</v>
      </c>
      <c r="S3649" s="148" t="e">
        <f t="shared" ref="S3649:S3653" si="608">ROUND((R3649/Q3649)*100,2)&amp;"%"</f>
        <v>#DIV/0!</v>
      </c>
      <c r="T3649" s="111"/>
      <c r="U3649" s="111"/>
    </row>
    <row r="3650" spans="1:21" s="148" customFormat="1" x14ac:dyDescent="0.3">
      <c r="A3650" s="111"/>
      <c r="B3650" s="111" t="s">
        <v>200</v>
      </c>
      <c r="C3650" s="148" t="e">
        <f>AVERAGE(B3642,C3641,D3640,E3639,F3644,G3643)</f>
        <v>#DIV/0!</v>
      </c>
      <c r="D3650" s="148" t="e">
        <f>STDEV(B3642,C3641,D3640,E3639,F3644,G3643)</f>
        <v>#DIV/0!</v>
      </c>
      <c r="E3650" s="148" t="e">
        <f t="shared" si="606"/>
        <v>#DIV/0!</v>
      </c>
      <c r="F3650" s="111"/>
      <c r="G3650" s="111"/>
      <c r="I3650" s="111" t="s">
        <v>200</v>
      </c>
      <c r="J3650" s="148" t="e">
        <f>AVERAGE(I3642,J3641,K3640,L3639,M3644,N3643)</f>
        <v>#DIV/0!</v>
      </c>
      <c r="K3650" s="148" t="e">
        <f>STDEV(I3642,J3641,K3640,L3639,M3644,N3643)</f>
        <v>#DIV/0!</v>
      </c>
      <c r="L3650" s="148" t="e">
        <f t="shared" si="607"/>
        <v>#DIV/0!</v>
      </c>
      <c r="M3650" s="111"/>
      <c r="N3650" s="111"/>
      <c r="P3650" s="111" t="s">
        <v>200</v>
      </c>
      <c r="Q3650" s="148" t="e">
        <f>AVERAGE(P3642,Q3641,R3640,S3639,T3644,U3643)</f>
        <v>#DIV/0!</v>
      </c>
      <c r="R3650" s="148" t="e">
        <f>STDEV(P3642,Q3641,R3640,S3639,T3644,U3643)</f>
        <v>#DIV/0!</v>
      </c>
      <c r="S3650" s="148" t="e">
        <f t="shared" si="608"/>
        <v>#DIV/0!</v>
      </c>
      <c r="T3650" s="111"/>
      <c r="U3650" s="111"/>
    </row>
    <row r="3651" spans="1:21" s="148" customFormat="1" x14ac:dyDescent="0.3">
      <c r="A3651" s="111"/>
      <c r="B3651" s="111" t="s">
        <v>201</v>
      </c>
      <c r="C3651" s="148" t="e">
        <f>AVERAGE(B3643,C3644,D3644,E3643,F3642,G3641)</f>
        <v>#DIV/0!</v>
      </c>
      <c r="D3651" s="148" t="e">
        <f>STDEV(B3643,C3644,D3644,E3643,F3642,G3641)</f>
        <v>#DIV/0!</v>
      </c>
      <c r="E3651" s="148" t="e">
        <f t="shared" si="606"/>
        <v>#DIV/0!</v>
      </c>
      <c r="F3651" s="111"/>
      <c r="G3651" s="111"/>
      <c r="I3651" s="111" t="s">
        <v>201</v>
      </c>
      <c r="J3651" s="148" t="e">
        <f>AVERAGE(I3643,J3644,K3644,L3643,M3642,N3641)</f>
        <v>#DIV/0!</v>
      </c>
      <c r="K3651" s="148" t="e">
        <f>STDEV(I3643,J3644,K3644,L3643,M3642,N3641)</f>
        <v>#DIV/0!</v>
      </c>
      <c r="L3651" s="148" t="e">
        <f t="shared" si="607"/>
        <v>#DIV/0!</v>
      </c>
      <c r="M3651" s="111"/>
      <c r="N3651" s="111"/>
      <c r="P3651" s="111" t="s">
        <v>201</v>
      </c>
      <c r="Q3651" s="148" t="e">
        <f>AVERAGE(P3643,Q3644,R3644,S3643,T3642,U3641)</f>
        <v>#DIV/0!</v>
      </c>
      <c r="R3651" s="148" t="e">
        <f>STDEV(P3643,Q3644,R3644,S3643,T3642,U3641)</f>
        <v>#DIV/0!</v>
      </c>
      <c r="S3651" s="148" t="e">
        <f t="shared" si="608"/>
        <v>#DIV/0!</v>
      </c>
      <c r="T3651" s="111"/>
      <c r="U3651" s="111"/>
    </row>
    <row r="3652" spans="1:21" s="148" customFormat="1" x14ac:dyDescent="0.3">
      <c r="A3652" s="111"/>
      <c r="B3652" s="111" t="s">
        <v>202</v>
      </c>
      <c r="C3652" s="148" t="e">
        <f>AVERAGE(B3645,C3643,D3642,G3640,F3645,E3646)</f>
        <v>#DIV/0!</v>
      </c>
      <c r="D3652" s="148" t="e">
        <f>STDEV(B3645,C3643,D3642,G3640,F3645,E3646)</f>
        <v>#DIV/0!</v>
      </c>
      <c r="E3652" s="148" t="e">
        <f t="shared" si="606"/>
        <v>#DIV/0!</v>
      </c>
      <c r="F3652" s="111"/>
      <c r="G3652" s="111"/>
      <c r="I3652" s="111" t="s">
        <v>202</v>
      </c>
      <c r="J3652" s="148" t="e">
        <f>AVERAGE(I3645,J3643,K3642,N3640,M3645,L3646)</f>
        <v>#DIV/0!</v>
      </c>
      <c r="K3652" s="148" t="e">
        <f>STDEV(I3645,J3643,K3642,N3640,M3645,L3646)</f>
        <v>#DIV/0!</v>
      </c>
      <c r="L3652" s="148" t="e">
        <f t="shared" si="607"/>
        <v>#DIV/0!</v>
      </c>
      <c r="M3652" s="111"/>
      <c r="N3652" s="111"/>
      <c r="P3652" s="111" t="s">
        <v>202</v>
      </c>
      <c r="Q3652" s="148" t="e">
        <f>AVERAGE(P3645,Q3643,R3642,U3640,T3645,S3646)</f>
        <v>#DIV/0!</v>
      </c>
      <c r="R3652" s="148" t="e">
        <f>STDEV(P3645,Q3643,R3642,U3640,T3645,S3646)</f>
        <v>#DIV/0!</v>
      </c>
      <c r="S3652" s="148" t="e">
        <f t="shared" si="608"/>
        <v>#DIV/0!</v>
      </c>
      <c r="T3652" s="111"/>
      <c r="U3652" s="111"/>
    </row>
    <row r="3653" spans="1:21" s="148" customFormat="1" x14ac:dyDescent="0.3">
      <c r="A3653" s="111"/>
      <c r="B3653" s="111" t="s">
        <v>204</v>
      </c>
      <c r="C3653" s="148" t="e">
        <f>AVERAGE(B3646,C3645,D3646,E3645,F3646,G3645)</f>
        <v>#DIV/0!</v>
      </c>
      <c r="D3653" s="148" t="e">
        <f>STDEV(B3646,C3645,D3646,E3645,F3646,G3645)</f>
        <v>#DIV/0!</v>
      </c>
      <c r="E3653" s="148" t="e">
        <f t="shared" si="606"/>
        <v>#DIV/0!</v>
      </c>
      <c r="F3653" s="111"/>
      <c r="G3653" s="111"/>
      <c r="I3653" s="111" t="s">
        <v>204</v>
      </c>
      <c r="J3653" s="148" t="e">
        <f>AVERAGE(I3646,J3645,K3646,L3645,M3646,N3645)</f>
        <v>#DIV/0!</v>
      </c>
      <c r="K3653" s="148" t="e">
        <f>STDEV(I3646,J3645,K3646,L3645,M3646,N3645)</f>
        <v>#DIV/0!</v>
      </c>
      <c r="L3653" s="148" t="e">
        <f t="shared" si="607"/>
        <v>#DIV/0!</v>
      </c>
      <c r="M3653" s="111"/>
      <c r="N3653" s="111"/>
      <c r="P3653" s="111" t="s">
        <v>204</v>
      </c>
      <c r="Q3653" s="148" t="e">
        <f>AVERAGE(P3646,Q3645,R3646,S3645,T3646,U3645)</f>
        <v>#DIV/0!</v>
      </c>
      <c r="R3653" s="148" t="e">
        <f>STDEV(P3646,Q3645,R3646,S3645,T3646,U3645)</f>
        <v>#DIV/0!</v>
      </c>
      <c r="S3653" s="148" t="e">
        <f t="shared" si="608"/>
        <v>#DIV/0!</v>
      </c>
      <c r="T3653" s="111"/>
      <c r="U3653" s="111"/>
    </row>
    <row r="3654" spans="1:21" s="148" customFormat="1" x14ac:dyDescent="0.3">
      <c r="A3654" s="111"/>
      <c r="B3654" s="111"/>
      <c r="C3654" s="111"/>
      <c r="D3654" s="111"/>
      <c r="E3654" s="111"/>
      <c r="F3654" s="111"/>
      <c r="G3654" s="111"/>
      <c r="I3654" s="111"/>
      <c r="J3654" s="111"/>
      <c r="K3654" s="111"/>
      <c r="L3654" s="111"/>
      <c r="M3654" s="111"/>
      <c r="N3654" s="111"/>
      <c r="P3654" s="111"/>
      <c r="Q3654" s="111"/>
      <c r="R3654" s="111"/>
      <c r="S3654" s="111"/>
      <c r="T3654" s="111"/>
      <c r="U3654" s="111"/>
    </row>
    <row r="3655" spans="1:21" s="148" customFormat="1" x14ac:dyDescent="0.3">
      <c r="A3655" s="111"/>
      <c r="B3655" s="52" t="s">
        <v>194</v>
      </c>
      <c r="C3655" s="106"/>
      <c r="D3655" s="106"/>
      <c r="E3655" s="106"/>
      <c r="F3655" s="106"/>
      <c r="G3655" s="106"/>
      <c r="H3655" s="106"/>
      <c r="I3655" s="52" t="s">
        <v>195</v>
      </c>
      <c r="J3655" s="106"/>
      <c r="K3655" s="106"/>
      <c r="L3655" s="106"/>
      <c r="M3655" s="106"/>
      <c r="N3655" s="106"/>
      <c r="O3655" s="106"/>
      <c r="P3655" s="52" t="s">
        <v>196</v>
      </c>
      <c r="Q3655" s="106"/>
      <c r="R3655" s="106"/>
      <c r="S3655" s="106"/>
      <c r="T3655" s="106"/>
      <c r="U3655" s="106"/>
    </row>
    <row r="3656" spans="1:21" s="148" customFormat="1" x14ac:dyDescent="0.3">
      <c r="A3656" s="111"/>
      <c r="B3656" s="131"/>
      <c r="C3656" s="131"/>
      <c r="D3656" s="131"/>
      <c r="E3656" s="131"/>
      <c r="F3656" s="131"/>
      <c r="G3656" s="131"/>
      <c r="H3656" s="106"/>
      <c r="I3656" s="131"/>
      <c r="J3656" s="131"/>
      <c r="K3656" s="131"/>
      <c r="L3656" s="131"/>
      <c r="M3656" s="131"/>
      <c r="N3656" s="131"/>
      <c r="O3656" s="106"/>
      <c r="P3656" s="131"/>
      <c r="Q3656" s="131"/>
      <c r="R3656" s="131"/>
      <c r="S3656" s="131"/>
      <c r="T3656" s="131"/>
      <c r="U3656" s="131"/>
    </row>
    <row r="3657" spans="1:21" s="148" customFormat="1" x14ac:dyDescent="0.3">
      <c r="A3657" s="111"/>
      <c r="B3657" s="132"/>
      <c r="C3657" s="133"/>
      <c r="D3657" s="133"/>
      <c r="E3657" s="134"/>
      <c r="F3657" s="133"/>
      <c r="G3657" s="133"/>
      <c r="H3657" s="106"/>
      <c r="I3657" s="132"/>
      <c r="J3657" s="133"/>
      <c r="K3657" s="133"/>
      <c r="L3657" s="134"/>
      <c r="M3657" s="133"/>
      <c r="N3657" s="133"/>
      <c r="O3657" s="106"/>
      <c r="P3657" s="132"/>
      <c r="Q3657" s="133"/>
      <c r="R3657" s="133"/>
      <c r="S3657" s="134"/>
      <c r="T3657" s="133"/>
      <c r="U3657" s="133"/>
    </row>
    <row r="3658" spans="1:21" s="148" customFormat="1" x14ac:dyDescent="0.3">
      <c r="A3658" s="111"/>
      <c r="B3658" s="133"/>
      <c r="C3658" s="132"/>
      <c r="D3658" s="134"/>
      <c r="E3658" s="133"/>
      <c r="F3658" s="135"/>
      <c r="G3658" s="136"/>
      <c r="H3658" s="106"/>
      <c r="I3658" s="133"/>
      <c r="J3658" s="132"/>
      <c r="K3658" s="134"/>
      <c r="L3658" s="133"/>
      <c r="M3658" s="135"/>
      <c r="N3658" s="136"/>
      <c r="O3658" s="106"/>
      <c r="P3658" s="133"/>
      <c r="Q3658" s="132"/>
      <c r="R3658" s="134"/>
      <c r="S3658" s="133"/>
      <c r="T3658" s="135"/>
      <c r="U3658" s="136"/>
    </row>
    <row r="3659" spans="1:21" s="148" customFormat="1" x14ac:dyDescent="0.3">
      <c r="A3659" s="111"/>
      <c r="B3659" s="135"/>
      <c r="C3659" s="134"/>
      <c r="D3659" s="132"/>
      <c r="E3659" s="135"/>
      <c r="F3659" s="135"/>
      <c r="G3659" s="137"/>
      <c r="H3659" s="106"/>
      <c r="I3659" s="135"/>
      <c r="J3659" s="134"/>
      <c r="K3659" s="132"/>
      <c r="L3659" s="135"/>
      <c r="M3659" s="135"/>
      <c r="N3659" s="137"/>
      <c r="O3659" s="106"/>
      <c r="P3659" s="135"/>
      <c r="Q3659" s="134"/>
      <c r="R3659" s="132"/>
      <c r="S3659" s="135"/>
      <c r="T3659" s="135"/>
      <c r="U3659" s="137"/>
    </row>
    <row r="3660" spans="1:21" s="148" customFormat="1" x14ac:dyDescent="0.3">
      <c r="A3660" s="111"/>
      <c r="B3660" s="134"/>
      <c r="C3660" s="135"/>
      <c r="D3660" s="136"/>
      <c r="E3660" s="132"/>
      <c r="F3660" s="137"/>
      <c r="G3660" s="135"/>
      <c r="H3660" s="106"/>
      <c r="I3660" s="134"/>
      <c r="J3660" s="135"/>
      <c r="K3660" s="136"/>
      <c r="L3660" s="132"/>
      <c r="M3660" s="137"/>
      <c r="N3660" s="135"/>
      <c r="O3660" s="106"/>
      <c r="P3660" s="134"/>
      <c r="Q3660" s="135"/>
      <c r="R3660" s="136"/>
      <c r="S3660" s="132"/>
      <c r="T3660" s="137"/>
      <c r="U3660" s="135"/>
    </row>
    <row r="3661" spans="1:21" s="148" customFormat="1" x14ac:dyDescent="0.3">
      <c r="A3661" s="111"/>
      <c r="B3661" s="137"/>
      <c r="C3661" s="136"/>
      <c r="D3661" s="135"/>
      <c r="E3661" s="137"/>
      <c r="F3661" s="132"/>
      <c r="G3661" s="134"/>
      <c r="H3661" s="106"/>
      <c r="I3661" s="137"/>
      <c r="J3661" s="136"/>
      <c r="K3661" s="135"/>
      <c r="L3661" s="137"/>
      <c r="M3661" s="132"/>
      <c r="N3661" s="134"/>
      <c r="O3661" s="106"/>
      <c r="P3661" s="137"/>
      <c r="Q3661" s="136"/>
      <c r="R3661" s="135"/>
      <c r="S3661" s="137"/>
      <c r="T3661" s="132"/>
      <c r="U3661" s="134"/>
    </row>
    <row r="3662" spans="1:21" s="148" customFormat="1" x14ac:dyDescent="0.3">
      <c r="A3662" s="111"/>
      <c r="B3662" s="135"/>
      <c r="C3662" s="137"/>
      <c r="D3662" s="137"/>
      <c r="E3662" s="135"/>
      <c r="F3662" s="134"/>
      <c r="G3662" s="132"/>
      <c r="H3662" s="106"/>
      <c r="I3662" s="135"/>
      <c r="J3662" s="137"/>
      <c r="K3662" s="137"/>
      <c r="L3662" s="135"/>
      <c r="M3662" s="134"/>
      <c r="N3662" s="132"/>
      <c r="O3662" s="106"/>
      <c r="P3662" s="135"/>
      <c r="Q3662" s="137"/>
      <c r="R3662" s="137"/>
      <c r="S3662" s="135"/>
      <c r="T3662" s="134"/>
      <c r="U3662" s="132"/>
    </row>
    <row r="3663" spans="1:21" s="148" customFormat="1" x14ac:dyDescent="0.3">
      <c r="A3663" s="111"/>
      <c r="B3663" s="136"/>
      <c r="C3663" s="138"/>
      <c r="D3663" s="135"/>
      <c r="E3663" s="138"/>
      <c r="F3663" s="136"/>
      <c r="G3663" s="138"/>
      <c r="H3663" s="106"/>
      <c r="I3663" s="136"/>
      <c r="J3663" s="138"/>
      <c r="K3663" s="135"/>
      <c r="L3663" s="138"/>
      <c r="M3663" s="136"/>
      <c r="N3663" s="138"/>
      <c r="O3663" s="106"/>
      <c r="P3663" s="136"/>
      <c r="Q3663" s="138"/>
      <c r="R3663" s="135"/>
      <c r="S3663" s="138"/>
      <c r="T3663" s="136"/>
      <c r="U3663" s="138"/>
    </row>
    <row r="3664" spans="1:21" s="148" customFormat="1" x14ac:dyDescent="0.3">
      <c r="A3664" s="111"/>
      <c r="B3664" s="145"/>
      <c r="C3664" s="146"/>
      <c r="D3664" s="145"/>
      <c r="E3664" s="147"/>
      <c r="F3664" s="145"/>
      <c r="G3664" s="146"/>
      <c r="H3664" s="106"/>
      <c r="I3664" s="145"/>
      <c r="J3664" s="146"/>
      <c r="K3664" s="145"/>
      <c r="L3664" s="147"/>
      <c r="M3664" s="145"/>
      <c r="N3664" s="146"/>
      <c r="O3664" s="106"/>
      <c r="P3664" s="145"/>
      <c r="Q3664" s="146"/>
      <c r="R3664" s="145"/>
      <c r="S3664" s="147"/>
      <c r="T3664" s="145"/>
      <c r="U3664" s="146"/>
    </row>
    <row r="3665" spans="1:21" s="148" customFormat="1" x14ac:dyDescent="0.3">
      <c r="A3665" s="111"/>
      <c r="C3665" s="111" t="s">
        <v>197</v>
      </c>
      <c r="D3665" s="111" t="s">
        <v>3</v>
      </c>
      <c r="E3665" s="111" t="s">
        <v>203</v>
      </c>
      <c r="J3665" s="111" t="s">
        <v>197</v>
      </c>
      <c r="K3665" s="111" t="s">
        <v>3</v>
      </c>
      <c r="L3665" s="111" t="s">
        <v>203</v>
      </c>
      <c r="Q3665" s="111" t="s">
        <v>197</v>
      </c>
      <c r="R3665" s="111" t="s">
        <v>3</v>
      </c>
      <c r="S3665" s="111" t="s">
        <v>203</v>
      </c>
    </row>
    <row r="3666" spans="1:21" s="148" customFormat="1" x14ac:dyDescent="0.3">
      <c r="A3666" s="111"/>
      <c r="B3666" s="111" t="s">
        <v>199</v>
      </c>
      <c r="C3666" s="148" t="e">
        <f>AVERAGE(B3657,C3658,D3659,E3660,F3661,G3662)</f>
        <v>#DIV/0!</v>
      </c>
      <c r="D3666" s="148" t="e">
        <f>STDEV(B3657,C3658,D3659,E3660,F3661,G3662)</f>
        <v>#DIV/0!</v>
      </c>
      <c r="E3666" s="148" t="e">
        <f>ROUND((D3666/C3666)*100,2)&amp;"%"</f>
        <v>#DIV/0!</v>
      </c>
      <c r="I3666" s="111" t="s">
        <v>199</v>
      </c>
      <c r="J3666" s="148" t="e">
        <f>AVERAGE(I3657,J3658,K3659,L3660,M3661,N3662)</f>
        <v>#DIV/0!</v>
      </c>
      <c r="K3666" s="148" t="e">
        <f>STDEV(I3657,J3658,K3659,L3660,M3661,N3662)</f>
        <v>#DIV/0!</v>
      </c>
      <c r="L3666" s="148" t="e">
        <f>ROUND((K3666/J3666)*100,2)&amp;"%"</f>
        <v>#DIV/0!</v>
      </c>
      <c r="P3666" s="111" t="s">
        <v>199</v>
      </c>
      <c r="Q3666" s="148" t="e">
        <f>AVERAGE(P3657,Q3658,R3659,S3660,T3661,U3662)</f>
        <v>#DIV/0!</v>
      </c>
      <c r="R3666" s="148" t="e">
        <f>STDEV(P3657,Q3658,R3659,S3660,T3661,U3662)</f>
        <v>#DIV/0!</v>
      </c>
      <c r="S3666" s="148" t="e">
        <f>ROUND((R3666/Q3666)*100,2)&amp;"%"</f>
        <v>#DIV/0!</v>
      </c>
    </row>
    <row r="3667" spans="1:21" s="148" customFormat="1" x14ac:dyDescent="0.3">
      <c r="A3667" s="111"/>
      <c r="B3667" s="111" t="s">
        <v>198</v>
      </c>
      <c r="C3667" s="148" t="e">
        <f>AVERAGE(B3658,C3657,D3657,F3657,G3657,E3658)</f>
        <v>#DIV/0!</v>
      </c>
      <c r="D3667" s="148" t="e">
        <f>STDEV(B3658,C3657,D3657,E3658,F3657,G3657)</f>
        <v>#DIV/0!</v>
      </c>
      <c r="E3667" s="148" t="e">
        <f t="shared" ref="E3667:E3671" si="609">ROUND((D3667/C3667)*100,2)&amp;"%"</f>
        <v>#DIV/0!</v>
      </c>
      <c r="F3667" s="111"/>
      <c r="G3667" s="111"/>
      <c r="I3667" s="111" t="s">
        <v>198</v>
      </c>
      <c r="J3667" s="148" t="e">
        <f>AVERAGE(I3658,J3657,K3657,M3657,N3657,L3658)</f>
        <v>#DIV/0!</v>
      </c>
      <c r="K3667" s="148" t="e">
        <f>STDEV(I3658,J3657,K3657,L3658,M3657,N3657)</f>
        <v>#DIV/0!</v>
      </c>
      <c r="L3667" s="148" t="e">
        <f t="shared" ref="L3667:L3671" si="610">ROUND((K3667/J3667)*100,2)&amp;"%"</f>
        <v>#DIV/0!</v>
      </c>
      <c r="M3667" s="111"/>
      <c r="N3667" s="111"/>
      <c r="P3667" s="111" t="s">
        <v>198</v>
      </c>
      <c r="Q3667" s="148" t="e">
        <f>AVERAGE(P3658,Q3657,R3657,T3657,U3657,S3658)</f>
        <v>#DIV/0!</v>
      </c>
      <c r="R3667" s="148" t="e">
        <f>STDEV(P3658,Q3657,R3657,S3658,T3657,U3657)</f>
        <v>#DIV/0!</v>
      </c>
      <c r="S3667" s="148" t="e">
        <f t="shared" ref="S3667:S3671" si="611">ROUND((R3667/Q3667)*100,2)&amp;"%"</f>
        <v>#DIV/0!</v>
      </c>
      <c r="T3667" s="111"/>
      <c r="U3667" s="111"/>
    </row>
    <row r="3668" spans="1:21" s="148" customFormat="1" x14ac:dyDescent="0.3">
      <c r="A3668" s="111"/>
      <c r="B3668" s="111" t="s">
        <v>200</v>
      </c>
      <c r="C3668" s="148" t="e">
        <f>AVERAGE(B3660,C3659,D3658,E3657,F3662,G3661)</f>
        <v>#DIV/0!</v>
      </c>
      <c r="D3668" s="148" t="e">
        <f>STDEV(B3660,C3659,D3658,E3657,F3662,G3661)</f>
        <v>#DIV/0!</v>
      </c>
      <c r="E3668" s="148" t="e">
        <f t="shared" si="609"/>
        <v>#DIV/0!</v>
      </c>
      <c r="F3668" s="111"/>
      <c r="G3668" s="111"/>
      <c r="I3668" s="111" t="s">
        <v>200</v>
      </c>
      <c r="J3668" s="148" t="e">
        <f>AVERAGE(I3660,J3659,K3658,L3657,M3662,N3661)</f>
        <v>#DIV/0!</v>
      </c>
      <c r="K3668" s="148" t="e">
        <f>STDEV(I3660,J3659,K3658,L3657,M3662,N3661)</f>
        <v>#DIV/0!</v>
      </c>
      <c r="L3668" s="148" t="e">
        <f t="shared" si="610"/>
        <v>#DIV/0!</v>
      </c>
      <c r="M3668" s="111"/>
      <c r="N3668" s="111"/>
      <c r="P3668" s="111" t="s">
        <v>200</v>
      </c>
      <c r="Q3668" s="148" t="e">
        <f>AVERAGE(P3660,Q3659,R3658,S3657,T3662,U3661)</f>
        <v>#DIV/0!</v>
      </c>
      <c r="R3668" s="148" t="e">
        <f>STDEV(P3660,Q3659,R3658,S3657,T3662,U3661)</f>
        <v>#DIV/0!</v>
      </c>
      <c r="S3668" s="148" t="e">
        <f t="shared" si="611"/>
        <v>#DIV/0!</v>
      </c>
      <c r="T3668" s="111"/>
      <c r="U3668" s="111"/>
    </row>
    <row r="3669" spans="1:21" s="148" customFormat="1" x14ac:dyDescent="0.3">
      <c r="A3669" s="111"/>
      <c r="B3669" s="111" t="s">
        <v>201</v>
      </c>
      <c r="C3669" s="148" t="e">
        <f>AVERAGE(B3661,C3662,D3662,E3661,F3660,G3659)</f>
        <v>#DIV/0!</v>
      </c>
      <c r="D3669" s="148" t="e">
        <f>STDEV(B3661,C3662,D3662,E3661,F3660,G3659)</f>
        <v>#DIV/0!</v>
      </c>
      <c r="E3669" s="148" t="e">
        <f t="shared" si="609"/>
        <v>#DIV/0!</v>
      </c>
      <c r="F3669" s="111"/>
      <c r="G3669" s="111"/>
      <c r="I3669" s="111" t="s">
        <v>201</v>
      </c>
      <c r="J3669" s="148" t="e">
        <f>AVERAGE(I3661,J3662,K3662,L3661,M3660,N3659)</f>
        <v>#DIV/0!</v>
      </c>
      <c r="K3669" s="148" t="e">
        <f>STDEV(I3661,J3662,K3662,L3661,M3660,N3659)</f>
        <v>#DIV/0!</v>
      </c>
      <c r="L3669" s="148" t="e">
        <f t="shared" si="610"/>
        <v>#DIV/0!</v>
      </c>
      <c r="M3669" s="111"/>
      <c r="N3669" s="111"/>
      <c r="P3669" s="111" t="s">
        <v>201</v>
      </c>
      <c r="Q3669" s="148" t="e">
        <f>AVERAGE(P3661,Q3662,R3662,S3661,T3660,U3659)</f>
        <v>#DIV/0!</v>
      </c>
      <c r="R3669" s="148" t="e">
        <f>STDEV(P3661,Q3662,R3662,S3661,T3660,U3659)</f>
        <v>#DIV/0!</v>
      </c>
      <c r="S3669" s="148" t="e">
        <f t="shared" si="611"/>
        <v>#DIV/0!</v>
      </c>
      <c r="T3669" s="111"/>
      <c r="U3669" s="111"/>
    </row>
    <row r="3670" spans="1:21" s="148" customFormat="1" x14ac:dyDescent="0.3">
      <c r="A3670" s="111"/>
      <c r="B3670" s="111" t="s">
        <v>202</v>
      </c>
      <c r="C3670" s="148" t="e">
        <f>AVERAGE(B3663,C3661,D3660,G3658,F3663,E3664)</f>
        <v>#DIV/0!</v>
      </c>
      <c r="D3670" s="148" t="e">
        <f>STDEV(B3663,C3661,D3660,G3658,F3663,E3664)</f>
        <v>#DIV/0!</v>
      </c>
      <c r="E3670" s="148" t="e">
        <f t="shared" si="609"/>
        <v>#DIV/0!</v>
      </c>
      <c r="F3670" s="111"/>
      <c r="G3670" s="111"/>
      <c r="I3670" s="111" t="s">
        <v>202</v>
      </c>
      <c r="J3670" s="148" t="e">
        <f>AVERAGE(I3663,J3661,K3660,N3658,M3663,L3664)</f>
        <v>#DIV/0!</v>
      </c>
      <c r="K3670" s="148" t="e">
        <f>STDEV(I3663,J3661,K3660,N3658,M3663,L3664)</f>
        <v>#DIV/0!</v>
      </c>
      <c r="L3670" s="148" t="e">
        <f t="shared" si="610"/>
        <v>#DIV/0!</v>
      </c>
      <c r="M3670" s="111"/>
      <c r="N3670" s="111"/>
      <c r="P3670" s="111" t="s">
        <v>202</v>
      </c>
      <c r="Q3670" s="148" t="e">
        <f>AVERAGE(P3663,Q3661,R3660,U3658,T3663,S3664)</f>
        <v>#DIV/0!</v>
      </c>
      <c r="R3670" s="148" t="e">
        <f>STDEV(P3663,Q3661,R3660,U3658,T3663,S3664)</f>
        <v>#DIV/0!</v>
      </c>
      <c r="S3670" s="148" t="e">
        <f t="shared" si="611"/>
        <v>#DIV/0!</v>
      </c>
      <c r="T3670" s="111"/>
      <c r="U3670" s="111"/>
    </row>
    <row r="3671" spans="1:21" s="148" customFormat="1" x14ac:dyDescent="0.3">
      <c r="A3671" s="111"/>
      <c r="B3671" s="111" t="s">
        <v>204</v>
      </c>
      <c r="C3671" s="148" t="e">
        <f>AVERAGE(B3664,C3663,D3664,E3663,F3664,G3663)</f>
        <v>#DIV/0!</v>
      </c>
      <c r="D3671" s="148" t="e">
        <f>STDEV(B3664,C3663,D3664,E3663,F3664,G3663)</f>
        <v>#DIV/0!</v>
      </c>
      <c r="E3671" s="148" t="e">
        <f t="shared" si="609"/>
        <v>#DIV/0!</v>
      </c>
      <c r="F3671" s="111"/>
      <c r="G3671" s="111"/>
      <c r="I3671" s="111" t="s">
        <v>204</v>
      </c>
      <c r="J3671" s="148" t="e">
        <f>AVERAGE(I3664,J3663,K3664,L3663,M3664,N3663)</f>
        <v>#DIV/0!</v>
      </c>
      <c r="K3671" s="148" t="e">
        <f>STDEV(I3664,J3663,K3664,L3663,M3664,N3663)</f>
        <v>#DIV/0!</v>
      </c>
      <c r="L3671" s="148" t="e">
        <f t="shared" si="610"/>
        <v>#DIV/0!</v>
      </c>
      <c r="M3671" s="111"/>
      <c r="N3671" s="111"/>
      <c r="P3671" s="111" t="s">
        <v>204</v>
      </c>
      <c r="Q3671" s="148" t="e">
        <f>AVERAGE(P3664,Q3663,R3664,S3663,T3664,U3663)</f>
        <v>#DIV/0!</v>
      </c>
      <c r="R3671" s="148" t="e">
        <f>STDEV(P3664,Q3663,R3664,S3663,T3664,U3663)</f>
        <v>#DIV/0!</v>
      </c>
      <c r="S3671" s="148" t="e">
        <f t="shared" si="611"/>
        <v>#DIV/0!</v>
      </c>
      <c r="T3671" s="111"/>
      <c r="U3671" s="111"/>
    </row>
    <row r="3672" spans="1:21" s="148" customFormat="1" x14ac:dyDescent="0.3">
      <c r="A3672" s="111"/>
      <c r="B3672" s="111"/>
      <c r="C3672" s="111"/>
      <c r="D3672" s="111"/>
      <c r="E3672" s="111"/>
      <c r="F3672" s="111"/>
      <c r="G3672" s="111"/>
      <c r="I3672" s="111"/>
      <c r="J3672" s="111"/>
      <c r="K3672" s="111"/>
      <c r="L3672" s="111"/>
      <c r="M3672" s="111"/>
      <c r="N3672" s="111"/>
      <c r="P3672" s="111"/>
      <c r="Q3672" s="111"/>
      <c r="R3672" s="111"/>
      <c r="S3672" s="111"/>
      <c r="T3672" s="111"/>
      <c r="U3672" s="111"/>
    </row>
    <row r="3673" spans="1:21" s="148" customFormat="1" x14ac:dyDescent="0.3">
      <c r="A3673" s="111"/>
      <c r="B3673" s="52" t="s">
        <v>194</v>
      </c>
      <c r="C3673" s="106"/>
      <c r="D3673" s="106"/>
      <c r="E3673" s="106"/>
      <c r="F3673" s="106"/>
      <c r="G3673" s="106"/>
      <c r="H3673" s="106"/>
      <c r="I3673" s="52" t="s">
        <v>195</v>
      </c>
      <c r="J3673" s="106"/>
      <c r="K3673" s="106"/>
      <c r="L3673" s="106"/>
      <c r="M3673" s="106"/>
      <c r="N3673" s="106"/>
      <c r="O3673" s="106"/>
      <c r="P3673" s="52" t="s">
        <v>196</v>
      </c>
      <c r="Q3673" s="106"/>
      <c r="R3673" s="106"/>
      <c r="S3673" s="106"/>
      <c r="T3673" s="106"/>
      <c r="U3673" s="106"/>
    </row>
    <row r="3674" spans="1:21" s="148" customFormat="1" x14ac:dyDescent="0.3">
      <c r="A3674" s="111"/>
      <c r="B3674" s="131"/>
      <c r="C3674" s="131"/>
      <c r="D3674" s="131"/>
      <c r="E3674" s="131"/>
      <c r="F3674" s="131"/>
      <c r="G3674" s="131"/>
      <c r="H3674" s="106"/>
      <c r="I3674" s="131"/>
      <c r="J3674" s="131"/>
      <c r="K3674" s="131"/>
      <c r="L3674" s="131"/>
      <c r="M3674" s="131"/>
      <c r="N3674" s="131"/>
      <c r="O3674" s="106"/>
      <c r="P3674" s="131"/>
      <c r="Q3674" s="131"/>
      <c r="R3674" s="131"/>
      <c r="S3674" s="131"/>
      <c r="T3674" s="131"/>
      <c r="U3674" s="131"/>
    </row>
    <row r="3675" spans="1:21" s="148" customFormat="1" x14ac:dyDescent="0.3">
      <c r="A3675" s="111"/>
      <c r="B3675" s="132"/>
      <c r="C3675" s="133"/>
      <c r="D3675" s="133"/>
      <c r="E3675" s="134"/>
      <c r="F3675" s="133"/>
      <c r="G3675" s="133"/>
      <c r="H3675" s="106"/>
      <c r="I3675" s="132"/>
      <c r="J3675" s="133"/>
      <c r="K3675" s="133"/>
      <c r="L3675" s="134"/>
      <c r="M3675" s="133"/>
      <c r="N3675" s="133"/>
      <c r="O3675" s="106"/>
      <c r="P3675" s="132"/>
      <c r="Q3675" s="133"/>
      <c r="R3675" s="133"/>
      <c r="S3675" s="134"/>
      <c r="T3675" s="133"/>
      <c r="U3675" s="133"/>
    </row>
    <row r="3676" spans="1:21" s="148" customFormat="1" x14ac:dyDescent="0.3">
      <c r="A3676" s="111"/>
      <c r="B3676" s="133"/>
      <c r="C3676" s="132"/>
      <c r="D3676" s="134"/>
      <c r="E3676" s="133"/>
      <c r="F3676" s="135"/>
      <c r="G3676" s="136"/>
      <c r="H3676" s="106"/>
      <c r="I3676" s="133"/>
      <c r="J3676" s="132"/>
      <c r="K3676" s="134"/>
      <c r="L3676" s="133"/>
      <c r="M3676" s="135"/>
      <c r="N3676" s="136"/>
      <c r="O3676" s="106"/>
      <c r="P3676" s="133"/>
      <c r="Q3676" s="132"/>
      <c r="R3676" s="134"/>
      <c r="S3676" s="133"/>
      <c r="T3676" s="135"/>
      <c r="U3676" s="136"/>
    </row>
    <row r="3677" spans="1:21" s="148" customFormat="1" x14ac:dyDescent="0.3">
      <c r="A3677" s="111"/>
      <c r="B3677" s="135"/>
      <c r="C3677" s="134"/>
      <c r="D3677" s="132"/>
      <c r="E3677" s="135"/>
      <c r="F3677" s="135"/>
      <c r="G3677" s="137"/>
      <c r="H3677" s="106"/>
      <c r="I3677" s="135"/>
      <c r="J3677" s="134"/>
      <c r="K3677" s="132"/>
      <c r="L3677" s="135"/>
      <c r="M3677" s="135"/>
      <c r="N3677" s="137"/>
      <c r="O3677" s="106"/>
      <c r="P3677" s="135"/>
      <c r="Q3677" s="134"/>
      <c r="R3677" s="132"/>
      <c r="S3677" s="135"/>
      <c r="T3677" s="135"/>
      <c r="U3677" s="137"/>
    </row>
    <row r="3678" spans="1:21" s="148" customFormat="1" x14ac:dyDescent="0.3">
      <c r="A3678" s="111"/>
      <c r="B3678" s="134"/>
      <c r="C3678" s="135"/>
      <c r="D3678" s="136"/>
      <c r="E3678" s="132"/>
      <c r="F3678" s="137"/>
      <c r="G3678" s="135"/>
      <c r="H3678" s="106"/>
      <c r="I3678" s="134"/>
      <c r="J3678" s="135"/>
      <c r="K3678" s="136"/>
      <c r="L3678" s="132"/>
      <c r="M3678" s="137"/>
      <c r="N3678" s="135"/>
      <c r="O3678" s="106"/>
      <c r="P3678" s="134"/>
      <c r="Q3678" s="135"/>
      <c r="R3678" s="136"/>
      <c r="S3678" s="132"/>
      <c r="T3678" s="137"/>
      <c r="U3678" s="135"/>
    </row>
    <row r="3679" spans="1:21" s="148" customFormat="1" x14ac:dyDescent="0.3">
      <c r="A3679" s="111"/>
      <c r="B3679" s="137"/>
      <c r="C3679" s="136"/>
      <c r="D3679" s="135"/>
      <c r="E3679" s="137"/>
      <c r="F3679" s="132"/>
      <c r="G3679" s="134"/>
      <c r="H3679" s="106"/>
      <c r="I3679" s="137"/>
      <c r="J3679" s="136"/>
      <c r="K3679" s="135"/>
      <c r="L3679" s="137"/>
      <c r="M3679" s="132"/>
      <c r="N3679" s="134"/>
      <c r="O3679" s="106"/>
      <c r="P3679" s="137"/>
      <c r="Q3679" s="136"/>
      <c r="R3679" s="135"/>
      <c r="S3679" s="137"/>
      <c r="T3679" s="132"/>
      <c r="U3679" s="134"/>
    </row>
    <row r="3680" spans="1:21" s="148" customFormat="1" x14ac:dyDescent="0.3">
      <c r="A3680" s="111"/>
      <c r="B3680" s="135"/>
      <c r="C3680" s="137"/>
      <c r="D3680" s="137"/>
      <c r="E3680" s="135"/>
      <c r="F3680" s="134"/>
      <c r="G3680" s="132"/>
      <c r="H3680" s="106"/>
      <c r="I3680" s="135"/>
      <c r="J3680" s="137"/>
      <c r="K3680" s="137"/>
      <c r="L3680" s="135"/>
      <c r="M3680" s="134"/>
      <c r="N3680" s="132"/>
      <c r="O3680" s="106"/>
      <c r="P3680" s="135"/>
      <c r="Q3680" s="137"/>
      <c r="R3680" s="137"/>
      <c r="S3680" s="135"/>
      <c r="T3680" s="134"/>
      <c r="U3680" s="132"/>
    </row>
    <row r="3681" spans="1:21" s="148" customFormat="1" x14ac:dyDescent="0.3">
      <c r="A3681" s="111"/>
      <c r="B3681" s="136"/>
      <c r="C3681" s="138"/>
      <c r="D3681" s="135"/>
      <c r="E3681" s="138"/>
      <c r="F3681" s="136"/>
      <c r="G3681" s="138"/>
      <c r="H3681" s="106"/>
      <c r="I3681" s="136"/>
      <c r="J3681" s="138"/>
      <c r="K3681" s="135"/>
      <c r="L3681" s="138"/>
      <c r="M3681" s="136"/>
      <c r="N3681" s="138"/>
      <c r="O3681" s="106"/>
      <c r="P3681" s="136"/>
      <c r="Q3681" s="138"/>
      <c r="R3681" s="135"/>
      <c r="S3681" s="138"/>
      <c r="T3681" s="136"/>
      <c r="U3681" s="138"/>
    </row>
    <row r="3682" spans="1:21" s="148" customFormat="1" x14ac:dyDescent="0.3">
      <c r="A3682" s="111"/>
      <c r="B3682" s="145"/>
      <c r="C3682" s="146"/>
      <c r="D3682" s="145"/>
      <c r="E3682" s="147"/>
      <c r="F3682" s="145"/>
      <c r="G3682" s="146"/>
      <c r="H3682" s="106"/>
      <c r="I3682" s="145"/>
      <c r="J3682" s="146"/>
      <c r="K3682" s="145"/>
      <c r="L3682" s="147"/>
      <c r="M3682" s="145"/>
      <c r="N3682" s="146"/>
      <c r="O3682" s="106"/>
      <c r="P3682" s="145"/>
      <c r="Q3682" s="146"/>
      <c r="R3682" s="145"/>
      <c r="S3682" s="147"/>
      <c r="T3682" s="145"/>
      <c r="U3682" s="146"/>
    </row>
    <row r="3683" spans="1:21" s="148" customFormat="1" x14ac:dyDescent="0.3">
      <c r="A3683" s="111"/>
      <c r="C3683" s="111" t="s">
        <v>197</v>
      </c>
      <c r="D3683" s="111" t="s">
        <v>3</v>
      </c>
      <c r="E3683" s="111" t="s">
        <v>203</v>
      </c>
      <c r="J3683" s="111" t="s">
        <v>197</v>
      </c>
      <c r="K3683" s="111" t="s">
        <v>3</v>
      </c>
      <c r="L3683" s="111" t="s">
        <v>203</v>
      </c>
      <c r="Q3683" s="111" t="s">
        <v>197</v>
      </c>
      <c r="R3683" s="111" t="s">
        <v>3</v>
      </c>
      <c r="S3683" s="111" t="s">
        <v>203</v>
      </c>
    </row>
    <row r="3684" spans="1:21" s="148" customFormat="1" x14ac:dyDescent="0.3">
      <c r="A3684" s="111"/>
      <c r="B3684" s="111" t="s">
        <v>199</v>
      </c>
      <c r="C3684" s="148" t="e">
        <f>AVERAGE(B3675,C3676,D3677,E3678,F3679,G3680)</f>
        <v>#DIV/0!</v>
      </c>
      <c r="D3684" s="148" t="e">
        <f>STDEV(B3675,C3676,D3677,E3678,F3679,G3680)</f>
        <v>#DIV/0!</v>
      </c>
      <c r="E3684" s="148" t="e">
        <f>ROUND((D3684/C3684)*100,2)&amp;"%"</f>
        <v>#DIV/0!</v>
      </c>
      <c r="I3684" s="111" t="s">
        <v>199</v>
      </c>
      <c r="J3684" s="148" t="e">
        <f>AVERAGE(I3675,J3676,K3677,L3678,M3679,N3680)</f>
        <v>#DIV/0!</v>
      </c>
      <c r="K3684" s="148" t="e">
        <f>STDEV(I3675,J3676,K3677,L3678,M3679,N3680)</f>
        <v>#DIV/0!</v>
      </c>
      <c r="L3684" s="148" t="e">
        <f>ROUND((K3684/J3684)*100,2)&amp;"%"</f>
        <v>#DIV/0!</v>
      </c>
      <c r="P3684" s="111" t="s">
        <v>199</v>
      </c>
      <c r="Q3684" s="148" t="e">
        <f>AVERAGE(P3675,Q3676,R3677,S3678,T3679,U3680)</f>
        <v>#DIV/0!</v>
      </c>
      <c r="R3684" s="148" t="e">
        <f>STDEV(P3675,Q3676,R3677,S3678,T3679,U3680)</f>
        <v>#DIV/0!</v>
      </c>
      <c r="S3684" s="148" t="e">
        <f>ROUND((R3684/Q3684)*100,2)&amp;"%"</f>
        <v>#DIV/0!</v>
      </c>
    </row>
    <row r="3685" spans="1:21" s="148" customFormat="1" x14ac:dyDescent="0.3">
      <c r="A3685" s="111"/>
      <c r="B3685" s="111" t="s">
        <v>198</v>
      </c>
      <c r="C3685" s="148" t="e">
        <f>AVERAGE(B3676,C3675,D3675,F3675,G3675,E3676)</f>
        <v>#DIV/0!</v>
      </c>
      <c r="D3685" s="148" t="e">
        <f>STDEV(B3676,C3675,D3675,E3676,F3675,G3675)</f>
        <v>#DIV/0!</v>
      </c>
      <c r="E3685" s="148" t="e">
        <f t="shared" ref="E3685:E3689" si="612">ROUND((D3685/C3685)*100,2)&amp;"%"</f>
        <v>#DIV/0!</v>
      </c>
      <c r="F3685" s="111"/>
      <c r="G3685" s="111"/>
      <c r="I3685" s="111" t="s">
        <v>198</v>
      </c>
      <c r="J3685" s="148" t="e">
        <f>AVERAGE(I3676,J3675,K3675,M3675,N3675,L3676)</f>
        <v>#DIV/0!</v>
      </c>
      <c r="K3685" s="148" t="e">
        <f>STDEV(I3676,J3675,K3675,L3676,M3675,N3675)</f>
        <v>#DIV/0!</v>
      </c>
      <c r="L3685" s="148" t="e">
        <f t="shared" ref="L3685:L3689" si="613">ROUND((K3685/J3685)*100,2)&amp;"%"</f>
        <v>#DIV/0!</v>
      </c>
      <c r="M3685" s="111"/>
      <c r="N3685" s="111"/>
      <c r="P3685" s="111" t="s">
        <v>198</v>
      </c>
      <c r="Q3685" s="148" t="e">
        <f>AVERAGE(P3676,Q3675,R3675,T3675,U3675,S3676)</f>
        <v>#DIV/0!</v>
      </c>
      <c r="R3685" s="148" t="e">
        <f>STDEV(P3676,Q3675,R3675,S3676,T3675,U3675)</f>
        <v>#DIV/0!</v>
      </c>
      <c r="S3685" s="148" t="e">
        <f t="shared" ref="S3685:S3689" si="614">ROUND((R3685/Q3685)*100,2)&amp;"%"</f>
        <v>#DIV/0!</v>
      </c>
      <c r="T3685" s="111"/>
      <c r="U3685" s="111"/>
    </row>
    <row r="3686" spans="1:21" s="148" customFormat="1" x14ac:dyDescent="0.3">
      <c r="A3686" s="111"/>
      <c r="B3686" s="111" t="s">
        <v>200</v>
      </c>
      <c r="C3686" s="148" t="e">
        <f>AVERAGE(B3678,C3677,D3676,E3675,F3680,G3679)</f>
        <v>#DIV/0!</v>
      </c>
      <c r="D3686" s="148" t="e">
        <f>STDEV(B3678,C3677,D3676,E3675,F3680,G3679)</f>
        <v>#DIV/0!</v>
      </c>
      <c r="E3686" s="148" t="e">
        <f t="shared" si="612"/>
        <v>#DIV/0!</v>
      </c>
      <c r="F3686" s="111"/>
      <c r="G3686" s="111"/>
      <c r="I3686" s="111" t="s">
        <v>200</v>
      </c>
      <c r="J3686" s="148" t="e">
        <f>AVERAGE(I3678,J3677,K3676,L3675,M3680,N3679)</f>
        <v>#DIV/0!</v>
      </c>
      <c r="K3686" s="148" t="e">
        <f>STDEV(I3678,J3677,K3676,L3675,M3680,N3679)</f>
        <v>#DIV/0!</v>
      </c>
      <c r="L3686" s="148" t="e">
        <f t="shared" si="613"/>
        <v>#DIV/0!</v>
      </c>
      <c r="M3686" s="111"/>
      <c r="N3686" s="111"/>
      <c r="P3686" s="111" t="s">
        <v>200</v>
      </c>
      <c r="Q3686" s="148" t="e">
        <f>AVERAGE(P3678,Q3677,R3676,S3675,T3680,U3679)</f>
        <v>#DIV/0!</v>
      </c>
      <c r="R3686" s="148" t="e">
        <f>STDEV(P3678,Q3677,R3676,S3675,T3680,U3679)</f>
        <v>#DIV/0!</v>
      </c>
      <c r="S3686" s="148" t="e">
        <f t="shared" si="614"/>
        <v>#DIV/0!</v>
      </c>
      <c r="T3686" s="111"/>
      <c r="U3686" s="111"/>
    </row>
    <row r="3687" spans="1:21" s="148" customFormat="1" x14ac:dyDescent="0.3">
      <c r="A3687" s="111"/>
      <c r="B3687" s="111" t="s">
        <v>201</v>
      </c>
      <c r="C3687" s="148" t="e">
        <f>AVERAGE(B3679,C3680,D3680,E3679,F3678,G3677)</f>
        <v>#DIV/0!</v>
      </c>
      <c r="D3687" s="148" t="e">
        <f>STDEV(B3679,C3680,D3680,E3679,F3678,G3677)</f>
        <v>#DIV/0!</v>
      </c>
      <c r="E3687" s="148" t="e">
        <f t="shared" si="612"/>
        <v>#DIV/0!</v>
      </c>
      <c r="F3687" s="111"/>
      <c r="G3687" s="111"/>
      <c r="I3687" s="111" t="s">
        <v>201</v>
      </c>
      <c r="J3687" s="148" t="e">
        <f>AVERAGE(I3679,J3680,K3680,L3679,M3678,N3677)</f>
        <v>#DIV/0!</v>
      </c>
      <c r="K3687" s="148" t="e">
        <f>STDEV(I3679,J3680,K3680,L3679,M3678,N3677)</f>
        <v>#DIV/0!</v>
      </c>
      <c r="L3687" s="148" t="e">
        <f t="shared" si="613"/>
        <v>#DIV/0!</v>
      </c>
      <c r="M3687" s="111"/>
      <c r="N3687" s="111"/>
      <c r="P3687" s="111" t="s">
        <v>201</v>
      </c>
      <c r="Q3687" s="148" t="e">
        <f>AVERAGE(P3679,Q3680,R3680,S3679,T3678,U3677)</f>
        <v>#DIV/0!</v>
      </c>
      <c r="R3687" s="148" t="e">
        <f>STDEV(P3679,Q3680,R3680,S3679,T3678,U3677)</f>
        <v>#DIV/0!</v>
      </c>
      <c r="S3687" s="148" t="e">
        <f t="shared" si="614"/>
        <v>#DIV/0!</v>
      </c>
      <c r="T3687" s="111"/>
      <c r="U3687" s="111"/>
    </row>
    <row r="3688" spans="1:21" s="148" customFormat="1" x14ac:dyDescent="0.3">
      <c r="A3688" s="111"/>
      <c r="B3688" s="111" t="s">
        <v>202</v>
      </c>
      <c r="C3688" s="148" t="e">
        <f>AVERAGE(B3681,C3679,D3678,G3676,F3681,E3682)</f>
        <v>#DIV/0!</v>
      </c>
      <c r="D3688" s="148" t="e">
        <f>STDEV(B3681,C3679,D3678,G3676,F3681,E3682)</f>
        <v>#DIV/0!</v>
      </c>
      <c r="E3688" s="148" t="e">
        <f t="shared" si="612"/>
        <v>#DIV/0!</v>
      </c>
      <c r="F3688" s="111"/>
      <c r="G3688" s="111"/>
      <c r="I3688" s="111" t="s">
        <v>202</v>
      </c>
      <c r="J3688" s="148" t="e">
        <f>AVERAGE(I3681,J3679,K3678,N3676,M3681,L3682)</f>
        <v>#DIV/0!</v>
      </c>
      <c r="K3688" s="148" t="e">
        <f>STDEV(I3681,J3679,K3678,N3676,M3681,L3682)</f>
        <v>#DIV/0!</v>
      </c>
      <c r="L3688" s="148" t="e">
        <f t="shared" si="613"/>
        <v>#DIV/0!</v>
      </c>
      <c r="M3688" s="111"/>
      <c r="N3688" s="111"/>
      <c r="P3688" s="111" t="s">
        <v>202</v>
      </c>
      <c r="Q3688" s="148" t="e">
        <f>AVERAGE(P3681,Q3679,R3678,U3676,T3681,S3682)</f>
        <v>#DIV/0!</v>
      </c>
      <c r="R3688" s="148" t="e">
        <f>STDEV(P3681,Q3679,R3678,U3676,T3681,S3682)</f>
        <v>#DIV/0!</v>
      </c>
      <c r="S3688" s="148" t="e">
        <f t="shared" si="614"/>
        <v>#DIV/0!</v>
      </c>
      <c r="T3688" s="111"/>
      <c r="U3688" s="111"/>
    </row>
    <row r="3689" spans="1:21" s="148" customFormat="1" x14ac:dyDescent="0.3">
      <c r="A3689" s="111"/>
      <c r="B3689" s="111" t="s">
        <v>204</v>
      </c>
      <c r="C3689" s="148" t="e">
        <f>AVERAGE(B3682,C3681,D3682,E3681,F3682,G3681)</f>
        <v>#DIV/0!</v>
      </c>
      <c r="D3689" s="148" t="e">
        <f>STDEV(B3682,C3681,D3682,E3681,F3682,G3681)</f>
        <v>#DIV/0!</v>
      </c>
      <c r="E3689" s="148" t="e">
        <f t="shared" si="612"/>
        <v>#DIV/0!</v>
      </c>
      <c r="F3689" s="111"/>
      <c r="G3689" s="111"/>
      <c r="I3689" s="111" t="s">
        <v>204</v>
      </c>
      <c r="J3689" s="148" t="e">
        <f>AVERAGE(I3682,J3681,K3682,L3681,M3682,N3681)</f>
        <v>#DIV/0!</v>
      </c>
      <c r="K3689" s="148" t="e">
        <f>STDEV(I3682,J3681,K3682,L3681,M3682,N3681)</f>
        <v>#DIV/0!</v>
      </c>
      <c r="L3689" s="148" t="e">
        <f t="shared" si="613"/>
        <v>#DIV/0!</v>
      </c>
      <c r="M3689" s="111"/>
      <c r="N3689" s="111"/>
      <c r="P3689" s="111" t="s">
        <v>204</v>
      </c>
      <c r="Q3689" s="148" t="e">
        <f>AVERAGE(P3682,Q3681,R3682,S3681,T3682,U3681)</f>
        <v>#DIV/0!</v>
      </c>
      <c r="R3689" s="148" t="e">
        <f>STDEV(P3682,Q3681,R3682,S3681,T3682,U3681)</f>
        <v>#DIV/0!</v>
      </c>
      <c r="S3689" s="148" t="e">
        <f t="shared" si="614"/>
        <v>#DIV/0!</v>
      </c>
      <c r="T3689" s="111"/>
      <c r="U3689" s="111"/>
    </row>
    <row r="3690" spans="1:21" s="148" customFormat="1" x14ac:dyDescent="0.3">
      <c r="A3690" s="111"/>
      <c r="B3690" s="111"/>
      <c r="C3690" s="111"/>
      <c r="D3690" s="111"/>
      <c r="E3690" s="111"/>
      <c r="F3690" s="111"/>
      <c r="G3690" s="111"/>
      <c r="I3690" s="111"/>
      <c r="J3690" s="111"/>
      <c r="K3690" s="111"/>
      <c r="L3690" s="111"/>
      <c r="M3690" s="111"/>
      <c r="N3690" s="111"/>
      <c r="P3690" s="111"/>
      <c r="Q3690" s="111"/>
      <c r="R3690" s="111"/>
      <c r="S3690" s="111"/>
      <c r="T3690" s="111"/>
      <c r="U3690" s="111"/>
    </row>
    <row r="3691" spans="1:21" s="148" customFormat="1" x14ac:dyDescent="0.3">
      <c r="A3691" s="111"/>
      <c r="B3691" s="52" t="s">
        <v>194</v>
      </c>
      <c r="C3691" s="106"/>
      <c r="D3691" s="106"/>
      <c r="E3691" s="106"/>
      <c r="F3691" s="106"/>
      <c r="G3691" s="106"/>
      <c r="H3691" s="106"/>
      <c r="I3691" s="52" t="s">
        <v>195</v>
      </c>
      <c r="J3691" s="106"/>
      <c r="K3691" s="106"/>
      <c r="L3691" s="106"/>
      <c r="M3691" s="106"/>
      <c r="N3691" s="106"/>
      <c r="O3691" s="106"/>
      <c r="P3691" s="52" t="s">
        <v>196</v>
      </c>
      <c r="Q3691" s="106"/>
      <c r="R3691" s="106"/>
      <c r="S3691" s="106"/>
      <c r="T3691" s="106"/>
      <c r="U3691" s="106"/>
    </row>
    <row r="3692" spans="1:21" s="148" customFormat="1" x14ac:dyDescent="0.3">
      <c r="A3692" s="111"/>
      <c r="B3692" s="131"/>
      <c r="C3692" s="131"/>
      <c r="D3692" s="131"/>
      <c r="E3692" s="131"/>
      <c r="F3692" s="131"/>
      <c r="G3692" s="131"/>
      <c r="H3692" s="106"/>
      <c r="I3692" s="131"/>
      <c r="J3692" s="131"/>
      <c r="K3692" s="131"/>
      <c r="L3692" s="131"/>
      <c r="M3692" s="131"/>
      <c r="N3692" s="131"/>
      <c r="O3692" s="106"/>
      <c r="P3692" s="131"/>
      <c r="Q3692" s="131"/>
      <c r="R3692" s="131"/>
      <c r="S3692" s="131"/>
      <c r="T3692" s="131"/>
      <c r="U3692" s="131"/>
    </row>
    <row r="3693" spans="1:21" s="148" customFormat="1" x14ac:dyDescent="0.3">
      <c r="A3693" s="111"/>
      <c r="B3693" s="132"/>
      <c r="C3693" s="133"/>
      <c r="D3693" s="133"/>
      <c r="E3693" s="134"/>
      <c r="F3693" s="133"/>
      <c r="G3693" s="133"/>
      <c r="H3693" s="106"/>
      <c r="I3693" s="132"/>
      <c r="J3693" s="133"/>
      <c r="K3693" s="133"/>
      <c r="L3693" s="134"/>
      <c r="M3693" s="133"/>
      <c r="N3693" s="133"/>
      <c r="O3693" s="106"/>
      <c r="P3693" s="132"/>
      <c r="Q3693" s="133"/>
      <c r="R3693" s="133"/>
      <c r="S3693" s="134"/>
      <c r="T3693" s="133"/>
      <c r="U3693" s="133"/>
    </row>
    <row r="3694" spans="1:21" s="148" customFormat="1" x14ac:dyDescent="0.3">
      <c r="A3694" s="111"/>
      <c r="B3694" s="133"/>
      <c r="C3694" s="132"/>
      <c r="D3694" s="134"/>
      <c r="E3694" s="133"/>
      <c r="F3694" s="135"/>
      <c r="G3694" s="136"/>
      <c r="H3694" s="106"/>
      <c r="I3694" s="133"/>
      <c r="J3694" s="132"/>
      <c r="K3694" s="134"/>
      <c r="L3694" s="133"/>
      <c r="M3694" s="135"/>
      <c r="N3694" s="136"/>
      <c r="O3694" s="106"/>
      <c r="P3694" s="133"/>
      <c r="Q3694" s="132"/>
      <c r="R3694" s="134"/>
      <c r="S3694" s="133"/>
      <c r="T3694" s="135"/>
      <c r="U3694" s="136"/>
    </row>
    <row r="3695" spans="1:21" s="148" customFormat="1" x14ac:dyDescent="0.3">
      <c r="A3695" s="111"/>
      <c r="B3695" s="135"/>
      <c r="C3695" s="134"/>
      <c r="D3695" s="132"/>
      <c r="E3695" s="135"/>
      <c r="F3695" s="135"/>
      <c r="G3695" s="137"/>
      <c r="H3695" s="106"/>
      <c r="I3695" s="135"/>
      <c r="J3695" s="134"/>
      <c r="K3695" s="132"/>
      <c r="L3695" s="135"/>
      <c r="M3695" s="135"/>
      <c r="N3695" s="137"/>
      <c r="O3695" s="106"/>
      <c r="P3695" s="135"/>
      <c r="Q3695" s="134"/>
      <c r="R3695" s="132"/>
      <c r="S3695" s="135"/>
      <c r="T3695" s="135"/>
      <c r="U3695" s="137"/>
    </row>
    <row r="3696" spans="1:21" s="148" customFormat="1" x14ac:dyDescent="0.3">
      <c r="A3696" s="111"/>
      <c r="B3696" s="134"/>
      <c r="C3696" s="135"/>
      <c r="D3696" s="136"/>
      <c r="E3696" s="132"/>
      <c r="F3696" s="137"/>
      <c r="G3696" s="135"/>
      <c r="H3696" s="106"/>
      <c r="I3696" s="134"/>
      <c r="J3696" s="135"/>
      <c r="K3696" s="136"/>
      <c r="L3696" s="132"/>
      <c r="M3696" s="137"/>
      <c r="N3696" s="135"/>
      <c r="O3696" s="106"/>
      <c r="P3696" s="134"/>
      <c r="Q3696" s="135"/>
      <c r="R3696" s="136"/>
      <c r="S3696" s="132"/>
      <c r="T3696" s="137"/>
      <c r="U3696" s="135"/>
    </row>
    <row r="3697" spans="1:21" s="148" customFormat="1" x14ac:dyDescent="0.3">
      <c r="A3697" s="111"/>
      <c r="B3697" s="137"/>
      <c r="C3697" s="136"/>
      <c r="D3697" s="135"/>
      <c r="E3697" s="137"/>
      <c r="F3697" s="132"/>
      <c r="G3697" s="134"/>
      <c r="H3697" s="106"/>
      <c r="I3697" s="137"/>
      <c r="J3697" s="136"/>
      <c r="K3697" s="135"/>
      <c r="L3697" s="137"/>
      <c r="M3697" s="132"/>
      <c r="N3697" s="134"/>
      <c r="O3697" s="106"/>
      <c r="P3697" s="137"/>
      <c r="Q3697" s="136"/>
      <c r="R3697" s="135"/>
      <c r="S3697" s="137"/>
      <c r="T3697" s="132"/>
      <c r="U3697" s="134"/>
    </row>
    <row r="3698" spans="1:21" s="148" customFormat="1" x14ac:dyDescent="0.3">
      <c r="A3698" s="111"/>
      <c r="B3698" s="135"/>
      <c r="C3698" s="137"/>
      <c r="D3698" s="137"/>
      <c r="E3698" s="135"/>
      <c r="F3698" s="134"/>
      <c r="G3698" s="132"/>
      <c r="H3698" s="106"/>
      <c r="I3698" s="135"/>
      <c r="J3698" s="137"/>
      <c r="K3698" s="137"/>
      <c r="L3698" s="135"/>
      <c r="M3698" s="134"/>
      <c r="N3698" s="132"/>
      <c r="O3698" s="106"/>
      <c r="P3698" s="135"/>
      <c r="Q3698" s="137"/>
      <c r="R3698" s="137"/>
      <c r="S3698" s="135"/>
      <c r="T3698" s="134"/>
      <c r="U3698" s="132"/>
    </row>
    <row r="3699" spans="1:21" s="148" customFormat="1" x14ac:dyDescent="0.3">
      <c r="A3699" s="111"/>
      <c r="B3699" s="136"/>
      <c r="C3699" s="138"/>
      <c r="D3699" s="135"/>
      <c r="E3699" s="138"/>
      <c r="F3699" s="136"/>
      <c r="G3699" s="138"/>
      <c r="H3699" s="106"/>
      <c r="I3699" s="136"/>
      <c r="J3699" s="138"/>
      <c r="K3699" s="135"/>
      <c r="L3699" s="138"/>
      <c r="M3699" s="136"/>
      <c r="N3699" s="138"/>
      <c r="O3699" s="106"/>
      <c r="P3699" s="136"/>
      <c r="Q3699" s="138"/>
      <c r="R3699" s="135"/>
      <c r="S3699" s="138"/>
      <c r="T3699" s="136"/>
      <c r="U3699" s="138"/>
    </row>
    <row r="3700" spans="1:21" s="148" customFormat="1" x14ac:dyDescent="0.3">
      <c r="A3700" s="111"/>
      <c r="B3700" s="145"/>
      <c r="C3700" s="146"/>
      <c r="D3700" s="145"/>
      <c r="E3700" s="147"/>
      <c r="F3700" s="145"/>
      <c r="G3700" s="146"/>
      <c r="H3700" s="106"/>
      <c r="I3700" s="145"/>
      <c r="J3700" s="146"/>
      <c r="K3700" s="145"/>
      <c r="L3700" s="147"/>
      <c r="M3700" s="145"/>
      <c r="N3700" s="146"/>
      <c r="O3700" s="106"/>
      <c r="P3700" s="145"/>
      <c r="Q3700" s="146"/>
      <c r="R3700" s="145"/>
      <c r="S3700" s="147"/>
      <c r="T3700" s="145"/>
      <c r="U3700" s="146"/>
    </row>
    <row r="3701" spans="1:21" s="148" customFormat="1" x14ac:dyDescent="0.3">
      <c r="A3701" s="111"/>
      <c r="C3701" s="111" t="s">
        <v>197</v>
      </c>
      <c r="D3701" s="111" t="s">
        <v>3</v>
      </c>
      <c r="E3701" s="111" t="s">
        <v>203</v>
      </c>
      <c r="J3701" s="111" t="s">
        <v>197</v>
      </c>
      <c r="K3701" s="111" t="s">
        <v>3</v>
      </c>
      <c r="L3701" s="111" t="s">
        <v>203</v>
      </c>
      <c r="Q3701" s="111" t="s">
        <v>197</v>
      </c>
      <c r="R3701" s="111" t="s">
        <v>3</v>
      </c>
      <c r="S3701" s="111" t="s">
        <v>203</v>
      </c>
    </row>
    <row r="3702" spans="1:21" s="148" customFormat="1" x14ac:dyDescent="0.3">
      <c r="A3702" s="111"/>
      <c r="B3702" s="111" t="s">
        <v>199</v>
      </c>
      <c r="C3702" s="148" t="e">
        <f>AVERAGE(B3693,C3694,D3695,E3696,F3697,G3698)</f>
        <v>#DIV/0!</v>
      </c>
      <c r="D3702" s="148" t="e">
        <f>STDEV(B3693,C3694,D3695,E3696,F3697,G3698)</f>
        <v>#DIV/0!</v>
      </c>
      <c r="E3702" s="148" t="e">
        <f>ROUND((D3702/C3702)*100,2)&amp;"%"</f>
        <v>#DIV/0!</v>
      </c>
      <c r="I3702" s="111" t="s">
        <v>199</v>
      </c>
      <c r="J3702" s="148" t="e">
        <f>AVERAGE(I3693,J3694,K3695,L3696,M3697,N3698)</f>
        <v>#DIV/0!</v>
      </c>
      <c r="K3702" s="148" t="e">
        <f>STDEV(I3693,J3694,K3695,L3696,M3697,N3698)</f>
        <v>#DIV/0!</v>
      </c>
      <c r="L3702" s="148" t="e">
        <f>ROUND((K3702/J3702)*100,2)&amp;"%"</f>
        <v>#DIV/0!</v>
      </c>
      <c r="P3702" s="111" t="s">
        <v>199</v>
      </c>
      <c r="Q3702" s="148" t="e">
        <f>AVERAGE(P3693,Q3694,R3695,S3696,T3697,U3698)</f>
        <v>#DIV/0!</v>
      </c>
      <c r="R3702" s="148" t="e">
        <f>STDEV(P3693,Q3694,R3695,S3696,T3697,U3698)</f>
        <v>#DIV/0!</v>
      </c>
      <c r="S3702" s="148" t="e">
        <f>ROUND((R3702/Q3702)*100,2)&amp;"%"</f>
        <v>#DIV/0!</v>
      </c>
    </row>
    <row r="3703" spans="1:21" s="148" customFormat="1" x14ac:dyDescent="0.3">
      <c r="A3703" s="111"/>
      <c r="B3703" s="111" t="s">
        <v>198</v>
      </c>
      <c r="C3703" s="148" t="e">
        <f>AVERAGE(B3694,C3693,D3693,F3693,G3693,E3694)</f>
        <v>#DIV/0!</v>
      </c>
      <c r="D3703" s="148" t="e">
        <f>STDEV(B3694,C3693,D3693,E3694,F3693,G3693)</f>
        <v>#DIV/0!</v>
      </c>
      <c r="E3703" s="148" t="e">
        <f t="shared" ref="E3703:E3707" si="615">ROUND((D3703/C3703)*100,2)&amp;"%"</f>
        <v>#DIV/0!</v>
      </c>
      <c r="F3703" s="111"/>
      <c r="G3703" s="111"/>
      <c r="I3703" s="111" t="s">
        <v>198</v>
      </c>
      <c r="J3703" s="148" t="e">
        <f>AVERAGE(I3694,J3693,K3693,M3693,N3693,L3694)</f>
        <v>#DIV/0!</v>
      </c>
      <c r="K3703" s="148" t="e">
        <f>STDEV(I3694,J3693,K3693,L3694,M3693,N3693)</f>
        <v>#DIV/0!</v>
      </c>
      <c r="L3703" s="148" t="e">
        <f t="shared" ref="L3703:L3707" si="616">ROUND((K3703/J3703)*100,2)&amp;"%"</f>
        <v>#DIV/0!</v>
      </c>
      <c r="M3703" s="111"/>
      <c r="N3703" s="111"/>
      <c r="P3703" s="111" t="s">
        <v>198</v>
      </c>
      <c r="Q3703" s="148" t="e">
        <f>AVERAGE(P3694,Q3693,R3693,T3693,U3693,S3694)</f>
        <v>#DIV/0!</v>
      </c>
      <c r="R3703" s="148" t="e">
        <f>STDEV(P3694,Q3693,R3693,S3694,T3693,U3693)</f>
        <v>#DIV/0!</v>
      </c>
      <c r="S3703" s="148" t="e">
        <f t="shared" ref="S3703:S3707" si="617">ROUND((R3703/Q3703)*100,2)&amp;"%"</f>
        <v>#DIV/0!</v>
      </c>
      <c r="T3703" s="111"/>
      <c r="U3703" s="111"/>
    </row>
    <row r="3704" spans="1:21" s="148" customFormat="1" x14ac:dyDescent="0.3">
      <c r="A3704" s="111"/>
      <c r="B3704" s="111" t="s">
        <v>200</v>
      </c>
      <c r="C3704" s="148" t="e">
        <f>AVERAGE(B3696,C3695,D3694,E3693,F3698,G3697)</f>
        <v>#DIV/0!</v>
      </c>
      <c r="D3704" s="148" t="e">
        <f>STDEV(B3696,C3695,D3694,E3693,F3698,G3697)</f>
        <v>#DIV/0!</v>
      </c>
      <c r="E3704" s="148" t="e">
        <f t="shared" si="615"/>
        <v>#DIV/0!</v>
      </c>
      <c r="F3704" s="111"/>
      <c r="G3704" s="111"/>
      <c r="I3704" s="111" t="s">
        <v>200</v>
      </c>
      <c r="J3704" s="148" t="e">
        <f>AVERAGE(I3696,J3695,K3694,L3693,M3698,N3697)</f>
        <v>#DIV/0!</v>
      </c>
      <c r="K3704" s="148" t="e">
        <f>STDEV(I3696,J3695,K3694,L3693,M3698,N3697)</f>
        <v>#DIV/0!</v>
      </c>
      <c r="L3704" s="148" t="e">
        <f t="shared" si="616"/>
        <v>#DIV/0!</v>
      </c>
      <c r="M3704" s="111"/>
      <c r="N3704" s="111"/>
      <c r="P3704" s="111" t="s">
        <v>200</v>
      </c>
      <c r="Q3704" s="148" t="e">
        <f>AVERAGE(P3696,Q3695,R3694,S3693,T3698,U3697)</f>
        <v>#DIV/0!</v>
      </c>
      <c r="R3704" s="148" t="e">
        <f>STDEV(P3696,Q3695,R3694,S3693,T3698,U3697)</f>
        <v>#DIV/0!</v>
      </c>
      <c r="S3704" s="148" t="e">
        <f t="shared" si="617"/>
        <v>#DIV/0!</v>
      </c>
      <c r="T3704" s="111"/>
      <c r="U3704" s="111"/>
    </row>
    <row r="3705" spans="1:21" s="148" customFormat="1" x14ac:dyDescent="0.3">
      <c r="A3705" s="111"/>
      <c r="B3705" s="111" t="s">
        <v>201</v>
      </c>
      <c r="C3705" s="148" t="e">
        <f>AVERAGE(B3697,C3698,D3698,E3697,F3696,G3695)</f>
        <v>#DIV/0!</v>
      </c>
      <c r="D3705" s="148" t="e">
        <f>STDEV(B3697,C3698,D3698,E3697,F3696,G3695)</f>
        <v>#DIV/0!</v>
      </c>
      <c r="E3705" s="148" t="e">
        <f t="shared" si="615"/>
        <v>#DIV/0!</v>
      </c>
      <c r="F3705" s="111"/>
      <c r="G3705" s="111"/>
      <c r="I3705" s="111" t="s">
        <v>201</v>
      </c>
      <c r="J3705" s="148" t="e">
        <f>AVERAGE(I3697,J3698,K3698,L3697,M3696,N3695)</f>
        <v>#DIV/0!</v>
      </c>
      <c r="K3705" s="148" t="e">
        <f>STDEV(I3697,J3698,K3698,L3697,M3696,N3695)</f>
        <v>#DIV/0!</v>
      </c>
      <c r="L3705" s="148" t="e">
        <f t="shared" si="616"/>
        <v>#DIV/0!</v>
      </c>
      <c r="M3705" s="111"/>
      <c r="N3705" s="111"/>
      <c r="P3705" s="111" t="s">
        <v>201</v>
      </c>
      <c r="Q3705" s="148" t="e">
        <f>AVERAGE(P3697,Q3698,R3698,S3697,T3696,U3695)</f>
        <v>#DIV/0!</v>
      </c>
      <c r="R3705" s="148" t="e">
        <f>STDEV(P3697,Q3698,R3698,S3697,T3696,U3695)</f>
        <v>#DIV/0!</v>
      </c>
      <c r="S3705" s="148" t="e">
        <f t="shared" si="617"/>
        <v>#DIV/0!</v>
      </c>
      <c r="T3705" s="111"/>
      <c r="U3705" s="111"/>
    </row>
    <row r="3706" spans="1:21" s="148" customFormat="1" x14ac:dyDescent="0.3">
      <c r="A3706" s="111"/>
      <c r="B3706" s="111" t="s">
        <v>202</v>
      </c>
      <c r="C3706" s="148" t="e">
        <f>AVERAGE(B3699,C3697,D3696,G3694,F3699,E3700)</f>
        <v>#DIV/0!</v>
      </c>
      <c r="D3706" s="148" t="e">
        <f>STDEV(B3699,C3697,D3696,G3694,F3699,E3700)</f>
        <v>#DIV/0!</v>
      </c>
      <c r="E3706" s="148" t="e">
        <f t="shared" si="615"/>
        <v>#DIV/0!</v>
      </c>
      <c r="F3706" s="111"/>
      <c r="G3706" s="111"/>
      <c r="I3706" s="111" t="s">
        <v>202</v>
      </c>
      <c r="J3706" s="148" t="e">
        <f>AVERAGE(I3699,J3697,K3696,N3694,M3699,L3700)</f>
        <v>#DIV/0!</v>
      </c>
      <c r="K3706" s="148" t="e">
        <f>STDEV(I3699,J3697,K3696,N3694,M3699,L3700)</f>
        <v>#DIV/0!</v>
      </c>
      <c r="L3706" s="148" t="e">
        <f t="shared" si="616"/>
        <v>#DIV/0!</v>
      </c>
      <c r="M3706" s="111"/>
      <c r="N3706" s="111"/>
      <c r="P3706" s="111" t="s">
        <v>202</v>
      </c>
      <c r="Q3706" s="148" t="e">
        <f>AVERAGE(P3699,Q3697,R3696,U3694,T3699,S3700)</f>
        <v>#DIV/0!</v>
      </c>
      <c r="R3706" s="148" t="e">
        <f>STDEV(P3699,Q3697,R3696,U3694,T3699,S3700)</f>
        <v>#DIV/0!</v>
      </c>
      <c r="S3706" s="148" t="e">
        <f t="shared" si="617"/>
        <v>#DIV/0!</v>
      </c>
      <c r="T3706" s="111"/>
      <c r="U3706" s="111"/>
    </row>
    <row r="3707" spans="1:21" s="148" customFormat="1" x14ac:dyDescent="0.3">
      <c r="A3707" s="111"/>
      <c r="B3707" s="111" t="s">
        <v>204</v>
      </c>
      <c r="C3707" s="148" t="e">
        <f>AVERAGE(B3700,C3699,D3700,E3699,F3700,G3699)</f>
        <v>#DIV/0!</v>
      </c>
      <c r="D3707" s="148" t="e">
        <f>STDEV(B3700,C3699,D3700,E3699,F3700,G3699)</f>
        <v>#DIV/0!</v>
      </c>
      <c r="E3707" s="148" t="e">
        <f t="shared" si="615"/>
        <v>#DIV/0!</v>
      </c>
      <c r="F3707" s="111"/>
      <c r="G3707" s="111"/>
      <c r="I3707" s="111" t="s">
        <v>204</v>
      </c>
      <c r="J3707" s="148" t="e">
        <f>AVERAGE(I3700,J3699,K3700,L3699,M3700,N3699)</f>
        <v>#DIV/0!</v>
      </c>
      <c r="K3707" s="148" t="e">
        <f>STDEV(I3700,J3699,K3700,L3699,M3700,N3699)</f>
        <v>#DIV/0!</v>
      </c>
      <c r="L3707" s="148" t="e">
        <f t="shared" si="616"/>
        <v>#DIV/0!</v>
      </c>
      <c r="M3707" s="111"/>
      <c r="N3707" s="111"/>
      <c r="P3707" s="111" t="s">
        <v>204</v>
      </c>
      <c r="Q3707" s="148" t="e">
        <f>AVERAGE(P3700,Q3699,R3700,S3699,T3700,U3699)</f>
        <v>#DIV/0!</v>
      </c>
      <c r="R3707" s="148" t="e">
        <f>STDEV(P3700,Q3699,R3700,S3699,T3700,U3699)</f>
        <v>#DIV/0!</v>
      </c>
      <c r="S3707" s="148" t="e">
        <f t="shared" si="617"/>
        <v>#DIV/0!</v>
      </c>
      <c r="T3707" s="111"/>
      <c r="U3707" s="111"/>
    </row>
    <row r="3708" spans="1:21" s="148" customFormat="1" x14ac:dyDescent="0.3">
      <c r="A3708" s="111"/>
      <c r="B3708" s="111"/>
      <c r="C3708" s="111"/>
      <c r="D3708" s="111"/>
      <c r="E3708" s="111"/>
      <c r="F3708" s="111"/>
      <c r="G3708" s="111"/>
      <c r="I3708" s="111"/>
      <c r="J3708" s="111"/>
      <c r="K3708" s="111"/>
      <c r="L3708" s="111"/>
      <c r="M3708" s="111"/>
      <c r="N3708" s="111"/>
      <c r="P3708" s="111"/>
      <c r="Q3708" s="111"/>
      <c r="R3708" s="111"/>
      <c r="S3708" s="111"/>
      <c r="T3708" s="111"/>
      <c r="U3708" s="111"/>
    </row>
    <row r="3709" spans="1:21" s="148" customFormat="1" x14ac:dyDescent="0.3">
      <c r="A3709" s="111"/>
      <c r="B3709" s="52" t="s">
        <v>194</v>
      </c>
      <c r="C3709" s="106"/>
      <c r="D3709" s="106"/>
      <c r="E3709" s="106"/>
      <c r="F3709" s="106"/>
      <c r="G3709" s="106"/>
      <c r="H3709" s="106"/>
      <c r="I3709" s="52" t="s">
        <v>195</v>
      </c>
      <c r="J3709" s="106"/>
      <c r="K3709" s="106"/>
      <c r="L3709" s="106"/>
      <c r="M3709" s="106"/>
      <c r="N3709" s="106"/>
      <c r="O3709" s="106"/>
      <c r="P3709" s="52" t="s">
        <v>196</v>
      </c>
      <c r="Q3709" s="106"/>
      <c r="R3709" s="106"/>
      <c r="S3709" s="106"/>
      <c r="T3709" s="106"/>
      <c r="U3709" s="106"/>
    </row>
    <row r="3710" spans="1:21" s="148" customFormat="1" x14ac:dyDescent="0.3">
      <c r="A3710" s="111"/>
      <c r="B3710" s="131"/>
      <c r="C3710" s="131"/>
      <c r="D3710" s="131"/>
      <c r="E3710" s="131"/>
      <c r="F3710" s="131"/>
      <c r="G3710" s="131"/>
      <c r="H3710" s="106"/>
      <c r="I3710" s="131"/>
      <c r="J3710" s="131"/>
      <c r="K3710" s="131"/>
      <c r="L3710" s="131"/>
      <c r="M3710" s="131"/>
      <c r="N3710" s="131"/>
      <c r="O3710" s="106"/>
      <c r="P3710" s="131"/>
      <c r="Q3710" s="131"/>
      <c r="R3710" s="131"/>
      <c r="S3710" s="131"/>
      <c r="T3710" s="131"/>
      <c r="U3710" s="131"/>
    </row>
    <row r="3711" spans="1:21" s="148" customFormat="1" x14ac:dyDescent="0.3">
      <c r="A3711" s="111"/>
      <c r="B3711" s="132"/>
      <c r="C3711" s="133"/>
      <c r="D3711" s="133"/>
      <c r="E3711" s="134"/>
      <c r="F3711" s="133"/>
      <c r="G3711" s="133"/>
      <c r="H3711" s="106"/>
      <c r="I3711" s="132"/>
      <c r="J3711" s="133"/>
      <c r="K3711" s="133"/>
      <c r="L3711" s="134"/>
      <c r="M3711" s="133"/>
      <c r="N3711" s="133"/>
      <c r="O3711" s="106"/>
      <c r="P3711" s="132"/>
      <c r="Q3711" s="133"/>
      <c r="R3711" s="133"/>
      <c r="S3711" s="134"/>
      <c r="T3711" s="133"/>
      <c r="U3711" s="133"/>
    </row>
    <row r="3712" spans="1:21" s="148" customFormat="1" x14ac:dyDescent="0.3">
      <c r="A3712" s="111"/>
      <c r="B3712" s="133"/>
      <c r="C3712" s="132"/>
      <c r="D3712" s="134"/>
      <c r="E3712" s="133"/>
      <c r="F3712" s="135"/>
      <c r="G3712" s="136"/>
      <c r="H3712" s="106"/>
      <c r="I3712" s="133"/>
      <c r="J3712" s="132"/>
      <c r="K3712" s="134"/>
      <c r="L3712" s="133"/>
      <c r="M3712" s="135"/>
      <c r="N3712" s="136"/>
      <c r="O3712" s="106"/>
      <c r="P3712" s="133"/>
      <c r="Q3712" s="132"/>
      <c r="R3712" s="134"/>
      <c r="S3712" s="133"/>
      <c r="T3712" s="135"/>
      <c r="U3712" s="136"/>
    </row>
    <row r="3713" spans="1:21" s="148" customFormat="1" x14ac:dyDescent="0.3">
      <c r="A3713" s="111"/>
      <c r="B3713" s="135"/>
      <c r="C3713" s="134"/>
      <c r="D3713" s="132"/>
      <c r="E3713" s="135"/>
      <c r="F3713" s="135"/>
      <c r="G3713" s="137"/>
      <c r="H3713" s="106"/>
      <c r="I3713" s="135"/>
      <c r="J3713" s="134"/>
      <c r="K3713" s="132"/>
      <c r="L3713" s="135"/>
      <c r="M3713" s="135"/>
      <c r="N3713" s="137"/>
      <c r="O3713" s="106"/>
      <c r="P3713" s="135"/>
      <c r="Q3713" s="134"/>
      <c r="R3713" s="132"/>
      <c r="S3713" s="135"/>
      <c r="T3713" s="135"/>
      <c r="U3713" s="137"/>
    </row>
    <row r="3714" spans="1:21" s="148" customFormat="1" x14ac:dyDescent="0.3">
      <c r="A3714" s="111"/>
      <c r="B3714" s="134"/>
      <c r="C3714" s="135"/>
      <c r="D3714" s="136"/>
      <c r="E3714" s="132"/>
      <c r="F3714" s="137"/>
      <c r="G3714" s="135"/>
      <c r="H3714" s="106"/>
      <c r="I3714" s="134"/>
      <c r="J3714" s="135"/>
      <c r="K3714" s="136"/>
      <c r="L3714" s="132"/>
      <c r="M3714" s="137"/>
      <c r="N3714" s="135"/>
      <c r="O3714" s="106"/>
      <c r="P3714" s="134"/>
      <c r="Q3714" s="135"/>
      <c r="R3714" s="136"/>
      <c r="S3714" s="132"/>
      <c r="T3714" s="137"/>
      <c r="U3714" s="135"/>
    </row>
    <row r="3715" spans="1:21" s="148" customFormat="1" x14ac:dyDescent="0.3">
      <c r="A3715" s="111"/>
      <c r="B3715" s="137"/>
      <c r="C3715" s="136"/>
      <c r="D3715" s="135"/>
      <c r="E3715" s="137"/>
      <c r="F3715" s="132"/>
      <c r="G3715" s="134"/>
      <c r="H3715" s="106"/>
      <c r="I3715" s="137"/>
      <c r="J3715" s="136"/>
      <c r="K3715" s="135"/>
      <c r="L3715" s="137"/>
      <c r="M3715" s="132"/>
      <c r="N3715" s="134"/>
      <c r="O3715" s="106"/>
      <c r="P3715" s="137"/>
      <c r="Q3715" s="136"/>
      <c r="R3715" s="135"/>
      <c r="S3715" s="137"/>
      <c r="T3715" s="132"/>
      <c r="U3715" s="134"/>
    </row>
    <row r="3716" spans="1:21" s="148" customFormat="1" x14ac:dyDescent="0.3">
      <c r="A3716" s="111"/>
      <c r="B3716" s="135"/>
      <c r="C3716" s="137"/>
      <c r="D3716" s="137"/>
      <c r="E3716" s="135"/>
      <c r="F3716" s="134"/>
      <c r="G3716" s="132"/>
      <c r="H3716" s="106"/>
      <c r="I3716" s="135"/>
      <c r="J3716" s="137"/>
      <c r="K3716" s="137"/>
      <c r="L3716" s="135"/>
      <c r="M3716" s="134"/>
      <c r="N3716" s="132"/>
      <c r="O3716" s="106"/>
      <c r="P3716" s="135"/>
      <c r="Q3716" s="137"/>
      <c r="R3716" s="137"/>
      <c r="S3716" s="135"/>
      <c r="T3716" s="134"/>
      <c r="U3716" s="132"/>
    </row>
    <row r="3717" spans="1:21" s="148" customFormat="1" x14ac:dyDescent="0.3">
      <c r="A3717" s="111"/>
      <c r="B3717" s="136"/>
      <c r="C3717" s="138"/>
      <c r="D3717" s="135"/>
      <c r="E3717" s="138"/>
      <c r="F3717" s="136"/>
      <c r="G3717" s="138"/>
      <c r="H3717" s="106"/>
      <c r="I3717" s="136"/>
      <c r="J3717" s="138"/>
      <c r="K3717" s="135"/>
      <c r="L3717" s="138"/>
      <c r="M3717" s="136"/>
      <c r="N3717" s="138"/>
      <c r="O3717" s="106"/>
      <c r="P3717" s="136"/>
      <c r="Q3717" s="138"/>
      <c r="R3717" s="135"/>
      <c r="S3717" s="138"/>
      <c r="T3717" s="136"/>
      <c r="U3717" s="138"/>
    </row>
    <row r="3718" spans="1:21" s="148" customFormat="1" x14ac:dyDescent="0.3">
      <c r="A3718" s="111"/>
      <c r="B3718" s="145"/>
      <c r="C3718" s="146"/>
      <c r="D3718" s="145"/>
      <c r="E3718" s="147"/>
      <c r="F3718" s="145"/>
      <c r="G3718" s="146"/>
      <c r="H3718" s="106"/>
      <c r="I3718" s="145"/>
      <c r="J3718" s="146"/>
      <c r="K3718" s="145"/>
      <c r="L3718" s="147"/>
      <c r="M3718" s="145"/>
      <c r="N3718" s="146"/>
      <c r="O3718" s="106"/>
      <c r="P3718" s="145"/>
      <c r="Q3718" s="146"/>
      <c r="R3718" s="145"/>
      <c r="S3718" s="147"/>
      <c r="T3718" s="145"/>
      <c r="U3718" s="146"/>
    </row>
    <row r="3719" spans="1:21" s="148" customFormat="1" x14ac:dyDescent="0.3">
      <c r="A3719" s="111"/>
      <c r="C3719" s="111" t="s">
        <v>197</v>
      </c>
      <c r="D3719" s="111" t="s">
        <v>3</v>
      </c>
      <c r="E3719" s="111" t="s">
        <v>203</v>
      </c>
      <c r="J3719" s="111" t="s">
        <v>197</v>
      </c>
      <c r="K3719" s="111" t="s">
        <v>3</v>
      </c>
      <c r="L3719" s="111" t="s">
        <v>203</v>
      </c>
      <c r="Q3719" s="111" t="s">
        <v>197</v>
      </c>
      <c r="R3719" s="111" t="s">
        <v>3</v>
      </c>
      <c r="S3719" s="111" t="s">
        <v>203</v>
      </c>
    </row>
    <row r="3720" spans="1:21" s="148" customFormat="1" x14ac:dyDescent="0.3">
      <c r="A3720" s="111"/>
      <c r="B3720" s="111" t="s">
        <v>199</v>
      </c>
      <c r="C3720" s="148" t="e">
        <f>AVERAGE(B3711,C3712,D3713,E3714,F3715,G3716)</f>
        <v>#DIV/0!</v>
      </c>
      <c r="D3720" s="148" t="e">
        <f>STDEV(B3711,C3712,D3713,E3714,F3715,G3716)</f>
        <v>#DIV/0!</v>
      </c>
      <c r="E3720" s="148" t="e">
        <f>ROUND((D3720/C3720)*100,2)&amp;"%"</f>
        <v>#DIV/0!</v>
      </c>
      <c r="I3720" s="111" t="s">
        <v>199</v>
      </c>
      <c r="J3720" s="148" t="e">
        <f>AVERAGE(I3711,J3712,K3713,L3714,M3715,N3716)</f>
        <v>#DIV/0!</v>
      </c>
      <c r="K3720" s="148" t="e">
        <f>STDEV(I3711,J3712,K3713,L3714,M3715,N3716)</f>
        <v>#DIV/0!</v>
      </c>
      <c r="L3720" s="148" t="e">
        <f>ROUND((K3720/J3720)*100,2)&amp;"%"</f>
        <v>#DIV/0!</v>
      </c>
      <c r="P3720" s="111" t="s">
        <v>199</v>
      </c>
      <c r="Q3720" s="148" t="e">
        <f>AVERAGE(P3711,Q3712,R3713,S3714,T3715,U3716)</f>
        <v>#DIV/0!</v>
      </c>
      <c r="R3720" s="148" t="e">
        <f>STDEV(P3711,Q3712,R3713,S3714,T3715,U3716)</f>
        <v>#DIV/0!</v>
      </c>
      <c r="S3720" s="148" t="e">
        <f>ROUND((R3720/Q3720)*100,2)&amp;"%"</f>
        <v>#DIV/0!</v>
      </c>
    </row>
    <row r="3721" spans="1:21" s="148" customFormat="1" x14ac:dyDescent="0.3">
      <c r="A3721" s="111"/>
      <c r="B3721" s="111" t="s">
        <v>198</v>
      </c>
      <c r="C3721" s="148" t="e">
        <f>AVERAGE(B3712,C3711,D3711,F3711,G3711,E3712)</f>
        <v>#DIV/0!</v>
      </c>
      <c r="D3721" s="148" t="e">
        <f>STDEV(B3712,C3711,D3711,E3712,F3711,G3711)</f>
        <v>#DIV/0!</v>
      </c>
      <c r="E3721" s="148" t="e">
        <f t="shared" ref="E3721:E3725" si="618">ROUND((D3721/C3721)*100,2)&amp;"%"</f>
        <v>#DIV/0!</v>
      </c>
      <c r="F3721" s="111"/>
      <c r="G3721" s="111"/>
      <c r="I3721" s="111" t="s">
        <v>198</v>
      </c>
      <c r="J3721" s="148" t="e">
        <f>AVERAGE(I3712,J3711,K3711,M3711,N3711,L3712)</f>
        <v>#DIV/0!</v>
      </c>
      <c r="K3721" s="148" t="e">
        <f>STDEV(I3712,J3711,K3711,L3712,M3711,N3711)</f>
        <v>#DIV/0!</v>
      </c>
      <c r="L3721" s="148" t="e">
        <f t="shared" ref="L3721:L3725" si="619">ROUND((K3721/J3721)*100,2)&amp;"%"</f>
        <v>#DIV/0!</v>
      </c>
      <c r="M3721" s="111"/>
      <c r="N3721" s="111"/>
      <c r="P3721" s="111" t="s">
        <v>198</v>
      </c>
      <c r="Q3721" s="148" t="e">
        <f>AVERAGE(P3712,Q3711,R3711,T3711,U3711,S3712)</f>
        <v>#DIV/0!</v>
      </c>
      <c r="R3721" s="148" t="e">
        <f>STDEV(P3712,Q3711,R3711,S3712,T3711,U3711)</f>
        <v>#DIV/0!</v>
      </c>
      <c r="S3721" s="148" t="e">
        <f t="shared" ref="S3721:S3725" si="620">ROUND((R3721/Q3721)*100,2)&amp;"%"</f>
        <v>#DIV/0!</v>
      </c>
      <c r="T3721" s="111"/>
      <c r="U3721" s="111"/>
    </row>
    <row r="3722" spans="1:21" s="148" customFormat="1" x14ac:dyDescent="0.3">
      <c r="A3722" s="111"/>
      <c r="B3722" s="111" t="s">
        <v>200</v>
      </c>
      <c r="C3722" s="148" t="e">
        <f>AVERAGE(B3714,C3713,D3712,E3711,F3716,G3715)</f>
        <v>#DIV/0!</v>
      </c>
      <c r="D3722" s="148" t="e">
        <f>STDEV(B3714,C3713,D3712,E3711,F3716,G3715)</f>
        <v>#DIV/0!</v>
      </c>
      <c r="E3722" s="148" t="e">
        <f t="shared" si="618"/>
        <v>#DIV/0!</v>
      </c>
      <c r="F3722" s="111"/>
      <c r="G3722" s="111"/>
      <c r="I3722" s="111" t="s">
        <v>200</v>
      </c>
      <c r="J3722" s="148" t="e">
        <f>AVERAGE(I3714,J3713,K3712,L3711,M3716,N3715)</f>
        <v>#DIV/0!</v>
      </c>
      <c r="K3722" s="148" t="e">
        <f>STDEV(I3714,J3713,K3712,L3711,M3716,N3715)</f>
        <v>#DIV/0!</v>
      </c>
      <c r="L3722" s="148" t="e">
        <f t="shared" si="619"/>
        <v>#DIV/0!</v>
      </c>
      <c r="M3722" s="111"/>
      <c r="N3722" s="111"/>
      <c r="P3722" s="111" t="s">
        <v>200</v>
      </c>
      <c r="Q3722" s="148" t="e">
        <f>AVERAGE(P3714,Q3713,R3712,S3711,T3716,U3715)</f>
        <v>#DIV/0!</v>
      </c>
      <c r="R3722" s="148" t="e">
        <f>STDEV(P3714,Q3713,R3712,S3711,T3716,U3715)</f>
        <v>#DIV/0!</v>
      </c>
      <c r="S3722" s="148" t="e">
        <f t="shared" si="620"/>
        <v>#DIV/0!</v>
      </c>
      <c r="T3722" s="111"/>
      <c r="U3722" s="111"/>
    </row>
    <row r="3723" spans="1:21" s="148" customFormat="1" x14ac:dyDescent="0.3">
      <c r="A3723" s="111"/>
      <c r="B3723" s="111" t="s">
        <v>201</v>
      </c>
      <c r="C3723" s="148" t="e">
        <f>AVERAGE(B3715,C3716,D3716,E3715,F3714,G3713)</f>
        <v>#DIV/0!</v>
      </c>
      <c r="D3723" s="148" t="e">
        <f>STDEV(B3715,C3716,D3716,E3715,F3714,G3713)</f>
        <v>#DIV/0!</v>
      </c>
      <c r="E3723" s="148" t="e">
        <f t="shared" si="618"/>
        <v>#DIV/0!</v>
      </c>
      <c r="F3723" s="111"/>
      <c r="G3723" s="111"/>
      <c r="I3723" s="111" t="s">
        <v>201</v>
      </c>
      <c r="J3723" s="148" t="e">
        <f>AVERAGE(I3715,J3716,K3716,L3715,M3714,N3713)</f>
        <v>#DIV/0!</v>
      </c>
      <c r="K3723" s="148" t="e">
        <f>STDEV(I3715,J3716,K3716,L3715,M3714,N3713)</f>
        <v>#DIV/0!</v>
      </c>
      <c r="L3723" s="148" t="e">
        <f t="shared" si="619"/>
        <v>#DIV/0!</v>
      </c>
      <c r="M3723" s="111"/>
      <c r="N3723" s="111"/>
      <c r="P3723" s="111" t="s">
        <v>201</v>
      </c>
      <c r="Q3723" s="148" t="e">
        <f>AVERAGE(P3715,Q3716,R3716,S3715,T3714,U3713)</f>
        <v>#DIV/0!</v>
      </c>
      <c r="R3723" s="148" t="e">
        <f>STDEV(P3715,Q3716,R3716,S3715,T3714,U3713)</f>
        <v>#DIV/0!</v>
      </c>
      <c r="S3723" s="148" t="e">
        <f t="shared" si="620"/>
        <v>#DIV/0!</v>
      </c>
      <c r="T3723" s="111"/>
      <c r="U3723" s="111"/>
    </row>
    <row r="3724" spans="1:21" s="148" customFormat="1" x14ac:dyDescent="0.3">
      <c r="A3724" s="111"/>
      <c r="B3724" s="111" t="s">
        <v>202</v>
      </c>
      <c r="C3724" s="148" t="e">
        <f>AVERAGE(B3717,C3715,D3714,G3712,F3717,E3718)</f>
        <v>#DIV/0!</v>
      </c>
      <c r="D3724" s="148" t="e">
        <f>STDEV(B3717,C3715,D3714,G3712,F3717,E3718)</f>
        <v>#DIV/0!</v>
      </c>
      <c r="E3724" s="148" t="e">
        <f t="shared" si="618"/>
        <v>#DIV/0!</v>
      </c>
      <c r="F3724" s="111"/>
      <c r="G3724" s="111"/>
      <c r="I3724" s="111" t="s">
        <v>202</v>
      </c>
      <c r="J3724" s="148" t="e">
        <f>AVERAGE(I3717,J3715,K3714,N3712,M3717,L3718)</f>
        <v>#DIV/0!</v>
      </c>
      <c r="K3724" s="148" t="e">
        <f>STDEV(I3717,J3715,K3714,N3712,M3717,L3718)</f>
        <v>#DIV/0!</v>
      </c>
      <c r="L3724" s="148" t="e">
        <f t="shared" si="619"/>
        <v>#DIV/0!</v>
      </c>
      <c r="M3724" s="111"/>
      <c r="N3724" s="111"/>
      <c r="P3724" s="111" t="s">
        <v>202</v>
      </c>
      <c r="Q3724" s="148" t="e">
        <f>AVERAGE(P3717,Q3715,R3714,U3712,T3717,S3718)</f>
        <v>#DIV/0!</v>
      </c>
      <c r="R3724" s="148" t="e">
        <f>STDEV(P3717,Q3715,R3714,U3712,T3717,S3718)</f>
        <v>#DIV/0!</v>
      </c>
      <c r="S3724" s="148" t="e">
        <f t="shared" si="620"/>
        <v>#DIV/0!</v>
      </c>
      <c r="T3724" s="111"/>
      <c r="U3724" s="111"/>
    </row>
    <row r="3725" spans="1:21" s="148" customFormat="1" x14ac:dyDescent="0.3">
      <c r="A3725" s="111"/>
      <c r="B3725" s="111" t="s">
        <v>204</v>
      </c>
      <c r="C3725" s="148" t="e">
        <f>AVERAGE(B3718,C3717,D3718,E3717,F3718,G3717)</f>
        <v>#DIV/0!</v>
      </c>
      <c r="D3725" s="148" t="e">
        <f>STDEV(B3718,C3717,D3718,E3717,F3718,G3717)</f>
        <v>#DIV/0!</v>
      </c>
      <c r="E3725" s="148" t="e">
        <f t="shared" si="618"/>
        <v>#DIV/0!</v>
      </c>
      <c r="F3725" s="111"/>
      <c r="G3725" s="111"/>
      <c r="I3725" s="111" t="s">
        <v>204</v>
      </c>
      <c r="J3725" s="148" t="e">
        <f>AVERAGE(I3718,J3717,K3718,L3717,M3718,N3717)</f>
        <v>#DIV/0!</v>
      </c>
      <c r="K3725" s="148" t="e">
        <f>STDEV(I3718,J3717,K3718,L3717,M3718,N3717)</f>
        <v>#DIV/0!</v>
      </c>
      <c r="L3725" s="148" t="e">
        <f t="shared" si="619"/>
        <v>#DIV/0!</v>
      </c>
      <c r="M3725" s="111"/>
      <c r="N3725" s="111"/>
      <c r="P3725" s="111" t="s">
        <v>204</v>
      </c>
      <c r="Q3725" s="148" t="e">
        <f>AVERAGE(P3718,Q3717,R3718,S3717,T3718,U3717)</f>
        <v>#DIV/0!</v>
      </c>
      <c r="R3725" s="148" t="e">
        <f>STDEV(P3718,Q3717,R3718,S3717,T3718,U3717)</f>
        <v>#DIV/0!</v>
      </c>
      <c r="S3725" s="148" t="e">
        <f t="shared" si="620"/>
        <v>#DIV/0!</v>
      </c>
      <c r="T3725" s="111"/>
      <c r="U3725" s="111"/>
    </row>
    <row r="3726" spans="1:21" s="148" customFormat="1" x14ac:dyDescent="0.3">
      <c r="A3726" s="111"/>
      <c r="B3726" s="111"/>
      <c r="C3726" s="111"/>
      <c r="D3726" s="111"/>
      <c r="E3726" s="111"/>
      <c r="F3726" s="111"/>
      <c r="G3726" s="111"/>
      <c r="I3726" s="111"/>
      <c r="J3726" s="111"/>
      <c r="K3726" s="111"/>
      <c r="L3726" s="111"/>
      <c r="M3726" s="111"/>
      <c r="N3726" s="111"/>
      <c r="P3726" s="111"/>
      <c r="Q3726" s="111"/>
      <c r="R3726" s="111"/>
      <c r="S3726" s="111"/>
      <c r="T3726" s="111"/>
      <c r="U3726" s="111"/>
    </row>
    <row r="3727" spans="1:21" s="148" customFormat="1" x14ac:dyDescent="0.3">
      <c r="A3727" s="111"/>
      <c r="B3727" s="52" t="s">
        <v>194</v>
      </c>
      <c r="C3727" s="106"/>
      <c r="D3727" s="106"/>
      <c r="E3727" s="106"/>
      <c r="F3727" s="106"/>
      <c r="G3727" s="106"/>
      <c r="H3727" s="106"/>
      <c r="I3727" s="52" t="s">
        <v>195</v>
      </c>
      <c r="J3727" s="106"/>
      <c r="K3727" s="106"/>
      <c r="L3727" s="106"/>
      <c r="M3727" s="106"/>
      <c r="N3727" s="106"/>
      <c r="O3727" s="106"/>
      <c r="P3727" s="52" t="s">
        <v>196</v>
      </c>
      <c r="Q3727" s="106"/>
      <c r="R3727" s="106"/>
      <c r="S3727" s="106"/>
      <c r="T3727" s="106"/>
      <c r="U3727" s="106"/>
    </row>
    <row r="3728" spans="1:21" s="148" customFormat="1" x14ac:dyDescent="0.3">
      <c r="A3728" s="111"/>
      <c r="B3728" s="131"/>
      <c r="C3728" s="131"/>
      <c r="D3728" s="131"/>
      <c r="E3728" s="131"/>
      <c r="F3728" s="131"/>
      <c r="G3728" s="131"/>
      <c r="H3728" s="106"/>
      <c r="I3728" s="131"/>
      <c r="J3728" s="131"/>
      <c r="K3728" s="131"/>
      <c r="L3728" s="131"/>
      <c r="M3728" s="131"/>
      <c r="N3728" s="131"/>
      <c r="O3728" s="106"/>
      <c r="P3728" s="131"/>
      <c r="Q3728" s="131"/>
      <c r="R3728" s="131"/>
      <c r="S3728" s="131"/>
      <c r="T3728" s="131"/>
      <c r="U3728" s="131"/>
    </row>
    <row r="3729" spans="1:21" s="148" customFormat="1" x14ac:dyDescent="0.3">
      <c r="A3729" s="111"/>
      <c r="B3729" s="132"/>
      <c r="C3729" s="133"/>
      <c r="D3729" s="133"/>
      <c r="E3729" s="134"/>
      <c r="F3729" s="133"/>
      <c r="G3729" s="133"/>
      <c r="H3729" s="106"/>
      <c r="I3729" s="132"/>
      <c r="J3729" s="133"/>
      <c r="K3729" s="133"/>
      <c r="L3729" s="134"/>
      <c r="M3729" s="133"/>
      <c r="N3729" s="133"/>
      <c r="O3729" s="106"/>
      <c r="P3729" s="132"/>
      <c r="Q3729" s="133"/>
      <c r="R3729" s="133"/>
      <c r="S3729" s="134"/>
      <c r="T3729" s="133"/>
      <c r="U3729" s="133"/>
    </row>
    <row r="3730" spans="1:21" s="148" customFormat="1" x14ac:dyDescent="0.3">
      <c r="A3730" s="111"/>
      <c r="B3730" s="133"/>
      <c r="C3730" s="132"/>
      <c r="D3730" s="134"/>
      <c r="E3730" s="133"/>
      <c r="F3730" s="135"/>
      <c r="G3730" s="136"/>
      <c r="H3730" s="106"/>
      <c r="I3730" s="133"/>
      <c r="J3730" s="132"/>
      <c r="K3730" s="134"/>
      <c r="L3730" s="133"/>
      <c r="M3730" s="135"/>
      <c r="N3730" s="136"/>
      <c r="O3730" s="106"/>
      <c r="P3730" s="133"/>
      <c r="Q3730" s="132"/>
      <c r="R3730" s="134"/>
      <c r="S3730" s="133"/>
      <c r="T3730" s="135"/>
      <c r="U3730" s="136"/>
    </row>
    <row r="3731" spans="1:21" s="148" customFormat="1" x14ac:dyDescent="0.3">
      <c r="A3731" s="111"/>
      <c r="B3731" s="135"/>
      <c r="C3731" s="134"/>
      <c r="D3731" s="132"/>
      <c r="E3731" s="135"/>
      <c r="F3731" s="135"/>
      <c r="G3731" s="137"/>
      <c r="H3731" s="106"/>
      <c r="I3731" s="135"/>
      <c r="J3731" s="134"/>
      <c r="K3731" s="132"/>
      <c r="L3731" s="135"/>
      <c r="M3731" s="135"/>
      <c r="N3731" s="137"/>
      <c r="O3731" s="106"/>
      <c r="P3731" s="135"/>
      <c r="Q3731" s="134"/>
      <c r="R3731" s="132"/>
      <c r="S3731" s="135"/>
      <c r="T3731" s="135"/>
      <c r="U3731" s="137"/>
    </row>
    <row r="3732" spans="1:21" s="148" customFormat="1" x14ac:dyDescent="0.3">
      <c r="A3732" s="111"/>
      <c r="B3732" s="134"/>
      <c r="C3732" s="135"/>
      <c r="D3732" s="136"/>
      <c r="E3732" s="132"/>
      <c r="F3732" s="137"/>
      <c r="G3732" s="135"/>
      <c r="H3732" s="106"/>
      <c r="I3732" s="134"/>
      <c r="J3732" s="135"/>
      <c r="K3732" s="136"/>
      <c r="L3732" s="132"/>
      <c r="M3732" s="137"/>
      <c r="N3732" s="135"/>
      <c r="O3732" s="106"/>
      <c r="P3732" s="134"/>
      <c r="Q3732" s="135"/>
      <c r="R3732" s="136"/>
      <c r="S3732" s="132"/>
      <c r="T3732" s="137"/>
      <c r="U3732" s="135"/>
    </row>
    <row r="3733" spans="1:21" s="148" customFormat="1" x14ac:dyDescent="0.3">
      <c r="A3733" s="111"/>
      <c r="B3733" s="137"/>
      <c r="C3733" s="136"/>
      <c r="D3733" s="135"/>
      <c r="E3733" s="137"/>
      <c r="F3733" s="132"/>
      <c r="G3733" s="134"/>
      <c r="H3733" s="106"/>
      <c r="I3733" s="137"/>
      <c r="J3733" s="136"/>
      <c r="K3733" s="135"/>
      <c r="L3733" s="137"/>
      <c r="M3733" s="132"/>
      <c r="N3733" s="134"/>
      <c r="O3733" s="106"/>
      <c r="P3733" s="137"/>
      <c r="Q3733" s="136"/>
      <c r="R3733" s="135"/>
      <c r="S3733" s="137"/>
      <c r="T3733" s="132"/>
      <c r="U3733" s="134"/>
    </row>
    <row r="3734" spans="1:21" s="148" customFormat="1" x14ac:dyDescent="0.3">
      <c r="A3734" s="111"/>
      <c r="B3734" s="135"/>
      <c r="C3734" s="137"/>
      <c r="D3734" s="137"/>
      <c r="E3734" s="135"/>
      <c r="F3734" s="134"/>
      <c r="G3734" s="132"/>
      <c r="H3734" s="106"/>
      <c r="I3734" s="135"/>
      <c r="J3734" s="137"/>
      <c r="K3734" s="137"/>
      <c r="L3734" s="135"/>
      <c r="M3734" s="134"/>
      <c r="N3734" s="132"/>
      <c r="O3734" s="106"/>
      <c r="P3734" s="135"/>
      <c r="Q3734" s="137"/>
      <c r="R3734" s="137"/>
      <c r="S3734" s="135"/>
      <c r="T3734" s="134"/>
      <c r="U3734" s="132"/>
    </row>
    <row r="3735" spans="1:21" s="148" customFormat="1" x14ac:dyDescent="0.3">
      <c r="A3735" s="111"/>
      <c r="B3735" s="136"/>
      <c r="C3735" s="138"/>
      <c r="D3735" s="135"/>
      <c r="E3735" s="138"/>
      <c r="F3735" s="136"/>
      <c r="G3735" s="138"/>
      <c r="H3735" s="106"/>
      <c r="I3735" s="136"/>
      <c r="J3735" s="138"/>
      <c r="K3735" s="135"/>
      <c r="L3735" s="138"/>
      <c r="M3735" s="136"/>
      <c r="N3735" s="138"/>
      <c r="O3735" s="106"/>
      <c r="P3735" s="136"/>
      <c r="Q3735" s="138"/>
      <c r="R3735" s="135"/>
      <c r="S3735" s="138"/>
      <c r="T3735" s="136"/>
      <c r="U3735" s="138"/>
    </row>
    <row r="3736" spans="1:21" s="148" customFormat="1" x14ac:dyDescent="0.3">
      <c r="A3736" s="111"/>
      <c r="B3736" s="145"/>
      <c r="C3736" s="146"/>
      <c r="D3736" s="145"/>
      <c r="E3736" s="147"/>
      <c r="F3736" s="145"/>
      <c r="G3736" s="146"/>
      <c r="H3736" s="106"/>
      <c r="I3736" s="145"/>
      <c r="J3736" s="146"/>
      <c r="K3736" s="145"/>
      <c r="L3736" s="147"/>
      <c r="M3736" s="145"/>
      <c r="N3736" s="146"/>
      <c r="O3736" s="106"/>
      <c r="P3736" s="145"/>
      <c r="Q3736" s="146"/>
      <c r="R3736" s="145"/>
      <c r="S3736" s="147"/>
      <c r="T3736" s="145"/>
      <c r="U3736" s="146"/>
    </row>
    <row r="3737" spans="1:21" s="148" customFormat="1" x14ac:dyDescent="0.3">
      <c r="A3737" s="111"/>
      <c r="C3737" s="111" t="s">
        <v>197</v>
      </c>
      <c r="D3737" s="111" t="s">
        <v>3</v>
      </c>
      <c r="E3737" s="111" t="s">
        <v>203</v>
      </c>
      <c r="J3737" s="111" t="s">
        <v>197</v>
      </c>
      <c r="K3737" s="111" t="s">
        <v>3</v>
      </c>
      <c r="L3737" s="111" t="s">
        <v>203</v>
      </c>
      <c r="Q3737" s="111" t="s">
        <v>197</v>
      </c>
      <c r="R3737" s="111" t="s">
        <v>3</v>
      </c>
      <c r="S3737" s="111" t="s">
        <v>203</v>
      </c>
    </row>
    <row r="3738" spans="1:21" s="148" customFormat="1" x14ac:dyDescent="0.3">
      <c r="A3738" s="111"/>
      <c r="B3738" s="111" t="s">
        <v>199</v>
      </c>
      <c r="C3738" s="148" t="e">
        <f>AVERAGE(B3729,C3730,D3731,E3732,F3733,G3734)</f>
        <v>#DIV/0!</v>
      </c>
      <c r="D3738" s="148" t="e">
        <f>STDEV(B3729,C3730,D3731,E3732,F3733,G3734)</f>
        <v>#DIV/0!</v>
      </c>
      <c r="E3738" s="148" t="e">
        <f>ROUND((D3738/C3738)*100,2)&amp;"%"</f>
        <v>#DIV/0!</v>
      </c>
      <c r="I3738" s="111" t="s">
        <v>199</v>
      </c>
      <c r="J3738" s="148" t="e">
        <f>AVERAGE(I3729,J3730,K3731,L3732,M3733,N3734)</f>
        <v>#DIV/0!</v>
      </c>
      <c r="K3738" s="148" t="e">
        <f>STDEV(I3729,J3730,K3731,L3732,M3733,N3734)</f>
        <v>#DIV/0!</v>
      </c>
      <c r="L3738" s="148" t="e">
        <f>ROUND((K3738/J3738)*100,2)&amp;"%"</f>
        <v>#DIV/0!</v>
      </c>
      <c r="P3738" s="111" t="s">
        <v>199</v>
      </c>
      <c r="Q3738" s="148" t="e">
        <f>AVERAGE(P3729,Q3730,R3731,S3732,T3733,U3734)</f>
        <v>#DIV/0!</v>
      </c>
      <c r="R3738" s="148" t="e">
        <f>STDEV(P3729,Q3730,R3731,S3732,T3733,U3734)</f>
        <v>#DIV/0!</v>
      </c>
      <c r="S3738" s="148" t="e">
        <f>ROUND((R3738/Q3738)*100,2)&amp;"%"</f>
        <v>#DIV/0!</v>
      </c>
    </row>
    <row r="3739" spans="1:21" s="148" customFormat="1" x14ac:dyDescent="0.3">
      <c r="A3739" s="111"/>
      <c r="B3739" s="111" t="s">
        <v>198</v>
      </c>
      <c r="C3739" s="148" t="e">
        <f>AVERAGE(B3730,C3729,D3729,F3729,G3729,E3730)</f>
        <v>#DIV/0!</v>
      </c>
      <c r="D3739" s="148" t="e">
        <f>STDEV(B3730,C3729,D3729,E3730,F3729,G3729)</f>
        <v>#DIV/0!</v>
      </c>
      <c r="E3739" s="148" t="e">
        <f t="shared" ref="E3739:E3743" si="621">ROUND((D3739/C3739)*100,2)&amp;"%"</f>
        <v>#DIV/0!</v>
      </c>
      <c r="F3739" s="111"/>
      <c r="G3739" s="111"/>
      <c r="I3739" s="111" t="s">
        <v>198</v>
      </c>
      <c r="J3739" s="148" t="e">
        <f>AVERAGE(I3730,J3729,K3729,M3729,N3729,L3730)</f>
        <v>#DIV/0!</v>
      </c>
      <c r="K3739" s="148" t="e">
        <f>STDEV(I3730,J3729,K3729,L3730,M3729,N3729)</f>
        <v>#DIV/0!</v>
      </c>
      <c r="L3739" s="148" t="e">
        <f t="shared" ref="L3739:L3743" si="622">ROUND((K3739/J3739)*100,2)&amp;"%"</f>
        <v>#DIV/0!</v>
      </c>
      <c r="M3739" s="111"/>
      <c r="N3739" s="111"/>
      <c r="P3739" s="111" t="s">
        <v>198</v>
      </c>
      <c r="Q3739" s="148" t="e">
        <f>AVERAGE(P3730,Q3729,R3729,T3729,U3729,S3730)</f>
        <v>#DIV/0!</v>
      </c>
      <c r="R3739" s="148" t="e">
        <f>STDEV(P3730,Q3729,R3729,S3730,T3729,U3729)</f>
        <v>#DIV/0!</v>
      </c>
      <c r="S3739" s="148" t="e">
        <f t="shared" ref="S3739:S3743" si="623">ROUND((R3739/Q3739)*100,2)&amp;"%"</f>
        <v>#DIV/0!</v>
      </c>
      <c r="T3739" s="111"/>
      <c r="U3739" s="111"/>
    </row>
    <row r="3740" spans="1:21" s="148" customFormat="1" x14ac:dyDescent="0.3">
      <c r="A3740" s="111"/>
      <c r="B3740" s="111" t="s">
        <v>200</v>
      </c>
      <c r="C3740" s="148" t="e">
        <f>AVERAGE(B3732,C3731,D3730,E3729,F3734,G3733)</f>
        <v>#DIV/0!</v>
      </c>
      <c r="D3740" s="148" t="e">
        <f>STDEV(B3732,C3731,D3730,E3729,F3734,G3733)</f>
        <v>#DIV/0!</v>
      </c>
      <c r="E3740" s="148" t="e">
        <f t="shared" si="621"/>
        <v>#DIV/0!</v>
      </c>
      <c r="F3740" s="111"/>
      <c r="G3740" s="111"/>
      <c r="I3740" s="111" t="s">
        <v>200</v>
      </c>
      <c r="J3740" s="148" t="e">
        <f>AVERAGE(I3732,J3731,K3730,L3729,M3734,N3733)</f>
        <v>#DIV/0!</v>
      </c>
      <c r="K3740" s="148" t="e">
        <f>STDEV(I3732,J3731,K3730,L3729,M3734,N3733)</f>
        <v>#DIV/0!</v>
      </c>
      <c r="L3740" s="148" t="e">
        <f t="shared" si="622"/>
        <v>#DIV/0!</v>
      </c>
      <c r="M3740" s="111"/>
      <c r="N3740" s="111"/>
      <c r="P3740" s="111" t="s">
        <v>200</v>
      </c>
      <c r="Q3740" s="148" t="e">
        <f>AVERAGE(P3732,Q3731,R3730,S3729,T3734,U3733)</f>
        <v>#DIV/0!</v>
      </c>
      <c r="R3740" s="148" t="e">
        <f>STDEV(P3732,Q3731,R3730,S3729,T3734,U3733)</f>
        <v>#DIV/0!</v>
      </c>
      <c r="S3740" s="148" t="e">
        <f t="shared" si="623"/>
        <v>#DIV/0!</v>
      </c>
      <c r="T3740" s="111"/>
      <c r="U3740" s="111"/>
    </row>
    <row r="3741" spans="1:21" s="148" customFormat="1" x14ac:dyDescent="0.3">
      <c r="A3741" s="111"/>
      <c r="B3741" s="111" t="s">
        <v>201</v>
      </c>
      <c r="C3741" s="148" t="e">
        <f>AVERAGE(B3733,C3734,D3734,E3733,F3732,G3731)</f>
        <v>#DIV/0!</v>
      </c>
      <c r="D3741" s="148" t="e">
        <f>STDEV(B3733,C3734,D3734,E3733,F3732,G3731)</f>
        <v>#DIV/0!</v>
      </c>
      <c r="E3741" s="148" t="e">
        <f t="shared" si="621"/>
        <v>#DIV/0!</v>
      </c>
      <c r="F3741" s="111"/>
      <c r="G3741" s="111"/>
      <c r="I3741" s="111" t="s">
        <v>201</v>
      </c>
      <c r="J3741" s="148" t="e">
        <f>AVERAGE(I3733,J3734,K3734,L3733,M3732,N3731)</f>
        <v>#DIV/0!</v>
      </c>
      <c r="K3741" s="148" t="e">
        <f>STDEV(I3733,J3734,K3734,L3733,M3732,N3731)</f>
        <v>#DIV/0!</v>
      </c>
      <c r="L3741" s="148" t="e">
        <f t="shared" si="622"/>
        <v>#DIV/0!</v>
      </c>
      <c r="M3741" s="111"/>
      <c r="N3741" s="111"/>
      <c r="P3741" s="111" t="s">
        <v>201</v>
      </c>
      <c r="Q3741" s="148" t="e">
        <f>AVERAGE(P3733,Q3734,R3734,S3733,T3732,U3731)</f>
        <v>#DIV/0!</v>
      </c>
      <c r="R3741" s="148" t="e">
        <f>STDEV(P3733,Q3734,R3734,S3733,T3732,U3731)</f>
        <v>#DIV/0!</v>
      </c>
      <c r="S3741" s="148" t="e">
        <f t="shared" si="623"/>
        <v>#DIV/0!</v>
      </c>
      <c r="T3741" s="111"/>
      <c r="U3741" s="111"/>
    </row>
    <row r="3742" spans="1:21" s="148" customFormat="1" x14ac:dyDescent="0.3">
      <c r="A3742" s="111"/>
      <c r="B3742" s="111" t="s">
        <v>202</v>
      </c>
      <c r="C3742" s="148" t="e">
        <f>AVERAGE(B3735,C3733,D3732,G3730,F3735,E3736)</f>
        <v>#DIV/0!</v>
      </c>
      <c r="D3742" s="148" t="e">
        <f>STDEV(B3735,C3733,D3732,G3730,F3735,E3736)</f>
        <v>#DIV/0!</v>
      </c>
      <c r="E3742" s="148" t="e">
        <f t="shared" si="621"/>
        <v>#DIV/0!</v>
      </c>
      <c r="F3742" s="111"/>
      <c r="G3742" s="111"/>
      <c r="I3742" s="111" t="s">
        <v>202</v>
      </c>
      <c r="J3742" s="148" t="e">
        <f>AVERAGE(I3735,J3733,K3732,N3730,M3735,L3736)</f>
        <v>#DIV/0!</v>
      </c>
      <c r="K3742" s="148" t="e">
        <f>STDEV(I3735,J3733,K3732,N3730,M3735,L3736)</f>
        <v>#DIV/0!</v>
      </c>
      <c r="L3742" s="148" t="e">
        <f t="shared" si="622"/>
        <v>#DIV/0!</v>
      </c>
      <c r="M3742" s="111"/>
      <c r="N3742" s="111"/>
      <c r="P3742" s="111" t="s">
        <v>202</v>
      </c>
      <c r="Q3742" s="148" t="e">
        <f>AVERAGE(P3735,Q3733,R3732,U3730,T3735,S3736)</f>
        <v>#DIV/0!</v>
      </c>
      <c r="R3742" s="148" t="e">
        <f>STDEV(P3735,Q3733,R3732,U3730,T3735,S3736)</f>
        <v>#DIV/0!</v>
      </c>
      <c r="S3742" s="148" t="e">
        <f t="shared" si="623"/>
        <v>#DIV/0!</v>
      </c>
      <c r="T3742" s="111"/>
      <c r="U3742" s="111"/>
    </row>
    <row r="3743" spans="1:21" s="148" customFormat="1" x14ac:dyDescent="0.3">
      <c r="A3743" s="111"/>
      <c r="B3743" s="111" t="s">
        <v>204</v>
      </c>
      <c r="C3743" s="148" t="e">
        <f>AVERAGE(B3736,C3735,D3736,E3735,F3736,G3735)</f>
        <v>#DIV/0!</v>
      </c>
      <c r="D3743" s="148" t="e">
        <f>STDEV(B3736,C3735,D3736,E3735,F3736,G3735)</f>
        <v>#DIV/0!</v>
      </c>
      <c r="E3743" s="148" t="e">
        <f t="shared" si="621"/>
        <v>#DIV/0!</v>
      </c>
      <c r="F3743" s="111"/>
      <c r="G3743" s="111"/>
      <c r="I3743" s="111" t="s">
        <v>204</v>
      </c>
      <c r="J3743" s="148" t="e">
        <f>AVERAGE(I3736,J3735,K3736,L3735,M3736,N3735)</f>
        <v>#DIV/0!</v>
      </c>
      <c r="K3743" s="148" t="e">
        <f>STDEV(I3736,J3735,K3736,L3735,M3736,N3735)</f>
        <v>#DIV/0!</v>
      </c>
      <c r="L3743" s="148" t="e">
        <f t="shared" si="622"/>
        <v>#DIV/0!</v>
      </c>
      <c r="M3743" s="111"/>
      <c r="N3743" s="111"/>
      <c r="P3743" s="111" t="s">
        <v>204</v>
      </c>
      <c r="Q3743" s="148" t="e">
        <f>AVERAGE(P3736,Q3735,R3736,S3735,T3736,U3735)</f>
        <v>#DIV/0!</v>
      </c>
      <c r="R3743" s="148" t="e">
        <f>STDEV(P3736,Q3735,R3736,S3735,T3736,U3735)</f>
        <v>#DIV/0!</v>
      </c>
      <c r="S3743" s="148" t="e">
        <f t="shared" si="623"/>
        <v>#DIV/0!</v>
      </c>
      <c r="T3743" s="111"/>
      <c r="U3743" s="111"/>
    </row>
    <row r="3744" spans="1:21" s="148" customFormat="1" x14ac:dyDescent="0.3">
      <c r="A3744" s="111"/>
      <c r="B3744" s="111"/>
      <c r="C3744" s="111"/>
      <c r="D3744" s="111"/>
      <c r="E3744" s="111"/>
      <c r="F3744" s="111"/>
      <c r="G3744" s="111"/>
      <c r="I3744" s="111"/>
      <c r="J3744" s="111"/>
      <c r="K3744" s="111"/>
      <c r="L3744" s="111"/>
      <c r="M3744" s="111"/>
      <c r="N3744" s="111"/>
      <c r="P3744" s="111"/>
      <c r="Q3744" s="111"/>
      <c r="R3744" s="111"/>
      <c r="S3744" s="111"/>
      <c r="T3744" s="111"/>
      <c r="U3744" s="111"/>
    </row>
    <row r="3745" spans="1:21" s="148" customFormat="1" x14ac:dyDescent="0.3">
      <c r="A3745" s="111"/>
      <c r="B3745" s="52" t="s">
        <v>194</v>
      </c>
      <c r="C3745" s="106"/>
      <c r="D3745" s="106"/>
      <c r="E3745" s="106"/>
      <c r="F3745" s="106"/>
      <c r="G3745" s="106"/>
      <c r="H3745" s="106"/>
      <c r="I3745" s="52" t="s">
        <v>195</v>
      </c>
      <c r="J3745" s="106"/>
      <c r="K3745" s="106"/>
      <c r="L3745" s="106"/>
      <c r="M3745" s="106"/>
      <c r="N3745" s="106"/>
      <c r="O3745" s="106"/>
      <c r="P3745" s="52" t="s">
        <v>196</v>
      </c>
      <c r="Q3745" s="106"/>
      <c r="R3745" s="106"/>
      <c r="S3745" s="106"/>
      <c r="T3745" s="106"/>
      <c r="U3745" s="106"/>
    </row>
    <row r="3746" spans="1:21" s="148" customFormat="1" x14ac:dyDescent="0.3">
      <c r="A3746" s="111"/>
      <c r="B3746" s="131"/>
      <c r="C3746" s="131"/>
      <c r="D3746" s="131"/>
      <c r="E3746" s="131"/>
      <c r="F3746" s="131"/>
      <c r="G3746" s="131"/>
      <c r="H3746" s="106"/>
      <c r="I3746" s="131"/>
      <c r="J3746" s="131"/>
      <c r="K3746" s="131"/>
      <c r="L3746" s="131"/>
      <c r="M3746" s="131"/>
      <c r="N3746" s="131"/>
      <c r="O3746" s="106"/>
      <c r="P3746" s="131"/>
      <c r="Q3746" s="131"/>
      <c r="R3746" s="131"/>
      <c r="S3746" s="131"/>
      <c r="T3746" s="131"/>
      <c r="U3746" s="131"/>
    </row>
    <row r="3747" spans="1:21" s="148" customFormat="1" x14ac:dyDescent="0.3">
      <c r="A3747" s="111"/>
      <c r="B3747" s="132"/>
      <c r="C3747" s="133"/>
      <c r="D3747" s="133"/>
      <c r="E3747" s="134"/>
      <c r="F3747" s="133"/>
      <c r="G3747" s="133"/>
      <c r="H3747" s="106"/>
      <c r="I3747" s="132"/>
      <c r="J3747" s="133"/>
      <c r="K3747" s="133"/>
      <c r="L3747" s="134"/>
      <c r="M3747" s="133"/>
      <c r="N3747" s="133"/>
      <c r="O3747" s="106"/>
      <c r="P3747" s="132"/>
      <c r="Q3747" s="133"/>
      <c r="R3747" s="133"/>
      <c r="S3747" s="134"/>
      <c r="T3747" s="133"/>
      <c r="U3747" s="133"/>
    </row>
    <row r="3748" spans="1:21" s="148" customFormat="1" x14ac:dyDescent="0.3">
      <c r="A3748" s="111"/>
      <c r="B3748" s="133"/>
      <c r="C3748" s="132"/>
      <c r="D3748" s="134"/>
      <c r="E3748" s="133"/>
      <c r="F3748" s="135"/>
      <c r="G3748" s="136"/>
      <c r="H3748" s="106"/>
      <c r="I3748" s="133"/>
      <c r="J3748" s="132"/>
      <c r="K3748" s="134"/>
      <c r="L3748" s="133"/>
      <c r="M3748" s="135"/>
      <c r="N3748" s="136"/>
      <c r="O3748" s="106"/>
      <c r="P3748" s="133"/>
      <c r="Q3748" s="132"/>
      <c r="R3748" s="134"/>
      <c r="S3748" s="133"/>
      <c r="T3748" s="135"/>
      <c r="U3748" s="136"/>
    </row>
    <row r="3749" spans="1:21" s="148" customFormat="1" x14ac:dyDescent="0.3">
      <c r="A3749" s="111"/>
      <c r="B3749" s="135"/>
      <c r="C3749" s="134"/>
      <c r="D3749" s="132"/>
      <c r="E3749" s="135"/>
      <c r="F3749" s="135"/>
      <c r="G3749" s="137"/>
      <c r="H3749" s="106"/>
      <c r="I3749" s="135"/>
      <c r="J3749" s="134"/>
      <c r="K3749" s="132"/>
      <c r="L3749" s="135"/>
      <c r="M3749" s="135"/>
      <c r="N3749" s="137"/>
      <c r="O3749" s="106"/>
      <c r="P3749" s="135"/>
      <c r="Q3749" s="134"/>
      <c r="R3749" s="132"/>
      <c r="S3749" s="135"/>
      <c r="T3749" s="135"/>
      <c r="U3749" s="137"/>
    </row>
    <row r="3750" spans="1:21" s="148" customFormat="1" x14ac:dyDescent="0.3">
      <c r="A3750" s="111"/>
      <c r="B3750" s="134"/>
      <c r="C3750" s="135"/>
      <c r="D3750" s="136"/>
      <c r="E3750" s="132"/>
      <c r="F3750" s="137"/>
      <c r="G3750" s="135"/>
      <c r="H3750" s="106"/>
      <c r="I3750" s="134"/>
      <c r="J3750" s="135"/>
      <c r="K3750" s="136"/>
      <c r="L3750" s="132"/>
      <c r="M3750" s="137"/>
      <c r="N3750" s="135"/>
      <c r="O3750" s="106"/>
      <c r="P3750" s="134"/>
      <c r="Q3750" s="135"/>
      <c r="R3750" s="136"/>
      <c r="S3750" s="132"/>
      <c r="T3750" s="137"/>
      <c r="U3750" s="135"/>
    </row>
    <row r="3751" spans="1:21" s="148" customFormat="1" x14ac:dyDescent="0.3">
      <c r="A3751" s="111"/>
      <c r="B3751" s="137"/>
      <c r="C3751" s="136"/>
      <c r="D3751" s="135"/>
      <c r="E3751" s="137"/>
      <c r="F3751" s="132"/>
      <c r="G3751" s="134"/>
      <c r="H3751" s="106"/>
      <c r="I3751" s="137"/>
      <c r="J3751" s="136"/>
      <c r="K3751" s="135"/>
      <c r="L3751" s="137"/>
      <c r="M3751" s="132"/>
      <c r="N3751" s="134"/>
      <c r="O3751" s="106"/>
      <c r="P3751" s="137"/>
      <c r="Q3751" s="136"/>
      <c r="R3751" s="135"/>
      <c r="S3751" s="137"/>
      <c r="T3751" s="132"/>
      <c r="U3751" s="134"/>
    </row>
    <row r="3752" spans="1:21" s="148" customFormat="1" x14ac:dyDescent="0.3">
      <c r="A3752" s="111"/>
      <c r="B3752" s="135"/>
      <c r="C3752" s="137"/>
      <c r="D3752" s="137"/>
      <c r="E3752" s="135"/>
      <c r="F3752" s="134"/>
      <c r="G3752" s="132"/>
      <c r="H3752" s="106"/>
      <c r="I3752" s="135"/>
      <c r="J3752" s="137"/>
      <c r="K3752" s="137"/>
      <c r="L3752" s="135"/>
      <c r="M3752" s="134"/>
      <c r="N3752" s="132"/>
      <c r="O3752" s="106"/>
      <c r="P3752" s="135"/>
      <c r="Q3752" s="137"/>
      <c r="R3752" s="137"/>
      <c r="S3752" s="135"/>
      <c r="T3752" s="134"/>
      <c r="U3752" s="132"/>
    </row>
    <row r="3753" spans="1:21" s="148" customFormat="1" x14ac:dyDescent="0.3">
      <c r="A3753" s="111"/>
      <c r="B3753" s="136"/>
      <c r="C3753" s="138"/>
      <c r="D3753" s="135"/>
      <c r="E3753" s="138"/>
      <c r="F3753" s="136"/>
      <c r="G3753" s="138"/>
      <c r="H3753" s="106"/>
      <c r="I3753" s="136"/>
      <c r="J3753" s="138"/>
      <c r="K3753" s="135"/>
      <c r="L3753" s="138"/>
      <c r="M3753" s="136"/>
      <c r="N3753" s="138"/>
      <c r="O3753" s="106"/>
      <c r="P3753" s="136"/>
      <c r="Q3753" s="138"/>
      <c r="R3753" s="135"/>
      <c r="S3753" s="138"/>
      <c r="T3753" s="136"/>
      <c r="U3753" s="138"/>
    </row>
    <row r="3754" spans="1:21" s="148" customFormat="1" x14ac:dyDescent="0.3">
      <c r="A3754" s="111"/>
      <c r="B3754" s="145"/>
      <c r="C3754" s="146"/>
      <c r="D3754" s="145"/>
      <c r="E3754" s="147"/>
      <c r="F3754" s="145"/>
      <c r="G3754" s="146"/>
      <c r="H3754" s="106"/>
      <c r="I3754" s="145"/>
      <c r="J3754" s="146"/>
      <c r="K3754" s="145"/>
      <c r="L3754" s="147"/>
      <c r="M3754" s="145"/>
      <c r="N3754" s="146"/>
      <c r="O3754" s="106"/>
      <c r="P3754" s="145"/>
      <c r="Q3754" s="146"/>
      <c r="R3754" s="145"/>
      <c r="S3754" s="147"/>
      <c r="T3754" s="145"/>
      <c r="U3754" s="146"/>
    </row>
    <row r="3755" spans="1:21" s="148" customFormat="1" x14ac:dyDescent="0.3">
      <c r="A3755" s="111"/>
      <c r="C3755" s="111" t="s">
        <v>197</v>
      </c>
      <c r="D3755" s="111" t="s">
        <v>3</v>
      </c>
      <c r="E3755" s="111" t="s">
        <v>203</v>
      </c>
      <c r="J3755" s="111" t="s">
        <v>197</v>
      </c>
      <c r="K3755" s="111" t="s">
        <v>3</v>
      </c>
      <c r="L3755" s="111" t="s">
        <v>203</v>
      </c>
      <c r="Q3755" s="111" t="s">
        <v>197</v>
      </c>
      <c r="R3755" s="111" t="s">
        <v>3</v>
      </c>
      <c r="S3755" s="111" t="s">
        <v>203</v>
      </c>
    </row>
    <row r="3756" spans="1:21" s="148" customFormat="1" x14ac:dyDescent="0.3">
      <c r="A3756" s="111"/>
      <c r="B3756" s="111" t="s">
        <v>199</v>
      </c>
      <c r="C3756" s="148" t="e">
        <f>AVERAGE(B3747,C3748,D3749,E3750,F3751,G3752)</f>
        <v>#DIV/0!</v>
      </c>
      <c r="D3756" s="148" t="e">
        <f>STDEV(B3747,C3748,D3749,E3750,F3751,G3752)</f>
        <v>#DIV/0!</v>
      </c>
      <c r="E3756" s="148" t="e">
        <f>ROUND((D3756/C3756)*100,2)&amp;"%"</f>
        <v>#DIV/0!</v>
      </c>
      <c r="I3756" s="111" t="s">
        <v>199</v>
      </c>
      <c r="J3756" s="148" t="e">
        <f>AVERAGE(I3747,J3748,K3749,L3750,M3751,N3752)</f>
        <v>#DIV/0!</v>
      </c>
      <c r="K3756" s="148" t="e">
        <f>STDEV(I3747,J3748,K3749,L3750,M3751,N3752)</f>
        <v>#DIV/0!</v>
      </c>
      <c r="L3756" s="148" t="e">
        <f>ROUND((K3756/J3756)*100,2)&amp;"%"</f>
        <v>#DIV/0!</v>
      </c>
      <c r="P3756" s="111" t="s">
        <v>199</v>
      </c>
      <c r="Q3756" s="148" t="e">
        <f>AVERAGE(P3747,Q3748,R3749,S3750,T3751,U3752)</f>
        <v>#DIV/0!</v>
      </c>
      <c r="R3756" s="148" t="e">
        <f>STDEV(P3747,Q3748,R3749,S3750,T3751,U3752)</f>
        <v>#DIV/0!</v>
      </c>
      <c r="S3756" s="148" t="e">
        <f>ROUND((R3756/Q3756)*100,2)&amp;"%"</f>
        <v>#DIV/0!</v>
      </c>
    </row>
    <row r="3757" spans="1:21" s="148" customFormat="1" x14ac:dyDescent="0.3">
      <c r="A3757" s="111"/>
      <c r="B3757" s="111" t="s">
        <v>198</v>
      </c>
      <c r="C3757" s="148" t="e">
        <f>AVERAGE(B3748,C3747,D3747,F3747,G3747,E3748)</f>
        <v>#DIV/0!</v>
      </c>
      <c r="D3757" s="148" t="e">
        <f>STDEV(B3748,C3747,D3747,E3748,F3747,G3747)</f>
        <v>#DIV/0!</v>
      </c>
      <c r="E3757" s="148" t="e">
        <f t="shared" ref="E3757:E3761" si="624">ROUND((D3757/C3757)*100,2)&amp;"%"</f>
        <v>#DIV/0!</v>
      </c>
      <c r="F3757" s="111"/>
      <c r="G3757" s="111"/>
      <c r="I3757" s="111" t="s">
        <v>198</v>
      </c>
      <c r="J3757" s="148" t="e">
        <f>AVERAGE(I3748,J3747,K3747,M3747,N3747,L3748)</f>
        <v>#DIV/0!</v>
      </c>
      <c r="K3757" s="148" t="e">
        <f>STDEV(I3748,J3747,K3747,L3748,M3747,N3747)</f>
        <v>#DIV/0!</v>
      </c>
      <c r="L3757" s="148" t="e">
        <f t="shared" ref="L3757:L3761" si="625">ROUND((K3757/J3757)*100,2)&amp;"%"</f>
        <v>#DIV/0!</v>
      </c>
      <c r="M3757" s="111"/>
      <c r="N3757" s="111"/>
      <c r="P3757" s="111" t="s">
        <v>198</v>
      </c>
      <c r="Q3757" s="148" t="e">
        <f>AVERAGE(P3748,Q3747,R3747,T3747,U3747,S3748)</f>
        <v>#DIV/0!</v>
      </c>
      <c r="R3757" s="148" t="e">
        <f>STDEV(P3748,Q3747,R3747,S3748,T3747,U3747)</f>
        <v>#DIV/0!</v>
      </c>
      <c r="S3757" s="148" t="e">
        <f t="shared" ref="S3757:S3761" si="626">ROUND((R3757/Q3757)*100,2)&amp;"%"</f>
        <v>#DIV/0!</v>
      </c>
      <c r="T3757" s="111"/>
      <c r="U3757" s="111"/>
    </row>
    <row r="3758" spans="1:21" s="148" customFormat="1" x14ac:dyDescent="0.3">
      <c r="A3758" s="111"/>
      <c r="B3758" s="111" t="s">
        <v>200</v>
      </c>
      <c r="C3758" s="148" t="e">
        <f>AVERAGE(B3750,C3749,D3748,E3747,F3752,G3751)</f>
        <v>#DIV/0!</v>
      </c>
      <c r="D3758" s="148" t="e">
        <f>STDEV(B3750,C3749,D3748,E3747,F3752,G3751)</f>
        <v>#DIV/0!</v>
      </c>
      <c r="E3758" s="148" t="e">
        <f t="shared" si="624"/>
        <v>#DIV/0!</v>
      </c>
      <c r="F3758" s="111"/>
      <c r="G3758" s="111"/>
      <c r="I3758" s="111" t="s">
        <v>200</v>
      </c>
      <c r="J3758" s="148" t="e">
        <f>AVERAGE(I3750,J3749,K3748,L3747,M3752,N3751)</f>
        <v>#DIV/0!</v>
      </c>
      <c r="K3758" s="148" t="e">
        <f>STDEV(I3750,J3749,K3748,L3747,M3752,N3751)</f>
        <v>#DIV/0!</v>
      </c>
      <c r="L3758" s="148" t="e">
        <f t="shared" si="625"/>
        <v>#DIV/0!</v>
      </c>
      <c r="M3758" s="111"/>
      <c r="N3758" s="111"/>
      <c r="P3758" s="111" t="s">
        <v>200</v>
      </c>
      <c r="Q3758" s="148" t="e">
        <f>AVERAGE(P3750,Q3749,R3748,S3747,T3752,U3751)</f>
        <v>#DIV/0!</v>
      </c>
      <c r="R3758" s="148" t="e">
        <f>STDEV(P3750,Q3749,R3748,S3747,T3752,U3751)</f>
        <v>#DIV/0!</v>
      </c>
      <c r="S3758" s="148" t="e">
        <f t="shared" si="626"/>
        <v>#DIV/0!</v>
      </c>
      <c r="T3758" s="111"/>
      <c r="U3758" s="111"/>
    </row>
    <row r="3759" spans="1:21" s="148" customFormat="1" x14ac:dyDescent="0.3">
      <c r="A3759" s="111"/>
      <c r="B3759" s="111" t="s">
        <v>201</v>
      </c>
      <c r="C3759" s="148" t="e">
        <f>AVERAGE(B3751,C3752,D3752,E3751,F3750,G3749)</f>
        <v>#DIV/0!</v>
      </c>
      <c r="D3759" s="148" t="e">
        <f>STDEV(B3751,C3752,D3752,E3751,F3750,G3749)</f>
        <v>#DIV/0!</v>
      </c>
      <c r="E3759" s="148" t="e">
        <f t="shared" si="624"/>
        <v>#DIV/0!</v>
      </c>
      <c r="F3759" s="111"/>
      <c r="G3759" s="111"/>
      <c r="I3759" s="111" t="s">
        <v>201</v>
      </c>
      <c r="J3759" s="148" t="e">
        <f>AVERAGE(I3751,J3752,K3752,L3751,M3750,N3749)</f>
        <v>#DIV/0!</v>
      </c>
      <c r="K3759" s="148" t="e">
        <f>STDEV(I3751,J3752,K3752,L3751,M3750,N3749)</f>
        <v>#DIV/0!</v>
      </c>
      <c r="L3759" s="148" t="e">
        <f t="shared" si="625"/>
        <v>#DIV/0!</v>
      </c>
      <c r="M3759" s="111"/>
      <c r="N3759" s="111"/>
      <c r="P3759" s="111" t="s">
        <v>201</v>
      </c>
      <c r="Q3759" s="148" t="e">
        <f>AVERAGE(P3751,Q3752,R3752,S3751,T3750,U3749)</f>
        <v>#DIV/0!</v>
      </c>
      <c r="R3759" s="148" t="e">
        <f>STDEV(P3751,Q3752,R3752,S3751,T3750,U3749)</f>
        <v>#DIV/0!</v>
      </c>
      <c r="S3759" s="148" t="e">
        <f t="shared" si="626"/>
        <v>#DIV/0!</v>
      </c>
      <c r="T3759" s="111"/>
      <c r="U3759" s="111"/>
    </row>
    <row r="3760" spans="1:21" s="148" customFormat="1" x14ac:dyDescent="0.3">
      <c r="A3760" s="111"/>
      <c r="B3760" s="111" t="s">
        <v>202</v>
      </c>
      <c r="C3760" s="148" t="e">
        <f>AVERAGE(B3753,C3751,D3750,G3748,F3753,E3754)</f>
        <v>#DIV/0!</v>
      </c>
      <c r="D3760" s="148" t="e">
        <f>STDEV(B3753,C3751,D3750,G3748,F3753,E3754)</f>
        <v>#DIV/0!</v>
      </c>
      <c r="E3760" s="148" t="e">
        <f t="shared" si="624"/>
        <v>#DIV/0!</v>
      </c>
      <c r="F3760" s="111"/>
      <c r="G3760" s="111"/>
      <c r="I3760" s="111" t="s">
        <v>202</v>
      </c>
      <c r="J3760" s="148" t="e">
        <f>AVERAGE(I3753,J3751,K3750,N3748,M3753,L3754)</f>
        <v>#DIV/0!</v>
      </c>
      <c r="K3760" s="148" t="e">
        <f>STDEV(I3753,J3751,K3750,N3748,M3753,L3754)</f>
        <v>#DIV/0!</v>
      </c>
      <c r="L3760" s="148" t="e">
        <f t="shared" si="625"/>
        <v>#DIV/0!</v>
      </c>
      <c r="M3760" s="111"/>
      <c r="N3760" s="111"/>
      <c r="P3760" s="111" t="s">
        <v>202</v>
      </c>
      <c r="Q3760" s="148" t="e">
        <f>AVERAGE(P3753,Q3751,R3750,U3748,T3753,S3754)</f>
        <v>#DIV/0!</v>
      </c>
      <c r="R3760" s="148" t="e">
        <f>STDEV(P3753,Q3751,R3750,U3748,T3753,S3754)</f>
        <v>#DIV/0!</v>
      </c>
      <c r="S3760" s="148" t="e">
        <f t="shared" si="626"/>
        <v>#DIV/0!</v>
      </c>
      <c r="T3760" s="111"/>
      <c r="U3760" s="111"/>
    </row>
    <row r="3761" spans="1:21" s="148" customFormat="1" x14ac:dyDescent="0.3">
      <c r="A3761" s="111"/>
      <c r="B3761" s="111" t="s">
        <v>204</v>
      </c>
      <c r="C3761" s="148" t="e">
        <f>AVERAGE(B3754,C3753,D3754,E3753,F3754,G3753)</f>
        <v>#DIV/0!</v>
      </c>
      <c r="D3761" s="148" t="e">
        <f>STDEV(B3754,C3753,D3754,E3753,F3754,G3753)</f>
        <v>#DIV/0!</v>
      </c>
      <c r="E3761" s="148" t="e">
        <f t="shared" si="624"/>
        <v>#DIV/0!</v>
      </c>
      <c r="F3761" s="111"/>
      <c r="G3761" s="111"/>
      <c r="I3761" s="111" t="s">
        <v>204</v>
      </c>
      <c r="J3761" s="148" t="e">
        <f>AVERAGE(I3754,J3753,K3754,L3753,M3754,N3753)</f>
        <v>#DIV/0!</v>
      </c>
      <c r="K3761" s="148" t="e">
        <f>STDEV(I3754,J3753,K3754,L3753,M3754,N3753)</f>
        <v>#DIV/0!</v>
      </c>
      <c r="L3761" s="148" t="e">
        <f t="shared" si="625"/>
        <v>#DIV/0!</v>
      </c>
      <c r="M3761" s="111"/>
      <c r="N3761" s="111"/>
      <c r="P3761" s="111" t="s">
        <v>204</v>
      </c>
      <c r="Q3761" s="148" t="e">
        <f>AVERAGE(P3754,Q3753,R3754,S3753,T3754,U3753)</f>
        <v>#DIV/0!</v>
      </c>
      <c r="R3761" s="148" t="e">
        <f>STDEV(P3754,Q3753,R3754,S3753,T3754,U3753)</f>
        <v>#DIV/0!</v>
      </c>
      <c r="S3761" s="148" t="e">
        <f t="shared" si="626"/>
        <v>#DIV/0!</v>
      </c>
      <c r="T3761" s="111"/>
      <c r="U3761" s="111"/>
    </row>
    <row r="3762" spans="1:21" s="148" customFormat="1" x14ac:dyDescent="0.3">
      <c r="A3762" s="111"/>
      <c r="B3762" s="111"/>
      <c r="C3762" s="111"/>
      <c r="D3762" s="111"/>
      <c r="E3762" s="111"/>
      <c r="F3762" s="111"/>
      <c r="G3762" s="111"/>
      <c r="I3762" s="111"/>
      <c r="J3762" s="111"/>
      <c r="K3762" s="111"/>
      <c r="L3762" s="111"/>
      <c r="M3762" s="111"/>
      <c r="N3762" s="111"/>
      <c r="P3762" s="111"/>
      <c r="Q3762" s="111"/>
      <c r="R3762" s="111"/>
      <c r="S3762" s="111"/>
      <c r="T3762" s="111"/>
      <c r="U3762" s="111"/>
    </row>
    <row r="3763" spans="1:21" s="148" customFormat="1" x14ac:dyDescent="0.3">
      <c r="A3763" s="111"/>
      <c r="B3763" s="52" t="s">
        <v>194</v>
      </c>
      <c r="C3763" s="106"/>
      <c r="D3763" s="106"/>
      <c r="E3763" s="106"/>
      <c r="F3763" s="106"/>
      <c r="G3763" s="106"/>
      <c r="H3763" s="106"/>
      <c r="I3763" s="52" t="s">
        <v>195</v>
      </c>
      <c r="J3763" s="106"/>
      <c r="K3763" s="106"/>
      <c r="L3763" s="106"/>
      <c r="M3763" s="106"/>
      <c r="N3763" s="106"/>
      <c r="O3763" s="106"/>
      <c r="P3763" s="52" t="s">
        <v>196</v>
      </c>
      <c r="Q3763" s="106"/>
      <c r="R3763" s="106"/>
      <c r="S3763" s="106"/>
      <c r="T3763" s="106"/>
      <c r="U3763" s="106"/>
    </row>
    <row r="3764" spans="1:21" s="148" customFormat="1" x14ac:dyDescent="0.3">
      <c r="A3764" s="111"/>
      <c r="B3764" s="131"/>
      <c r="C3764" s="131"/>
      <c r="D3764" s="131"/>
      <c r="E3764" s="131"/>
      <c r="F3764" s="131"/>
      <c r="G3764" s="131"/>
      <c r="H3764" s="106"/>
      <c r="I3764" s="131"/>
      <c r="J3764" s="131"/>
      <c r="K3764" s="131"/>
      <c r="L3764" s="131"/>
      <c r="M3764" s="131"/>
      <c r="N3764" s="131"/>
      <c r="O3764" s="106"/>
      <c r="P3764" s="131"/>
      <c r="Q3764" s="131"/>
      <c r="R3764" s="131"/>
      <c r="S3764" s="131"/>
      <c r="T3764" s="131"/>
      <c r="U3764" s="131"/>
    </row>
    <row r="3765" spans="1:21" s="148" customFormat="1" x14ac:dyDescent="0.3">
      <c r="A3765" s="111"/>
      <c r="B3765" s="132"/>
      <c r="C3765" s="133"/>
      <c r="D3765" s="133"/>
      <c r="E3765" s="134"/>
      <c r="F3765" s="133"/>
      <c r="G3765" s="133"/>
      <c r="H3765" s="106"/>
      <c r="I3765" s="132"/>
      <c r="J3765" s="133"/>
      <c r="K3765" s="133"/>
      <c r="L3765" s="134"/>
      <c r="M3765" s="133"/>
      <c r="N3765" s="133"/>
      <c r="O3765" s="106"/>
      <c r="P3765" s="132"/>
      <c r="Q3765" s="133"/>
      <c r="R3765" s="133"/>
      <c r="S3765" s="134"/>
      <c r="T3765" s="133"/>
      <c r="U3765" s="133"/>
    </row>
    <row r="3766" spans="1:21" s="148" customFormat="1" x14ac:dyDescent="0.3">
      <c r="A3766" s="111"/>
      <c r="B3766" s="133"/>
      <c r="C3766" s="132"/>
      <c r="D3766" s="134"/>
      <c r="E3766" s="133"/>
      <c r="F3766" s="135"/>
      <c r="G3766" s="136"/>
      <c r="H3766" s="106"/>
      <c r="I3766" s="133"/>
      <c r="J3766" s="132"/>
      <c r="K3766" s="134"/>
      <c r="L3766" s="133"/>
      <c r="M3766" s="135"/>
      <c r="N3766" s="136"/>
      <c r="O3766" s="106"/>
      <c r="P3766" s="133"/>
      <c r="Q3766" s="132"/>
      <c r="R3766" s="134"/>
      <c r="S3766" s="133"/>
      <c r="T3766" s="135"/>
      <c r="U3766" s="136"/>
    </row>
    <row r="3767" spans="1:21" s="148" customFormat="1" x14ac:dyDescent="0.3">
      <c r="A3767" s="111"/>
      <c r="B3767" s="135"/>
      <c r="C3767" s="134"/>
      <c r="D3767" s="132"/>
      <c r="E3767" s="135"/>
      <c r="F3767" s="135"/>
      <c r="G3767" s="137"/>
      <c r="H3767" s="106"/>
      <c r="I3767" s="135"/>
      <c r="J3767" s="134"/>
      <c r="K3767" s="132"/>
      <c r="L3767" s="135"/>
      <c r="M3767" s="135"/>
      <c r="N3767" s="137"/>
      <c r="O3767" s="106"/>
      <c r="P3767" s="135"/>
      <c r="Q3767" s="134"/>
      <c r="R3767" s="132"/>
      <c r="S3767" s="135"/>
      <c r="T3767" s="135"/>
      <c r="U3767" s="137"/>
    </row>
    <row r="3768" spans="1:21" s="148" customFormat="1" x14ac:dyDescent="0.3">
      <c r="A3768" s="111"/>
      <c r="B3768" s="134"/>
      <c r="C3768" s="135"/>
      <c r="D3768" s="136"/>
      <c r="E3768" s="132"/>
      <c r="F3768" s="137"/>
      <c r="G3768" s="135"/>
      <c r="H3768" s="106"/>
      <c r="I3768" s="134"/>
      <c r="J3768" s="135"/>
      <c r="K3768" s="136"/>
      <c r="L3768" s="132"/>
      <c r="M3768" s="137"/>
      <c r="N3768" s="135"/>
      <c r="O3768" s="106"/>
      <c r="P3768" s="134"/>
      <c r="Q3768" s="135"/>
      <c r="R3768" s="136"/>
      <c r="S3768" s="132"/>
      <c r="T3768" s="137"/>
      <c r="U3768" s="135"/>
    </row>
    <row r="3769" spans="1:21" s="148" customFormat="1" x14ac:dyDescent="0.3">
      <c r="A3769" s="111"/>
      <c r="B3769" s="137"/>
      <c r="C3769" s="136"/>
      <c r="D3769" s="135"/>
      <c r="E3769" s="137"/>
      <c r="F3769" s="132"/>
      <c r="G3769" s="134"/>
      <c r="H3769" s="106"/>
      <c r="I3769" s="137"/>
      <c r="J3769" s="136"/>
      <c r="K3769" s="135"/>
      <c r="L3769" s="137"/>
      <c r="M3769" s="132"/>
      <c r="N3769" s="134"/>
      <c r="O3769" s="106"/>
      <c r="P3769" s="137"/>
      <c r="Q3769" s="136"/>
      <c r="R3769" s="135"/>
      <c r="S3769" s="137"/>
      <c r="T3769" s="132"/>
      <c r="U3769" s="134"/>
    </row>
    <row r="3770" spans="1:21" s="148" customFormat="1" x14ac:dyDescent="0.3">
      <c r="A3770" s="111"/>
      <c r="B3770" s="135"/>
      <c r="C3770" s="137"/>
      <c r="D3770" s="137"/>
      <c r="E3770" s="135"/>
      <c r="F3770" s="134"/>
      <c r="G3770" s="132"/>
      <c r="H3770" s="106"/>
      <c r="I3770" s="135"/>
      <c r="J3770" s="137"/>
      <c r="K3770" s="137"/>
      <c r="L3770" s="135"/>
      <c r="M3770" s="134"/>
      <c r="N3770" s="132"/>
      <c r="O3770" s="106"/>
      <c r="P3770" s="135"/>
      <c r="Q3770" s="137"/>
      <c r="R3770" s="137"/>
      <c r="S3770" s="135"/>
      <c r="T3770" s="134"/>
      <c r="U3770" s="132"/>
    </row>
    <row r="3771" spans="1:21" s="148" customFormat="1" x14ac:dyDescent="0.3">
      <c r="A3771" s="111"/>
      <c r="B3771" s="136"/>
      <c r="C3771" s="138"/>
      <c r="D3771" s="135"/>
      <c r="E3771" s="138"/>
      <c r="F3771" s="136"/>
      <c r="G3771" s="138"/>
      <c r="H3771" s="106"/>
      <c r="I3771" s="136"/>
      <c r="J3771" s="138"/>
      <c r="K3771" s="135"/>
      <c r="L3771" s="138"/>
      <c r="M3771" s="136"/>
      <c r="N3771" s="138"/>
      <c r="O3771" s="106"/>
      <c r="P3771" s="136"/>
      <c r="Q3771" s="138"/>
      <c r="R3771" s="135"/>
      <c r="S3771" s="138"/>
      <c r="T3771" s="136"/>
      <c r="U3771" s="138"/>
    </row>
    <row r="3772" spans="1:21" s="148" customFormat="1" x14ac:dyDescent="0.3">
      <c r="A3772" s="111"/>
      <c r="B3772" s="145"/>
      <c r="C3772" s="146"/>
      <c r="D3772" s="145"/>
      <c r="E3772" s="147"/>
      <c r="F3772" s="145"/>
      <c r="G3772" s="146"/>
      <c r="H3772" s="106"/>
      <c r="I3772" s="145"/>
      <c r="J3772" s="146"/>
      <c r="K3772" s="145"/>
      <c r="L3772" s="147"/>
      <c r="M3772" s="145"/>
      <c r="N3772" s="146"/>
      <c r="O3772" s="106"/>
      <c r="P3772" s="145"/>
      <c r="Q3772" s="146"/>
      <c r="R3772" s="145"/>
      <c r="S3772" s="147"/>
      <c r="T3772" s="145"/>
      <c r="U3772" s="146"/>
    </row>
    <row r="3773" spans="1:21" s="148" customFormat="1" x14ac:dyDescent="0.3">
      <c r="A3773" s="111"/>
      <c r="C3773" s="111" t="s">
        <v>197</v>
      </c>
      <c r="D3773" s="111" t="s">
        <v>3</v>
      </c>
      <c r="E3773" s="111" t="s">
        <v>203</v>
      </c>
      <c r="J3773" s="111" t="s">
        <v>197</v>
      </c>
      <c r="K3773" s="111" t="s">
        <v>3</v>
      </c>
      <c r="L3773" s="111" t="s">
        <v>203</v>
      </c>
      <c r="Q3773" s="111" t="s">
        <v>197</v>
      </c>
      <c r="R3773" s="111" t="s">
        <v>3</v>
      </c>
      <c r="S3773" s="111" t="s">
        <v>203</v>
      </c>
    </row>
    <row r="3774" spans="1:21" s="148" customFormat="1" x14ac:dyDescent="0.3">
      <c r="A3774" s="111"/>
      <c r="B3774" s="111" t="s">
        <v>199</v>
      </c>
      <c r="C3774" s="148" t="e">
        <f>AVERAGE(B3765,C3766,D3767,E3768,F3769,G3770)</f>
        <v>#DIV/0!</v>
      </c>
      <c r="D3774" s="148" t="e">
        <f>STDEV(B3765,C3766,D3767,E3768,F3769,G3770)</f>
        <v>#DIV/0!</v>
      </c>
      <c r="E3774" s="148" t="e">
        <f>ROUND((D3774/C3774)*100,2)&amp;"%"</f>
        <v>#DIV/0!</v>
      </c>
      <c r="I3774" s="111" t="s">
        <v>199</v>
      </c>
      <c r="J3774" s="148" t="e">
        <f>AVERAGE(I3765,J3766,K3767,L3768,M3769,N3770)</f>
        <v>#DIV/0!</v>
      </c>
      <c r="K3774" s="148" t="e">
        <f>STDEV(I3765,J3766,K3767,L3768,M3769,N3770)</f>
        <v>#DIV/0!</v>
      </c>
      <c r="L3774" s="148" t="e">
        <f>ROUND((K3774/J3774)*100,2)&amp;"%"</f>
        <v>#DIV/0!</v>
      </c>
      <c r="P3774" s="111" t="s">
        <v>199</v>
      </c>
      <c r="Q3774" s="148" t="e">
        <f>AVERAGE(P3765,Q3766,R3767,S3768,T3769,U3770)</f>
        <v>#DIV/0!</v>
      </c>
      <c r="R3774" s="148" t="e">
        <f>STDEV(P3765,Q3766,R3767,S3768,T3769,U3770)</f>
        <v>#DIV/0!</v>
      </c>
      <c r="S3774" s="148" t="e">
        <f>ROUND((R3774/Q3774)*100,2)&amp;"%"</f>
        <v>#DIV/0!</v>
      </c>
    </row>
    <row r="3775" spans="1:21" s="148" customFormat="1" x14ac:dyDescent="0.3">
      <c r="A3775" s="111"/>
      <c r="B3775" s="111" t="s">
        <v>198</v>
      </c>
      <c r="C3775" s="148" t="e">
        <f>AVERAGE(B3766,C3765,D3765,F3765,G3765,E3766)</f>
        <v>#DIV/0!</v>
      </c>
      <c r="D3775" s="148" t="e">
        <f>STDEV(B3766,C3765,D3765,E3766,F3765,G3765)</f>
        <v>#DIV/0!</v>
      </c>
      <c r="E3775" s="148" t="e">
        <f t="shared" ref="E3775:E3779" si="627">ROUND((D3775/C3775)*100,2)&amp;"%"</f>
        <v>#DIV/0!</v>
      </c>
      <c r="F3775" s="111"/>
      <c r="G3775" s="111"/>
      <c r="I3775" s="111" t="s">
        <v>198</v>
      </c>
      <c r="J3775" s="148" t="e">
        <f>AVERAGE(I3766,J3765,K3765,M3765,N3765,L3766)</f>
        <v>#DIV/0!</v>
      </c>
      <c r="K3775" s="148" t="e">
        <f>STDEV(I3766,J3765,K3765,L3766,M3765,N3765)</f>
        <v>#DIV/0!</v>
      </c>
      <c r="L3775" s="148" t="e">
        <f t="shared" ref="L3775:L3779" si="628">ROUND((K3775/J3775)*100,2)&amp;"%"</f>
        <v>#DIV/0!</v>
      </c>
      <c r="M3775" s="111"/>
      <c r="N3775" s="111"/>
      <c r="P3775" s="111" t="s">
        <v>198</v>
      </c>
      <c r="Q3775" s="148" t="e">
        <f>AVERAGE(P3766,Q3765,R3765,T3765,U3765,S3766)</f>
        <v>#DIV/0!</v>
      </c>
      <c r="R3775" s="148" t="e">
        <f>STDEV(P3766,Q3765,R3765,S3766,T3765,U3765)</f>
        <v>#DIV/0!</v>
      </c>
      <c r="S3775" s="148" t="e">
        <f t="shared" ref="S3775:S3779" si="629">ROUND((R3775/Q3775)*100,2)&amp;"%"</f>
        <v>#DIV/0!</v>
      </c>
      <c r="T3775" s="111"/>
      <c r="U3775" s="111"/>
    </row>
    <row r="3776" spans="1:21" s="148" customFormat="1" x14ac:dyDescent="0.3">
      <c r="A3776" s="111"/>
      <c r="B3776" s="111" t="s">
        <v>200</v>
      </c>
      <c r="C3776" s="148" t="e">
        <f>AVERAGE(B3768,C3767,D3766,E3765,F3770,G3769)</f>
        <v>#DIV/0!</v>
      </c>
      <c r="D3776" s="148" t="e">
        <f>STDEV(B3768,C3767,D3766,E3765,F3770,G3769)</f>
        <v>#DIV/0!</v>
      </c>
      <c r="E3776" s="148" t="e">
        <f t="shared" si="627"/>
        <v>#DIV/0!</v>
      </c>
      <c r="F3776" s="111"/>
      <c r="G3776" s="111"/>
      <c r="I3776" s="111" t="s">
        <v>200</v>
      </c>
      <c r="J3776" s="148" t="e">
        <f>AVERAGE(I3768,J3767,K3766,L3765,M3770,N3769)</f>
        <v>#DIV/0!</v>
      </c>
      <c r="K3776" s="148" t="e">
        <f>STDEV(I3768,J3767,K3766,L3765,M3770,N3769)</f>
        <v>#DIV/0!</v>
      </c>
      <c r="L3776" s="148" t="e">
        <f t="shared" si="628"/>
        <v>#DIV/0!</v>
      </c>
      <c r="M3776" s="111"/>
      <c r="N3776" s="111"/>
      <c r="P3776" s="111" t="s">
        <v>200</v>
      </c>
      <c r="Q3776" s="148" t="e">
        <f>AVERAGE(P3768,Q3767,R3766,S3765,T3770,U3769)</f>
        <v>#DIV/0!</v>
      </c>
      <c r="R3776" s="148" t="e">
        <f>STDEV(P3768,Q3767,R3766,S3765,T3770,U3769)</f>
        <v>#DIV/0!</v>
      </c>
      <c r="S3776" s="148" t="e">
        <f t="shared" si="629"/>
        <v>#DIV/0!</v>
      </c>
      <c r="T3776" s="111"/>
      <c r="U3776" s="111"/>
    </row>
    <row r="3777" spans="1:21" s="148" customFormat="1" x14ac:dyDescent="0.3">
      <c r="A3777" s="111"/>
      <c r="B3777" s="111" t="s">
        <v>201</v>
      </c>
      <c r="C3777" s="148" t="e">
        <f>AVERAGE(B3769,C3770,D3770,E3769,F3768,G3767)</f>
        <v>#DIV/0!</v>
      </c>
      <c r="D3777" s="148" t="e">
        <f>STDEV(B3769,C3770,D3770,E3769,F3768,G3767)</f>
        <v>#DIV/0!</v>
      </c>
      <c r="E3777" s="148" t="e">
        <f t="shared" si="627"/>
        <v>#DIV/0!</v>
      </c>
      <c r="F3777" s="111"/>
      <c r="G3777" s="111"/>
      <c r="I3777" s="111" t="s">
        <v>201</v>
      </c>
      <c r="J3777" s="148" t="e">
        <f>AVERAGE(I3769,J3770,K3770,L3769,M3768,N3767)</f>
        <v>#DIV/0!</v>
      </c>
      <c r="K3777" s="148" t="e">
        <f>STDEV(I3769,J3770,K3770,L3769,M3768,N3767)</f>
        <v>#DIV/0!</v>
      </c>
      <c r="L3777" s="148" t="e">
        <f t="shared" si="628"/>
        <v>#DIV/0!</v>
      </c>
      <c r="M3777" s="111"/>
      <c r="N3777" s="111"/>
      <c r="P3777" s="111" t="s">
        <v>201</v>
      </c>
      <c r="Q3777" s="148" t="e">
        <f>AVERAGE(P3769,Q3770,R3770,S3769,T3768,U3767)</f>
        <v>#DIV/0!</v>
      </c>
      <c r="R3777" s="148" t="e">
        <f>STDEV(P3769,Q3770,R3770,S3769,T3768,U3767)</f>
        <v>#DIV/0!</v>
      </c>
      <c r="S3777" s="148" t="e">
        <f t="shared" si="629"/>
        <v>#DIV/0!</v>
      </c>
      <c r="T3777" s="111"/>
      <c r="U3777" s="111"/>
    </row>
    <row r="3778" spans="1:21" s="148" customFormat="1" x14ac:dyDescent="0.3">
      <c r="A3778" s="111"/>
      <c r="B3778" s="111" t="s">
        <v>202</v>
      </c>
      <c r="C3778" s="148" t="e">
        <f>AVERAGE(B3771,C3769,D3768,G3766,F3771,E3772)</f>
        <v>#DIV/0!</v>
      </c>
      <c r="D3778" s="148" t="e">
        <f>STDEV(B3771,C3769,D3768,G3766,F3771,E3772)</f>
        <v>#DIV/0!</v>
      </c>
      <c r="E3778" s="148" t="e">
        <f t="shared" si="627"/>
        <v>#DIV/0!</v>
      </c>
      <c r="F3778" s="111"/>
      <c r="G3778" s="111"/>
      <c r="I3778" s="111" t="s">
        <v>202</v>
      </c>
      <c r="J3778" s="148" t="e">
        <f>AVERAGE(I3771,J3769,K3768,N3766,M3771,L3772)</f>
        <v>#DIV/0!</v>
      </c>
      <c r="K3778" s="148" t="e">
        <f>STDEV(I3771,J3769,K3768,N3766,M3771,L3772)</f>
        <v>#DIV/0!</v>
      </c>
      <c r="L3778" s="148" t="e">
        <f t="shared" si="628"/>
        <v>#DIV/0!</v>
      </c>
      <c r="M3778" s="111"/>
      <c r="N3778" s="111"/>
      <c r="P3778" s="111" t="s">
        <v>202</v>
      </c>
      <c r="Q3778" s="148" t="e">
        <f>AVERAGE(P3771,Q3769,R3768,U3766,T3771,S3772)</f>
        <v>#DIV/0!</v>
      </c>
      <c r="R3778" s="148" t="e">
        <f>STDEV(P3771,Q3769,R3768,U3766,T3771,S3772)</f>
        <v>#DIV/0!</v>
      </c>
      <c r="S3778" s="148" t="e">
        <f t="shared" si="629"/>
        <v>#DIV/0!</v>
      </c>
      <c r="T3778" s="111"/>
      <c r="U3778" s="111"/>
    </row>
    <row r="3779" spans="1:21" s="148" customFormat="1" x14ac:dyDescent="0.3">
      <c r="A3779" s="111"/>
      <c r="B3779" s="111" t="s">
        <v>204</v>
      </c>
      <c r="C3779" s="148" t="e">
        <f>AVERAGE(B3772,C3771,D3772,E3771,F3772,G3771)</f>
        <v>#DIV/0!</v>
      </c>
      <c r="D3779" s="148" t="e">
        <f>STDEV(B3772,C3771,D3772,E3771,F3772,G3771)</f>
        <v>#DIV/0!</v>
      </c>
      <c r="E3779" s="148" t="e">
        <f t="shared" si="627"/>
        <v>#DIV/0!</v>
      </c>
      <c r="F3779" s="111"/>
      <c r="G3779" s="111"/>
      <c r="I3779" s="111" t="s">
        <v>204</v>
      </c>
      <c r="J3779" s="148" t="e">
        <f>AVERAGE(I3772,J3771,K3772,L3771,M3772,N3771)</f>
        <v>#DIV/0!</v>
      </c>
      <c r="K3779" s="148" t="e">
        <f>STDEV(I3772,J3771,K3772,L3771,M3772,N3771)</f>
        <v>#DIV/0!</v>
      </c>
      <c r="L3779" s="148" t="e">
        <f t="shared" si="628"/>
        <v>#DIV/0!</v>
      </c>
      <c r="M3779" s="111"/>
      <c r="N3779" s="111"/>
      <c r="P3779" s="111" t="s">
        <v>204</v>
      </c>
      <c r="Q3779" s="148" t="e">
        <f>AVERAGE(P3772,Q3771,R3772,S3771,T3772,U3771)</f>
        <v>#DIV/0!</v>
      </c>
      <c r="R3779" s="148" t="e">
        <f>STDEV(P3772,Q3771,R3772,S3771,T3772,U3771)</f>
        <v>#DIV/0!</v>
      </c>
      <c r="S3779" s="148" t="e">
        <f t="shared" si="629"/>
        <v>#DIV/0!</v>
      </c>
      <c r="T3779" s="111"/>
      <c r="U3779" s="111"/>
    </row>
    <row r="3780" spans="1:21" s="148" customFormat="1" x14ac:dyDescent="0.3">
      <c r="A3780" s="111"/>
      <c r="B3780" s="111"/>
      <c r="C3780" s="111"/>
      <c r="D3780" s="111"/>
      <c r="E3780" s="111"/>
      <c r="F3780" s="111"/>
      <c r="G3780" s="111"/>
      <c r="I3780" s="111"/>
      <c r="J3780" s="111"/>
      <c r="K3780" s="111"/>
      <c r="L3780" s="111"/>
      <c r="M3780" s="111"/>
      <c r="N3780" s="111"/>
      <c r="P3780" s="111"/>
      <c r="Q3780" s="111"/>
      <c r="R3780" s="111"/>
      <c r="S3780" s="111"/>
      <c r="T3780" s="111"/>
      <c r="U3780" s="111"/>
    </row>
    <row r="3781" spans="1:21" s="148" customFormat="1" x14ac:dyDescent="0.3">
      <c r="A3781" s="111"/>
      <c r="B3781" s="52" t="s">
        <v>194</v>
      </c>
      <c r="C3781" s="106"/>
      <c r="D3781" s="106"/>
      <c r="E3781" s="106"/>
      <c r="F3781" s="106"/>
      <c r="G3781" s="106"/>
      <c r="H3781" s="106"/>
      <c r="I3781" s="52" t="s">
        <v>195</v>
      </c>
      <c r="J3781" s="106"/>
      <c r="K3781" s="106"/>
      <c r="L3781" s="106"/>
      <c r="M3781" s="106"/>
      <c r="N3781" s="106"/>
      <c r="O3781" s="106"/>
      <c r="P3781" s="52" t="s">
        <v>196</v>
      </c>
      <c r="Q3781" s="106"/>
      <c r="R3781" s="106"/>
      <c r="S3781" s="106"/>
      <c r="T3781" s="106"/>
      <c r="U3781" s="106"/>
    </row>
    <row r="3782" spans="1:21" s="148" customFormat="1" x14ac:dyDescent="0.3">
      <c r="A3782" s="111"/>
      <c r="B3782" s="131"/>
      <c r="C3782" s="131"/>
      <c r="D3782" s="131"/>
      <c r="E3782" s="131"/>
      <c r="F3782" s="131"/>
      <c r="G3782" s="131"/>
      <c r="H3782" s="106"/>
      <c r="I3782" s="131"/>
      <c r="J3782" s="131"/>
      <c r="K3782" s="131"/>
      <c r="L3782" s="131"/>
      <c r="M3782" s="131"/>
      <c r="N3782" s="131"/>
      <c r="O3782" s="106"/>
      <c r="P3782" s="131"/>
      <c r="Q3782" s="131"/>
      <c r="R3782" s="131"/>
      <c r="S3782" s="131"/>
      <c r="T3782" s="131"/>
      <c r="U3782" s="131"/>
    </row>
    <row r="3783" spans="1:21" s="148" customFormat="1" x14ac:dyDescent="0.3">
      <c r="A3783" s="111"/>
      <c r="B3783" s="132"/>
      <c r="C3783" s="133"/>
      <c r="D3783" s="133"/>
      <c r="E3783" s="134"/>
      <c r="F3783" s="133"/>
      <c r="G3783" s="133"/>
      <c r="H3783" s="106"/>
      <c r="I3783" s="132"/>
      <c r="J3783" s="133"/>
      <c r="K3783" s="133"/>
      <c r="L3783" s="134"/>
      <c r="M3783" s="133"/>
      <c r="N3783" s="133"/>
      <c r="O3783" s="106"/>
      <c r="P3783" s="132"/>
      <c r="Q3783" s="133"/>
      <c r="R3783" s="133"/>
      <c r="S3783" s="134"/>
      <c r="T3783" s="133"/>
      <c r="U3783" s="133"/>
    </row>
    <row r="3784" spans="1:21" s="148" customFormat="1" x14ac:dyDescent="0.3">
      <c r="A3784" s="111"/>
      <c r="B3784" s="133"/>
      <c r="C3784" s="132"/>
      <c r="D3784" s="134"/>
      <c r="E3784" s="133"/>
      <c r="F3784" s="135"/>
      <c r="G3784" s="136"/>
      <c r="H3784" s="106"/>
      <c r="I3784" s="133"/>
      <c r="J3784" s="132"/>
      <c r="K3784" s="134"/>
      <c r="L3784" s="133"/>
      <c r="M3784" s="135"/>
      <c r="N3784" s="136"/>
      <c r="O3784" s="106"/>
      <c r="P3784" s="133"/>
      <c r="Q3784" s="132"/>
      <c r="R3784" s="134"/>
      <c r="S3784" s="133"/>
      <c r="T3784" s="135"/>
      <c r="U3784" s="136"/>
    </row>
    <row r="3785" spans="1:21" s="148" customFormat="1" x14ac:dyDescent="0.3">
      <c r="A3785" s="111"/>
      <c r="B3785" s="135"/>
      <c r="C3785" s="134"/>
      <c r="D3785" s="132"/>
      <c r="E3785" s="135"/>
      <c r="F3785" s="135"/>
      <c r="G3785" s="137"/>
      <c r="H3785" s="106"/>
      <c r="I3785" s="135"/>
      <c r="J3785" s="134"/>
      <c r="K3785" s="132"/>
      <c r="L3785" s="135"/>
      <c r="M3785" s="135"/>
      <c r="N3785" s="137"/>
      <c r="O3785" s="106"/>
      <c r="P3785" s="135"/>
      <c r="Q3785" s="134"/>
      <c r="R3785" s="132"/>
      <c r="S3785" s="135"/>
      <c r="T3785" s="135"/>
      <c r="U3785" s="137"/>
    </row>
    <row r="3786" spans="1:21" s="148" customFormat="1" x14ac:dyDescent="0.3">
      <c r="A3786" s="111"/>
      <c r="B3786" s="134"/>
      <c r="C3786" s="135"/>
      <c r="D3786" s="136"/>
      <c r="E3786" s="132"/>
      <c r="F3786" s="137"/>
      <c r="G3786" s="135"/>
      <c r="H3786" s="106"/>
      <c r="I3786" s="134"/>
      <c r="J3786" s="135"/>
      <c r="K3786" s="136"/>
      <c r="L3786" s="132"/>
      <c r="M3786" s="137"/>
      <c r="N3786" s="135"/>
      <c r="O3786" s="106"/>
      <c r="P3786" s="134"/>
      <c r="Q3786" s="135"/>
      <c r="R3786" s="136"/>
      <c r="S3786" s="132"/>
      <c r="T3786" s="137"/>
      <c r="U3786" s="135"/>
    </row>
    <row r="3787" spans="1:21" s="148" customFormat="1" x14ac:dyDescent="0.3">
      <c r="A3787" s="111"/>
      <c r="B3787" s="137"/>
      <c r="C3787" s="136"/>
      <c r="D3787" s="135"/>
      <c r="E3787" s="137"/>
      <c r="F3787" s="132"/>
      <c r="G3787" s="134"/>
      <c r="H3787" s="106"/>
      <c r="I3787" s="137"/>
      <c r="J3787" s="136"/>
      <c r="K3787" s="135"/>
      <c r="L3787" s="137"/>
      <c r="M3787" s="132"/>
      <c r="N3787" s="134"/>
      <c r="O3787" s="106"/>
      <c r="P3787" s="137"/>
      <c r="Q3787" s="136"/>
      <c r="R3787" s="135"/>
      <c r="S3787" s="137"/>
      <c r="T3787" s="132"/>
      <c r="U3787" s="134"/>
    </row>
    <row r="3788" spans="1:21" s="148" customFormat="1" x14ac:dyDescent="0.3">
      <c r="A3788" s="111"/>
      <c r="B3788" s="135"/>
      <c r="C3788" s="137"/>
      <c r="D3788" s="137"/>
      <c r="E3788" s="135"/>
      <c r="F3788" s="134"/>
      <c r="G3788" s="132"/>
      <c r="H3788" s="106"/>
      <c r="I3788" s="135"/>
      <c r="J3788" s="137"/>
      <c r="K3788" s="137"/>
      <c r="L3788" s="135"/>
      <c r="M3788" s="134"/>
      <c r="N3788" s="132"/>
      <c r="O3788" s="106"/>
      <c r="P3788" s="135"/>
      <c r="Q3788" s="137"/>
      <c r="R3788" s="137"/>
      <c r="S3788" s="135"/>
      <c r="T3788" s="134"/>
      <c r="U3788" s="132"/>
    </row>
    <row r="3789" spans="1:21" s="148" customFormat="1" x14ac:dyDescent="0.3">
      <c r="A3789" s="111"/>
      <c r="B3789" s="136"/>
      <c r="C3789" s="138"/>
      <c r="D3789" s="135"/>
      <c r="E3789" s="138"/>
      <c r="F3789" s="136"/>
      <c r="G3789" s="138"/>
      <c r="H3789" s="106"/>
      <c r="I3789" s="136"/>
      <c r="J3789" s="138"/>
      <c r="K3789" s="135"/>
      <c r="L3789" s="138"/>
      <c r="M3789" s="136"/>
      <c r="N3789" s="138"/>
      <c r="O3789" s="106"/>
      <c r="P3789" s="136"/>
      <c r="Q3789" s="138"/>
      <c r="R3789" s="135"/>
      <c r="S3789" s="138"/>
      <c r="T3789" s="136"/>
      <c r="U3789" s="138"/>
    </row>
    <row r="3790" spans="1:21" s="148" customFormat="1" x14ac:dyDescent="0.3">
      <c r="A3790" s="111"/>
      <c r="B3790" s="145"/>
      <c r="C3790" s="146"/>
      <c r="D3790" s="145"/>
      <c r="E3790" s="147"/>
      <c r="F3790" s="145"/>
      <c r="G3790" s="146"/>
      <c r="H3790" s="106"/>
      <c r="I3790" s="145"/>
      <c r="J3790" s="146"/>
      <c r="K3790" s="145"/>
      <c r="L3790" s="147"/>
      <c r="M3790" s="145"/>
      <c r="N3790" s="146"/>
      <c r="O3790" s="106"/>
      <c r="P3790" s="145"/>
      <c r="Q3790" s="146"/>
      <c r="R3790" s="145"/>
      <c r="S3790" s="147"/>
      <c r="T3790" s="145"/>
      <c r="U3790" s="146"/>
    </row>
    <row r="3791" spans="1:21" s="148" customFormat="1" x14ac:dyDescent="0.3">
      <c r="A3791" s="111"/>
      <c r="C3791" s="111" t="s">
        <v>197</v>
      </c>
      <c r="D3791" s="111" t="s">
        <v>3</v>
      </c>
      <c r="E3791" s="111" t="s">
        <v>203</v>
      </c>
      <c r="J3791" s="111" t="s">
        <v>197</v>
      </c>
      <c r="K3791" s="111" t="s">
        <v>3</v>
      </c>
      <c r="L3791" s="111" t="s">
        <v>203</v>
      </c>
      <c r="Q3791" s="111" t="s">
        <v>197</v>
      </c>
      <c r="R3791" s="111" t="s">
        <v>3</v>
      </c>
      <c r="S3791" s="111" t="s">
        <v>203</v>
      </c>
    </row>
    <row r="3792" spans="1:21" s="148" customFormat="1" x14ac:dyDescent="0.3">
      <c r="A3792" s="111"/>
      <c r="B3792" s="111" t="s">
        <v>199</v>
      </c>
      <c r="C3792" s="148" t="e">
        <f>AVERAGE(B3783,C3784,D3785,E3786,F3787,G3788)</f>
        <v>#DIV/0!</v>
      </c>
      <c r="D3792" s="148" t="e">
        <f>STDEV(B3783,C3784,D3785,E3786,F3787,G3788)</f>
        <v>#DIV/0!</v>
      </c>
      <c r="E3792" s="148" t="e">
        <f>ROUND((D3792/C3792)*100,2)&amp;"%"</f>
        <v>#DIV/0!</v>
      </c>
      <c r="I3792" s="111" t="s">
        <v>199</v>
      </c>
      <c r="J3792" s="148" t="e">
        <f>AVERAGE(I3783,J3784,K3785,L3786,M3787,N3788)</f>
        <v>#DIV/0!</v>
      </c>
      <c r="K3792" s="148" t="e">
        <f>STDEV(I3783,J3784,K3785,L3786,M3787,N3788)</f>
        <v>#DIV/0!</v>
      </c>
      <c r="L3792" s="148" t="e">
        <f>ROUND((K3792/J3792)*100,2)&amp;"%"</f>
        <v>#DIV/0!</v>
      </c>
      <c r="P3792" s="111" t="s">
        <v>199</v>
      </c>
      <c r="Q3792" s="148" t="e">
        <f>AVERAGE(P3783,Q3784,R3785,S3786,T3787,U3788)</f>
        <v>#DIV/0!</v>
      </c>
      <c r="R3792" s="148" t="e">
        <f>STDEV(P3783,Q3784,R3785,S3786,T3787,U3788)</f>
        <v>#DIV/0!</v>
      </c>
      <c r="S3792" s="148" t="e">
        <f>ROUND((R3792/Q3792)*100,2)&amp;"%"</f>
        <v>#DIV/0!</v>
      </c>
    </row>
    <row r="3793" spans="1:21" s="148" customFormat="1" x14ac:dyDescent="0.3">
      <c r="A3793" s="111"/>
      <c r="B3793" s="111" t="s">
        <v>198</v>
      </c>
      <c r="C3793" s="148" t="e">
        <f>AVERAGE(B3784,C3783,D3783,F3783,G3783,E3784)</f>
        <v>#DIV/0!</v>
      </c>
      <c r="D3793" s="148" t="e">
        <f>STDEV(B3784,C3783,D3783,E3784,F3783,G3783)</f>
        <v>#DIV/0!</v>
      </c>
      <c r="E3793" s="148" t="e">
        <f t="shared" ref="E3793:E3797" si="630">ROUND((D3793/C3793)*100,2)&amp;"%"</f>
        <v>#DIV/0!</v>
      </c>
      <c r="F3793" s="111"/>
      <c r="G3793" s="111"/>
      <c r="I3793" s="111" t="s">
        <v>198</v>
      </c>
      <c r="J3793" s="148" t="e">
        <f>AVERAGE(I3784,J3783,K3783,M3783,N3783,L3784)</f>
        <v>#DIV/0!</v>
      </c>
      <c r="K3793" s="148" t="e">
        <f>STDEV(I3784,J3783,K3783,L3784,M3783,N3783)</f>
        <v>#DIV/0!</v>
      </c>
      <c r="L3793" s="148" t="e">
        <f t="shared" ref="L3793:L3797" si="631">ROUND((K3793/J3793)*100,2)&amp;"%"</f>
        <v>#DIV/0!</v>
      </c>
      <c r="M3793" s="111"/>
      <c r="N3793" s="111"/>
      <c r="P3793" s="111" t="s">
        <v>198</v>
      </c>
      <c r="Q3793" s="148" t="e">
        <f>AVERAGE(P3784,Q3783,R3783,T3783,U3783,S3784)</f>
        <v>#DIV/0!</v>
      </c>
      <c r="R3793" s="148" t="e">
        <f>STDEV(P3784,Q3783,R3783,S3784,T3783,U3783)</f>
        <v>#DIV/0!</v>
      </c>
      <c r="S3793" s="148" t="e">
        <f t="shared" ref="S3793:S3797" si="632">ROUND((R3793/Q3793)*100,2)&amp;"%"</f>
        <v>#DIV/0!</v>
      </c>
      <c r="T3793" s="111"/>
      <c r="U3793" s="111"/>
    </row>
    <row r="3794" spans="1:21" s="148" customFormat="1" x14ac:dyDescent="0.3">
      <c r="A3794" s="111"/>
      <c r="B3794" s="111" t="s">
        <v>200</v>
      </c>
      <c r="C3794" s="148" t="e">
        <f>AVERAGE(B3786,C3785,D3784,E3783,F3788,G3787)</f>
        <v>#DIV/0!</v>
      </c>
      <c r="D3794" s="148" t="e">
        <f>STDEV(B3786,C3785,D3784,E3783,F3788,G3787)</f>
        <v>#DIV/0!</v>
      </c>
      <c r="E3794" s="148" t="e">
        <f t="shared" si="630"/>
        <v>#DIV/0!</v>
      </c>
      <c r="F3794" s="111"/>
      <c r="G3794" s="111"/>
      <c r="I3794" s="111" t="s">
        <v>200</v>
      </c>
      <c r="J3794" s="148" t="e">
        <f>AVERAGE(I3786,J3785,K3784,L3783,M3788,N3787)</f>
        <v>#DIV/0!</v>
      </c>
      <c r="K3794" s="148" t="e">
        <f>STDEV(I3786,J3785,K3784,L3783,M3788,N3787)</f>
        <v>#DIV/0!</v>
      </c>
      <c r="L3794" s="148" t="e">
        <f t="shared" si="631"/>
        <v>#DIV/0!</v>
      </c>
      <c r="M3794" s="111"/>
      <c r="N3794" s="111"/>
      <c r="P3794" s="111" t="s">
        <v>200</v>
      </c>
      <c r="Q3794" s="148" t="e">
        <f>AVERAGE(P3786,Q3785,R3784,S3783,T3788,U3787)</f>
        <v>#DIV/0!</v>
      </c>
      <c r="R3794" s="148" t="e">
        <f>STDEV(P3786,Q3785,R3784,S3783,T3788,U3787)</f>
        <v>#DIV/0!</v>
      </c>
      <c r="S3794" s="148" t="e">
        <f t="shared" si="632"/>
        <v>#DIV/0!</v>
      </c>
      <c r="T3794" s="111"/>
      <c r="U3794" s="111"/>
    </row>
    <row r="3795" spans="1:21" s="148" customFormat="1" x14ac:dyDescent="0.3">
      <c r="A3795" s="111"/>
      <c r="B3795" s="111" t="s">
        <v>201</v>
      </c>
      <c r="C3795" s="148" t="e">
        <f>AVERAGE(B3787,C3788,D3788,E3787,F3786,G3785)</f>
        <v>#DIV/0!</v>
      </c>
      <c r="D3795" s="148" t="e">
        <f>STDEV(B3787,C3788,D3788,E3787,F3786,G3785)</f>
        <v>#DIV/0!</v>
      </c>
      <c r="E3795" s="148" t="e">
        <f t="shared" si="630"/>
        <v>#DIV/0!</v>
      </c>
      <c r="F3795" s="111"/>
      <c r="G3795" s="111"/>
      <c r="I3795" s="111" t="s">
        <v>201</v>
      </c>
      <c r="J3795" s="148" t="e">
        <f>AVERAGE(I3787,J3788,K3788,L3787,M3786,N3785)</f>
        <v>#DIV/0!</v>
      </c>
      <c r="K3795" s="148" t="e">
        <f>STDEV(I3787,J3788,K3788,L3787,M3786,N3785)</f>
        <v>#DIV/0!</v>
      </c>
      <c r="L3795" s="148" t="e">
        <f t="shared" si="631"/>
        <v>#DIV/0!</v>
      </c>
      <c r="M3795" s="111"/>
      <c r="N3795" s="111"/>
      <c r="P3795" s="111" t="s">
        <v>201</v>
      </c>
      <c r="Q3795" s="148" t="e">
        <f>AVERAGE(P3787,Q3788,R3788,S3787,T3786,U3785)</f>
        <v>#DIV/0!</v>
      </c>
      <c r="R3795" s="148" t="e">
        <f>STDEV(P3787,Q3788,R3788,S3787,T3786,U3785)</f>
        <v>#DIV/0!</v>
      </c>
      <c r="S3795" s="148" t="e">
        <f t="shared" si="632"/>
        <v>#DIV/0!</v>
      </c>
      <c r="T3795" s="111"/>
      <c r="U3795" s="111"/>
    </row>
    <row r="3796" spans="1:21" s="148" customFormat="1" x14ac:dyDescent="0.3">
      <c r="A3796" s="111"/>
      <c r="B3796" s="111" t="s">
        <v>202</v>
      </c>
      <c r="C3796" s="148" t="e">
        <f>AVERAGE(B3789,C3787,D3786,G3784,F3789,E3790)</f>
        <v>#DIV/0!</v>
      </c>
      <c r="D3796" s="148" t="e">
        <f>STDEV(B3789,C3787,D3786,G3784,F3789,E3790)</f>
        <v>#DIV/0!</v>
      </c>
      <c r="E3796" s="148" t="e">
        <f t="shared" si="630"/>
        <v>#DIV/0!</v>
      </c>
      <c r="F3796" s="111"/>
      <c r="G3796" s="111"/>
      <c r="I3796" s="111" t="s">
        <v>202</v>
      </c>
      <c r="J3796" s="148" t="e">
        <f>AVERAGE(I3789,J3787,K3786,N3784,M3789,L3790)</f>
        <v>#DIV/0!</v>
      </c>
      <c r="K3796" s="148" t="e">
        <f>STDEV(I3789,J3787,K3786,N3784,M3789,L3790)</f>
        <v>#DIV/0!</v>
      </c>
      <c r="L3796" s="148" t="e">
        <f t="shared" si="631"/>
        <v>#DIV/0!</v>
      </c>
      <c r="M3796" s="111"/>
      <c r="N3796" s="111"/>
      <c r="P3796" s="111" t="s">
        <v>202</v>
      </c>
      <c r="Q3796" s="148" t="e">
        <f>AVERAGE(P3789,Q3787,R3786,U3784,T3789,S3790)</f>
        <v>#DIV/0!</v>
      </c>
      <c r="R3796" s="148" t="e">
        <f>STDEV(P3789,Q3787,R3786,U3784,T3789,S3790)</f>
        <v>#DIV/0!</v>
      </c>
      <c r="S3796" s="148" t="e">
        <f t="shared" si="632"/>
        <v>#DIV/0!</v>
      </c>
      <c r="T3796" s="111"/>
      <c r="U3796" s="111"/>
    </row>
    <row r="3797" spans="1:21" s="148" customFormat="1" x14ac:dyDescent="0.3">
      <c r="A3797" s="111"/>
      <c r="B3797" s="111" t="s">
        <v>204</v>
      </c>
      <c r="C3797" s="148" t="e">
        <f>AVERAGE(B3790,C3789,D3790,E3789,F3790,G3789)</f>
        <v>#DIV/0!</v>
      </c>
      <c r="D3797" s="148" t="e">
        <f>STDEV(B3790,C3789,D3790,E3789,F3790,G3789)</f>
        <v>#DIV/0!</v>
      </c>
      <c r="E3797" s="148" t="e">
        <f t="shared" si="630"/>
        <v>#DIV/0!</v>
      </c>
      <c r="F3797" s="111"/>
      <c r="G3797" s="111"/>
      <c r="I3797" s="111" t="s">
        <v>204</v>
      </c>
      <c r="J3797" s="148" t="e">
        <f>AVERAGE(I3790,J3789,K3790,L3789,M3790,N3789)</f>
        <v>#DIV/0!</v>
      </c>
      <c r="K3797" s="148" t="e">
        <f>STDEV(I3790,J3789,K3790,L3789,M3790,N3789)</f>
        <v>#DIV/0!</v>
      </c>
      <c r="L3797" s="148" t="e">
        <f t="shared" si="631"/>
        <v>#DIV/0!</v>
      </c>
      <c r="M3797" s="111"/>
      <c r="N3797" s="111"/>
      <c r="P3797" s="111" t="s">
        <v>204</v>
      </c>
      <c r="Q3797" s="148" t="e">
        <f>AVERAGE(P3790,Q3789,R3790,S3789,T3790,U3789)</f>
        <v>#DIV/0!</v>
      </c>
      <c r="R3797" s="148" t="e">
        <f>STDEV(P3790,Q3789,R3790,S3789,T3790,U3789)</f>
        <v>#DIV/0!</v>
      </c>
      <c r="S3797" s="148" t="e">
        <f t="shared" si="632"/>
        <v>#DIV/0!</v>
      </c>
      <c r="T3797" s="111"/>
      <c r="U3797" s="111"/>
    </row>
    <row r="3798" spans="1:21" s="148" customFormat="1" x14ac:dyDescent="0.3">
      <c r="A3798" s="111"/>
      <c r="B3798" s="111"/>
      <c r="C3798" s="111"/>
      <c r="D3798" s="111"/>
      <c r="E3798" s="111"/>
      <c r="F3798" s="111"/>
      <c r="G3798" s="111"/>
      <c r="I3798" s="111"/>
      <c r="J3798" s="111"/>
      <c r="K3798" s="111"/>
      <c r="L3798" s="111"/>
      <c r="M3798" s="111"/>
      <c r="N3798" s="111"/>
      <c r="P3798" s="111"/>
      <c r="Q3798" s="111"/>
      <c r="R3798" s="111"/>
      <c r="S3798" s="111"/>
      <c r="T3798" s="111"/>
      <c r="U3798" s="111"/>
    </row>
    <row r="3799" spans="1:21" s="148" customFormat="1" x14ac:dyDescent="0.3">
      <c r="A3799" s="111"/>
      <c r="B3799" s="52" t="s">
        <v>194</v>
      </c>
      <c r="C3799" s="106"/>
      <c r="D3799" s="106"/>
      <c r="E3799" s="106"/>
      <c r="F3799" s="106"/>
      <c r="G3799" s="106"/>
      <c r="H3799" s="106"/>
      <c r="I3799" s="52" t="s">
        <v>195</v>
      </c>
      <c r="J3799" s="106"/>
      <c r="K3799" s="106"/>
      <c r="L3799" s="106"/>
      <c r="M3799" s="106"/>
      <c r="N3799" s="106"/>
      <c r="O3799" s="106"/>
      <c r="P3799" s="52" t="s">
        <v>196</v>
      </c>
      <c r="Q3799" s="106"/>
      <c r="R3799" s="106"/>
      <c r="S3799" s="106"/>
      <c r="T3799" s="106"/>
      <c r="U3799" s="106"/>
    </row>
    <row r="3800" spans="1:21" s="148" customFormat="1" x14ac:dyDescent="0.3">
      <c r="A3800" s="111"/>
      <c r="B3800" s="131"/>
      <c r="C3800" s="131"/>
      <c r="D3800" s="131"/>
      <c r="E3800" s="131"/>
      <c r="F3800" s="131"/>
      <c r="G3800" s="131"/>
      <c r="H3800" s="106"/>
      <c r="I3800" s="131"/>
      <c r="J3800" s="131"/>
      <c r="K3800" s="131"/>
      <c r="L3800" s="131"/>
      <c r="M3800" s="131"/>
      <c r="N3800" s="131"/>
      <c r="O3800" s="106"/>
      <c r="P3800" s="131"/>
      <c r="Q3800" s="131"/>
      <c r="R3800" s="131"/>
      <c r="S3800" s="131"/>
      <c r="T3800" s="131"/>
      <c r="U3800" s="131"/>
    </row>
    <row r="3801" spans="1:21" s="148" customFormat="1" x14ac:dyDescent="0.3">
      <c r="A3801" s="111"/>
      <c r="B3801" s="132"/>
      <c r="C3801" s="133"/>
      <c r="D3801" s="133"/>
      <c r="E3801" s="134"/>
      <c r="F3801" s="133"/>
      <c r="G3801" s="133"/>
      <c r="H3801" s="106"/>
      <c r="I3801" s="132"/>
      <c r="J3801" s="133"/>
      <c r="K3801" s="133"/>
      <c r="L3801" s="134"/>
      <c r="M3801" s="133"/>
      <c r="N3801" s="133"/>
      <c r="O3801" s="106"/>
      <c r="P3801" s="132"/>
      <c r="Q3801" s="133"/>
      <c r="R3801" s="133"/>
      <c r="S3801" s="134"/>
      <c r="T3801" s="133"/>
      <c r="U3801" s="133"/>
    </row>
    <row r="3802" spans="1:21" s="148" customFormat="1" x14ac:dyDescent="0.3">
      <c r="A3802" s="111"/>
      <c r="B3802" s="133"/>
      <c r="C3802" s="132"/>
      <c r="D3802" s="134"/>
      <c r="E3802" s="133"/>
      <c r="F3802" s="135"/>
      <c r="G3802" s="136"/>
      <c r="H3802" s="106"/>
      <c r="I3802" s="133"/>
      <c r="J3802" s="132"/>
      <c r="K3802" s="134"/>
      <c r="L3802" s="133"/>
      <c r="M3802" s="135"/>
      <c r="N3802" s="136"/>
      <c r="O3802" s="106"/>
      <c r="P3802" s="133"/>
      <c r="Q3802" s="132"/>
      <c r="R3802" s="134"/>
      <c r="S3802" s="133"/>
      <c r="T3802" s="135"/>
      <c r="U3802" s="136"/>
    </row>
    <row r="3803" spans="1:21" s="148" customFormat="1" x14ac:dyDescent="0.3">
      <c r="A3803" s="111"/>
      <c r="B3803" s="135"/>
      <c r="C3803" s="134"/>
      <c r="D3803" s="132"/>
      <c r="E3803" s="135"/>
      <c r="F3803" s="135"/>
      <c r="G3803" s="137"/>
      <c r="H3803" s="106"/>
      <c r="I3803" s="135"/>
      <c r="J3803" s="134"/>
      <c r="K3803" s="132"/>
      <c r="L3803" s="135"/>
      <c r="M3803" s="135"/>
      <c r="N3803" s="137"/>
      <c r="O3803" s="106"/>
      <c r="P3803" s="135"/>
      <c r="Q3803" s="134"/>
      <c r="R3803" s="132"/>
      <c r="S3803" s="135"/>
      <c r="T3803" s="135"/>
      <c r="U3803" s="137"/>
    </row>
    <row r="3804" spans="1:21" s="148" customFormat="1" x14ac:dyDescent="0.3">
      <c r="A3804" s="111"/>
      <c r="B3804" s="134"/>
      <c r="C3804" s="135"/>
      <c r="D3804" s="136"/>
      <c r="E3804" s="132"/>
      <c r="F3804" s="137"/>
      <c r="G3804" s="135"/>
      <c r="H3804" s="106"/>
      <c r="I3804" s="134"/>
      <c r="J3804" s="135"/>
      <c r="K3804" s="136"/>
      <c r="L3804" s="132"/>
      <c r="M3804" s="137"/>
      <c r="N3804" s="135"/>
      <c r="O3804" s="106"/>
      <c r="P3804" s="134"/>
      <c r="Q3804" s="135"/>
      <c r="R3804" s="136"/>
      <c r="S3804" s="132"/>
      <c r="T3804" s="137"/>
      <c r="U3804" s="135"/>
    </row>
    <row r="3805" spans="1:21" s="148" customFormat="1" x14ac:dyDescent="0.3">
      <c r="A3805" s="111"/>
      <c r="B3805" s="137"/>
      <c r="C3805" s="136"/>
      <c r="D3805" s="135"/>
      <c r="E3805" s="137"/>
      <c r="F3805" s="132"/>
      <c r="G3805" s="134"/>
      <c r="H3805" s="106"/>
      <c r="I3805" s="137"/>
      <c r="J3805" s="136"/>
      <c r="K3805" s="135"/>
      <c r="L3805" s="137"/>
      <c r="M3805" s="132"/>
      <c r="N3805" s="134"/>
      <c r="O3805" s="106"/>
      <c r="P3805" s="137"/>
      <c r="Q3805" s="136"/>
      <c r="R3805" s="135"/>
      <c r="S3805" s="137"/>
      <c r="T3805" s="132"/>
      <c r="U3805" s="134"/>
    </row>
    <row r="3806" spans="1:21" s="148" customFormat="1" x14ac:dyDescent="0.3">
      <c r="A3806" s="111"/>
      <c r="B3806" s="135"/>
      <c r="C3806" s="137"/>
      <c r="D3806" s="137"/>
      <c r="E3806" s="135"/>
      <c r="F3806" s="134"/>
      <c r="G3806" s="132"/>
      <c r="H3806" s="106"/>
      <c r="I3806" s="135"/>
      <c r="J3806" s="137"/>
      <c r="K3806" s="137"/>
      <c r="L3806" s="135"/>
      <c r="M3806" s="134"/>
      <c r="N3806" s="132"/>
      <c r="O3806" s="106"/>
      <c r="P3806" s="135"/>
      <c r="Q3806" s="137"/>
      <c r="R3806" s="137"/>
      <c r="S3806" s="135"/>
      <c r="T3806" s="134"/>
      <c r="U3806" s="132"/>
    </row>
    <row r="3807" spans="1:21" s="148" customFormat="1" x14ac:dyDescent="0.3">
      <c r="A3807" s="111"/>
      <c r="B3807" s="136"/>
      <c r="C3807" s="138"/>
      <c r="D3807" s="135"/>
      <c r="E3807" s="138"/>
      <c r="F3807" s="136"/>
      <c r="G3807" s="138"/>
      <c r="H3807" s="106"/>
      <c r="I3807" s="136"/>
      <c r="J3807" s="138"/>
      <c r="K3807" s="135"/>
      <c r="L3807" s="138"/>
      <c r="M3807" s="136"/>
      <c r="N3807" s="138"/>
      <c r="O3807" s="106"/>
      <c r="P3807" s="136"/>
      <c r="Q3807" s="138"/>
      <c r="R3807" s="135"/>
      <c r="S3807" s="138"/>
      <c r="T3807" s="136"/>
      <c r="U3807" s="138"/>
    </row>
    <row r="3808" spans="1:21" s="148" customFormat="1" x14ac:dyDescent="0.3">
      <c r="A3808" s="111"/>
      <c r="B3808" s="145"/>
      <c r="C3808" s="146"/>
      <c r="D3808" s="145"/>
      <c r="E3808" s="147"/>
      <c r="F3808" s="145"/>
      <c r="G3808" s="146"/>
      <c r="H3808" s="106"/>
      <c r="I3808" s="145"/>
      <c r="J3808" s="146"/>
      <c r="K3808" s="145"/>
      <c r="L3808" s="147"/>
      <c r="M3808" s="145"/>
      <c r="N3808" s="146"/>
      <c r="O3808" s="106"/>
      <c r="P3808" s="145"/>
      <c r="Q3808" s="146"/>
      <c r="R3808" s="145"/>
      <c r="S3808" s="147"/>
      <c r="T3808" s="145"/>
      <c r="U3808" s="146"/>
    </row>
    <row r="3809" spans="1:21" s="148" customFormat="1" x14ac:dyDescent="0.3">
      <c r="A3809" s="111"/>
      <c r="C3809" s="111" t="s">
        <v>197</v>
      </c>
      <c r="D3809" s="111" t="s">
        <v>3</v>
      </c>
      <c r="E3809" s="111" t="s">
        <v>203</v>
      </c>
      <c r="J3809" s="111" t="s">
        <v>197</v>
      </c>
      <c r="K3809" s="111" t="s">
        <v>3</v>
      </c>
      <c r="L3809" s="111" t="s">
        <v>203</v>
      </c>
      <c r="Q3809" s="111" t="s">
        <v>197</v>
      </c>
      <c r="R3809" s="111" t="s">
        <v>3</v>
      </c>
      <c r="S3809" s="111" t="s">
        <v>203</v>
      </c>
    </row>
    <row r="3810" spans="1:21" s="148" customFormat="1" x14ac:dyDescent="0.3">
      <c r="A3810" s="111"/>
      <c r="B3810" s="111" t="s">
        <v>199</v>
      </c>
      <c r="C3810" s="148" t="e">
        <f>AVERAGE(B3801,C3802,D3803,E3804,F3805,G3806)</f>
        <v>#DIV/0!</v>
      </c>
      <c r="D3810" s="148" t="e">
        <f>STDEV(B3801,C3802,D3803,E3804,F3805,G3806)</f>
        <v>#DIV/0!</v>
      </c>
      <c r="E3810" s="148" t="e">
        <f>ROUND((D3810/C3810)*100,2)&amp;"%"</f>
        <v>#DIV/0!</v>
      </c>
      <c r="I3810" s="111" t="s">
        <v>199</v>
      </c>
      <c r="J3810" s="148" t="e">
        <f>AVERAGE(I3801,J3802,K3803,L3804,M3805,N3806)</f>
        <v>#DIV/0!</v>
      </c>
      <c r="K3810" s="148" t="e">
        <f>STDEV(I3801,J3802,K3803,L3804,M3805,N3806)</f>
        <v>#DIV/0!</v>
      </c>
      <c r="L3810" s="148" t="e">
        <f>ROUND((K3810/J3810)*100,2)&amp;"%"</f>
        <v>#DIV/0!</v>
      </c>
      <c r="P3810" s="111" t="s">
        <v>199</v>
      </c>
      <c r="Q3810" s="148" t="e">
        <f>AVERAGE(P3801,Q3802,R3803,S3804,T3805,U3806)</f>
        <v>#DIV/0!</v>
      </c>
      <c r="R3810" s="148" t="e">
        <f>STDEV(P3801,Q3802,R3803,S3804,T3805,U3806)</f>
        <v>#DIV/0!</v>
      </c>
      <c r="S3810" s="148" t="e">
        <f>ROUND((R3810/Q3810)*100,2)&amp;"%"</f>
        <v>#DIV/0!</v>
      </c>
    </row>
    <row r="3811" spans="1:21" s="148" customFormat="1" x14ac:dyDescent="0.3">
      <c r="A3811" s="111"/>
      <c r="B3811" s="111" t="s">
        <v>198</v>
      </c>
      <c r="C3811" s="148" t="e">
        <f>AVERAGE(B3802,C3801,D3801,F3801,G3801,E3802)</f>
        <v>#DIV/0!</v>
      </c>
      <c r="D3811" s="148" t="e">
        <f>STDEV(B3802,C3801,D3801,E3802,F3801,G3801)</f>
        <v>#DIV/0!</v>
      </c>
      <c r="E3811" s="148" t="e">
        <f t="shared" ref="E3811:E3815" si="633">ROUND((D3811/C3811)*100,2)&amp;"%"</f>
        <v>#DIV/0!</v>
      </c>
      <c r="F3811" s="111"/>
      <c r="G3811" s="111"/>
      <c r="I3811" s="111" t="s">
        <v>198</v>
      </c>
      <c r="J3811" s="148" t="e">
        <f>AVERAGE(I3802,J3801,K3801,M3801,N3801,L3802)</f>
        <v>#DIV/0!</v>
      </c>
      <c r="K3811" s="148" t="e">
        <f>STDEV(I3802,J3801,K3801,L3802,M3801,N3801)</f>
        <v>#DIV/0!</v>
      </c>
      <c r="L3811" s="148" t="e">
        <f t="shared" ref="L3811:L3815" si="634">ROUND((K3811/J3811)*100,2)&amp;"%"</f>
        <v>#DIV/0!</v>
      </c>
      <c r="M3811" s="111"/>
      <c r="N3811" s="111"/>
      <c r="P3811" s="111" t="s">
        <v>198</v>
      </c>
      <c r="Q3811" s="148" t="e">
        <f>AVERAGE(P3802,Q3801,R3801,T3801,U3801,S3802)</f>
        <v>#DIV/0!</v>
      </c>
      <c r="R3811" s="148" t="e">
        <f>STDEV(P3802,Q3801,R3801,S3802,T3801,U3801)</f>
        <v>#DIV/0!</v>
      </c>
      <c r="S3811" s="148" t="e">
        <f t="shared" ref="S3811:S3815" si="635">ROUND((R3811/Q3811)*100,2)&amp;"%"</f>
        <v>#DIV/0!</v>
      </c>
      <c r="T3811" s="111"/>
      <c r="U3811" s="111"/>
    </row>
    <row r="3812" spans="1:21" s="148" customFormat="1" x14ac:dyDescent="0.3">
      <c r="A3812" s="111"/>
      <c r="B3812" s="111" t="s">
        <v>200</v>
      </c>
      <c r="C3812" s="148" t="e">
        <f>AVERAGE(B3804,C3803,D3802,E3801,F3806,G3805)</f>
        <v>#DIV/0!</v>
      </c>
      <c r="D3812" s="148" t="e">
        <f>STDEV(B3804,C3803,D3802,E3801,F3806,G3805)</f>
        <v>#DIV/0!</v>
      </c>
      <c r="E3812" s="148" t="e">
        <f t="shared" si="633"/>
        <v>#DIV/0!</v>
      </c>
      <c r="F3812" s="111"/>
      <c r="G3812" s="111"/>
      <c r="I3812" s="111" t="s">
        <v>200</v>
      </c>
      <c r="J3812" s="148" t="e">
        <f>AVERAGE(I3804,J3803,K3802,L3801,M3806,N3805)</f>
        <v>#DIV/0!</v>
      </c>
      <c r="K3812" s="148" t="e">
        <f>STDEV(I3804,J3803,K3802,L3801,M3806,N3805)</f>
        <v>#DIV/0!</v>
      </c>
      <c r="L3812" s="148" t="e">
        <f t="shared" si="634"/>
        <v>#DIV/0!</v>
      </c>
      <c r="M3812" s="111"/>
      <c r="N3812" s="111"/>
      <c r="P3812" s="111" t="s">
        <v>200</v>
      </c>
      <c r="Q3812" s="148" t="e">
        <f>AVERAGE(P3804,Q3803,R3802,S3801,T3806,U3805)</f>
        <v>#DIV/0!</v>
      </c>
      <c r="R3812" s="148" t="e">
        <f>STDEV(P3804,Q3803,R3802,S3801,T3806,U3805)</f>
        <v>#DIV/0!</v>
      </c>
      <c r="S3812" s="148" t="e">
        <f t="shared" si="635"/>
        <v>#DIV/0!</v>
      </c>
      <c r="T3812" s="111"/>
      <c r="U3812" s="111"/>
    </row>
    <row r="3813" spans="1:21" s="148" customFormat="1" x14ac:dyDescent="0.3">
      <c r="A3813" s="111"/>
      <c r="B3813" s="111" t="s">
        <v>201</v>
      </c>
      <c r="C3813" s="148" t="e">
        <f>AVERAGE(B3805,C3806,D3806,E3805,F3804,G3803)</f>
        <v>#DIV/0!</v>
      </c>
      <c r="D3813" s="148" t="e">
        <f>STDEV(B3805,C3806,D3806,E3805,F3804,G3803)</f>
        <v>#DIV/0!</v>
      </c>
      <c r="E3813" s="148" t="e">
        <f t="shared" si="633"/>
        <v>#DIV/0!</v>
      </c>
      <c r="F3813" s="111"/>
      <c r="G3813" s="111"/>
      <c r="I3813" s="111" t="s">
        <v>201</v>
      </c>
      <c r="J3813" s="148" t="e">
        <f>AVERAGE(I3805,J3806,K3806,L3805,M3804,N3803)</f>
        <v>#DIV/0!</v>
      </c>
      <c r="K3813" s="148" t="e">
        <f>STDEV(I3805,J3806,K3806,L3805,M3804,N3803)</f>
        <v>#DIV/0!</v>
      </c>
      <c r="L3813" s="148" t="e">
        <f t="shared" si="634"/>
        <v>#DIV/0!</v>
      </c>
      <c r="M3813" s="111"/>
      <c r="N3813" s="111"/>
      <c r="P3813" s="111" t="s">
        <v>201</v>
      </c>
      <c r="Q3813" s="148" t="e">
        <f>AVERAGE(P3805,Q3806,R3806,S3805,T3804,U3803)</f>
        <v>#DIV/0!</v>
      </c>
      <c r="R3813" s="148" t="e">
        <f>STDEV(P3805,Q3806,R3806,S3805,T3804,U3803)</f>
        <v>#DIV/0!</v>
      </c>
      <c r="S3813" s="148" t="e">
        <f t="shared" si="635"/>
        <v>#DIV/0!</v>
      </c>
      <c r="T3813" s="111"/>
      <c r="U3813" s="111"/>
    </row>
    <row r="3814" spans="1:21" s="148" customFormat="1" x14ac:dyDescent="0.3">
      <c r="A3814" s="111"/>
      <c r="B3814" s="111" t="s">
        <v>202</v>
      </c>
      <c r="C3814" s="148" t="e">
        <f>AVERAGE(B3807,C3805,D3804,G3802,F3807,E3808)</f>
        <v>#DIV/0!</v>
      </c>
      <c r="D3814" s="148" t="e">
        <f>STDEV(B3807,C3805,D3804,G3802,F3807,E3808)</f>
        <v>#DIV/0!</v>
      </c>
      <c r="E3814" s="148" t="e">
        <f t="shared" si="633"/>
        <v>#DIV/0!</v>
      </c>
      <c r="F3814" s="111"/>
      <c r="G3814" s="111"/>
      <c r="I3814" s="111" t="s">
        <v>202</v>
      </c>
      <c r="J3814" s="148" t="e">
        <f>AVERAGE(I3807,J3805,K3804,N3802,M3807,L3808)</f>
        <v>#DIV/0!</v>
      </c>
      <c r="K3814" s="148" t="e">
        <f>STDEV(I3807,J3805,K3804,N3802,M3807,L3808)</f>
        <v>#DIV/0!</v>
      </c>
      <c r="L3814" s="148" t="e">
        <f t="shared" si="634"/>
        <v>#DIV/0!</v>
      </c>
      <c r="M3814" s="111"/>
      <c r="N3814" s="111"/>
      <c r="P3814" s="111" t="s">
        <v>202</v>
      </c>
      <c r="Q3814" s="148" t="e">
        <f>AVERAGE(P3807,Q3805,R3804,U3802,T3807,S3808)</f>
        <v>#DIV/0!</v>
      </c>
      <c r="R3814" s="148" t="e">
        <f>STDEV(P3807,Q3805,R3804,U3802,T3807,S3808)</f>
        <v>#DIV/0!</v>
      </c>
      <c r="S3814" s="148" t="e">
        <f t="shared" si="635"/>
        <v>#DIV/0!</v>
      </c>
      <c r="T3814" s="111"/>
      <c r="U3814" s="111"/>
    </row>
    <row r="3815" spans="1:21" s="148" customFormat="1" x14ac:dyDescent="0.3">
      <c r="A3815" s="111"/>
      <c r="B3815" s="111" t="s">
        <v>204</v>
      </c>
      <c r="C3815" s="148" t="e">
        <f>AVERAGE(B3808,C3807,D3808,E3807,F3808,G3807)</f>
        <v>#DIV/0!</v>
      </c>
      <c r="D3815" s="148" t="e">
        <f>STDEV(B3808,C3807,D3808,E3807,F3808,G3807)</f>
        <v>#DIV/0!</v>
      </c>
      <c r="E3815" s="148" t="e">
        <f t="shared" si="633"/>
        <v>#DIV/0!</v>
      </c>
      <c r="F3815" s="111"/>
      <c r="G3815" s="111"/>
      <c r="I3815" s="111" t="s">
        <v>204</v>
      </c>
      <c r="J3815" s="148" t="e">
        <f>AVERAGE(I3808,J3807,K3808,L3807,M3808,N3807)</f>
        <v>#DIV/0!</v>
      </c>
      <c r="K3815" s="148" t="e">
        <f>STDEV(I3808,J3807,K3808,L3807,M3808,N3807)</f>
        <v>#DIV/0!</v>
      </c>
      <c r="L3815" s="148" t="e">
        <f t="shared" si="634"/>
        <v>#DIV/0!</v>
      </c>
      <c r="M3815" s="111"/>
      <c r="N3815" s="111"/>
      <c r="P3815" s="111" t="s">
        <v>204</v>
      </c>
      <c r="Q3815" s="148" t="e">
        <f>AVERAGE(P3808,Q3807,R3808,S3807,T3808,U3807)</f>
        <v>#DIV/0!</v>
      </c>
      <c r="R3815" s="148" t="e">
        <f>STDEV(P3808,Q3807,R3808,S3807,T3808,U3807)</f>
        <v>#DIV/0!</v>
      </c>
      <c r="S3815" s="148" t="e">
        <f t="shared" si="635"/>
        <v>#DIV/0!</v>
      </c>
      <c r="T3815" s="111"/>
      <c r="U3815" s="111"/>
    </row>
    <row r="3816" spans="1:21" s="148" customFormat="1" x14ac:dyDescent="0.3">
      <c r="A3816" s="111"/>
      <c r="B3816" s="111"/>
      <c r="C3816" s="111"/>
      <c r="D3816" s="111"/>
      <c r="E3816" s="111"/>
      <c r="F3816" s="111"/>
      <c r="G3816" s="111"/>
      <c r="I3816" s="111"/>
      <c r="J3816" s="111"/>
      <c r="K3816" s="111"/>
      <c r="L3816" s="111"/>
      <c r="M3816" s="111"/>
      <c r="N3816" s="111"/>
      <c r="P3816" s="111"/>
      <c r="Q3816" s="111"/>
      <c r="R3816" s="111"/>
      <c r="S3816" s="111"/>
      <c r="T3816" s="111"/>
      <c r="U3816" s="111"/>
    </row>
    <row r="3817" spans="1:21" s="148" customFormat="1" x14ac:dyDescent="0.3">
      <c r="A3817" s="111"/>
      <c r="B3817" s="52" t="s">
        <v>194</v>
      </c>
      <c r="C3817" s="106"/>
      <c r="D3817" s="106"/>
      <c r="E3817" s="106"/>
      <c r="F3817" s="106"/>
      <c r="G3817" s="106"/>
      <c r="H3817" s="106"/>
      <c r="I3817" s="52" t="s">
        <v>195</v>
      </c>
      <c r="J3817" s="106"/>
      <c r="K3817" s="106"/>
      <c r="L3817" s="106"/>
      <c r="M3817" s="106"/>
      <c r="N3817" s="106"/>
      <c r="O3817" s="106"/>
      <c r="P3817" s="52" t="s">
        <v>196</v>
      </c>
      <c r="Q3817" s="106"/>
      <c r="R3817" s="106"/>
      <c r="S3817" s="106"/>
      <c r="T3817" s="106"/>
      <c r="U3817" s="106"/>
    </row>
    <row r="3818" spans="1:21" s="148" customFormat="1" x14ac:dyDescent="0.3">
      <c r="A3818" s="111"/>
      <c r="B3818" s="131"/>
      <c r="C3818" s="131"/>
      <c r="D3818" s="131"/>
      <c r="E3818" s="131"/>
      <c r="F3818" s="131"/>
      <c r="G3818" s="131"/>
      <c r="H3818" s="106"/>
      <c r="I3818" s="131"/>
      <c r="J3818" s="131"/>
      <c r="K3818" s="131"/>
      <c r="L3818" s="131"/>
      <c r="M3818" s="131"/>
      <c r="N3818" s="131"/>
      <c r="O3818" s="106"/>
      <c r="P3818" s="131"/>
      <c r="Q3818" s="131"/>
      <c r="R3818" s="131"/>
      <c r="S3818" s="131"/>
      <c r="T3818" s="131"/>
      <c r="U3818" s="131"/>
    </row>
    <row r="3819" spans="1:21" s="148" customFormat="1" x14ac:dyDescent="0.3">
      <c r="A3819" s="111"/>
      <c r="B3819" s="132"/>
      <c r="C3819" s="133"/>
      <c r="D3819" s="133"/>
      <c r="E3819" s="134"/>
      <c r="F3819" s="133"/>
      <c r="G3819" s="133"/>
      <c r="H3819" s="106"/>
      <c r="I3819" s="132"/>
      <c r="J3819" s="133"/>
      <c r="K3819" s="133"/>
      <c r="L3819" s="134"/>
      <c r="M3819" s="133"/>
      <c r="N3819" s="133"/>
      <c r="O3819" s="106"/>
      <c r="P3819" s="132"/>
      <c r="Q3819" s="133"/>
      <c r="R3819" s="133"/>
      <c r="S3819" s="134"/>
      <c r="T3819" s="133"/>
      <c r="U3819" s="133"/>
    </row>
    <row r="3820" spans="1:21" s="148" customFormat="1" x14ac:dyDescent="0.3">
      <c r="A3820" s="111"/>
      <c r="B3820" s="133"/>
      <c r="C3820" s="132"/>
      <c r="D3820" s="134"/>
      <c r="E3820" s="133"/>
      <c r="F3820" s="135"/>
      <c r="G3820" s="136"/>
      <c r="H3820" s="106"/>
      <c r="I3820" s="133"/>
      <c r="J3820" s="132"/>
      <c r="K3820" s="134"/>
      <c r="L3820" s="133"/>
      <c r="M3820" s="135"/>
      <c r="N3820" s="136"/>
      <c r="O3820" s="106"/>
      <c r="P3820" s="133"/>
      <c r="Q3820" s="132"/>
      <c r="R3820" s="134"/>
      <c r="S3820" s="133"/>
      <c r="T3820" s="135"/>
      <c r="U3820" s="136"/>
    </row>
    <row r="3821" spans="1:21" s="148" customFormat="1" x14ac:dyDescent="0.3">
      <c r="A3821" s="111"/>
      <c r="B3821" s="135"/>
      <c r="C3821" s="134"/>
      <c r="D3821" s="132"/>
      <c r="E3821" s="135"/>
      <c r="F3821" s="135"/>
      <c r="G3821" s="137"/>
      <c r="H3821" s="106"/>
      <c r="I3821" s="135"/>
      <c r="J3821" s="134"/>
      <c r="K3821" s="132"/>
      <c r="L3821" s="135"/>
      <c r="M3821" s="135"/>
      <c r="N3821" s="137"/>
      <c r="O3821" s="106"/>
      <c r="P3821" s="135"/>
      <c r="Q3821" s="134"/>
      <c r="R3821" s="132"/>
      <c r="S3821" s="135"/>
      <c r="T3821" s="135"/>
      <c r="U3821" s="137"/>
    </row>
    <row r="3822" spans="1:21" s="148" customFormat="1" x14ac:dyDescent="0.3">
      <c r="A3822" s="111"/>
      <c r="B3822" s="134"/>
      <c r="C3822" s="135"/>
      <c r="D3822" s="136"/>
      <c r="E3822" s="132"/>
      <c r="F3822" s="137"/>
      <c r="G3822" s="135"/>
      <c r="H3822" s="106"/>
      <c r="I3822" s="134"/>
      <c r="J3822" s="135"/>
      <c r="K3822" s="136"/>
      <c r="L3822" s="132"/>
      <c r="M3822" s="137"/>
      <c r="N3822" s="135"/>
      <c r="O3822" s="106"/>
      <c r="P3822" s="134"/>
      <c r="Q3822" s="135"/>
      <c r="R3822" s="136"/>
      <c r="S3822" s="132"/>
      <c r="T3822" s="137"/>
      <c r="U3822" s="135"/>
    </row>
    <row r="3823" spans="1:21" s="148" customFormat="1" x14ac:dyDescent="0.3">
      <c r="A3823" s="111"/>
      <c r="B3823" s="137"/>
      <c r="C3823" s="136"/>
      <c r="D3823" s="135"/>
      <c r="E3823" s="137"/>
      <c r="F3823" s="132"/>
      <c r="G3823" s="134"/>
      <c r="H3823" s="106"/>
      <c r="I3823" s="137"/>
      <c r="J3823" s="136"/>
      <c r="K3823" s="135"/>
      <c r="L3823" s="137"/>
      <c r="M3823" s="132"/>
      <c r="N3823" s="134"/>
      <c r="O3823" s="106"/>
      <c r="P3823" s="137"/>
      <c r="Q3823" s="136"/>
      <c r="R3823" s="135"/>
      <c r="S3823" s="137"/>
      <c r="T3823" s="132"/>
      <c r="U3823" s="134"/>
    </row>
    <row r="3824" spans="1:21" s="148" customFormat="1" x14ac:dyDescent="0.3">
      <c r="A3824" s="111"/>
      <c r="B3824" s="135"/>
      <c r="C3824" s="137"/>
      <c r="D3824" s="137"/>
      <c r="E3824" s="135"/>
      <c r="F3824" s="134"/>
      <c r="G3824" s="132"/>
      <c r="H3824" s="106"/>
      <c r="I3824" s="135"/>
      <c r="J3824" s="137"/>
      <c r="K3824" s="137"/>
      <c r="L3824" s="135"/>
      <c r="M3824" s="134"/>
      <c r="N3824" s="132"/>
      <c r="O3824" s="106"/>
      <c r="P3824" s="135"/>
      <c r="Q3824" s="137"/>
      <c r="R3824" s="137"/>
      <c r="S3824" s="135"/>
      <c r="T3824" s="134"/>
      <c r="U3824" s="132"/>
    </row>
    <row r="3825" spans="1:21" s="148" customFormat="1" x14ac:dyDescent="0.3">
      <c r="A3825" s="111"/>
      <c r="B3825" s="136"/>
      <c r="C3825" s="138"/>
      <c r="D3825" s="135"/>
      <c r="E3825" s="138"/>
      <c r="F3825" s="136"/>
      <c r="G3825" s="138"/>
      <c r="H3825" s="106"/>
      <c r="I3825" s="136"/>
      <c r="J3825" s="138"/>
      <c r="K3825" s="135"/>
      <c r="L3825" s="138"/>
      <c r="M3825" s="136"/>
      <c r="N3825" s="138"/>
      <c r="O3825" s="106"/>
      <c r="P3825" s="136"/>
      <c r="Q3825" s="138"/>
      <c r="R3825" s="135"/>
      <c r="S3825" s="138"/>
      <c r="T3825" s="136"/>
      <c r="U3825" s="138"/>
    </row>
    <row r="3826" spans="1:21" s="148" customFormat="1" x14ac:dyDescent="0.3">
      <c r="A3826" s="111"/>
      <c r="B3826" s="145"/>
      <c r="C3826" s="146"/>
      <c r="D3826" s="145"/>
      <c r="E3826" s="147"/>
      <c r="F3826" s="145"/>
      <c r="G3826" s="146"/>
      <c r="H3826" s="106"/>
      <c r="I3826" s="145"/>
      <c r="J3826" s="146"/>
      <c r="K3826" s="145"/>
      <c r="L3826" s="147"/>
      <c r="M3826" s="145"/>
      <c r="N3826" s="146"/>
      <c r="O3826" s="106"/>
      <c r="P3826" s="145"/>
      <c r="Q3826" s="146"/>
      <c r="R3826" s="145"/>
      <c r="S3826" s="147"/>
      <c r="T3826" s="145"/>
      <c r="U3826" s="146"/>
    </row>
    <row r="3827" spans="1:21" s="148" customFormat="1" x14ac:dyDescent="0.3">
      <c r="A3827" s="111"/>
      <c r="C3827" s="111" t="s">
        <v>197</v>
      </c>
      <c r="D3827" s="111" t="s">
        <v>3</v>
      </c>
      <c r="E3827" s="111" t="s">
        <v>203</v>
      </c>
      <c r="J3827" s="111" t="s">
        <v>197</v>
      </c>
      <c r="K3827" s="111" t="s">
        <v>3</v>
      </c>
      <c r="L3827" s="111" t="s">
        <v>203</v>
      </c>
      <c r="Q3827" s="111" t="s">
        <v>197</v>
      </c>
      <c r="R3827" s="111" t="s">
        <v>3</v>
      </c>
      <c r="S3827" s="111" t="s">
        <v>203</v>
      </c>
    </row>
    <row r="3828" spans="1:21" s="148" customFormat="1" x14ac:dyDescent="0.3">
      <c r="A3828" s="111"/>
      <c r="B3828" s="111" t="s">
        <v>199</v>
      </c>
      <c r="C3828" s="148" t="e">
        <f>AVERAGE(B3819,C3820,D3821,E3822,F3823,G3824)</f>
        <v>#DIV/0!</v>
      </c>
      <c r="D3828" s="148" t="e">
        <f>STDEV(B3819,C3820,D3821,E3822,F3823,G3824)</f>
        <v>#DIV/0!</v>
      </c>
      <c r="E3828" s="148" t="e">
        <f>ROUND((D3828/C3828)*100,2)&amp;"%"</f>
        <v>#DIV/0!</v>
      </c>
      <c r="I3828" s="111" t="s">
        <v>199</v>
      </c>
      <c r="J3828" s="148" t="e">
        <f>AVERAGE(I3819,J3820,K3821,L3822,M3823,N3824)</f>
        <v>#DIV/0!</v>
      </c>
      <c r="K3828" s="148" t="e">
        <f>STDEV(I3819,J3820,K3821,L3822,M3823,N3824)</f>
        <v>#DIV/0!</v>
      </c>
      <c r="L3828" s="148" t="e">
        <f>ROUND((K3828/J3828)*100,2)&amp;"%"</f>
        <v>#DIV/0!</v>
      </c>
      <c r="P3828" s="111" t="s">
        <v>199</v>
      </c>
      <c r="Q3828" s="148" t="e">
        <f>AVERAGE(P3819,Q3820,R3821,S3822,T3823,U3824)</f>
        <v>#DIV/0!</v>
      </c>
      <c r="R3828" s="148" t="e">
        <f>STDEV(P3819,Q3820,R3821,S3822,T3823,U3824)</f>
        <v>#DIV/0!</v>
      </c>
      <c r="S3828" s="148" t="e">
        <f>ROUND((R3828/Q3828)*100,2)&amp;"%"</f>
        <v>#DIV/0!</v>
      </c>
    </row>
    <row r="3829" spans="1:21" s="148" customFormat="1" x14ac:dyDescent="0.3">
      <c r="A3829" s="111"/>
      <c r="B3829" s="111" t="s">
        <v>198</v>
      </c>
      <c r="C3829" s="148" t="e">
        <f>AVERAGE(B3820,C3819,D3819,F3819,G3819,E3820)</f>
        <v>#DIV/0!</v>
      </c>
      <c r="D3829" s="148" t="e">
        <f>STDEV(B3820,C3819,D3819,E3820,F3819,G3819)</f>
        <v>#DIV/0!</v>
      </c>
      <c r="E3829" s="148" t="e">
        <f t="shared" ref="E3829:E3833" si="636">ROUND((D3829/C3829)*100,2)&amp;"%"</f>
        <v>#DIV/0!</v>
      </c>
      <c r="F3829" s="111"/>
      <c r="G3829" s="111"/>
      <c r="I3829" s="111" t="s">
        <v>198</v>
      </c>
      <c r="J3829" s="148" t="e">
        <f>AVERAGE(I3820,J3819,K3819,M3819,N3819,L3820)</f>
        <v>#DIV/0!</v>
      </c>
      <c r="K3829" s="148" t="e">
        <f>STDEV(I3820,J3819,K3819,L3820,M3819,N3819)</f>
        <v>#DIV/0!</v>
      </c>
      <c r="L3829" s="148" t="e">
        <f t="shared" ref="L3829:L3833" si="637">ROUND((K3829/J3829)*100,2)&amp;"%"</f>
        <v>#DIV/0!</v>
      </c>
      <c r="M3829" s="111"/>
      <c r="N3829" s="111"/>
      <c r="P3829" s="111" t="s">
        <v>198</v>
      </c>
      <c r="Q3829" s="148" t="e">
        <f>AVERAGE(P3820,Q3819,R3819,T3819,U3819,S3820)</f>
        <v>#DIV/0!</v>
      </c>
      <c r="R3829" s="148" t="e">
        <f>STDEV(P3820,Q3819,R3819,S3820,T3819,U3819)</f>
        <v>#DIV/0!</v>
      </c>
      <c r="S3829" s="148" t="e">
        <f t="shared" ref="S3829:S3833" si="638">ROUND((R3829/Q3829)*100,2)&amp;"%"</f>
        <v>#DIV/0!</v>
      </c>
      <c r="T3829" s="111"/>
      <c r="U3829" s="111"/>
    </row>
    <row r="3830" spans="1:21" s="148" customFormat="1" x14ac:dyDescent="0.3">
      <c r="A3830" s="111"/>
      <c r="B3830" s="111" t="s">
        <v>200</v>
      </c>
      <c r="C3830" s="148" t="e">
        <f>AVERAGE(B3822,C3821,D3820,E3819,F3824,G3823)</f>
        <v>#DIV/0!</v>
      </c>
      <c r="D3830" s="148" t="e">
        <f>STDEV(B3822,C3821,D3820,E3819,F3824,G3823)</f>
        <v>#DIV/0!</v>
      </c>
      <c r="E3830" s="148" t="e">
        <f t="shared" si="636"/>
        <v>#DIV/0!</v>
      </c>
      <c r="F3830" s="111"/>
      <c r="G3830" s="111"/>
      <c r="I3830" s="111" t="s">
        <v>200</v>
      </c>
      <c r="J3830" s="148" t="e">
        <f>AVERAGE(I3822,J3821,K3820,L3819,M3824,N3823)</f>
        <v>#DIV/0!</v>
      </c>
      <c r="K3830" s="148" t="e">
        <f>STDEV(I3822,J3821,K3820,L3819,M3824,N3823)</f>
        <v>#DIV/0!</v>
      </c>
      <c r="L3830" s="148" t="e">
        <f t="shared" si="637"/>
        <v>#DIV/0!</v>
      </c>
      <c r="M3830" s="111"/>
      <c r="N3830" s="111"/>
      <c r="P3830" s="111" t="s">
        <v>200</v>
      </c>
      <c r="Q3830" s="148" t="e">
        <f>AVERAGE(P3822,Q3821,R3820,S3819,T3824,U3823)</f>
        <v>#DIV/0!</v>
      </c>
      <c r="R3830" s="148" t="e">
        <f>STDEV(P3822,Q3821,R3820,S3819,T3824,U3823)</f>
        <v>#DIV/0!</v>
      </c>
      <c r="S3830" s="148" t="e">
        <f t="shared" si="638"/>
        <v>#DIV/0!</v>
      </c>
      <c r="T3830" s="111"/>
      <c r="U3830" s="111"/>
    </row>
    <row r="3831" spans="1:21" s="148" customFormat="1" x14ac:dyDescent="0.3">
      <c r="A3831" s="111"/>
      <c r="B3831" s="111" t="s">
        <v>201</v>
      </c>
      <c r="C3831" s="148" t="e">
        <f>AVERAGE(B3823,C3824,D3824,E3823,F3822,G3821)</f>
        <v>#DIV/0!</v>
      </c>
      <c r="D3831" s="148" t="e">
        <f>STDEV(B3823,C3824,D3824,E3823,F3822,G3821)</f>
        <v>#DIV/0!</v>
      </c>
      <c r="E3831" s="148" t="e">
        <f t="shared" si="636"/>
        <v>#DIV/0!</v>
      </c>
      <c r="F3831" s="111"/>
      <c r="G3831" s="111"/>
      <c r="I3831" s="111" t="s">
        <v>201</v>
      </c>
      <c r="J3831" s="148" t="e">
        <f>AVERAGE(I3823,J3824,K3824,L3823,M3822,N3821)</f>
        <v>#DIV/0!</v>
      </c>
      <c r="K3831" s="148" t="e">
        <f>STDEV(I3823,J3824,K3824,L3823,M3822,N3821)</f>
        <v>#DIV/0!</v>
      </c>
      <c r="L3831" s="148" t="e">
        <f t="shared" si="637"/>
        <v>#DIV/0!</v>
      </c>
      <c r="M3831" s="111"/>
      <c r="N3831" s="111"/>
      <c r="P3831" s="111" t="s">
        <v>201</v>
      </c>
      <c r="Q3831" s="148" t="e">
        <f>AVERAGE(P3823,Q3824,R3824,S3823,T3822,U3821)</f>
        <v>#DIV/0!</v>
      </c>
      <c r="R3831" s="148" t="e">
        <f>STDEV(P3823,Q3824,R3824,S3823,T3822,U3821)</f>
        <v>#DIV/0!</v>
      </c>
      <c r="S3831" s="148" t="e">
        <f t="shared" si="638"/>
        <v>#DIV/0!</v>
      </c>
      <c r="T3831" s="111"/>
      <c r="U3831" s="111"/>
    </row>
    <row r="3832" spans="1:21" s="148" customFormat="1" x14ac:dyDescent="0.3">
      <c r="A3832" s="111"/>
      <c r="B3832" s="111" t="s">
        <v>202</v>
      </c>
      <c r="C3832" s="148" t="e">
        <f>AVERAGE(B3825,C3823,D3822,G3820,F3825,E3826)</f>
        <v>#DIV/0!</v>
      </c>
      <c r="D3832" s="148" t="e">
        <f>STDEV(B3825,C3823,D3822,G3820,F3825,E3826)</f>
        <v>#DIV/0!</v>
      </c>
      <c r="E3832" s="148" t="e">
        <f t="shared" si="636"/>
        <v>#DIV/0!</v>
      </c>
      <c r="F3832" s="111"/>
      <c r="G3832" s="111"/>
      <c r="I3832" s="111" t="s">
        <v>202</v>
      </c>
      <c r="J3832" s="148" t="e">
        <f>AVERAGE(I3825,J3823,K3822,N3820,M3825,L3826)</f>
        <v>#DIV/0!</v>
      </c>
      <c r="K3832" s="148" t="e">
        <f>STDEV(I3825,J3823,K3822,N3820,M3825,L3826)</f>
        <v>#DIV/0!</v>
      </c>
      <c r="L3832" s="148" t="e">
        <f t="shared" si="637"/>
        <v>#DIV/0!</v>
      </c>
      <c r="M3832" s="111"/>
      <c r="N3832" s="111"/>
      <c r="P3832" s="111" t="s">
        <v>202</v>
      </c>
      <c r="Q3832" s="148" t="e">
        <f>AVERAGE(P3825,Q3823,R3822,U3820,T3825,S3826)</f>
        <v>#DIV/0!</v>
      </c>
      <c r="R3832" s="148" t="e">
        <f>STDEV(P3825,Q3823,R3822,U3820,T3825,S3826)</f>
        <v>#DIV/0!</v>
      </c>
      <c r="S3832" s="148" t="e">
        <f t="shared" si="638"/>
        <v>#DIV/0!</v>
      </c>
      <c r="T3832" s="111"/>
      <c r="U3832" s="111"/>
    </row>
    <row r="3833" spans="1:21" s="148" customFormat="1" x14ac:dyDescent="0.3">
      <c r="A3833" s="111"/>
      <c r="B3833" s="111" t="s">
        <v>204</v>
      </c>
      <c r="C3833" s="148" t="e">
        <f>AVERAGE(B3826,C3825,D3826,E3825,F3826,G3825)</f>
        <v>#DIV/0!</v>
      </c>
      <c r="D3833" s="148" t="e">
        <f>STDEV(B3826,C3825,D3826,E3825,F3826,G3825)</f>
        <v>#DIV/0!</v>
      </c>
      <c r="E3833" s="148" t="e">
        <f t="shared" si="636"/>
        <v>#DIV/0!</v>
      </c>
      <c r="F3833" s="111"/>
      <c r="G3833" s="111"/>
      <c r="I3833" s="111" t="s">
        <v>204</v>
      </c>
      <c r="J3833" s="148" t="e">
        <f>AVERAGE(I3826,J3825,K3826,L3825,M3826,N3825)</f>
        <v>#DIV/0!</v>
      </c>
      <c r="K3833" s="148" t="e">
        <f>STDEV(I3826,J3825,K3826,L3825,M3826,N3825)</f>
        <v>#DIV/0!</v>
      </c>
      <c r="L3833" s="148" t="e">
        <f t="shared" si="637"/>
        <v>#DIV/0!</v>
      </c>
      <c r="M3833" s="111"/>
      <c r="N3833" s="111"/>
      <c r="P3833" s="111" t="s">
        <v>204</v>
      </c>
      <c r="Q3833" s="148" t="e">
        <f>AVERAGE(P3826,Q3825,R3826,S3825,T3826,U3825)</f>
        <v>#DIV/0!</v>
      </c>
      <c r="R3833" s="148" t="e">
        <f>STDEV(P3826,Q3825,R3826,S3825,T3826,U3825)</f>
        <v>#DIV/0!</v>
      </c>
      <c r="S3833" s="148" t="e">
        <f t="shared" si="638"/>
        <v>#DIV/0!</v>
      </c>
      <c r="T3833" s="111"/>
      <c r="U3833" s="111"/>
    </row>
    <row r="3834" spans="1:21" s="148" customFormat="1" x14ac:dyDescent="0.3">
      <c r="A3834" s="111"/>
      <c r="B3834" s="111"/>
      <c r="C3834" s="111"/>
      <c r="D3834" s="111"/>
      <c r="E3834" s="111"/>
      <c r="F3834" s="111"/>
      <c r="G3834" s="111"/>
      <c r="I3834" s="111"/>
      <c r="J3834" s="111"/>
      <c r="K3834" s="111"/>
      <c r="L3834" s="111"/>
      <c r="M3834" s="111"/>
      <c r="N3834" s="111"/>
      <c r="P3834" s="111"/>
      <c r="Q3834" s="111"/>
      <c r="R3834" s="111"/>
      <c r="S3834" s="111"/>
      <c r="T3834" s="111"/>
      <c r="U3834" s="111"/>
    </row>
    <row r="3835" spans="1:21" s="148" customFormat="1" x14ac:dyDescent="0.3">
      <c r="A3835" s="111"/>
      <c r="B3835" s="52" t="s">
        <v>194</v>
      </c>
      <c r="C3835" s="106"/>
      <c r="D3835" s="106"/>
      <c r="E3835" s="106"/>
      <c r="F3835" s="106"/>
      <c r="G3835" s="106"/>
      <c r="H3835" s="106"/>
      <c r="I3835" s="52" t="s">
        <v>195</v>
      </c>
      <c r="J3835" s="106"/>
      <c r="K3835" s="106"/>
      <c r="L3835" s="106"/>
      <c r="M3835" s="106"/>
      <c r="N3835" s="106"/>
      <c r="O3835" s="106"/>
      <c r="P3835" s="52" t="s">
        <v>196</v>
      </c>
      <c r="Q3835" s="106"/>
      <c r="R3835" s="106"/>
      <c r="S3835" s="106"/>
      <c r="T3835" s="106"/>
      <c r="U3835" s="106"/>
    </row>
    <row r="3836" spans="1:21" s="148" customFormat="1" x14ac:dyDescent="0.3">
      <c r="A3836" s="111"/>
      <c r="B3836" s="131"/>
      <c r="C3836" s="131"/>
      <c r="D3836" s="131"/>
      <c r="E3836" s="131"/>
      <c r="F3836" s="131"/>
      <c r="G3836" s="131"/>
      <c r="H3836" s="106"/>
      <c r="I3836" s="131"/>
      <c r="J3836" s="131"/>
      <c r="K3836" s="131"/>
      <c r="L3836" s="131"/>
      <c r="M3836" s="131"/>
      <c r="N3836" s="131"/>
      <c r="O3836" s="106"/>
      <c r="P3836" s="131"/>
      <c r="Q3836" s="131"/>
      <c r="R3836" s="131"/>
      <c r="S3836" s="131"/>
      <c r="T3836" s="131"/>
      <c r="U3836" s="131"/>
    </row>
    <row r="3837" spans="1:21" s="148" customFormat="1" x14ac:dyDescent="0.3">
      <c r="A3837" s="111"/>
      <c r="B3837" s="132"/>
      <c r="C3837" s="133"/>
      <c r="D3837" s="133"/>
      <c r="E3837" s="134"/>
      <c r="F3837" s="133"/>
      <c r="G3837" s="133"/>
      <c r="H3837" s="106"/>
      <c r="I3837" s="132"/>
      <c r="J3837" s="133"/>
      <c r="K3837" s="133"/>
      <c r="L3837" s="134"/>
      <c r="M3837" s="133"/>
      <c r="N3837" s="133"/>
      <c r="O3837" s="106"/>
      <c r="P3837" s="132"/>
      <c r="Q3837" s="133"/>
      <c r="R3837" s="133"/>
      <c r="S3837" s="134"/>
      <c r="T3837" s="133"/>
      <c r="U3837" s="133"/>
    </row>
    <row r="3838" spans="1:21" s="148" customFormat="1" x14ac:dyDescent="0.3">
      <c r="A3838" s="111"/>
      <c r="B3838" s="133"/>
      <c r="C3838" s="132"/>
      <c r="D3838" s="134"/>
      <c r="E3838" s="133"/>
      <c r="F3838" s="135"/>
      <c r="G3838" s="136"/>
      <c r="H3838" s="106"/>
      <c r="I3838" s="133"/>
      <c r="J3838" s="132"/>
      <c r="K3838" s="134"/>
      <c r="L3838" s="133"/>
      <c r="M3838" s="135"/>
      <c r="N3838" s="136"/>
      <c r="O3838" s="106"/>
      <c r="P3838" s="133"/>
      <c r="Q3838" s="132"/>
      <c r="R3838" s="134"/>
      <c r="S3838" s="133"/>
      <c r="T3838" s="135"/>
      <c r="U3838" s="136"/>
    </row>
    <row r="3839" spans="1:21" s="148" customFormat="1" x14ac:dyDescent="0.3">
      <c r="A3839" s="111"/>
      <c r="B3839" s="135"/>
      <c r="C3839" s="134"/>
      <c r="D3839" s="132"/>
      <c r="E3839" s="135"/>
      <c r="F3839" s="135"/>
      <c r="G3839" s="137"/>
      <c r="H3839" s="106"/>
      <c r="I3839" s="135"/>
      <c r="J3839" s="134"/>
      <c r="K3839" s="132"/>
      <c r="L3839" s="135"/>
      <c r="M3839" s="135"/>
      <c r="N3839" s="137"/>
      <c r="O3839" s="106"/>
      <c r="P3839" s="135"/>
      <c r="Q3839" s="134"/>
      <c r="R3839" s="132"/>
      <c r="S3839" s="135"/>
      <c r="T3839" s="135"/>
      <c r="U3839" s="137"/>
    </row>
    <row r="3840" spans="1:21" s="148" customFormat="1" x14ac:dyDescent="0.3">
      <c r="A3840" s="111"/>
      <c r="B3840" s="134"/>
      <c r="C3840" s="135"/>
      <c r="D3840" s="136"/>
      <c r="E3840" s="132"/>
      <c r="F3840" s="137"/>
      <c r="G3840" s="135"/>
      <c r="H3840" s="106"/>
      <c r="I3840" s="134"/>
      <c r="J3840" s="135"/>
      <c r="K3840" s="136"/>
      <c r="L3840" s="132"/>
      <c r="M3840" s="137"/>
      <c r="N3840" s="135"/>
      <c r="O3840" s="106"/>
      <c r="P3840" s="134"/>
      <c r="Q3840" s="135"/>
      <c r="R3840" s="136"/>
      <c r="S3840" s="132"/>
      <c r="T3840" s="137"/>
      <c r="U3840" s="135"/>
    </row>
    <row r="3841" spans="1:21" s="148" customFormat="1" x14ac:dyDescent="0.3">
      <c r="A3841" s="111"/>
      <c r="B3841" s="137"/>
      <c r="C3841" s="136"/>
      <c r="D3841" s="135"/>
      <c r="E3841" s="137"/>
      <c r="F3841" s="132"/>
      <c r="G3841" s="134"/>
      <c r="H3841" s="106"/>
      <c r="I3841" s="137"/>
      <c r="J3841" s="136"/>
      <c r="K3841" s="135"/>
      <c r="L3841" s="137"/>
      <c r="M3841" s="132"/>
      <c r="N3841" s="134"/>
      <c r="O3841" s="106"/>
      <c r="P3841" s="137"/>
      <c r="Q3841" s="136"/>
      <c r="R3841" s="135"/>
      <c r="S3841" s="137"/>
      <c r="T3841" s="132"/>
      <c r="U3841" s="134"/>
    </row>
    <row r="3842" spans="1:21" s="148" customFormat="1" x14ac:dyDescent="0.3">
      <c r="A3842" s="111"/>
      <c r="B3842" s="135"/>
      <c r="C3842" s="137"/>
      <c r="D3842" s="137"/>
      <c r="E3842" s="135"/>
      <c r="F3842" s="134"/>
      <c r="G3842" s="132"/>
      <c r="H3842" s="106"/>
      <c r="I3842" s="135"/>
      <c r="J3842" s="137"/>
      <c r="K3842" s="137"/>
      <c r="L3842" s="135"/>
      <c r="M3842" s="134"/>
      <c r="N3842" s="132"/>
      <c r="O3842" s="106"/>
      <c r="P3842" s="135"/>
      <c r="Q3842" s="137"/>
      <c r="R3842" s="137"/>
      <c r="S3842" s="135"/>
      <c r="T3842" s="134"/>
      <c r="U3842" s="132"/>
    </row>
    <row r="3843" spans="1:21" s="148" customFormat="1" x14ac:dyDescent="0.3">
      <c r="A3843" s="111"/>
      <c r="B3843" s="136"/>
      <c r="C3843" s="138"/>
      <c r="D3843" s="135"/>
      <c r="E3843" s="138"/>
      <c r="F3843" s="136"/>
      <c r="G3843" s="138"/>
      <c r="H3843" s="106"/>
      <c r="I3843" s="136"/>
      <c r="J3843" s="138"/>
      <c r="K3843" s="135"/>
      <c r="L3843" s="138"/>
      <c r="M3843" s="136"/>
      <c r="N3843" s="138"/>
      <c r="O3843" s="106"/>
      <c r="P3843" s="136"/>
      <c r="Q3843" s="138"/>
      <c r="R3843" s="135"/>
      <c r="S3843" s="138"/>
      <c r="T3843" s="136"/>
      <c r="U3843" s="138"/>
    </row>
    <row r="3844" spans="1:21" s="148" customFormat="1" x14ac:dyDescent="0.3">
      <c r="A3844" s="111"/>
      <c r="B3844" s="145"/>
      <c r="C3844" s="146"/>
      <c r="D3844" s="145"/>
      <c r="E3844" s="147"/>
      <c r="F3844" s="145"/>
      <c r="G3844" s="146"/>
      <c r="H3844" s="106"/>
      <c r="I3844" s="145"/>
      <c r="J3844" s="146"/>
      <c r="K3844" s="145"/>
      <c r="L3844" s="147"/>
      <c r="M3844" s="145"/>
      <c r="N3844" s="146"/>
      <c r="O3844" s="106"/>
      <c r="P3844" s="145"/>
      <c r="Q3844" s="146"/>
      <c r="R3844" s="145"/>
      <c r="S3844" s="147"/>
      <c r="T3844" s="145"/>
      <c r="U3844" s="146"/>
    </row>
    <row r="3845" spans="1:21" s="148" customFormat="1" x14ac:dyDescent="0.3">
      <c r="A3845" s="111"/>
      <c r="C3845" s="111" t="s">
        <v>197</v>
      </c>
      <c r="D3845" s="111" t="s">
        <v>3</v>
      </c>
      <c r="E3845" s="111" t="s">
        <v>203</v>
      </c>
      <c r="J3845" s="111" t="s">
        <v>197</v>
      </c>
      <c r="K3845" s="111" t="s">
        <v>3</v>
      </c>
      <c r="L3845" s="111" t="s">
        <v>203</v>
      </c>
      <c r="Q3845" s="111" t="s">
        <v>197</v>
      </c>
      <c r="R3845" s="111" t="s">
        <v>3</v>
      </c>
      <c r="S3845" s="111" t="s">
        <v>203</v>
      </c>
    </row>
    <row r="3846" spans="1:21" s="148" customFormat="1" x14ac:dyDescent="0.3">
      <c r="A3846" s="111"/>
      <c r="B3846" s="111" t="s">
        <v>199</v>
      </c>
      <c r="C3846" s="148" t="e">
        <f>AVERAGE(B3837,C3838,D3839,E3840,F3841,G3842)</f>
        <v>#DIV/0!</v>
      </c>
      <c r="D3846" s="148" t="e">
        <f>STDEV(B3837,C3838,D3839,E3840,F3841,G3842)</f>
        <v>#DIV/0!</v>
      </c>
      <c r="E3846" s="148" t="e">
        <f>ROUND((D3846/C3846)*100,2)&amp;"%"</f>
        <v>#DIV/0!</v>
      </c>
      <c r="I3846" s="111" t="s">
        <v>199</v>
      </c>
      <c r="J3846" s="148" t="e">
        <f>AVERAGE(I3837,J3838,K3839,L3840,M3841,N3842)</f>
        <v>#DIV/0!</v>
      </c>
      <c r="K3846" s="148" t="e">
        <f>STDEV(I3837,J3838,K3839,L3840,M3841,N3842)</f>
        <v>#DIV/0!</v>
      </c>
      <c r="L3846" s="148" t="e">
        <f>ROUND((K3846/J3846)*100,2)&amp;"%"</f>
        <v>#DIV/0!</v>
      </c>
      <c r="P3846" s="111" t="s">
        <v>199</v>
      </c>
      <c r="Q3846" s="148" t="e">
        <f>AVERAGE(P3837,Q3838,R3839,S3840,T3841,U3842)</f>
        <v>#DIV/0!</v>
      </c>
      <c r="R3846" s="148" t="e">
        <f>STDEV(P3837,Q3838,R3839,S3840,T3841,U3842)</f>
        <v>#DIV/0!</v>
      </c>
      <c r="S3846" s="148" t="e">
        <f>ROUND((R3846/Q3846)*100,2)&amp;"%"</f>
        <v>#DIV/0!</v>
      </c>
    </row>
    <row r="3847" spans="1:21" s="148" customFormat="1" x14ac:dyDescent="0.3">
      <c r="A3847" s="111"/>
      <c r="B3847" s="111" t="s">
        <v>198</v>
      </c>
      <c r="C3847" s="148" t="e">
        <f>AVERAGE(B3838,C3837,D3837,F3837,G3837,E3838)</f>
        <v>#DIV/0!</v>
      </c>
      <c r="D3847" s="148" t="e">
        <f>STDEV(B3838,C3837,D3837,E3838,F3837,G3837)</f>
        <v>#DIV/0!</v>
      </c>
      <c r="E3847" s="148" t="e">
        <f t="shared" ref="E3847:E3851" si="639">ROUND((D3847/C3847)*100,2)&amp;"%"</f>
        <v>#DIV/0!</v>
      </c>
      <c r="F3847" s="111"/>
      <c r="G3847" s="111"/>
      <c r="I3847" s="111" t="s">
        <v>198</v>
      </c>
      <c r="J3847" s="148" t="e">
        <f>AVERAGE(I3838,J3837,K3837,M3837,N3837,L3838)</f>
        <v>#DIV/0!</v>
      </c>
      <c r="K3847" s="148" t="e">
        <f>STDEV(I3838,J3837,K3837,L3838,M3837,N3837)</f>
        <v>#DIV/0!</v>
      </c>
      <c r="L3847" s="148" t="e">
        <f t="shared" ref="L3847:L3851" si="640">ROUND((K3847/J3847)*100,2)&amp;"%"</f>
        <v>#DIV/0!</v>
      </c>
      <c r="M3847" s="111"/>
      <c r="N3847" s="111"/>
      <c r="P3847" s="111" t="s">
        <v>198</v>
      </c>
      <c r="Q3847" s="148" t="e">
        <f>AVERAGE(P3838,Q3837,R3837,T3837,U3837,S3838)</f>
        <v>#DIV/0!</v>
      </c>
      <c r="R3847" s="148" t="e">
        <f>STDEV(P3838,Q3837,R3837,S3838,T3837,U3837)</f>
        <v>#DIV/0!</v>
      </c>
      <c r="S3847" s="148" t="e">
        <f t="shared" ref="S3847:S3851" si="641">ROUND((R3847/Q3847)*100,2)&amp;"%"</f>
        <v>#DIV/0!</v>
      </c>
      <c r="T3847" s="111"/>
      <c r="U3847" s="111"/>
    </row>
    <row r="3848" spans="1:21" s="148" customFormat="1" x14ac:dyDescent="0.3">
      <c r="A3848" s="111"/>
      <c r="B3848" s="111" t="s">
        <v>200</v>
      </c>
      <c r="C3848" s="148" t="e">
        <f>AVERAGE(B3840,C3839,D3838,E3837,F3842,G3841)</f>
        <v>#DIV/0!</v>
      </c>
      <c r="D3848" s="148" t="e">
        <f>STDEV(B3840,C3839,D3838,E3837,F3842,G3841)</f>
        <v>#DIV/0!</v>
      </c>
      <c r="E3848" s="148" t="e">
        <f t="shared" si="639"/>
        <v>#DIV/0!</v>
      </c>
      <c r="F3848" s="111"/>
      <c r="G3848" s="111"/>
      <c r="I3848" s="111" t="s">
        <v>200</v>
      </c>
      <c r="J3848" s="148" t="e">
        <f>AVERAGE(I3840,J3839,K3838,L3837,M3842,N3841)</f>
        <v>#DIV/0!</v>
      </c>
      <c r="K3848" s="148" t="e">
        <f>STDEV(I3840,J3839,K3838,L3837,M3842,N3841)</f>
        <v>#DIV/0!</v>
      </c>
      <c r="L3848" s="148" t="e">
        <f t="shared" si="640"/>
        <v>#DIV/0!</v>
      </c>
      <c r="M3848" s="111"/>
      <c r="N3848" s="111"/>
      <c r="P3848" s="111" t="s">
        <v>200</v>
      </c>
      <c r="Q3848" s="148" t="e">
        <f>AVERAGE(P3840,Q3839,R3838,S3837,T3842,U3841)</f>
        <v>#DIV/0!</v>
      </c>
      <c r="R3848" s="148" t="e">
        <f>STDEV(P3840,Q3839,R3838,S3837,T3842,U3841)</f>
        <v>#DIV/0!</v>
      </c>
      <c r="S3848" s="148" t="e">
        <f t="shared" si="641"/>
        <v>#DIV/0!</v>
      </c>
      <c r="T3848" s="111"/>
      <c r="U3848" s="111"/>
    </row>
    <row r="3849" spans="1:21" s="148" customFormat="1" x14ac:dyDescent="0.3">
      <c r="A3849" s="111"/>
      <c r="B3849" s="111" t="s">
        <v>201</v>
      </c>
      <c r="C3849" s="148" t="e">
        <f>AVERAGE(B3841,C3842,D3842,E3841,F3840,G3839)</f>
        <v>#DIV/0!</v>
      </c>
      <c r="D3849" s="148" t="e">
        <f>STDEV(B3841,C3842,D3842,E3841,F3840,G3839)</f>
        <v>#DIV/0!</v>
      </c>
      <c r="E3849" s="148" t="e">
        <f t="shared" si="639"/>
        <v>#DIV/0!</v>
      </c>
      <c r="F3849" s="111"/>
      <c r="G3849" s="111"/>
      <c r="I3849" s="111" t="s">
        <v>201</v>
      </c>
      <c r="J3849" s="148" t="e">
        <f>AVERAGE(I3841,J3842,K3842,L3841,M3840,N3839)</f>
        <v>#DIV/0!</v>
      </c>
      <c r="K3849" s="148" t="e">
        <f>STDEV(I3841,J3842,K3842,L3841,M3840,N3839)</f>
        <v>#DIV/0!</v>
      </c>
      <c r="L3849" s="148" t="e">
        <f t="shared" si="640"/>
        <v>#DIV/0!</v>
      </c>
      <c r="M3849" s="111"/>
      <c r="N3849" s="111"/>
      <c r="P3849" s="111" t="s">
        <v>201</v>
      </c>
      <c r="Q3849" s="148" t="e">
        <f>AVERAGE(P3841,Q3842,R3842,S3841,T3840,U3839)</f>
        <v>#DIV/0!</v>
      </c>
      <c r="R3849" s="148" t="e">
        <f>STDEV(P3841,Q3842,R3842,S3841,T3840,U3839)</f>
        <v>#DIV/0!</v>
      </c>
      <c r="S3849" s="148" t="e">
        <f t="shared" si="641"/>
        <v>#DIV/0!</v>
      </c>
      <c r="T3849" s="111"/>
      <c r="U3849" s="111"/>
    </row>
    <row r="3850" spans="1:21" s="148" customFormat="1" x14ac:dyDescent="0.3">
      <c r="A3850" s="111"/>
      <c r="B3850" s="111" t="s">
        <v>202</v>
      </c>
      <c r="C3850" s="148" t="e">
        <f>AVERAGE(B3843,C3841,D3840,G3838,F3843,E3844)</f>
        <v>#DIV/0!</v>
      </c>
      <c r="D3850" s="148" t="e">
        <f>STDEV(B3843,C3841,D3840,G3838,F3843,E3844)</f>
        <v>#DIV/0!</v>
      </c>
      <c r="E3850" s="148" t="e">
        <f t="shared" si="639"/>
        <v>#DIV/0!</v>
      </c>
      <c r="F3850" s="111"/>
      <c r="G3850" s="111"/>
      <c r="I3850" s="111" t="s">
        <v>202</v>
      </c>
      <c r="J3850" s="148" t="e">
        <f>AVERAGE(I3843,J3841,K3840,N3838,M3843,L3844)</f>
        <v>#DIV/0!</v>
      </c>
      <c r="K3850" s="148" t="e">
        <f>STDEV(I3843,J3841,K3840,N3838,M3843,L3844)</f>
        <v>#DIV/0!</v>
      </c>
      <c r="L3850" s="148" t="e">
        <f t="shared" si="640"/>
        <v>#DIV/0!</v>
      </c>
      <c r="M3850" s="111"/>
      <c r="N3850" s="111"/>
      <c r="P3850" s="111" t="s">
        <v>202</v>
      </c>
      <c r="Q3850" s="148" t="e">
        <f>AVERAGE(P3843,Q3841,R3840,U3838,T3843,S3844)</f>
        <v>#DIV/0!</v>
      </c>
      <c r="R3850" s="148" t="e">
        <f>STDEV(P3843,Q3841,R3840,U3838,T3843,S3844)</f>
        <v>#DIV/0!</v>
      </c>
      <c r="S3850" s="148" t="e">
        <f t="shared" si="641"/>
        <v>#DIV/0!</v>
      </c>
      <c r="T3850" s="111"/>
      <c r="U3850" s="111"/>
    </row>
    <row r="3851" spans="1:21" s="148" customFormat="1" x14ac:dyDescent="0.3">
      <c r="A3851" s="111"/>
      <c r="B3851" s="111" t="s">
        <v>204</v>
      </c>
      <c r="C3851" s="148" t="e">
        <f>AVERAGE(B3844,C3843,D3844,E3843,F3844,G3843)</f>
        <v>#DIV/0!</v>
      </c>
      <c r="D3851" s="148" t="e">
        <f>STDEV(B3844,C3843,D3844,E3843,F3844,G3843)</f>
        <v>#DIV/0!</v>
      </c>
      <c r="E3851" s="148" t="e">
        <f t="shared" si="639"/>
        <v>#DIV/0!</v>
      </c>
      <c r="F3851" s="111"/>
      <c r="G3851" s="111"/>
      <c r="I3851" s="111" t="s">
        <v>204</v>
      </c>
      <c r="J3851" s="148" t="e">
        <f>AVERAGE(I3844,J3843,K3844,L3843,M3844,N3843)</f>
        <v>#DIV/0!</v>
      </c>
      <c r="K3851" s="148" t="e">
        <f>STDEV(I3844,J3843,K3844,L3843,M3844,N3843)</f>
        <v>#DIV/0!</v>
      </c>
      <c r="L3851" s="148" t="e">
        <f t="shared" si="640"/>
        <v>#DIV/0!</v>
      </c>
      <c r="M3851" s="111"/>
      <c r="N3851" s="111"/>
      <c r="P3851" s="111" t="s">
        <v>204</v>
      </c>
      <c r="Q3851" s="148" t="e">
        <f>AVERAGE(P3844,Q3843,R3844,S3843,T3844,U3843)</f>
        <v>#DIV/0!</v>
      </c>
      <c r="R3851" s="148" t="e">
        <f>STDEV(P3844,Q3843,R3844,S3843,T3844,U3843)</f>
        <v>#DIV/0!</v>
      </c>
      <c r="S3851" s="148" t="e">
        <f t="shared" si="641"/>
        <v>#DIV/0!</v>
      </c>
      <c r="T3851" s="111"/>
      <c r="U3851" s="111"/>
    </row>
    <row r="3852" spans="1:21" s="148" customFormat="1" x14ac:dyDescent="0.3">
      <c r="A3852" s="111"/>
      <c r="B3852" s="111"/>
      <c r="C3852" s="111"/>
      <c r="D3852" s="111"/>
      <c r="E3852" s="111"/>
      <c r="F3852" s="111"/>
      <c r="G3852" s="111"/>
      <c r="I3852" s="111"/>
      <c r="J3852" s="111"/>
      <c r="K3852" s="111"/>
      <c r="L3852" s="111"/>
      <c r="M3852" s="111"/>
      <c r="N3852" s="111"/>
      <c r="P3852" s="111"/>
      <c r="Q3852" s="111"/>
      <c r="R3852" s="111"/>
      <c r="S3852" s="111"/>
      <c r="T3852" s="111"/>
      <c r="U3852" s="111"/>
    </row>
    <row r="3853" spans="1:21" s="148" customFormat="1" x14ac:dyDescent="0.3">
      <c r="A3853" s="111"/>
      <c r="B3853" s="52" t="s">
        <v>194</v>
      </c>
      <c r="C3853" s="106"/>
      <c r="D3853" s="106"/>
      <c r="E3853" s="106"/>
      <c r="F3853" s="106"/>
      <c r="G3853" s="106"/>
      <c r="H3853" s="106"/>
      <c r="I3853" s="52" t="s">
        <v>195</v>
      </c>
      <c r="J3853" s="106"/>
      <c r="K3853" s="106"/>
      <c r="L3853" s="106"/>
      <c r="M3853" s="106"/>
      <c r="N3853" s="106"/>
      <c r="O3853" s="106"/>
      <c r="P3853" s="52" t="s">
        <v>196</v>
      </c>
      <c r="Q3853" s="106"/>
      <c r="R3853" s="106"/>
      <c r="S3853" s="106"/>
      <c r="T3853" s="106"/>
      <c r="U3853" s="106"/>
    </row>
    <row r="3854" spans="1:21" s="148" customFormat="1" x14ac:dyDescent="0.3">
      <c r="A3854" s="111"/>
      <c r="B3854" s="131"/>
      <c r="C3854" s="131"/>
      <c r="D3854" s="131"/>
      <c r="E3854" s="131"/>
      <c r="F3854" s="131"/>
      <c r="G3854" s="131"/>
      <c r="H3854" s="106"/>
      <c r="I3854" s="131"/>
      <c r="J3854" s="131"/>
      <c r="K3854" s="131"/>
      <c r="L3854" s="131"/>
      <c r="M3854" s="131"/>
      <c r="N3854" s="131"/>
      <c r="O3854" s="106"/>
      <c r="P3854" s="131"/>
      <c r="Q3854" s="131"/>
      <c r="R3854" s="131"/>
      <c r="S3854" s="131"/>
      <c r="T3854" s="131"/>
      <c r="U3854" s="131"/>
    </row>
    <row r="3855" spans="1:21" s="148" customFormat="1" x14ac:dyDescent="0.3">
      <c r="A3855" s="111"/>
      <c r="B3855" s="132"/>
      <c r="C3855" s="133"/>
      <c r="D3855" s="133"/>
      <c r="E3855" s="134"/>
      <c r="F3855" s="133"/>
      <c r="G3855" s="133"/>
      <c r="H3855" s="106"/>
      <c r="I3855" s="132"/>
      <c r="J3855" s="133"/>
      <c r="K3855" s="133"/>
      <c r="L3855" s="134"/>
      <c r="M3855" s="133"/>
      <c r="N3855" s="133"/>
      <c r="O3855" s="106"/>
      <c r="P3855" s="132"/>
      <c r="Q3855" s="133"/>
      <c r="R3855" s="133"/>
      <c r="S3855" s="134"/>
      <c r="T3855" s="133"/>
      <c r="U3855" s="133"/>
    </row>
    <row r="3856" spans="1:21" s="148" customFormat="1" x14ac:dyDescent="0.3">
      <c r="A3856" s="111"/>
      <c r="B3856" s="133"/>
      <c r="C3856" s="132"/>
      <c r="D3856" s="134"/>
      <c r="E3856" s="133"/>
      <c r="F3856" s="135"/>
      <c r="G3856" s="136"/>
      <c r="H3856" s="106"/>
      <c r="I3856" s="133"/>
      <c r="J3856" s="132"/>
      <c r="K3856" s="134"/>
      <c r="L3856" s="133"/>
      <c r="M3856" s="135"/>
      <c r="N3856" s="136"/>
      <c r="O3856" s="106"/>
      <c r="P3856" s="133"/>
      <c r="Q3856" s="132"/>
      <c r="R3856" s="134"/>
      <c r="S3856" s="133"/>
      <c r="T3856" s="135"/>
      <c r="U3856" s="136"/>
    </row>
    <row r="3857" spans="1:21" s="148" customFormat="1" x14ac:dyDescent="0.3">
      <c r="A3857" s="111"/>
      <c r="B3857" s="135"/>
      <c r="C3857" s="134"/>
      <c r="D3857" s="132"/>
      <c r="E3857" s="135"/>
      <c r="F3857" s="135"/>
      <c r="G3857" s="137"/>
      <c r="H3857" s="106"/>
      <c r="I3857" s="135"/>
      <c r="J3857" s="134"/>
      <c r="K3857" s="132"/>
      <c r="L3857" s="135"/>
      <c r="M3857" s="135"/>
      <c r="N3857" s="137"/>
      <c r="O3857" s="106"/>
      <c r="P3857" s="135"/>
      <c r="Q3857" s="134"/>
      <c r="R3857" s="132"/>
      <c r="S3857" s="135"/>
      <c r="T3857" s="135"/>
      <c r="U3857" s="137"/>
    </row>
    <row r="3858" spans="1:21" s="148" customFormat="1" x14ac:dyDescent="0.3">
      <c r="A3858" s="111"/>
      <c r="B3858" s="134"/>
      <c r="C3858" s="135"/>
      <c r="D3858" s="136"/>
      <c r="E3858" s="132"/>
      <c r="F3858" s="137"/>
      <c r="G3858" s="135"/>
      <c r="H3858" s="106"/>
      <c r="I3858" s="134"/>
      <c r="J3858" s="135"/>
      <c r="K3858" s="136"/>
      <c r="L3858" s="132"/>
      <c r="M3858" s="137"/>
      <c r="N3858" s="135"/>
      <c r="O3858" s="106"/>
      <c r="P3858" s="134"/>
      <c r="Q3858" s="135"/>
      <c r="R3858" s="136"/>
      <c r="S3858" s="132"/>
      <c r="T3858" s="137"/>
      <c r="U3858" s="135"/>
    </row>
    <row r="3859" spans="1:21" s="148" customFormat="1" x14ac:dyDescent="0.3">
      <c r="A3859" s="111"/>
      <c r="B3859" s="137"/>
      <c r="C3859" s="136"/>
      <c r="D3859" s="135"/>
      <c r="E3859" s="137"/>
      <c r="F3859" s="132"/>
      <c r="G3859" s="134"/>
      <c r="H3859" s="106"/>
      <c r="I3859" s="137"/>
      <c r="J3859" s="136"/>
      <c r="K3859" s="135"/>
      <c r="L3859" s="137"/>
      <c r="M3859" s="132"/>
      <c r="N3859" s="134"/>
      <c r="O3859" s="106"/>
      <c r="P3859" s="137"/>
      <c r="Q3859" s="136"/>
      <c r="R3859" s="135"/>
      <c r="S3859" s="137"/>
      <c r="T3859" s="132"/>
      <c r="U3859" s="134"/>
    </row>
    <row r="3860" spans="1:21" s="148" customFormat="1" x14ac:dyDescent="0.3">
      <c r="A3860" s="111"/>
      <c r="B3860" s="135"/>
      <c r="C3860" s="137"/>
      <c r="D3860" s="137"/>
      <c r="E3860" s="135"/>
      <c r="F3860" s="134"/>
      <c r="G3860" s="132"/>
      <c r="H3860" s="106"/>
      <c r="I3860" s="135"/>
      <c r="J3860" s="137"/>
      <c r="K3860" s="137"/>
      <c r="L3860" s="135"/>
      <c r="M3860" s="134"/>
      <c r="N3860" s="132"/>
      <c r="O3860" s="106"/>
      <c r="P3860" s="135"/>
      <c r="Q3860" s="137"/>
      <c r="R3860" s="137"/>
      <c r="S3860" s="135"/>
      <c r="T3860" s="134"/>
      <c r="U3860" s="132"/>
    </row>
    <row r="3861" spans="1:21" s="148" customFormat="1" x14ac:dyDescent="0.3">
      <c r="A3861" s="111"/>
      <c r="B3861" s="136"/>
      <c r="C3861" s="138"/>
      <c r="D3861" s="135"/>
      <c r="E3861" s="138"/>
      <c r="F3861" s="136"/>
      <c r="G3861" s="138"/>
      <c r="H3861" s="106"/>
      <c r="I3861" s="136"/>
      <c r="J3861" s="138"/>
      <c r="K3861" s="135"/>
      <c r="L3861" s="138"/>
      <c r="M3861" s="136"/>
      <c r="N3861" s="138"/>
      <c r="O3861" s="106"/>
      <c r="P3861" s="136"/>
      <c r="Q3861" s="138"/>
      <c r="R3861" s="135"/>
      <c r="S3861" s="138"/>
      <c r="T3861" s="136"/>
      <c r="U3861" s="138"/>
    </row>
    <row r="3862" spans="1:21" s="148" customFormat="1" x14ac:dyDescent="0.3">
      <c r="A3862" s="111"/>
      <c r="B3862" s="145"/>
      <c r="C3862" s="146"/>
      <c r="D3862" s="145"/>
      <c r="E3862" s="147"/>
      <c r="F3862" s="145"/>
      <c r="G3862" s="146"/>
      <c r="H3862" s="106"/>
      <c r="I3862" s="145"/>
      <c r="J3862" s="146"/>
      <c r="K3862" s="145"/>
      <c r="L3862" s="147"/>
      <c r="M3862" s="145"/>
      <c r="N3862" s="146"/>
      <c r="O3862" s="106"/>
      <c r="P3862" s="145"/>
      <c r="Q3862" s="146"/>
      <c r="R3862" s="145"/>
      <c r="S3862" s="147"/>
      <c r="T3862" s="145"/>
      <c r="U3862" s="146"/>
    </row>
    <row r="3863" spans="1:21" s="148" customFormat="1" x14ac:dyDescent="0.3">
      <c r="A3863" s="111"/>
      <c r="C3863" s="111" t="s">
        <v>197</v>
      </c>
      <c r="D3863" s="111" t="s">
        <v>3</v>
      </c>
      <c r="E3863" s="111" t="s">
        <v>203</v>
      </c>
      <c r="J3863" s="111" t="s">
        <v>197</v>
      </c>
      <c r="K3863" s="111" t="s">
        <v>3</v>
      </c>
      <c r="L3863" s="111" t="s">
        <v>203</v>
      </c>
      <c r="Q3863" s="111" t="s">
        <v>197</v>
      </c>
      <c r="R3863" s="111" t="s">
        <v>3</v>
      </c>
      <c r="S3863" s="111" t="s">
        <v>203</v>
      </c>
    </row>
    <row r="3864" spans="1:21" s="148" customFormat="1" x14ac:dyDescent="0.3">
      <c r="A3864" s="111"/>
      <c r="B3864" s="111" t="s">
        <v>199</v>
      </c>
      <c r="C3864" s="148" t="e">
        <f>AVERAGE(B3855,C3856,D3857,E3858,F3859,G3860)</f>
        <v>#DIV/0!</v>
      </c>
      <c r="D3864" s="148" t="e">
        <f>STDEV(B3855,C3856,D3857,E3858,F3859,G3860)</f>
        <v>#DIV/0!</v>
      </c>
      <c r="E3864" s="148" t="e">
        <f>ROUND((D3864/C3864)*100,2)&amp;"%"</f>
        <v>#DIV/0!</v>
      </c>
      <c r="I3864" s="111" t="s">
        <v>199</v>
      </c>
      <c r="J3864" s="148" t="e">
        <f>AVERAGE(I3855,J3856,K3857,L3858,M3859,N3860)</f>
        <v>#DIV/0!</v>
      </c>
      <c r="K3864" s="148" t="e">
        <f>STDEV(I3855,J3856,K3857,L3858,M3859,N3860)</f>
        <v>#DIV/0!</v>
      </c>
      <c r="L3864" s="148" t="e">
        <f>ROUND((K3864/J3864)*100,2)&amp;"%"</f>
        <v>#DIV/0!</v>
      </c>
      <c r="P3864" s="111" t="s">
        <v>199</v>
      </c>
      <c r="Q3864" s="148" t="e">
        <f>AVERAGE(P3855,Q3856,R3857,S3858,T3859,U3860)</f>
        <v>#DIV/0!</v>
      </c>
      <c r="R3864" s="148" t="e">
        <f>STDEV(P3855,Q3856,R3857,S3858,T3859,U3860)</f>
        <v>#DIV/0!</v>
      </c>
      <c r="S3864" s="148" t="e">
        <f>ROUND((R3864/Q3864)*100,2)&amp;"%"</f>
        <v>#DIV/0!</v>
      </c>
    </row>
    <row r="3865" spans="1:21" s="148" customFormat="1" x14ac:dyDescent="0.3">
      <c r="A3865" s="111"/>
      <c r="B3865" s="111" t="s">
        <v>198</v>
      </c>
      <c r="C3865" s="148" t="e">
        <f>AVERAGE(B3856,C3855,D3855,F3855,G3855,E3856)</f>
        <v>#DIV/0!</v>
      </c>
      <c r="D3865" s="148" t="e">
        <f>STDEV(B3856,C3855,D3855,E3856,F3855,G3855)</f>
        <v>#DIV/0!</v>
      </c>
      <c r="E3865" s="148" t="e">
        <f t="shared" ref="E3865:E3869" si="642">ROUND((D3865/C3865)*100,2)&amp;"%"</f>
        <v>#DIV/0!</v>
      </c>
      <c r="F3865" s="111"/>
      <c r="G3865" s="111"/>
      <c r="I3865" s="111" t="s">
        <v>198</v>
      </c>
      <c r="J3865" s="148" t="e">
        <f>AVERAGE(I3856,J3855,K3855,M3855,N3855,L3856)</f>
        <v>#DIV/0!</v>
      </c>
      <c r="K3865" s="148" t="e">
        <f>STDEV(I3856,J3855,K3855,L3856,M3855,N3855)</f>
        <v>#DIV/0!</v>
      </c>
      <c r="L3865" s="148" t="e">
        <f t="shared" ref="L3865:L3869" si="643">ROUND((K3865/J3865)*100,2)&amp;"%"</f>
        <v>#DIV/0!</v>
      </c>
      <c r="M3865" s="111"/>
      <c r="N3865" s="111"/>
      <c r="P3865" s="111" t="s">
        <v>198</v>
      </c>
      <c r="Q3865" s="148" t="e">
        <f>AVERAGE(P3856,Q3855,R3855,T3855,U3855,S3856)</f>
        <v>#DIV/0!</v>
      </c>
      <c r="R3865" s="148" t="e">
        <f>STDEV(P3856,Q3855,R3855,S3856,T3855,U3855)</f>
        <v>#DIV/0!</v>
      </c>
      <c r="S3865" s="148" t="e">
        <f t="shared" ref="S3865:S3869" si="644">ROUND((R3865/Q3865)*100,2)&amp;"%"</f>
        <v>#DIV/0!</v>
      </c>
      <c r="T3865" s="111"/>
      <c r="U3865" s="111"/>
    </row>
    <row r="3866" spans="1:21" s="148" customFormat="1" x14ac:dyDescent="0.3">
      <c r="A3866" s="111"/>
      <c r="B3866" s="111" t="s">
        <v>200</v>
      </c>
      <c r="C3866" s="148" t="e">
        <f>AVERAGE(B3858,C3857,D3856,E3855,F3860,G3859)</f>
        <v>#DIV/0!</v>
      </c>
      <c r="D3866" s="148" t="e">
        <f>STDEV(B3858,C3857,D3856,E3855,F3860,G3859)</f>
        <v>#DIV/0!</v>
      </c>
      <c r="E3866" s="148" t="e">
        <f t="shared" si="642"/>
        <v>#DIV/0!</v>
      </c>
      <c r="F3866" s="111"/>
      <c r="G3866" s="111"/>
      <c r="I3866" s="111" t="s">
        <v>200</v>
      </c>
      <c r="J3866" s="148" t="e">
        <f>AVERAGE(I3858,J3857,K3856,L3855,M3860,N3859)</f>
        <v>#DIV/0!</v>
      </c>
      <c r="K3866" s="148" t="e">
        <f>STDEV(I3858,J3857,K3856,L3855,M3860,N3859)</f>
        <v>#DIV/0!</v>
      </c>
      <c r="L3866" s="148" t="e">
        <f t="shared" si="643"/>
        <v>#DIV/0!</v>
      </c>
      <c r="M3866" s="111"/>
      <c r="N3866" s="111"/>
      <c r="P3866" s="111" t="s">
        <v>200</v>
      </c>
      <c r="Q3866" s="148" t="e">
        <f>AVERAGE(P3858,Q3857,R3856,S3855,T3860,U3859)</f>
        <v>#DIV/0!</v>
      </c>
      <c r="R3866" s="148" t="e">
        <f>STDEV(P3858,Q3857,R3856,S3855,T3860,U3859)</f>
        <v>#DIV/0!</v>
      </c>
      <c r="S3866" s="148" t="e">
        <f t="shared" si="644"/>
        <v>#DIV/0!</v>
      </c>
      <c r="T3866" s="111"/>
      <c r="U3866" s="111"/>
    </row>
    <row r="3867" spans="1:21" s="148" customFormat="1" x14ac:dyDescent="0.3">
      <c r="A3867" s="111"/>
      <c r="B3867" s="111" t="s">
        <v>201</v>
      </c>
      <c r="C3867" s="148" t="e">
        <f>AVERAGE(B3859,C3860,D3860,E3859,F3858,G3857)</f>
        <v>#DIV/0!</v>
      </c>
      <c r="D3867" s="148" t="e">
        <f>STDEV(B3859,C3860,D3860,E3859,F3858,G3857)</f>
        <v>#DIV/0!</v>
      </c>
      <c r="E3867" s="148" t="e">
        <f t="shared" si="642"/>
        <v>#DIV/0!</v>
      </c>
      <c r="F3867" s="111"/>
      <c r="G3867" s="111"/>
      <c r="I3867" s="111" t="s">
        <v>201</v>
      </c>
      <c r="J3867" s="148" t="e">
        <f>AVERAGE(I3859,J3860,K3860,L3859,M3858,N3857)</f>
        <v>#DIV/0!</v>
      </c>
      <c r="K3867" s="148" t="e">
        <f>STDEV(I3859,J3860,K3860,L3859,M3858,N3857)</f>
        <v>#DIV/0!</v>
      </c>
      <c r="L3867" s="148" t="e">
        <f t="shared" si="643"/>
        <v>#DIV/0!</v>
      </c>
      <c r="M3867" s="111"/>
      <c r="N3867" s="111"/>
      <c r="P3867" s="111" t="s">
        <v>201</v>
      </c>
      <c r="Q3867" s="148" t="e">
        <f>AVERAGE(P3859,Q3860,R3860,S3859,T3858,U3857)</f>
        <v>#DIV/0!</v>
      </c>
      <c r="R3867" s="148" t="e">
        <f>STDEV(P3859,Q3860,R3860,S3859,T3858,U3857)</f>
        <v>#DIV/0!</v>
      </c>
      <c r="S3867" s="148" t="e">
        <f t="shared" si="644"/>
        <v>#DIV/0!</v>
      </c>
      <c r="T3867" s="111"/>
      <c r="U3867" s="111"/>
    </row>
    <row r="3868" spans="1:21" s="148" customFormat="1" x14ac:dyDescent="0.3">
      <c r="A3868" s="111"/>
      <c r="B3868" s="111" t="s">
        <v>202</v>
      </c>
      <c r="C3868" s="148" t="e">
        <f>AVERAGE(B3861,C3859,D3858,G3856,F3861,E3862)</f>
        <v>#DIV/0!</v>
      </c>
      <c r="D3868" s="148" t="e">
        <f>STDEV(B3861,C3859,D3858,G3856,F3861,E3862)</f>
        <v>#DIV/0!</v>
      </c>
      <c r="E3868" s="148" t="e">
        <f t="shared" si="642"/>
        <v>#DIV/0!</v>
      </c>
      <c r="F3868" s="111"/>
      <c r="G3868" s="111"/>
      <c r="I3868" s="111" t="s">
        <v>202</v>
      </c>
      <c r="J3868" s="148" t="e">
        <f>AVERAGE(I3861,J3859,K3858,N3856,M3861,L3862)</f>
        <v>#DIV/0!</v>
      </c>
      <c r="K3868" s="148" t="e">
        <f>STDEV(I3861,J3859,K3858,N3856,M3861,L3862)</f>
        <v>#DIV/0!</v>
      </c>
      <c r="L3868" s="148" t="e">
        <f t="shared" si="643"/>
        <v>#DIV/0!</v>
      </c>
      <c r="M3868" s="111"/>
      <c r="N3868" s="111"/>
      <c r="P3868" s="111" t="s">
        <v>202</v>
      </c>
      <c r="Q3868" s="148" t="e">
        <f>AVERAGE(P3861,Q3859,R3858,U3856,T3861,S3862)</f>
        <v>#DIV/0!</v>
      </c>
      <c r="R3868" s="148" t="e">
        <f>STDEV(P3861,Q3859,R3858,U3856,T3861,S3862)</f>
        <v>#DIV/0!</v>
      </c>
      <c r="S3868" s="148" t="e">
        <f t="shared" si="644"/>
        <v>#DIV/0!</v>
      </c>
      <c r="T3868" s="111"/>
      <c r="U3868" s="111"/>
    </row>
    <row r="3869" spans="1:21" s="148" customFormat="1" x14ac:dyDescent="0.3">
      <c r="A3869" s="111"/>
      <c r="B3869" s="111" t="s">
        <v>204</v>
      </c>
      <c r="C3869" s="148" t="e">
        <f>AVERAGE(B3862,C3861,D3862,E3861,F3862,G3861)</f>
        <v>#DIV/0!</v>
      </c>
      <c r="D3869" s="148" t="e">
        <f>STDEV(B3862,C3861,D3862,E3861,F3862,G3861)</f>
        <v>#DIV/0!</v>
      </c>
      <c r="E3869" s="148" t="e">
        <f t="shared" si="642"/>
        <v>#DIV/0!</v>
      </c>
      <c r="F3869" s="111"/>
      <c r="G3869" s="111"/>
      <c r="I3869" s="111" t="s">
        <v>204</v>
      </c>
      <c r="J3869" s="148" t="e">
        <f>AVERAGE(I3862,J3861,K3862,L3861,M3862,N3861)</f>
        <v>#DIV/0!</v>
      </c>
      <c r="K3869" s="148" t="e">
        <f>STDEV(I3862,J3861,K3862,L3861,M3862,N3861)</f>
        <v>#DIV/0!</v>
      </c>
      <c r="L3869" s="148" t="e">
        <f t="shared" si="643"/>
        <v>#DIV/0!</v>
      </c>
      <c r="M3869" s="111"/>
      <c r="N3869" s="111"/>
      <c r="P3869" s="111" t="s">
        <v>204</v>
      </c>
      <c r="Q3869" s="148" t="e">
        <f>AVERAGE(P3862,Q3861,R3862,S3861,T3862,U3861)</f>
        <v>#DIV/0!</v>
      </c>
      <c r="R3869" s="148" t="e">
        <f>STDEV(P3862,Q3861,R3862,S3861,T3862,U3861)</f>
        <v>#DIV/0!</v>
      </c>
      <c r="S3869" s="148" t="e">
        <f t="shared" si="644"/>
        <v>#DIV/0!</v>
      </c>
      <c r="T3869" s="111"/>
      <c r="U3869" s="111"/>
    </row>
    <row r="3870" spans="1:21" s="148" customFormat="1" x14ac:dyDescent="0.3">
      <c r="A3870" s="111"/>
      <c r="B3870" s="111"/>
      <c r="C3870" s="111"/>
      <c r="D3870" s="111"/>
      <c r="E3870" s="111"/>
      <c r="F3870" s="111"/>
      <c r="G3870" s="111"/>
      <c r="I3870" s="111"/>
      <c r="J3870" s="111"/>
      <c r="K3870" s="111"/>
      <c r="L3870" s="111"/>
      <c r="M3870" s="111"/>
      <c r="N3870" s="111"/>
      <c r="P3870" s="111"/>
      <c r="Q3870" s="111"/>
      <c r="R3870" s="111"/>
      <c r="S3870" s="111"/>
      <c r="T3870" s="111"/>
      <c r="U3870" s="111"/>
    </row>
    <row r="3871" spans="1:21" s="148" customFormat="1" x14ac:dyDescent="0.3">
      <c r="A3871" s="111"/>
      <c r="B3871" s="52" t="s">
        <v>194</v>
      </c>
      <c r="C3871" s="106"/>
      <c r="D3871" s="106"/>
      <c r="E3871" s="106"/>
      <c r="F3871" s="106"/>
      <c r="G3871" s="106"/>
      <c r="H3871" s="106"/>
      <c r="I3871" s="52" t="s">
        <v>195</v>
      </c>
      <c r="J3871" s="106"/>
      <c r="K3871" s="106"/>
      <c r="L3871" s="106"/>
      <c r="M3871" s="106"/>
      <c r="N3871" s="106"/>
      <c r="O3871" s="106"/>
      <c r="P3871" s="52" t="s">
        <v>196</v>
      </c>
      <c r="Q3871" s="106"/>
      <c r="R3871" s="106"/>
      <c r="S3871" s="106"/>
      <c r="T3871" s="106"/>
      <c r="U3871" s="106"/>
    </row>
    <row r="3872" spans="1:21" s="148" customFormat="1" x14ac:dyDescent="0.3">
      <c r="A3872" s="111"/>
      <c r="B3872" s="131"/>
      <c r="C3872" s="131"/>
      <c r="D3872" s="131"/>
      <c r="E3872" s="131"/>
      <c r="F3872" s="131"/>
      <c r="G3872" s="131"/>
      <c r="H3872" s="106"/>
      <c r="I3872" s="131"/>
      <c r="J3872" s="131"/>
      <c r="K3872" s="131"/>
      <c r="L3872" s="131"/>
      <c r="M3872" s="131"/>
      <c r="N3872" s="131"/>
      <c r="O3872" s="106"/>
      <c r="P3872" s="131"/>
      <c r="Q3872" s="131"/>
      <c r="R3872" s="131"/>
      <c r="S3872" s="131"/>
      <c r="T3872" s="131"/>
      <c r="U3872" s="131"/>
    </row>
    <row r="3873" spans="1:21" s="148" customFormat="1" x14ac:dyDescent="0.3">
      <c r="A3873" s="111"/>
      <c r="B3873" s="132"/>
      <c r="C3873" s="133"/>
      <c r="D3873" s="133"/>
      <c r="E3873" s="134"/>
      <c r="F3873" s="133"/>
      <c r="G3873" s="133"/>
      <c r="H3873" s="106"/>
      <c r="I3873" s="132"/>
      <c r="J3873" s="133"/>
      <c r="K3873" s="133"/>
      <c r="L3873" s="134"/>
      <c r="M3873" s="133"/>
      <c r="N3873" s="133"/>
      <c r="O3873" s="106"/>
      <c r="P3873" s="132"/>
      <c r="Q3873" s="133"/>
      <c r="R3873" s="133"/>
      <c r="S3873" s="134"/>
      <c r="T3873" s="133"/>
      <c r="U3873" s="133"/>
    </row>
    <row r="3874" spans="1:21" s="148" customFormat="1" x14ac:dyDescent="0.3">
      <c r="A3874" s="111"/>
      <c r="B3874" s="133"/>
      <c r="C3874" s="132"/>
      <c r="D3874" s="134"/>
      <c r="E3874" s="133"/>
      <c r="F3874" s="135"/>
      <c r="G3874" s="136"/>
      <c r="H3874" s="106"/>
      <c r="I3874" s="133"/>
      <c r="J3874" s="132"/>
      <c r="K3874" s="134"/>
      <c r="L3874" s="133"/>
      <c r="M3874" s="135"/>
      <c r="N3874" s="136"/>
      <c r="O3874" s="106"/>
      <c r="P3874" s="133"/>
      <c r="Q3874" s="132"/>
      <c r="R3874" s="134"/>
      <c r="S3874" s="133"/>
      <c r="T3874" s="135"/>
      <c r="U3874" s="136"/>
    </row>
    <row r="3875" spans="1:21" s="148" customFormat="1" x14ac:dyDescent="0.3">
      <c r="A3875" s="111"/>
      <c r="B3875" s="135"/>
      <c r="C3875" s="134"/>
      <c r="D3875" s="132"/>
      <c r="E3875" s="135"/>
      <c r="F3875" s="135"/>
      <c r="G3875" s="137"/>
      <c r="H3875" s="106"/>
      <c r="I3875" s="135"/>
      <c r="J3875" s="134"/>
      <c r="K3875" s="132"/>
      <c r="L3875" s="135"/>
      <c r="M3875" s="135"/>
      <c r="N3875" s="137"/>
      <c r="O3875" s="106"/>
      <c r="P3875" s="135"/>
      <c r="Q3875" s="134"/>
      <c r="R3875" s="132"/>
      <c r="S3875" s="135"/>
      <c r="T3875" s="135"/>
      <c r="U3875" s="137"/>
    </row>
    <row r="3876" spans="1:21" s="148" customFormat="1" x14ac:dyDescent="0.3">
      <c r="A3876" s="111"/>
      <c r="B3876" s="134"/>
      <c r="C3876" s="135"/>
      <c r="D3876" s="136"/>
      <c r="E3876" s="132"/>
      <c r="F3876" s="137"/>
      <c r="G3876" s="135"/>
      <c r="H3876" s="106"/>
      <c r="I3876" s="134"/>
      <c r="J3876" s="135"/>
      <c r="K3876" s="136"/>
      <c r="L3876" s="132"/>
      <c r="M3876" s="137"/>
      <c r="N3876" s="135"/>
      <c r="O3876" s="106"/>
      <c r="P3876" s="134"/>
      <c r="Q3876" s="135"/>
      <c r="R3876" s="136"/>
      <c r="S3876" s="132"/>
      <c r="T3876" s="137"/>
      <c r="U3876" s="135"/>
    </row>
    <row r="3877" spans="1:21" s="148" customFormat="1" x14ac:dyDescent="0.3">
      <c r="A3877" s="111"/>
      <c r="B3877" s="137"/>
      <c r="C3877" s="136"/>
      <c r="D3877" s="135"/>
      <c r="E3877" s="137"/>
      <c r="F3877" s="132"/>
      <c r="G3877" s="134"/>
      <c r="H3877" s="106"/>
      <c r="I3877" s="137"/>
      <c r="J3877" s="136"/>
      <c r="K3877" s="135"/>
      <c r="L3877" s="137"/>
      <c r="M3877" s="132"/>
      <c r="N3877" s="134"/>
      <c r="O3877" s="106"/>
      <c r="P3877" s="137"/>
      <c r="Q3877" s="136"/>
      <c r="R3877" s="135"/>
      <c r="S3877" s="137"/>
      <c r="T3877" s="132"/>
      <c r="U3877" s="134"/>
    </row>
    <row r="3878" spans="1:21" s="148" customFormat="1" x14ac:dyDescent="0.3">
      <c r="A3878" s="111"/>
      <c r="B3878" s="135"/>
      <c r="C3878" s="137"/>
      <c r="D3878" s="137"/>
      <c r="E3878" s="135"/>
      <c r="F3878" s="134"/>
      <c r="G3878" s="132"/>
      <c r="H3878" s="106"/>
      <c r="I3878" s="135"/>
      <c r="J3878" s="137"/>
      <c r="K3878" s="137"/>
      <c r="L3878" s="135"/>
      <c r="M3878" s="134"/>
      <c r="N3878" s="132"/>
      <c r="O3878" s="106"/>
      <c r="P3878" s="135"/>
      <c r="Q3878" s="137"/>
      <c r="R3878" s="137"/>
      <c r="S3878" s="135"/>
      <c r="T3878" s="134"/>
      <c r="U3878" s="132"/>
    </row>
    <row r="3879" spans="1:21" s="148" customFormat="1" x14ac:dyDescent="0.3">
      <c r="A3879" s="111"/>
      <c r="B3879" s="136"/>
      <c r="C3879" s="138"/>
      <c r="D3879" s="135"/>
      <c r="E3879" s="138"/>
      <c r="F3879" s="136"/>
      <c r="G3879" s="138"/>
      <c r="H3879" s="106"/>
      <c r="I3879" s="136"/>
      <c r="J3879" s="138"/>
      <c r="K3879" s="135"/>
      <c r="L3879" s="138"/>
      <c r="M3879" s="136"/>
      <c r="N3879" s="138"/>
      <c r="O3879" s="106"/>
      <c r="P3879" s="136"/>
      <c r="Q3879" s="138"/>
      <c r="R3879" s="135"/>
      <c r="S3879" s="138"/>
      <c r="T3879" s="136"/>
      <c r="U3879" s="138"/>
    </row>
    <row r="3880" spans="1:21" s="148" customFormat="1" x14ac:dyDescent="0.3">
      <c r="A3880" s="111"/>
      <c r="B3880" s="145"/>
      <c r="C3880" s="146"/>
      <c r="D3880" s="145"/>
      <c r="E3880" s="147"/>
      <c r="F3880" s="145"/>
      <c r="G3880" s="146"/>
      <c r="H3880" s="106"/>
      <c r="I3880" s="145"/>
      <c r="J3880" s="146"/>
      <c r="K3880" s="145"/>
      <c r="L3880" s="147"/>
      <c r="M3880" s="145"/>
      <c r="N3880" s="146"/>
      <c r="O3880" s="106"/>
      <c r="P3880" s="145"/>
      <c r="Q3880" s="146"/>
      <c r="R3880" s="145"/>
      <c r="S3880" s="147"/>
      <c r="T3880" s="145"/>
      <c r="U3880" s="146"/>
    </row>
    <row r="3881" spans="1:21" s="148" customFormat="1" x14ac:dyDescent="0.3">
      <c r="A3881" s="111"/>
      <c r="C3881" s="111" t="s">
        <v>197</v>
      </c>
      <c r="D3881" s="111" t="s">
        <v>3</v>
      </c>
      <c r="E3881" s="111" t="s">
        <v>203</v>
      </c>
      <c r="J3881" s="111" t="s">
        <v>197</v>
      </c>
      <c r="K3881" s="111" t="s">
        <v>3</v>
      </c>
      <c r="L3881" s="111" t="s">
        <v>203</v>
      </c>
      <c r="Q3881" s="111" t="s">
        <v>197</v>
      </c>
      <c r="R3881" s="111" t="s">
        <v>3</v>
      </c>
      <c r="S3881" s="111" t="s">
        <v>203</v>
      </c>
    </row>
    <row r="3882" spans="1:21" s="148" customFormat="1" x14ac:dyDescent="0.3">
      <c r="A3882" s="111"/>
      <c r="B3882" s="111" t="s">
        <v>199</v>
      </c>
      <c r="C3882" s="148" t="e">
        <f>AVERAGE(B3873,C3874,D3875,E3876,F3877,G3878)</f>
        <v>#DIV/0!</v>
      </c>
      <c r="D3882" s="148" t="e">
        <f>STDEV(B3873,C3874,D3875,E3876,F3877,G3878)</f>
        <v>#DIV/0!</v>
      </c>
      <c r="E3882" s="148" t="e">
        <f>ROUND((D3882/C3882)*100,2)&amp;"%"</f>
        <v>#DIV/0!</v>
      </c>
      <c r="I3882" s="111" t="s">
        <v>199</v>
      </c>
      <c r="J3882" s="148" t="e">
        <f>AVERAGE(I3873,J3874,K3875,L3876,M3877,N3878)</f>
        <v>#DIV/0!</v>
      </c>
      <c r="K3882" s="148" t="e">
        <f>STDEV(I3873,J3874,K3875,L3876,M3877,N3878)</f>
        <v>#DIV/0!</v>
      </c>
      <c r="L3882" s="148" t="e">
        <f>ROUND((K3882/J3882)*100,2)&amp;"%"</f>
        <v>#DIV/0!</v>
      </c>
      <c r="P3882" s="111" t="s">
        <v>199</v>
      </c>
      <c r="Q3882" s="148" t="e">
        <f>AVERAGE(P3873,Q3874,R3875,S3876,T3877,U3878)</f>
        <v>#DIV/0!</v>
      </c>
      <c r="R3882" s="148" t="e">
        <f>STDEV(P3873,Q3874,R3875,S3876,T3877,U3878)</f>
        <v>#DIV/0!</v>
      </c>
      <c r="S3882" s="148" t="e">
        <f>ROUND((R3882/Q3882)*100,2)&amp;"%"</f>
        <v>#DIV/0!</v>
      </c>
    </row>
    <row r="3883" spans="1:21" s="148" customFormat="1" x14ac:dyDescent="0.3">
      <c r="A3883" s="111"/>
      <c r="B3883" s="111" t="s">
        <v>198</v>
      </c>
      <c r="C3883" s="148" t="e">
        <f>AVERAGE(B3874,C3873,D3873,F3873,G3873,E3874)</f>
        <v>#DIV/0!</v>
      </c>
      <c r="D3883" s="148" t="e">
        <f>STDEV(B3874,C3873,D3873,E3874,F3873,G3873)</f>
        <v>#DIV/0!</v>
      </c>
      <c r="E3883" s="148" t="e">
        <f t="shared" ref="E3883:E3887" si="645">ROUND((D3883/C3883)*100,2)&amp;"%"</f>
        <v>#DIV/0!</v>
      </c>
      <c r="F3883" s="111"/>
      <c r="G3883" s="111"/>
      <c r="I3883" s="111" t="s">
        <v>198</v>
      </c>
      <c r="J3883" s="148" t="e">
        <f>AVERAGE(I3874,J3873,K3873,M3873,N3873,L3874)</f>
        <v>#DIV/0!</v>
      </c>
      <c r="K3883" s="148" t="e">
        <f>STDEV(I3874,J3873,K3873,L3874,M3873,N3873)</f>
        <v>#DIV/0!</v>
      </c>
      <c r="L3883" s="148" t="e">
        <f t="shared" ref="L3883:L3887" si="646">ROUND((K3883/J3883)*100,2)&amp;"%"</f>
        <v>#DIV/0!</v>
      </c>
      <c r="M3883" s="111"/>
      <c r="N3883" s="111"/>
      <c r="P3883" s="111" t="s">
        <v>198</v>
      </c>
      <c r="Q3883" s="148" t="e">
        <f>AVERAGE(P3874,Q3873,R3873,T3873,U3873,S3874)</f>
        <v>#DIV/0!</v>
      </c>
      <c r="R3883" s="148" t="e">
        <f>STDEV(P3874,Q3873,R3873,S3874,T3873,U3873)</f>
        <v>#DIV/0!</v>
      </c>
      <c r="S3883" s="148" t="e">
        <f t="shared" ref="S3883:S3887" si="647">ROUND((R3883/Q3883)*100,2)&amp;"%"</f>
        <v>#DIV/0!</v>
      </c>
      <c r="T3883" s="111"/>
      <c r="U3883" s="111"/>
    </row>
    <row r="3884" spans="1:21" s="148" customFormat="1" x14ac:dyDescent="0.3">
      <c r="A3884" s="111"/>
      <c r="B3884" s="111" t="s">
        <v>200</v>
      </c>
      <c r="C3884" s="148" t="e">
        <f>AVERAGE(B3876,C3875,D3874,E3873,F3878,G3877)</f>
        <v>#DIV/0!</v>
      </c>
      <c r="D3884" s="148" t="e">
        <f>STDEV(B3876,C3875,D3874,E3873,F3878,G3877)</f>
        <v>#DIV/0!</v>
      </c>
      <c r="E3884" s="148" t="e">
        <f t="shared" si="645"/>
        <v>#DIV/0!</v>
      </c>
      <c r="F3884" s="111"/>
      <c r="G3884" s="111"/>
      <c r="I3884" s="111" t="s">
        <v>200</v>
      </c>
      <c r="J3884" s="148" t="e">
        <f>AVERAGE(I3876,J3875,K3874,L3873,M3878,N3877)</f>
        <v>#DIV/0!</v>
      </c>
      <c r="K3884" s="148" t="e">
        <f>STDEV(I3876,J3875,K3874,L3873,M3878,N3877)</f>
        <v>#DIV/0!</v>
      </c>
      <c r="L3884" s="148" t="e">
        <f t="shared" si="646"/>
        <v>#DIV/0!</v>
      </c>
      <c r="M3884" s="111"/>
      <c r="N3884" s="111"/>
      <c r="P3884" s="111" t="s">
        <v>200</v>
      </c>
      <c r="Q3884" s="148" t="e">
        <f>AVERAGE(P3876,Q3875,R3874,S3873,T3878,U3877)</f>
        <v>#DIV/0!</v>
      </c>
      <c r="R3884" s="148" t="e">
        <f>STDEV(P3876,Q3875,R3874,S3873,T3878,U3877)</f>
        <v>#DIV/0!</v>
      </c>
      <c r="S3884" s="148" t="e">
        <f t="shared" si="647"/>
        <v>#DIV/0!</v>
      </c>
      <c r="T3884" s="111"/>
      <c r="U3884" s="111"/>
    </row>
    <row r="3885" spans="1:21" s="148" customFormat="1" x14ac:dyDescent="0.3">
      <c r="A3885" s="111"/>
      <c r="B3885" s="111" t="s">
        <v>201</v>
      </c>
      <c r="C3885" s="148" t="e">
        <f>AVERAGE(B3877,C3878,D3878,E3877,F3876,G3875)</f>
        <v>#DIV/0!</v>
      </c>
      <c r="D3885" s="148" t="e">
        <f>STDEV(B3877,C3878,D3878,E3877,F3876,G3875)</f>
        <v>#DIV/0!</v>
      </c>
      <c r="E3885" s="148" t="e">
        <f t="shared" si="645"/>
        <v>#DIV/0!</v>
      </c>
      <c r="F3885" s="111"/>
      <c r="G3885" s="111"/>
      <c r="I3885" s="111" t="s">
        <v>201</v>
      </c>
      <c r="J3885" s="148" t="e">
        <f>AVERAGE(I3877,J3878,K3878,L3877,M3876,N3875)</f>
        <v>#DIV/0!</v>
      </c>
      <c r="K3885" s="148" t="e">
        <f>STDEV(I3877,J3878,K3878,L3877,M3876,N3875)</f>
        <v>#DIV/0!</v>
      </c>
      <c r="L3885" s="148" t="e">
        <f t="shared" si="646"/>
        <v>#DIV/0!</v>
      </c>
      <c r="M3885" s="111"/>
      <c r="N3885" s="111"/>
      <c r="P3885" s="111" t="s">
        <v>201</v>
      </c>
      <c r="Q3885" s="148" t="e">
        <f>AVERAGE(P3877,Q3878,R3878,S3877,T3876,U3875)</f>
        <v>#DIV/0!</v>
      </c>
      <c r="R3885" s="148" t="e">
        <f>STDEV(P3877,Q3878,R3878,S3877,T3876,U3875)</f>
        <v>#DIV/0!</v>
      </c>
      <c r="S3885" s="148" t="e">
        <f t="shared" si="647"/>
        <v>#DIV/0!</v>
      </c>
      <c r="T3885" s="111"/>
      <c r="U3885" s="111"/>
    </row>
    <row r="3886" spans="1:21" s="148" customFormat="1" x14ac:dyDescent="0.3">
      <c r="A3886" s="111"/>
      <c r="B3886" s="111" t="s">
        <v>202</v>
      </c>
      <c r="C3886" s="148" t="e">
        <f>AVERAGE(B3879,C3877,D3876,G3874,F3879,E3880)</f>
        <v>#DIV/0!</v>
      </c>
      <c r="D3886" s="148" t="e">
        <f>STDEV(B3879,C3877,D3876,G3874,F3879,E3880)</f>
        <v>#DIV/0!</v>
      </c>
      <c r="E3886" s="148" t="e">
        <f t="shared" si="645"/>
        <v>#DIV/0!</v>
      </c>
      <c r="F3886" s="111"/>
      <c r="G3886" s="111"/>
      <c r="I3886" s="111" t="s">
        <v>202</v>
      </c>
      <c r="J3886" s="148" t="e">
        <f>AVERAGE(I3879,J3877,K3876,N3874,M3879,L3880)</f>
        <v>#DIV/0!</v>
      </c>
      <c r="K3886" s="148" t="e">
        <f>STDEV(I3879,J3877,K3876,N3874,M3879,L3880)</f>
        <v>#DIV/0!</v>
      </c>
      <c r="L3886" s="148" t="e">
        <f t="shared" si="646"/>
        <v>#DIV/0!</v>
      </c>
      <c r="M3886" s="111"/>
      <c r="N3886" s="111"/>
      <c r="P3886" s="111" t="s">
        <v>202</v>
      </c>
      <c r="Q3886" s="148" t="e">
        <f>AVERAGE(P3879,Q3877,R3876,U3874,T3879,S3880)</f>
        <v>#DIV/0!</v>
      </c>
      <c r="R3886" s="148" t="e">
        <f>STDEV(P3879,Q3877,R3876,U3874,T3879,S3880)</f>
        <v>#DIV/0!</v>
      </c>
      <c r="S3886" s="148" t="e">
        <f t="shared" si="647"/>
        <v>#DIV/0!</v>
      </c>
      <c r="T3886" s="111"/>
      <c r="U3886" s="111"/>
    </row>
    <row r="3887" spans="1:21" s="148" customFormat="1" x14ac:dyDescent="0.3">
      <c r="A3887" s="111"/>
      <c r="B3887" s="111" t="s">
        <v>204</v>
      </c>
      <c r="C3887" s="148" t="e">
        <f>AVERAGE(B3880,C3879,D3880,E3879,F3880,G3879)</f>
        <v>#DIV/0!</v>
      </c>
      <c r="D3887" s="148" t="e">
        <f>STDEV(B3880,C3879,D3880,E3879,F3880,G3879)</f>
        <v>#DIV/0!</v>
      </c>
      <c r="E3887" s="148" t="e">
        <f t="shared" si="645"/>
        <v>#DIV/0!</v>
      </c>
      <c r="F3887" s="111"/>
      <c r="G3887" s="111"/>
      <c r="I3887" s="111" t="s">
        <v>204</v>
      </c>
      <c r="J3887" s="148" t="e">
        <f>AVERAGE(I3880,J3879,K3880,L3879,M3880,N3879)</f>
        <v>#DIV/0!</v>
      </c>
      <c r="K3887" s="148" t="e">
        <f>STDEV(I3880,J3879,K3880,L3879,M3880,N3879)</f>
        <v>#DIV/0!</v>
      </c>
      <c r="L3887" s="148" t="e">
        <f t="shared" si="646"/>
        <v>#DIV/0!</v>
      </c>
      <c r="M3887" s="111"/>
      <c r="N3887" s="111"/>
      <c r="P3887" s="111" t="s">
        <v>204</v>
      </c>
      <c r="Q3887" s="148" t="e">
        <f>AVERAGE(P3880,Q3879,R3880,S3879,T3880,U3879)</f>
        <v>#DIV/0!</v>
      </c>
      <c r="R3887" s="148" t="e">
        <f>STDEV(P3880,Q3879,R3880,S3879,T3880,U3879)</f>
        <v>#DIV/0!</v>
      </c>
      <c r="S3887" s="148" t="e">
        <f t="shared" si="647"/>
        <v>#DIV/0!</v>
      </c>
      <c r="T3887" s="111"/>
      <c r="U3887" s="111"/>
    </row>
    <row r="3888" spans="1:21" s="148" customFormat="1" x14ac:dyDescent="0.3">
      <c r="A3888" s="111"/>
      <c r="B3888" s="111"/>
      <c r="C3888" s="111"/>
      <c r="D3888" s="111"/>
      <c r="E3888" s="111"/>
      <c r="F3888" s="111"/>
      <c r="G3888" s="111"/>
      <c r="I3888" s="111"/>
      <c r="J3888" s="111"/>
      <c r="K3888" s="111"/>
      <c r="L3888" s="111"/>
      <c r="M3888" s="111"/>
      <c r="N3888" s="111"/>
      <c r="P3888" s="111"/>
      <c r="Q3888" s="111"/>
      <c r="R3888" s="111"/>
      <c r="S3888" s="111"/>
      <c r="T3888" s="111"/>
      <c r="U3888" s="111"/>
    </row>
    <row r="3889" spans="1:21" s="148" customFormat="1" x14ac:dyDescent="0.3">
      <c r="A3889" s="111"/>
      <c r="B3889" s="52" t="s">
        <v>194</v>
      </c>
      <c r="C3889" s="106"/>
      <c r="D3889" s="106"/>
      <c r="E3889" s="106"/>
      <c r="F3889" s="106"/>
      <c r="G3889" s="106"/>
      <c r="H3889" s="106"/>
      <c r="I3889" s="52" t="s">
        <v>195</v>
      </c>
      <c r="J3889" s="106"/>
      <c r="K3889" s="106"/>
      <c r="L3889" s="106"/>
      <c r="M3889" s="106"/>
      <c r="N3889" s="106"/>
      <c r="O3889" s="106"/>
      <c r="P3889" s="52" t="s">
        <v>196</v>
      </c>
      <c r="Q3889" s="106"/>
      <c r="R3889" s="106"/>
      <c r="S3889" s="106"/>
      <c r="T3889" s="106"/>
      <c r="U3889" s="106"/>
    </row>
    <row r="3890" spans="1:21" s="148" customFormat="1" x14ac:dyDescent="0.3">
      <c r="A3890" s="111"/>
      <c r="B3890" s="131"/>
      <c r="C3890" s="131"/>
      <c r="D3890" s="131"/>
      <c r="E3890" s="131"/>
      <c r="F3890" s="131"/>
      <c r="G3890" s="131"/>
      <c r="H3890" s="106"/>
      <c r="I3890" s="131"/>
      <c r="J3890" s="131"/>
      <c r="K3890" s="131"/>
      <c r="L3890" s="131"/>
      <c r="M3890" s="131"/>
      <c r="N3890" s="131"/>
      <c r="O3890" s="106"/>
      <c r="P3890" s="131"/>
      <c r="Q3890" s="131"/>
      <c r="R3890" s="131"/>
      <c r="S3890" s="131"/>
      <c r="T3890" s="131"/>
      <c r="U3890" s="131"/>
    </row>
    <row r="3891" spans="1:21" s="148" customFormat="1" x14ac:dyDescent="0.3">
      <c r="A3891" s="111"/>
      <c r="B3891" s="132"/>
      <c r="C3891" s="133"/>
      <c r="D3891" s="133"/>
      <c r="E3891" s="134"/>
      <c r="F3891" s="133"/>
      <c r="G3891" s="133"/>
      <c r="H3891" s="106"/>
      <c r="I3891" s="132"/>
      <c r="J3891" s="133"/>
      <c r="K3891" s="133"/>
      <c r="L3891" s="134"/>
      <c r="M3891" s="133"/>
      <c r="N3891" s="133"/>
      <c r="O3891" s="106"/>
      <c r="P3891" s="132"/>
      <c r="Q3891" s="133"/>
      <c r="R3891" s="133"/>
      <c r="S3891" s="134"/>
      <c r="T3891" s="133"/>
      <c r="U3891" s="133"/>
    </row>
    <row r="3892" spans="1:21" s="148" customFormat="1" x14ac:dyDescent="0.3">
      <c r="A3892" s="111"/>
      <c r="B3892" s="133"/>
      <c r="C3892" s="132"/>
      <c r="D3892" s="134"/>
      <c r="E3892" s="133"/>
      <c r="F3892" s="135"/>
      <c r="G3892" s="136"/>
      <c r="H3892" s="106"/>
      <c r="I3892" s="133"/>
      <c r="J3892" s="132"/>
      <c r="K3892" s="134"/>
      <c r="L3892" s="133"/>
      <c r="M3892" s="135"/>
      <c r="N3892" s="136"/>
      <c r="O3892" s="106"/>
      <c r="P3892" s="133"/>
      <c r="Q3892" s="132"/>
      <c r="R3892" s="134"/>
      <c r="S3892" s="133"/>
      <c r="T3892" s="135"/>
      <c r="U3892" s="136"/>
    </row>
    <row r="3893" spans="1:21" s="148" customFormat="1" x14ac:dyDescent="0.3">
      <c r="A3893" s="111"/>
      <c r="B3893" s="135"/>
      <c r="C3893" s="134"/>
      <c r="D3893" s="132"/>
      <c r="E3893" s="135"/>
      <c r="F3893" s="135"/>
      <c r="G3893" s="137"/>
      <c r="H3893" s="106"/>
      <c r="I3893" s="135"/>
      <c r="J3893" s="134"/>
      <c r="K3893" s="132"/>
      <c r="L3893" s="135"/>
      <c r="M3893" s="135"/>
      <c r="N3893" s="137"/>
      <c r="O3893" s="106"/>
      <c r="P3893" s="135"/>
      <c r="Q3893" s="134"/>
      <c r="R3893" s="132"/>
      <c r="S3893" s="135"/>
      <c r="T3893" s="135"/>
      <c r="U3893" s="137"/>
    </row>
    <row r="3894" spans="1:21" s="148" customFormat="1" x14ac:dyDescent="0.3">
      <c r="A3894" s="111"/>
      <c r="B3894" s="134"/>
      <c r="C3894" s="135"/>
      <c r="D3894" s="136"/>
      <c r="E3894" s="132"/>
      <c r="F3894" s="137"/>
      <c r="G3894" s="135"/>
      <c r="H3894" s="106"/>
      <c r="I3894" s="134"/>
      <c r="J3894" s="135"/>
      <c r="K3894" s="136"/>
      <c r="L3894" s="132"/>
      <c r="M3894" s="137"/>
      <c r="N3894" s="135"/>
      <c r="O3894" s="106"/>
      <c r="P3894" s="134"/>
      <c r="Q3894" s="135"/>
      <c r="R3894" s="136"/>
      <c r="S3894" s="132"/>
      <c r="T3894" s="137"/>
      <c r="U3894" s="135"/>
    </row>
    <row r="3895" spans="1:21" s="148" customFormat="1" x14ac:dyDescent="0.3">
      <c r="A3895" s="111"/>
      <c r="B3895" s="137"/>
      <c r="C3895" s="136"/>
      <c r="D3895" s="135"/>
      <c r="E3895" s="137"/>
      <c r="F3895" s="132"/>
      <c r="G3895" s="134"/>
      <c r="H3895" s="106"/>
      <c r="I3895" s="137"/>
      <c r="J3895" s="136"/>
      <c r="K3895" s="135"/>
      <c r="L3895" s="137"/>
      <c r="M3895" s="132"/>
      <c r="N3895" s="134"/>
      <c r="O3895" s="106"/>
      <c r="P3895" s="137"/>
      <c r="Q3895" s="136"/>
      <c r="R3895" s="135"/>
      <c r="S3895" s="137"/>
      <c r="T3895" s="132"/>
      <c r="U3895" s="134"/>
    </row>
    <row r="3896" spans="1:21" s="148" customFormat="1" x14ac:dyDescent="0.3">
      <c r="A3896" s="111"/>
      <c r="B3896" s="135"/>
      <c r="C3896" s="137"/>
      <c r="D3896" s="137"/>
      <c r="E3896" s="135"/>
      <c r="F3896" s="134"/>
      <c r="G3896" s="132"/>
      <c r="H3896" s="106"/>
      <c r="I3896" s="135"/>
      <c r="J3896" s="137"/>
      <c r="K3896" s="137"/>
      <c r="L3896" s="135"/>
      <c r="M3896" s="134"/>
      <c r="N3896" s="132"/>
      <c r="O3896" s="106"/>
      <c r="P3896" s="135"/>
      <c r="Q3896" s="137"/>
      <c r="R3896" s="137"/>
      <c r="S3896" s="135"/>
      <c r="T3896" s="134"/>
      <c r="U3896" s="132"/>
    </row>
    <row r="3897" spans="1:21" s="148" customFormat="1" x14ac:dyDescent="0.3">
      <c r="A3897" s="111"/>
      <c r="B3897" s="136"/>
      <c r="C3897" s="138"/>
      <c r="D3897" s="135"/>
      <c r="E3897" s="138"/>
      <c r="F3897" s="136"/>
      <c r="G3897" s="138"/>
      <c r="H3897" s="106"/>
      <c r="I3897" s="136"/>
      <c r="J3897" s="138"/>
      <c r="K3897" s="135"/>
      <c r="L3897" s="138"/>
      <c r="M3897" s="136"/>
      <c r="N3897" s="138"/>
      <c r="O3897" s="106"/>
      <c r="P3897" s="136"/>
      <c r="Q3897" s="138"/>
      <c r="R3897" s="135"/>
      <c r="S3897" s="138"/>
      <c r="T3897" s="136"/>
      <c r="U3897" s="138"/>
    </row>
    <row r="3898" spans="1:21" s="148" customFormat="1" x14ac:dyDescent="0.3">
      <c r="A3898" s="111"/>
      <c r="B3898" s="145"/>
      <c r="C3898" s="146"/>
      <c r="D3898" s="145"/>
      <c r="E3898" s="147"/>
      <c r="F3898" s="145"/>
      <c r="G3898" s="146"/>
      <c r="H3898" s="106"/>
      <c r="I3898" s="145"/>
      <c r="J3898" s="146"/>
      <c r="K3898" s="145"/>
      <c r="L3898" s="147"/>
      <c r="M3898" s="145"/>
      <c r="N3898" s="146"/>
      <c r="O3898" s="106"/>
      <c r="P3898" s="145"/>
      <c r="Q3898" s="146"/>
      <c r="R3898" s="145"/>
      <c r="S3898" s="147"/>
      <c r="T3898" s="145"/>
      <c r="U3898" s="146"/>
    </row>
    <row r="3899" spans="1:21" s="148" customFormat="1" x14ac:dyDescent="0.3">
      <c r="A3899" s="111"/>
      <c r="C3899" s="111" t="s">
        <v>197</v>
      </c>
      <c r="D3899" s="111" t="s">
        <v>3</v>
      </c>
      <c r="E3899" s="111" t="s">
        <v>203</v>
      </c>
      <c r="J3899" s="111" t="s">
        <v>197</v>
      </c>
      <c r="K3899" s="111" t="s">
        <v>3</v>
      </c>
      <c r="L3899" s="111" t="s">
        <v>203</v>
      </c>
      <c r="Q3899" s="111" t="s">
        <v>197</v>
      </c>
      <c r="R3899" s="111" t="s">
        <v>3</v>
      </c>
      <c r="S3899" s="111" t="s">
        <v>203</v>
      </c>
    </row>
    <row r="3900" spans="1:21" s="148" customFormat="1" x14ac:dyDescent="0.3">
      <c r="A3900" s="111"/>
      <c r="B3900" s="111" t="s">
        <v>199</v>
      </c>
      <c r="C3900" s="148" t="e">
        <f>AVERAGE(B3891,C3892,D3893,E3894,F3895,G3896)</f>
        <v>#DIV/0!</v>
      </c>
      <c r="D3900" s="148" t="e">
        <f>STDEV(B3891,C3892,D3893,E3894,F3895,G3896)</f>
        <v>#DIV/0!</v>
      </c>
      <c r="E3900" s="148" t="e">
        <f>ROUND((D3900/C3900)*100,2)&amp;"%"</f>
        <v>#DIV/0!</v>
      </c>
      <c r="I3900" s="111" t="s">
        <v>199</v>
      </c>
      <c r="J3900" s="148" t="e">
        <f>AVERAGE(I3891,J3892,K3893,L3894,M3895,N3896)</f>
        <v>#DIV/0!</v>
      </c>
      <c r="K3900" s="148" t="e">
        <f>STDEV(I3891,J3892,K3893,L3894,M3895,N3896)</f>
        <v>#DIV/0!</v>
      </c>
      <c r="L3900" s="148" t="e">
        <f>ROUND((K3900/J3900)*100,2)&amp;"%"</f>
        <v>#DIV/0!</v>
      </c>
      <c r="P3900" s="111" t="s">
        <v>199</v>
      </c>
      <c r="Q3900" s="148" t="e">
        <f>AVERAGE(P3891,Q3892,R3893,S3894,T3895,U3896)</f>
        <v>#DIV/0!</v>
      </c>
      <c r="R3900" s="148" t="e">
        <f>STDEV(P3891,Q3892,R3893,S3894,T3895,U3896)</f>
        <v>#DIV/0!</v>
      </c>
      <c r="S3900" s="148" t="e">
        <f>ROUND((R3900/Q3900)*100,2)&amp;"%"</f>
        <v>#DIV/0!</v>
      </c>
    </row>
    <row r="3901" spans="1:21" s="148" customFormat="1" x14ac:dyDescent="0.3">
      <c r="A3901" s="111"/>
      <c r="B3901" s="111" t="s">
        <v>198</v>
      </c>
      <c r="C3901" s="148" t="e">
        <f>AVERAGE(B3892,C3891,D3891,F3891,G3891,E3892)</f>
        <v>#DIV/0!</v>
      </c>
      <c r="D3901" s="148" t="e">
        <f>STDEV(B3892,C3891,D3891,E3892,F3891,G3891)</f>
        <v>#DIV/0!</v>
      </c>
      <c r="E3901" s="148" t="e">
        <f t="shared" ref="E3901:E3905" si="648">ROUND((D3901/C3901)*100,2)&amp;"%"</f>
        <v>#DIV/0!</v>
      </c>
      <c r="F3901" s="111"/>
      <c r="G3901" s="111"/>
      <c r="I3901" s="111" t="s">
        <v>198</v>
      </c>
      <c r="J3901" s="148" t="e">
        <f>AVERAGE(I3892,J3891,K3891,M3891,N3891,L3892)</f>
        <v>#DIV/0!</v>
      </c>
      <c r="K3901" s="148" t="e">
        <f>STDEV(I3892,J3891,K3891,L3892,M3891,N3891)</f>
        <v>#DIV/0!</v>
      </c>
      <c r="L3901" s="148" t="e">
        <f t="shared" ref="L3901:L3905" si="649">ROUND((K3901/J3901)*100,2)&amp;"%"</f>
        <v>#DIV/0!</v>
      </c>
      <c r="M3901" s="111"/>
      <c r="N3901" s="111"/>
      <c r="P3901" s="111" t="s">
        <v>198</v>
      </c>
      <c r="Q3901" s="148" t="e">
        <f>AVERAGE(P3892,Q3891,R3891,T3891,U3891,S3892)</f>
        <v>#DIV/0!</v>
      </c>
      <c r="R3901" s="148" t="e">
        <f>STDEV(P3892,Q3891,R3891,S3892,T3891,U3891)</f>
        <v>#DIV/0!</v>
      </c>
      <c r="S3901" s="148" t="e">
        <f t="shared" ref="S3901:S3905" si="650">ROUND((R3901/Q3901)*100,2)&amp;"%"</f>
        <v>#DIV/0!</v>
      </c>
      <c r="T3901" s="111"/>
      <c r="U3901" s="111"/>
    </row>
    <row r="3902" spans="1:21" s="148" customFormat="1" x14ac:dyDescent="0.3">
      <c r="A3902" s="111"/>
      <c r="B3902" s="111" t="s">
        <v>200</v>
      </c>
      <c r="C3902" s="148" t="e">
        <f>AVERAGE(B3894,C3893,D3892,E3891,F3896,G3895)</f>
        <v>#DIV/0!</v>
      </c>
      <c r="D3902" s="148" t="e">
        <f>STDEV(B3894,C3893,D3892,E3891,F3896,G3895)</f>
        <v>#DIV/0!</v>
      </c>
      <c r="E3902" s="148" t="e">
        <f t="shared" si="648"/>
        <v>#DIV/0!</v>
      </c>
      <c r="F3902" s="111"/>
      <c r="G3902" s="111"/>
      <c r="I3902" s="111" t="s">
        <v>200</v>
      </c>
      <c r="J3902" s="148" t="e">
        <f>AVERAGE(I3894,J3893,K3892,L3891,M3896,N3895)</f>
        <v>#DIV/0!</v>
      </c>
      <c r="K3902" s="148" t="e">
        <f>STDEV(I3894,J3893,K3892,L3891,M3896,N3895)</f>
        <v>#DIV/0!</v>
      </c>
      <c r="L3902" s="148" t="e">
        <f t="shared" si="649"/>
        <v>#DIV/0!</v>
      </c>
      <c r="M3902" s="111"/>
      <c r="N3902" s="111"/>
      <c r="P3902" s="111" t="s">
        <v>200</v>
      </c>
      <c r="Q3902" s="148" t="e">
        <f>AVERAGE(P3894,Q3893,R3892,S3891,T3896,U3895)</f>
        <v>#DIV/0!</v>
      </c>
      <c r="R3902" s="148" t="e">
        <f>STDEV(P3894,Q3893,R3892,S3891,T3896,U3895)</f>
        <v>#DIV/0!</v>
      </c>
      <c r="S3902" s="148" t="e">
        <f t="shared" si="650"/>
        <v>#DIV/0!</v>
      </c>
      <c r="T3902" s="111"/>
      <c r="U3902" s="111"/>
    </row>
    <row r="3903" spans="1:21" s="148" customFormat="1" x14ac:dyDescent="0.3">
      <c r="A3903" s="111"/>
      <c r="B3903" s="111" t="s">
        <v>201</v>
      </c>
      <c r="C3903" s="148" t="e">
        <f>AVERAGE(B3895,C3896,D3896,E3895,F3894,G3893)</f>
        <v>#DIV/0!</v>
      </c>
      <c r="D3903" s="148" t="e">
        <f>STDEV(B3895,C3896,D3896,E3895,F3894,G3893)</f>
        <v>#DIV/0!</v>
      </c>
      <c r="E3903" s="148" t="e">
        <f t="shared" si="648"/>
        <v>#DIV/0!</v>
      </c>
      <c r="F3903" s="111"/>
      <c r="G3903" s="111"/>
      <c r="I3903" s="111" t="s">
        <v>201</v>
      </c>
      <c r="J3903" s="148" t="e">
        <f>AVERAGE(I3895,J3896,K3896,L3895,M3894,N3893)</f>
        <v>#DIV/0!</v>
      </c>
      <c r="K3903" s="148" t="e">
        <f>STDEV(I3895,J3896,K3896,L3895,M3894,N3893)</f>
        <v>#DIV/0!</v>
      </c>
      <c r="L3903" s="148" t="e">
        <f t="shared" si="649"/>
        <v>#DIV/0!</v>
      </c>
      <c r="M3903" s="111"/>
      <c r="N3903" s="111"/>
      <c r="P3903" s="111" t="s">
        <v>201</v>
      </c>
      <c r="Q3903" s="148" t="e">
        <f>AVERAGE(P3895,Q3896,R3896,S3895,T3894,U3893)</f>
        <v>#DIV/0!</v>
      </c>
      <c r="R3903" s="148" t="e">
        <f>STDEV(P3895,Q3896,R3896,S3895,T3894,U3893)</f>
        <v>#DIV/0!</v>
      </c>
      <c r="S3903" s="148" t="e">
        <f t="shared" si="650"/>
        <v>#DIV/0!</v>
      </c>
      <c r="T3903" s="111"/>
      <c r="U3903" s="111"/>
    </row>
    <row r="3904" spans="1:21" s="148" customFormat="1" x14ac:dyDescent="0.3">
      <c r="A3904" s="111"/>
      <c r="B3904" s="111" t="s">
        <v>202</v>
      </c>
      <c r="C3904" s="148" t="e">
        <f>AVERAGE(B3897,C3895,D3894,G3892,F3897,E3898)</f>
        <v>#DIV/0!</v>
      </c>
      <c r="D3904" s="148" t="e">
        <f>STDEV(B3897,C3895,D3894,G3892,F3897,E3898)</f>
        <v>#DIV/0!</v>
      </c>
      <c r="E3904" s="148" t="e">
        <f t="shared" si="648"/>
        <v>#DIV/0!</v>
      </c>
      <c r="F3904" s="111"/>
      <c r="G3904" s="111"/>
      <c r="I3904" s="111" t="s">
        <v>202</v>
      </c>
      <c r="J3904" s="148" t="e">
        <f>AVERAGE(I3897,J3895,K3894,N3892,M3897,L3898)</f>
        <v>#DIV/0!</v>
      </c>
      <c r="K3904" s="148" t="e">
        <f>STDEV(I3897,J3895,K3894,N3892,M3897,L3898)</f>
        <v>#DIV/0!</v>
      </c>
      <c r="L3904" s="148" t="e">
        <f t="shared" si="649"/>
        <v>#DIV/0!</v>
      </c>
      <c r="M3904" s="111"/>
      <c r="N3904" s="111"/>
      <c r="P3904" s="111" t="s">
        <v>202</v>
      </c>
      <c r="Q3904" s="148" t="e">
        <f>AVERAGE(P3897,Q3895,R3894,U3892,T3897,S3898)</f>
        <v>#DIV/0!</v>
      </c>
      <c r="R3904" s="148" t="e">
        <f>STDEV(P3897,Q3895,R3894,U3892,T3897,S3898)</f>
        <v>#DIV/0!</v>
      </c>
      <c r="S3904" s="148" t="e">
        <f t="shared" si="650"/>
        <v>#DIV/0!</v>
      </c>
      <c r="T3904" s="111"/>
      <c r="U3904" s="111"/>
    </row>
    <row r="3905" spans="1:21" s="148" customFormat="1" x14ac:dyDescent="0.3">
      <c r="A3905" s="111"/>
      <c r="B3905" s="111" t="s">
        <v>204</v>
      </c>
      <c r="C3905" s="148" t="e">
        <f>AVERAGE(B3898,C3897,D3898,E3897,F3898,G3897)</f>
        <v>#DIV/0!</v>
      </c>
      <c r="D3905" s="148" t="e">
        <f>STDEV(B3898,C3897,D3898,E3897,F3898,G3897)</f>
        <v>#DIV/0!</v>
      </c>
      <c r="E3905" s="148" t="e">
        <f t="shared" si="648"/>
        <v>#DIV/0!</v>
      </c>
      <c r="F3905" s="111"/>
      <c r="G3905" s="111"/>
      <c r="I3905" s="111" t="s">
        <v>204</v>
      </c>
      <c r="J3905" s="148" t="e">
        <f>AVERAGE(I3898,J3897,K3898,L3897,M3898,N3897)</f>
        <v>#DIV/0!</v>
      </c>
      <c r="K3905" s="148" t="e">
        <f>STDEV(I3898,J3897,K3898,L3897,M3898,N3897)</f>
        <v>#DIV/0!</v>
      </c>
      <c r="L3905" s="148" t="e">
        <f t="shared" si="649"/>
        <v>#DIV/0!</v>
      </c>
      <c r="M3905" s="111"/>
      <c r="N3905" s="111"/>
      <c r="P3905" s="111" t="s">
        <v>204</v>
      </c>
      <c r="Q3905" s="148" t="e">
        <f>AVERAGE(P3898,Q3897,R3898,S3897,T3898,U3897)</f>
        <v>#DIV/0!</v>
      </c>
      <c r="R3905" s="148" t="e">
        <f>STDEV(P3898,Q3897,R3898,S3897,T3898,U3897)</f>
        <v>#DIV/0!</v>
      </c>
      <c r="S3905" s="148" t="e">
        <f t="shared" si="650"/>
        <v>#DIV/0!</v>
      </c>
      <c r="T3905" s="111"/>
      <c r="U3905" s="111"/>
    </row>
    <row r="3906" spans="1:21" s="148" customFormat="1" x14ac:dyDescent="0.3">
      <c r="A3906" s="111"/>
      <c r="B3906" s="111"/>
      <c r="C3906" s="111"/>
      <c r="D3906" s="111"/>
      <c r="E3906" s="111"/>
      <c r="F3906" s="111"/>
      <c r="G3906" s="111"/>
      <c r="I3906" s="111"/>
      <c r="J3906" s="111"/>
      <c r="K3906" s="111"/>
      <c r="L3906" s="111"/>
      <c r="M3906" s="111"/>
      <c r="N3906" s="111"/>
      <c r="P3906" s="111"/>
      <c r="Q3906" s="111"/>
      <c r="R3906" s="111"/>
      <c r="S3906" s="111"/>
      <c r="T3906" s="111"/>
      <c r="U3906" s="111"/>
    </row>
    <row r="3907" spans="1:21" s="148" customFormat="1" x14ac:dyDescent="0.3">
      <c r="A3907" s="111"/>
      <c r="B3907" s="52" t="s">
        <v>194</v>
      </c>
      <c r="C3907" s="106"/>
      <c r="D3907" s="106"/>
      <c r="E3907" s="106"/>
      <c r="F3907" s="106"/>
      <c r="G3907" s="106"/>
      <c r="H3907" s="106"/>
      <c r="I3907" s="52" t="s">
        <v>195</v>
      </c>
      <c r="J3907" s="106"/>
      <c r="K3907" s="106"/>
      <c r="L3907" s="106"/>
      <c r="M3907" s="106"/>
      <c r="N3907" s="106"/>
      <c r="O3907" s="106"/>
      <c r="P3907" s="52" t="s">
        <v>196</v>
      </c>
      <c r="Q3907" s="106"/>
      <c r="R3907" s="106"/>
      <c r="S3907" s="106"/>
      <c r="T3907" s="106"/>
      <c r="U3907" s="106"/>
    </row>
    <row r="3908" spans="1:21" s="148" customFormat="1" x14ac:dyDescent="0.3">
      <c r="A3908" s="111"/>
      <c r="B3908" s="131"/>
      <c r="C3908" s="131"/>
      <c r="D3908" s="131"/>
      <c r="E3908" s="131"/>
      <c r="F3908" s="131"/>
      <c r="G3908" s="131"/>
      <c r="H3908" s="106"/>
      <c r="I3908" s="131"/>
      <c r="J3908" s="131"/>
      <c r="K3908" s="131"/>
      <c r="L3908" s="131"/>
      <c r="M3908" s="131"/>
      <c r="N3908" s="131"/>
      <c r="O3908" s="106"/>
      <c r="P3908" s="131"/>
      <c r="Q3908" s="131"/>
      <c r="R3908" s="131"/>
      <c r="S3908" s="131"/>
      <c r="T3908" s="131"/>
      <c r="U3908" s="131"/>
    </row>
    <row r="3909" spans="1:21" s="148" customFormat="1" x14ac:dyDescent="0.3">
      <c r="A3909" s="111"/>
      <c r="B3909" s="132"/>
      <c r="C3909" s="133"/>
      <c r="D3909" s="133"/>
      <c r="E3909" s="134"/>
      <c r="F3909" s="133"/>
      <c r="G3909" s="133"/>
      <c r="H3909" s="106"/>
      <c r="I3909" s="132"/>
      <c r="J3909" s="133"/>
      <c r="K3909" s="133"/>
      <c r="L3909" s="134"/>
      <c r="M3909" s="133"/>
      <c r="N3909" s="133"/>
      <c r="O3909" s="106"/>
      <c r="P3909" s="132"/>
      <c r="Q3909" s="133"/>
      <c r="R3909" s="133"/>
      <c r="S3909" s="134"/>
      <c r="T3909" s="133"/>
      <c r="U3909" s="133"/>
    </row>
    <row r="3910" spans="1:21" s="148" customFormat="1" x14ac:dyDescent="0.3">
      <c r="A3910" s="111"/>
      <c r="B3910" s="133"/>
      <c r="C3910" s="132"/>
      <c r="D3910" s="134"/>
      <c r="E3910" s="133"/>
      <c r="F3910" s="135"/>
      <c r="G3910" s="136"/>
      <c r="H3910" s="106"/>
      <c r="I3910" s="133"/>
      <c r="J3910" s="132"/>
      <c r="K3910" s="134"/>
      <c r="L3910" s="133"/>
      <c r="M3910" s="135"/>
      <c r="N3910" s="136"/>
      <c r="O3910" s="106"/>
      <c r="P3910" s="133"/>
      <c r="Q3910" s="132"/>
      <c r="R3910" s="134"/>
      <c r="S3910" s="133"/>
      <c r="T3910" s="135"/>
      <c r="U3910" s="136"/>
    </row>
    <row r="3911" spans="1:21" s="148" customFormat="1" x14ac:dyDescent="0.3">
      <c r="A3911" s="111"/>
      <c r="B3911" s="135"/>
      <c r="C3911" s="134"/>
      <c r="D3911" s="132"/>
      <c r="E3911" s="135"/>
      <c r="F3911" s="135"/>
      <c r="G3911" s="137"/>
      <c r="H3911" s="106"/>
      <c r="I3911" s="135"/>
      <c r="J3911" s="134"/>
      <c r="K3911" s="132"/>
      <c r="L3911" s="135"/>
      <c r="M3911" s="135"/>
      <c r="N3911" s="137"/>
      <c r="O3911" s="106"/>
      <c r="P3911" s="135"/>
      <c r="Q3911" s="134"/>
      <c r="R3911" s="132"/>
      <c r="S3911" s="135"/>
      <c r="T3911" s="135"/>
      <c r="U3911" s="137"/>
    </row>
    <row r="3912" spans="1:21" s="148" customFormat="1" x14ac:dyDescent="0.3">
      <c r="A3912" s="111"/>
      <c r="B3912" s="134"/>
      <c r="C3912" s="135"/>
      <c r="D3912" s="136"/>
      <c r="E3912" s="132"/>
      <c r="F3912" s="137"/>
      <c r="G3912" s="135"/>
      <c r="H3912" s="106"/>
      <c r="I3912" s="134"/>
      <c r="J3912" s="135"/>
      <c r="K3912" s="136"/>
      <c r="L3912" s="132"/>
      <c r="M3912" s="137"/>
      <c r="N3912" s="135"/>
      <c r="O3912" s="106"/>
      <c r="P3912" s="134"/>
      <c r="Q3912" s="135"/>
      <c r="R3912" s="136"/>
      <c r="S3912" s="132"/>
      <c r="T3912" s="137"/>
      <c r="U3912" s="135"/>
    </row>
    <row r="3913" spans="1:21" s="148" customFormat="1" x14ac:dyDescent="0.3">
      <c r="A3913" s="111"/>
      <c r="B3913" s="137"/>
      <c r="C3913" s="136"/>
      <c r="D3913" s="135"/>
      <c r="E3913" s="137"/>
      <c r="F3913" s="132"/>
      <c r="G3913" s="134"/>
      <c r="H3913" s="106"/>
      <c r="I3913" s="137"/>
      <c r="J3913" s="136"/>
      <c r="K3913" s="135"/>
      <c r="L3913" s="137"/>
      <c r="M3913" s="132"/>
      <c r="N3913" s="134"/>
      <c r="O3913" s="106"/>
      <c r="P3913" s="137"/>
      <c r="Q3913" s="136"/>
      <c r="R3913" s="135"/>
      <c r="S3913" s="137"/>
      <c r="T3913" s="132"/>
      <c r="U3913" s="134"/>
    </row>
    <row r="3914" spans="1:21" s="148" customFormat="1" x14ac:dyDescent="0.3">
      <c r="A3914" s="111"/>
      <c r="B3914" s="135"/>
      <c r="C3914" s="137"/>
      <c r="D3914" s="137"/>
      <c r="E3914" s="135"/>
      <c r="F3914" s="134"/>
      <c r="G3914" s="132"/>
      <c r="H3914" s="106"/>
      <c r="I3914" s="135"/>
      <c r="J3914" s="137"/>
      <c r="K3914" s="137"/>
      <c r="L3914" s="135"/>
      <c r="M3914" s="134"/>
      <c r="N3914" s="132"/>
      <c r="O3914" s="106"/>
      <c r="P3914" s="135"/>
      <c r="Q3914" s="137"/>
      <c r="R3914" s="137"/>
      <c r="S3914" s="135"/>
      <c r="T3914" s="134"/>
      <c r="U3914" s="132"/>
    </row>
    <row r="3915" spans="1:21" s="148" customFormat="1" x14ac:dyDescent="0.3">
      <c r="A3915" s="111"/>
      <c r="B3915" s="136"/>
      <c r="C3915" s="138"/>
      <c r="D3915" s="135"/>
      <c r="E3915" s="138"/>
      <c r="F3915" s="136"/>
      <c r="G3915" s="138"/>
      <c r="H3915" s="106"/>
      <c r="I3915" s="136"/>
      <c r="J3915" s="138"/>
      <c r="K3915" s="135"/>
      <c r="L3915" s="138"/>
      <c r="M3915" s="136"/>
      <c r="N3915" s="138"/>
      <c r="O3915" s="106"/>
      <c r="P3915" s="136"/>
      <c r="Q3915" s="138"/>
      <c r="R3915" s="135"/>
      <c r="S3915" s="138"/>
      <c r="T3915" s="136"/>
      <c r="U3915" s="138"/>
    </row>
    <row r="3916" spans="1:21" s="148" customFormat="1" x14ac:dyDescent="0.3">
      <c r="A3916" s="111"/>
      <c r="B3916" s="145"/>
      <c r="C3916" s="146"/>
      <c r="D3916" s="145"/>
      <c r="E3916" s="147"/>
      <c r="F3916" s="145"/>
      <c r="G3916" s="146"/>
      <c r="H3916" s="106"/>
      <c r="I3916" s="145"/>
      <c r="J3916" s="146"/>
      <c r="K3916" s="145"/>
      <c r="L3916" s="147"/>
      <c r="M3916" s="145"/>
      <c r="N3916" s="146"/>
      <c r="O3916" s="106"/>
      <c r="P3916" s="145"/>
      <c r="Q3916" s="146"/>
      <c r="R3916" s="145"/>
      <c r="S3916" s="147"/>
      <c r="T3916" s="145"/>
      <c r="U3916" s="146"/>
    </row>
    <row r="3917" spans="1:21" s="148" customFormat="1" x14ac:dyDescent="0.3">
      <c r="A3917" s="111"/>
      <c r="C3917" s="111" t="s">
        <v>197</v>
      </c>
      <c r="D3917" s="111" t="s">
        <v>3</v>
      </c>
      <c r="E3917" s="111" t="s">
        <v>203</v>
      </c>
      <c r="J3917" s="111" t="s">
        <v>197</v>
      </c>
      <c r="K3917" s="111" t="s">
        <v>3</v>
      </c>
      <c r="L3917" s="111" t="s">
        <v>203</v>
      </c>
      <c r="Q3917" s="111" t="s">
        <v>197</v>
      </c>
      <c r="R3917" s="111" t="s">
        <v>3</v>
      </c>
      <c r="S3917" s="111" t="s">
        <v>203</v>
      </c>
    </row>
    <row r="3918" spans="1:21" s="148" customFormat="1" x14ac:dyDescent="0.3">
      <c r="A3918" s="111"/>
      <c r="B3918" s="111" t="s">
        <v>199</v>
      </c>
      <c r="C3918" s="148" t="e">
        <f>AVERAGE(B3909,C3910,D3911,E3912,F3913,G3914)</f>
        <v>#DIV/0!</v>
      </c>
      <c r="D3918" s="148" t="e">
        <f>STDEV(B3909,C3910,D3911,E3912,F3913,G3914)</f>
        <v>#DIV/0!</v>
      </c>
      <c r="E3918" s="148" t="e">
        <f>ROUND((D3918/C3918)*100,2)&amp;"%"</f>
        <v>#DIV/0!</v>
      </c>
      <c r="I3918" s="111" t="s">
        <v>199</v>
      </c>
      <c r="J3918" s="148" t="e">
        <f>AVERAGE(I3909,J3910,K3911,L3912,M3913,N3914)</f>
        <v>#DIV/0!</v>
      </c>
      <c r="K3918" s="148" t="e">
        <f>STDEV(I3909,J3910,K3911,L3912,M3913,N3914)</f>
        <v>#DIV/0!</v>
      </c>
      <c r="L3918" s="148" t="e">
        <f>ROUND((K3918/J3918)*100,2)&amp;"%"</f>
        <v>#DIV/0!</v>
      </c>
      <c r="P3918" s="111" t="s">
        <v>199</v>
      </c>
      <c r="Q3918" s="148" t="e">
        <f>AVERAGE(P3909,Q3910,R3911,S3912,T3913,U3914)</f>
        <v>#DIV/0!</v>
      </c>
      <c r="R3918" s="148" t="e">
        <f>STDEV(P3909,Q3910,R3911,S3912,T3913,U3914)</f>
        <v>#DIV/0!</v>
      </c>
      <c r="S3918" s="148" t="e">
        <f>ROUND((R3918/Q3918)*100,2)&amp;"%"</f>
        <v>#DIV/0!</v>
      </c>
    </row>
    <row r="3919" spans="1:21" s="148" customFormat="1" x14ac:dyDescent="0.3">
      <c r="A3919" s="111"/>
      <c r="B3919" s="111" t="s">
        <v>198</v>
      </c>
      <c r="C3919" s="148" t="e">
        <f>AVERAGE(B3910,C3909,D3909,F3909,G3909,E3910)</f>
        <v>#DIV/0!</v>
      </c>
      <c r="D3919" s="148" t="e">
        <f>STDEV(B3910,C3909,D3909,E3910,F3909,G3909)</f>
        <v>#DIV/0!</v>
      </c>
      <c r="E3919" s="148" t="e">
        <f t="shared" ref="E3919:E3923" si="651">ROUND((D3919/C3919)*100,2)&amp;"%"</f>
        <v>#DIV/0!</v>
      </c>
      <c r="F3919" s="111"/>
      <c r="G3919" s="111"/>
      <c r="I3919" s="111" t="s">
        <v>198</v>
      </c>
      <c r="J3919" s="148" t="e">
        <f>AVERAGE(I3910,J3909,K3909,M3909,N3909,L3910)</f>
        <v>#DIV/0!</v>
      </c>
      <c r="K3919" s="148" t="e">
        <f>STDEV(I3910,J3909,K3909,L3910,M3909,N3909)</f>
        <v>#DIV/0!</v>
      </c>
      <c r="L3919" s="148" t="e">
        <f t="shared" ref="L3919:L3923" si="652">ROUND((K3919/J3919)*100,2)&amp;"%"</f>
        <v>#DIV/0!</v>
      </c>
      <c r="M3919" s="111"/>
      <c r="N3919" s="111"/>
      <c r="P3919" s="111" t="s">
        <v>198</v>
      </c>
      <c r="Q3919" s="148" t="e">
        <f>AVERAGE(P3910,Q3909,R3909,T3909,U3909,S3910)</f>
        <v>#DIV/0!</v>
      </c>
      <c r="R3919" s="148" t="e">
        <f>STDEV(P3910,Q3909,R3909,S3910,T3909,U3909)</f>
        <v>#DIV/0!</v>
      </c>
      <c r="S3919" s="148" t="e">
        <f t="shared" ref="S3919:S3923" si="653">ROUND((R3919/Q3919)*100,2)&amp;"%"</f>
        <v>#DIV/0!</v>
      </c>
      <c r="T3919" s="111"/>
      <c r="U3919" s="111"/>
    </row>
    <row r="3920" spans="1:21" s="148" customFormat="1" x14ac:dyDescent="0.3">
      <c r="A3920" s="111"/>
      <c r="B3920" s="111" t="s">
        <v>200</v>
      </c>
      <c r="C3920" s="148" t="e">
        <f>AVERAGE(B3912,C3911,D3910,E3909,F3914,G3913)</f>
        <v>#DIV/0!</v>
      </c>
      <c r="D3920" s="148" t="e">
        <f>STDEV(B3912,C3911,D3910,E3909,F3914,G3913)</f>
        <v>#DIV/0!</v>
      </c>
      <c r="E3920" s="148" t="e">
        <f t="shared" si="651"/>
        <v>#DIV/0!</v>
      </c>
      <c r="F3920" s="111"/>
      <c r="G3920" s="111"/>
      <c r="I3920" s="111" t="s">
        <v>200</v>
      </c>
      <c r="J3920" s="148" t="e">
        <f>AVERAGE(I3912,J3911,K3910,L3909,M3914,N3913)</f>
        <v>#DIV/0!</v>
      </c>
      <c r="K3920" s="148" t="e">
        <f>STDEV(I3912,J3911,K3910,L3909,M3914,N3913)</f>
        <v>#DIV/0!</v>
      </c>
      <c r="L3920" s="148" t="e">
        <f t="shared" si="652"/>
        <v>#DIV/0!</v>
      </c>
      <c r="M3920" s="111"/>
      <c r="N3920" s="111"/>
      <c r="P3920" s="111" t="s">
        <v>200</v>
      </c>
      <c r="Q3920" s="148" t="e">
        <f>AVERAGE(P3912,Q3911,R3910,S3909,T3914,U3913)</f>
        <v>#DIV/0!</v>
      </c>
      <c r="R3920" s="148" t="e">
        <f>STDEV(P3912,Q3911,R3910,S3909,T3914,U3913)</f>
        <v>#DIV/0!</v>
      </c>
      <c r="S3920" s="148" t="e">
        <f t="shared" si="653"/>
        <v>#DIV/0!</v>
      </c>
      <c r="T3920" s="111"/>
      <c r="U3920" s="111"/>
    </row>
    <row r="3921" spans="1:21" s="148" customFormat="1" x14ac:dyDescent="0.3">
      <c r="A3921" s="111"/>
      <c r="B3921" s="111" t="s">
        <v>201</v>
      </c>
      <c r="C3921" s="148" t="e">
        <f>AVERAGE(B3913,C3914,D3914,E3913,F3912,G3911)</f>
        <v>#DIV/0!</v>
      </c>
      <c r="D3921" s="148" t="e">
        <f>STDEV(B3913,C3914,D3914,E3913,F3912,G3911)</f>
        <v>#DIV/0!</v>
      </c>
      <c r="E3921" s="148" t="e">
        <f t="shared" si="651"/>
        <v>#DIV/0!</v>
      </c>
      <c r="F3921" s="111"/>
      <c r="G3921" s="111"/>
      <c r="I3921" s="111" t="s">
        <v>201</v>
      </c>
      <c r="J3921" s="148" t="e">
        <f>AVERAGE(I3913,J3914,K3914,L3913,M3912,N3911)</f>
        <v>#DIV/0!</v>
      </c>
      <c r="K3921" s="148" t="e">
        <f>STDEV(I3913,J3914,K3914,L3913,M3912,N3911)</f>
        <v>#DIV/0!</v>
      </c>
      <c r="L3921" s="148" t="e">
        <f t="shared" si="652"/>
        <v>#DIV/0!</v>
      </c>
      <c r="M3921" s="111"/>
      <c r="N3921" s="111"/>
      <c r="P3921" s="111" t="s">
        <v>201</v>
      </c>
      <c r="Q3921" s="148" t="e">
        <f>AVERAGE(P3913,Q3914,R3914,S3913,T3912,U3911)</f>
        <v>#DIV/0!</v>
      </c>
      <c r="R3921" s="148" t="e">
        <f>STDEV(P3913,Q3914,R3914,S3913,T3912,U3911)</f>
        <v>#DIV/0!</v>
      </c>
      <c r="S3921" s="148" t="e">
        <f t="shared" si="653"/>
        <v>#DIV/0!</v>
      </c>
      <c r="T3921" s="111"/>
      <c r="U3921" s="111"/>
    </row>
    <row r="3922" spans="1:21" s="148" customFormat="1" x14ac:dyDescent="0.3">
      <c r="A3922" s="111"/>
      <c r="B3922" s="111" t="s">
        <v>202</v>
      </c>
      <c r="C3922" s="148" t="e">
        <f>AVERAGE(B3915,C3913,D3912,G3910,F3915,E3916)</f>
        <v>#DIV/0!</v>
      </c>
      <c r="D3922" s="148" t="e">
        <f>STDEV(B3915,C3913,D3912,G3910,F3915,E3916)</f>
        <v>#DIV/0!</v>
      </c>
      <c r="E3922" s="148" t="e">
        <f t="shared" si="651"/>
        <v>#DIV/0!</v>
      </c>
      <c r="F3922" s="111"/>
      <c r="G3922" s="111"/>
      <c r="I3922" s="111" t="s">
        <v>202</v>
      </c>
      <c r="J3922" s="148" t="e">
        <f>AVERAGE(I3915,J3913,K3912,N3910,M3915,L3916)</f>
        <v>#DIV/0!</v>
      </c>
      <c r="K3922" s="148" t="e">
        <f>STDEV(I3915,J3913,K3912,N3910,M3915,L3916)</f>
        <v>#DIV/0!</v>
      </c>
      <c r="L3922" s="148" t="e">
        <f t="shared" si="652"/>
        <v>#DIV/0!</v>
      </c>
      <c r="M3922" s="111"/>
      <c r="N3922" s="111"/>
      <c r="P3922" s="111" t="s">
        <v>202</v>
      </c>
      <c r="Q3922" s="148" t="e">
        <f>AVERAGE(P3915,Q3913,R3912,U3910,T3915,S3916)</f>
        <v>#DIV/0!</v>
      </c>
      <c r="R3922" s="148" t="e">
        <f>STDEV(P3915,Q3913,R3912,U3910,T3915,S3916)</f>
        <v>#DIV/0!</v>
      </c>
      <c r="S3922" s="148" t="e">
        <f t="shared" si="653"/>
        <v>#DIV/0!</v>
      </c>
      <c r="T3922" s="111"/>
      <c r="U3922" s="111"/>
    </row>
    <row r="3923" spans="1:21" s="148" customFormat="1" x14ac:dyDescent="0.3">
      <c r="A3923" s="111"/>
      <c r="B3923" s="111" t="s">
        <v>204</v>
      </c>
      <c r="C3923" s="148" t="e">
        <f>AVERAGE(B3916,C3915,D3916,E3915,F3916,G3915)</f>
        <v>#DIV/0!</v>
      </c>
      <c r="D3923" s="148" t="e">
        <f>STDEV(B3916,C3915,D3916,E3915,F3916,G3915)</f>
        <v>#DIV/0!</v>
      </c>
      <c r="E3923" s="148" t="e">
        <f t="shared" si="651"/>
        <v>#DIV/0!</v>
      </c>
      <c r="F3923" s="111"/>
      <c r="G3923" s="111"/>
      <c r="I3923" s="111" t="s">
        <v>204</v>
      </c>
      <c r="J3923" s="148" t="e">
        <f>AVERAGE(I3916,J3915,K3916,L3915,M3916,N3915)</f>
        <v>#DIV/0!</v>
      </c>
      <c r="K3923" s="148" t="e">
        <f>STDEV(I3916,J3915,K3916,L3915,M3916,N3915)</f>
        <v>#DIV/0!</v>
      </c>
      <c r="L3923" s="148" t="e">
        <f t="shared" si="652"/>
        <v>#DIV/0!</v>
      </c>
      <c r="M3923" s="111"/>
      <c r="N3923" s="111"/>
      <c r="P3923" s="111" t="s">
        <v>204</v>
      </c>
      <c r="Q3923" s="148" t="e">
        <f>AVERAGE(P3916,Q3915,R3916,S3915,T3916,U3915)</f>
        <v>#DIV/0!</v>
      </c>
      <c r="R3923" s="148" t="e">
        <f>STDEV(P3916,Q3915,R3916,S3915,T3916,U3915)</f>
        <v>#DIV/0!</v>
      </c>
      <c r="S3923" s="148" t="e">
        <f t="shared" si="653"/>
        <v>#DIV/0!</v>
      </c>
      <c r="T3923" s="111"/>
      <c r="U3923" s="111"/>
    </row>
    <row r="3924" spans="1:21" s="148" customFormat="1" x14ac:dyDescent="0.3">
      <c r="A3924" s="111"/>
      <c r="B3924" s="111"/>
      <c r="C3924" s="111"/>
      <c r="D3924" s="111"/>
      <c r="E3924" s="111"/>
      <c r="F3924" s="111"/>
      <c r="G3924" s="111"/>
      <c r="I3924" s="111"/>
      <c r="J3924" s="111"/>
      <c r="K3924" s="111"/>
      <c r="L3924" s="111"/>
      <c r="M3924" s="111"/>
      <c r="N3924" s="111"/>
      <c r="P3924" s="111"/>
      <c r="Q3924" s="111"/>
      <c r="R3924" s="111"/>
      <c r="S3924" s="111"/>
      <c r="T3924" s="111"/>
      <c r="U3924" s="111"/>
    </row>
    <row r="3925" spans="1:21" s="148" customFormat="1" x14ac:dyDescent="0.3">
      <c r="A3925" s="111"/>
      <c r="B3925" s="52" t="s">
        <v>194</v>
      </c>
      <c r="C3925" s="106"/>
      <c r="D3925" s="106"/>
      <c r="E3925" s="106"/>
      <c r="F3925" s="106"/>
      <c r="G3925" s="106"/>
      <c r="H3925" s="106"/>
      <c r="I3925" s="52" t="s">
        <v>195</v>
      </c>
      <c r="J3925" s="106"/>
      <c r="K3925" s="106"/>
      <c r="L3925" s="106"/>
      <c r="M3925" s="106"/>
      <c r="N3925" s="106"/>
      <c r="O3925" s="106"/>
      <c r="P3925" s="52" t="s">
        <v>196</v>
      </c>
      <c r="Q3925" s="106"/>
      <c r="R3925" s="106"/>
      <c r="S3925" s="106"/>
      <c r="T3925" s="106"/>
      <c r="U3925" s="106"/>
    </row>
    <row r="3926" spans="1:21" s="148" customFormat="1" x14ac:dyDescent="0.3">
      <c r="A3926" s="111"/>
      <c r="B3926" s="131"/>
      <c r="C3926" s="131"/>
      <c r="D3926" s="131"/>
      <c r="E3926" s="131"/>
      <c r="F3926" s="131"/>
      <c r="G3926" s="131"/>
      <c r="H3926" s="106"/>
      <c r="I3926" s="131"/>
      <c r="J3926" s="131"/>
      <c r="K3926" s="131"/>
      <c r="L3926" s="131"/>
      <c r="M3926" s="131"/>
      <c r="N3926" s="131"/>
      <c r="O3926" s="106"/>
      <c r="P3926" s="131"/>
      <c r="Q3926" s="131"/>
      <c r="R3926" s="131"/>
      <c r="S3926" s="131"/>
      <c r="T3926" s="131"/>
      <c r="U3926" s="131"/>
    </row>
    <row r="3927" spans="1:21" s="148" customFormat="1" x14ac:dyDescent="0.3">
      <c r="A3927" s="111"/>
      <c r="B3927" s="132"/>
      <c r="C3927" s="133"/>
      <c r="D3927" s="133"/>
      <c r="E3927" s="134"/>
      <c r="F3927" s="133"/>
      <c r="G3927" s="133"/>
      <c r="H3927" s="106"/>
      <c r="I3927" s="132"/>
      <c r="J3927" s="133"/>
      <c r="K3927" s="133"/>
      <c r="L3927" s="134"/>
      <c r="M3927" s="133"/>
      <c r="N3927" s="133"/>
      <c r="O3927" s="106"/>
      <c r="P3927" s="132"/>
      <c r="Q3927" s="133"/>
      <c r="R3927" s="133"/>
      <c r="S3927" s="134"/>
      <c r="T3927" s="133"/>
      <c r="U3927" s="133"/>
    </row>
    <row r="3928" spans="1:21" s="148" customFormat="1" x14ac:dyDescent="0.3">
      <c r="A3928" s="111"/>
      <c r="B3928" s="133"/>
      <c r="C3928" s="132"/>
      <c r="D3928" s="134"/>
      <c r="E3928" s="133"/>
      <c r="F3928" s="135"/>
      <c r="G3928" s="136"/>
      <c r="H3928" s="106"/>
      <c r="I3928" s="133"/>
      <c r="J3928" s="132"/>
      <c r="K3928" s="134"/>
      <c r="L3928" s="133"/>
      <c r="M3928" s="135"/>
      <c r="N3928" s="136"/>
      <c r="O3928" s="106"/>
      <c r="P3928" s="133"/>
      <c r="Q3928" s="132"/>
      <c r="R3928" s="134"/>
      <c r="S3928" s="133"/>
      <c r="T3928" s="135"/>
      <c r="U3928" s="136"/>
    </row>
    <row r="3929" spans="1:21" s="148" customFormat="1" x14ac:dyDescent="0.3">
      <c r="A3929" s="111"/>
      <c r="B3929" s="135"/>
      <c r="C3929" s="134"/>
      <c r="D3929" s="132"/>
      <c r="E3929" s="135"/>
      <c r="F3929" s="135"/>
      <c r="G3929" s="137"/>
      <c r="H3929" s="106"/>
      <c r="I3929" s="135"/>
      <c r="J3929" s="134"/>
      <c r="K3929" s="132"/>
      <c r="L3929" s="135"/>
      <c r="M3929" s="135"/>
      <c r="N3929" s="137"/>
      <c r="O3929" s="106"/>
      <c r="P3929" s="135"/>
      <c r="Q3929" s="134"/>
      <c r="R3929" s="132"/>
      <c r="S3929" s="135"/>
      <c r="T3929" s="135"/>
      <c r="U3929" s="137"/>
    </row>
    <row r="3930" spans="1:21" s="148" customFormat="1" x14ac:dyDescent="0.3">
      <c r="A3930" s="111"/>
      <c r="B3930" s="134"/>
      <c r="C3930" s="135"/>
      <c r="D3930" s="136"/>
      <c r="E3930" s="132"/>
      <c r="F3930" s="137"/>
      <c r="G3930" s="135"/>
      <c r="H3930" s="106"/>
      <c r="I3930" s="134"/>
      <c r="J3930" s="135"/>
      <c r="K3930" s="136"/>
      <c r="L3930" s="132"/>
      <c r="M3930" s="137"/>
      <c r="N3930" s="135"/>
      <c r="O3930" s="106"/>
      <c r="P3930" s="134"/>
      <c r="Q3930" s="135"/>
      <c r="R3930" s="136"/>
      <c r="S3930" s="132"/>
      <c r="T3930" s="137"/>
      <c r="U3930" s="135"/>
    </row>
    <row r="3931" spans="1:21" s="148" customFormat="1" x14ac:dyDescent="0.3">
      <c r="A3931" s="111"/>
      <c r="B3931" s="137"/>
      <c r="C3931" s="136"/>
      <c r="D3931" s="135"/>
      <c r="E3931" s="137"/>
      <c r="F3931" s="132"/>
      <c r="G3931" s="134"/>
      <c r="H3931" s="106"/>
      <c r="I3931" s="137"/>
      <c r="J3931" s="136"/>
      <c r="K3931" s="135"/>
      <c r="L3931" s="137"/>
      <c r="M3931" s="132"/>
      <c r="N3931" s="134"/>
      <c r="O3931" s="106"/>
      <c r="P3931" s="137"/>
      <c r="Q3931" s="136"/>
      <c r="R3931" s="135"/>
      <c r="S3931" s="137"/>
      <c r="T3931" s="132"/>
      <c r="U3931" s="134"/>
    </row>
    <row r="3932" spans="1:21" s="148" customFormat="1" x14ac:dyDescent="0.3">
      <c r="A3932" s="111"/>
      <c r="B3932" s="135"/>
      <c r="C3932" s="137"/>
      <c r="D3932" s="137"/>
      <c r="E3932" s="135"/>
      <c r="F3932" s="134"/>
      <c r="G3932" s="132"/>
      <c r="H3932" s="106"/>
      <c r="I3932" s="135"/>
      <c r="J3932" s="137"/>
      <c r="K3932" s="137"/>
      <c r="L3932" s="135"/>
      <c r="M3932" s="134"/>
      <c r="N3932" s="132"/>
      <c r="O3932" s="106"/>
      <c r="P3932" s="135"/>
      <c r="Q3932" s="137"/>
      <c r="R3932" s="137"/>
      <c r="S3932" s="135"/>
      <c r="T3932" s="134"/>
      <c r="U3932" s="132"/>
    </row>
    <row r="3933" spans="1:21" s="148" customFormat="1" x14ac:dyDescent="0.3">
      <c r="A3933" s="111"/>
      <c r="B3933" s="136"/>
      <c r="C3933" s="138"/>
      <c r="D3933" s="135"/>
      <c r="E3933" s="138"/>
      <c r="F3933" s="136"/>
      <c r="G3933" s="138"/>
      <c r="H3933" s="106"/>
      <c r="I3933" s="136"/>
      <c r="J3933" s="138"/>
      <c r="K3933" s="135"/>
      <c r="L3933" s="138"/>
      <c r="M3933" s="136"/>
      <c r="N3933" s="138"/>
      <c r="O3933" s="106"/>
      <c r="P3933" s="136"/>
      <c r="Q3933" s="138"/>
      <c r="R3933" s="135"/>
      <c r="S3933" s="138"/>
      <c r="T3933" s="136"/>
      <c r="U3933" s="138"/>
    </row>
    <row r="3934" spans="1:21" s="148" customFormat="1" x14ac:dyDescent="0.3">
      <c r="A3934" s="111"/>
      <c r="B3934" s="145"/>
      <c r="C3934" s="146"/>
      <c r="D3934" s="145"/>
      <c r="E3934" s="147"/>
      <c r="F3934" s="145"/>
      <c r="G3934" s="146"/>
      <c r="H3934" s="106"/>
      <c r="I3934" s="145"/>
      <c r="J3934" s="146"/>
      <c r="K3934" s="145"/>
      <c r="L3934" s="147"/>
      <c r="M3934" s="145"/>
      <c r="N3934" s="146"/>
      <c r="O3934" s="106"/>
      <c r="P3934" s="145"/>
      <c r="Q3934" s="146"/>
      <c r="R3934" s="145"/>
      <c r="S3934" s="147"/>
      <c r="T3934" s="145"/>
      <c r="U3934" s="146"/>
    </row>
    <row r="3935" spans="1:21" s="148" customFormat="1" x14ac:dyDescent="0.3">
      <c r="A3935" s="111"/>
      <c r="C3935" s="111" t="s">
        <v>197</v>
      </c>
      <c r="D3935" s="111" t="s">
        <v>3</v>
      </c>
      <c r="E3935" s="111" t="s">
        <v>203</v>
      </c>
      <c r="J3935" s="111" t="s">
        <v>197</v>
      </c>
      <c r="K3935" s="111" t="s">
        <v>3</v>
      </c>
      <c r="L3935" s="111" t="s">
        <v>203</v>
      </c>
      <c r="Q3935" s="111" t="s">
        <v>197</v>
      </c>
      <c r="R3935" s="111" t="s">
        <v>3</v>
      </c>
      <c r="S3935" s="111" t="s">
        <v>203</v>
      </c>
    </row>
    <row r="3936" spans="1:21" s="148" customFormat="1" x14ac:dyDescent="0.3">
      <c r="A3936" s="111"/>
      <c r="B3936" s="111" t="s">
        <v>199</v>
      </c>
      <c r="C3936" s="148" t="e">
        <f>AVERAGE(B3927,C3928,D3929,E3930,F3931,G3932)</f>
        <v>#DIV/0!</v>
      </c>
      <c r="D3936" s="148" t="e">
        <f>STDEV(B3927,C3928,D3929,E3930,F3931,G3932)</f>
        <v>#DIV/0!</v>
      </c>
      <c r="E3936" s="148" t="e">
        <f>ROUND((D3936/C3936)*100,2)&amp;"%"</f>
        <v>#DIV/0!</v>
      </c>
      <c r="I3936" s="111" t="s">
        <v>199</v>
      </c>
      <c r="J3936" s="148" t="e">
        <f>AVERAGE(I3927,J3928,K3929,L3930,M3931,N3932)</f>
        <v>#DIV/0!</v>
      </c>
      <c r="K3936" s="148" t="e">
        <f>STDEV(I3927,J3928,K3929,L3930,M3931,N3932)</f>
        <v>#DIV/0!</v>
      </c>
      <c r="L3936" s="148" t="e">
        <f>ROUND((K3936/J3936)*100,2)&amp;"%"</f>
        <v>#DIV/0!</v>
      </c>
      <c r="P3936" s="111" t="s">
        <v>199</v>
      </c>
      <c r="Q3936" s="148" t="e">
        <f>AVERAGE(P3927,Q3928,R3929,S3930,T3931,U3932)</f>
        <v>#DIV/0!</v>
      </c>
      <c r="R3936" s="148" t="e">
        <f>STDEV(P3927,Q3928,R3929,S3930,T3931,U3932)</f>
        <v>#DIV/0!</v>
      </c>
      <c r="S3936" s="148" t="e">
        <f>ROUND((R3936/Q3936)*100,2)&amp;"%"</f>
        <v>#DIV/0!</v>
      </c>
    </row>
    <row r="3937" spans="1:21" s="148" customFormat="1" x14ac:dyDescent="0.3">
      <c r="A3937" s="111"/>
      <c r="B3937" s="111" t="s">
        <v>198</v>
      </c>
      <c r="C3937" s="148" t="e">
        <f>AVERAGE(B3928,C3927,D3927,F3927,G3927,E3928)</f>
        <v>#DIV/0!</v>
      </c>
      <c r="D3937" s="148" t="e">
        <f>STDEV(B3928,C3927,D3927,E3928,F3927,G3927)</f>
        <v>#DIV/0!</v>
      </c>
      <c r="E3937" s="148" t="e">
        <f t="shared" ref="E3937:E3941" si="654">ROUND((D3937/C3937)*100,2)&amp;"%"</f>
        <v>#DIV/0!</v>
      </c>
      <c r="F3937" s="111"/>
      <c r="G3937" s="111"/>
      <c r="I3937" s="111" t="s">
        <v>198</v>
      </c>
      <c r="J3937" s="148" t="e">
        <f>AVERAGE(I3928,J3927,K3927,M3927,N3927,L3928)</f>
        <v>#DIV/0!</v>
      </c>
      <c r="K3937" s="148" t="e">
        <f>STDEV(I3928,J3927,K3927,L3928,M3927,N3927)</f>
        <v>#DIV/0!</v>
      </c>
      <c r="L3937" s="148" t="e">
        <f t="shared" ref="L3937:L3941" si="655">ROUND((K3937/J3937)*100,2)&amp;"%"</f>
        <v>#DIV/0!</v>
      </c>
      <c r="M3937" s="111"/>
      <c r="N3937" s="111"/>
      <c r="P3937" s="111" t="s">
        <v>198</v>
      </c>
      <c r="Q3937" s="148" t="e">
        <f>AVERAGE(P3928,Q3927,R3927,T3927,U3927,S3928)</f>
        <v>#DIV/0!</v>
      </c>
      <c r="R3937" s="148" t="e">
        <f>STDEV(P3928,Q3927,R3927,S3928,T3927,U3927)</f>
        <v>#DIV/0!</v>
      </c>
      <c r="S3937" s="148" t="e">
        <f t="shared" ref="S3937:S3941" si="656">ROUND((R3937/Q3937)*100,2)&amp;"%"</f>
        <v>#DIV/0!</v>
      </c>
      <c r="T3937" s="111"/>
      <c r="U3937" s="111"/>
    </row>
    <row r="3938" spans="1:21" s="148" customFormat="1" x14ac:dyDescent="0.3">
      <c r="A3938" s="111"/>
      <c r="B3938" s="111" t="s">
        <v>200</v>
      </c>
      <c r="C3938" s="148" t="e">
        <f>AVERAGE(B3930,C3929,D3928,E3927,F3932,G3931)</f>
        <v>#DIV/0!</v>
      </c>
      <c r="D3938" s="148" t="e">
        <f>STDEV(B3930,C3929,D3928,E3927,F3932,G3931)</f>
        <v>#DIV/0!</v>
      </c>
      <c r="E3938" s="148" t="e">
        <f t="shared" si="654"/>
        <v>#DIV/0!</v>
      </c>
      <c r="F3938" s="111"/>
      <c r="G3938" s="111"/>
      <c r="I3938" s="111" t="s">
        <v>200</v>
      </c>
      <c r="J3938" s="148" t="e">
        <f>AVERAGE(I3930,J3929,K3928,L3927,M3932,N3931)</f>
        <v>#DIV/0!</v>
      </c>
      <c r="K3938" s="148" t="e">
        <f>STDEV(I3930,J3929,K3928,L3927,M3932,N3931)</f>
        <v>#DIV/0!</v>
      </c>
      <c r="L3938" s="148" t="e">
        <f t="shared" si="655"/>
        <v>#DIV/0!</v>
      </c>
      <c r="M3938" s="111"/>
      <c r="N3938" s="111"/>
      <c r="P3938" s="111" t="s">
        <v>200</v>
      </c>
      <c r="Q3938" s="148" t="e">
        <f>AVERAGE(P3930,Q3929,R3928,S3927,T3932,U3931)</f>
        <v>#DIV/0!</v>
      </c>
      <c r="R3938" s="148" t="e">
        <f>STDEV(P3930,Q3929,R3928,S3927,T3932,U3931)</f>
        <v>#DIV/0!</v>
      </c>
      <c r="S3938" s="148" t="e">
        <f t="shared" si="656"/>
        <v>#DIV/0!</v>
      </c>
      <c r="T3938" s="111"/>
      <c r="U3938" s="111"/>
    </row>
    <row r="3939" spans="1:21" s="148" customFormat="1" x14ac:dyDescent="0.3">
      <c r="A3939" s="111"/>
      <c r="B3939" s="111" t="s">
        <v>201</v>
      </c>
      <c r="C3939" s="148" t="e">
        <f>AVERAGE(B3931,C3932,D3932,E3931,F3930,G3929)</f>
        <v>#DIV/0!</v>
      </c>
      <c r="D3939" s="148" t="e">
        <f>STDEV(B3931,C3932,D3932,E3931,F3930,G3929)</f>
        <v>#DIV/0!</v>
      </c>
      <c r="E3939" s="148" t="e">
        <f t="shared" si="654"/>
        <v>#DIV/0!</v>
      </c>
      <c r="F3939" s="111"/>
      <c r="G3939" s="111"/>
      <c r="I3939" s="111" t="s">
        <v>201</v>
      </c>
      <c r="J3939" s="148" t="e">
        <f>AVERAGE(I3931,J3932,K3932,L3931,M3930,N3929)</f>
        <v>#DIV/0!</v>
      </c>
      <c r="K3939" s="148" t="e">
        <f>STDEV(I3931,J3932,K3932,L3931,M3930,N3929)</f>
        <v>#DIV/0!</v>
      </c>
      <c r="L3939" s="148" t="e">
        <f t="shared" si="655"/>
        <v>#DIV/0!</v>
      </c>
      <c r="M3939" s="111"/>
      <c r="N3939" s="111"/>
      <c r="P3939" s="111" t="s">
        <v>201</v>
      </c>
      <c r="Q3939" s="148" t="e">
        <f>AVERAGE(P3931,Q3932,R3932,S3931,T3930,U3929)</f>
        <v>#DIV/0!</v>
      </c>
      <c r="R3939" s="148" t="e">
        <f>STDEV(P3931,Q3932,R3932,S3931,T3930,U3929)</f>
        <v>#DIV/0!</v>
      </c>
      <c r="S3939" s="148" t="e">
        <f t="shared" si="656"/>
        <v>#DIV/0!</v>
      </c>
      <c r="T3939" s="111"/>
      <c r="U3939" s="111"/>
    </row>
    <row r="3940" spans="1:21" s="148" customFormat="1" x14ac:dyDescent="0.3">
      <c r="A3940" s="111"/>
      <c r="B3940" s="111" t="s">
        <v>202</v>
      </c>
      <c r="C3940" s="148" t="e">
        <f>AVERAGE(B3933,C3931,D3930,G3928,F3933,E3934)</f>
        <v>#DIV/0!</v>
      </c>
      <c r="D3940" s="148" t="e">
        <f>STDEV(B3933,C3931,D3930,G3928,F3933,E3934)</f>
        <v>#DIV/0!</v>
      </c>
      <c r="E3940" s="148" t="e">
        <f t="shared" si="654"/>
        <v>#DIV/0!</v>
      </c>
      <c r="F3940" s="111"/>
      <c r="G3940" s="111"/>
      <c r="I3940" s="111" t="s">
        <v>202</v>
      </c>
      <c r="J3940" s="148" t="e">
        <f>AVERAGE(I3933,J3931,K3930,N3928,M3933,L3934)</f>
        <v>#DIV/0!</v>
      </c>
      <c r="K3940" s="148" t="e">
        <f>STDEV(I3933,J3931,K3930,N3928,M3933,L3934)</f>
        <v>#DIV/0!</v>
      </c>
      <c r="L3940" s="148" t="e">
        <f t="shared" si="655"/>
        <v>#DIV/0!</v>
      </c>
      <c r="M3940" s="111"/>
      <c r="N3940" s="111"/>
      <c r="P3940" s="111" t="s">
        <v>202</v>
      </c>
      <c r="Q3940" s="148" t="e">
        <f>AVERAGE(P3933,Q3931,R3930,U3928,T3933,S3934)</f>
        <v>#DIV/0!</v>
      </c>
      <c r="R3940" s="148" t="e">
        <f>STDEV(P3933,Q3931,R3930,U3928,T3933,S3934)</f>
        <v>#DIV/0!</v>
      </c>
      <c r="S3940" s="148" t="e">
        <f t="shared" si="656"/>
        <v>#DIV/0!</v>
      </c>
      <c r="T3940" s="111"/>
      <c r="U3940" s="111"/>
    </row>
    <row r="3941" spans="1:21" s="148" customFormat="1" x14ac:dyDescent="0.3">
      <c r="A3941" s="111"/>
      <c r="B3941" s="111" t="s">
        <v>204</v>
      </c>
      <c r="C3941" s="148" t="e">
        <f>AVERAGE(B3934,C3933,D3934,E3933,F3934,G3933)</f>
        <v>#DIV/0!</v>
      </c>
      <c r="D3941" s="148" t="e">
        <f>STDEV(B3934,C3933,D3934,E3933,F3934,G3933)</f>
        <v>#DIV/0!</v>
      </c>
      <c r="E3941" s="148" t="e">
        <f t="shared" si="654"/>
        <v>#DIV/0!</v>
      </c>
      <c r="F3941" s="111"/>
      <c r="G3941" s="111"/>
      <c r="I3941" s="111" t="s">
        <v>204</v>
      </c>
      <c r="J3941" s="148" t="e">
        <f>AVERAGE(I3934,J3933,K3934,L3933,M3934,N3933)</f>
        <v>#DIV/0!</v>
      </c>
      <c r="K3941" s="148" t="e">
        <f>STDEV(I3934,J3933,K3934,L3933,M3934,N3933)</f>
        <v>#DIV/0!</v>
      </c>
      <c r="L3941" s="148" t="e">
        <f t="shared" si="655"/>
        <v>#DIV/0!</v>
      </c>
      <c r="M3941" s="111"/>
      <c r="N3941" s="111"/>
      <c r="P3941" s="111" t="s">
        <v>204</v>
      </c>
      <c r="Q3941" s="148" t="e">
        <f>AVERAGE(P3934,Q3933,R3934,S3933,T3934,U3933)</f>
        <v>#DIV/0!</v>
      </c>
      <c r="R3941" s="148" t="e">
        <f>STDEV(P3934,Q3933,R3934,S3933,T3934,U3933)</f>
        <v>#DIV/0!</v>
      </c>
      <c r="S3941" s="148" t="e">
        <f t="shared" si="656"/>
        <v>#DIV/0!</v>
      </c>
      <c r="T3941" s="111"/>
      <c r="U3941" s="111"/>
    </row>
    <row r="3942" spans="1:21" s="148" customFormat="1" x14ac:dyDescent="0.3">
      <c r="A3942" s="111"/>
      <c r="B3942" s="111"/>
      <c r="C3942" s="111"/>
      <c r="D3942" s="111"/>
      <c r="E3942" s="111"/>
      <c r="F3942" s="111"/>
      <c r="G3942" s="111"/>
      <c r="I3942" s="111"/>
      <c r="J3942" s="111"/>
      <c r="K3942" s="111"/>
      <c r="L3942" s="111"/>
      <c r="M3942" s="111"/>
      <c r="N3942" s="111"/>
      <c r="P3942" s="111"/>
      <c r="Q3942" s="111"/>
      <c r="R3942" s="111"/>
      <c r="S3942" s="111"/>
      <c r="T3942" s="111"/>
      <c r="U3942" s="111"/>
    </row>
    <row r="3943" spans="1:21" s="148" customFormat="1" x14ac:dyDescent="0.3">
      <c r="A3943" s="111"/>
      <c r="B3943" s="52" t="s">
        <v>194</v>
      </c>
      <c r="C3943" s="106"/>
      <c r="D3943" s="106"/>
      <c r="E3943" s="106"/>
      <c r="F3943" s="106"/>
      <c r="G3943" s="106"/>
      <c r="H3943" s="106"/>
      <c r="I3943" s="52" t="s">
        <v>195</v>
      </c>
      <c r="J3943" s="106"/>
      <c r="K3943" s="106"/>
      <c r="L3943" s="106"/>
      <c r="M3943" s="106"/>
      <c r="N3943" s="106"/>
      <c r="O3943" s="106"/>
      <c r="P3943" s="52" t="s">
        <v>196</v>
      </c>
      <c r="Q3943" s="106"/>
      <c r="R3943" s="106"/>
      <c r="S3943" s="106"/>
      <c r="T3943" s="106"/>
      <c r="U3943" s="106"/>
    </row>
    <row r="3944" spans="1:21" s="148" customFormat="1" x14ac:dyDescent="0.3">
      <c r="A3944" s="111"/>
      <c r="B3944" s="131"/>
      <c r="C3944" s="131"/>
      <c r="D3944" s="131"/>
      <c r="E3944" s="131"/>
      <c r="F3944" s="131"/>
      <c r="G3944" s="131"/>
      <c r="H3944" s="106"/>
      <c r="I3944" s="131"/>
      <c r="J3944" s="131"/>
      <c r="K3944" s="131"/>
      <c r="L3944" s="131"/>
      <c r="M3944" s="131"/>
      <c r="N3944" s="131"/>
      <c r="O3944" s="106"/>
      <c r="P3944" s="131"/>
      <c r="Q3944" s="131"/>
      <c r="R3944" s="131"/>
      <c r="S3944" s="131"/>
      <c r="T3944" s="131"/>
      <c r="U3944" s="131"/>
    </row>
    <row r="3945" spans="1:21" s="148" customFormat="1" x14ac:dyDescent="0.3">
      <c r="A3945" s="111"/>
      <c r="B3945" s="132"/>
      <c r="C3945" s="133"/>
      <c r="D3945" s="133"/>
      <c r="E3945" s="134"/>
      <c r="F3945" s="133"/>
      <c r="G3945" s="133"/>
      <c r="H3945" s="106"/>
      <c r="I3945" s="132"/>
      <c r="J3945" s="133"/>
      <c r="K3945" s="133"/>
      <c r="L3945" s="134"/>
      <c r="M3945" s="133"/>
      <c r="N3945" s="133"/>
      <c r="O3945" s="106"/>
      <c r="P3945" s="132"/>
      <c r="Q3945" s="133"/>
      <c r="R3945" s="133"/>
      <c r="S3945" s="134"/>
      <c r="T3945" s="133"/>
      <c r="U3945" s="133"/>
    </row>
    <row r="3946" spans="1:21" s="148" customFormat="1" x14ac:dyDescent="0.3">
      <c r="A3946" s="111"/>
      <c r="B3946" s="133"/>
      <c r="C3946" s="132"/>
      <c r="D3946" s="134"/>
      <c r="E3946" s="133"/>
      <c r="F3946" s="135"/>
      <c r="G3946" s="136"/>
      <c r="H3946" s="106"/>
      <c r="I3946" s="133"/>
      <c r="J3946" s="132"/>
      <c r="K3946" s="134"/>
      <c r="L3946" s="133"/>
      <c r="M3946" s="135"/>
      <c r="N3946" s="136"/>
      <c r="O3946" s="106"/>
      <c r="P3946" s="133"/>
      <c r="Q3946" s="132"/>
      <c r="R3946" s="134"/>
      <c r="S3946" s="133"/>
      <c r="T3946" s="135"/>
      <c r="U3946" s="136"/>
    </row>
    <row r="3947" spans="1:21" s="148" customFormat="1" x14ac:dyDescent="0.3">
      <c r="A3947" s="111"/>
      <c r="B3947" s="135"/>
      <c r="C3947" s="134"/>
      <c r="D3947" s="132"/>
      <c r="E3947" s="135"/>
      <c r="F3947" s="135"/>
      <c r="G3947" s="137"/>
      <c r="H3947" s="106"/>
      <c r="I3947" s="135"/>
      <c r="J3947" s="134"/>
      <c r="K3947" s="132"/>
      <c r="L3947" s="135"/>
      <c r="M3947" s="135"/>
      <c r="N3947" s="137"/>
      <c r="O3947" s="106"/>
      <c r="P3947" s="135"/>
      <c r="Q3947" s="134"/>
      <c r="R3947" s="132"/>
      <c r="S3947" s="135"/>
      <c r="T3947" s="135"/>
      <c r="U3947" s="137"/>
    </row>
    <row r="3948" spans="1:21" s="148" customFormat="1" x14ac:dyDescent="0.3">
      <c r="A3948" s="111"/>
      <c r="B3948" s="134"/>
      <c r="C3948" s="135"/>
      <c r="D3948" s="136"/>
      <c r="E3948" s="132"/>
      <c r="F3948" s="137"/>
      <c r="G3948" s="135"/>
      <c r="H3948" s="106"/>
      <c r="I3948" s="134"/>
      <c r="J3948" s="135"/>
      <c r="K3948" s="136"/>
      <c r="L3948" s="132"/>
      <c r="M3948" s="137"/>
      <c r="N3948" s="135"/>
      <c r="O3948" s="106"/>
      <c r="P3948" s="134"/>
      <c r="Q3948" s="135"/>
      <c r="R3948" s="136"/>
      <c r="S3948" s="132"/>
      <c r="T3948" s="137"/>
      <c r="U3948" s="135"/>
    </row>
    <row r="3949" spans="1:21" s="148" customFormat="1" x14ac:dyDescent="0.3">
      <c r="A3949" s="111"/>
      <c r="B3949" s="137"/>
      <c r="C3949" s="136"/>
      <c r="D3949" s="135"/>
      <c r="E3949" s="137"/>
      <c r="F3949" s="132"/>
      <c r="G3949" s="134"/>
      <c r="H3949" s="106"/>
      <c r="I3949" s="137"/>
      <c r="J3949" s="136"/>
      <c r="K3949" s="135"/>
      <c r="L3949" s="137"/>
      <c r="M3949" s="132"/>
      <c r="N3949" s="134"/>
      <c r="O3949" s="106"/>
      <c r="P3949" s="137"/>
      <c r="Q3949" s="136"/>
      <c r="R3949" s="135"/>
      <c r="S3949" s="137"/>
      <c r="T3949" s="132"/>
      <c r="U3949" s="134"/>
    </row>
    <row r="3950" spans="1:21" s="148" customFormat="1" x14ac:dyDescent="0.3">
      <c r="A3950" s="111"/>
      <c r="B3950" s="135"/>
      <c r="C3950" s="137"/>
      <c r="D3950" s="137"/>
      <c r="E3950" s="135"/>
      <c r="F3950" s="134"/>
      <c r="G3950" s="132"/>
      <c r="H3950" s="106"/>
      <c r="I3950" s="135"/>
      <c r="J3950" s="137"/>
      <c r="K3950" s="137"/>
      <c r="L3950" s="135"/>
      <c r="M3950" s="134"/>
      <c r="N3950" s="132"/>
      <c r="O3950" s="106"/>
      <c r="P3950" s="135"/>
      <c r="Q3950" s="137"/>
      <c r="R3950" s="137"/>
      <c r="S3950" s="135"/>
      <c r="T3950" s="134"/>
      <c r="U3950" s="132"/>
    </row>
    <row r="3951" spans="1:21" s="148" customFormat="1" x14ac:dyDescent="0.3">
      <c r="A3951" s="111"/>
      <c r="B3951" s="136"/>
      <c r="C3951" s="138"/>
      <c r="D3951" s="135"/>
      <c r="E3951" s="138"/>
      <c r="F3951" s="136"/>
      <c r="G3951" s="138"/>
      <c r="H3951" s="106"/>
      <c r="I3951" s="136"/>
      <c r="J3951" s="138"/>
      <c r="K3951" s="135"/>
      <c r="L3951" s="138"/>
      <c r="M3951" s="136"/>
      <c r="N3951" s="138"/>
      <c r="O3951" s="106"/>
      <c r="P3951" s="136"/>
      <c r="Q3951" s="138"/>
      <c r="R3951" s="135"/>
      <c r="S3951" s="138"/>
      <c r="T3951" s="136"/>
      <c r="U3951" s="138"/>
    </row>
    <row r="3952" spans="1:21" s="148" customFormat="1" x14ac:dyDescent="0.3">
      <c r="A3952" s="111"/>
      <c r="B3952" s="145"/>
      <c r="C3952" s="146"/>
      <c r="D3952" s="145"/>
      <c r="E3952" s="147"/>
      <c r="F3952" s="145"/>
      <c r="G3952" s="146"/>
      <c r="H3952" s="106"/>
      <c r="I3952" s="145"/>
      <c r="J3952" s="146"/>
      <c r="K3952" s="145"/>
      <c r="L3952" s="147"/>
      <c r="M3952" s="145"/>
      <c r="N3952" s="146"/>
      <c r="O3952" s="106"/>
      <c r="P3952" s="145"/>
      <c r="Q3952" s="146"/>
      <c r="R3952" s="145"/>
      <c r="S3952" s="147"/>
      <c r="T3952" s="145"/>
      <c r="U3952" s="146"/>
    </row>
    <row r="3953" spans="1:21" s="148" customFormat="1" x14ac:dyDescent="0.3">
      <c r="A3953" s="111"/>
      <c r="C3953" s="111" t="s">
        <v>197</v>
      </c>
      <c r="D3953" s="111" t="s">
        <v>3</v>
      </c>
      <c r="E3953" s="111" t="s">
        <v>203</v>
      </c>
      <c r="J3953" s="111" t="s">
        <v>197</v>
      </c>
      <c r="K3953" s="111" t="s">
        <v>3</v>
      </c>
      <c r="L3953" s="111" t="s">
        <v>203</v>
      </c>
      <c r="Q3953" s="111" t="s">
        <v>197</v>
      </c>
      <c r="R3953" s="111" t="s">
        <v>3</v>
      </c>
      <c r="S3953" s="111" t="s">
        <v>203</v>
      </c>
    </row>
    <row r="3954" spans="1:21" s="148" customFormat="1" x14ac:dyDescent="0.3">
      <c r="A3954" s="111"/>
      <c r="B3954" s="111" t="s">
        <v>199</v>
      </c>
      <c r="C3954" s="148" t="e">
        <f>AVERAGE(B3945,C3946,D3947,E3948,F3949,G3950)</f>
        <v>#DIV/0!</v>
      </c>
      <c r="D3954" s="148" t="e">
        <f>STDEV(B3945,C3946,D3947,E3948,F3949,G3950)</f>
        <v>#DIV/0!</v>
      </c>
      <c r="E3954" s="148" t="e">
        <f>ROUND((D3954/C3954)*100,2)&amp;"%"</f>
        <v>#DIV/0!</v>
      </c>
      <c r="I3954" s="111" t="s">
        <v>199</v>
      </c>
      <c r="J3954" s="148" t="e">
        <f>AVERAGE(I3945,J3946,K3947,L3948,M3949,N3950)</f>
        <v>#DIV/0!</v>
      </c>
      <c r="K3954" s="148" t="e">
        <f>STDEV(I3945,J3946,K3947,L3948,M3949,N3950)</f>
        <v>#DIV/0!</v>
      </c>
      <c r="L3954" s="148" t="e">
        <f>ROUND((K3954/J3954)*100,2)&amp;"%"</f>
        <v>#DIV/0!</v>
      </c>
      <c r="P3954" s="111" t="s">
        <v>199</v>
      </c>
      <c r="Q3954" s="148" t="e">
        <f>AVERAGE(P3945,Q3946,R3947,S3948,T3949,U3950)</f>
        <v>#DIV/0!</v>
      </c>
      <c r="R3954" s="148" t="e">
        <f>STDEV(P3945,Q3946,R3947,S3948,T3949,U3950)</f>
        <v>#DIV/0!</v>
      </c>
      <c r="S3954" s="148" t="e">
        <f>ROUND((R3954/Q3954)*100,2)&amp;"%"</f>
        <v>#DIV/0!</v>
      </c>
    </row>
    <row r="3955" spans="1:21" s="148" customFormat="1" x14ac:dyDescent="0.3">
      <c r="A3955" s="111"/>
      <c r="B3955" s="111" t="s">
        <v>198</v>
      </c>
      <c r="C3955" s="148" t="e">
        <f>AVERAGE(B3946,C3945,D3945,F3945,G3945,E3946)</f>
        <v>#DIV/0!</v>
      </c>
      <c r="D3955" s="148" t="e">
        <f>STDEV(B3946,C3945,D3945,E3946,F3945,G3945)</f>
        <v>#DIV/0!</v>
      </c>
      <c r="E3955" s="148" t="e">
        <f t="shared" ref="E3955:E3959" si="657">ROUND((D3955/C3955)*100,2)&amp;"%"</f>
        <v>#DIV/0!</v>
      </c>
      <c r="F3955" s="111"/>
      <c r="G3955" s="111"/>
      <c r="I3955" s="111" t="s">
        <v>198</v>
      </c>
      <c r="J3955" s="148" t="e">
        <f>AVERAGE(I3946,J3945,K3945,M3945,N3945,L3946)</f>
        <v>#DIV/0!</v>
      </c>
      <c r="K3955" s="148" t="e">
        <f>STDEV(I3946,J3945,K3945,L3946,M3945,N3945)</f>
        <v>#DIV/0!</v>
      </c>
      <c r="L3955" s="148" t="e">
        <f t="shared" ref="L3955:L3959" si="658">ROUND((K3955/J3955)*100,2)&amp;"%"</f>
        <v>#DIV/0!</v>
      </c>
      <c r="M3955" s="111"/>
      <c r="N3955" s="111"/>
      <c r="P3955" s="111" t="s">
        <v>198</v>
      </c>
      <c r="Q3955" s="148" t="e">
        <f>AVERAGE(P3946,Q3945,R3945,T3945,U3945,S3946)</f>
        <v>#DIV/0!</v>
      </c>
      <c r="R3955" s="148" t="e">
        <f>STDEV(P3946,Q3945,R3945,S3946,T3945,U3945)</f>
        <v>#DIV/0!</v>
      </c>
      <c r="S3955" s="148" t="e">
        <f t="shared" ref="S3955:S3959" si="659">ROUND((R3955/Q3955)*100,2)&amp;"%"</f>
        <v>#DIV/0!</v>
      </c>
      <c r="T3955" s="111"/>
      <c r="U3955" s="111"/>
    </row>
    <row r="3956" spans="1:21" s="148" customFormat="1" x14ac:dyDescent="0.3">
      <c r="A3956" s="111"/>
      <c r="B3956" s="111" t="s">
        <v>200</v>
      </c>
      <c r="C3956" s="148" t="e">
        <f>AVERAGE(B3948,C3947,D3946,E3945,F3950,G3949)</f>
        <v>#DIV/0!</v>
      </c>
      <c r="D3956" s="148" t="e">
        <f>STDEV(B3948,C3947,D3946,E3945,F3950,G3949)</f>
        <v>#DIV/0!</v>
      </c>
      <c r="E3956" s="148" t="e">
        <f t="shared" si="657"/>
        <v>#DIV/0!</v>
      </c>
      <c r="F3956" s="111"/>
      <c r="G3956" s="111"/>
      <c r="I3956" s="111" t="s">
        <v>200</v>
      </c>
      <c r="J3956" s="148" t="e">
        <f>AVERAGE(I3948,J3947,K3946,L3945,M3950,N3949)</f>
        <v>#DIV/0!</v>
      </c>
      <c r="K3956" s="148" t="e">
        <f>STDEV(I3948,J3947,K3946,L3945,M3950,N3949)</f>
        <v>#DIV/0!</v>
      </c>
      <c r="L3956" s="148" t="e">
        <f t="shared" si="658"/>
        <v>#DIV/0!</v>
      </c>
      <c r="M3956" s="111"/>
      <c r="N3956" s="111"/>
      <c r="P3956" s="111" t="s">
        <v>200</v>
      </c>
      <c r="Q3956" s="148" t="e">
        <f>AVERAGE(P3948,Q3947,R3946,S3945,T3950,U3949)</f>
        <v>#DIV/0!</v>
      </c>
      <c r="R3956" s="148" t="e">
        <f>STDEV(P3948,Q3947,R3946,S3945,T3950,U3949)</f>
        <v>#DIV/0!</v>
      </c>
      <c r="S3956" s="148" t="e">
        <f t="shared" si="659"/>
        <v>#DIV/0!</v>
      </c>
      <c r="T3956" s="111"/>
      <c r="U3956" s="111"/>
    </row>
    <row r="3957" spans="1:21" s="148" customFormat="1" x14ac:dyDescent="0.3">
      <c r="A3957" s="111"/>
      <c r="B3957" s="111" t="s">
        <v>201</v>
      </c>
      <c r="C3957" s="148" t="e">
        <f>AVERAGE(B3949,C3950,D3950,E3949,F3948,G3947)</f>
        <v>#DIV/0!</v>
      </c>
      <c r="D3957" s="148" t="e">
        <f>STDEV(B3949,C3950,D3950,E3949,F3948,G3947)</f>
        <v>#DIV/0!</v>
      </c>
      <c r="E3957" s="148" t="e">
        <f t="shared" si="657"/>
        <v>#DIV/0!</v>
      </c>
      <c r="F3957" s="111"/>
      <c r="G3957" s="111"/>
      <c r="I3957" s="111" t="s">
        <v>201</v>
      </c>
      <c r="J3957" s="148" t="e">
        <f>AVERAGE(I3949,J3950,K3950,L3949,M3948,N3947)</f>
        <v>#DIV/0!</v>
      </c>
      <c r="K3957" s="148" t="e">
        <f>STDEV(I3949,J3950,K3950,L3949,M3948,N3947)</f>
        <v>#DIV/0!</v>
      </c>
      <c r="L3957" s="148" t="e">
        <f t="shared" si="658"/>
        <v>#DIV/0!</v>
      </c>
      <c r="M3957" s="111"/>
      <c r="N3957" s="111"/>
      <c r="P3957" s="111" t="s">
        <v>201</v>
      </c>
      <c r="Q3957" s="148" t="e">
        <f>AVERAGE(P3949,Q3950,R3950,S3949,T3948,U3947)</f>
        <v>#DIV/0!</v>
      </c>
      <c r="R3957" s="148" t="e">
        <f>STDEV(P3949,Q3950,R3950,S3949,T3948,U3947)</f>
        <v>#DIV/0!</v>
      </c>
      <c r="S3957" s="148" t="e">
        <f t="shared" si="659"/>
        <v>#DIV/0!</v>
      </c>
      <c r="T3957" s="111"/>
      <c r="U3957" s="111"/>
    </row>
    <row r="3958" spans="1:21" s="148" customFormat="1" x14ac:dyDescent="0.3">
      <c r="A3958" s="111"/>
      <c r="B3958" s="111" t="s">
        <v>202</v>
      </c>
      <c r="C3958" s="148" t="e">
        <f>AVERAGE(B3951,C3949,D3948,G3946,F3951,E3952)</f>
        <v>#DIV/0!</v>
      </c>
      <c r="D3958" s="148" t="e">
        <f>STDEV(B3951,C3949,D3948,G3946,F3951,E3952)</f>
        <v>#DIV/0!</v>
      </c>
      <c r="E3958" s="148" t="e">
        <f t="shared" si="657"/>
        <v>#DIV/0!</v>
      </c>
      <c r="F3958" s="111"/>
      <c r="G3958" s="111"/>
      <c r="I3958" s="111" t="s">
        <v>202</v>
      </c>
      <c r="J3958" s="148" t="e">
        <f>AVERAGE(I3951,J3949,K3948,N3946,M3951,L3952)</f>
        <v>#DIV/0!</v>
      </c>
      <c r="K3958" s="148" t="e">
        <f>STDEV(I3951,J3949,K3948,N3946,M3951,L3952)</f>
        <v>#DIV/0!</v>
      </c>
      <c r="L3958" s="148" t="e">
        <f t="shared" si="658"/>
        <v>#DIV/0!</v>
      </c>
      <c r="M3958" s="111"/>
      <c r="N3958" s="111"/>
      <c r="P3958" s="111" t="s">
        <v>202</v>
      </c>
      <c r="Q3958" s="148" t="e">
        <f>AVERAGE(P3951,Q3949,R3948,U3946,T3951,S3952)</f>
        <v>#DIV/0!</v>
      </c>
      <c r="R3958" s="148" t="e">
        <f>STDEV(P3951,Q3949,R3948,U3946,T3951,S3952)</f>
        <v>#DIV/0!</v>
      </c>
      <c r="S3958" s="148" t="e">
        <f t="shared" si="659"/>
        <v>#DIV/0!</v>
      </c>
      <c r="T3958" s="111"/>
      <c r="U3958" s="111"/>
    </row>
    <row r="3959" spans="1:21" s="148" customFormat="1" x14ac:dyDescent="0.3">
      <c r="A3959" s="111"/>
      <c r="B3959" s="111" t="s">
        <v>204</v>
      </c>
      <c r="C3959" s="148" t="e">
        <f>AVERAGE(B3952,C3951,D3952,E3951,F3952,G3951)</f>
        <v>#DIV/0!</v>
      </c>
      <c r="D3959" s="148" t="e">
        <f>STDEV(B3952,C3951,D3952,E3951,F3952,G3951)</f>
        <v>#DIV/0!</v>
      </c>
      <c r="E3959" s="148" t="e">
        <f t="shared" si="657"/>
        <v>#DIV/0!</v>
      </c>
      <c r="F3959" s="111"/>
      <c r="G3959" s="111"/>
      <c r="I3959" s="111" t="s">
        <v>204</v>
      </c>
      <c r="J3959" s="148" t="e">
        <f>AVERAGE(I3952,J3951,K3952,L3951,M3952,N3951)</f>
        <v>#DIV/0!</v>
      </c>
      <c r="K3959" s="148" t="e">
        <f>STDEV(I3952,J3951,K3952,L3951,M3952,N3951)</f>
        <v>#DIV/0!</v>
      </c>
      <c r="L3959" s="148" t="e">
        <f t="shared" si="658"/>
        <v>#DIV/0!</v>
      </c>
      <c r="M3959" s="111"/>
      <c r="N3959" s="111"/>
      <c r="P3959" s="111" t="s">
        <v>204</v>
      </c>
      <c r="Q3959" s="148" t="e">
        <f>AVERAGE(P3952,Q3951,R3952,S3951,T3952,U3951)</f>
        <v>#DIV/0!</v>
      </c>
      <c r="R3959" s="148" t="e">
        <f>STDEV(P3952,Q3951,R3952,S3951,T3952,U3951)</f>
        <v>#DIV/0!</v>
      </c>
      <c r="S3959" s="148" t="e">
        <f t="shared" si="659"/>
        <v>#DIV/0!</v>
      </c>
      <c r="T3959" s="111"/>
      <c r="U3959" s="111"/>
    </row>
    <row r="3960" spans="1:21" s="148" customFormat="1" x14ac:dyDescent="0.3">
      <c r="A3960" s="111"/>
      <c r="B3960" s="111"/>
      <c r="C3960" s="111"/>
      <c r="D3960" s="111"/>
      <c r="E3960" s="111"/>
      <c r="F3960" s="111"/>
      <c r="G3960" s="111"/>
      <c r="I3960" s="111"/>
      <c r="J3960" s="111"/>
      <c r="K3960" s="111"/>
      <c r="L3960" s="111"/>
      <c r="M3960" s="111"/>
      <c r="N3960" s="111"/>
      <c r="P3960" s="111"/>
      <c r="Q3960" s="111"/>
      <c r="R3960" s="111"/>
      <c r="S3960" s="111"/>
      <c r="T3960" s="111"/>
      <c r="U3960" s="111"/>
    </row>
    <row r="3961" spans="1:21" s="148" customFormat="1" x14ac:dyDescent="0.3">
      <c r="A3961" s="111"/>
      <c r="B3961" s="52" t="s">
        <v>194</v>
      </c>
      <c r="C3961" s="106"/>
      <c r="D3961" s="106"/>
      <c r="E3961" s="106"/>
      <c r="F3961" s="106"/>
      <c r="G3961" s="106"/>
      <c r="H3961" s="106"/>
      <c r="I3961" s="52" t="s">
        <v>195</v>
      </c>
      <c r="J3961" s="106"/>
      <c r="K3961" s="106"/>
      <c r="L3961" s="106"/>
      <c r="M3961" s="106"/>
      <c r="N3961" s="106"/>
      <c r="O3961" s="106"/>
      <c r="P3961" s="52" t="s">
        <v>196</v>
      </c>
      <c r="Q3961" s="106"/>
      <c r="R3961" s="106"/>
      <c r="S3961" s="106"/>
      <c r="T3961" s="106"/>
      <c r="U3961" s="106"/>
    </row>
    <row r="3962" spans="1:21" s="148" customFormat="1" x14ac:dyDescent="0.3">
      <c r="A3962" s="111"/>
      <c r="B3962" s="131"/>
      <c r="C3962" s="131"/>
      <c r="D3962" s="131"/>
      <c r="E3962" s="131"/>
      <c r="F3962" s="131"/>
      <c r="G3962" s="131"/>
      <c r="H3962" s="106"/>
      <c r="I3962" s="131"/>
      <c r="J3962" s="131"/>
      <c r="K3962" s="131"/>
      <c r="L3962" s="131"/>
      <c r="M3962" s="131"/>
      <c r="N3962" s="131"/>
      <c r="O3962" s="106"/>
      <c r="P3962" s="131"/>
      <c r="Q3962" s="131"/>
      <c r="R3962" s="131"/>
      <c r="S3962" s="131"/>
      <c r="T3962" s="131"/>
      <c r="U3962" s="131"/>
    </row>
    <row r="3963" spans="1:21" s="148" customFormat="1" x14ac:dyDescent="0.3">
      <c r="A3963" s="111"/>
      <c r="B3963" s="132"/>
      <c r="C3963" s="133"/>
      <c r="D3963" s="133"/>
      <c r="E3963" s="134"/>
      <c r="F3963" s="133"/>
      <c r="G3963" s="133"/>
      <c r="H3963" s="106"/>
      <c r="I3963" s="132"/>
      <c r="J3963" s="133"/>
      <c r="K3963" s="133"/>
      <c r="L3963" s="134"/>
      <c r="M3963" s="133"/>
      <c r="N3963" s="133"/>
      <c r="O3963" s="106"/>
      <c r="P3963" s="132"/>
      <c r="Q3963" s="133"/>
      <c r="R3963" s="133"/>
      <c r="S3963" s="134"/>
      <c r="T3963" s="133"/>
      <c r="U3963" s="133"/>
    </row>
    <row r="3964" spans="1:21" s="148" customFormat="1" x14ac:dyDescent="0.3">
      <c r="A3964" s="111"/>
      <c r="B3964" s="133"/>
      <c r="C3964" s="132"/>
      <c r="D3964" s="134"/>
      <c r="E3964" s="133"/>
      <c r="F3964" s="135"/>
      <c r="G3964" s="136"/>
      <c r="H3964" s="106"/>
      <c r="I3964" s="133"/>
      <c r="J3964" s="132"/>
      <c r="K3964" s="134"/>
      <c r="L3964" s="133"/>
      <c r="M3964" s="135"/>
      <c r="N3964" s="136"/>
      <c r="O3964" s="106"/>
      <c r="P3964" s="133"/>
      <c r="Q3964" s="132"/>
      <c r="R3964" s="134"/>
      <c r="S3964" s="133"/>
      <c r="T3964" s="135"/>
      <c r="U3964" s="136"/>
    </row>
    <row r="3965" spans="1:21" s="148" customFormat="1" x14ac:dyDescent="0.3">
      <c r="A3965" s="111"/>
      <c r="B3965" s="135"/>
      <c r="C3965" s="134"/>
      <c r="D3965" s="132"/>
      <c r="E3965" s="135"/>
      <c r="F3965" s="135"/>
      <c r="G3965" s="137"/>
      <c r="H3965" s="106"/>
      <c r="I3965" s="135"/>
      <c r="J3965" s="134"/>
      <c r="K3965" s="132"/>
      <c r="L3965" s="135"/>
      <c r="M3965" s="135"/>
      <c r="N3965" s="137"/>
      <c r="O3965" s="106"/>
      <c r="P3965" s="135"/>
      <c r="Q3965" s="134"/>
      <c r="R3965" s="132"/>
      <c r="S3965" s="135"/>
      <c r="T3965" s="135"/>
      <c r="U3965" s="137"/>
    </row>
    <row r="3966" spans="1:21" s="148" customFormat="1" x14ac:dyDescent="0.3">
      <c r="A3966" s="111"/>
      <c r="B3966" s="134"/>
      <c r="C3966" s="135"/>
      <c r="D3966" s="136"/>
      <c r="E3966" s="132"/>
      <c r="F3966" s="137"/>
      <c r="G3966" s="135"/>
      <c r="H3966" s="106"/>
      <c r="I3966" s="134"/>
      <c r="J3966" s="135"/>
      <c r="K3966" s="136"/>
      <c r="L3966" s="132"/>
      <c r="M3966" s="137"/>
      <c r="N3966" s="135"/>
      <c r="O3966" s="106"/>
      <c r="P3966" s="134"/>
      <c r="Q3966" s="135"/>
      <c r="R3966" s="136"/>
      <c r="S3966" s="132"/>
      <c r="T3966" s="137"/>
      <c r="U3966" s="135"/>
    </row>
    <row r="3967" spans="1:21" s="148" customFormat="1" x14ac:dyDescent="0.3">
      <c r="A3967" s="111"/>
      <c r="B3967" s="137"/>
      <c r="C3967" s="136"/>
      <c r="D3967" s="135"/>
      <c r="E3967" s="137"/>
      <c r="F3967" s="132"/>
      <c r="G3967" s="134"/>
      <c r="H3967" s="106"/>
      <c r="I3967" s="137"/>
      <c r="J3967" s="136"/>
      <c r="K3967" s="135"/>
      <c r="L3967" s="137"/>
      <c r="M3967" s="132"/>
      <c r="N3967" s="134"/>
      <c r="O3967" s="106"/>
      <c r="P3967" s="137"/>
      <c r="Q3967" s="136"/>
      <c r="R3967" s="135"/>
      <c r="S3967" s="137"/>
      <c r="T3967" s="132"/>
      <c r="U3967" s="134"/>
    </row>
    <row r="3968" spans="1:21" s="148" customFormat="1" x14ac:dyDescent="0.3">
      <c r="A3968" s="111"/>
      <c r="B3968" s="135"/>
      <c r="C3968" s="137"/>
      <c r="D3968" s="137"/>
      <c r="E3968" s="135"/>
      <c r="F3968" s="134"/>
      <c r="G3968" s="132"/>
      <c r="H3968" s="106"/>
      <c r="I3968" s="135"/>
      <c r="J3968" s="137"/>
      <c r="K3968" s="137"/>
      <c r="L3968" s="135"/>
      <c r="M3968" s="134"/>
      <c r="N3968" s="132"/>
      <c r="O3968" s="106"/>
      <c r="P3968" s="135"/>
      <c r="Q3968" s="137"/>
      <c r="R3968" s="137"/>
      <c r="S3968" s="135"/>
      <c r="T3968" s="134"/>
      <c r="U3968" s="132"/>
    </row>
    <row r="3969" spans="1:21" s="148" customFormat="1" x14ac:dyDescent="0.3">
      <c r="A3969" s="111"/>
      <c r="B3969" s="136"/>
      <c r="C3969" s="138"/>
      <c r="D3969" s="135"/>
      <c r="E3969" s="138"/>
      <c r="F3969" s="136"/>
      <c r="G3969" s="138"/>
      <c r="H3969" s="106"/>
      <c r="I3969" s="136"/>
      <c r="J3969" s="138"/>
      <c r="K3969" s="135"/>
      <c r="L3969" s="138"/>
      <c r="M3969" s="136"/>
      <c r="N3969" s="138"/>
      <c r="O3969" s="106"/>
      <c r="P3969" s="136"/>
      <c r="Q3969" s="138"/>
      <c r="R3969" s="135"/>
      <c r="S3969" s="138"/>
      <c r="T3969" s="136"/>
      <c r="U3969" s="138"/>
    </row>
    <row r="3970" spans="1:21" s="148" customFormat="1" x14ac:dyDescent="0.3">
      <c r="A3970" s="111"/>
      <c r="B3970" s="145"/>
      <c r="C3970" s="146"/>
      <c r="D3970" s="145"/>
      <c r="E3970" s="147"/>
      <c r="F3970" s="145"/>
      <c r="G3970" s="146"/>
      <c r="H3970" s="106"/>
      <c r="I3970" s="145"/>
      <c r="J3970" s="146"/>
      <c r="K3970" s="145"/>
      <c r="L3970" s="147"/>
      <c r="M3970" s="145"/>
      <c r="N3970" s="146"/>
      <c r="O3970" s="106"/>
      <c r="P3970" s="145"/>
      <c r="Q3970" s="146"/>
      <c r="R3970" s="145"/>
      <c r="S3970" s="147"/>
      <c r="T3970" s="145"/>
      <c r="U3970" s="146"/>
    </row>
    <row r="3971" spans="1:21" s="148" customFormat="1" x14ac:dyDescent="0.3">
      <c r="A3971" s="111"/>
      <c r="C3971" s="111" t="s">
        <v>197</v>
      </c>
      <c r="D3971" s="111" t="s">
        <v>3</v>
      </c>
      <c r="E3971" s="111" t="s">
        <v>203</v>
      </c>
      <c r="J3971" s="111" t="s">
        <v>197</v>
      </c>
      <c r="K3971" s="111" t="s">
        <v>3</v>
      </c>
      <c r="L3971" s="111" t="s">
        <v>203</v>
      </c>
      <c r="Q3971" s="111" t="s">
        <v>197</v>
      </c>
      <c r="R3971" s="111" t="s">
        <v>3</v>
      </c>
      <c r="S3971" s="111" t="s">
        <v>203</v>
      </c>
    </row>
    <row r="3972" spans="1:21" s="148" customFormat="1" x14ac:dyDescent="0.3">
      <c r="A3972" s="111"/>
      <c r="B3972" s="111" t="s">
        <v>199</v>
      </c>
      <c r="C3972" s="148" t="e">
        <f>AVERAGE(B3963,C3964,D3965,E3966,F3967,G3968)</f>
        <v>#DIV/0!</v>
      </c>
      <c r="D3972" s="148" t="e">
        <f>STDEV(B3963,C3964,D3965,E3966,F3967,G3968)</f>
        <v>#DIV/0!</v>
      </c>
      <c r="E3972" s="148" t="e">
        <f>ROUND((D3972/C3972)*100,2)&amp;"%"</f>
        <v>#DIV/0!</v>
      </c>
      <c r="I3972" s="111" t="s">
        <v>199</v>
      </c>
      <c r="J3972" s="148" t="e">
        <f>AVERAGE(I3963,J3964,K3965,L3966,M3967,N3968)</f>
        <v>#DIV/0!</v>
      </c>
      <c r="K3972" s="148" t="e">
        <f>STDEV(I3963,J3964,K3965,L3966,M3967,N3968)</f>
        <v>#DIV/0!</v>
      </c>
      <c r="L3972" s="148" t="e">
        <f>ROUND((K3972/J3972)*100,2)&amp;"%"</f>
        <v>#DIV/0!</v>
      </c>
      <c r="P3972" s="111" t="s">
        <v>199</v>
      </c>
      <c r="Q3972" s="148" t="e">
        <f>AVERAGE(P3963,Q3964,R3965,S3966,T3967,U3968)</f>
        <v>#DIV/0!</v>
      </c>
      <c r="R3972" s="148" t="e">
        <f>STDEV(P3963,Q3964,R3965,S3966,T3967,U3968)</f>
        <v>#DIV/0!</v>
      </c>
      <c r="S3972" s="148" t="e">
        <f>ROUND((R3972/Q3972)*100,2)&amp;"%"</f>
        <v>#DIV/0!</v>
      </c>
    </row>
    <row r="3973" spans="1:21" s="148" customFormat="1" x14ac:dyDescent="0.3">
      <c r="A3973" s="111"/>
      <c r="B3973" s="111" t="s">
        <v>198</v>
      </c>
      <c r="C3973" s="148" t="e">
        <f>AVERAGE(B3964,C3963,D3963,F3963,G3963,E3964)</f>
        <v>#DIV/0!</v>
      </c>
      <c r="D3973" s="148" t="e">
        <f>STDEV(B3964,C3963,D3963,E3964,F3963,G3963)</f>
        <v>#DIV/0!</v>
      </c>
      <c r="E3973" s="148" t="e">
        <f t="shared" ref="E3973:E3977" si="660">ROUND((D3973/C3973)*100,2)&amp;"%"</f>
        <v>#DIV/0!</v>
      </c>
      <c r="F3973" s="111"/>
      <c r="G3973" s="111"/>
      <c r="I3973" s="111" t="s">
        <v>198</v>
      </c>
      <c r="J3973" s="148" t="e">
        <f>AVERAGE(I3964,J3963,K3963,M3963,N3963,L3964)</f>
        <v>#DIV/0!</v>
      </c>
      <c r="K3973" s="148" t="e">
        <f>STDEV(I3964,J3963,K3963,L3964,M3963,N3963)</f>
        <v>#DIV/0!</v>
      </c>
      <c r="L3973" s="148" t="e">
        <f t="shared" ref="L3973:L3977" si="661">ROUND((K3973/J3973)*100,2)&amp;"%"</f>
        <v>#DIV/0!</v>
      </c>
      <c r="M3973" s="111"/>
      <c r="N3973" s="111"/>
      <c r="P3973" s="111" t="s">
        <v>198</v>
      </c>
      <c r="Q3973" s="148" t="e">
        <f>AVERAGE(P3964,Q3963,R3963,T3963,U3963,S3964)</f>
        <v>#DIV/0!</v>
      </c>
      <c r="R3973" s="148" t="e">
        <f>STDEV(P3964,Q3963,R3963,S3964,T3963,U3963)</f>
        <v>#DIV/0!</v>
      </c>
      <c r="S3973" s="148" t="e">
        <f t="shared" ref="S3973:S3977" si="662">ROUND((R3973/Q3973)*100,2)&amp;"%"</f>
        <v>#DIV/0!</v>
      </c>
      <c r="T3973" s="111"/>
      <c r="U3973" s="111"/>
    </row>
    <row r="3974" spans="1:21" s="148" customFormat="1" x14ac:dyDescent="0.3">
      <c r="A3974" s="111"/>
      <c r="B3974" s="111" t="s">
        <v>200</v>
      </c>
      <c r="C3974" s="148" t="e">
        <f>AVERAGE(B3966,C3965,D3964,E3963,F3968,G3967)</f>
        <v>#DIV/0!</v>
      </c>
      <c r="D3974" s="148" t="e">
        <f>STDEV(B3966,C3965,D3964,E3963,F3968,G3967)</f>
        <v>#DIV/0!</v>
      </c>
      <c r="E3974" s="148" t="e">
        <f t="shared" si="660"/>
        <v>#DIV/0!</v>
      </c>
      <c r="F3974" s="111"/>
      <c r="G3974" s="111"/>
      <c r="I3974" s="111" t="s">
        <v>200</v>
      </c>
      <c r="J3974" s="148" t="e">
        <f>AVERAGE(I3966,J3965,K3964,L3963,M3968,N3967)</f>
        <v>#DIV/0!</v>
      </c>
      <c r="K3974" s="148" t="e">
        <f>STDEV(I3966,J3965,K3964,L3963,M3968,N3967)</f>
        <v>#DIV/0!</v>
      </c>
      <c r="L3974" s="148" t="e">
        <f t="shared" si="661"/>
        <v>#DIV/0!</v>
      </c>
      <c r="M3974" s="111"/>
      <c r="N3974" s="111"/>
      <c r="P3974" s="111" t="s">
        <v>200</v>
      </c>
      <c r="Q3974" s="148" t="e">
        <f>AVERAGE(P3966,Q3965,R3964,S3963,T3968,U3967)</f>
        <v>#DIV/0!</v>
      </c>
      <c r="R3974" s="148" t="e">
        <f>STDEV(P3966,Q3965,R3964,S3963,T3968,U3967)</f>
        <v>#DIV/0!</v>
      </c>
      <c r="S3974" s="148" t="e">
        <f t="shared" si="662"/>
        <v>#DIV/0!</v>
      </c>
      <c r="T3974" s="111"/>
      <c r="U3974" s="111"/>
    </row>
    <row r="3975" spans="1:21" s="148" customFormat="1" x14ac:dyDescent="0.3">
      <c r="A3975" s="111"/>
      <c r="B3975" s="111" t="s">
        <v>201</v>
      </c>
      <c r="C3975" s="148" t="e">
        <f>AVERAGE(B3967,C3968,D3968,E3967,F3966,G3965)</f>
        <v>#DIV/0!</v>
      </c>
      <c r="D3975" s="148" t="e">
        <f>STDEV(B3967,C3968,D3968,E3967,F3966,G3965)</f>
        <v>#DIV/0!</v>
      </c>
      <c r="E3975" s="148" t="e">
        <f t="shared" si="660"/>
        <v>#DIV/0!</v>
      </c>
      <c r="F3975" s="111"/>
      <c r="G3975" s="111"/>
      <c r="I3975" s="111" t="s">
        <v>201</v>
      </c>
      <c r="J3975" s="148" t="e">
        <f>AVERAGE(I3967,J3968,K3968,L3967,M3966,N3965)</f>
        <v>#DIV/0!</v>
      </c>
      <c r="K3975" s="148" t="e">
        <f>STDEV(I3967,J3968,K3968,L3967,M3966,N3965)</f>
        <v>#DIV/0!</v>
      </c>
      <c r="L3975" s="148" t="e">
        <f t="shared" si="661"/>
        <v>#DIV/0!</v>
      </c>
      <c r="M3975" s="111"/>
      <c r="N3975" s="111"/>
      <c r="P3975" s="111" t="s">
        <v>201</v>
      </c>
      <c r="Q3975" s="148" t="e">
        <f>AVERAGE(P3967,Q3968,R3968,S3967,T3966,U3965)</f>
        <v>#DIV/0!</v>
      </c>
      <c r="R3975" s="148" t="e">
        <f>STDEV(P3967,Q3968,R3968,S3967,T3966,U3965)</f>
        <v>#DIV/0!</v>
      </c>
      <c r="S3975" s="148" t="e">
        <f t="shared" si="662"/>
        <v>#DIV/0!</v>
      </c>
      <c r="T3975" s="111"/>
      <c r="U3975" s="111"/>
    </row>
    <row r="3976" spans="1:21" s="148" customFormat="1" x14ac:dyDescent="0.3">
      <c r="A3976" s="111"/>
      <c r="B3976" s="111" t="s">
        <v>202</v>
      </c>
      <c r="C3976" s="148" t="e">
        <f>AVERAGE(B3969,C3967,D3966,G3964,F3969,E3970)</f>
        <v>#DIV/0!</v>
      </c>
      <c r="D3976" s="148" t="e">
        <f>STDEV(B3969,C3967,D3966,G3964,F3969,E3970)</f>
        <v>#DIV/0!</v>
      </c>
      <c r="E3976" s="148" t="e">
        <f t="shared" si="660"/>
        <v>#DIV/0!</v>
      </c>
      <c r="F3976" s="111"/>
      <c r="G3976" s="111"/>
      <c r="I3976" s="111" t="s">
        <v>202</v>
      </c>
      <c r="J3976" s="148" t="e">
        <f>AVERAGE(I3969,J3967,K3966,N3964,M3969,L3970)</f>
        <v>#DIV/0!</v>
      </c>
      <c r="K3976" s="148" t="e">
        <f>STDEV(I3969,J3967,K3966,N3964,M3969,L3970)</f>
        <v>#DIV/0!</v>
      </c>
      <c r="L3976" s="148" t="e">
        <f t="shared" si="661"/>
        <v>#DIV/0!</v>
      </c>
      <c r="M3976" s="111"/>
      <c r="N3976" s="111"/>
      <c r="P3976" s="111" t="s">
        <v>202</v>
      </c>
      <c r="Q3976" s="148" t="e">
        <f>AVERAGE(P3969,Q3967,R3966,U3964,T3969,S3970)</f>
        <v>#DIV/0!</v>
      </c>
      <c r="R3976" s="148" t="e">
        <f>STDEV(P3969,Q3967,R3966,U3964,T3969,S3970)</f>
        <v>#DIV/0!</v>
      </c>
      <c r="S3976" s="148" t="e">
        <f t="shared" si="662"/>
        <v>#DIV/0!</v>
      </c>
      <c r="T3976" s="111"/>
      <c r="U3976" s="111"/>
    </row>
    <row r="3977" spans="1:21" s="148" customFormat="1" x14ac:dyDescent="0.3">
      <c r="A3977" s="111"/>
      <c r="B3977" s="111" t="s">
        <v>204</v>
      </c>
      <c r="C3977" s="148" t="e">
        <f>AVERAGE(B3970,C3969,D3970,E3969,F3970,G3969)</f>
        <v>#DIV/0!</v>
      </c>
      <c r="D3977" s="148" t="e">
        <f>STDEV(B3970,C3969,D3970,E3969,F3970,G3969)</f>
        <v>#DIV/0!</v>
      </c>
      <c r="E3977" s="148" t="e">
        <f t="shared" si="660"/>
        <v>#DIV/0!</v>
      </c>
      <c r="F3977" s="111"/>
      <c r="G3977" s="111"/>
      <c r="I3977" s="111" t="s">
        <v>204</v>
      </c>
      <c r="J3977" s="148" t="e">
        <f>AVERAGE(I3970,J3969,K3970,L3969,M3970,N3969)</f>
        <v>#DIV/0!</v>
      </c>
      <c r="K3977" s="148" t="e">
        <f>STDEV(I3970,J3969,K3970,L3969,M3970,N3969)</f>
        <v>#DIV/0!</v>
      </c>
      <c r="L3977" s="148" t="e">
        <f t="shared" si="661"/>
        <v>#DIV/0!</v>
      </c>
      <c r="M3977" s="111"/>
      <c r="N3977" s="111"/>
      <c r="P3977" s="111" t="s">
        <v>204</v>
      </c>
      <c r="Q3977" s="148" t="e">
        <f>AVERAGE(P3970,Q3969,R3970,S3969,T3970,U3969)</f>
        <v>#DIV/0!</v>
      </c>
      <c r="R3977" s="148" t="e">
        <f>STDEV(P3970,Q3969,R3970,S3969,T3970,U3969)</f>
        <v>#DIV/0!</v>
      </c>
      <c r="S3977" s="148" t="e">
        <f t="shared" si="662"/>
        <v>#DIV/0!</v>
      </c>
      <c r="T3977" s="111"/>
      <c r="U3977" s="111"/>
    </row>
    <row r="3978" spans="1:21" s="148" customFormat="1" x14ac:dyDescent="0.3">
      <c r="A3978" s="111"/>
      <c r="B3978" s="111"/>
      <c r="C3978" s="111"/>
      <c r="D3978" s="111"/>
      <c r="E3978" s="111"/>
      <c r="F3978" s="111"/>
      <c r="G3978" s="111"/>
      <c r="I3978" s="111"/>
      <c r="J3978" s="111"/>
      <c r="K3978" s="111"/>
      <c r="L3978" s="111"/>
      <c r="M3978" s="111"/>
      <c r="N3978" s="111"/>
      <c r="P3978" s="111"/>
      <c r="Q3978" s="111"/>
      <c r="R3978" s="111"/>
      <c r="S3978" s="111"/>
      <c r="T3978" s="111"/>
      <c r="U3978" s="111"/>
    </row>
    <row r="3979" spans="1:21" s="148" customFormat="1" x14ac:dyDescent="0.3">
      <c r="A3979" s="111"/>
      <c r="B3979" s="52" t="s">
        <v>194</v>
      </c>
      <c r="C3979" s="106"/>
      <c r="D3979" s="106"/>
      <c r="E3979" s="106"/>
      <c r="F3979" s="106"/>
      <c r="G3979" s="106"/>
      <c r="H3979" s="106"/>
      <c r="I3979" s="52" t="s">
        <v>195</v>
      </c>
      <c r="J3979" s="106"/>
      <c r="K3979" s="106"/>
      <c r="L3979" s="106"/>
      <c r="M3979" s="106"/>
      <c r="N3979" s="106"/>
      <c r="O3979" s="106"/>
      <c r="P3979" s="52" t="s">
        <v>196</v>
      </c>
      <c r="Q3979" s="106"/>
      <c r="R3979" s="106"/>
      <c r="S3979" s="106"/>
      <c r="T3979" s="106"/>
      <c r="U3979" s="106"/>
    </row>
    <row r="3980" spans="1:21" s="148" customFormat="1" x14ac:dyDescent="0.3">
      <c r="A3980" s="111"/>
      <c r="B3980" s="131"/>
      <c r="C3980" s="131"/>
      <c r="D3980" s="131"/>
      <c r="E3980" s="131"/>
      <c r="F3980" s="131"/>
      <c r="G3980" s="131"/>
      <c r="H3980" s="106"/>
      <c r="I3980" s="131"/>
      <c r="J3980" s="131"/>
      <c r="K3980" s="131"/>
      <c r="L3980" s="131"/>
      <c r="M3980" s="131"/>
      <c r="N3980" s="131"/>
      <c r="O3980" s="106"/>
      <c r="P3980" s="131"/>
      <c r="Q3980" s="131"/>
      <c r="R3980" s="131"/>
      <c r="S3980" s="131"/>
      <c r="T3980" s="131"/>
      <c r="U3980" s="131"/>
    </row>
    <row r="3981" spans="1:21" s="148" customFormat="1" x14ac:dyDescent="0.3">
      <c r="A3981" s="111"/>
      <c r="B3981" s="132"/>
      <c r="C3981" s="133"/>
      <c r="D3981" s="133"/>
      <c r="E3981" s="134"/>
      <c r="F3981" s="133"/>
      <c r="G3981" s="133"/>
      <c r="H3981" s="106"/>
      <c r="I3981" s="132"/>
      <c r="J3981" s="133"/>
      <c r="K3981" s="133"/>
      <c r="L3981" s="134"/>
      <c r="M3981" s="133"/>
      <c r="N3981" s="133"/>
      <c r="O3981" s="106"/>
      <c r="P3981" s="132"/>
      <c r="Q3981" s="133"/>
      <c r="R3981" s="133"/>
      <c r="S3981" s="134"/>
      <c r="T3981" s="133"/>
      <c r="U3981" s="133"/>
    </row>
    <row r="3982" spans="1:21" s="148" customFormat="1" x14ac:dyDescent="0.3">
      <c r="A3982" s="111"/>
      <c r="B3982" s="133"/>
      <c r="C3982" s="132"/>
      <c r="D3982" s="134"/>
      <c r="E3982" s="133"/>
      <c r="F3982" s="135"/>
      <c r="G3982" s="136"/>
      <c r="H3982" s="106"/>
      <c r="I3982" s="133"/>
      <c r="J3982" s="132"/>
      <c r="K3982" s="134"/>
      <c r="L3982" s="133"/>
      <c r="M3982" s="135"/>
      <c r="N3982" s="136"/>
      <c r="O3982" s="106"/>
      <c r="P3982" s="133"/>
      <c r="Q3982" s="132"/>
      <c r="R3982" s="134"/>
      <c r="S3982" s="133"/>
      <c r="T3982" s="135"/>
      <c r="U3982" s="136"/>
    </row>
    <row r="3983" spans="1:21" s="148" customFormat="1" x14ac:dyDescent="0.3">
      <c r="A3983" s="111"/>
      <c r="B3983" s="135"/>
      <c r="C3983" s="134"/>
      <c r="D3983" s="132"/>
      <c r="E3983" s="135"/>
      <c r="F3983" s="135"/>
      <c r="G3983" s="137"/>
      <c r="H3983" s="106"/>
      <c r="I3983" s="135"/>
      <c r="J3983" s="134"/>
      <c r="K3983" s="132"/>
      <c r="L3983" s="135"/>
      <c r="M3983" s="135"/>
      <c r="N3983" s="137"/>
      <c r="O3983" s="106"/>
      <c r="P3983" s="135"/>
      <c r="Q3983" s="134"/>
      <c r="R3983" s="132"/>
      <c r="S3983" s="135"/>
      <c r="T3983" s="135"/>
      <c r="U3983" s="137"/>
    </row>
    <row r="3984" spans="1:21" s="148" customFormat="1" x14ac:dyDescent="0.3">
      <c r="A3984" s="111"/>
      <c r="B3984" s="134"/>
      <c r="C3984" s="135"/>
      <c r="D3984" s="136"/>
      <c r="E3984" s="132"/>
      <c r="F3984" s="137"/>
      <c r="G3984" s="135"/>
      <c r="H3984" s="106"/>
      <c r="I3984" s="134"/>
      <c r="J3984" s="135"/>
      <c r="K3984" s="136"/>
      <c r="L3984" s="132"/>
      <c r="M3984" s="137"/>
      <c r="N3984" s="135"/>
      <c r="O3984" s="106"/>
      <c r="P3984" s="134"/>
      <c r="Q3984" s="135"/>
      <c r="R3984" s="136"/>
      <c r="S3984" s="132"/>
      <c r="T3984" s="137"/>
      <c r="U3984" s="135"/>
    </row>
    <row r="3985" spans="1:21" s="148" customFormat="1" x14ac:dyDescent="0.3">
      <c r="A3985" s="111"/>
      <c r="B3985" s="137"/>
      <c r="C3985" s="136"/>
      <c r="D3985" s="135"/>
      <c r="E3985" s="137"/>
      <c r="F3985" s="132"/>
      <c r="G3985" s="134"/>
      <c r="H3985" s="106"/>
      <c r="I3985" s="137"/>
      <c r="J3985" s="136"/>
      <c r="K3985" s="135"/>
      <c r="L3985" s="137"/>
      <c r="M3985" s="132"/>
      <c r="N3985" s="134"/>
      <c r="O3985" s="106"/>
      <c r="P3985" s="137"/>
      <c r="Q3985" s="136"/>
      <c r="R3985" s="135"/>
      <c r="S3985" s="137"/>
      <c r="T3985" s="132"/>
      <c r="U3985" s="134"/>
    </row>
    <row r="3986" spans="1:21" s="148" customFormat="1" x14ac:dyDescent="0.3">
      <c r="A3986" s="111"/>
      <c r="B3986" s="135"/>
      <c r="C3986" s="137"/>
      <c r="D3986" s="137"/>
      <c r="E3986" s="135"/>
      <c r="F3986" s="134"/>
      <c r="G3986" s="132"/>
      <c r="H3986" s="106"/>
      <c r="I3986" s="135"/>
      <c r="J3986" s="137"/>
      <c r="K3986" s="137"/>
      <c r="L3986" s="135"/>
      <c r="M3986" s="134"/>
      <c r="N3986" s="132"/>
      <c r="O3986" s="106"/>
      <c r="P3986" s="135"/>
      <c r="Q3986" s="137"/>
      <c r="R3986" s="137"/>
      <c r="S3986" s="135"/>
      <c r="T3986" s="134"/>
      <c r="U3986" s="132"/>
    </row>
    <row r="3987" spans="1:21" s="148" customFormat="1" x14ac:dyDescent="0.3">
      <c r="A3987" s="111"/>
      <c r="B3987" s="136"/>
      <c r="C3987" s="138"/>
      <c r="D3987" s="135"/>
      <c r="E3987" s="138"/>
      <c r="F3987" s="136"/>
      <c r="G3987" s="138"/>
      <c r="H3987" s="106"/>
      <c r="I3987" s="136"/>
      <c r="J3987" s="138"/>
      <c r="K3987" s="135"/>
      <c r="L3987" s="138"/>
      <c r="M3987" s="136"/>
      <c r="N3987" s="138"/>
      <c r="O3987" s="106"/>
      <c r="P3987" s="136"/>
      <c r="Q3987" s="138"/>
      <c r="R3987" s="135"/>
      <c r="S3987" s="138"/>
      <c r="T3987" s="136"/>
      <c r="U3987" s="138"/>
    </row>
    <row r="3988" spans="1:21" s="148" customFormat="1" x14ac:dyDescent="0.3">
      <c r="A3988" s="111"/>
      <c r="B3988" s="145"/>
      <c r="C3988" s="146"/>
      <c r="D3988" s="145"/>
      <c r="E3988" s="147"/>
      <c r="F3988" s="145"/>
      <c r="G3988" s="146"/>
      <c r="H3988" s="106"/>
      <c r="I3988" s="145"/>
      <c r="J3988" s="146"/>
      <c r="K3988" s="145"/>
      <c r="L3988" s="147"/>
      <c r="M3988" s="145"/>
      <c r="N3988" s="146"/>
      <c r="O3988" s="106"/>
      <c r="P3988" s="145"/>
      <c r="Q3988" s="146"/>
      <c r="R3988" s="145"/>
      <c r="S3988" s="147"/>
      <c r="T3988" s="145"/>
      <c r="U3988" s="146"/>
    </row>
    <row r="3989" spans="1:21" s="148" customFormat="1" x14ac:dyDescent="0.3">
      <c r="A3989" s="111"/>
      <c r="C3989" s="111" t="s">
        <v>197</v>
      </c>
      <c r="D3989" s="111" t="s">
        <v>3</v>
      </c>
      <c r="E3989" s="111" t="s">
        <v>203</v>
      </c>
      <c r="J3989" s="111" t="s">
        <v>197</v>
      </c>
      <c r="K3989" s="111" t="s">
        <v>3</v>
      </c>
      <c r="L3989" s="111" t="s">
        <v>203</v>
      </c>
      <c r="Q3989" s="111" t="s">
        <v>197</v>
      </c>
      <c r="R3989" s="111" t="s">
        <v>3</v>
      </c>
      <c r="S3989" s="111" t="s">
        <v>203</v>
      </c>
    </row>
    <row r="3990" spans="1:21" s="148" customFormat="1" x14ac:dyDescent="0.3">
      <c r="A3990" s="111"/>
      <c r="B3990" s="111" t="s">
        <v>199</v>
      </c>
      <c r="C3990" s="148" t="e">
        <f>AVERAGE(B3981,C3982,D3983,E3984,F3985,G3986)</f>
        <v>#DIV/0!</v>
      </c>
      <c r="D3990" s="148" t="e">
        <f>STDEV(B3981,C3982,D3983,E3984,F3985,G3986)</f>
        <v>#DIV/0!</v>
      </c>
      <c r="E3990" s="148" t="e">
        <f>ROUND((D3990/C3990)*100,2)&amp;"%"</f>
        <v>#DIV/0!</v>
      </c>
      <c r="I3990" s="111" t="s">
        <v>199</v>
      </c>
      <c r="J3990" s="148" t="e">
        <f>AVERAGE(I3981,J3982,K3983,L3984,M3985,N3986)</f>
        <v>#DIV/0!</v>
      </c>
      <c r="K3990" s="148" t="e">
        <f>STDEV(I3981,J3982,K3983,L3984,M3985,N3986)</f>
        <v>#DIV/0!</v>
      </c>
      <c r="L3990" s="148" t="e">
        <f>ROUND((K3990/J3990)*100,2)&amp;"%"</f>
        <v>#DIV/0!</v>
      </c>
      <c r="P3990" s="111" t="s">
        <v>199</v>
      </c>
      <c r="Q3990" s="148" t="e">
        <f>AVERAGE(P3981,Q3982,R3983,S3984,T3985,U3986)</f>
        <v>#DIV/0!</v>
      </c>
      <c r="R3990" s="148" t="e">
        <f>STDEV(P3981,Q3982,R3983,S3984,T3985,U3986)</f>
        <v>#DIV/0!</v>
      </c>
      <c r="S3990" s="148" t="e">
        <f>ROUND((R3990/Q3990)*100,2)&amp;"%"</f>
        <v>#DIV/0!</v>
      </c>
    </row>
    <row r="3991" spans="1:21" s="148" customFormat="1" x14ac:dyDescent="0.3">
      <c r="A3991" s="111"/>
      <c r="B3991" s="111" t="s">
        <v>198</v>
      </c>
      <c r="C3991" s="148" t="e">
        <f>AVERAGE(B3982,C3981,D3981,F3981,G3981,E3982)</f>
        <v>#DIV/0!</v>
      </c>
      <c r="D3991" s="148" t="e">
        <f>STDEV(B3982,C3981,D3981,E3982,F3981,G3981)</f>
        <v>#DIV/0!</v>
      </c>
      <c r="E3991" s="148" t="e">
        <f t="shared" ref="E3991:E3995" si="663">ROUND((D3991/C3991)*100,2)&amp;"%"</f>
        <v>#DIV/0!</v>
      </c>
      <c r="F3991" s="111"/>
      <c r="G3991" s="111"/>
      <c r="I3991" s="111" t="s">
        <v>198</v>
      </c>
      <c r="J3991" s="148" t="e">
        <f>AVERAGE(I3982,J3981,K3981,M3981,N3981,L3982)</f>
        <v>#DIV/0!</v>
      </c>
      <c r="K3991" s="148" t="e">
        <f>STDEV(I3982,J3981,K3981,L3982,M3981,N3981)</f>
        <v>#DIV/0!</v>
      </c>
      <c r="L3991" s="148" t="e">
        <f t="shared" ref="L3991:L3995" si="664">ROUND((K3991/J3991)*100,2)&amp;"%"</f>
        <v>#DIV/0!</v>
      </c>
      <c r="M3991" s="111"/>
      <c r="N3991" s="111"/>
      <c r="P3991" s="111" t="s">
        <v>198</v>
      </c>
      <c r="Q3991" s="148" t="e">
        <f>AVERAGE(P3982,Q3981,R3981,T3981,U3981,S3982)</f>
        <v>#DIV/0!</v>
      </c>
      <c r="R3991" s="148" t="e">
        <f>STDEV(P3982,Q3981,R3981,S3982,T3981,U3981)</f>
        <v>#DIV/0!</v>
      </c>
      <c r="S3991" s="148" t="e">
        <f t="shared" ref="S3991:S3995" si="665">ROUND((R3991/Q3991)*100,2)&amp;"%"</f>
        <v>#DIV/0!</v>
      </c>
      <c r="T3991" s="111"/>
      <c r="U3991" s="111"/>
    </row>
    <row r="3992" spans="1:21" s="148" customFormat="1" x14ac:dyDescent="0.3">
      <c r="A3992" s="111"/>
      <c r="B3992" s="111" t="s">
        <v>200</v>
      </c>
      <c r="C3992" s="148" t="e">
        <f>AVERAGE(B3984,C3983,D3982,E3981,F3986,G3985)</f>
        <v>#DIV/0!</v>
      </c>
      <c r="D3992" s="148" t="e">
        <f>STDEV(B3984,C3983,D3982,E3981,F3986,G3985)</f>
        <v>#DIV/0!</v>
      </c>
      <c r="E3992" s="148" t="e">
        <f t="shared" si="663"/>
        <v>#DIV/0!</v>
      </c>
      <c r="F3992" s="111"/>
      <c r="G3992" s="111"/>
      <c r="I3992" s="111" t="s">
        <v>200</v>
      </c>
      <c r="J3992" s="148" t="e">
        <f>AVERAGE(I3984,J3983,K3982,L3981,M3986,N3985)</f>
        <v>#DIV/0!</v>
      </c>
      <c r="K3992" s="148" t="e">
        <f>STDEV(I3984,J3983,K3982,L3981,M3986,N3985)</f>
        <v>#DIV/0!</v>
      </c>
      <c r="L3992" s="148" t="e">
        <f t="shared" si="664"/>
        <v>#DIV/0!</v>
      </c>
      <c r="M3992" s="111"/>
      <c r="N3992" s="111"/>
      <c r="P3992" s="111" t="s">
        <v>200</v>
      </c>
      <c r="Q3992" s="148" t="e">
        <f>AVERAGE(P3984,Q3983,R3982,S3981,T3986,U3985)</f>
        <v>#DIV/0!</v>
      </c>
      <c r="R3992" s="148" t="e">
        <f>STDEV(P3984,Q3983,R3982,S3981,T3986,U3985)</f>
        <v>#DIV/0!</v>
      </c>
      <c r="S3992" s="148" t="e">
        <f t="shared" si="665"/>
        <v>#DIV/0!</v>
      </c>
      <c r="T3992" s="111"/>
      <c r="U3992" s="111"/>
    </row>
    <row r="3993" spans="1:21" s="148" customFormat="1" x14ac:dyDescent="0.3">
      <c r="A3993" s="111"/>
      <c r="B3993" s="111" t="s">
        <v>201</v>
      </c>
      <c r="C3993" s="148" t="e">
        <f>AVERAGE(B3985,C3986,D3986,E3985,F3984,G3983)</f>
        <v>#DIV/0!</v>
      </c>
      <c r="D3993" s="148" t="e">
        <f>STDEV(B3985,C3986,D3986,E3985,F3984,G3983)</f>
        <v>#DIV/0!</v>
      </c>
      <c r="E3993" s="148" t="e">
        <f t="shared" si="663"/>
        <v>#DIV/0!</v>
      </c>
      <c r="F3993" s="111"/>
      <c r="G3993" s="111"/>
      <c r="I3993" s="111" t="s">
        <v>201</v>
      </c>
      <c r="J3993" s="148" t="e">
        <f>AVERAGE(I3985,J3986,K3986,L3985,M3984,N3983)</f>
        <v>#DIV/0!</v>
      </c>
      <c r="K3993" s="148" t="e">
        <f>STDEV(I3985,J3986,K3986,L3985,M3984,N3983)</f>
        <v>#DIV/0!</v>
      </c>
      <c r="L3993" s="148" t="e">
        <f t="shared" si="664"/>
        <v>#DIV/0!</v>
      </c>
      <c r="M3993" s="111"/>
      <c r="N3993" s="111"/>
      <c r="P3993" s="111" t="s">
        <v>201</v>
      </c>
      <c r="Q3993" s="148" t="e">
        <f>AVERAGE(P3985,Q3986,R3986,S3985,T3984,U3983)</f>
        <v>#DIV/0!</v>
      </c>
      <c r="R3993" s="148" t="e">
        <f>STDEV(P3985,Q3986,R3986,S3985,T3984,U3983)</f>
        <v>#DIV/0!</v>
      </c>
      <c r="S3993" s="148" t="e">
        <f t="shared" si="665"/>
        <v>#DIV/0!</v>
      </c>
      <c r="T3993" s="111"/>
      <c r="U3993" s="111"/>
    </row>
    <row r="3994" spans="1:21" s="148" customFormat="1" x14ac:dyDescent="0.3">
      <c r="A3994" s="111"/>
      <c r="B3994" s="111" t="s">
        <v>202</v>
      </c>
      <c r="C3994" s="148" t="e">
        <f>AVERAGE(B3987,C3985,D3984,G3982,F3987,E3988)</f>
        <v>#DIV/0!</v>
      </c>
      <c r="D3994" s="148" t="e">
        <f>STDEV(B3987,C3985,D3984,G3982,F3987,E3988)</f>
        <v>#DIV/0!</v>
      </c>
      <c r="E3994" s="148" t="e">
        <f t="shared" si="663"/>
        <v>#DIV/0!</v>
      </c>
      <c r="F3994" s="111"/>
      <c r="G3994" s="111"/>
      <c r="I3994" s="111" t="s">
        <v>202</v>
      </c>
      <c r="J3994" s="148" t="e">
        <f>AVERAGE(I3987,J3985,K3984,N3982,M3987,L3988)</f>
        <v>#DIV/0!</v>
      </c>
      <c r="K3994" s="148" t="e">
        <f>STDEV(I3987,J3985,K3984,N3982,M3987,L3988)</f>
        <v>#DIV/0!</v>
      </c>
      <c r="L3994" s="148" t="e">
        <f t="shared" si="664"/>
        <v>#DIV/0!</v>
      </c>
      <c r="M3994" s="111"/>
      <c r="N3994" s="111"/>
      <c r="P3994" s="111" t="s">
        <v>202</v>
      </c>
      <c r="Q3994" s="148" t="e">
        <f>AVERAGE(P3987,Q3985,R3984,U3982,T3987,S3988)</f>
        <v>#DIV/0!</v>
      </c>
      <c r="R3994" s="148" t="e">
        <f>STDEV(P3987,Q3985,R3984,U3982,T3987,S3988)</f>
        <v>#DIV/0!</v>
      </c>
      <c r="S3994" s="148" t="e">
        <f t="shared" si="665"/>
        <v>#DIV/0!</v>
      </c>
      <c r="T3994" s="111"/>
      <c r="U3994" s="111"/>
    </row>
    <row r="3995" spans="1:21" s="148" customFormat="1" x14ac:dyDescent="0.3">
      <c r="A3995" s="111"/>
      <c r="B3995" s="111" t="s">
        <v>204</v>
      </c>
      <c r="C3995" s="148" t="e">
        <f>AVERAGE(B3988,C3987,D3988,E3987,F3988,G3987)</f>
        <v>#DIV/0!</v>
      </c>
      <c r="D3995" s="148" t="e">
        <f>STDEV(B3988,C3987,D3988,E3987,F3988,G3987)</f>
        <v>#DIV/0!</v>
      </c>
      <c r="E3995" s="148" t="e">
        <f t="shared" si="663"/>
        <v>#DIV/0!</v>
      </c>
      <c r="F3995" s="111"/>
      <c r="G3995" s="111"/>
      <c r="I3995" s="111" t="s">
        <v>204</v>
      </c>
      <c r="J3995" s="148" t="e">
        <f>AVERAGE(I3988,J3987,K3988,L3987,M3988,N3987)</f>
        <v>#DIV/0!</v>
      </c>
      <c r="K3995" s="148" t="e">
        <f>STDEV(I3988,J3987,K3988,L3987,M3988,N3987)</f>
        <v>#DIV/0!</v>
      </c>
      <c r="L3995" s="148" t="e">
        <f t="shared" si="664"/>
        <v>#DIV/0!</v>
      </c>
      <c r="M3995" s="111"/>
      <c r="N3995" s="111"/>
      <c r="P3995" s="111" t="s">
        <v>204</v>
      </c>
      <c r="Q3995" s="148" t="e">
        <f>AVERAGE(P3988,Q3987,R3988,S3987,T3988,U3987)</f>
        <v>#DIV/0!</v>
      </c>
      <c r="R3995" s="148" t="e">
        <f>STDEV(P3988,Q3987,R3988,S3987,T3988,U3987)</f>
        <v>#DIV/0!</v>
      </c>
      <c r="S3995" s="148" t="e">
        <f t="shared" si="665"/>
        <v>#DIV/0!</v>
      </c>
      <c r="T3995" s="111"/>
      <c r="U3995" s="111"/>
    </row>
    <row r="3996" spans="1:21" s="148" customFormat="1" x14ac:dyDescent="0.3">
      <c r="A3996" s="111"/>
      <c r="B3996" s="111"/>
      <c r="C3996" s="111"/>
      <c r="D3996" s="111"/>
      <c r="E3996" s="111"/>
      <c r="F3996" s="111"/>
      <c r="G3996" s="111"/>
      <c r="I3996" s="111"/>
      <c r="J3996" s="111"/>
      <c r="K3996" s="111"/>
      <c r="L3996" s="111"/>
      <c r="M3996" s="111"/>
      <c r="N3996" s="111"/>
      <c r="P3996" s="111"/>
      <c r="Q3996" s="111"/>
      <c r="R3996" s="111"/>
      <c r="S3996" s="111"/>
      <c r="T3996" s="111"/>
      <c r="U3996" s="111"/>
    </row>
    <row r="3997" spans="1:21" s="148" customFormat="1" x14ac:dyDescent="0.3">
      <c r="A3997" s="111"/>
      <c r="B3997" s="52" t="s">
        <v>194</v>
      </c>
      <c r="C3997" s="106"/>
      <c r="D3997" s="106"/>
      <c r="E3997" s="106"/>
      <c r="F3997" s="106"/>
      <c r="G3997" s="106"/>
      <c r="H3997" s="106"/>
      <c r="I3997" s="52" t="s">
        <v>195</v>
      </c>
      <c r="J3997" s="106"/>
      <c r="K3997" s="106"/>
      <c r="L3997" s="106"/>
      <c r="M3997" s="106"/>
      <c r="N3997" s="106"/>
      <c r="O3997" s="106"/>
      <c r="P3997" s="52" t="s">
        <v>196</v>
      </c>
      <c r="Q3997" s="106"/>
      <c r="R3997" s="106"/>
      <c r="S3997" s="106"/>
      <c r="T3997" s="106"/>
      <c r="U3997" s="106"/>
    </row>
    <row r="3998" spans="1:21" s="148" customFormat="1" x14ac:dyDescent="0.3">
      <c r="A3998" s="111"/>
      <c r="B3998" s="131"/>
      <c r="C3998" s="131"/>
      <c r="D3998" s="131"/>
      <c r="E3998" s="131"/>
      <c r="F3998" s="131"/>
      <c r="G3998" s="131"/>
      <c r="H3998" s="106"/>
      <c r="I3998" s="131"/>
      <c r="J3998" s="131"/>
      <c r="K3998" s="131"/>
      <c r="L3998" s="131"/>
      <c r="M3998" s="131"/>
      <c r="N3998" s="131"/>
      <c r="O3998" s="106"/>
      <c r="P3998" s="131"/>
      <c r="Q3998" s="131"/>
      <c r="R3998" s="131"/>
      <c r="S3998" s="131"/>
      <c r="T3998" s="131"/>
      <c r="U3998" s="131"/>
    </row>
    <row r="3999" spans="1:21" s="148" customFormat="1" x14ac:dyDescent="0.3">
      <c r="A3999" s="111"/>
      <c r="B3999" s="132"/>
      <c r="C3999" s="133"/>
      <c r="D3999" s="133"/>
      <c r="E3999" s="134"/>
      <c r="F3999" s="133"/>
      <c r="G3999" s="133"/>
      <c r="H3999" s="106"/>
      <c r="I3999" s="132"/>
      <c r="J3999" s="133"/>
      <c r="K3999" s="133"/>
      <c r="L3999" s="134"/>
      <c r="M3999" s="133"/>
      <c r="N3999" s="133"/>
      <c r="O3999" s="106"/>
      <c r="P3999" s="132"/>
      <c r="Q3999" s="133"/>
      <c r="R3999" s="133"/>
      <c r="S3999" s="134"/>
      <c r="T3999" s="133"/>
      <c r="U3999" s="133"/>
    </row>
    <row r="4000" spans="1:21" s="148" customFormat="1" x14ac:dyDescent="0.3">
      <c r="A4000" s="111"/>
      <c r="B4000" s="133"/>
      <c r="C4000" s="132"/>
      <c r="D4000" s="134"/>
      <c r="E4000" s="133"/>
      <c r="F4000" s="135"/>
      <c r="G4000" s="136"/>
      <c r="H4000" s="106"/>
      <c r="I4000" s="133"/>
      <c r="J4000" s="132"/>
      <c r="K4000" s="134"/>
      <c r="L4000" s="133"/>
      <c r="M4000" s="135"/>
      <c r="N4000" s="136"/>
      <c r="O4000" s="106"/>
      <c r="P4000" s="133"/>
      <c r="Q4000" s="132"/>
      <c r="R4000" s="134"/>
      <c r="S4000" s="133"/>
      <c r="T4000" s="135"/>
      <c r="U4000" s="136"/>
    </row>
    <row r="4001" spans="1:21" s="148" customFormat="1" x14ac:dyDescent="0.3">
      <c r="A4001" s="111"/>
      <c r="B4001" s="135"/>
      <c r="C4001" s="134"/>
      <c r="D4001" s="132"/>
      <c r="E4001" s="135"/>
      <c r="F4001" s="135"/>
      <c r="G4001" s="137"/>
      <c r="H4001" s="106"/>
      <c r="I4001" s="135"/>
      <c r="J4001" s="134"/>
      <c r="K4001" s="132"/>
      <c r="L4001" s="135"/>
      <c r="M4001" s="135"/>
      <c r="N4001" s="137"/>
      <c r="O4001" s="106"/>
      <c r="P4001" s="135"/>
      <c r="Q4001" s="134"/>
      <c r="R4001" s="132"/>
      <c r="S4001" s="135"/>
      <c r="T4001" s="135"/>
      <c r="U4001" s="137"/>
    </row>
    <row r="4002" spans="1:21" s="148" customFormat="1" x14ac:dyDescent="0.3">
      <c r="A4002" s="111"/>
      <c r="B4002" s="134"/>
      <c r="C4002" s="135"/>
      <c r="D4002" s="136"/>
      <c r="E4002" s="132"/>
      <c r="F4002" s="137"/>
      <c r="G4002" s="135"/>
      <c r="H4002" s="106"/>
      <c r="I4002" s="134"/>
      <c r="J4002" s="135"/>
      <c r="K4002" s="136"/>
      <c r="L4002" s="132"/>
      <c r="M4002" s="137"/>
      <c r="N4002" s="135"/>
      <c r="O4002" s="106"/>
      <c r="P4002" s="134"/>
      <c r="Q4002" s="135"/>
      <c r="R4002" s="136"/>
      <c r="S4002" s="132"/>
      <c r="T4002" s="137"/>
      <c r="U4002" s="135"/>
    </row>
    <row r="4003" spans="1:21" s="148" customFormat="1" x14ac:dyDescent="0.3">
      <c r="A4003" s="111"/>
      <c r="B4003" s="137"/>
      <c r="C4003" s="136"/>
      <c r="D4003" s="135"/>
      <c r="E4003" s="137"/>
      <c r="F4003" s="132"/>
      <c r="G4003" s="134"/>
      <c r="H4003" s="106"/>
      <c r="I4003" s="137"/>
      <c r="J4003" s="136"/>
      <c r="K4003" s="135"/>
      <c r="L4003" s="137"/>
      <c r="M4003" s="132"/>
      <c r="N4003" s="134"/>
      <c r="O4003" s="106"/>
      <c r="P4003" s="137"/>
      <c r="Q4003" s="136"/>
      <c r="R4003" s="135"/>
      <c r="S4003" s="137"/>
      <c r="T4003" s="132"/>
      <c r="U4003" s="134"/>
    </row>
    <row r="4004" spans="1:21" s="148" customFormat="1" x14ac:dyDescent="0.3">
      <c r="A4004" s="111"/>
      <c r="B4004" s="135"/>
      <c r="C4004" s="137"/>
      <c r="D4004" s="137"/>
      <c r="E4004" s="135"/>
      <c r="F4004" s="134"/>
      <c r="G4004" s="132"/>
      <c r="H4004" s="106"/>
      <c r="I4004" s="135"/>
      <c r="J4004" s="137"/>
      <c r="K4004" s="137"/>
      <c r="L4004" s="135"/>
      <c r="M4004" s="134"/>
      <c r="N4004" s="132"/>
      <c r="O4004" s="106"/>
      <c r="P4004" s="135"/>
      <c r="Q4004" s="137"/>
      <c r="R4004" s="137"/>
      <c r="S4004" s="135"/>
      <c r="T4004" s="134"/>
      <c r="U4004" s="132"/>
    </row>
    <row r="4005" spans="1:21" s="148" customFormat="1" x14ac:dyDescent="0.3">
      <c r="A4005" s="111"/>
      <c r="B4005" s="136"/>
      <c r="C4005" s="138"/>
      <c r="D4005" s="135"/>
      <c r="E4005" s="138"/>
      <c r="F4005" s="136"/>
      <c r="G4005" s="138"/>
      <c r="H4005" s="106"/>
      <c r="I4005" s="136"/>
      <c r="J4005" s="138"/>
      <c r="K4005" s="135"/>
      <c r="L4005" s="138"/>
      <c r="M4005" s="136"/>
      <c r="N4005" s="138"/>
      <c r="O4005" s="106"/>
      <c r="P4005" s="136"/>
      <c r="Q4005" s="138"/>
      <c r="R4005" s="135"/>
      <c r="S4005" s="138"/>
      <c r="T4005" s="136"/>
      <c r="U4005" s="138"/>
    </row>
    <row r="4006" spans="1:21" s="148" customFormat="1" x14ac:dyDescent="0.3">
      <c r="A4006" s="111"/>
      <c r="B4006" s="145"/>
      <c r="C4006" s="146"/>
      <c r="D4006" s="145"/>
      <c r="E4006" s="147"/>
      <c r="F4006" s="145"/>
      <c r="G4006" s="146"/>
      <c r="H4006" s="106"/>
      <c r="I4006" s="145"/>
      <c r="J4006" s="146"/>
      <c r="K4006" s="145"/>
      <c r="L4006" s="147"/>
      <c r="M4006" s="145"/>
      <c r="N4006" s="146"/>
      <c r="O4006" s="106"/>
      <c r="P4006" s="145"/>
      <c r="Q4006" s="146"/>
      <c r="R4006" s="145"/>
      <c r="S4006" s="147"/>
      <c r="T4006" s="145"/>
      <c r="U4006" s="146"/>
    </row>
    <row r="4007" spans="1:21" s="148" customFormat="1" x14ac:dyDescent="0.3">
      <c r="A4007" s="111"/>
      <c r="C4007" s="111" t="s">
        <v>197</v>
      </c>
      <c r="D4007" s="111" t="s">
        <v>3</v>
      </c>
      <c r="E4007" s="111" t="s">
        <v>203</v>
      </c>
      <c r="J4007" s="111" t="s">
        <v>197</v>
      </c>
      <c r="K4007" s="111" t="s">
        <v>3</v>
      </c>
      <c r="L4007" s="111" t="s">
        <v>203</v>
      </c>
      <c r="Q4007" s="111" t="s">
        <v>197</v>
      </c>
      <c r="R4007" s="111" t="s">
        <v>3</v>
      </c>
      <c r="S4007" s="111" t="s">
        <v>203</v>
      </c>
    </row>
    <row r="4008" spans="1:21" s="148" customFormat="1" x14ac:dyDescent="0.3">
      <c r="A4008" s="111"/>
      <c r="B4008" s="111" t="s">
        <v>199</v>
      </c>
      <c r="C4008" s="148" t="e">
        <f>AVERAGE(B3999,C4000,D4001,E4002,F4003,G4004)</f>
        <v>#DIV/0!</v>
      </c>
      <c r="D4008" s="148" t="e">
        <f>STDEV(B3999,C4000,D4001,E4002,F4003,G4004)</f>
        <v>#DIV/0!</v>
      </c>
      <c r="E4008" s="148" t="e">
        <f>ROUND((D4008/C4008)*100,2)&amp;"%"</f>
        <v>#DIV/0!</v>
      </c>
      <c r="I4008" s="111" t="s">
        <v>199</v>
      </c>
      <c r="J4008" s="148" t="e">
        <f>AVERAGE(I3999,J4000,K4001,L4002,M4003,N4004)</f>
        <v>#DIV/0!</v>
      </c>
      <c r="K4008" s="148" t="e">
        <f>STDEV(I3999,J4000,K4001,L4002,M4003,N4004)</f>
        <v>#DIV/0!</v>
      </c>
      <c r="L4008" s="148" t="e">
        <f>ROUND((K4008/J4008)*100,2)&amp;"%"</f>
        <v>#DIV/0!</v>
      </c>
      <c r="P4008" s="111" t="s">
        <v>199</v>
      </c>
      <c r="Q4008" s="148" t="e">
        <f>AVERAGE(P3999,Q4000,R4001,S4002,T4003,U4004)</f>
        <v>#DIV/0!</v>
      </c>
      <c r="R4008" s="148" t="e">
        <f>STDEV(P3999,Q4000,R4001,S4002,T4003,U4004)</f>
        <v>#DIV/0!</v>
      </c>
      <c r="S4008" s="148" t="e">
        <f>ROUND((R4008/Q4008)*100,2)&amp;"%"</f>
        <v>#DIV/0!</v>
      </c>
    </row>
    <row r="4009" spans="1:21" s="148" customFormat="1" x14ac:dyDescent="0.3">
      <c r="A4009" s="111"/>
      <c r="B4009" s="111" t="s">
        <v>198</v>
      </c>
      <c r="C4009" s="148" t="e">
        <f>AVERAGE(B4000,C3999,D3999,F3999,G3999,E4000)</f>
        <v>#DIV/0!</v>
      </c>
      <c r="D4009" s="148" t="e">
        <f>STDEV(B4000,C3999,D3999,E4000,F3999,G3999)</f>
        <v>#DIV/0!</v>
      </c>
      <c r="E4009" s="148" t="e">
        <f t="shared" ref="E4009:E4013" si="666">ROUND((D4009/C4009)*100,2)&amp;"%"</f>
        <v>#DIV/0!</v>
      </c>
      <c r="F4009" s="111"/>
      <c r="G4009" s="111"/>
      <c r="I4009" s="111" t="s">
        <v>198</v>
      </c>
      <c r="J4009" s="148" t="e">
        <f>AVERAGE(I4000,J3999,K3999,M3999,N3999,L4000)</f>
        <v>#DIV/0!</v>
      </c>
      <c r="K4009" s="148" t="e">
        <f>STDEV(I4000,J3999,K3999,L4000,M3999,N3999)</f>
        <v>#DIV/0!</v>
      </c>
      <c r="L4009" s="148" t="e">
        <f t="shared" ref="L4009:L4013" si="667">ROUND((K4009/J4009)*100,2)&amp;"%"</f>
        <v>#DIV/0!</v>
      </c>
      <c r="M4009" s="111"/>
      <c r="N4009" s="111"/>
      <c r="P4009" s="111" t="s">
        <v>198</v>
      </c>
      <c r="Q4009" s="148" t="e">
        <f>AVERAGE(P4000,Q3999,R3999,T3999,U3999,S4000)</f>
        <v>#DIV/0!</v>
      </c>
      <c r="R4009" s="148" t="e">
        <f>STDEV(P4000,Q3999,R3999,S4000,T3999,U3999)</f>
        <v>#DIV/0!</v>
      </c>
      <c r="S4009" s="148" t="e">
        <f t="shared" ref="S4009:S4013" si="668">ROUND((R4009/Q4009)*100,2)&amp;"%"</f>
        <v>#DIV/0!</v>
      </c>
      <c r="T4009" s="111"/>
      <c r="U4009" s="111"/>
    </row>
    <row r="4010" spans="1:21" s="148" customFormat="1" x14ac:dyDescent="0.3">
      <c r="A4010" s="111"/>
      <c r="B4010" s="111" t="s">
        <v>200</v>
      </c>
      <c r="C4010" s="148" t="e">
        <f>AVERAGE(B4002,C4001,D4000,E3999,F4004,G4003)</f>
        <v>#DIV/0!</v>
      </c>
      <c r="D4010" s="148" t="e">
        <f>STDEV(B4002,C4001,D4000,E3999,F4004,G4003)</f>
        <v>#DIV/0!</v>
      </c>
      <c r="E4010" s="148" t="e">
        <f t="shared" si="666"/>
        <v>#DIV/0!</v>
      </c>
      <c r="F4010" s="111"/>
      <c r="G4010" s="111"/>
      <c r="I4010" s="111" t="s">
        <v>200</v>
      </c>
      <c r="J4010" s="148" t="e">
        <f>AVERAGE(I4002,J4001,K4000,L3999,M4004,N4003)</f>
        <v>#DIV/0!</v>
      </c>
      <c r="K4010" s="148" t="e">
        <f>STDEV(I4002,J4001,K4000,L3999,M4004,N4003)</f>
        <v>#DIV/0!</v>
      </c>
      <c r="L4010" s="148" t="e">
        <f t="shared" si="667"/>
        <v>#DIV/0!</v>
      </c>
      <c r="M4010" s="111"/>
      <c r="N4010" s="111"/>
      <c r="P4010" s="111" t="s">
        <v>200</v>
      </c>
      <c r="Q4010" s="148" t="e">
        <f>AVERAGE(P4002,Q4001,R4000,S3999,T4004,U4003)</f>
        <v>#DIV/0!</v>
      </c>
      <c r="R4010" s="148" t="e">
        <f>STDEV(P4002,Q4001,R4000,S3999,T4004,U4003)</f>
        <v>#DIV/0!</v>
      </c>
      <c r="S4010" s="148" t="e">
        <f t="shared" si="668"/>
        <v>#DIV/0!</v>
      </c>
      <c r="T4010" s="111"/>
      <c r="U4010" s="111"/>
    </row>
    <row r="4011" spans="1:21" s="148" customFormat="1" x14ac:dyDescent="0.3">
      <c r="A4011" s="111"/>
      <c r="B4011" s="111" t="s">
        <v>201</v>
      </c>
      <c r="C4011" s="148" t="e">
        <f>AVERAGE(B4003,C4004,D4004,E4003,F4002,G4001)</f>
        <v>#DIV/0!</v>
      </c>
      <c r="D4011" s="148" t="e">
        <f>STDEV(B4003,C4004,D4004,E4003,F4002,G4001)</f>
        <v>#DIV/0!</v>
      </c>
      <c r="E4011" s="148" t="e">
        <f t="shared" si="666"/>
        <v>#DIV/0!</v>
      </c>
      <c r="F4011" s="111"/>
      <c r="G4011" s="111"/>
      <c r="I4011" s="111" t="s">
        <v>201</v>
      </c>
      <c r="J4011" s="148" t="e">
        <f>AVERAGE(I4003,J4004,K4004,L4003,M4002,N4001)</f>
        <v>#DIV/0!</v>
      </c>
      <c r="K4011" s="148" t="e">
        <f>STDEV(I4003,J4004,K4004,L4003,M4002,N4001)</f>
        <v>#DIV/0!</v>
      </c>
      <c r="L4011" s="148" t="e">
        <f t="shared" si="667"/>
        <v>#DIV/0!</v>
      </c>
      <c r="M4011" s="111"/>
      <c r="N4011" s="111"/>
      <c r="P4011" s="111" t="s">
        <v>201</v>
      </c>
      <c r="Q4011" s="148" t="e">
        <f>AVERAGE(P4003,Q4004,R4004,S4003,T4002,U4001)</f>
        <v>#DIV/0!</v>
      </c>
      <c r="R4011" s="148" t="e">
        <f>STDEV(P4003,Q4004,R4004,S4003,T4002,U4001)</f>
        <v>#DIV/0!</v>
      </c>
      <c r="S4011" s="148" t="e">
        <f t="shared" si="668"/>
        <v>#DIV/0!</v>
      </c>
      <c r="T4011" s="111"/>
      <c r="U4011" s="111"/>
    </row>
    <row r="4012" spans="1:21" s="148" customFormat="1" x14ac:dyDescent="0.3">
      <c r="A4012" s="111"/>
      <c r="B4012" s="111" t="s">
        <v>202</v>
      </c>
      <c r="C4012" s="148" t="e">
        <f>AVERAGE(B4005,C4003,D4002,G4000,F4005,E4006)</f>
        <v>#DIV/0!</v>
      </c>
      <c r="D4012" s="148" t="e">
        <f>STDEV(B4005,C4003,D4002,G4000,F4005,E4006)</f>
        <v>#DIV/0!</v>
      </c>
      <c r="E4012" s="148" t="e">
        <f t="shared" si="666"/>
        <v>#DIV/0!</v>
      </c>
      <c r="F4012" s="111"/>
      <c r="G4012" s="111"/>
      <c r="I4012" s="111" t="s">
        <v>202</v>
      </c>
      <c r="J4012" s="148" t="e">
        <f>AVERAGE(I4005,J4003,K4002,N4000,M4005,L4006)</f>
        <v>#DIV/0!</v>
      </c>
      <c r="K4012" s="148" t="e">
        <f>STDEV(I4005,J4003,K4002,N4000,M4005,L4006)</f>
        <v>#DIV/0!</v>
      </c>
      <c r="L4012" s="148" t="e">
        <f t="shared" si="667"/>
        <v>#DIV/0!</v>
      </c>
      <c r="M4012" s="111"/>
      <c r="N4012" s="111"/>
      <c r="P4012" s="111" t="s">
        <v>202</v>
      </c>
      <c r="Q4012" s="148" t="e">
        <f>AVERAGE(P4005,Q4003,R4002,U4000,T4005,S4006)</f>
        <v>#DIV/0!</v>
      </c>
      <c r="R4012" s="148" t="e">
        <f>STDEV(P4005,Q4003,R4002,U4000,T4005,S4006)</f>
        <v>#DIV/0!</v>
      </c>
      <c r="S4012" s="148" t="e">
        <f t="shared" si="668"/>
        <v>#DIV/0!</v>
      </c>
      <c r="T4012" s="111"/>
      <c r="U4012" s="111"/>
    </row>
    <row r="4013" spans="1:21" s="148" customFormat="1" x14ac:dyDescent="0.3">
      <c r="A4013" s="111"/>
      <c r="B4013" s="111" t="s">
        <v>204</v>
      </c>
      <c r="C4013" s="148" t="e">
        <f>AVERAGE(B4006,C4005,D4006,E4005,F4006,G4005)</f>
        <v>#DIV/0!</v>
      </c>
      <c r="D4013" s="148" t="e">
        <f>STDEV(B4006,C4005,D4006,E4005,F4006,G4005)</f>
        <v>#DIV/0!</v>
      </c>
      <c r="E4013" s="148" t="e">
        <f t="shared" si="666"/>
        <v>#DIV/0!</v>
      </c>
      <c r="F4013" s="111"/>
      <c r="G4013" s="111"/>
      <c r="I4013" s="111" t="s">
        <v>204</v>
      </c>
      <c r="J4013" s="148" t="e">
        <f>AVERAGE(I4006,J4005,K4006,L4005,M4006,N4005)</f>
        <v>#DIV/0!</v>
      </c>
      <c r="K4013" s="148" t="e">
        <f>STDEV(I4006,J4005,K4006,L4005,M4006,N4005)</f>
        <v>#DIV/0!</v>
      </c>
      <c r="L4013" s="148" t="e">
        <f t="shared" si="667"/>
        <v>#DIV/0!</v>
      </c>
      <c r="M4013" s="111"/>
      <c r="N4013" s="111"/>
      <c r="P4013" s="111" t="s">
        <v>204</v>
      </c>
      <c r="Q4013" s="148" t="e">
        <f>AVERAGE(P4006,Q4005,R4006,S4005,T4006,U4005)</f>
        <v>#DIV/0!</v>
      </c>
      <c r="R4013" s="148" t="e">
        <f>STDEV(P4006,Q4005,R4006,S4005,T4006,U4005)</f>
        <v>#DIV/0!</v>
      </c>
      <c r="S4013" s="148" t="e">
        <f t="shared" si="668"/>
        <v>#DIV/0!</v>
      </c>
      <c r="T4013" s="111"/>
      <c r="U4013" s="111"/>
    </row>
    <row r="4014" spans="1:21" s="148" customFormat="1" x14ac:dyDescent="0.3">
      <c r="A4014" s="111"/>
      <c r="B4014" s="111"/>
      <c r="C4014" s="111"/>
      <c r="D4014" s="111"/>
      <c r="E4014" s="111"/>
      <c r="F4014" s="111"/>
      <c r="G4014" s="111"/>
      <c r="I4014" s="111"/>
      <c r="J4014" s="111"/>
      <c r="K4014" s="111"/>
      <c r="L4014" s="111"/>
      <c r="M4014" s="111"/>
      <c r="N4014" s="111"/>
      <c r="P4014" s="111"/>
      <c r="Q4014" s="111"/>
      <c r="R4014" s="111"/>
      <c r="S4014" s="111"/>
      <c r="T4014" s="111"/>
      <c r="U4014" s="111"/>
    </row>
    <row r="4015" spans="1:21" s="148" customFormat="1" x14ac:dyDescent="0.3">
      <c r="A4015" s="111"/>
      <c r="B4015" s="52" t="s">
        <v>194</v>
      </c>
      <c r="C4015" s="106"/>
      <c r="D4015" s="106"/>
      <c r="E4015" s="106"/>
      <c r="F4015" s="106"/>
      <c r="G4015" s="106"/>
      <c r="H4015" s="106"/>
      <c r="I4015" s="52" t="s">
        <v>195</v>
      </c>
      <c r="J4015" s="106"/>
      <c r="K4015" s="106"/>
      <c r="L4015" s="106"/>
      <c r="M4015" s="106"/>
      <c r="N4015" s="106"/>
      <c r="O4015" s="106"/>
      <c r="P4015" s="52" t="s">
        <v>196</v>
      </c>
      <c r="Q4015" s="106"/>
      <c r="R4015" s="106"/>
      <c r="S4015" s="106"/>
      <c r="T4015" s="106"/>
      <c r="U4015" s="106"/>
    </row>
    <row r="4016" spans="1:21" s="148" customFormat="1" x14ac:dyDescent="0.3">
      <c r="A4016" s="111"/>
      <c r="B4016" s="131"/>
      <c r="C4016" s="131"/>
      <c r="D4016" s="131"/>
      <c r="E4016" s="131"/>
      <c r="F4016" s="131"/>
      <c r="G4016" s="131"/>
      <c r="H4016" s="106"/>
      <c r="I4016" s="131"/>
      <c r="J4016" s="131"/>
      <c r="K4016" s="131"/>
      <c r="L4016" s="131"/>
      <c r="M4016" s="131"/>
      <c r="N4016" s="131"/>
      <c r="O4016" s="106"/>
      <c r="P4016" s="131"/>
      <c r="Q4016" s="131"/>
      <c r="R4016" s="131"/>
      <c r="S4016" s="131"/>
      <c r="T4016" s="131"/>
      <c r="U4016" s="131"/>
    </row>
    <row r="4017" spans="1:21" s="148" customFormat="1" x14ac:dyDescent="0.3">
      <c r="A4017" s="111"/>
      <c r="B4017" s="132"/>
      <c r="C4017" s="133"/>
      <c r="D4017" s="133"/>
      <c r="E4017" s="134"/>
      <c r="F4017" s="133"/>
      <c r="G4017" s="133"/>
      <c r="H4017" s="106"/>
      <c r="I4017" s="132"/>
      <c r="J4017" s="133"/>
      <c r="K4017" s="133"/>
      <c r="L4017" s="134"/>
      <c r="M4017" s="133"/>
      <c r="N4017" s="133"/>
      <c r="O4017" s="106"/>
      <c r="P4017" s="132"/>
      <c r="Q4017" s="133"/>
      <c r="R4017" s="133"/>
      <c r="S4017" s="134"/>
      <c r="T4017" s="133"/>
      <c r="U4017" s="133"/>
    </row>
    <row r="4018" spans="1:21" s="148" customFormat="1" x14ac:dyDescent="0.3">
      <c r="A4018" s="111"/>
      <c r="B4018" s="133"/>
      <c r="C4018" s="132"/>
      <c r="D4018" s="134"/>
      <c r="E4018" s="133"/>
      <c r="F4018" s="135"/>
      <c r="G4018" s="136"/>
      <c r="H4018" s="106"/>
      <c r="I4018" s="133"/>
      <c r="J4018" s="132"/>
      <c r="K4018" s="134"/>
      <c r="L4018" s="133"/>
      <c r="M4018" s="135"/>
      <c r="N4018" s="136"/>
      <c r="O4018" s="106"/>
      <c r="P4018" s="133"/>
      <c r="Q4018" s="132"/>
      <c r="R4018" s="134"/>
      <c r="S4018" s="133"/>
      <c r="T4018" s="135"/>
      <c r="U4018" s="136"/>
    </row>
    <row r="4019" spans="1:21" s="148" customFormat="1" x14ac:dyDescent="0.3">
      <c r="A4019" s="111"/>
      <c r="B4019" s="135"/>
      <c r="C4019" s="134"/>
      <c r="D4019" s="132"/>
      <c r="E4019" s="135"/>
      <c r="F4019" s="135"/>
      <c r="G4019" s="137"/>
      <c r="H4019" s="106"/>
      <c r="I4019" s="135"/>
      <c r="J4019" s="134"/>
      <c r="K4019" s="132"/>
      <c r="L4019" s="135"/>
      <c r="M4019" s="135"/>
      <c r="N4019" s="137"/>
      <c r="O4019" s="106"/>
      <c r="P4019" s="135"/>
      <c r="Q4019" s="134"/>
      <c r="R4019" s="132"/>
      <c r="S4019" s="135"/>
      <c r="T4019" s="135"/>
      <c r="U4019" s="137"/>
    </row>
    <row r="4020" spans="1:21" s="148" customFormat="1" x14ac:dyDescent="0.3">
      <c r="A4020" s="111"/>
      <c r="B4020" s="134"/>
      <c r="C4020" s="135"/>
      <c r="D4020" s="136"/>
      <c r="E4020" s="132"/>
      <c r="F4020" s="137"/>
      <c r="G4020" s="135"/>
      <c r="H4020" s="106"/>
      <c r="I4020" s="134"/>
      <c r="J4020" s="135"/>
      <c r="K4020" s="136"/>
      <c r="L4020" s="132"/>
      <c r="M4020" s="137"/>
      <c r="N4020" s="135"/>
      <c r="O4020" s="106"/>
      <c r="P4020" s="134"/>
      <c r="Q4020" s="135"/>
      <c r="R4020" s="136"/>
      <c r="S4020" s="132"/>
      <c r="T4020" s="137"/>
      <c r="U4020" s="135"/>
    </row>
    <row r="4021" spans="1:21" s="148" customFormat="1" x14ac:dyDescent="0.3">
      <c r="A4021" s="111"/>
      <c r="B4021" s="137"/>
      <c r="C4021" s="136"/>
      <c r="D4021" s="135"/>
      <c r="E4021" s="137"/>
      <c r="F4021" s="132"/>
      <c r="G4021" s="134"/>
      <c r="H4021" s="106"/>
      <c r="I4021" s="137"/>
      <c r="J4021" s="136"/>
      <c r="K4021" s="135"/>
      <c r="L4021" s="137"/>
      <c r="M4021" s="132"/>
      <c r="N4021" s="134"/>
      <c r="O4021" s="106"/>
      <c r="P4021" s="137"/>
      <c r="Q4021" s="136"/>
      <c r="R4021" s="135"/>
      <c r="S4021" s="137"/>
      <c r="T4021" s="132"/>
      <c r="U4021" s="134"/>
    </row>
    <row r="4022" spans="1:21" s="148" customFormat="1" x14ac:dyDescent="0.3">
      <c r="A4022" s="111"/>
      <c r="B4022" s="135"/>
      <c r="C4022" s="137"/>
      <c r="D4022" s="137"/>
      <c r="E4022" s="135"/>
      <c r="F4022" s="134"/>
      <c r="G4022" s="132"/>
      <c r="H4022" s="106"/>
      <c r="I4022" s="135"/>
      <c r="J4022" s="137"/>
      <c r="K4022" s="137"/>
      <c r="L4022" s="135"/>
      <c r="M4022" s="134"/>
      <c r="N4022" s="132"/>
      <c r="O4022" s="106"/>
      <c r="P4022" s="135"/>
      <c r="Q4022" s="137"/>
      <c r="R4022" s="137"/>
      <c r="S4022" s="135"/>
      <c r="T4022" s="134"/>
      <c r="U4022" s="132"/>
    </row>
    <row r="4023" spans="1:21" s="148" customFormat="1" x14ac:dyDescent="0.3">
      <c r="A4023" s="111"/>
      <c r="B4023" s="136"/>
      <c r="C4023" s="138"/>
      <c r="D4023" s="135"/>
      <c r="E4023" s="138"/>
      <c r="F4023" s="136"/>
      <c r="G4023" s="138"/>
      <c r="H4023" s="106"/>
      <c r="I4023" s="136"/>
      <c r="J4023" s="138"/>
      <c r="K4023" s="135"/>
      <c r="L4023" s="138"/>
      <c r="M4023" s="136"/>
      <c r="N4023" s="138"/>
      <c r="O4023" s="106"/>
      <c r="P4023" s="136"/>
      <c r="Q4023" s="138"/>
      <c r="R4023" s="135"/>
      <c r="S4023" s="138"/>
      <c r="T4023" s="136"/>
      <c r="U4023" s="138"/>
    </row>
    <row r="4024" spans="1:21" s="148" customFormat="1" x14ac:dyDescent="0.3">
      <c r="A4024" s="111"/>
      <c r="B4024" s="145"/>
      <c r="C4024" s="146"/>
      <c r="D4024" s="145"/>
      <c r="E4024" s="147"/>
      <c r="F4024" s="145"/>
      <c r="G4024" s="146"/>
      <c r="H4024" s="106"/>
      <c r="I4024" s="145"/>
      <c r="J4024" s="146"/>
      <c r="K4024" s="145"/>
      <c r="L4024" s="147"/>
      <c r="M4024" s="145"/>
      <c r="N4024" s="146"/>
      <c r="O4024" s="106"/>
      <c r="P4024" s="145"/>
      <c r="Q4024" s="146"/>
      <c r="R4024" s="145"/>
      <c r="S4024" s="147"/>
      <c r="T4024" s="145"/>
      <c r="U4024" s="146"/>
    </row>
    <row r="4025" spans="1:21" s="148" customFormat="1" x14ac:dyDescent="0.3">
      <c r="A4025" s="111"/>
      <c r="C4025" s="111" t="s">
        <v>197</v>
      </c>
      <c r="D4025" s="111" t="s">
        <v>3</v>
      </c>
      <c r="E4025" s="111" t="s">
        <v>203</v>
      </c>
      <c r="J4025" s="111" t="s">
        <v>197</v>
      </c>
      <c r="K4025" s="111" t="s">
        <v>3</v>
      </c>
      <c r="L4025" s="111" t="s">
        <v>203</v>
      </c>
      <c r="Q4025" s="111" t="s">
        <v>197</v>
      </c>
      <c r="R4025" s="111" t="s">
        <v>3</v>
      </c>
      <c r="S4025" s="111" t="s">
        <v>203</v>
      </c>
    </row>
    <row r="4026" spans="1:21" s="148" customFormat="1" x14ac:dyDescent="0.3">
      <c r="A4026" s="111"/>
      <c r="B4026" s="111" t="s">
        <v>199</v>
      </c>
      <c r="C4026" s="148" t="e">
        <f>AVERAGE(B4017,C4018,D4019,E4020,F4021,G4022)</f>
        <v>#DIV/0!</v>
      </c>
      <c r="D4026" s="148" t="e">
        <f>STDEV(B4017,C4018,D4019,E4020,F4021,G4022)</f>
        <v>#DIV/0!</v>
      </c>
      <c r="E4026" s="148" t="e">
        <f>ROUND((D4026/C4026)*100,2)&amp;"%"</f>
        <v>#DIV/0!</v>
      </c>
      <c r="I4026" s="111" t="s">
        <v>199</v>
      </c>
      <c r="J4026" s="148" t="e">
        <f>AVERAGE(I4017,J4018,K4019,L4020,M4021,N4022)</f>
        <v>#DIV/0!</v>
      </c>
      <c r="K4026" s="148" t="e">
        <f>STDEV(I4017,J4018,K4019,L4020,M4021,N4022)</f>
        <v>#DIV/0!</v>
      </c>
      <c r="L4026" s="148" t="e">
        <f>ROUND((K4026/J4026)*100,2)&amp;"%"</f>
        <v>#DIV/0!</v>
      </c>
      <c r="P4026" s="111" t="s">
        <v>199</v>
      </c>
      <c r="Q4026" s="148" t="e">
        <f>AVERAGE(P4017,Q4018,R4019,S4020,T4021,U4022)</f>
        <v>#DIV/0!</v>
      </c>
      <c r="R4026" s="148" t="e">
        <f>STDEV(P4017,Q4018,R4019,S4020,T4021,U4022)</f>
        <v>#DIV/0!</v>
      </c>
      <c r="S4026" s="148" t="e">
        <f>ROUND((R4026/Q4026)*100,2)&amp;"%"</f>
        <v>#DIV/0!</v>
      </c>
    </row>
    <row r="4027" spans="1:21" s="148" customFormat="1" x14ac:dyDescent="0.3">
      <c r="A4027" s="111"/>
      <c r="B4027" s="111" t="s">
        <v>198</v>
      </c>
      <c r="C4027" s="148" t="e">
        <f>AVERAGE(B4018,C4017,D4017,F4017,G4017,E4018)</f>
        <v>#DIV/0!</v>
      </c>
      <c r="D4027" s="148" t="e">
        <f>STDEV(B4018,C4017,D4017,E4018,F4017,G4017)</f>
        <v>#DIV/0!</v>
      </c>
      <c r="E4027" s="148" t="e">
        <f t="shared" ref="E4027:E4031" si="669">ROUND((D4027/C4027)*100,2)&amp;"%"</f>
        <v>#DIV/0!</v>
      </c>
      <c r="F4027" s="111"/>
      <c r="G4027" s="111"/>
      <c r="I4027" s="111" t="s">
        <v>198</v>
      </c>
      <c r="J4027" s="148" t="e">
        <f>AVERAGE(I4018,J4017,K4017,M4017,N4017,L4018)</f>
        <v>#DIV/0!</v>
      </c>
      <c r="K4027" s="148" t="e">
        <f>STDEV(I4018,J4017,K4017,L4018,M4017,N4017)</f>
        <v>#DIV/0!</v>
      </c>
      <c r="L4027" s="148" t="e">
        <f t="shared" ref="L4027:L4031" si="670">ROUND((K4027/J4027)*100,2)&amp;"%"</f>
        <v>#DIV/0!</v>
      </c>
      <c r="M4027" s="111"/>
      <c r="N4027" s="111"/>
      <c r="P4027" s="111" t="s">
        <v>198</v>
      </c>
      <c r="Q4027" s="148" t="e">
        <f>AVERAGE(P4018,Q4017,R4017,T4017,U4017,S4018)</f>
        <v>#DIV/0!</v>
      </c>
      <c r="R4027" s="148" t="e">
        <f>STDEV(P4018,Q4017,R4017,S4018,T4017,U4017)</f>
        <v>#DIV/0!</v>
      </c>
      <c r="S4027" s="148" t="e">
        <f t="shared" ref="S4027:S4031" si="671">ROUND((R4027/Q4027)*100,2)&amp;"%"</f>
        <v>#DIV/0!</v>
      </c>
      <c r="T4027" s="111"/>
      <c r="U4027" s="111"/>
    </row>
    <row r="4028" spans="1:21" s="148" customFormat="1" x14ac:dyDescent="0.3">
      <c r="A4028" s="111"/>
      <c r="B4028" s="111" t="s">
        <v>200</v>
      </c>
      <c r="C4028" s="148" t="e">
        <f>AVERAGE(B4020,C4019,D4018,E4017,F4022,G4021)</f>
        <v>#DIV/0!</v>
      </c>
      <c r="D4028" s="148" t="e">
        <f>STDEV(B4020,C4019,D4018,E4017,F4022,G4021)</f>
        <v>#DIV/0!</v>
      </c>
      <c r="E4028" s="148" t="e">
        <f t="shared" si="669"/>
        <v>#DIV/0!</v>
      </c>
      <c r="F4028" s="111"/>
      <c r="G4028" s="111"/>
      <c r="I4028" s="111" t="s">
        <v>200</v>
      </c>
      <c r="J4028" s="148" t="e">
        <f>AVERAGE(I4020,J4019,K4018,L4017,M4022,N4021)</f>
        <v>#DIV/0!</v>
      </c>
      <c r="K4028" s="148" t="e">
        <f>STDEV(I4020,J4019,K4018,L4017,M4022,N4021)</f>
        <v>#DIV/0!</v>
      </c>
      <c r="L4028" s="148" t="e">
        <f t="shared" si="670"/>
        <v>#DIV/0!</v>
      </c>
      <c r="M4028" s="111"/>
      <c r="N4028" s="111"/>
      <c r="P4028" s="111" t="s">
        <v>200</v>
      </c>
      <c r="Q4028" s="148" t="e">
        <f>AVERAGE(P4020,Q4019,R4018,S4017,T4022,U4021)</f>
        <v>#DIV/0!</v>
      </c>
      <c r="R4028" s="148" t="e">
        <f>STDEV(P4020,Q4019,R4018,S4017,T4022,U4021)</f>
        <v>#DIV/0!</v>
      </c>
      <c r="S4028" s="148" t="e">
        <f t="shared" si="671"/>
        <v>#DIV/0!</v>
      </c>
      <c r="T4028" s="111"/>
      <c r="U4028" s="111"/>
    </row>
    <row r="4029" spans="1:21" s="148" customFormat="1" x14ac:dyDescent="0.3">
      <c r="A4029" s="111"/>
      <c r="B4029" s="111" t="s">
        <v>201</v>
      </c>
      <c r="C4029" s="148" t="e">
        <f>AVERAGE(B4021,C4022,D4022,E4021,F4020,G4019)</f>
        <v>#DIV/0!</v>
      </c>
      <c r="D4029" s="148" t="e">
        <f>STDEV(B4021,C4022,D4022,E4021,F4020,G4019)</f>
        <v>#DIV/0!</v>
      </c>
      <c r="E4029" s="148" t="e">
        <f t="shared" si="669"/>
        <v>#DIV/0!</v>
      </c>
      <c r="F4029" s="111"/>
      <c r="G4029" s="111"/>
      <c r="I4029" s="111" t="s">
        <v>201</v>
      </c>
      <c r="J4029" s="148" t="e">
        <f>AVERAGE(I4021,J4022,K4022,L4021,M4020,N4019)</f>
        <v>#DIV/0!</v>
      </c>
      <c r="K4029" s="148" t="e">
        <f>STDEV(I4021,J4022,K4022,L4021,M4020,N4019)</f>
        <v>#DIV/0!</v>
      </c>
      <c r="L4029" s="148" t="e">
        <f t="shared" si="670"/>
        <v>#DIV/0!</v>
      </c>
      <c r="M4029" s="111"/>
      <c r="N4029" s="111"/>
      <c r="P4029" s="111" t="s">
        <v>201</v>
      </c>
      <c r="Q4029" s="148" t="e">
        <f>AVERAGE(P4021,Q4022,R4022,S4021,T4020,U4019)</f>
        <v>#DIV/0!</v>
      </c>
      <c r="R4029" s="148" t="e">
        <f>STDEV(P4021,Q4022,R4022,S4021,T4020,U4019)</f>
        <v>#DIV/0!</v>
      </c>
      <c r="S4029" s="148" t="e">
        <f t="shared" si="671"/>
        <v>#DIV/0!</v>
      </c>
      <c r="T4029" s="111"/>
      <c r="U4029" s="111"/>
    </row>
    <row r="4030" spans="1:21" s="148" customFormat="1" x14ac:dyDescent="0.3">
      <c r="A4030" s="111"/>
      <c r="B4030" s="111" t="s">
        <v>202</v>
      </c>
      <c r="C4030" s="148" t="e">
        <f>AVERAGE(B4023,C4021,D4020,G4018,F4023,E4024)</f>
        <v>#DIV/0!</v>
      </c>
      <c r="D4030" s="148" t="e">
        <f>STDEV(B4023,C4021,D4020,G4018,F4023,E4024)</f>
        <v>#DIV/0!</v>
      </c>
      <c r="E4030" s="148" t="e">
        <f t="shared" si="669"/>
        <v>#DIV/0!</v>
      </c>
      <c r="F4030" s="111"/>
      <c r="G4030" s="111"/>
      <c r="I4030" s="111" t="s">
        <v>202</v>
      </c>
      <c r="J4030" s="148" t="e">
        <f>AVERAGE(I4023,J4021,K4020,N4018,M4023,L4024)</f>
        <v>#DIV/0!</v>
      </c>
      <c r="K4030" s="148" t="e">
        <f>STDEV(I4023,J4021,K4020,N4018,M4023,L4024)</f>
        <v>#DIV/0!</v>
      </c>
      <c r="L4030" s="148" t="e">
        <f t="shared" si="670"/>
        <v>#DIV/0!</v>
      </c>
      <c r="M4030" s="111"/>
      <c r="N4030" s="111"/>
      <c r="P4030" s="111" t="s">
        <v>202</v>
      </c>
      <c r="Q4030" s="148" t="e">
        <f>AVERAGE(P4023,Q4021,R4020,U4018,T4023,S4024)</f>
        <v>#DIV/0!</v>
      </c>
      <c r="R4030" s="148" t="e">
        <f>STDEV(P4023,Q4021,R4020,U4018,T4023,S4024)</f>
        <v>#DIV/0!</v>
      </c>
      <c r="S4030" s="148" t="e">
        <f t="shared" si="671"/>
        <v>#DIV/0!</v>
      </c>
      <c r="T4030" s="111"/>
      <c r="U4030" s="111"/>
    </row>
    <row r="4031" spans="1:21" s="148" customFormat="1" x14ac:dyDescent="0.3">
      <c r="A4031" s="111"/>
      <c r="B4031" s="111" t="s">
        <v>204</v>
      </c>
      <c r="C4031" s="148" t="e">
        <f>AVERAGE(B4024,C4023,D4024,E4023,F4024,G4023)</f>
        <v>#DIV/0!</v>
      </c>
      <c r="D4031" s="148" t="e">
        <f>STDEV(B4024,C4023,D4024,E4023,F4024,G4023)</f>
        <v>#DIV/0!</v>
      </c>
      <c r="E4031" s="148" t="e">
        <f t="shared" si="669"/>
        <v>#DIV/0!</v>
      </c>
      <c r="F4031" s="111"/>
      <c r="G4031" s="111"/>
      <c r="I4031" s="111" t="s">
        <v>204</v>
      </c>
      <c r="J4031" s="148" t="e">
        <f>AVERAGE(I4024,J4023,K4024,L4023,M4024,N4023)</f>
        <v>#DIV/0!</v>
      </c>
      <c r="K4031" s="148" t="e">
        <f>STDEV(I4024,J4023,K4024,L4023,M4024,N4023)</f>
        <v>#DIV/0!</v>
      </c>
      <c r="L4031" s="148" t="e">
        <f t="shared" si="670"/>
        <v>#DIV/0!</v>
      </c>
      <c r="M4031" s="111"/>
      <c r="N4031" s="111"/>
      <c r="P4031" s="111" t="s">
        <v>204</v>
      </c>
      <c r="Q4031" s="148" t="e">
        <f>AVERAGE(P4024,Q4023,R4024,S4023,T4024,U4023)</f>
        <v>#DIV/0!</v>
      </c>
      <c r="R4031" s="148" t="e">
        <f>STDEV(P4024,Q4023,R4024,S4023,T4024,U4023)</f>
        <v>#DIV/0!</v>
      </c>
      <c r="S4031" s="148" t="e">
        <f t="shared" si="671"/>
        <v>#DIV/0!</v>
      </c>
      <c r="T4031" s="111"/>
      <c r="U4031" s="111"/>
    </row>
    <row r="4032" spans="1:21" s="148" customFormat="1" x14ac:dyDescent="0.3">
      <c r="A4032" s="111"/>
      <c r="B4032" s="111"/>
      <c r="C4032" s="111"/>
      <c r="D4032" s="111"/>
      <c r="E4032" s="111"/>
      <c r="F4032" s="111"/>
      <c r="G4032" s="111"/>
      <c r="I4032" s="111"/>
      <c r="J4032" s="111"/>
      <c r="K4032" s="111"/>
      <c r="L4032" s="111"/>
      <c r="M4032" s="111"/>
      <c r="N4032" s="111"/>
      <c r="P4032" s="111"/>
      <c r="Q4032" s="111"/>
      <c r="R4032" s="111"/>
      <c r="S4032" s="111"/>
      <c r="T4032" s="111"/>
      <c r="U4032" s="111"/>
    </row>
    <row r="4033" spans="1:21" s="148" customFormat="1" x14ac:dyDescent="0.3">
      <c r="A4033" s="111"/>
      <c r="B4033" s="52" t="s">
        <v>194</v>
      </c>
      <c r="C4033" s="106"/>
      <c r="D4033" s="106"/>
      <c r="E4033" s="106"/>
      <c r="F4033" s="106"/>
      <c r="G4033" s="106"/>
      <c r="H4033" s="106"/>
      <c r="I4033" s="52" t="s">
        <v>195</v>
      </c>
      <c r="J4033" s="106"/>
      <c r="K4033" s="106"/>
      <c r="L4033" s="106"/>
      <c r="M4033" s="106"/>
      <c r="N4033" s="106"/>
      <c r="O4033" s="106"/>
      <c r="P4033" s="52" t="s">
        <v>196</v>
      </c>
      <c r="Q4033" s="106"/>
      <c r="R4033" s="106"/>
      <c r="S4033" s="106"/>
      <c r="T4033" s="106"/>
      <c r="U4033" s="106"/>
    </row>
    <row r="4034" spans="1:21" s="148" customFormat="1" x14ac:dyDescent="0.3">
      <c r="A4034" s="111"/>
      <c r="B4034" s="131"/>
      <c r="C4034" s="131"/>
      <c r="D4034" s="131"/>
      <c r="E4034" s="131"/>
      <c r="F4034" s="131"/>
      <c r="G4034" s="131"/>
      <c r="H4034" s="106"/>
      <c r="I4034" s="131"/>
      <c r="J4034" s="131"/>
      <c r="K4034" s="131"/>
      <c r="L4034" s="131"/>
      <c r="M4034" s="131"/>
      <c r="N4034" s="131"/>
      <c r="O4034" s="106"/>
      <c r="P4034" s="131"/>
      <c r="Q4034" s="131"/>
      <c r="R4034" s="131"/>
      <c r="S4034" s="131"/>
      <c r="T4034" s="131"/>
      <c r="U4034" s="131"/>
    </row>
    <row r="4035" spans="1:21" s="148" customFormat="1" x14ac:dyDescent="0.3">
      <c r="A4035" s="111"/>
      <c r="B4035" s="132"/>
      <c r="C4035" s="133"/>
      <c r="D4035" s="133"/>
      <c r="E4035" s="134"/>
      <c r="F4035" s="133"/>
      <c r="G4035" s="133"/>
      <c r="H4035" s="106"/>
      <c r="I4035" s="132"/>
      <c r="J4035" s="133"/>
      <c r="K4035" s="133"/>
      <c r="L4035" s="134"/>
      <c r="M4035" s="133"/>
      <c r="N4035" s="133"/>
      <c r="O4035" s="106"/>
      <c r="P4035" s="132"/>
      <c r="Q4035" s="133"/>
      <c r="R4035" s="133"/>
      <c r="S4035" s="134"/>
      <c r="T4035" s="133"/>
      <c r="U4035" s="133"/>
    </row>
    <row r="4036" spans="1:21" s="148" customFormat="1" x14ac:dyDescent="0.3">
      <c r="A4036" s="111"/>
      <c r="B4036" s="133"/>
      <c r="C4036" s="132"/>
      <c r="D4036" s="134"/>
      <c r="E4036" s="133"/>
      <c r="F4036" s="135"/>
      <c r="G4036" s="136"/>
      <c r="H4036" s="106"/>
      <c r="I4036" s="133"/>
      <c r="J4036" s="132"/>
      <c r="K4036" s="134"/>
      <c r="L4036" s="133"/>
      <c r="M4036" s="135"/>
      <c r="N4036" s="136"/>
      <c r="O4036" s="106"/>
      <c r="P4036" s="133"/>
      <c r="Q4036" s="132"/>
      <c r="R4036" s="134"/>
      <c r="S4036" s="133"/>
      <c r="T4036" s="135"/>
      <c r="U4036" s="136"/>
    </row>
    <row r="4037" spans="1:21" s="148" customFormat="1" x14ac:dyDescent="0.3">
      <c r="A4037" s="111"/>
      <c r="B4037" s="135"/>
      <c r="C4037" s="134"/>
      <c r="D4037" s="132"/>
      <c r="E4037" s="135"/>
      <c r="F4037" s="135"/>
      <c r="G4037" s="137"/>
      <c r="H4037" s="106"/>
      <c r="I4037" s="135"/>
      <c r="J4037" s="134"/>
      <c r="K4037" s="132"/>
      <c r="L4037" s="135"/>
      <c r="M4037" s="135"/>
      <c r="N4037" s="137"/>
      <c r="O4037" s="106"/>
      <c r="P4037" s="135"/>
      <c r="Q4037" s="134"/>
      <c r="R4037" s="132"/>
      <c r="S4037" s="135"/>
      <c r="T4037" s="135"/>
      <c r="U4037" s="137"/>
    </row>
    <row r="4038" spans="1:21" s="148" customFormat="1" x14ac:dyDescent="0.3">
      <c r="A4038" s="111"/>
      <c r="B4038" s="134"/>
      <c r="C4038" s="135"/>
      <c r="D4038" s="136"/>
      <c r="E4038" s="132"/>
      <c r="F4038" s="137"/>
      <c r="G4038" s="135"/>
      <c r="H4038" s="106"/>
      <c r="I4038" s="134"/>
      <c r="J4038" s="135"/>
      <c r="K4038" s="136"/>
      <c r="L4038" s="132"/>
      <c r="M4038" s="137"/>
      <c r="N4038" s="135"/>
      <c r="O4038" s="106"/>
      <c r="P4038" s="134"/>
      <c r="Q4038" s="135"/>
      <c r="R4038" s="136"/>
      <c r="S4038" s="132"/>
      <c r="T4038" s="137"/>
      <c r="U4038" s="135"/>
    </row>
    <row r="4039" spans="1:21" s="148" customFormat="1" x14ac:dyDescent="0.3">
      <c r="A4039" s="111"/>
      <c r="B4039" s="137"/>
      <c r="C4039" s="136"/>
      <c r="D4039" s="135"/>
      <c r="E4039" s="137"/>
      <c r="F4039" s="132"/>
      <c r="G4039" s="134"/>
      <c r="H4039" s="106"/>
      <c r="I4039" s="137"/>
      <c r="J4039" s="136"/>
      <c r="K4039" s="135"/>
      <c r="L4039" s="137"/>
      <c r="M4039" s="132"/>
      <c r="N4039" s="134"/>
      <c r="O4039" s="106"/>
      <c r="P4039" s="137"/>
      <c r="Q4039" s="136"/>
      <c r="R4039" s="135"/>
      <c r="S4039" s="137"/>
      <c r="T4039" s="132"/>
      <c r="U4039" s="134"/>
    </row>
    <row r="4040" spans="1:21" s="148" customFormat="1" x14ac:dyDescent="0.3">
      <c r="A4040" s="111"/>
      <c r="B4040" s="135"/>
      <c r="C4040" s="137"/>
      <c r="D4040" s="137"/>
      <c r="E4040" s="135"/>
      <c r="F4040" s="134"/>
      <c r="G4040" s="132"/>
      <c r="H4040" s="106"/>
      <c r="I4040" s="135"/>
      <c r="J4040" s="137"/>
      <c r="K4040" s="137"/>
      <c r="L4040" s="135"/>
      <c r="M4040" s="134"/>
      <c r="N4040" s="132"/>
      <c r="O4040" s="106"/>
      <c r="P4040" s="135"/>
      <c r="Q4040" s="137"/>
      <c r="R4040" s="137"/>
      <c r="S4040" s="135"/>
      <c r="T4040" s="134"/>
      <c r="U4040" s="132"/>
    </row>
    <row r="4041" spans="1:21" s="148" customFormat="1" x14ac:dyDescent="0.3">
      <c r="A4041" s="111"/>
      <c r="B4041" s="136"/>
      <c r="C4041" s="138"/>
      <c r="D4041" s="135"/>
      <c r="E4041" s="138"/>
      <c r="F4041" s="136"/>
      <c r="G4041" s="138"/>
      <c r="H4041" s="106"/>
      <c r="I4041" s="136"/>
      <c r="J4041" s="138"/>
      <c r="K4041" s="135"/>
      <c r="L4041" s="138"/>
      <c r="M4041" s="136"/>
      <c r="N4041" s="138"/>
      <c r="O4041" s="106"/>
      <c r="P4041" s="136"/>
      <c r="Q4041" s="138"/>
      <c r="R4041" s="135"/>
      <c r="S4041" s="138"/>
      <c r="T4041" s="136"/>
      <c r="U4041" s="138"/>
    </row>
    <row r="4042" spans="1:21" s="148" customFormat="1" x14ac:dyDescent="0.3">
      <c r="A4042" s="111"/>
      <c r="B4042" s="145"/>
      <c r="C4042" s="146"/>
      <c r="D4042" s="145"/>
      <c r="E4042" s="147"/>
      <c r="F4042" s="145"/>
      <c r="G4042" s="146"/>
      <c r="H4042" s="106"/>
      <c r="I4042" s="145"/>
      <c r="J4042" s="146"/>
      <c r="K4042" s="145"/>
      <c r="L4042" s="147"/>
      <c r="M4042" s="145"/>
      <c r="N4042" s="146"/>
      <c r="O4042" s="106"/>
      <c r="P4042" s="145"/>
      <c r="Q4042" s="146"/>
      <c r="R4042" s="145"/>
      <c r="S4042" s="147"/>
      <c r="T4042" s="145"/>
      <c r="U4042" s="146"/>
    </row>
    <row r="4043" spans="1:21" s="148" customFormat="1" x14ac:dyDescent="0.3">
      <c r="A4043" s="111"/>
      <c r="C4043" s="111" t="s">
        <v>197</v>
      </c>
      <c r="D4043" s="111" t="s">
        <v>3</v>
      </c>
      <c r="E4043" s="111" t="s">
        <v>203</v>
      </c>
      <c r="J4043" s="111" t="s">
        <v>197</v>
      </c>
      <c r="K4043" s="111" t="s">
        <v>3</v>
      </c>
      <c r="L4043" s="111" t="s">
        <v>203</v>
      </c>
      <c r="Q4043" s="111" t="s">
        <v>197</v>
      </c>
      <c r="R4043" s="111" t="s">
        <v>3</v>
      </c>
      <c r="S4043" s="111" t="s">
        <v>203</v>
      </c>
    </row>
    <row r="4044" spans="1:21" s="148" customFormat="1" x14ac:dyDescent="0.3">
      <c r="A4044" s="111"/>
      <c r="B4044" s="111" t="s">
        <v>199</v>
      </c>
      <c r="C4044" s="148" t="e">
        <f>AVERAGE(B4035,C4036,D4037,E4038,F4039,G4040)</f>
        <v>#DIV/0!</v>
      </c>
      <c r="D4044" s="148" t="e">
        <f>STDEV(B4035,C4036,D4037,E4038,F4039,G4040)</f>
        <v>#DIV/0!</v>
      </c>
      <c r="E4044" s="148" t="e">
        <f>ROUND((D4044/C4044)*100,2)&amp;"%"</f>
        <v>#DIV/0!</v>
      </c>
      <c r="I4044" s="111" t="s">
        <v>199</v>
      </c>
      <c r="J4044" s="148" t="e">
        <f>AVERAGE(I4035,J4036,K4037,L4038,M4039,N4040)</f>
        <v>#DIV/0!</v>
      </c>
      <c r="K4044" s="148" t="e">
        <f>STDEV(I4035,J4036,K4037,L4038,M4039,N4040)</f>
        <v>#DIV/0!</v>
      </c>
      <c r="L4044" s="148" t="e">
        <f>ROUND((K4044/J4044)*100,2)&amp;"%"</f>
        <v>#DIV/0!</v>
      </c>
      <c r="P4044" s="111" t="s">
        <v>199</v>
      </c>
      <c r="Q4044" s="148" t="e">
        <f>AVERAGE(P4035,Q4036,R4037,S4038,T4039,U4040)</f>
        <v>#DIV/0!</v>
      </c>
      <c r="R4044" s="148" t="e">
        <f>STDEV(P4035,Q4036,R4037,S4038,T4039,U4040)</f>
        <v>#DIV/0!</v>
      </c>
      <c r="S4044" s="148" t="e">
        <f>ROUND((R4044/Q4044)*100,2)&amp;"%"</f>
        <v>#DIV/0!</v>
      </c>
    </row>
    <row r="4045" spans="1:21" s="148" customFormat="1" x14ac:dyDescent="0.3">
      <c r="A4045" s="111"/>
      <c r="B4045" s="111" t="s">
        <v>198</v>
      </c>
      <c r="C4045" s="148" t="e">
        <f>AVERAGE(B4036,C4035,D4035,F4035,G4035,E4036)</f>
        <v>#DIV/0!</v>
      </c>
      <c r="D4045" s="148" t="e">
        <f>STDEV(B4036,C4035,D4035,E4036,F4035,G4035)</f>
        <v>#DIV/0!</v>
      </c>
      <c r="E4045" s="148" t="e">
        <f t="shared" ref="E4045:E4049" si="672">ROUND((D4045/C4045)*100,2)&amp;"%"</f>
        <v>#DIV/0!</v>
      </c>
      <c r="F4045" s="111"/>
      <c r="G4045" s="111"/>
      <c r="I4045" s="111" t="s">
        <v>198</v>
      </c>
      <c r="J4045" s="148" t="e">
        <f>AVERAGE(I4036,J4035,K4035,M4035,N4035,L4036)</f>
        <v>#DIV/0!</v>
      </c>
      <c r="K4045" s="148" t="e">
        <f>STDEV(I4036,J4035,K4035,L4036,M4035,N4035)</f>
        <v>#DIV/0!</v>
      </c>
      <c r="L4045" s="148" t="e">
        <f t="shared" ref="L4045:L4049" si="673">ROUND((K4045/J4045)*100,2)&amp;"%"</f>
        <v>#DIV/0!</v>
      </c>
      <c r="M4045" s="111"/>
      <c r="N4045" s="111"/>
      <c r="P4045" s="111" t="s">
        <v>198</v>
      </c>
      <c r="Q4045" s="148" t="e">
        <f>AVERAGE(P4036,Q4035,R4035,T4035,U4035,S4036)</f>
        <v>#DIV/0!</v>
      </c>
      <c r="R4045" s="148" t="e">
        <f>STDEV(P4036,Q4035,R4035,S4036,T4035,U4035)</f>
        <v>#DIV/0!</v>
      </c>
      <c r="S4045" s="148" t="e">
        <f t="shared" ref="S4045:S4049" si="674">ROUND((R4045/Q4045)*100,2)&amp;"%"</f>
        <v>#DIV/0!</v>
      </c>
      <c r="T4045" s="111"/>
      <c r="U4045" s="111"/>
    </row>
    <row r="4046" spans="1:21" s="148" customFormat="1" x14ac:dyDescent="0.3">
      <c r="A4046" s="111"/>
      <c r="B4046" s="111" t="s">
        <v>200</v>
      </c>
      <c r="C4046" s="148" t="e">
        <f>AVERAGE(B4038,C4037,D4036,E4035,F4040,G4039)</f>
        <v>#DIV/0!</v>
      </c>
      <c r="D4046" s="148" t="e">
        <f>STDEV(B4038,C4037,D4036,E4035,F4040,G4039)</f>
        <v>#DIV/0!</v>
      </c>
      <c r="E4046" s="148" t="e">
        <f t="shared" si="672"/>
        <v>#DIV/0!</v>
      </c>
      <c r="F4046" s="111"/>
      <c r="G4046" s="111"/>
      <c r="I4046" s="111" t="s">
        <v>200</v>
      </c>
      <c r="J4046" s="148" t="e">
        <f>AVERAGE(I4038,J4037,K4036,L4035,M4040,N4039)</f>
        <v>#DIV/0!</v>
      </c>
      <c r="K4046" s="148" t="e">
        <f>STDEV(I4038,J4037,K4036,L4035,M4040,N4039)</f>
        <v>#DIV/0!</v>
      </c>
      <c r="L4046" s="148" t="e">
        <f t="shared" si="673"/>
        <v>#DIV/0!</v>
      </c>
      <c r="M4046" s="111"/>
      <c r="N4046" s="111"/>
      <c r="P4046" s="111" t="s">
        <v>200</v>
      </c>
      <c r="Q4046" s="148" t="e">
        <f>AVERAGE(P4038,Q4037,R4036,S4035,T4040,U4039)</f>
        <v>#DIV/0!</v>
      </c>
      <c r="R4046" s="148" t="e">
        <f>STDEV(P4038,Q4037,R4036,S4035,T4040,U4039)</f>
        <v>#DIV/0!</v>
      </c>
      <c r="S4046" s="148" t="e">
        <f t="shared" si="674"/>
        <v>#DIV/0!</v>
      </c>
      <c r="T4046" s="111"/>
      <c r="U4046" s="111"/>
    </row>
    <row r="4047" spans="1:21" s="148" customFormat="1" x14ac:dyDescent="0.3">
      <c r="A4047" s="111"/>
      <c r="B4047" s="111" t="s">
        <v>201</v>
      </c>
      <c r="C4047" s="148" t="e">
        <f>AVERAGE(B4039,C4040,D4040,E4039,F4038,G4037)</f>
        <v>#DIV/0!</v>
      </c>
      <c r="D4047" s="148" t="e">
        <f>STDEV(B4039,C4040,D4040,E4039,F4038,G4037)</f>
        <v>#DIV/0!</v>
      </c>
      <c r="E4047" s="148" t="e">
        <f t="shared" si="672"/>
        <v>#DIV/0!</v>
      </c>
      <c r="F4047" s="111"/>
      <c r="G4047" s="111"/>
      <c r="I4047" s="111" t="s">
        <v>201</v>
      </c>
      <c r="J4047" s="148" t="e">
        <f>AVERAGE(I4039,J4040,K4040,L4039,M4038,N4037)</f>
        <v>#DIV/0!</v>
      </c>
      <c r="K4047" s="148" t="e">
        <f>STDEV(I4039,J4040,K4040,L4039,M4038,N4037)</f>
        <v>#DIV/0!</v>
      </c>
      <c r="L4047" s="148" t="e">
        <f t="shared" si="673"/>
        <v>#DIV/0!</v>
      </c>
      <c r="M4047" s="111"/>
      <c r="N4047" s="111"/>
      <c r="P4047" s="111" t="s">
        <v>201</v>
      </c>
      <c r="Q4047" s="148" t="e">
        <f>AVERAGE(P4039,Q4040,R4040,S4039,T4038,U4037)</f>
        <v>#DIV/0!</v>
      </c>
      <c r="R4047" s="148" t="e">
        <f>STDEV(P4039,Q4040,R4040,S4039,T4038,U4037)</f>
        <v>#DIV/0!</v>
      </c>
      <c r="S4047" s="148" t="e">
        <f t="shared" si="674"/>
        <v>#DIV/0!</v>
      </c>
      <c r="T4047" s="111"/>
      <c r="U4047" s="111"/>
    </row>
    <row r="4048" spans="1:21" s="148" customFormat="1" x14ac:dyDescent="0.3">
      <c r="A4048" s="111"/>
      <c r="B4048" s="111" t="s">
        <v>202</v>
      </c>
      <c r="C4048" s="148" t="e">
        <f>AVERAGE(B4041,C4039,D4038,G4036,F4041,E4042)</f>
        <v>#DIV/0!</v>
      </c>
      <c r="D4048" s="148" t="e">
        <f>STDEV(B4041,C4039,D4038,G4036,F4041,E4042)</f>
        <v>#DIV/0!</v>
      </c>
      <c r="E4048" s="148" t="e">
        <f t="shared" si="672"/>
        <v>#DIV/0!</v>
      </c>
      <c r="F4048" s="111"/>
      <c r="G4048" s="111"/>
      <c r="I4048" s="111" t="s">
        <v>202</v>
      </c>
      <c r="J4048" s="148" t="e">
        <f>AVERAGE(I4041,J4039,K4038,N4036,M4041,L4042)</f>
        <v>#DIV/0!</v>
      </c>
      <c r="K4048" s="148" t="e">
        <f>STDEV(I4041,J4039,K4038,N4036,M4041,L4042)</f>
        <v>#DIV/0!</v>
      </c>
      <c r="L4048" s="148" t="e">
        <f t="shared" si="673"/>
        <v>#DIV/0!</v>
      </c>
      <c r="M4048" s="111"/>
      <c r="N4048" s="111"/>
      <c r="P4048" s="111" t="s">
        <v>202</v>
      </c>
      <c r="Q4048" s="148" t="e">
        <f>AVERAGE(P4041,Q4039,R4038,U4036,T4041,S4042)</f>
        <v>#DIV/0!</v>
      </c>
      <c r="R4048" s="148" t="e">
        <f>STDEV(P4041,Q4039,R4038,U4036,T4041,S4042)</f>
        <v>#DIV/0!</v>
      </c>
      <c r="S4048" s="148" t="e">
        <f t="shared" si="674"/>
        <v>#DIV/0!</v>
      </c>
      <c r="T4048" s="111"/>
      <c r="U4048" s="111"/>
    </row>
    <row r="4049" spans="1:21" s="148" customFormat="1" x14ac:dyDescent="0.3">
      <c r="A4049" s="111"/>
      <c r="B4049" s="111" t="s">
        <v>204</v>
      </c>
      <c r="C4049" s="148" t="e">
        <f>AVERAGE(B4042,C4041,D4042,E4041,F4042,G4041)</f>
        <v>#DIV/0!</v>
      </c>
      <c r="D4049" s="148" t="e">
        <f>STDEV(B4042,C4041,D4042,E4041,F4042,G4041)</f>
        <v>#DIV/0!</v>
      </c>
      <c r="E4049" s="148" t="e">
        <f t="shared" si="672"/>
        <v>#DIV/0!</v>
      </c>
      <c r="F4049" s="111"/>
      <c r="G4049" s="111"/>
      <c r="I4049" s="111" t="s">
        <v>204</v>
      </c>
      <c r="J4049" s="148" t="e">
        <f>AVERAGE(I4042,J4041,K4042,L4041,M4042,N4041)</f>
        <v>#DIV/0!</v>
      </c>
      <c r="K4049" s="148" t="e">
        <f>STDEV(I4042,J4041,K4042,L4041,M4042,N4041)</f>
        <v>#DIV/0!</v>
      </c>
      <c r="L4049" s="148" t="e">
        <f t="shared" si="673"/>
        <v>#DIV/0!</v>
      </c>
      <c r="M4049" s="111"/>
      <c r="N4049" s="111"/>
      <c r="P4049" s="111" t="s">
        <v>204</v>
      </c>
      <c r="Q4049" s="148" t="e">
        <f>AVERAGE(P4042,Q4041,R4042,S4041,T4042,U4041)</f>
        <v>#DIV/0!</v>
      </c>
      <c r="R4049" s="148" t="e">
        <f>STDEV(P4042,Q4041,R4042,S4041,T4042,U4041)</f>
        <v>#DIV/0!</v>
      </c>
      <c r="S4049" s="148" t="e">
        <f t="shared" si="674"/>
        <v>#DIV/0!</v>
      </c>
      <c r="T4049" s="111"/>
      <c r="U4049" s="111"/>
    </row>
    <row r="4050" spans="1:21" s="148" customFormat="1" x14ac:dyDescent="0.3">
      <c r="A4050" s="111"/>
      <c r="B4050" s="111"/>
      <c r="C4050" s="111"/>
      <c r="D4050" s="111"/>
      <c r="E4050" s="111"/>
      <c r="F4050" s="111"/>
      <c r="G4050" s="111"/>
      <c r="I4050" s="111"/>
      <c r="J4050" s="111"/>
      <c r="K4050" s="111"/>
      <c r="L4050" s="111"/>
      <c r="M4050" s="111"/>
      <c r="N4050" s="111"/>
      <c r="P4050" s="111"/>
      <c r="Q4050" s="111"/>
      <c r="R4050" s="111"/>
      <c r="S4050" s="111"/>
      <c r="T4050" s="111"/>
      <c r="U4050" s="111"/>
    </row>
    <row r="4051" spans="1:21" s="148" customFormat="1" x14ac:dyDescent="0.3">
      <c r="A4051" s="111"/>
      <c r="B4051" s="52" t="s">
        <v>194</v>
      </c>
      <c r="C4051" s="106"/>
      <c r="D4051" s="106"/>
      <c r="E4051" s="106"/>
      <c r="F4051" s="106"/>
      <c r="G4051" s="106"/>
      <c r="H4051" s="106"/>
      <c r="I4051" s="52" t="s">
        <v>195</v>
      </c>
      <c r="J4051" s="106"/>
      <c r="K4051" s="106"/>
      <c r="L4051" s="106"/>
      <c r="M4051" s="106"/>
      <c r="N4051" s="106"/>
      <c r="O4051" s="106"/>
      <c r="P4051" s="52" t="s">
        <v>196</v>
      </c>
      <c r="Q4051" s="106"/>
      <c r="R4051" s="106"/>
      <c r="S4051" s="106"/>
      <c r="T4051" s="106"/>
      <c r="U4051" s="106"/>
    </row>
    <row r="4052" spans="1:21" s="148" customFormat="1" x14ac:dyDescent="0.3">
      <c r="A4052" s="111"/>
      <c r="B4052" s="131"/>
      <c r="C4052" s="131"/>
      <c r="D4052" s="131"/>
      <c r="E4052" s="131"/>
      <c r="F4052" s="131"/>
      <c r="G4052" s="131"/>
      <c r="H4052" s="106"/>
      <c r="I4052" s="131"/>
      <c r="J4052" s="131"/>
      <c r="K4052" s="131"/>
      <c r="L4052" s="131"/>
      <c r="M4052" s="131"/>
      <c r="N4052" s="131"/>
      <c r="O4052" s="106"/>
      <c r="P4052" s="131"/>
      <c r="Q4052" s="131"/>
      <c r="R4052" s="131"/>
      <c r="S4052" s="131"/>
      <c r="T4052" s="131"/>
      <c r="U4052" s="131"/>
    </row>
    <row r="4053" spans="1:21" s="148" customFormat="1" x14ac:dyDescent="0.3">
      <c r="A4053" s="111"/>
      <c r="B4053" s="132"/>
      <c r="C4053" s="133"/>
      <c r="D4053" s="133"/>
      <c r="E4053" s="134"/>
      <c r="F4053" s="133"/>
      <c r="G4053" s="133"/>
      <c r="H4053" s="106"/>
      <c r="I4053" s="132"/>
      <c r="J4053" s="133"/>
      <c r="K4053" s="133"/>
      <c r="L4053" s="134"/>
      <c r="M4053" s="133"/>
      <c r="N4053" s="133"/>
      <c r="O4053" s="106"/>
      <c r="P4053" s="132"/>
      <c r="Q4053" s="133"/>
      <c r="R4053" s="133"/>
      <c r="S4053" s="134"/>
      <c r="T4053" s="133"/>
      <c r="U4053" s="133"/>
    </row>
    <row r="4054" spans="1:21" s="148" customFormat="1" x14ac:dyDescent="0.3">
      <c r="A4054" s="111"/>
      <c r="B4054" s="133"/>
      <c r="C4054" s="132"/>
      <c r="D4054" s="134"/>
      <c r="E4054" s="133"/>
      <c r="F4054" s="135"/>
      <c r="G4054" s="136"/>
      <c r="H4054" s="106"/>
      <c r="I4054" s="133"/>
      <c r="J4054" s="132"/>
      <c r="K4054" s="134"/>
      <c r="L4054" s="133"/>
      <c r="M4054" s="135"/>
      <c r="N4054" s="136"/>
      <c r="O4054" s="106"/>
      <c r="P4054" s="133"/>
      <c r="Q4054" s="132"/>
      <c r="R4054" s="134"/>
      <c r="S4054" s="133"/>
      <c r="T4054" s="135"/>
      <c r="U4054" s="136"/>
    </row>
    <row r="4055" spans="1:21" s="148" customFormat="1" x14ac:dyDescent="0.3">
      <c r="A4055" s="111"/>
      <c r="B4055" s="135"/>
      <c r="C4055" s="134"/>
      <c r="D4055" s="132"/>
      <c r="E4055" s="135"/>
      <c r="F4055" s="135"/>
      <c r="G4055" s="137"/>
      <c r="H4055" s="106"/>
      <c r="I4055" s="135"/>
      <c r="J4055" s="134"/>
      <c r="K4055" s="132"/>
      <c r="L4055" s="135"/>
      <c r="M4055" s="135"/>
      <c r="N4055" s="137"/>
      <c r="O4055" s="106"/>
      <c r="P4055" s="135"/>
      <c r="Q4055" s="134"/>
      <c r="R4055" s="132"/>
      <c r="S4055" s="135"/>
      <c r="T4055" s="135"/>
      <c r="U4055" s="137"/>
    </row>
    <row r="4056" spans="1:21" s="148" customFormat="1" x14ac:dyDescent="0.3">
      <c r="A4056" s="111"/>
      <c r="B4056" s="134"/>
      <c r="C4056" s="135"/>
      <c r="D4056" s="136"/>
      <c r="E4056" s="132"/>
      <c r="F4056" s="137"/>
      <c r="G4056" s="135"/>
      <c r="H4056" s="106"/>
      <c r="I4056" s="134"/>
      <c r="J4056" s="135"/>
      <c r="K4056" s="136"/>
      <c r="L4056" s="132"/>
      <c r="M4056" s="137"/>
      <c r="N4056" s="135"/>
      <c r="O4056" s="106"/>
      <c r="P4056" s="134"/>
      <c r="Q4056" s="135"/>
      <c r="R4056" s="136"/>
      <c r="S4056" s="132"/>
      <c r="T4056" s="137"/>
      <c r="U4056" s="135"/>
    </row>
    <row r="4057" spans="1:21" s="148" customFormat="1" x14ac:dyDescent="0.3">
      <c r="A4057" s="111"/>
      <c r="B4057" s="137"/>
      <c r="C4057" s="136"/>
      <c r="D4057" s="135"/>
      <c r="E4057" s="137"/>
      <c r="F4057" s="132"/>
      <c r="G4057" s="134"/>
      <c r="H4057" s="106"/>
      <c r="I4057" s="137"/>
      <c r="J4057" s="136"/>
      <c r="K4057" s="135"/>
      <c r="L4057" s="137"/>
      <c r="M4057" s="132"/>
      <c r="N4057" s="134"/>
      <c r="O4057" s="106"/>
      <c r="P4057" s="137"/>
      <c r="Q4057" s="136"/>
      <c r="R4057" s="135"/>
      <c r="S4057" s="137"/>
      <c r="T4057" s="132"/>
      <c r="U4057" s="134"/>
    </row>
    <row r="4058" spans="1:21" s="148" customFormat="1" x14ac:dyDescent="0.3">
      <c r="A4058" s="111"/>
      <c r="B4058" s="135"/>
      <c r="C4058" s="137"/>
      <c r="D4058" s="137"/>
      <c r="E4058" s="135"/>
      <c r="F4058" s="134"/>
      <c r="G4058" s="132"/>
      <c r="H4058" s="106"/>
      <c r="I4058" s="135"/>
      <c r="J4058" s="137"/>
      <c r="K4058" s="137"/>
      <c r="L4058" s="135"/>
      <c r="M4058" s="134"/>
      <c r="N4058" s="132"/>
      <c r="O4058" s="106"/>
      <c r="P4058" s="135"/>
      <c r="Q4058" s="137"/>
      <c r="R4058" s="137"/>
      <c r="S4058" s="135"/>
      <c r="T4058" s="134"/>
      <c r="U4058" s="132"/>
    </row>
    <row r="4059" spans="1:21" s="148" customFormat="1" x14ac:dyDescent="0.3">
      <c r="A4059" s="111"/>
      <c r="B4059" s="136"/>
      <c r="C4059" s="138"/>
      <c r="D4059" s="135"/>
      <c r="E4059" s="138"/>
      <c r="F4059" s="136"/>
      <c r="G4059" s="138"/>
      <c r="H4059" s="106"/>
      <c r="I4059" s="136"/>
      <c r="J4059" s="138"/>
      <c r="K4059" s="135"/>
      <c r="L4059" s="138"/>
      <c r="M4059" s="136"/>
      <c r="N4059" s="138"/>
      <c r="O4059" s="106"/>
      <c r="P4059" s="136"/>
      <c r="Q4059" s="138"/>
      <c r="R4059" s="135"/>
      <c r="S4059" s="138"/>
      <c r="T4059" s="136"/>
      <c r="U4059" s="138"/>
    </row>
    <row r="4060" spans="1:21" s="148" customFormat="1" x14ac:dyDescent="0.3">
      <c r="A4060" s="111"/>
      <c r="B4060" s="145"/>
      <c r="C4060" s="146"/>
      <c r="D4060" s="145"/>
      <c r="E4060" s="147"/>
      <c r="F4060" s="145"/>
      <c r="G4060" s="146"/>
      <c r="H4060" s="106"/>
      <c r="I4060" s="145"/>
      <c r="J4060" s="146"/>
      <c r="K4060" s="145"/>
      <c r="L4060" s="147"/>
      <c r="M4060" s="145"/>
      <c r="N4060" s="146"/>
      <c r="O4060" s="106"/>
      <c r="P4060" s="145"/>
      <c r="Q4060" s="146"/>
      <c r="R4060" s="145"/>
      <c r="S4060" s="147"/>
      <c r="T4060" s="145"/>
      <c r="U4060" s="146"/>
    </row>
    <row r="4061" spans="1:21" s="148" customFormat="1" x14ac:dyDescent="0.3">
      <c r="A4061" s="111"/>
      <c r="C4061" s="111" t="s">
        <v>197</v>
      </c>
      <c r="D4061" s="111" t="s">
        <v>3</v>
      </c>
      <c r="E4061" s="111" t="s">
        <v>203</v>
      </c>
      <c r="J4061" s="111" t="s">
        <v>197</v>
      </c>
      <c r="K4061" s="111" t="s">
        <v>3</v>
      </c>
      <c r="L4061" s="111" t="s">
        <v>203</v>
      </c>
      <c r="Q4061" s="111" t="s">
        <v>197</v>
      </c>
      <c r="R4061" s="111" t="s">
        <v>3</v>
      </c>
      <c r="S4061" s="111" t="s">
        <v>203</v>
      </c>
    </row>
    <row r="4062" spans="1:21" s="148" customFormat="1" x14ac:dyDescent="0.3">
      <c r="A4062" s="111"/>
      <c r="B4062" s="111" t="s">
        <v>199</v>
      </c>
      <c r="C4062" s="148" t="e">
        <f>AVERAGE(B4053,C4054,D4055,E4056,F4057,G4058)</f>
        <v>#DIV/0!</v>
      </c>
      <c r="D4062" s="148" t="e">
        <f>STDEV(B4053,C4054,D4055,E4056,F4057,G4058)</f>
        <v>#DIV/0!</v>
      </c>
      <c r="E4062" s="148" t="e">
        <f>ROUND((D4062/C4062)*100,2)&amp;"%"</f>
        <v>#DIV/0!</v>
      </c>
      <c r="I4062" s="111" t="s">
        <v>199</v>
      </c>
      <c r="J4062" s="148" t="e">
        <f>AVERAGE(I4053,J4054,K4055,L4056,M4057,N4058)</f>
        <v>#DIV/0!</v>
      </c>
      <c r="K4062" s="148" t="e">
        <f>STDEV(I4053,J4054,K4055,L4056,M4057,N4058)</f>
        <v>#DIV/0!</v>
      </c>
      <c r="L4062" s="148" t="e">
        <f>ROUND((K4062/J4062)*100,2)&amp;"%"</f>
        <v>#DIV/0!</v>
      </c>
      <c r="P4062" s="111" t="s">
        <v>199</v>
      </c>
      <c r="Q4062" s="148" t="e">
        <f>AVERAGE(P4053,Q4054,R4055,S4056,T4057,U4058)</f>
        <v>#DIV/0!</v>
      </c>
      <c r="R4062" s="148" t="e">
        <f>STDEV(P4053,Q4054,R4055,S4056,T4057,U4058)</f>
        <v>#DIV/0!</v>
      </c>
      <c r="S4062" s="148" t="e">
        <f>ROUND((R4062/Q4062)*100,2)&amp;"%"</f>
        <v>#DIV/0!</v>
      </c>
    </row>
    <row r="4063" spans="1:21" s="148" customFormat="1" x14ac:dyDescent="0.3">
      <c r="A4063" s="111"/>
      <c r="B4063" s="111" t="s">
        <v>198</v>
      </c>
      <c r="C4063" s="148" t="e">
        <f>AVERAGE(B4054,C4053,D4053,F4053,G4053,E4054)</f>
        <v>#DIV/0!</v>
      </c>
      <c r="D4063" s="148" t="e">
        <f>STDEV(B4054,C4053,D4053,E4054,F4053,G4053)</f>
        <v>#DIV/0!</v>
      </c>
      <c r="E4063" s="148" t="e">
        <f t="shared" ref="E4063:E4067" si="675">ROUND((D4063/C4063)*100,2)&amp;"%"</f>
        <v>#DIV/0!</v>
      </c>
      <c r="F4063" s="111"/>
      <c r="G4063" s="111"/>
      <c r="I4063" s="111" t="s">
        <v>198</v>
      </c>
      <c r="J4063" s="148" t="e">
        <f>AVERAGE(I4054,J4053,K4053,M4053,N4053,L4054)</f>
        <v>#DIV/0!</v>
      </c>
      <c r="K4063" s="148" t="e">
        <f>STDEV(I4054,J4053,K4053,L4054,M4053,N4053)</f>
        <v>#DIV/0!</v>
      </c>
      <c r="L4063" s="148" t="e">
        <f t="shared" ref="L4063:L4067" si="676">ROUND((K4063/J4063)*100,2)&amp;"%"</f>
        <v>#DIV/0!</v>
      </c>
      <c r="M4063" s="111"/>
      <c r="N4063" s="111"/>
      <c r="P4063" s="111" t="s">
        <v>198</v>
      </c>
      <c r="Q4063" s="148" t="e">
        <f>AVERAGE(P4054,Q4053,R4053,T4053,U4053,S4054)</f>
        <v>#DIV/0!</v>
      </c>
      <c r="R4063" s="148" t="e">
        <f>STDEV(P4054,Q4053,R4053,S4054,T4053,U4053)</f>
        <v>#DIV/0!</v>
      </c>
      <c r="S4063" s="148" t="e">
        <f t="shared" ref="S4063:S4067" si="677">ROUND((R4063/Q4063)*100,2)&amp;"%"</f>
        <v>#DIV/0!</v>
      </c>
      <c r="T4063" s="111"/>
      <c r="U4063" s="111"/>
    </row>
    <row r="4064" spans="1:21" s="148" customFormat="1" x14ac:dyDescent="0.3">
      <c r="A4064" s="111"/>
      <c r="B4064" s="111" t="s">
        <v>200</v>
      </c>
      <c r="C4064" s="148" t="e">
        <f>AVERAGE(B4056,C4055,D4054,E4053,F4058,G4057)</f>
        <v>#DIV/0!</v>
      </c>
      <c r="D4064" s="148" t="e">
        <f>STDEV(B4056,C4055,D4054,E4053,F4058,G4057)</f>
        <v>#DIV/0!</v>
      </c>
      <c r="E4064" s="148" t="e">
        <f t="shared" si="675"/>
        <v>#DIV/0!</v>
      </c>
      <c r="F4064" s="111"/>
      <c r="G4064" s="111"/>
      <c r="I4064" s="111" t="s">
        <v>200</v>
      </c>
      <c r="J4064" s="148" t="e">
        <f>AVERAGE(I4056,J4055,K4054,L4053,M4058,N4057)</f>
        <v>#DIV/0!</v>
      </c>
      <c r="K4064" s="148" t="e">
        <f>STDEV(I4056,J4055,K4054,L4053,M4058,N4057)</f>
        <v>#DIV/0!</v>
      </c>
      <c r="L4064" s="148" t="e">
        <f t="shared" si="676"/>
        <v>#DIV/0!</v>
      </c>
      <c r="M4064" s="111"/>
      <c r="N4064" s="111"/>
      <c r="P4064" s="111" t="s">
        <v>200</v>
      </c>
      <c r="Q4064" s="148" t="e">
        <f>AVERAGE(P4056,Q4055,R4054,S4053,T4058,U4057)</f>
        <v>#DIV/0!</v>
      </c>
      <c r="R4064" s="148" t="e">
        <f>STDEV(P4056,Q4055,R4054,S4053,T4058,U4057)</f>
        <v>#DIV/0!</v>
      </c>
      <c r="S4064" s="148" t="e">
        <f t="shared" si="677"/>
        <v>#DIV/0!</v>
      </c>
      <c r="T4064" s="111"/>
      <c r="U4064" s="111"/>
    </row>
    <row r="4065" spans="1:21" s="148" customFormat="1" x14ac:dyDescent="0.3">
      <c r="A4065" s="111"/>
      <c r="B4065" s="111" t="s">
        <v>201</v>
      </c>
      <c r="C4065" s="148" t="e">
        <f>AVERAGE(B4057,C4058,D4058,E4057,F4056,G4055)</f>
        <v>#DIV/0!</v>
      </c>
      <c r="D4065" s="148" t="e">
        <f>STDEV(B4057,C4058,D4058,E4057,F4056,G4055)</f>
        <v>#DIV/0!</v>
      </c>
      <c r="E4065" s="148" t="e">
        <f t="shared" si="675"/>
        <v>#DIV/0!</v>
      </c>
      <c r="F4065" s="111"/>
      <c r="G4065" s="111"/>
      <c r="I4065" s="111" t="s">
        <v>201</v>
      </c>
      <c r="J4065" s="148" t="e">
        <f>AVERAGE(I4057,J4058,K4058,L4057,M4056,N4055)</f>
        <v>#DIV/0!</v>
      </c>
      <c r="K4065" s="148" t="e">
        <f>STDEV(I4057,J4058,K4058,L4057,M4056,N4055)</f>
        <v>#DIV/0!</v>
      </c>
      <c r="L4065" s="148" t="e">
        <f t="shared" si="676"/>
        <v>#DIV/0!</v>
      </c>
      <c r="M4065" s="111"/>
      <c r="N4065" s="111"/>
      <c r="P4065" s="111" t="s">
        <v>201</v>
      </c>
      <c r="Q4065" s="148" t="e">
        <f>AVERAGE(P4057,Q4058,R4058,S4057,T4056,U4055)</f>
        <v>#DIV/0!</v>
      </c>
      <c r="R4065" s="148" t="e">
        <f>STDEV(P4057,Q4058,R4058,S4057,T4056,U4055)</f>
        <v>#DIV/0!</v>
      </c>
      <c r="S4065" s="148" t="e">
        <f t="shared" si="677"/>
        <v>#DIV/0!</v>
      </c>
      <c r="T4065" s="111"/>
      <c r="U4065" s="111"/>
    </row>
    <row r="4066" spans="1:21" s="148" customFormat="1" x14ac:dyDescent="0.3">
      <c r="A4066" s="111"/>
      <c r="B4066" s="111" t="s">
        <v>202</v>
      </c>
      <c r="C4066" s="148" t="e">
        <f>AVERAGE(B4059,C4057,D4056,G4054,F4059,E4060)</f>
        <v>#DIV/0!</v>
      </c>
      <c r="D4066" s="148" t="e">
        <f>STDEV(B4059,C4057,D4056,G4054,F4059,E4060)</f>
        <v>#DIV/0!</v>
      </c>
      <c r="E4066" s="148" t="e">
        <f t="shared" si="675"/>
        <v>#DIV/0!</v>
      </c>
      <c r="F4066" s="111"/>
      <c r="G4066" s="111"/>
      <c r="I4066" s="111" t="s">
        <v>202</v>
      </c>
      <c r="J4066" s="148" t="e">
        <f>AVERAGE(I4059,J4057,K4056,N4054,M4059,L4060)</f>
        <v>#DIV/0!</v>
      </c>
      <c r="K4066" s="148" t="e">
        <f>STDEV(I4059,J4057,K4056,N4054,M4059,L4060)</f>
        <v>#DIV/0!</v>
      </c>
      <c r="L4066" s="148" t="e">
        <f t="shared" si="676"/>
        <v>#DIV/0!</v>
      </c>
      <c r="M4066" s="111"/>
      <c r="N4066" s="111"/>
      <c r="P4066" s="111" t="s">
        <v>202</v>
      </c>
      <c r="Q4066" s="148" t="e">
        <f>AVERAGE(P4059,Q4057,R4056,U4054,T4059,S4060)</f>
        <v>#DIV/0!</v>
      </c>
      <c r="R4066" s="148" t="e">
        <f>STDEV(P4059,Q4057,R4056,U4054,T4059,S4060)</f>
        <v>#DIV/0!</v>
      </c>
      <c r="S4066" s="148" t="e">
        <f t="shared" si="677"/>
        <v>#DIV/0!</v>
      </c>
      <c r="T4066" s="111"/>
      <c r="U4066" s="111"/>
    </row>
    <row r="4067" spans="1:21" s="148" customFormat="1" x14ac:dyDescent="0.3">
      <c r="A4067" s="111"/>
      <c r="B4067" s="111" t="s">
        <v>204</v>
      </c>
      <c r="C4067" s="148" t="e">
        <f>AVERAGE(B4060,C4059,D4060,E4059,F4060,G4059)</f>
        <v>#DIV/0!</v>
      </c>
      <c r="D4067" s="148" t="e">
        <f>STDEV(B4060,C4059,D4060,E4059,F4060,G4059)</f>
        <v>#DIV/0!</v>
      </c>
      <c r="E4067" s="148" t="e">
        <f t="shared" si="675"/>
        <v>#DIV/0!</v>
      </c>
      <c r="F4067" s="111"/>
      <c r="G4067" s="111"/>
      <c r="I4067" s="111" t="s">
        <v>204</v>
      </c>
      <c r="J4067" s="148" t="e">
        <f>AVERAGE(I4060,J4059,K4060,L4059,M4060,N4059)</f>
        <v>#DIV/0!</v>
      </c>
      <c r="K4067" s="148" t="e">
        <f>STDEV(I4060,J4059,K4060,L4059,M4060,N4059)</f>
        <v>#DIV/0!</v>
      </c>
      <c r="L4067" s="148" t="e">
        <f t="shared" si="676"/>
        <v>#DIV/0!</v>
      </c>
      <c r="M4067" s="111"/>
      <c r="N4067" s="111"/>
      <c r="P4067" s="111" t="s">
        <v>204</v>
      </c>
      <c r="Q4067" s="148" t="e">
        <f>AVERAGE(P4060,Q4059,R4060,S4059,T4060,U4059)</f>
        <v>#DIV/0!</v>
      </c>
      <c r="R4067" s="148" t="e">
        <f>STDEV(P4060,Q4059,R4060,S4059,T4060,U4059)</f>
        <v>#DIV/0!</v>
      </c>
      <c r="S4067" s="148" t="e">
        <f t="shared" si="677"/>
        <v>#DIV/0!</v>
      </c>
      <c r="T4067" s="111"/>
      <c r="U4067" s="111"/>
    </row>
    <row r="4068" spans="1:21" s="148" customFormat="1" x14ac:dyDescent="0.3">
      <c r="A4068" s="111"/>
      <c r="B4068" s="111"/>
      <c r="C4068" s="111"/>
      <c r="D4068" s="111"/>
      <c r="E4068" s="111"/>
      <c r="F4068" s="111"/>
      <c r="G4068" s="111"/>
      <c r="I4068" s="111"/>
      <c r="J4068" s="111"/>
      <c r="K4068" s="111"/>
      <c r="L4068" s="111"/>
      <c r="M4068" s="111"/>
      <c r="N4068" s="111"/>
      <c r="P4068" s="111"/>
      <c r="Q4068" s="111"/>
      <c r="R4068" s="111"/>
      <c r="S4068" s="111"/>
      <c r="T4068" s="111"/>
      <c r="U4068" s="111"/>
    </row>
    <row r="4069" spans="1:21" s="148" customFormat="1" x14ac:dyDescent="0.3">
      <c r="A4069" s="111"/>
      <c r="B4069" s="52" t="s">
        <v>194</v>
      </c>
      <c r="C4069" s="106"/>
      <c r="D4069" s="106"/>
      <c r="E4069" s="106"/>
      <c r="F4069" s="106"/>
      <c r="G4069" s="106"/>
      <c r="H4069" s="106"/>
      <c r="I4069" s="52" t="s">
        <v>195</v>
      </c>
      <c r="J4069" s="106"/>
      <c r="K4069" s="106"/>
      <c r="L4069" s="106"/>
      <c r="M4069" s="106"/>
      <c r="N4069" s="106"/>
      <c r="O4069" s="106"/>
      <c r="P4069" s="52" t="s">
        <v>196</v>
      </c>
      <c r="Q4069" s="106"/>
      <c r="R4069" s="106"/>
      <c r="S4069" s="106"/>
      <c r="T4069" s="106"/>
      <c r="U4069" s="106"/>
    </row>
    <row r="4070" spans="1:21" s="148" customFormat="1" x14ac:dyDescent="0.3">
      <c r="A4070" s="111"/>
      <c r="B4070" s="131"/>
      <c r="C4070" s="131"/>
      <c r="D4070" s="131"/>
      <c r="E4070" s="131"/>
      <c r="F4070" s="131"/>
      <c r="G4070" s="131"/>
      <c r="H4070" s="106"/>
      <c r="I4070" s="131"/>
      <c r="J4070" s="131"/>
      <c r="K4070" s="131"/>
      <c r="L4070" s="131"/>
      <c r="M4070" s="131"/>
      <c r="N4070" s="131"/>
      <c r="O4070" s="106"/>
      <c r="P4070" s="131"/>
      <c r="Q4070" s="131"/>
      <c r="R4070" s="131"/>
      <c r="S4070" s="131"/>
      <c r="T4070" s="131"/>
      <c r="U4070" s="131"/>
    </row>
    <row r="4071" spans="1:21" s="148" customFormat="1" x14ac:dyDescent="0.3">
      <c r="A4071" s="111"/>
      <c r="B4071" s="132"/>
      <c r="C4071" s="133"/>
      <c r="D4071" s="133"/>
      <c r="E4071" s="134"/>
      <c r="F4071" s="133"/>
      <c r="G4071" s="133"/>
      <c r="H4071" s="106"/>
      <c r="I4071" s="132"/>
      <c r="J4071" s="133"/>
      <c r="K4071" s="133"/>
      <c r="L4071" s="134"/>
      <c r="M4071" s="133"/>
      <c r="N4071" s="133"/>
      <c r="O4071" s="106"/>
      <c r="P4071" s="132"/>
      <c r="Q4071" s="133"/>
      <c r="R4071" s="133"/>
      <c r="S4071" s="134"/>
      <c r="T4071" s="133"/>
      <c r="U4071" s="133"/>
    </row>
    <row r="4072" spans="1:21" s="148" customFormat="1" x14ac:dyDescent="0.3">
      <c r="A4072" s="111"/>
      <c r="B4072" s="133"/>
      <c r="C4072" s="132"/>
      <c r="D4072" s="134"/>
      <c r="E4072" s="133"/>
      <c r="F4072" s="135"/>
      <c r="G4072" s="136"/>
      <c r="H4072" s="106"/>
      <c r="I4072" s="133"/>
      <c r="J4072" s="132"/>
      <c r="K4072" s="134"/>
      <c r="L4072" s="133"/>
      <c r="M4072" s="135"/>
      <c r="N4072" s="136"/>
      <c r="O4072" s="106"/>
      <c r="P4072" s="133"/>
      <c r="Q4072" s="132"/>
      <c r="R4072" s="134"/>
      <c r="S4072" s="133"/>
      <c r="T4072" s="135"/>
      <c r="U4072" s="136"/>
    </row>
    <row r="4073" spans="1:21" s="148" customFormat="1" x14ac:dyDescent="0.3">
      <c r="A4073" s="111"/>
      <c r="B4073" s="135"/>
      <c r="C4073" s="134"/>
      <c r="D4073" s="132"/>
      <c r="E4073" s="135"/>
      <c r="F4073" s="135"/>
      <c r="G4073" s="137"/>
      <c r="H4073" s="106"/>
      <c r="I4073" s="135"/>
      <c r="J4073" s="134"/>
      <c r="K4073" s="132"/>
      <c r="L4073" s="135"/>
      <c r="M4073" s="135"/>
      <c r="N4073" s="137"/>
      <c r="O4073" s="106"/>
      <c r="P4073" s="135"/>
      <c r="Q4073" s="134"/>
      <c r="R4073" s="132"/>
      <c r="S4073" s="135"/>
      <c r="T4073" s="135"/>
      <c r="U4073" s="137"/>
    </row>
    <row r="4074" spans="1:21" s="148" customFormat="1" x14ac:dyDescent="0.3">
      <c r="A4074" s="111"/>
      <c r="B4074" s="134"/>
      <c r="C4074" s="135"/>
      <c r="D4074" s="136"/>
      <c r="E4074" s="132"/>
      <c r="F4074" s="137"/>
      <c r="G4074" s="135"/>
      <c r="H4074" s="106"/>
      <c r="I4074" s="134"/>
      <c r="J4074" s="135"/>
      <c r="K4074" s="136"/>
      <c r="L4074" s="132"/>
      <c r="M4074" s="137"/>
      <c r="N4074" s="135"/>
      <c r="O4074" s="106"/>
      <c r="P4074" s="134"/>
      <c r="Q4074" s="135"/>
      <c r="R4074" s="136"/>
      <c r="S4074" s="132"/>
      <c r="T4074" s="137"/>
      <c r="U4074" s="135"/>
    </row>
    <row r="4075" spans="1:21" s="148" customFormat="1" x14ac:dyDescent="0.3">
      <c r="A4075" s="111"/>
      <c r="B4075" s="137"/>
      <c r="C4075" s="136"/>
      <c r="D4075" s="135"/>
      <c r="E4075" s="137"/>
      <c r="F4075" s="132"/>
      <c r="G4075" s="134"/>
      <c r="H4075" s="106"/>
      <c r="I4075" s="137"/>
      <c r="J4075" s="136"/>
      <c r="K4075" s="135"/>
      <c r="L4075" s="137"/>
      <c r="M4075" s="132"/>
      <c r="N4075" s="134"/>
      <c r="O4075" s="106"/>
      <c r="P4075" s="137"/>
      <c r="Q4075" s="136"/>
      <c r="R4075" s="135"/>
      <c r="S4075" s="137"/>
      <c r="T4075" s="132"/>
      <c r="U4075" s="134"/>
    </row>
    <row r="4076" spans="1:21" s="148" customFormat="1" x14ac:dyDescent="0.3">
      <c r="A4076" s="111"/>
      <c r="B4076" s="135"/>
      <c r="C4076" s="137"/>
      <c r="D4076" s="137"/>
      <c r="E4076" s="135"/>
      <c r="F4076" s="134"/>
      <c r="G4076" s="132"/>
      <c r="H4076" s="106"/>
      <c r="I4076" s="135"/>
      <c r="J4076" s="137"/>
      <c r="K4076" s="137"/>
      <c r="L4076" s="135"/>
      <c r="M4076" s="134"/>
      <c r="N4076" s="132"/>
      <c r="O4076" s="106"/>
      <c r="P4076" s="135"/>
      <c r="Q4076" s="137"/>
      <c r="R4076" s="137"/>
      <c r="S4076" s="135"/>
      <c r="T4076" s="134"/>
      <c r="U4076" s="132"/>
    </row>
    <row r="4077" spans="1:21" s="148" customFormat="1" x14ac:dyDescent="0.3">
      <c r="A4077" s="111"/>
      <c r="B4077" s="136"/>
      <c r="C4077" s="138"/>
      <c r="D4077" s="135"/>
      <c r="E4077" s="138"/>
      <c r="F4077" s="136"/>
      <c r="G4077" s="138"/>
      <c r="H4077" s="106"/>
      <c r="I4077" s="136"/>
      <c r="J4077" s="138"/>
      <c r="K4077" s="135"/>
      <c r="L4077" s="138"/>
      <c r="M4077" s="136"/>
      <c r="N4077" s="138"/>
      <c r="O4077" s="106"/>
      <c r="P4077" s="136"/>
      <c r="Q4077" s="138"/>
      <c r="R4077" s="135"/>
      <c r="S4077" s="138"/>
      <c r="T4077" s="136"/>
      <c r="U4077" s="138"/>
    </row>
    <row r="4078" spans="1:21" s="148" customFormat="1" x14ac:dyDescent="0.3">
      <c r="A4078" s="111"/>
      <c r="B4078" s="145"/>
      <c r="C4078" s="146"/>
      <c r="D4078" s="145"/>
      <c r="E4078" s="147"/>
      <c r="F4078" s="145"/>
      <c r="G4078" s="146"/>
      <c r="H4078" s="106"/>
      <c r="I4078" s="145"/>
      <c r="J4078" s="146"/>
      <c r="K4078" s="145"/>
      <c r="L4078" s="147"/>
      <c r="M4078" s="145"/>
      <c r="N4078" s="146"/>
      <c r="O4078" s="106"/>
      <c r="P4078" s="145"/>
      <c r="Q4078" s="146"/>
      <c r="R4078" s="145"/>
      <c r="S4078" s="147"/>
      <c r="T4078" s="145"/>
      <c r="U4078" s="146"/>
    </row>
    <row r="4079" spans="1:21" s="148" customFormat="1" x14ac:dyDescent="0.3">
      <c r="A4079" s="111"/>
      <c r="C4079" s="111" t="s">
        <v>197</v>
      </c>
      <c r="D4079" s="111" t="s">
        <v>3</v>
      </c>
      <c r="E4079" s="111" t="s">
        <v>203</v>
      </c>
      <c r="J4079" s="111" t="s">
        <v>197</v>
      </c>
      <c r="K4079" s="111" t="s">
        <v>3</v>
      </c>
      <c r="L4079" s="111" t="s">
        <v>203</v>
      </c>
      <c r="Q4079" s="111" t="s">
        <v>197</v>
      </c>
      <c r="R4079" s="111" t="s">
        <v>3</v>
      </c>
      <c r="S4079" s="111" t="s">
        <v>203</v>
      </c>
    </row>
    <row r="4080" spans="1:21" s="148" customFormat="1" x14ac:dyDescent="0.3">
      <c r="A4080" s="111"/>
      <c r="B4080" s="111" t="s">
        <v>199</v>
      </c>
      <c r="C4080" s="148" t="e">
        <f>AVERAGE(B4071,C4072,D4073,E4074,F4075,G4076)</f>
        <v>#DIV/0!</v>
      </c>
      <c r="D4080" s="148" t="e">
        <f>STDEV(B4071,C4072,D4073,E4074,F4075,G4076)</f>
        <v>#DIV/0!</v>
      </c>
      <c r="E4080" s="148" t="e">
        <f>ROUND((D4080/C4080)*100,2)&amp;"%"</f>
        <v>#DIV/0!</v>
      </c>
      <c r="I4080" s="111" t="s">
        <v>199</v>
      </c>
      <c r="J4080" s="148" t="e">
        <f>AVERAGE(I4071,J4072,K4073,L4074,M4075,N4076)</f>
        <v>#DIV/0!</v>
      </c>
      <c r="K4080" s="148" t="e">
        <f>STDEV(I4071,J4072,K4073,L4074,M4075,N4076)</f>
        <v>#DIV/0!</v>
      </c>
      <c r="L4080" s="148" t="e">
        <f>ROUND((K4080/J4080)*100,2)&amp;"%"</f>
        <v>#DIV/0!</v>
      </c>
      <c r="P4080" s="111" t="s">
        <v>199</v>
      </c>
      <c r="Q4080" s="148" t="e">
        <f>AVERAGE(P4071,Q4072,R4073,S4074,T4075,U4076)</f>
        <v>#DIV/0!</v>
      </c>
      <c r="R4080" s="148" t="e">
        <f>STDEV(P4071,Q4072,R4073,S4074,T4075,U4076)</f>
        <v>#DIV/0!</v>
      </c>
      <c r="S4080" s="148" t="e">
        <f>ROUND((R4080/Q4080)*100,2)&amp;"%"</f>
        <v>#DIV/0!</v>
      </c>
    </row>
    <row r="4081" spans="1:21" s="148" customFormat="1" x14ac:dyDescent="0.3">
      <c r="A4081" s="111"/>
      <c r="B4081" s="111" t="s">
        <v>198</v>
      </c>
      <c r="C4081" s="148" t="e">
        <f>AVERAGE(B4072,C4071,D4071,F4071,G4071,E4072)</f>
        <v>#DIV/0!</v>
      </c>
      <c r="D4081" s="148" t="e">
        <f>STDEV(B4072,C4071,D4071,E4072,F4071,G4071)</f>
        <v>#DIV/0!</v>
      </c>
      <c r="E4081" s="148" t="e">
        <f t="shared" ref="E4081:E4085" si="678">ROUND((D4081/C4081)*100,2)&amp;"%"</f>
        <v>#DIV/0!</v>
      </c>
      <c r="F4081" s="111"/>
      <c r="G4081" s="111"/>
      <c r="I4081" s="111" t="s">
        <v>198</v>
      </c>
      <c r="J4081" s="148" t="e">
        <f>AVERAGE(I4072,J4071,K4071,M4071,N4071,L4072)</f>
        <v>#DIV/0!</v>
      </c>
      <c r="K4081" s="148" t="e">
        <f>STDEV(I4072,J4071,K4071,L4072,M4071,N4071)</f>
        <v>#DIV/0!</v>
      </c>
      <c r="L4081" s="148" t="e">
        <f t="shared" ref="L4081:L4085" si="679">ROUND((K4081/J4081)*100,2)&amp;"%"</f>
        <v>#DIV/0!</v>
      </c>
      <c r="M4081" s="111"/>
      <c r="N4081" s="111"/>
      <c r="P4081" s="111" t="s">
        <v>198</v>
      </c>
      <c r="Q4081" s="148" t="e">
        <f>AVERAGE(P4072,Q4071,R4071,T4071,U4071,S4072)</f>
        <v>#DIV/0!</v>
      </c>
      <c r="R4081" s="148" t="e">
        <f>STDEV(P4072,Q4071,R4071,S4072,T4071,U4071)</f>
        <v>#DIV/0!</v>
      </c>
      <c r="S4081" s="148" t="e">
        <f t="shared" ref="S4081:S4085" si="680">ROUND((R4081/Q4081)*100,2)&amp;"%"</f>
        <v>#DIV/0!</v>
      </c>
      <c r="T4081" s="111"/>
      <c r="U4081" s="111"/>
    </row>
    <row r="4082" spans="1:21" s="148" customFormat="1" x14ac:dyDescent="0.3">
      <c r="A4082" s="111"/>
      <c r="B4082" s="111" t="s">
        <v>200</v>
      </c>
      <c r="C4082" s="148" t="e">
        <f>AVERAGE(B4074,C4073,D4072,E4071,F4076,G4075)</f>
        <v>#DIV/0!</v>
      </c>
      <c r="D4082" s="148" t="e">
        <f>STDEV(B4074,C4073,D4072,E4071,F4076,G4075)</f>
        <v>#DIV/0!</v>
      </c>
      <c r="E4082" s="148" t="e">
        <f t="shared" si="678"/>
        <v>#DIV/0!</v>
      </c>
      <c r="F4082" s="111"/>
      <c r="G4082" s="111"/>
      <c r="I4082" s="111" t="s">
        <v>200</v>
      </c>
      <c r="J4082" s="148" t="e">
        <f>AVERAGE(I4074,J4073,K4072,L4071,M4076,N4075)</f>
        <v>#DIV/0!</v>
      </c>
      <c r="K4082" s="148" t="e">
        <f>STDEV(I4074,J4073,K4072,L4071,M4076,N4075)</f>
        <v>#DIV/0!</v>
      </c>
      <c r="L4082" s="148" t="e">
        <f t="shared" si="679"/>
        <v>#DIV/0!</v>
      </c>
      <c r="M4082" s="111"/>
      <c r="N4082" s="111"/>
      <c r="P4082" s="111" t="s">
        <v>200</v>
      </c>
      <c r="Q4082" s="148" t="e">
        <f>AVERAGE(P4074,Q4073,R4072,S4071,T4076,U4075)</f>
        <v>#DIV/0!</v>
      </c>
      <c r="R4082" s="148" t="e">
        <f>STDEV(P4074,Q4073,R4072,S4071,T4076,U4075)</f>
        <v>#DIV/0!</v>
      </c>
      <c r="S4082" s="148" t="e">
        <f t="shared" si="680"/>
        <v>#DIV/0!</v>
      </c>
      <c r="T4082" s="111"/>
      <c r="U4082" s="111"/>
    </row>
    <row r="4083" spans="1:21" s="148" customFormat="1" x14ac:dyDescent="0.3">
      <c r="A4083" s="111"/>
      <c r="B4083" s="111" t="s">
        <v>201</v>
      </c>
      <c r="C4083" s="148" t="e">
        <f>AVERAGE(B4075,C4076,D4076,E4075,F4074,G4073)</f>
        <v>#DIV/0!</v>
      </c>
      <c r="D4083" s="148" t="e">
        <f>STDEV(B4075,C4076,D4076,E4075,F4074,G4073)</f>
        <v>#DIV/0!</v>
      </c>
      <c r="E4083" s="148" t="e">
        <f t="shared" si="678"/>
        <v>#DIV/0!</v>
      </c>
      <c r="F4083" s="111"/>
      <c r="G4083" s="111"/>
      <c r="I4083" s="111" t="s">
        <v>201</v>
      </c>
      <c r="J4083" s="148" t="e">
        <f>AVERAGE(I4075,J4076,K4076,L4075,M4074,N4073)</f>
        <v>#DIV/0!</v>
      </c>
      <c r="K4083" s="148" t="e">
        <f>STDEV(I4075,J4076,K4076,L4075,M4074,N4073)</f>
        <v>#DIV/0!</v>
      </c>
      <c r="L4083" s="148" t="e">
        <f t="shared" si="679"/>
        <v>#DIV/0!</v>
      </c>
      <c r="M4083" s="111"/>
      <c r="N4083" s="111"/>
      <c r="P4083" s="111" t="s">
        <v>201</v>
      </c>
      <c r="Q4083" s="148" t="e">
        <f>AVERAGE(P4075,Q4076,R4076,S4075,T4074,U4073)</f>
        <v>#DIV/0!</v>
      </c>
      <c r="R4083" s="148" t="e">
        <f>STDEV(P4075,Q4076,R4076,S4075,T4074,U4073)</f>
        <v>#DIV/0!</v>
      </c>
      <c r="S4083" s="148" t="e">
        <f t="shared" si="680"/>
        <v>#DIV/0!</v>
      </c>
      <c r="T4083" s="111"/>
      <c r="U4083" s="111"/>
    </row>
    <row r="4084" spans="1:21" s="148" customFormat="1" x14ac:dyDescent="0.3">
      <c r="A4084" s="111"/>
      <c r="B4084" s="111" t="s">
        <v>202</v>
      </c>
      <c r="C4084" s="148" t="e">
        <f>AVERAGE(B4077,C4075,D4074,G4072,F4077,E4078)</f>
        <v>#DIV/0!</v>
      </c>
      <c r="D4084" s="148" t="e">
        <f>STDEV(B4077,C4075,D4074,G4072,F4077,E4078)</f>
        <v>#DIV/0!</v>
      </c>
      <c r="E4084" s="148" t="e">
        <f t="shared" si="678"/>
        <v>#DIV/0!</v>
      </c>
      <c r="F4084" s="111"/>
      <c r="G4084" s="111"/>
      <c r="I4084" s="111" t="s">
        <v>202</v>
      </c>
      <c r="J4084" s="148" t="e">
        <f>AVERAGE(I4077,J4075,K4074,N4072,M4077,L4078)</f>
        <v>#DIV/0!</v>
      </c>
      <c r="K4084" s="148" t="e">
        <f>STDEV(I4077,J4075,K4074,N4072,M4077,L4078)</f>
        <v>#DIV/0!</v>
      </c>
      <c r="L4084" s="148" t="e">
        <f t="shared" si="679"/>
        <v>#DIV/0!</v>
      </c>
      <c r="M4084" s="111"/>
      <c r="N4084" s="111"/>
      <c r="P4084" s="111" t="s">
        <v>202</v>
      </c>
      <c r="Q4084" s="148" t="e">
        <f>AVERAGE(P4077,Q4075,R4074,U4072,T4077,S4078)</f>
        <v>#DIV/0!</v>
      </c>
      <c r="R4084" s="148" t="e">
        <f>STDEV(P4077,Q4075,R4074,U4072,T4077,S4078)</f>
        <v>#DIV/0!</v>
      </c>
      <c r="S4084" s="148" t="e">
        <f t="shared" si="680"/>
        <v>#DIV/0!</v>
      </c>
      <c r="T4084" s="111"/>
      <c r="U4084" s="111"/>
    </row>
    <row r="4085" spans="1:21" s="148" customFormat="1" x14ac:dyDescent="0.3">
      <c r="A4085" s="111"/>
      <c r="B4085" s="111" t="s">
        <v>204</v>
      </c>
      <c r="C4085" s="148" t="e">
        <f>AVERAGE(B4078,C4077,D4078,E4077,F4078,G4077)</f>
        <v>#DIV/0!</v>
      </c>
      <c r="D4085" s="148" t="e">
        <f>STDEV(B4078,C4077,D4078,E4077,F4078,G4077)</f>
        <v>#DIV/0!</v>
      </c>
      <c r="E4085" s="148" t="e">
        <f t="shared" si="678"/>
        <v>#DIV/0!</v>
      </c>
      <c r="F4085" s="111"/>
      <c r="G4085" s="111"/>
      <c r="I4085" s="111" t="s">
        <v>204</v>
      </c>
      <c r="J4085" s="148" t="e">
        <f>AVERAGE(I4078,J4077,K4078,L4077,M4078,N4077)</f>
        <v>#DIV/0!</v>
      </c>
      <c r="K4085" s="148" t="e">
        <f>STDEV(I4078,J4077,K4078,L4077,M4078,N4077)</f>
        <v>#DIV/0!</v>
      </c>
      <c r="L4085" s="148" t="e">
        <f t="shared" si="679"/>
        <v>#DIV/0!</v>
      </c>
      <c r="M4085" s="111"/>
      <c r="N4085" s="111"/>
      <c r="P4085" s="111" t="s">
        <v>204</v>
      </c>
      <c r="Q4085" s="148" t="e">
        <f>AVERAGE(P4078,Q4077,R4078,S4077,T4078,U4077)</f>
        <v>#DIV/0!</v>
      </c>
      <c r="R4085" s="148" t="e">
        <f>STDEV(P4078,Q4077,R4078,S4077,T4078,U4077)</f>
        <v>#DIV/0!</v>
      </c>
      <c r="S4085" s="148" t="e">
        <f t="shared" si="680"/>
        <v>#DIV/0!</v>
      </c>
      <c r="T4085" s="111"/>
      <c r="U4085" s="111"/>
    </row>
    <row r="4086" spans="1:21" s="148" customFormat="1" x14ac:dyDescent="0.3">
      <c r="A4086" s="111"/>
      <c r="B4086" s="111"/>
      <c r="C4086" s="111"/>
      <c r="D4086" s="111"/>
      <c r="E4086" s="111"/>
      <c r="F4086" s="111"/>
      <c r="G4086" s="111"/>
      <c r="I4086" s="111"/>
      <c r="J4086" s="111"/>
      <c r="K4086" s="111"/>
      <c r="L4086" s="111"/>
      <c r="M4086" s="111"/>
      <c r="N4086" s="111"/>
      <c r="P4086" s="111"/>
      <c r="Q4086" s="111"/>
      <c r="R4086" s="111"/>
      <c r="S4086" s="111"/>
      <c r="T4086" s="111"/>
      <c r="U4086" s="111"/>
    </row>
    <row r="4087" spans="1:21" s="148" customFormat="1" x14ac:dyDescent="0.3">
      <c r="A4087" s="111"/>
      <c r="B4087" s="52" t="s">
        <v>194</v>
      </c>
      <c r="C4087" s="106"/>
      <c r="D4087" s="106"/>
      <c r="E4087" s="106"/>
      <c r="F4087" s="106"/>
      <c r="G4087" s="106"/>
      <c r="H4087" s="106"/>
      <c r="I4087" s="52" t="s">
        <v>195</v>
      </c>
      <c r="J4087" s="106"/>
      <c r="K4087" s="106"/>
      <c r="L4087" s="106"/>
      <c r="M4087" s="106"/>
      <c r="N4087" s="106"/>
      <c r="O4087" s="106"/>
      <c r="P4087" s="52" t="s">
        <v>196</v>
      </c>
      <c r="Q4087" s="106"/>
      <c r="R4087" s="106"/>
      <c r="S4087" s="106"/>
      <c r="T4087" s="106"/>
      <c r="U4087" s="106"/>
    </row>
    <row r="4088" spans="1:21" s="148" customFormat="1" x14ac:dyDescent="0.3">
      <c r="A4088" s="111"/>
      <c r="B4088" s="131"/>
      <c r="C4088" s="131"/>
      <c r="D4088" s="131"/>
      <c r="E4088" s="131"/>
      <c r="F4088" s="131"/>
      <c r="G4088" s="131"/>
      <c r="H4088" s="106"/>
      <c r="I4088" s="131"/>
      <c r="J4088" s="131"/>
      <c r="K4088" s="131"/>
      <c r="L4088" s="131"/>
      <c r="M4088" s="131"/>
      <c r="N4088" s="131"/>
      <c r="O4088" s="106"/>
      <c r="P4088" s="131"/>
      <c r="Q4088" s="131"/>
      <c r="R4088" s="131"/>
      <c r="S4088" s="131"/>
      <c r="T4088" s="131"/>
      <c r="U4088" s="131"/>
    </row>
    <row r="4089" spans="1:21" s="148" customFormat="1" x14ac:dyDescent="0.3">
      <c r="A4089" s="111"/>
      <c r="B4089" s="132"/>
      <c r="C4089" s="133"/>
      <c r="D4089" s="133"/>
      <c r="E4089" s="134"/>
      <c r="F4089" s="133"/>
      <c r="G4089" s="133"/>
      <c r="H4089" s="106"/>
      <c r="I4089" s="132"/>
      <c r="J4089" s="133"/>
      <c r="K4089" s="133"/>
      <c r="L4089" s="134"/>
      <c r="M4089" s="133"/>
      <c r="N4089" s="133"/>
      <c r="O4089" s="106"/>
      <c r="P4089" s="132"/>
      <c r="Q4089" s="133"/>
      <c r="R4089" s="133"/>
      <c r="S4089" s="134"/>
      <c r="T4089" s="133"/>
      <c r="U4089" s="133"/>
    </row>
    <row r="4090" spans="1:21" s="148" customFormat="1" x14ac:dyDescent="0.3">
      <c r="A4090" s="111"/>
      <c r="B4090" s="133"/>
      <c r="C4090" s="132"/>
      <c r="D4090" s="134"/>
      <c r="E4090" s="133"/>
      <c r="F4090" s="135"/>
      <c r="G4090" s="136"/>
      <c r="H4090" s="106"/>
      <c r="I4090" s="133"/>
      <c r="J4090" s="132"/>
      <c r="K4090" s="134"/>
      <c r="L4090" s="133"/>
      <c r="M4090" s="135"/>
      <c r="N4090" s="136"/>
      <c r="O4090" s="106"/>
      <c r="P4090" s="133"/>
      <c r="Q4090" s="132"/>
      <c r="R4090" s="134"/>
      <c r="S4090" s="133"/>
      <c r="T4090" s="135"/>
      <c r="U4090" s="136"/>
    </row>
    <row r="4091" spans="1:21" s="148" customFormat="1" x14ac:dyDescent="0.3">
      <c r="A4091" s="111"/>
      <c r="B4091" s="135"/>
      <c r="C4091" s="134"/>
      <c r="D4091" s="132"/>
      <c r="E4091" s="135"/>
      <c r="F4091" s="135"/>
      <c r="G4091" s="137"/>
      <c r="H4091" s="106"/>
      <c r="I4091" s="135"/>
      <c r="J4091" s="134"/>
      <c r="K4091" s="132"/>
      <c r="L4091" s="135"/>
      <c r="M4091" s="135"/>
      <c r="N4091" s="137"/>
      <c r="O4091" s="106"/>
      <c r="P4091" s="135"/>
      <c r="Q4091" s="134"/>
      <c r="R4091" s="132"/>
      <c r="S4091" s="135"/>
      <c r="T4091" s="135"/>
      <c r="U4091" s="137"/>
    </row>
    <row r="4092" spans="1:21" s="148" customFormat="1" x14ac:dyDescent="0.3">
      <c r="A4092" s="111"/>
      <c r="B4092" s="134"/>
      <c r="C4092" s="135"/>
      <c r="D4092" s="136"/>
      <c r="E4092" s="132"/>
      <c r="F4092" s="137"/>
      <c r="G4092" s="135"/>
      <c r="H4092" s="106"/>
      <c r="I4092" s="134"/>
      <c r="J4092" s="135"/>
      <c r="K4092" s="136"/>
      <c r="L4092" s="132"/>
      <c r="M4092" s="137"/>
      <c r="N4092" s="135"/>
      <c r="O4092" s="106"/>
      <c r="P4092" s="134"/>
      <c r="Q4092" s="135"/>
      <c r="R4092" s="136"/>
      <c r="S4092" s="132"/>
      <c r="T4092" s="137"/>
      <c r="U4092" s="135"/>
    </row>
    <row r="4093" spans="1:21" s="148" customFormat="1" x14ac:dyDescent="0.3">
      <c r="A4093" s="111"/>
      <c r="B4093" s="137"/>
      <c r="C4093" s="136"/>
      <c r="D4093" s="135"/>
      <c r="E4093" s="137"/>
      <c r="F4093" s="132"/>
      <c r="G4093" s="134"/>
      <c r="H4093" s="106"/>
      <c r="I4093" s="137"/>
      <c r="J4093" s="136"/>
      <c r="K4093" s="135"/>
      <c r="L4093" s="137"/>
      <c r="M4093" s="132"/>
      <c r="N4093" s="134"/>
      <c r="O4093" s="106"/>
      <c r="P4093" s="137"/>
      <c r="Q4093" s="136"/>
      <c r="R4093" s="135"/>
      <c r="S4093" s="137"/>
      <c r="T4093" s="132"/>
      <c r="U4093" s="134"/>
    </row>
    <row r="4094" spans="1:21" s="148" customFormat="1" x14ac:dyDescent="0.3">
      <c r="A4094" s="111"/>
      <c r="B4094" s="135"/>
      <c r="C4094" s="137"/>
      <c r="D4094" s="137"/>
      <c r="E4094" s="135"/>
      <c r="F4094" s="134"/>
      <c r="G4094" s="132"/>
      <c r="H4094" s="106"/>
      <c r="I4094" s="135"/>
      <c r="J4094" s="137"/>
      <c r="K4094" s="137"/>
      <c r="L4094" s="135"/>
      <c r="M4094" s="134"/>
      <c r="N4094" s="132"/>
      <c r="O4094" s="106"/>
      <c r="P4094" s="135"/>
      <c r="Q4094" s="137"/>
      <c r="R4094" s="137"/>
      <c r="S4094" s="135"/>
      <c r="T4094" s="134"/>
      <c r="U4094" s="132"/>
    </row>
    <row r="4095" spans="1:21" s="148" customFormat="1" x14ac:dyDescent="0.3">
      <c r="A4095" s="111"/>
      <c r="B4095" s="136"/>
      <c r="C4095" s="138"/>
      <c r="D4095" s="135"/>
      <c r="E4095" s="138"/>
      <c r="F4095" s="136"/>
      <c r="G4095" s="138"/>
      <c r="H4095" s="106"/>
      <c r="I4095" s="136"/>
      <c r="J4095" s="138"/>
      <c r="K4095" s="135"/>
      <c r="L4095" s="138"/>
      <c r="M4095" s="136"/>
      <c r="N4095" s="138"/>
      <c r="O4095" s="106"/>
      <c r="P4095" s="136"/>
      <c r="Q4095" s="138"/>
      <c r="R4095" s="135"/>
      <c r="S4095" s="138"/>
      <c r="T4095" s="136"/>
      <c r="U4095" s="138"/>
    </row>
    <row r="4096" spans="1:21" s="148" customFormat="1" x14ac:dyDescent="0.3">
      <c r="A4096" s="111"/>
      <c r="B4096" s="145"/>
      <c r="C4096" s="146"/>
      <c r="D4096" s="145"/>
      <c r="E4096" s="147"/>
      <c r="F4096" s="145"/>
      <c r="G4096" s="146"/>
      <c r="H4096" s="106"/>
      <c r="I4096" s="145"/>
      <c r="J4096" s="146"/>
      <c r="K4096" s="145"/>
      <c r="L4096" s="147"/>
      <c r="M4096" s="145"/>
      <c r="N4096" s="146"/>
      <c r="O4096" s="106"/>
      <c r="P4096" s="145"/>
      <c r="Q4096" s="146"/>
      <c r="R4096" s="145"/>
      <c r="S4096" s="147"/>
      <c r="T4096" s="145"/>
      <c r="U4096" s="146"/>
    </row>
    <row r="4097" spans="1:21" s="148" customFormat="1" x14ac:dyDescent="0.3">
      <c r="A4097" s="111"/>
      <c r="C4097" s="111" t="s">
        <v>197</v>
      </c>
      <c r="D4097" s="111" t="s">
        <v>3</v>
      </c>
      <c r="E4097" s="111" t="s">
        <v>203</v>
      </c>
      <c r="J4097" s="111" t="s">
        <v>197</v>
      </c>
      <c r="K4097" s="111" t="s">
        <v>3</v>
      </c>
      <c r="L4097" s="111" t="s">
        <v>203</v>
      </c>
      <c r="Q4097" s="111" t="s">
        <v>197</v>
      </c>
      <c r="R4097" s="111" t="s">
        <v>3</v>
      </c>
      <c r="S4097" s="111" t="s">
        <v>203</v>
      </c>
    </row>
    <row r="4098" spans="1:21" s="148" customFormat="1" x14ac:dyDescent="0.3">
      <c r="A4098" s="111"/>
      <c r="B4098" s="111" t="s">
        <v>199</v>
      </c>
      <c r="C4098" s="148" t="e">
        <f>AVERAGE(B4089,C4090,D4091,E4092,F4093,G4094)</f>
        <v>#DIV/0!</v>
      </c>
      <c r="D4098" s="148" t="e">
        <f>STDEV(B4089,C4090,D4091,E4092,F4093,G4094)</f>
        <v>#DIV/0!</v>
      </c>
      <c r="E4098" s="148" t="e">
        <f>ROUND((D4098/C4098)*100,2)&amp;"%"</f>
        <v>#DIV/0!</v>
      </c>
      <c r="I4098" s="111" t="s">
        <v>199</v>
      </c>
      <c r="J4098" s="148" t="e">
        <f>AVERAGE(I4089,J4090,K4091,L4092,M4093,N4094)</f>
        <v>#DIV/0!</v>
      </c>
      <c r="K4098" s="148" t="e">
        <f>STDEV(I4089,J4090,K4091,L4092,M4093,N4094)</f>
        <v>#DIV/0!</v>
      </c>
      <c r="L4098" s="148" t="e">
        <f>ROUND((K4098/J4098)*100,2)&amp;"%"</f>
        <v>#DIV/0!</v>
      </c>
      <c r="P4098" s="111" t="s">
        <v>199</v>
      </c>
      <c r="Q4098" s="148" t="e">
        <f>AVERAGE(P4089,Q4090,R4091,S4092,T4093,U4094)</f>
        <v>#DIV/0!</v>
      </c>
      <c r="R4098" s="148" t="e">
        <f>STDEV(P4089,Q4090,R4091,S4092,T4093,U4094)</f>
        <v>#DIV/0!</v>
      </c>
      <c r="S4098" s="148" t="e">
        <f>ROUND((R4098/Q4098)*100,2)&amp;"%"</f>
        <v>#DIV/0!</v>
      </c>
    </row>
    <row r="4099" spans="1:21" s="148" customFormat="1" x14ac:dyDescent="0.3">
      <c r="A4099" s="111"/>
      <c r="B4099" s="111" t="s">
        <v>198</v>
      </c>
      <c r="C4099" s="148" t="e">
        <f>AVERAGE(B4090,C4089,D4089,F4089,G4089,E4090)</f>
        <v>#DIV/0!</v>
      </c>
      <c r="D4099" s="148" t="e">
        <f>STDEV(B4090,C4089,D4089,E4090,F4089,G4089)</f>
        <v>#DIV/0!</v>
      </c>
      <c r="E4099" s="148" t="e">
        <f t="shared" ref="E4099:E4103" si="681">ROUND((D4099/C4099)*100,2)&amp;"%"</f>
        <v>#DIV/0!</v>
      </c>
      <c r="F4099" s="111"/>
      <c r="G4099" s="111"/>
      <c r="I4099" s="111" t="s">
        <v>198</v>
      </c>
      <c r="J4099" s="148" t="e">
        <f>AVERAGE(I4090,J4089,K4089,M4089,N4089,L4090)</f>
        <v>#DIV/0!</v>
      </c>
      <c r="K4099" s="148" t="e">
        <f>STDEV(I4090,J4089,K4089,L4090,M4089,N4089)</f>
        <v>#DIV/0!</v>
      </c>
      <c r="L4099" s="148" t="e">
        <f t="shared" ref="L4099:L4103" si="682">ROUND((K4099/J4099)*100,2)&amp;"%"</f>
        <v>#DIV/0!</v>
      </c>
      <c r="M4099" s="111"/>
      <c r="N4099" s="111"/>
      <c r="P4099" s="111" t="s">
        <v>198</v>
      </c>
      <c r="Q4099" s="148" t="e">
        <f>AVERAGE(P4090,Q4089,R4089,T4089,U4089,S4090)</f>
        <v>#DIV/0!</v>
      </c>
      <c r="R4099" s="148" t="e">
        <f>STDEV(P4090,Q4089,R4089,S4090,T4089,U4089)</f>
        <v>#DIV/0!</v>
      </c>
      <c r="S4099" s="148" t="e">
        <f t="shared" ref="S4099:S4103" si="683">ROUND((R4099/Q4099)*100,2)&amp;"%"</f>
        <v>#DIV/0!</v>
      </c>
      <c r="T4099" s="111"/>
      <c r="U4099" s="111"/>
    </row>
    <row r="4100" spans="1:21" s="148" customFormat="1" x14ac:dyDescent="0.3">
      <c r="A4100" s="111"/>
      <c r="B4100" s="111" t="s">
        <v>200</v>
      </c>
      <c r="C4100" s="148" t="e">
        <f>AVERAGE(B4092,C4091,D4090,E4089,F4094,G4093)</f>
        <v>#DIV/0!</v>
      </c>
      <c r="D4100" s="148" t="e">
        <f>STDEV(B4092,C4091,D4090,E4089,F4094,G4093)</f>
        <v>#DIV/0!</v>
      </c>
      <c r="E4100" s="148" t="e">
        <f t="shared" si="681"/>
        <v>#DIV/0!</v>
      </c>
      <c r="F4100" s="111"/>
      <c r="G4100" s="111"/>
      <c r="I4100" s="111" t="s">
        <v>200</v>
      </c>
      <c r="J4100" s="148" t="e">
        <f>AVERAGE(I4092,J4091,K4090,L4089,M4094,N4093)</f>
        <v>#DIV/0!</v>
      </c>
      <c r="K4100" s="148" t="e">
        <f>STDEV(I4092,J4091,K4090,L4089,M4094,N4093)</f>
        <v>#DIV/0!</v>
      </c>
      <c r="L4100" s="148" t="e">
        <f t="shared" si="682"/>
        <v>#DIV/0!</v>
      </c>
      <c r="M4100" s="111"/>
      <c r="N4100" s="111"/>
      <c r="P4100" s="111" t="s">
        <v>200</v>
      </c>
      <c r="Q4100" s="148" t="e">
        <f>AVERAGE(P4092,Q4091,R4090,S4089,T4094,U4093)</f>
        <v>#DIV/0!</v>
      </c>
      <c r="R4100" s="148" t="e">
        <f>STDEV(P4092,Q4091,R4090,S4089,T4094,U4093)</f>
        <v>#DIV/0!</v>
      </c>
      <c r="S4100" s="148" t="e">
        <f t="shared" si="683"/>
        <v>#DIV/0!</v>
      </c>
      <c r="T4100" s="111"/>
      <c r="U4100" s="111"/>
    </row>
    <row r="4101" spans="1:21" s="148" customFormat="1" x14ac:dyDescent="0.3">
      <c r="A4101" s="111"/>
      <c r="B4101" s="111" t="s">
        <v>201</v>
      </c>
      <c r="C4101" s="148" t="e">
        <f>AVERAGE(B4093,C4094,D4094,E4093,F4092,G4091)</f>
        <v>#DIV/0!</v>
      </c>
      <c r="D4101" s="148" t="e">
        <f>STDEV(B4093,C4094,D4094,E4093,F4092,G4091)</f>
        <v>#DIV/0!</v>
      </c>
      <c r="E4101" s="148" t="e">
        <f t="shared" si="681"/>
        <v>#DIV/0!</v>
      </c>
      <c r="F4101" s="111"/>
      <c r="G4101" s="111"/>
      <c r="I4101" s="111" t="s">
        <v>201</v>
      </c>
      <c r="J4101" s="148" t="e">
        <f>AVERAGE(I4093,J4094,K4094,L4093,M4092,N4091)</f>
        <v>#DIV/0!</v>
      </c>
      <c r="K4101" s="148" t="e">
        <f>STDEV(I4093,J4094,K4094,L4093,M4092,N4091)</f>
        <v>#DIV/0!</v>
      </c>
      <c r="L4101" s="148" t="e">
        <f t="shared" si="682"/>
        <v>#DIV/0!</v>
      </c>
      <c r="M4101" s="111"/>
      <c r="N4101" s="111"/>
      <c r="P4101" s="111" t="s">
        <v>201</v>
      </c>
      <c r="Q4101" s="148" t="e">
        <f>AVERAGE(P4093,Q4094,R4094,S4093,T4092,U4091)</f>
        <v>#DIV/0!</v>
      </c>
      <c r="R4101" s="148" t="e">
        <f>STDEV(P4093,Q4094,R4094,S4093,T4092,U4091)</f>
        <v>#DIV/0!</v>
      </c>
      <c r="S4101" s="148" t="e">
        <f t="shared" si="683"/>
        <v>#DIV/0!</v>
      </c>
      <c r="T4101" s="111"/>
      <c r="U4101" s="111"/>
    </row>
    <row r="4102" spans="1:21" s="148" customFormat="1" x14ac:dyDescent="0.3">
      <c r="A4102" s="111"/>
      <c r="B4102" s="111" t="s">
        <v>202</v>
      </c>
      <c r="C4102" s="148" t="e">
        <f>AVERAGE(B4095,C4093,D4092,G4090,F4095,E4096)</f>
        <v>#DIV/0!</v>
      </c>
      <c r="D4102" s="148" t="e">
        <f>STDEV(B4095,C4093,D4092,G4090,F4095,E4096)</f>
        <v>#DIV/0!</v>
      </c>
      <c r="E4102" s="148" t="e">
        <f t="shared" si="681"/>
        <v>#DIV/0!</v>
      </c>
      <c r="F4102" s="111"/>
      <c r="G4102" s="111"/>
      <c r="I4102" s="111" t="s">
        <v>202</v>
      </c>
      <c r="J4102" s="148" t="e">
        <f>AVERAGE(I4095,J4093,K4092,N4090,M4095,L4096)</f>
        <v>#DIV/0!</v>
      </c>
      <c r="K4102" s="148" t="e">
        <f>STDEV(I4095,J4093,K4092,N4090,M4095,L4096)</f>
        <v>#DIV/0!</v>
      </c>
      <c r="L4102" s="148" t="e">
        <f t="shared" si="682"/>
        <v>#DIV/0!</v>
      </c>
      <c r="M4102" s="111"/>
      <c r="N4102" s="111"/>
      <c r="P4102" s="111" t="s">
        <v>202</v>
      </c>
      <c r="Q4102" s="148" t="e">
        <f>AVERAGE(P4095,Q4093,R4092,U4090,T4095,S4096)</f>
        <v>#DIV/0!</v>
      </c>
      <c r="R4102" s="148" t="e">
        <f>STDEV(P4095,Q4093,R4092,U4090,T4095,S4096)</f>
        <v>#DIV/0!</v>
      </c>
      <c r="S4102" s="148" t="e">
        <f t="shared" si="683"/>
        <v>#DIV/0!</v>
      </c>
      <c r="T4102" s="111"/>
      <c r="U4102" s="111"/>
    </row>
    <row r="4103" spans="1:21" s="148" customFormat="1" x14ac:dyDescent="0.3">
      <c r="A4103" s="111"/>
      <c r="B4103" s="111" t="s">
        <v>204</v>
      </c>
      <c r="C4103" s="148" t="e">
        <f>AVERAGE(B4096,C4095,D4096,E4095,F4096,G4095)</f>
        <v>#DIV/0!</v>
      </c>
      <c r="D4103" s="148" t="e">
        <f>STDEV(B4096,C4095,D4096,E4095,F4096,G4095)</f>
        <v>#DIV/0!</v>
      </c>
      <c r="E4103" s="148" t="e">
        <f t="shared" si="681"/>
        <v>#DIV/0!</v>
      </c>
      <c r="F4103" s="111"/>
      <c r="G4103" s="111"/>
      <c r="I4103" s="111" t="s">
        <v>204</v>
      </c>
      <c r="J4103" s="148" t="e">
        <f>AVERAGE(I4096,J4095,K4096,L4095,M4096,N4095)</f>
        <v>#DIV/0!</v>
      </c>
      <c r="K4103" s="148" t="e">
        <f>STDEV(I4096,J4095,K4096,L4095,M4096,N4095)</f>
        <v>#DIV/0!</v>
      </c>
      <c r="L4103" s="148" t="e">
        <f t="shared" si="682"/>
        <v>#DIV/0!</v>
      </c>
      <c r="M4103" s="111"/>
      <c r="N4103" s="111"/>
      <c r="P4103" s="111" t="s">
        <v>204</v>
      </c>
      <c r="Q4103" s="148" t="e">
        <f>AVERAGE(P4096,Q4095,R4096,S4095,T4096,U4095)</f>
        <v>#DIV/0!</v>
      </c>
      <c r="R4103" s="148" t="e">
        <f>STDEV(P4096,Q4095,R4096,S4095,T4096,U4095)</f>
        <v>#DIV/0!</v>
      </c>
      <c r="S4103" s="148" t="e">
        <f t="shared" si="683"/>
        <v>#DIV/0!</v>
      </c>
      <c r="T4103" s="111"/>
      <c r="U4103" s="111"/>
    </row>
    <row r="4104" spans="1:21" s="148" customFormat="1" x14ac:dyDescent="0.3">
      <c r="A4104" s="111"/>
      <c r="B4104" s="111"/>
      <c r="C4104" s="111"/>
      <c r="D4104" s="111"/>
      <c r="E4104" s="111"/>
      <c r="F4104" s="111"/>
      <c r="G4104" s="111"/>
      <c r="I4104" s="111"/>
      <c r="J4104" s="111"/>
      <c r="K4104" s="111"/>
      <c r="L4104" s="111"/>
      <c r="M4104" s="111"/>
      <c r="N4104" s="111"/>
      <c r="P4104" s="111"/>
      <c r="Q4104" s="111"/>
      <c r="R4104" s="111"/>
      <c r="S4104" s="111"/>
      <c r="T4104" s="111"/>
      <c r="U4104" s="111"/>
    </row>
    <row r="4105" spans="1:21" s="148" customFormat="1" x14ac:dyDescent="0.3">
      <c r="A4105" s="111"/>
      <c r="B4105" s="52" t="s">
        <v>194</v>
      </c>
      <c r="C4105" s="106"/>
      <c r="D4105" s="106"/>
      <c r="E4105" s="106"/>
      <c r="F4105" s="106"/>
      <c r="G4105" s="106"/>
      <c r="H4105" s="106"/>
      <c r="I4105" s="52" t="s">
        <v>195</v>
      </c>
      <c r="J4105" s="106"/>
      <c r="K4105" s="106"/>
      <c r="L4105" s="106"/>
      <c r="M4105" s="106"/>
      <c r="N4105" s="106"/>
      <c r="O4105" s="106"/>
      <c r="P4105" s="52" t="s">
        <v>196</v>
      </c>
      <c r="Q4105" s="106"/>
      <c r="R4105" s="106"/>
      <c r="S4105" s="106"/>
      <c r="T4105" s="106"/>
      <c r="U4105" s="106"/>
    </row>
    <row r="4106" spans="1:21" s="148" customFormat="1" x14ac:dyDescent="0.3">
      <c r="A4106" s="111"/>
      <c r="B4106" s="131"/>
      <c r="C4106" s="131"/>
      <c r="D4106" s="131"/>
      <c r="E4106" s="131"/>
      <c r="F4106" s="131"/>
      <c r="G4106" s="131"/>
      <c r="H4106" s="106"/>
      <c r="I4106" s="131"/>
      <c r="J4106" s="131"/>
      <c r="K4106" s="131"/>
      <c r="L4106" s="131"/>
      <c r="M4106" s="131"/>
      <c r="N4106" s="131"/>
      <c r="O4106" s="106"/>
      <c r="P4106" s="131"/>
      <c r="Q4106" s="131"/>
      <c r="R4106" s="131"/>
      <c r="S4106" s="131"/>
      <c r="T4106" s="131"/>
      <c r="U4106" s="131"/>
    </row>
    <row r="4107" spans="1:21" s="148" customFormat="1" x14ac:dyDescent="0.3">
      <c r="A4107" s="111"/>
      <c r="B4107" s="132"/>
      <c r="C4107" s="133"/>
      <c r="D4107" s="133"/>
      <c r="E4107" s="134"/>
      <c r="F4107" s="133"/>
      <c r="G4107" s="133"/>
      <c r="H4107" s="106"/>
      <c r="I4107" s="132"/>
      <c r="J4107" s="133"/>
      <c r="K4107" s="133"/>
      <c r="L4107" s="134"/>
      <c r="M4107" s="133"/>
      <c r="N4107" s="133"/>
      <c r="O4107" s="106"/>
      <c r="P4107" s="132"/>
      <c r="Q4107" s="133"/>
      <c r="R4107" s="133"/>
      <c r="S4107" s="134"/>
      <c r="T4107" s="133"/>
      <c r="U4107" s="133"/>
    </row>
    <row r="4108" spans="1:21" s="148" customFormat="1" x14ac:dyDescent="0.3">
      <c r="A4108" s="111"/>
      <c r="B4108" s="133"/>
      <c r="C4108" s="132"/>
      <c r="D4108" s="134"/>
      <c r="E4108" s="133"/>
      <c r="F4108" s="135"/>
      <c r="G4108" s="136"/>
      <c r="H4108" s="106"/>
      <c r="I4108" s="133"/>
      <c r="J4108" s="132"/>
      <c r="K4108" s="134"/>
      <c r="L4108" s="133"/>
      <c r="M4108" s="135"/>
      <c r="N4108" s="136"/>
      <c r="O4108" s="106"/>
      <c r="P4108" s="133"/>
      <c r="Q4108" s="132"/>
      <c r="R4108" s="134"/>
      <c r="S4108" s="133"/>
      <c r="T4108" s="135"/>
      <c r="U4108" s="136"/>
    </row>
    <row r="4109" spans="1:21" s="148" customFormat="1" x14ac:dyDescent="0.3">
      <c r="A4109" s="111"/>
      <c r="B4109" s="135"/>
      <c r="C4109" s="134"/>
      <c r="D4109" s="132"/>
      <c r="E4109" s="135"/>
      <c r="F4109" s="135"/>
      <c r="G4109" s="137"/>
      <c r="H4109" s="106"/>
      <c r="I4109" s="135"/>
      <c r="J4109" s="134"/>
      <c r="K4109" s="132"/>
      <c r="L4109" s="135"/>
      <c r="M4109" s="135"/>
      <c r="N4109" s="137"/>
      <c r="O4109" s="106"/>
      <c r="P4109" s="135"/>
      <c r="Q4109" s="134"/>
      <c r="R4109" s="132"/>
      <c r="S4109" s="135"/>
      <c r="T4109" s="135"/>
      <c r="U4109" s="137"/>
    </row>
    <row r="4110" spans="1:21" s="148" customFormat="1" x14ac:dyDescent="0.3">
      <c r="A4110" s="111"/>
      <c r="B4110" s="134"/>
      <c r="C4110" s="135"/>
      <c r="D4110" s="136"/>
      <c r="E4110" s="132"/>
      <c r="F4110" s="137"/>
      <c r="G4110" s="135"/>
      <c r="H4110" s="106"/>
      <c r="I4110" s="134"/>
      <c r="J4110" s="135"/>
      <c r="K4110" s="136"/>
      <c r="L4110" s="132"/>
      <c r="M4110" s="137"/>
      <c r="N4110" s="135"/>
      <c r="O4110" s="106"/>
      <c r="P4110" s="134"/>
      <c r="Q4110" s="135"/>
      <c r="R4110" s="136"/>
      <c r="S4110" s="132"/>
      <c r="T4110" s="137"/>
      <c r="U4110" s="135"/>
    </row>
    <row r="4111" spans="1:21" s="148" customFormat="1" x14ac:dyDescent="0.3">
      <c r="A4111" s="111"/>
      <c r="B4111" s="137"/>
      <c r="C4111" s="136"/>
      <c r="D4111" s="135"/>
      <c r="E4111" s="137"/>
      <c r="F4111" s="132"/>
      <c r="G4111" s="134"/>
      <c r="H4111" s="106"/>
      <c r="I4111" s="137"/>
      <c r="J4111" s="136"/>
      <c r="K4111" s="135"/>
      <c r="L4111" s="137"/>
      <c r="M4111" s="132"/>
      <c r="N4111" s="134"/>
      <c r="O4111" s="106"/>
      <c r="P4111" s="137"/>
      <c r="Q4111" s="136"/>
      <c r="R4111" s="135"/>
      <c r="S4111" s="137"/>
      <c r="T4111" s="132"/>
      <c r="U4111" s="134"/>
    </row>
    <row r="4112" spans="1:21" s="148" customFormat="1" x14ac:dyDescent="0.3">
      <c r="A4112" s="111"/>
      <c r="B4112" s="135"/>
      <c r="C4112" s="137"/>
      <c r="D4112" s="137"/>
      <c r="E4112" s="135"/>
      <c r="F4112" s="134"/>
      <c r="G4112" s="132"/>
      <c r="H4112" s="106"/>
      <c r="I4112" s="135"/>
      <c r="J4112" s="137"/>
      <c r="K4112" s="137"/>
      <c r="L4112" s="135"/>
      <c r="M4112" s="134"/>
      <c r="N4112" s="132"/>
      <c r="O4112" s="106"/>
      <c r="P4112" s="135"/>
      <c r="Q4112" s="137"/>
      <c r="R4112" s="137"/>
      <c r="S4112" s="135"/>
      <c r="T4112" s="134"/>
      <c r="U4112" s="132"/>
    </row>
    <row r="4113" spans="1:21" s="148" customFormat="1" x14ac:dyDescent="0.3">
      <c r="A4113" s="111"/>
      <c r="B4113" s="136"/>
      <c r="C4113" s="138"/>
      <c r="D4113" s="135"/>
      <c r="E4113" s="138"/>
      <c r="F4113" s="136"/>
      <c r="G4113" s="138"/>
      <c r="H4113" s="106"/>
      <c r="I4113" s="136"/>
      <c r="J4113" s="138"/>
      <c r="K4113" s="135"/>
      <c r="L4113" s="138"/>
      <c r="M4113" s="136"/>
      <c r="N4113" s="138"/>
      <c r="O4113" s="106"/>
      <c r="P4113" s="136"/>
      <c r="Q4113" s="138"/>
      <c r="R4113" s="135"/>
      <c r="S4113" s="138"/>
      <c r="T4113" s="136"/>
      <c r="U4113" s="138"/>
    </row>
    <row r="4114" spans="1:21" s="148" customFormat="1" x14ac:dyDescent="0.3">
      <c r="A4114" s="111"/>
      <c r="B4114" s="145"/>
      <c r="C4114" s="146"/>
      <c r="D4114" s="145"/>
      <c r="E4114" s="147"/>
      <c r="F4114" s="145"/>
      <c r="G4114" s="146"/>
      <c r="H4114" s="106"/>
      <c r="I4114" s="145"/>
      <c r="J4114" s="146"/>
      <c r="K4114" s="145"/>
      <c r="L4114" s="147"/>
      <c r="M4114" s="145"/>
      <c r="N4114" s="146"/>
      <c r="O4114" s="106"/>
      <c r="P4114" s="145"/>
      <c r="Q4114" s="146"/>
      <c r="R4114" s="145"/>
      <c r="S4114" s="147"/>
      <c r="T4114" s="145"/>
      <c r="U4114" s="146"/>
    </row>
    <row r="4115" spans="1:21" s="148" customFormat="1" x14ac:dyDescent="0.3">
      <c r="A4115" s="111"/>
      <c r="C4115" s="111" t="s">
        <v>197</v>
      </c>
      <c r="D4115" s="111" t="s">
        <v>3</v>
      </c>
      <c r="E4115" s="111" t="s">
        <v>203</v>
      </c>
      <c r="J4115" s="111" t="s">
        <v>197</v>
      </c>
      <c r="K4115" s="111" t="s">
        <v>3</v>
      </c>
      <c r="L4115" s="111" t="s">
        <v>203</v>
      </c>
      <c r="Q4115" s="111" t="s">
        <v>197</v>
      </c>
      <c r="R4115" s="111" t="s">
        <v>3</v>
      </c>
      <c r="S4115" s="111" t="s">
        <v>203</v>
      </c>
    </row>
    <row r="4116" spans="1:21" s="148" customFormat="1" x14ac:dyDescent="0.3">
      <c r="A4116" s="111"/>
      <c r="B4116" s="111" t="s">
        <v>199</v>
      </c>
      <c r="C4116" s="148" t="e">
        <f>AVERAGE(B4107,C4108,D4109,E4110,F4111,G4112)</f>
        <v>#DIV/0!</v>
      </c>
      <c r="D4116" s="148" t="e">
        <f>STDEV(B4107,C4108,D4109,E4110,F4111,G4112)</f>
        <v>#DIV/0!</v>
      </c>
      <c r="E4116" s="148" t="e">
        <f>ROUND((D4116/C4116)*100,2)&amp;"%"</f>
        <v>#DIV/0!</v>
      </c>
      <c r="I4116" s="111" t="s">
        <v>199</v>
      </c>
      <c r="J4116" s="148" t="e">
        <f>AVERAGE(I4107,J4108,K4109,L4110,M4111,N4112)</f>
        <v>#DIV/0!</v>
      </c>
      <c r="K4116" s="148" t="e">
        <f>STDEV(I4107,J4108,K4109,L4110,M4111,N4112)</f>
        <v>#DIV/0!</v>
      </c>
      <c r="L4116" s="148" t="e">
        <f>ROUND((K4116/J4116)*100,2)&amp;"%"</f>
        <v>#DIV/0!</v>
      </c>
      <c r="P4116" s="111" t="s">
        <v>199</v>
      </c>
      <c r="Q4116" s="148" t="e">
        <f>AVERAGE(P4107,Q4108,R4109,S4110,T4111,U4112)</f>
        <v>#DIV/0!</v>
      </c>
      <c r="R4116" s="148" t="e">
        <f>STDEV(P4107,Q4108,R4109,S4110,T4111,U4112)</f>
        <v>#DIV/0!</v>
      </c>
      <c r="S4116" s="148" t="e">
        <f>ROUND((R4116/Q4116)*100,2)&amp;"%"</f>
        <v>#DIV/0!</v>
      </c>
    </row>
    <row r="4117" spans="1:21" s="148" customFormat="1" x14ac:dyDescent="0.3">
      <c r="A4117" s="111"/>
      <c r="B4117" s="111" t="s">
        <v>198</v>
      </c>
      <c r="C4117" s="148" t="e">
        <f>AVERAGE(B4108,C4107,D4107,F4107,G4107,E4108)</f>
        <v>#DIV/0!</v>
      </c>
      <c r="D4117" s="148" t="e">
        <f>STDEV(B4108,C4107,D4107,E4108,F4107,G4107)</f>
        <v>#DIV/0!</v>
      </c>
      <c r="E4117" s="148" t="e">
        <f t="shared" ref="E4117:E4121" si="684">ROUND((D4117/C4117)*100,2)&amp;"%"</f>
        <v>#DIV/0!</v>
      </c>
      <c r="F4117" s="111"/>
      <c r="G4117" s="111"/>
      <c r="I4117" s="111" t="s">
        <v>198</v>
      </c>
      <c r="J4117" s="148" t="e">
        <f>AVERAGE(I4108,J4107,K4107,M4107,N4107,L4108)</f>
        <v>#DIV/0!</v>
      </c>
      <c r="K4117" s="148" t="e">
        <f>STDEV(I4108,J4107,K4107,L4108,M4107,N4107)</f>
        <v>#DIV/0!</v>
      </c>
      <c r="L4117" s="148" t="e">
        <f t="shared" ref="L4117:L4121" si="685">ROUND((K4117/J4117)*100,2)&amp;"%"</f>
        <v>#DIV/0!</v>
      </c>
      <c r="M4117" s="111"/>
      <c r="N4117" s="111"/>
      <c r="P4117" s="111" t="s">
        <v>198</v>
      </c>
      <c r="Q4117" s="148" t="e">
        <f>AVERAGE(P4108,Q4107,R4107,T4107,U4107,S4108)</f>
        <v>#DIV/0!</v>
      </c>
      <c r="R4117" s="148" t="e">
        <f>STDEV(P4108,Q4107,R4107,S4108,T4107,U4107)</f>
        <v>#DIV/0!</v>
      </c>
      <c r="S4117" s="148" t="e">
        <f t="shared" ref="S4117:S4121" si="686">ROUND((R4117/Q4117)*100,2)&amp;"%"</f>
        <v>#DIV/0!</v>
      </c>
      <c r="T4117" s="111"/>
      <c r="U4117" s="111"/>
    </row>
    <row r="4118" spans="1:21" s="148" customFormat="1" x14ac:dyDescent="0.3">
      <c r="A4118" s="111"/>
      <c r="B4118" s="111" t="s">
        <v>200</v>
      </c>
      <c r="C4118" s="148" t="e">
        <f>AVERAGE(B4110,C4109,D4108,E4107,F4112,G4111)</f>
        <v>#DIV/0!</v>
      </c>
      <c r="D4118" s="148" t="e">
        <f>STDEV(B4110,C4109,D4108,E4107,F4112,G4111)</f>
        <v>#DIV/0!</v>
      </c>
      <c r="E4118" s="148" t="e">
        <f t="shared" si="684"/>
        <v>#DIV/0!</v>
      </c>
      <c r="F4118" s="111"/>
      <c r="G4118" s="111"/>
      <c r="I4118" s="111" t="s">
        <v>200</v>
      </c>
      <c r="J4118" s="148" t="e">
        <f>AVERAGE(I4110,J4109,K4108,L4107,M4112,N4111)</f>
        <v>#DIV/0!</v>
      </c>
      <c r="K4118" s="148" t="e">
        <f>STDEV(I4110,J4109,K4108,L4107,M4112,N4111)</f>
        <v>#DIV/0!</v>
      </c>
      <c r="L4118" s="148" t="e">
        <f t="shared" si="685"/>
        <v>#DIV/0!</v>
      </c>
      <c r="M4118" s="111"/>
      <c r="N4118" s="111"/>
      <c r="P4118" s="111" t="s">
        <v>200</v>
      </c>
      <c r="Q4118" s="148" t="e">
        <f>AVERAGE(P4110,Q4109,R4108,S4107,T4112,U4111)</f>
        <v>#DIV/0!</v>
      </c>
      <c r="R4118" s="148" t="e">
        <f>STDEV(P4110,Q4109,R4108,S4107,T4112,U4111)</f>
        <v>#DIV/0!</v>
      </c>
      <c r="S4118" s="148" t="e">
        <f t="shared" si="686"/>
        <v>#DIV/0!</v>
      </c>
      <c r="T4118" s="111"/>
      <c r="U4118" s="111"/>
    </row>
    <row r="4119" spans="1:21" s="148" customFormat="1" x14ac:dyDescent="0.3">
      <c r="A4119" s="111"/>
      <c r="B4119" s="111" t="s">
        <v>201</v>
      </c>
      <c r="C4119" s="148" t="e">
        <f>AVERAGE(B4111,C4112,D4112,E4111,F4110,G4109)</f>
        <v>#DIV/0!</v>
      </c>
      <c r="D4119" s="148" t="e">
        <f>STDEV(B4111,C4112,D4112,E4111,F4110,G4109)</f>
        <v>#DIV/0!</v>
      </c>
      <c r="E4119" s="148" t="e">
        <f t="shared" si="684"/>
        <v>#DIV/0!</v>
      </c>
      <c r="F4119" s="111"/>
      <c r="G4119" s="111"/>
      <c r="I4119" s="111" t="s">
        <v>201</v>
      </c>
      <c r="J4119" s="148" t="e">
        <f>AVERAGE(I4111,J4112,K4112,L4111,M4110,N4109)</f>
        <v>#DIV/0!</v>
      </c>
      <c r="K4119" s="148" t="e">
        <f>STDEV(I4111,J4112,K4112,L4111,M4110,N4109)</f>
        <v>#DIV/0!</v>
      </c>
      <c r="L4119" s="148" t="e">
        <f t="shared" si="685"/>
        <v>#DIV/0!</v>
      </c>
      <c r="M4119" s="111"/>
      <c r="N4119" s="111"/>
      <c r="P4119" s="111" t="s">
        <v>201</v>
      </c>
      <c r="Q4119" s="148" t="e">
        <f>AVERAGE(P4111,Q4112,R4112,S4111,T4110,U4109)</f>
        <v>#DIV/0!</v>
      </c>
      <c r="R4119" s="148" t="e">
        <f>STDEV(P4111,Q4112,R4112,S4111,T4110,U4109)</f>
        <v>#DIV/0!</v>
      </c>
      <c r="S4119" s="148" t="e">
        <f t="shared" si="686"/>
        <v>#DIV/0!</v>
      </c>
      <c r="T4119" s="111"/>
      <c r="U4119" s="111"/>
    </row>
    <row r="4120" spans="1:21" s="148" customFormat="1" x14ac:dyDescent="0.3">
      <c r="A4120" s="111"/>
      <c r="B4120" s="111" t="s">
        <v>202</v>
      </c>
      <c r="C4120" s="148" t="e">
        <f>AVERAGE(B4113,C4111,D4110,G4108,F4113,E4114)</f>
        <v>#DIV/0!</v>
      </c>
      <c r="D4120" s="148" t="e">
        <f>STDEV(B4113,C4111,D4110,G4108,F4113,E4114)</f>
        <v>#DIV/0!</v>
      </c>
      <c r="E4120" s="148" t="e">
        <f t="shared" si="684"/>
        <v>#DIV/0!</v>
      </c>
      <c r="F4120" s="111"/>
      <c r="G4120" s="111"/>
      <c r="I4120" s="111" t="s">
        <v>202</v>
      </c>
      <c r="J4120" s="148" t="e">
        <f>AVERAGE(I4113,J4111,K4110,N4108,M4113,L4114)</f>
        <v>#DIV/0!</v>
      </c>
      <c r="K4120" s="148" t="e">
        <f>STDEV(I4113,J4111,K4110,N4108,M4113,L4114)</f>
        <v>#DIV/0!</v>
      </c>
      <c r="L4120" s="148" t="e">
        <f t="shared" si="685"/>
        <v>#DIV/0!</v>
      </c>
      <c r="M4120" s="111"/>
      <c r="N4120" s="111"/>
      <c r="P4120" s="111" t="s">
        <v>202</v>
      </c>
      <c r="Q4120" s="148" t="e">
        <f>AVERAGE(P4113,Q4111,R4110,U4108,T4113,S4114)</f>
        <v>#DIV/0!</v>
      </c>
      <c r="R4120" s="148" t="e">
        <f>STDEV(P4113,Q4111,R4110,U4108,T4113,S4114)</f>
        <v>#DIV/0!</v>
      </c>
      <c r="S4120" s="148" t="e">
        <f t="shared" si="686"/>
        <v>#DIV/0!</v>
      </c>
      <c r="T4120" s="111"/>
      <c r="U4120" s="111"/>
    </row>
    <row r="4121" spans="1:21" s="148" customFormat="1" x14ac:dyDescent="0.3">
      <c r="A4121" s="111"/>
      <c r="B4121" s="111" t="s">
        <v>204</v>
      </c>
      <c r="C4121" s="148" t="e">
        <f>AVERAGE(B4114,C4113,D4114,E4113,F4114,G4113)</f>
        <v>#DIV/0!</v>
      </c>
      <c r="D4121" s="148" t="e">
        <f>STDEV(B4114,C4113,D4114,E4113,F4114,G4113)</f>
        <v>#DIV/0!</v>
      </c>
      <c r="E4121" s="148" t="e">
        <f t="shared" si="684"/>
        <v>#DIV/0!</v>
      </c>
      <c r="F4121" s="111"/>
      <c r="G4121" s="111"/>
      <c r="I4121" s="111" t="s">
        <v>204</v>
      </c>
      <c r="J4121" s="148" t="e">
        <f>AVERAGE(I4114,J4113,K4114,L4113,M4114,N4113)</f>
        <v>#DIV/0!</v>
      </c>
      <c r="K4121" s="148" t="e">
        <f>STDEV(I4114,J4113,K4114,L4113,M4114,N4113)</f>
        <v>#DIV/0!</v>
      </c>
      <c r="L4121" s="148" t="e">
        <f t="shared" si="685"/>
        <v>#DIV/0!</v>
      </c>
      <c r="M4121" s="111"/>
      <c r="N4121" s="111"/>
      <c r="P4121" s="111" t="s">
        <v>204</v>
      </c>
      <c r="Q4121" s="148" t="e">
        <f>AVERAGE(P4114,Q4113,R4114,S4113,T4114,U4113)</f>
        <v>#DIV/0!</v>
      </c>
      <c r="R4121" s="148" t="e">
        <f>STDEV(P4114,Q4113,R4114,S4113,T4114,U4113)</f>
        <v>#DIV/0!</v>
      </c>
      <c r="S4121" s="148" t="e">
        <f t="shared" si="686"/>
        <v>#DIV/0!</v>
      </c>
      <c r="T4121" s="111"/>
      <c r="U4121" s="111"/>
    </row>
    <row r="4122" spans="1:21" s="148" customFormat="1" x14ac:dyDescent="0.3">
      <c r="A4122" s="111"/>
      <c r="B4122" s="111"/>
      <c r="C4122" s="111"/>
      <c r="D4122" s="111"/>
      <c r="E4122" s="111"/>
      <c r="F4122" s="111"/>
      <c r="G4122" s="111"/>
      <c r="I4122" s="111"/>
      <c r="J4122" s="111"/>
      <c r="K4122" s="111"/>
      <c r="L4122" s="111"/>
      <c r="M4122" s="111"/>
      <c r="N4122" s="111"/>
      <c r="P4122" s="111"/>
      <c r="Q4122" s="111"/>
      <c r="R4122" s="111"/>
      <c r="S4122" s="111"/>
      <c r="T4122" s="111"/>
      <c r="U4122" s="111"/>
    </row>
    <row r="4123" spans="1:21" s="148" customFormat="1" x14ac:dyDescent="0.3">
      <c r="A4123" s="111"/>
      <c r="B4123" s="52" t="s">
        <v>194</v>
      </c>
      <c r="C4123" s="106"/>
      <c r="D4123" s="106"/>
      <c r="E4123" s="106"/>
      <c r="F4123" s="106"/>
      <c r="G4123" s="106"/>
      <c r="H4123" s="106"/>
      <c r="I4123" s="52" t="s">
        <v>195</v>
      </c>
      <c r="J4123" s="106"/>
      <c r="K4123" s="106"/>
      <c r="L4123" s="106"/>
      <c r="M4123" s="106"/>
      <c r="N4123" s="106"/>
      <c r="O4123" s="106"/>
      <c r="P4123" s="52" t="s">
        <v>196</v>
      </c>
      <c r="Q4123" s="106"/>
      <c r="R4123" s="106"/>
      <c r="S4123" s="106"/>
      <c r="T4123" s="106"/>
      <c r="U4123" s="106"/>
    </row>
    <row r="4124" spans="1:21" s="148" customFormat="1" x14ac:dyDescent="0.3">
      <c r="A4124" s="111"/>
      <c r="B4124" s="131"/>
      <c r="C4124" s="131"/>
      <c r="D4124" s="131"/>
      <c r="E4124" s="131"/>
      <c r="F4124" s="131"/>
      <c r="G4124" s="131"/>
      <c r="H4124" s="106"/>
      <c r="I4124" s="131"/>
      <c r="J4124" s="131"/>
      <c r="K4124" s="131"/>
      <c r="L4124" s="131"/>
      <c r="M4124" s="131"/>
      <c r="N4124" s="131"/>
      <c r="O4124" s="106"/>
      <c r="P4124" s="131"/>
      <c r="Q4124" s="131"/>
      <c r="R4124" s="131"/>
      <c r="S4124" s="131"/>
      <c r="T4124" s="131"/>
      <c r="U4124" s="131"/>
    </row>
    <row r="4125" spans="1:21" s="148" customFormat="1" x14ac:dyDescent="0.3">
      <c r="A4125" s="111"/>
      <c r="B4125" s="132"/>
      <c r="C4125" s="133"/>
      <c r="D4125" s="133"/>
      <c r="E4125" s="134"/>
      <c r="F4125" s="133"/>
      <c r="G4125" s="133"/>
      <c r="H4125" s="106"/>
      <c r="I4125" s="132"/>
      <c r="J4125" s="133"/>
      <c r="K4125" s="133"/>
      <c r="L4125" s="134"/>
      <c r="M4125" s="133"/>
      <c r="N4125" s="133"/>
      <c r="O4125" s="106"/>
      <c r="P4125" s="132"/>
      <c r="Q4125" s="133"/>
      <c r="R4125" s="133"/>
      <c r="S4125" s="134"/>
      <c r="T4125" s="133"/>
      <c r="U4125" s="133"/>
    </row>
    <row r="4126" spans="1:21" s="148" customFormat="1" x14ac:dyDescent="0.3">
      <c r="A4126" s="111"/>
      <c r="B4126" s="133"/>
      <c r="C4126" s="132"/>
      <c r="D4126" s="134"/>
      <c r="E4126" s="133"/>
      <c r="F4126" s="135"/>
      <c r="G4126" s="136"/>
      <c r="H4126" s="106"/>
      <c r="I4126" s="133"/>
      <c r="J4126" s="132"/>
      <c r="K4126" s="134"/>
      <c r="L4126" s="133"/>
      <c r="M4126" s="135"/>
      <c r="N4126" s="136"/>
      <c r="O4126" s="106"/>
      <c r="P4126" s="133"/>
      <c r="Q4126" s="132"/>
      <c r="R4126" s="134"/>
      <c r="S4126" s="133"/>
      <c r="T4126" s="135"/>
      <c r="U4126" s="136"/>
    </row>
    <row r="4127" spans="1:21" s="148" customFormat="1" x14ac:dyDescent="0.3">
      <c r="A4127" s="111"/>
      <c r="B4127" s="135"/>
      <c r="C4127" s="134"/>
      <c r="D4127" s="132"/>
      <c r="E4127" s="135"/>
      <c r="F4127" s="135"/>
      <c r="G4127" s="137"/>
      <c r="H4127" s="106"/>
      <c r="I4127" s="135"/>
      <c r="J4127" s="134"/>
      <c r="K4127" s="132"/>
      <c r="L4127" s="135"/>
      <c r="M4127" s="135"/>
      <c r="N4127" s="137"/>
      <c r="O4127" s="106"/>
      <c r="P4127" s="135"/>
      <c r="Q4127" s="134"/>
      <c r="R4127" s="132"/>
      <c r="S4127" s="135"/>
      <c r="T4127" s="135"/>
      <c r="U4127" s="137"/>
    </row>
    <row r="4128" spans="1:21" s="148" customFormat="1" x14ac:dyDescent="0.3">
      <c r="A4128" s="111"/>
      <c r="B4128" s="134"/>
      <c r="C4128" s="135"/>
      <c r="D4128" s="136"/>
      <c r="E4128" s="132"/>
      <c r="F4128" s="137"/>
      <c r="G4128" s="135"/>
      <c r="H4128" s="106"/>
      <c r="I4128" s="134"/>
      <c r="J4128" s="135"/>
      <c r="K4128" s="136"/>
      <c r="L4128" s="132"/>
      <c r="M4128" s="137"/>
      <c r="N4128" s="135"/>
      <c r="O4128" s="106"/>
      <c r="P4128" s="134"/>
      <c r="Q4128" s="135"/>
      <c r="R4128" s="136"/>
      <c r="S4128" s="132"/>
      <c r="T4128" s="137"/>
      <c r="U4128" s="135"/>
    </row>
    <row r="4129" spans="1:21" s="148" customFormat="1" x14ac:dyDescent="0.3">
      <c r="A4129" s="111"/>
      <c r="B4129" s="137"/>
      <c r="C4129" s="136"/>
      <c r="D4129" s="135"/>
      <c r="E4129" s="137"/>
      <c r="F4129" s="132"/>
      <c r="G4129" s="134"/>
      <c r="H4129" s="106"/>
      <c r="I4129" s="137"/>
      <c r="J4129" s="136"/>
      <c r="K4129" s="135"/>
      <c r="L4129" s="137"/>
      <c r="M4129" s="132"/>
      <c r="N4129" s="134"/>
      <c r="O4129" s="106"/>
      <c r="P4129" s="137"/>
      <c r="Q4129" s="136"/>
      <c r="R4129" s="135"/>
      <c r="S4129" s="137"/>
      <c r="T4129" s="132"/>
      <c r="U4129" s="134"/>
    </row>
    <row r="4130" spans="1:21" s="148" customFormat="1" x14ac:dyDescent="0.3">
      <c r="A4130" s="111"/>
      <c r="B4130" s="135"/>
      <c r="C4130" s="137"/>
      <c r="D4130" s="137"/>
      <c r="E4130" s="135"/>
      <c r="F4130" s="134"/>
      <c r="G4130" s="132"/>
      <c r="H4130" s="106"/>
      <c r="I4130" s="135"/>
      <c r="J4130" s="137"/>
      <c r="K4130" s="137"/>
      <c r="L4130" s="135"/>
      <c r="M4130" s="134"/>
      <c r="N4130" s="132"/>
      <c r="O4130" s="106"/>
      <c r="P4130" s="135"/>
      <c r="Q4130" s="137"/>
      <c r="R4130" s="137"/>
      <c r="S4130" s="135"/>
      <c r="T4130" s="134"/>
      <c r="U4130" s="132"/>
    </row>
    <row r="4131" spans="1:21" s="148" customFormat="1" x14ac:dyDescent="0.3">
      <c r="A4131" s="111"/>
      <c r="B4131" s="136"/>
      <c r="C4131" s="138"/>
      <c r="D4131" s="135"/>
      <c r="E4131" s="138"/>
      <c r="F4131" s="136"/>
      <c r="G4131" s="138"/>
      <c r="H4131" s="106"/>
      <c r="I4131" s="136"/>
      <c r="J4131" s="138"/>
      <c r="K4131" s="135"/>
      <c r="L4131" s="138"/>
      <c r="M4131" s="136"/>
      <c r="N4131" s="138"/>
      <c r="O4131" s="106"/>
      <c r="P4131" s="136"/>
      <c r="Q4131" s="138"/>
      <c r="R4131" s="135"/>
      <c r="S4131" s="138"/>
      <c r="T4131" s="136"/>
      <c r="U4131" s="138"/>
    </row>
    <row r="4132" spans="1:21" s="148" customFormat="1" x14ac:dyDescent="0.3">
      <c r="A4132" s="111"/>
      <c r="B4132" s="145"/>
      <c r="C4132" s="146"/>
      <c r="D4132" s="145"/>
      <c r="E4132" s="147"/>
      <c r="F4132" s="145"/>
      <c r="G4132" s="146"/>
      <c r="H4132" s="106"/>
      <c r="I4132" s="145"/>
      <c r="J4132" s="146"/>
      <c r="K4132" s="145"/>
      <c r="L4132" s="147"/>
      <c r="M4132" s="145"/>
      <c r="N4132" s="146"/>
      <c r="O4132" s="106"/>
      <c r="P4132" s="145"/>
      <c r="Q4132" s="146"/>
      <c r="R4132" s="145"/>
      <c r="S4132" s="147"/>
      <c r="T4132" s="145"/>
      <c r="U4132" s="146"/>
    </row>
    <row r="4133" spans="1:21" s="148" customFormat="1" x14ac:dyDescent="0.3">
      <c r="A4133" s="111"/>
      <c r="C4133" s="111" t="s">
        <v>197</v>
      </c>
      <c r="D4133" s="111" t="s">
        <v>3</v>
      </c>
      <c r="E4133" s="111" t="s">
        <v>203</v>
      </c>
      <c r="J4133" s="111" t="s">
        <v>197</v>
      </c>
      <c r="K4133" s="111" t="s">
        <v>3</v>
      </c>
      <c r="L4133" s="111" t="s">
        <v>203</v>
      </c>
      <c r="Q4133" s="111" t="s">
        <v>197</v>
      </c>
      <c r="R4133" s="111" t="s">
        <v>3</v>
      </c>
      <c r="S4133" s="111" t="s">
        <v>203</v>
      </c>
    </row>
    <row r="4134" spans="1:21" s="148" customFormat="1" x14ac:dyDescent="0.3">
      <c r="A4134" s="111"/>
      <c r="B4134" s="111" t="s">
        <v>199</v>
      </c>
      <c r="C4134" s="148" t="e">
        <f>AVERAGE(B4125,C4126,D4127,E4128,F4129,G4130)</f>
        <v>#DIV/0!</v>
      </c>
      <c r="D4134" s="148" t="e">
        <f>STDEV(B4125,C4126,D4127,E4128,F4129,G4130)</f>
        <v>#DIV/0!</v>
      </c>
      <c r="E4134" s="148" t="e">
        <f>ROUND((D4134/C4134)*100,2)&amp;"%"</f>
        <v>#DIV/0!</v>
      </c>
      <c r="I4134" s="111" t="s">
        <v>199</v>
      </c>
      <c r="J4134" s="148" t="e">
        <f>AVERAGE(I4125,J4126,K4127,L4128,M4129,N4130)</f>
        <v>#DIV/0!</v>
      </c>
      <c r="K4134" s="148" t="e">
        <f>STDEV(I4125,J4126,K4127,L4128,M4129,N4130)</f>
        <v>#DIV/0!</v>
      </c>
      <c r="L4134" s="148" t="e">
        <f>ROUND((K4134/J4134)*100,2)&amp;"%"</f>
        <v>#DIV/0!</v>
      </c>
      <c r="P4134" s="111" t="s">
        <v>199</v>
      </c>
      <c r="Q4134" s="148" t="e">
        <f>AVERAGE(P4125,Q4126,R4127,S4128,T4129,U4130)</f>
        <v>#DIV/0!</v>
      </c>
      <c r="R4134" s="148" t="e">
        <f>STDEV(P4125,Q4126,R4127,S4128,T4129,U4130)</f>
        <v>#DIV/0!</v>
      </c>
      <c r="S4134" s="148" t="e">
        <f>ROUND((R4134/Q4134)*100,2)&amp;"%"</f>
        <v>#DIV/0!</v>
      </c>
    </row>
    <row r="4135" spans="1:21" s="148" customFormat="1" x14ac:dyDescent="0.3">
      <c r="A4135" s="111"/>
      <c r="B4135" s="111" t="s">
        <v>198</v>
      </c>
      <c r="C4135" s="148" t="e">
        <f>AVERAGE(B4126,C4125,D4125,F4125,G4125,E4126)</f>
        <v>#DIV/0!</v>
      </c>
      <c r="D4135" s="148" t="e">
        <f>STDEV(B4126,C4125,D4125,E4126,F4125,G4125)</f>
        <v>#DIV/0!</v>
      </c>
      <c r="E4135" s="148" t="e">
        <f t="shared" ref="E4135:E4139" si="687">ROUND((D4135/C4135)*100,2)&amp;"%"</f>
        <v>#DIV/0!</v>
      </c>
      <c r="F4135" s="111"/>
      <c r="G4135" s="111"/>
      <c r="I4135" s="111" t="s">
        <v>198</v>
      </c>
      <c r="J4135" s="148" t="e">
        <f>AVERAGE(I4126,J4125,K4125,M4125,N4125,L4126)</f>
        <v>#DIV/0!</v>
      </c>
      <c r="K4135" s="148" t="e">
        <f>STDEV(I4126,J4125,K4125,L4126,M4125,N4125)</f>
        <v>#DIV/0!</v>
      </c>
      <c r="L4135" s="148" t="e">
        <f t="shared" ref="L4135:L4139" si="688">ROUND((K4135/J4135)*100,2)&amp;"%"</f>
        <v>#DIV/0!</v>
      </c>
      <c r="M4135" s="111"/>
      <c r="N4135" s="111"/>
      <c r="P4135" s="111" t="s">
        <v>198</v>
      </c>
      <c r="Q4135" s="148" t="e">
        <f>AVERAGE(P4126,Q4125,R4125,T4125,U4125,S4126)</f>
        <v>#DIV/0!</v>
      </c>
      <c r="R4135" s="148" t="e">
        <f>STDEV(P4126,Q4125,R4125,S4126,T4125,U4125)</f>
        <v>#DIV/0!</v>
      </c>
      <c r="S4135" s="148" t="e">
        <f t="shared" ref="S4135:S4139" si="689">ROUND((R4135/Q4135)*100,2)&amp;"%"</f>
        <v>#DIV/0!</v>
      </c>
      <c r="T4135" s="111"/>
      <c r="U4135" s="111"/>
    </row>
    <row r="4136" spans="1:21" s="148" customFormat="1" x14ac:dyDescent="0.3">
      <c r="A4136" s="111"/>
      <c r="B4136" s="111" t="s">
        <v>200</v>
      </c>
      <c r="C4136" s="148" t="e">
        <f>AVERAGE(B4128,C4127,D4126,E4125,F4130,G4129)</f>
        <v>#DIV/0!</v>
      </c>
      <c r="D4136" s="148" t="e">
        <f>STDEV(B4128,C4127,D4126,E4125,F4130,G4129)</f>
        <v>#DIV/0!</v>
      </c>
      <c r="E4136" s="148" t="e">
        <f t="shared" si="687"/>
        <v>#DIV/0!</v>
      </c>
      <c r="F4136" s="111"/>
      <c r="G4136" s="111"/>
      <c r="I4136" s="111" t="s">
        <v>200</v>
      </c>
      <c r="J4136" s="148" t="e">
        <f>AVERAGE(I4128,J4127,K4126,L4125,M4130,N4129)</f>
        <v>#DIV/0!</v>
      </c>
      <c r="K4136" s="148" t="e">
        <f>STDEV(I4128,J4127,K4126,L4125,M4130,N4129)</f>
        <v>#DIV/0!</v>
      </c>
      <c r="L4136" s="148" t="e">
        <f t="shared" si="688"/>
        <v>#DIV/0!</v>
      </c>
      <c r="M4136" s="111"/>
      <c r="N4136" s="111"/>
      <c r="P4136" s="111" t="s">
        <v>200</v>
      </c>
      <c r="Q4136" s="148" t="e">
        <f>AVERAGE(P4128,Q4127,R4126,S4125,T4130,U4129)</f>
        <v>#DIV/0!</v>
      </c>
      <c r="R4136" s="148" t="e">
        <f>STDEV(P4128,Q4127,R4126,S4125,T4130,U4129)</f>
        <v>#DIV/0!</v>
      </c>
      <c r="S4136" s="148" t="e">
        <f t="shared" si="689"/>
        <v>#DIV/0!</v>
      </c>
      <c r="T4136" s="111"/>
      <c r="U4136" s="111"/>
    </row>
    <row r="4137" spans="1:21" s="148" customFormat="1" x14ac:dyDescent="0.3">
      <c r="A4137" s="111"/>
      <c r="B4137" s="111" t="s">
        <v>201</v>
      </c>
      <c r="C4137" s="148" t="e">
        <f>AVERAGE(B4129,C4130,D4130,E4129,F4128,G4127)</f>
        <v>#DIV/0!</v>
      </c>
      <c r="D4137" s="148" t="e">
        <f>STDEV(B4129,C4130,D4130,E4129,F4128,G4127)</f>
        <v>#DIV/0!</v>
      </c>
      <c r="E4137" s="148" t="e">
        <f t="shared" si="687"/>
        <v>#DIV/0!</v>
      </c>
      <c r="F4137" s="111"/>
      <c r="G4137" s="111"/>
      <c r="I4137" s="111" t="s">
        <v>201</v>
      </c>
      <c r="J4137" s="148" t="e">
        <f>AVERAGE(I4129,J4130,K4130,L4129,M4128,N4127)</f>
        <v>#DIV/0!</v>
      </c>
      <c r="K4137" s="148" t="e">
        <f>STDEV(I4129,J4130,K4130,L4129,M4128,N4127)</f>
        <v>#DIV/0!</v>
      </c>
      <c r="L4137" s="148" t="e">
        <f t="shared" si="688"/>
        <v>#DIV/0!</v>
      </c>
      <c r="M4137" s="111"/>
      <c r="N4137" s="111"/>
      <c r="P4137" s="111" t="s">
        <v>201</v>
      </c>
      <c r="Q4137" s="148" t="e">
        <f>AVERAGE(P4129,Q4130,R4130,S4129,T4128,U4127)</f>
        <v>#DIV/0!</v>
      </c>
      <c r="R4137" s="148" t="e">
        <f>STDEV(P4129,Q4130,R4130,S4129,T4128,U4127)</f>
        <v>#DIV/0!</v>
      </c>
      <c r="S4137" s="148" t="e">
        <f t="shared" si="689"/>
        <v>#DIV/0!</v>
      </c>
      <c r="T4137" s="111"/>
      <c r="U4137" s="111"/>
    </row>
    <row r="4138" spans="1:21" s="148" customFormat="1" x14ac:dyDescent="0.3">
      <c r="A4138" s="111"/>
      <c r="B4138" s="111" t="s">
        <v>202</v>
      </c>
      <c r="C4138" s="148" t="e">
        <f>AVERAGE(B4131,C4129,D4128,G4126,F4131,E4132)</f>
        <v>#DIV/0!</v>
      </c>
      <c r="D4138" s="148" t="e">
        <f>STDEV(B4131,C4129,D4128,G4126,F4131,E4132)</f>
        <v>#DIV/0!</v>
      </c>
      <c r="E4138" s="148" t="e">
        <f t="shared" si="687"/>
        <v>#DIV/0!</v>
      </c>
      <c r="F4138" s="111"/>
      <c r="G4138" s="111"/>
      <c r="I4138" s="111" t="s">
        <v>202</v>
      </c>
      <c r="J4138" s="148" t="e">
        <f>AVERAGE(I4131,J4129,K4128,N4126,M4131,L4132)</f>
        <v>#DIV/0!</v>
      </c>
      <c r="K4138" s="148" t="e">
        <f>STDEV(I4131,J4129,K4128,N4126,M4131,L4132)</f>
        <v>#DIV/0!</v>
      </c>
      <c r="L4138" s="148" t="e">
        <f t="shared" si="688"/>
        <v>#DIV/0!</v>
      </c>
      <c r="M4138" s="111"/>
      <c r="N4138" s="111"/>
      <c r="P4138" s="111" t="s">
        <v>202</v>
      </c>
      <c r="Q4138" s="148" t="e">
        <f>AVERAGE(P4131,Q4129,R4128,U4126,T4131,S4132)</f>
        <v>#DIV/0!</v>
      </c>
      <c r="R4138" s="148" t="e">
        <f>STDEV(P4131,Q4129,R4128,U4126,T4131,S4132)</f>
        <v>#DIV/0!</v>
      </c>
      <c r="S4138" s="148" t="e">
        <f t="shared" si="689"/>
        <v>#DIV/0!</v>
      </c>
      <c r="T4138" s="111"/>
      <c r="U4138" s="111"/>
    </row>
    <row r="4139" spans="1:21" s="148" customFormat="1" x14ac:dyDescent="0.3">
      <c r="A4139" s="111"/>
      <c r="B4139" s="111" t="s">
        <v>204</v>
      </c>
      <c r="C4139" s="148" t="e">
        <f>AVERAGE(B4132,C4131,D4132,E4131,F4132,G4131)</f>
        <v>#DIV/0!</v>
      </c>
      <c r="D4139" s="148" t="e">
        <f>STDEV(B4132,C4131,D4132,E4131,F4132,G4131)</f>
        <v>#DIV/0!</v>
      </c>
      <c r="E4139" s="148" t="e">
        <f t="shared" si="687"/>
        <v>#DIV/0!</v>
      </c>
      <c r="F4139" s="111"/>
      <c r="G4139" s="111"/>
      <c r="I4139" s="111" t="s">
        <v>204</v>
      </c>
      <c r="J4139" s="148" t="e">
        <f>AVERAGE(I4132,J4131,K4132,L4131,M4132,N4131)</f>
        <v>#DIV/0!</v>
      </c>
      <c r="K4139" s="148" t="e">
        <f>STDEV(I4132,J4131,K4132,L4131,M4132,N4131)</f>
        <v>#DIV/0!</v>
      </c>
      <c r="L4139" s="148" t="e">
        <f t="shared" si="688"/>
        <v>#DIV/0!</v>
      </c>
      <c r="M4139" s="111"/>
      <c r="N4139" s="111"/>
      <c r="P4139" s="111" t="s">
        <v>204</v>
      </c>
      <c r="Q4139" s="148" t="e">
        <f>AVERAGE(P4132,Q4131,R4132,S4131,T4132,U4131)</f>
        <v>#DIV/0!</v>
      </c>
      <c r="R4139" s="148" t="e">
        <f>STDEV(P4132,Q4131,R4132,S4131,T4132,U4131)</f>
        <v>#DIV/0!</v>
      </c>
      <c r="S4139" s="148" t="e">
        <f t="shared" si="689"/>
        <v>#DIV/0!</v>
      </c>
      <c r="T4139" s="111"/>
      <c r="U4139" s="111"/>
    </row>
    <row r="4140" spans="1:21" s="148" customFormat="1" x14ac:dyDescent="0.3">
      <c r="A4140" s="111"/>
      <c r="B4140" s="111"/>
      <c r="C4140" s="111"/>
      <c r="D4140" s="111"/>
      <c r="E4140" s="111"/>
      <c r="F4140" s="111"/>
      <c r="G4140" s="111"/>
      <c r="I4140" s="111"/>
      <c r="J4140" s="111"/>
      <c r="K4140" s="111"/>
      <c r="L4140" s="111"/>
      <c r="M4140" s="111"/>
      <c r="N4140" s="111"/>
      <c r="P4140" s="111"/>
      <c r="Q4140" s="111"/>
      <c r="R4140" s="111"/>
      <c r="S4140" s="111"/>
      <c r="T4140" s="111"/>
      <c r="U4140" s="111"/>
    </row>
    <row r="4141" spans="1:21" s="148" customFormat="1" x14ac:dyDescent="0.3">
      <c r="A4141" s="111"/>
      <c r="B4141" s="52" t="s">
        <v>194</v>
      </c>
      <c r="C4141" s="106"/>
      <c r="D4141" s="106"/>
      <c r="E4141" s="106"/>
      <c r="F4141" s="106"/>
      <c r="G4141" s="106"/>
      <c r="H4141" s="106"/>
      <c r="I4141" s="52" t="s">
        <v>195</v>
      </c>
      <c r="J4141" s="106"/>
      <c r="K4141" s="106"/>
      <c r="L4141" s="106"/>
      <c r="M4141" s="106"/>
      <c r="N4141" s="106"/>
      <c r="O4141" s="106"/>
      <c r="P4141" s="52" t="s">
        <v>196</v>
      </c>
      <c r="Q4141" s="106"/>
      <c r="R4141" s="106"/>
      <c r="S4141" s="106"/>
      <c r="T4141" s="106"/>
      <c r="U4141" s="106"/>
    </row>
    <row r="4142" spans="1:21" s="148" customFormat="1" x14ac:dyDescent="0.3">
      <c r="A4142" s="111"/>
      <c r="B4142" s="131"/>
      <c r="C4142" s="131"/>
      <c r="D4142" s="131"/>
      <c r="E4142" s="131"/>
      <c r="F4142" s="131"/>
      <c r="G4142" s="131"/>
      <c r="H4142" s="106"/>
      <c r="I4142" s="131"/>
      <c r="J4142" s="131"/>
      <c r="K4142" s="131"/>
      <c r="L4142" s="131"/>
      <c r="M4142" s="131"/>
      <c r="N4142" s="131"/>
      <c r="O4142" s="106"/>
      <c r="P4142" s="131"/>
      <c r="Q4142" s="131"/>
      <c r="R4142" s="131"/>
      <c r="S4142" s="131"/>
      <c r="T4142" s="131"/>
      <c r="U4142" s="131"/>
    </row>
    <row r="4143" spans="1:21" s="148" customFormat="1" x14ac:dyDescent="0.3">
      <c r="A4143" s="111"/>
      <c r="B4143" s="132"/>
      <c r="C4143" s="133"/>
      <c r="D4143" s="133"/>
      <c r="E4143" s="134"/>
      <c r="F4143" s="133"/>
      <c r="G4143" s="133"/>
      <c r="H4143" s="106"/>
      <c r="I4143" s="132"/>
      <c r="J4143" s="133"/>
      <c r="K4143" s="133"/>
      <c r="L4143" s="134"/>
      <c r="M4143" s="133"/>
      <c r="N4143" s="133"/>
      <c r="O4143" s="106"/>
      <c r="P4143" s="132"/>
      <c r="Q4143" s="133"/>
      <c r="R4143" s="133"/>
      <c r="S4143" s="134"/>
      <c r="T4143" s="133"/>
      <c r="U4143" s="133"/>
    </row>
    <row r="4144" spans="1:21" s="148" customFormat="1" x14ac:dyDescent="0.3">
      <c r="A4144" s="111"/>
      <c r="B4144" s="133"/>
      <c r="C4144" s="132"/>
      <c r="D4144" s="134"/>
      <c r="E4144" s="133"/>
      <c r="F4144" s="135"/>
      <c r="G4144" s="136"/>
      <c r="H4144" s="106"/>
      <c r="I4144" s="133"/>
      <c r="J4144" s="132"/>
      <c r="K4144" s="134"/>
      <c r="L4144" s="133"/>
      <c r="M4144" s="135"/>
      <c r="N4144" s="136"/>
      <c r="O4144" s="106"/>
      <c r="P4144" s="133"/>
      <c r="Q4144" s="132"/>
      <c r="R4144" s="134"/>
      <c r="S4144" s="133"/>
      <c r="T4144" s="135"/>
      <c r="U4144" s="136"/>
    </row>
    <row r="4145" spans="1:21" s="148" customFormat="1" x14ac:dyDescent="0.3">
      <c r="A4145" s="111"/>
      <c r="B4145" s="135"/>
      <c r="C4145" s="134"/>
      <c r="D4145" s="132"/>
      <c r="E4145" s="135"/>
      <c r="F4145" s="135"/>
      <c r="G4145" s="137"/>
      <c r="H4145" s="106"/>
      <c r="I4145" s="135"/>
      <c r="J4145" s="134"/>
      <c r="K4145" s="132"/>
      <c r="L4145" s="135"/>
      <c r="M4145" s="135"/>
      <c r="N4145" s="137"/>
      <c r="O4145" s="106"/>
      <c r="P4145" s="135"/>
      <c r="Q4145" s="134"/>
      <c r="R4145" s="132"/>
      <c r="S4145" s="135"/>
      <c r="T4145" s="135"/>
      <c r="U4145" s="137"/>
    </row>
    <row r="4146" spans="1:21" s="148" customFormat="1" x14ac:dyDescent="0.3">
      <c r="A4146" s="111"/>
      <c r="B4146" s="134"/>
      <c r="C4146" s="135"/>
      <c r="D4146" s="136"/>
      <c r="E4146" s="132"/>
      <c r="F4146" s="137"/>
      <c r="G4146" s="135"/>
      <c r="H4146" s="106"/>
      <c r="I4146" s="134"/>
      <c r="J4146" s="135"/>
      <c r="K4146" s="136"/>
      <c r="L4146" s="132"/>
      <c r="M4146" s="137"/>
      <c r="N4146" s="135"/>
      <c r="O4146" s="106"/>
      <c r="P4146" s="134"/>
      <c r="Q4146" s="135"/>
      <c r="R4146" s="136"/>
      <c r="S4146" s="132"/>
      <c r="T4146" s="137"/>
      <c r="U4146" s="135"/>
    </row>
    <row r="4147" spans="1:21" s="148" customFormat="1" x14ac:dyDescent="0.3">
      <c r="A4147" s="111"/>
      <c r="B4147" s="137"/>
      <c r="C4147" s="136"/>
      <c r="D4147" s="135"/>
      <c r="E4147" s="137"/>
      <c r="F4147" s="132"/>
      <c r="G4147" s="134"/>
      <c r="H4147" s="106"/>
      <c r="I4147" s="137"/>
      <c r="J4147" s="136"/>
      <c r="K4147" s="135"/>
      <c r="L4147" s="137"/>
      <c r="M4147" s="132"/>
      <c r="N4147" s="134"/>
      <c r="O4147" s="106"/>
      <c r="P4147" s="137"/>
      <c r="Q4147" s="136"/>
      <c r="R4147" s="135"/>
      <c r="S4147" s="137"/>
      <c r="T4147" s="132"/>
      <c r="U4147" s="134"/>
    </row>
    <row r="4148" spans="1:21" s="148" customFormat="1" x14ac:dyDescent="0.3">
      <c r="A4148" s="111"/>
      <c r="B4148" s="135"/>
      <c r="C4148" s="137"/>
      <c r="D4148" s="137"/>
      <c r="E4148" s="135"/>
      <c r="F4148" s="134"/>
      <c r="G4148" s="132"/>
      <c r="H4148" s="106"/>
      <c r="I4148" s="135"/>
      <c r="J4148" s="137"/>
      <c r="K4148" s="137"/>
      <c r="L4148" s="135"/>
      <c r="M4148" s="134"/>
      <c r="N4148" s="132"/>
      <c r="O4148" s="106"/>
      <c r="P4148" s="135"/>
      <c r="Q4148" s="137"/>
      <c r="R4148" s="137"/>
      <c r="S4148" s="135"/>
      <c r="T4148" s="134"/>
      <c r="U4148" s="132"/>
    </row>
    <row r="4149" spans="1:21" s="148" customFormat="1" x14ac:dyDescent="0.3">
      <c r="A4149" s="111"/>
      <c r="B4149" s="136"/>
      <c r="C4149" s="138"/>
      <c r="D4149" s="135"/>
      <c r="E4149" s="138"/>
      <c r="F4149" s="136"/>
      <c r="G4149" s="138"/>
      <c r="H4149" s="106"/>
      <c r="I4149" s="136"/>
      <c r="J4149" s="138"/>
      <c r="K4149" s="135"/>
      <c r="L4149" s="138"/>
      <c r="M4149" s="136"/>
      <c r="N4149" s="138"/>
      <c r="O4149" s="106"/>
      <c r="P4149" s="136"/>
      <c r="Q4149" s="138"/>
      <c r="R4149" s="135"/>
      <c r="S4149" s="138"/>
      <c r="T4149" s="136"/>
      <c r="U4149" s="138"/>
    </row>
    <row r="4150" spans="1:21" s="148" customFormat="1" x14ac:dyDescent="0.3">
      <c r="A4150" s="111"/>
      <c r="B4150" s="145"/>
      <c r="C4150" s="146"/>
      <c r="D4150" s="145"/>
      <c r="E4150" s="147"/>
      <c r="F4150" s="145"/>
      <c r="G4150" s="146"/>
      <c r="H4150" s="106"/>
      <c r="I4150" s="145"/>
      <c r="J4150" s="146"/>
      <c r="K4150" s="145"/>
      <c r="L4150" s="147"/>
      <c r="M4150" s="145"/>
      <c r="N4150" s="146"/>
      <c r="O4150" s="106"/>
      <c r="P4150" s="145"/>
      <c r="Q4150" s="146"/>
      <c r="R4150" s="145"/>
      <c r="S4150" s="147"/>
      <c r="T4150" s="145"/>
      <c r="U4150" s="146"/>
    </row>
    <row r="4151" spans="1:21" s="148" customFormat="1" x14ac:dyDescent="0.3">
      <c r="A4151" s="111"/>
      <c r="C4151" s="111" t="s">
        <v>197</v>
      </c>
      <c r="D4151" s="111" t="s">
        <v>3</v>
      </c>
      <c r="E4151" s="111" t="s">
        <v>203</v>
      </c>
      <c r="J4151" s="111" t="s">
        <v>197</v>
      </c>
      <c r="K4151" s="111" t="s">
        <v>3</v>
      </c>
      <c r="L4151" s="111" t="s">
        <v>203</v>
      </c>
      <c r="Q4151" s="111" t="s">
        <v>197</v>
      </c>
      <c r="R4151" s="111" t="s">
        <v>3</v>
      </c>
      <c r="S4151" s="111" t="s">
        <v>203</v>
      </c>
    </row>
    <row r="4152" spans="1:21" s="148" customFormat="1" x14ac:dyDescent="0.3">
      <c r="A4152" s="111"/>
      <c r="B4152" s="111" t="s">
        <v>199</v>
      </c>
      <c r="C4152" s="148" t="e">
        <f>AVERAGE(B4143,C4144,D4145,E4146,F4147,G4148)</f>
        <v>#DIV/0!</v>
      </c>
      <c r="D4152" s="148" t="e">
        <f>STDEV(B4143,C4144,D4145,E4146,F4147,G4148)</f>
        <v>#DIV/0!</v>
      </c>
      <c r="E4152" s="148" t="e">
        <f>ROUND((D4152/C4152)*100,2)&amp;"%"</f>
        <v>#DIV/0!</v>
      </c>
      <c r="I4152" s="111" t="s">
        <v>199</v>
      </c>
      <c r="J4152" s="148" t="e">
        <f>AVERAGE(I4143,J4144,K4145,L4146,M4147,N4148)</f>
        <v>#DIV/0!</v>
      </c>
      <c r="K4152" s="148" t="e">
        <f>STDEV(I4143,J4144,K4145,L4146,M4147,N4148)</f>
        <v>#DIV/0!</v>
      </c>
      <c r="L4152" s="148" t="e">
        <f>ROUND((K4152/J4152)*100,2)&amp;"%"</f>
        <v>#DIV/0!</v>
      </c>
      <c r="P4152" s="111" t="s">
        <v>199</v>
      </c>
      <c r="Q4152" s="148" t="e">
        <f>AVERAGE(P4143,Q4144,R4145,S4146,T4147,U4148)</f>
        <v>#DIV/0!</v>
      </c>
      <c r="R4152" s="148" t="e">
        <f>STDEV(P4143,Q4144,R4145,S4146,T4147,U4148)</f>
        <v>#DIV/0!</v>
      </c>
      <c r="S4152" s="148" t="e">
        <f>ROUND((R4152/Q4152)*100,2)&amp;"%"</f>
        <v>#DIV/0!</v>
      </c>
    </row>
    <row r="4153" spans="1:21" s="148" customFormat="1" x14ac:dyDescent="0.3">
      <c r="A4153" s="111"/>
      <c r="B4153" s="111" t="s">
        <v>198</v>
      </c>
      <c r="C4153" s="148" t="e">
        <f>AVERAGE(B4144,C4143,D4143,F4143,G4143,E4144)</f>
        <v>#DIV/0!</v>
      </c>
      <c r="D4153" s="148" t="e">
        <f>STDEV(B4144,C4143,D4143,E4144,F4143,G4143)</f>
        <v>#DIV/0!</v>
      </c>
      <c r="E4153" s="148" t="e">
        <f t="shared" ref="E4153:E4157" si="690">ROUND((D4153/C4153)*100,2)&amp;"%"</f>
        <v>#DIV/0!</v>
      </c>
      <c r="F4153" s="111"/>
      <c r="G4153" s="111"/>
      <c r="I4153" s="111" t="s">
        <v>198</v>
      </c>
      <c r="J4153" s="148" t="e">
        <f>AVERAGE(I4144,J4143,K4143,M4143,N4143,L4144)</f>
        <v>#DIV/0!</v>
      </c>
      <c r="K4153" s="148" t="e">
        <f>STDEV(I4144,J4143,K4143,L4144,M4143,N4143)</f>
        <v>#DIV/0!</v>
      </c>
      <c r="L4153" s="148" t="e">
        <f t="shared" ref="L4153:L4157" si="691">ROUND((K4153/J4153)*100,2)&amp;"%"</f>
        <v>#DIV/0!</v>
      </c>
      <c r="M4153" s="111"/>
      <c r="N4153" s="111"/>
      <c r="P4153" s="111" t="s">
        <v>198</v>
      </c>
      <c r="Q4153" s="148" t="e">
        <f>AVERAGE(P4144,Q4143,R4143,T4143,U4143,S4144)</f>
        <v>#DIV/0!</v>
      </c>
      <c r="R4153" s="148" t="e">
        <f>STDEV(P4144,Q4143,R4143,S4144,T4143,U4143)</f>
        <v>#DIV/0!</v>
      </c>
      <c r="S4153" s="148" t="e">
        <f t="shared" ref="S4153:S4157" si="692">ROUND((R4153/Q4153)*100,2)&amp;"%"</f>
        <v>#DIV/0!</v>
      </c>
      <c r="T4153" s="111"/>
      <c r="U4153" s="111"/>
    </row>
    <row r="4154" spans="1:21" s="148" customFormat="1" x14ac:dyDescent="0.3">
      <c r="A4154" s="111"/>
      <c r="B4154" s="111" t="s">
        <v>200</v>
      </c>
      <c r="C4154" s="148" t="e">
        <f>AVERAGE(B4146,C4145,D4144,E4143,F4148,G4147)</f>
        <v>#DIV/0!</v>
      </c>
      <c r="D4154" s="148" t="e">
        <f>STDEV(B4146,C4145,D4144,E4143,F4148,G4147)</f>
        <v>#DIV/0!</v>
      </c>
      <c r="E4154" s="148" t="e">
        <f t="shared" si="690"/>
        <v>#DIV/0!</v>
      </c>
      <c r="F4154" s="111"/>
      <c r="G4154" s="111"/>
      <c r="I4154" s="111" t="s">
        <v>200</v>
      </c>
      <c r="J4154" s="148" t="e">
        <f>AVERAGE(I4146,J4145,K4144,L4143,M4148,N4147)</f>
        <v>#DIV/0!</v>
      </c>
      <c r="K4154" s="148" t="e">
        <f>STDEV(I4146,J4145,K4144,L4143,M4148,N4147)</f>
        <v>#DIV/0!</v>
      </c>
      <c r="L4154" s="148" t="e">
        <f t="shared" si="691"/>
        <v>#DIV/0!</v>
      </c>
      <c r="M4154" s="111"/>
      <c r="N4154" s="111"/>
      <c r="P4154" s="111" t="s">
        <v>200</v>
      </c>
      <c r="Q4154" s="148" t="e">
        <f>AVERAGE(P4146,Q4145,R4144,S4143,T4148,U4147)</f>
        <v>#DIV/0!</v>
      </c>
      <c r="R4154" s="148" t="e">
        <f>STDEV(P4146,Q4145,R4144,S4143,T4148,U4147)</f>
        <v>#DIV/0!</v>
      </c>
      <c r="S4154" s="148" t="e">
        <f t="shared" si="692"/>
        <v>#DIV/0!</v>
      </c>
      <c r="T4154" s="111"/>
      <c r="U4154" s="111"/>
    </row>
    <row r="4155" spans="1:21" s="148" customFormat="1" x14ac:dyDescent="0.3">
      <c r="A4155" s="111"/>
      <c r="B4155" s="111" t="s">
        <v>201</v>
      </c>
      <c r="C4155" s="148" t="e">
        <f>AVERAGE(B4147,C4148,D4148,E4147,F4146,G4145)</f>
        <v>#DIV/0!</v>
      </c>
      <c r="D4155" s="148" t="e">
        <f>STDEV(B4147,C4148,D4148,E4147,F4146,G4145)</f>
        <v>#DIV/0!</v>
      </c>
      <c r="E4155" s="148" t="e">
        <f t="shared" si="690"/>
        <v>#DIV/0!</v>
      </c>
      <c r="F4155" s="111"/>
      <c r="G4155" s="111"/>
      <c r="I4155" s="111" t="s">
        <v>201</v>
      </c>
      <c r="J4155" s="148" t="e">
        <f>AVERAGE(I4147,J4148,K4148,L4147,M4146,N4145)</f>
        <v>#DIV/0!</v>
      </c>
      <c r="K4155" s="148" t="e">
        <f>STDEV(I4147,J4148,K4148,L4147,M4146,N4145)</f>
        <v>#DIV/0!</v>
      </c>
      <c r="L4155" s="148" t="e">
        <f t="shared" si="691"/>
        <v>#DIV/0!</v>
      </c>
      <c r="M4155" s="111"/>
      <c r="N4155" s="111"/>
      <c r="P4155" s="111" t="s">
        <v>201</v>
      </c>
      <c r="Q4155" s="148" t="e">
        <f>AVERAGE(P4147,Q4148,R4148,S4147,T4146,U4145)</f>
        <v>#DIV/0!</v>
      </c>
      <c r="R4155" s="148" t="e">
        <f>STDEV(P4147,Q4148,R4148,S4147,T4146,U4145)</f>
        <v>#DIV/0!</v>
      </c>
      <c r="S4155" s="148" t="e">
        <f t="shared" si="692"/>
        <v>#DIV/0!</v>
      </c>
      <c r="T4155" s="111"/>
      <c r="U4155" s="111"/>
    </row>
    <row r="4156" spans="1:21" s="148" customFormat="1" x14ac:dyDescent="0.3">
      <c r="A4156" s="111"/>
      <c r="B4156" s="111" t="s">
        <v>202</v>
      </c>
      <c r="C4156" s="148" t="e">
        <f>AVERAGE(B4149,C4147,D4146,G4144,F4149,E4150)</f>
        <v>#DIV/0!</v>
      </c>
      <c r="D4156" s="148" t="e">
        <f>STDEV(B4149,C4147,D4146,G4144,F4149,E4150)</f>
        <v>#DIV/0!</v>
      </c>
      <c r="E4156" s="148" t="e">
        <f t="shared" si="690"/>
        <v>#DIV/0!</v>
      </c>
      <c r="F4156" s="111"/>
      <c r="G4156" s="111"/>
      <c r="I4156" s="111" t="s">
        <v>202</v>
      </c>
      <c r="J4156" s="148" t="e">
        <f>AVERAGE(I4149,J4147,K4146,N4144,M4149,L4150)</f>
        <v>#DIV/0!</v>
      </c>
      <c r="K4156" s="148" t="e">
        <f>STDEV(I4149,J4147,K4146,N4144,M4149,L4150)</f>
        <v>#DIV/0!</v>
      </c>
      <c r="L4156" s="148" t="e">
        <f t="shared" si="691"/>
        <v>#DIV/0!</v>
      </c>
      <c r="M4156" s="111"/>
      <c r="N4156" s="111"/>
      <c r="P4156" s="111" t="s">
        <v>202</v>
      </c>
      <c r="Q4156" s="148" t="e">
        <f>AVERAGE(P4149,Q4147,R4146,U4144,T4149,S4150)</f>
        <v>#DIV/0!</v>
      </c>
      <c r="R4156" s="148" t="e">
        <f>STDEV(P4149,Q4147,R4146,U4144,T4149,S4150)</f>
        <v>#DIV/0!</v>
      </c>
      <c r="S4156" s="148" t="e">
        <f t="shared" si="692"/>
        <v>#DIV/0!</v>
      </c>
      <c r="T4156" s="111"/>
      <c r="U4156" s="111"/>
    </row>
    <row r="4157" spans="1:21" s="148" customFormat="1" x14ac:dyDescent="0.3">
      <c r="A4157" s="111"/>
      <c r="B4157" s="111" t="s">
        <v>204</v>
      </c>
      <c r="C4157" s="148" t="e">
        <f>AVERAGE(B4150,C4149,D4150,E4149,F4150,G4149)</f>
        <v>#DIV/0!</v>
      </c>
      <c r="D4157" s="148" t="e">
        <f>STDEV(B4150,C4149,D4150,E4149,F4150,G4149)</f>
        <v>#DIV/0!</v>
      </c>
      <c r="E4157" s="148" t="e">
        <f t="shared" si="690"/>
        <v>#DIV/0!</v>
      </c>
      <c r="F4157" s="111"/>
      <c r="G4157" s="111"/>
      <c r="I4157" s="111" t="s">
        <v>204</v>
      </c>
      <c r="J4157" s="148" t="e">
        <f>AVERAGE(I4150,J4149,K4150,L4149,M4150,N4149)</f>
        <v>#DIV/0!</v>
      </c>
      <c r="K4157" s="148" t="e">
        <f>STDEV(I4150,J4149,K4150,L4149,M4150,N4149)</f>
        <v>#DIV/0!</v>
      </c>
      <c r="L4157" s="148" t="e">
        <f t="shared" si="691"/>
        <v>#DIV/0!</v>
      </c>
      <c r="M4157" s="111"/>
      <c r="N4157" s="111"/>
      <c r="P4157" s="111" t="s">
        <v>204</v>
      </c>
      <c r="Q4157" s="148" t="e">
        <f>AVERAGE(P4150,Q4149,R4150,S4149,T4150,U4149)</f>
        <v>#DIV/0!</v>
      </c>
      <c r="R4157" s="148" t="e">
        <f>STDEV(P4150,Q4149,R4150,S4149,T4150,U4149)</f>
        <v>#DIV/0!</v>
      </c>
      <c r="S4157" s="148" t="e">
        <f t="shared" si="692"/>
        <v>#DIV/0!</v>
      </c>
      <c r="T4157" s="111"/>
      <c r="U4157" s="111"/>
    </row>
    <row r="4158" spans="1:21" s="148" customFormat="1" x14ac:dyDescent="0.3">
      <c r="A4158" s="111"/>
      <c r="B4158" s="111"/>
      <c r="C4158" s="111"/>
      <c r="D4158" s="111"/>
      <c r="E4158" s="111"/>
      <c r="F4158" s="111"/>
      <c r="G4158" s="111"/>
      <c r="I4158" s="111"/>
      <c r="J4158" s="111"/>
      <c r="K4158" s="111"/>
      <c r="L4158" s="111"/>
      <c r="M4158" s="111"/>
      <c r="N4158" s="111"/>
      <c r="P4158" s="111"/>
      <c r="Q4158" s="111"/>
      <c r="R4158" s="111"/>
      <c r="S4158" s="111"/>
      <c r="T4158" s="111"/>
      <c r="U4158" s="111"/>
    </row>
    <row r="4159" spans="1:21" s="148" customFormat="1" x14ac:dyDescent="0.3">
      <c r="A4159" s="111"/>
      <c r="B4159" s="52" t="s">
        <v>194</v>
      </c>
      <c r="C4159" s="106"/>
      <c r="D4159" s="106"/>
      <c r="E4159" s="106"/>
      <c r="F4159" s="106"/>
      <c r="G4159" s="106"/>
      <c r="H4159" s="106"/>
      <c r="I4159" s="52" t="s">
        <v>195</v>
      </c>
      <c r="J4159" s="106"/>
      <c r="K4159" s="106"/>
      <c r="L4159" s="106"/>
      <c r="M4159" s="106"/>
      <c r="N4159" s="106"/>
      <c r="O4159" s="106"/>
      <c r="P4159" s="52" t="s">
        <v>196</v>
      </c>
      <c r="Q4159" s="106"/>
      <c r="R4159" s="106"/>
      <c r="S4159" s="106"/>
      <c r="T4159" s="106"/>
      <c r="U4159" s="106"/>
    </row>
    <row r="4160" spans="1:21" s="148" customFormat="1" x14ac:dyDescent="0.3">
      <c r="A4160" s="111"/>
      <c r="B4160" s="131"/>
      <c r="C4160" s="131"/>
      <c r="D4160" s="131"/>
      <c r="E4160" s="131"/>
      <c r="F4160" s="131"/>
      <c r="G4160" s="131"/>
      <c r="H4160" s="106"/>
      <c r="I4160" s="131"/>
      <c r="J4160" s="131"/>
      <c r="K4160" s="131"/>
      <c r="L4160" s="131"/>
      <c r="M4160" s="131"/>
      <c r="N4160" s="131"/>
      <c r="O4160" s="106"/>
      <c r="P4160" s="131"/>
      <c r="Q4160" s="131"/>
      <c r="R4160" s="131"/>
      <c r="S4160" s="131"/>
      <c r="T4160" s="131"/>
      <c r="U4160" s="131"/>
    </row>
    <row r="4161" spans="1:21" s="148" customFormat="1" x14ac:dyDescent="0.3">
      <c r="A4161" s="111"/>
      <c r="B4161" s="132"/>
      <c r="C4161" s="133"/>
      <c r="D4161" s="133"/>
      <c r="E4161" s="134"/>
      <c r="F4161" s="133"/>
      <c r="G4161" s="133"/>
      <c r="H4161" s="106"/>
      <c r="I4161" s="132"/>
      <c r="J4161" s="133"/>
      <c r="K4161" s="133"/>
      <c r="L4161" s="134"/>
      <c r="M4161" s="133"/>
      <c r="N4161" s="133"/>
      <c r="O4161" s="106"/>
      <c r="P4161" s="132"/>
      <c r="Q4161" s="133"/>
      <c r="R4161" s="133"/>
      <c r="S4161" s="134"/>
      <c r="T4161" s="133"/>
      <c r="U4161" s="133"/>
    </row>
    <row r="4162" spans="1:21" s="148" customFormat="1" x14ac:dyDescent="0.3">
      <c r="A4162" s="111"/>
      <c r="B4162" s="133"/>
      <c r="C4162" s="132"/>
      <c r="D4162" s="134"/>
      <c r="E4162" s="133"/>
      <c r="F4162" s="135"/>
      <c r="G4162" s="136"/>
      <c r="H4162" s="106"/>
      <c r="I4162" s="133"/>
      <c r="J4162" s="132"/>
      <c r="K4162" s="134"/>
      <c r="L4162" s="133"/>
      <c r="M4162" s="135"/>
      <c r="N4162" s="136"/>
      <c r="O4162" s="106"/>
      <c r="P4162" s="133"/>
      <c r="Q4162" s="132"/>
      <c r="R4162" s="134"/>
      <c r="S4162" s="133"/>
      <c r="T4162" s="135"/>
      <c r="U4162" s="136"/>
    </row>
    <row r="4163" spans="1:21" s="148" customFormat="1" x14ac:dyDescent="0.3">
      <c r="A4163" s="111"/>
      <c r="B4163" s="135"/>
      <c r="C4163" s="134"/>
      <c r="D4163" s="132"/>
      <c r="E4163" s="135"/>
      <c r="F4163" s="135"/>
      <c r="G4163" s="137"/>
      <c r="H4163" s="106"/>
      <c r="I4163" s="135"/>
      <c r="J4163" s="134"/>
      <c r="K4163" s="132"/>
      <c r="L4163" s="135"/>
      <c r="M4163" s="135"/>
      <c r="N4163" s="137"/>
      <c r="O4163" s="106"/>
      <c r="P4163" s="135"/>
      <c r="Q4163" s="134"/>
      <c r="R4163" s="132"/>
      <c r="S4163" s="135"/>
      <c r="T4163" s="135"/>
      <c r="U4163" s="137"/>
    </row>
    <row r="4164" spans="1:21" s="148" customFormat="1" x14ac:dyDescent="0.3">
      <c r="A4164" s="111"/>
      <c r="B4164" s="134"/>
      <c r="C4164" s="135"/>
      <c r="D4164" s="136"/>
      <c r="E4164" s="132"/>
      <c r="F4164" s="137"/>
      <c r="G4164" s="135"/>
      <c r="H4164" s="106"/>
      <c r="I4164" s="134"/>
      <c r="J4164" s="135"/>
      <c r="K4164" s="136"/>
      <c r="L4164" s="132"/>
      <c r="M4164" s="137"/>
      <c r="N4164" s="135"/>
      <c r="O4164" s="106"/>
      <c r="P4164" s="134"/>
      <c r="Q4164" s="135"/>
      <c r="R4164" s="136"/>
      <c r="S4164" s="132"/>
      <c r="T4164" s="137"/>
      <c r="U4164" s="135"/>
    </row>
    <row r="4165" spans="1:21" s="148" customFormat="1" x14ac:dyDescent="0.3">
      <c r="A4165" s="111"/>
      <c r="B4165" s="137"/>
      <c r="C4165" s="136"/>
      <c r="D4165" s="135"/>
      <c r="E4165" s="137"/>
      <c r="F4165" s="132"/>
      <c r="G4165" s="134"/>
      <c r="H4165" s="106"/>
      <c r="I4165" s="137"/>
      <c r="J4165" s="136"/>
      <c r="K4165" s="135"/>
      <c r="L4165" s="137"/>
      <c r="M4165" s="132"/>
      <c r="N4165" s="134"/>
      <c r="O4165" s="106"/>
      <c r="P4165" s="137"/>
      <c r="Q4165" s="136"/>
      <c r="R4165" s="135"/>
      <c r="S4165" s="137"/>
      <c r="T4165" s="132"/>
      <c r="U4165" s="134"/>
    </row>
    <row r="4166" spans="1:21" s="148" customFormat="1" x14ac:dyDescent="0.3">
      <c r="A4166" s="111"/>
      <c r="B4166" s="135"/>
      <c r="C4166" s="137"/>
      <c r="D4166" s="137"/>
      <c r="E4166" s="135"/>
      <c r="F4166" s="134"/>
      <c r="G4166" s="132"/>
      <c r="H4166" s="106"/>
      <c r="I4166" s="135"/>
      <c r="J4166" s="137"/>
      <c r="K4166" s="137"/>
      <c r="L4166" s="135"/>
      <c r="M4166" s="134"/>
      <c r="N4166" s="132"/>
      <c r="O4166" s="106"/>
      <c r="P4166" s="135"/>
      <c r="Q4166" s="137"/>
      <c r="R4166" s="137"/>
      <c r="S4166" s="135"/>
      <c r="T4166" s="134"/>
      <c r="U4166" s="132"/>
    </row>
    <row r="4167" spans="1:21" s="148" customFormat="1" x14ac:dyDescent="0.3">
      <c r="A4167" s="111"/>
      <c r="B4167" s="136"/>
      <c r="C4167" s="138"/>
      <c r="D4167" s="135"/>
      <c r="E4167" s="138"/>
      <c r="F4167" s="136"/>
      <c r="G4167" s="138"/>
      <c r="H4167" s="106"/>
      <c r="I4167" s="136"/>
      <c r="J4167" s="138"/>
      <c r="K4167" s="135"/>
      <c r="L4167" s="138"/>
      <c r="M4167" s="136"/>
      <c r="N4167" s="138"/>
      <c r="O4167" s="106"/>
      <c r="P4167" s="136"/>
      <c r="Q4167" s="138"/>
      <c r="R4167" s="135"/>
      <c r="S4167" s="138"/>
      <c r="T4167" s="136"/>
      <c r="U4167" s="138"/>
    </row>
    <row r="4168" spans="1:21" s="148" customFormat="1" x14ac:dyDescent="0.3">
      <c r="A4168" s="111"/>
      <c r="B4168" s="145"/>
      <c r="C4168" s="146"/>
      <c r="D4168" s="145"/>
      <c r="E4168" s="147"/>
      <c r="F4168" s="145"/>
      <c r="G4168" s="146"/>
      <c r="H4168" s="106"/>
      <c r="I4168" s="145"/>
      <c r="J4168" s="146"/>
      <c r="K4168" s="145"/>
      <c r="L4168" s="147"/>
      <c r="M4168" s="145"/>
      <c r="N4168" s="146"/>
      <c r="O4168" s="106"/>
      <c r="P4168" s="145"/>
      <c r="Q4168" s="146"/>
      <c r="R4168" s="145"/>
      <c r="S4168" s="147"/>
      <c r="T4168" s="145"/>
      <c r="U4168" s="146"/>
    </row>
    <row r="4169" spans="1:21" s="148" customFormat="1" x14ac:dyDescent="0.3">
      <c r="A4169" s="111"/>
      <c r="C4169" s="111" t="s">
        <v>197</v>
      </c>
      <c r="D4169" s="111" t="s">
        <v>3</v>
      </c>
      <c r="E4169" s="111" t="s">
        <v>203</v>
      </c>
      <c r="J4169" s="111" t="s">
        <v>197</v>
      </c>
      <c r="K4169" s="111" t="s">
        <v>3</v>
      </c>
      <c r="L4169" s="111" t="s">
        <v>203</v>
      </c>
      <c r="Q4169" s="111" t="s">
        <v>197</v>
      </c>
      <c r="R4169" s="111" t="s">
        <v>3</v>
      </c>
      <c r="S4169" s="111" t="s">
        <v>203</v>
      </c>
    </row>
    <row r="4170" spans="1:21" s="148" customFormat="1" x14ac:dyDescent="0.3">
      <c r="A4170" s="111"/>
      <c r="B4170" s="111" t="s">
        <v>199</v>
      </c>
      <c r="C4170" s="148" t="e">
        <f>AVERAGE(B4161,C4162,D4163,E4164,F4165,G4166)</f>
        <v>#DIV/0!</v>
      </c>
      <c r="D4170" s="148" t="e">
        <f>STDEV(B4161,C4162,D4163,E4164,F4165,G4166)</f>
        <v>#DIV/0!</v>
      </c>
      <c r="E4170" s="148" t="e">
        <f>ROUND((D4170/C4170)*100,2)&amp;"%"</f>
        <v>#DIV/0!</v>
      </c>
      <c r="I4170" s="111" t="s">
        <v>199</v>
      </c>
      <c r="J4170" s="148" t="e">
        <f>AVERAGE(I4161,J4162,K4163,L4164,M4165,N4166)</f>
        <v>#DIV/0!</v>
      </c>
      <c r="K4170" s="148" t="e">
        <f>STDEV(I4161,J4162,K4163,L4164,M4165,N4166)</f>
        <v>#DIV/0!</v>
      </c>
      <c r="L4170" s="148" t="e">
        <f>ROUND((K4170/J4170)*100,2)&amp;"%"</f>
        <v>#DIV/0!</v>
      </c>
      <c r="P4170" s="111" t="s">
        <v>199</v>
      </c>
      <c r="Q4170" s="148" t="e">
        <f>AVERAGE(P4161,Q4162,R4163,S4164,T4165,U4166)</f>
        <v>#DIV/0!</v>
      </c>
      <c r="R4170" s="148" t="e">
        <f>STDEV(P4161,Q4162,R4163,S4164,T4165,U4166)</f>
        <v>#DIV/0!</v>
      </c>
      <c r="S4170" s="148" t="e">
        <f>ROUND((R4170/Q4170)*100,2)&amp;"%"</f>
        <v>#DIV/0!</v>
      </c>
    </row>
    <row r="4171" spans="1:21" s="148" customFormat="1" x14ac:dyDescent="0.3">
      <c r="A4171" s="111"/>
      <c r="B4171" s="111" t="s">
        <v>198</v>
      </c>
      <c r="C4171" s="148" t="e">
        <f>AVERAGE(B4162,C4161,D4161,F4161,G4161,E4162)</f>
        <v>#DIV/0!</v>
      </c>
      <c r="D4171" s="148" t="e">
        <f>STDEV(B4162,C4161,D4161,E4162,F4161,G4161)</f>
        <v>#DIV/0!</v>
      </c>
      <c r="E4171" s="148" t="e">
        <f t="shared" ref="E4171:E4175" si="693">ROUND((D4171/C4171)*100,2)&amp;"%"</f>
        <v>#DIV/0!</v>
      </c>
      <c r="F4171" s="111"/>
      <c r="G4171" s="111"/>
      <c r="I4171" s="111" t="s">
        <v>198</v>
      </c>
      <c r="J4171" s="148" t="e">
        <f>AVERAGE(I4162,J4161,K4161,M4161,N4161,L4162)</f>
        <v>#DIV/0!</v>
      </c>
      <c r="K4171" s="148" t="e">
        <f>STDEV(I4162,J4161,K4161,L4162,M4161,N4161)</f>
        <v>#DIV/0!</v>
      </c>
      <c r="L4171" s="148" t="e">
        <f t="shared" ref="L4171:L4175" si="694">ROUND((K4171/J4171)*100,2)&amp;"%"</f>
        <v>#DIV/0!</v>
      </c>
      <c r="M4171" s="111"/>
      <c r="N4171" s="111"/>
      <c r="P4171" s="111" t="s">
        <v>198</v>
      </c>
      <c r="Q4171" s="148" t="e">
        <f>AVERAGE(P4162,Q4161,R4161,T4161,U4161,S4162)</f>
        <v>#DIV/0!</v>
      </c>
      <c r="R4171" s="148" t="e">
        <f>STDEV(P4162,Q4161,R4161,S4162,T4161,U4161)</f>
        <v>#DIV/0!</v>
      </c>
      <c r="S4171" s="148" t="e">
        <f t="shared" ref="S4171:S4175" si="695">ROUND((R4171/Q4171)*100,2)&amp;"%"</f>
        <v>#DIV/0!</v>
      </c>
      <c r="T4171" s="111"/>
      <c r="U4171" s="111"/>
    </row>
    <row r="4172" spans="1:21" s="148" customFormat="1" x14ac:dyDescent="0.3">
      <c r="A4172" s="111"/>
      <c r="B4172" s="111" t="s">
        <v>200</v>
      </c>
      <c r="C4172" s="148" t="e">
        <f>AVERAGE(B4164,C4163,D4162,E4161,F4166,G4165)</f>
        <v>#DIV/0!</v>
      </c>
      <c r="D4172" s="148" t="e">
        <f>STDEV(B4164,C4163,D4162,E4161,F4166,G4165)</f>
        <v>#DIV/0!</v>
      </c>
      <c r="E4172" s="148" t="e">
        <f t="shared" si="693"/>
        <v>#DIV/0!</v>
      </c>
      <c r="F4172" s="111"/>
      <c r="G4172" s="111"/>
      <c r="I4172" s="111" t="s">
        <v>200</v>
      </c>
      <c r="J4172" s="148" t="e">
        <f>AVERAGE(I4164,J4163,K4162,L4161,M4166,N4165)</f>
        <v>#DIV/0!</v>
      </c>
      <c r="K4172" s="148" t="e">
        <f>STDEV(I4164,J4163,K4162,L4161,M4166,N4165)</f>
        <v>#DIV/0!</v>
      </c>
      <c r="L4172" s="148" t="e">
        <f t="shared" si="694"/>
        <v>#DIV/0!</v>
      </c>
      <c r="M4172" s="111"/>
      <c r="N4172" s="111"/>
      <c r="P4172" s="111" t="s">
        <v>200</v>
      </c>
      <c r="Q4172" s="148" t="e">
        <f>AVERAGE(P4164,Q4163,R4162,S4161,T4166,U4165)</f>
        <v>#DIV/0!</v>
      </c>
      <c r="R4172" s="148" t="e">
        <f>STDEV(P4164,Q4163,R4162,S4161,T4166,U4165)</f>
        <v>#DIV/0!</v>
      </c>
      <c r="S4172" s="148" t="e">
        <f t="shared" si="695"/>
        <v>#DIV/0!</v>
      </c>
      <c r="T4172" s="111"/>
      <c r="U4172" s="111"/>
    </row>
    <row r="4173" spans="1:21" s="148" customFormat="1" x14ac:dyDescent="0.3">
      <c r="A4173" s="111"/>
      <c r="B4173" s="111" t="s">
        <v>201</v>
      </c>
      <c r="C4173" s="148" t="e">
        <f>AVERAGE(B4165,C4166,D4166,E4165,F4164,G4163)</f>
        <v>#DIV/0!</v>
      </c>
      <c r="D4173" s="148" t="e">
        <f>STDEV(B4165,C4166,D4166,E4165,F4164,G4163)</f>
        <v>#DIV/0!</v>
      </c>
      <c r="E4173" s="148" t="e">
        <f t="shared" si="693"/>
        <v>#DIV/0!</v>
      </c>
      <c r="F4173" s="111"/>
      <c r="G4173" s="111"/>
      <c r="I4173" s="111" t="s">
        <v>201</v>
      </c>
      <c r="J4173" s="148" t="e">
        <f>AVERAGE(I4165,J4166,K4166,L4165,M4164,N4163)</f>
        <v>#DIV/0!</v>
      </c>
      <c r="K4173" s="148" t="e">
        <f>STDEV(I4165,J4166,K4166,L4165,M4164,N4163)</f>
        <v>#DIV/0!</v>
      </c>
      <c r="L4173" s="148" t="e">
        <f t="shared" si="694"/>
        <v>#DIV/0!</v>
      </c>
      <c r="M4173" s="111"/>
      <c r="N4173" s="111"/>
      <c r="P4173" s="111" t="s">
        <v>201</v>
      </c>
      <c r="Q4173" s="148" t="e">
        <f>AVERAGE(P4165,Q4166,R4166,S4165,T4164,U4163)</f>
        <v>#DIV/0!</v>
      </c>
      <c r="R4173" s="148" t="e">
        <f>STDEV(P4165,Q4166,R4166,S4165,T4164,U4163)</f>
        <v>#DIV/0!</v>
      </c>
      <c r="S4173" s="148" t="e">
        <f t="shared" si="695"/>
        <v>#DIV/0!</v>
      </c>
      <c r="T4173" s="111"/>
      <c r="U4173" s="111"/>
    </row>
    <row r="4174" spans="1:21" s="148" customFormat="1" x14ac:dyDescent="0.3">
      <c r="A4174" s="111"/>
      <c r="B4174" s="111" t="s">
        <v>202</v>
      </c>
      <c r="C4174" s="148" t="e">
        <f>AVERAGE(B4167,C4165,D4164,G4162,F4167,E4168)</f>
        <v>#DIV/0!</v>
      </c>
      <c r="D4174" s="148" t="e">
        <f>STDEV(B4167,C4165,D4164,G4162,F4167,E4168)</f>
        <v>#DIV/0!</v>
      </c>
      <c r="E4174" s="148" t="e">
        <f t="shared" si="693"/>
        <v>#DIV/0!</v>
      </c>
      <c r="F4174" s="111"/>
      <c r="G4174" s="111"/>
      <c r="I4174" s="111" t="s">
        <v>202</v>
      </c>
      <c r="J4174" s="148" t="e">
        <f>AVERAGE(I4167,J4165,K4164,N4162,M4167,L4168)</f>
        <v>#DIV/0!</v>
      </c>
      <c r="K4174" s="148" t="e">
        <f>STDEV(I4167,J4165,K4164,N4162,M4167,L4168)</f>
        <v>#DIV/0!</v>
      </c>
      <c r="L4174" s="148" t="e">
        <f t="shared" si="694"/>
        <v>#DIV/0!</v>
      </c>
      <c r="M4174" s="111"/>
      <c r="N4174" s="111"/>
      <c r="P4174" s="111" t="s">
        <v>202</v>
      </c>
      <c r="Q4174" s="148" t="e">
        <f>AVERAGE(P4167,Q4165,R4164,U4162,T4167,S4168)</f>
        <v>#DIV/0!</v>
      </c>
      <c r="R4174" s="148" t="e">
        <f>STDEV(P4167,Q4165,R4164,U4162,T4167,S4168)</f>
        <v>#DIV/0!</v>
      </c>
      <c r="S4174" s="148" t="e">
        <f t="shared" si="695"/>
        <v>#DIV/0!</v>
      </c>
      <c r="T4174" s="111"/>
      <c r="U4174" s="111"/>
    </row>
    <row r="4175" spans="1:21" s="148" customFormat="1" x14ac:dyDescent="0.3">
      <c r="A4175" s="111"/>
      <c r="B4175" s="111" t="s">
        <v>204</v>
      </c>
      <c r="C4175" s="148" t="e">
        <f>AVERAGE(B4168,C4167,D4168,E4167,F4168,G4167)</f>
        <v>#DIV/0!</v>
      </c>
      <c r="D4175" s="148" t="e">
        <f>STDEV(B4168,C4167,D4168,E4167,F4168,G4167)</f>
        <v>#DIV/0!</v>
      </c>
      <c r="E4175" s="148" t="e">
        <f t="shared" si="693"/>
        <v>#DIV/0!</v>
      </c>
      <c r="F4175" s="111"/>
      <c r="G4175" s="111"/>
      <c r="I4175" s="111" t="s">
        <v>204</v>
      </c>
      <c r="J4175" s="148" t="e">
        <f>AVERAGE(I4168,J4167,K4168,L4167,M4168,N4167)</f>
        <v>#DIV/0!</v>
      </c>
      <c r="K4175" s="148" t="e">
        <f>STDEV(I4168,J4167,K4168,L4167,M4168,N4167)</f>
        <v>#DIV/0!</v>
      </c>
      <c r="L4175" s="148" t="e">
        <f t="shared" si="694"/>
        <v>#DIV/0!</v>
      </c>
      <c r="M4175" s="111"/>
      <c r="N4175" s="111"/>
      <c r="P4175" s="111" t="s">
        <v>204</v>
      </c>
      <c r="Q4175" s="148" t="e">
        <f>AVERAGE(P4168,Q4167,R4168,S4167,T4168,U4167)</f>
        <v>#DIV/0!</v>
      </c>
      <c r="R4175" s="148" t="e">
        <f>STDEV(P4168,Q4167,R4168,S4167,T4168,U4167)</f>
        <v>#DIV/0!</v>
      </c>
      <c r="S4175" s="148" t="e">
        <f t="shared" si="695"/>
        <v>#DIV/0!</v>
      </c>
      <c r="T4175" s="111"/>
      <c r="U4175" s="111"/>
    </row>
    <row r="4176" spans="1:21" s="148" customFormat="1" x14ac:dyDescent="0.3">
      <c r="A4176" s="111"/>
      <c r="B4176" s="111"/>
      <c r="C4176" s="111"/>
      <c r="D4176" s="111"/>
      <c r="E4176" s="111"/>
      <c r="F4176" s="111"/>
      <c r="G4176" s="111"/>
      <c r="I4176" s="111"/>
      <c r="J4176" s="111"/>
      <c r="K4176" s="111"/>
      <c r="L4176" s="111"/>
      <c r="M4176" s="111"/>
      <c r="N4176" s="111"/>
      <c r="P4176" s="111"/>
      <c r="Q4176" s="111"/>
      <c r="R4176" s="111"/>
      <c r="S4176" s="111"/>
      <c r="T4176" s="111"/>
      <c r="U4176" s="111"/>
    </row>
    <row r="4177" spans="1:21" s="148" customFormat="1" x14ac:dyDescent="0.3">
      <c r="A4177" s="111"/>
      <c r="B4177" s="52" t="s">
        <v>194</v>
      </c>
      <c r="C4177" s="106"/>
      <c r="D4177" s="106"/>
      <c r="E4177" s="106"/>
      <c r="F4177" s="106"/>
      <c r="G4177" s="106"/>
      <c r="H4177" s="106"/>
      <c r="I4177" s="52" t="s">
        <v>195</v>
      </c>
      <c r="J4177" s="106"/>
      <c r="K4177" s="106"/>
      <c r="L4177" s="106"/>
      <c r="M4177" s="106"/>
      <c r="N4177" s="106"/>
      <c r="O4177" s="106"/>
      <c r="P4177" s="52" t="s">
        <v>196</v>
      </c>
      <c r="Q4177" s="106"/>
      <c r="R4177" s="106"/>
      <c r="S4177" s="106"/>
      <c r="T4177" s="106"/>
      <c r="U4177" s="106"/>
    </row>
    <row r="4178" spans="1:21" s="148" customFormat="1" x14ac:dyDescent="0.3">
      <c r="A4178" s="111"/>
      <c r="B4178" s="131"/>
      <c r="C4178" s="131"/>
      <c r="D4178" s="131"/>
      <c r="E4178" s="131"/>
      <c r="F4178" s="131"/>
      <c r="G4178" s="131"/>
      <c r="H4178" s="106"/>
      <c r="I4178" s="131"/>
      <c r="J4178" s="131"/>
      <c r="K4178" s="131"/>
      <c r="L4178" s="131"/>
      <c r="M4178" s="131"/>
      <c r="N4178" s="131"/>
      <c r="O4178" s="106"/>
      <c r="P4178" s="131"/>
      <c r="Q4178" s="131"/>
      <c r="R4178" s="131"/>
      <c r="S4178" s="131"/>
      <c r="T4178" s="131"/>
      <c r="U4178" s="131"/>
    </row>
    <row r="4179" spans="1:21" s="148" customFormat="1" x14ac:dyDescent="0.3">
      <c r="A4179" s="111"/>
      <c r="B4179" s="132"/>
      <c r="C4179" s="133"/>
      <c r="D4179" s="133"/>
      <c r="E4179" s="134"/>
      <c r="F4179" s="133"/>
      <c r="G4179" s="133"/>
      <c r="H4179" s="106"/>
      <c r="I4179" s="132"/>
      <c r="J4179" s="133"/>
      <c r="K4179" s="133"/>
      <c r="L4179" s="134"/>
      <c r="M4179" s="133"/>
      <c r="N4179" s="133"/>
      <c r="O4179" s="106"/>
      <c r="P4179" s="132"/>
      <c r="Q4179" s="133"/>
      <c r="R4179" s="133"/>
      <c r="S4179" s="134"/>
      <c r="T4179" s="133"/>
      <c r="U4179" s="133"/>
    </row>
    <row r="4180" spans="1:21" s="148" customFormat="1" x14ac:dyDescent="0.3">
      <c r="A4180" s="111"/>
      <c r="B4180" s="133"/>
      <c r="C4180" s="132"/>
      <c r="D4180" s="134"/>
      <c r="E4180" s="133"/>
      <c r="F4180" s="135"/>
      <c r="G4180" s="136"/>
      <c r="H4180" s="106"/>
      <c r="I4180" s="133"/>
      <c r="J4180" s="132"/>
      <c r="K4180" s="134"/>
      <c r="L4180" s="133"/>
      <c r="M4180" s="135"/>
      <c r="N4180" s="136"/>
      <c r="O4180" s="106"/>
      <c r="P4180" s="133"/>
      <c r="Q4180" s="132"/>
      <c r="R4180" s="134"/>
      <c r="S4180" s="133"/>
      <c r="T4180" s="135"/>
      <c r="U4180" s="136"/>
    </row>
    <row r="4181" spans="1:21" s="148" customFormat="1" x14ac:dyDescent="0.3">
      <c r="A4181" s="111"/>
      <c r="B4181" s="135"/>
      <c r="C4181" s="134"/>
      <c r="D4181" s="132"/>
      <c r="E4181" s="135"/>
      <c r="F4181" s="135"/>
      <c r="G4181" s="137"/>
      <c r="H4181" s="106"/>
      <c r="I4181" s="135"/>
      <c r="J4181" s="134"/>
      <c r="K4181" s="132"/>
      <c r="L4181" s="135"/>
      <c r="M4181" s="135"/>
      <c r="N4181" s="137"/>
      <c r="O4181" s="106"/>
      <c r="P4181" s="135"/>
      <c r="Q4181" s="134"/>
      <c r="R4181" s="132"/>
      <c r="S4181" s="135"/>
      <c r="T4181" s="135"/>
      <c r="U4181" s="137"/>
    </row>
    <row r="4182" spans="1:21" s="148" customFormat="1" x14ac:dyDescent="0.3">
      <c r="A4182" s="111"/>
      <c r="B4182" s="134"/>
      <c r="C4182" s="135"/>
      <c r="D4182" s="136"/>
      <c r="E4182" s="132"/>
      <c r="F4182" s="137"/>
      <c r="G4182" s="135"/>
      <c r="H4182" s="106"/>
      <c r="I4182" s="134"/>
      <c r="J4182" s="135"/>
      <c r="K4182" s="136"/>
      <c r="L4182" s="132"/>
      <c r="M4182" s="137"/>
      <c r="N4182" s="135"/>
      <c r="O4182" s="106"/>
      <c r="P4182" s="134"/>
      <c r="Q4182" s="135"/>
      <c r="R4182" s="136"/>
      <c r="S4182" s="132"/>
      <c r="T4182" s="137"/>
      <c r="U4182" s="135"/>
    </row>
    <row r="4183" spans="1:21" s="148" customFormat="1" x14ac:dyDescent="0.3">
      <c r="A4183" s="111"/>
      <c r="B4183" s="137"/>
      <c r="C4183" s="136"/>
      <c r="D4183" s="135"/>
      <c r="E4183" s="137"/>
      <c r="F4183" s="132"/>
      <c r="G4183" s="134"/>
      <c r="H4183" s="106"/>
      <c r="I4183" s="137"/>
      <c r="J4183" s="136"/>
      <c r="K4183" s="135"/>
      <c r="L4183" s="137"/>
      <c r="M4183" s="132"/>
      <c r="N4183" s="134"/>
      <c r="O4183" s="106"/>
      <c r="P4183" s="137"/>
      <c r="Q4183" s="136"/>
      <c r="R4183" s="135"/>
      <c r="S4183" s="137"/>
      <c r="T4183" s="132"/>
      <c r="U4183" s="134"/>
    </row>
    <row r="4184" spans="1:21" s="148" customFormat="1" x14ac:dyDescent="0.3">
      <c r="A4184" s="111"/>
      <c r="B4184" s="135"/>
      <c r="C4184" s="137"/>
      <c r="D4184" s="137"/>
      <c r="E4184" s="135"/>
      <c r="F4184" s="134"/>
      <c r="G4184" s="132"/>
      <c r="H4184" s="106"/>
      <c r="I4184" s="135"/>
      <c r="J4184" s="137"/>
      <c r="K4184" s="137"/>
      <c r="L4184" s="135"/>
      <c r="M4184" s="134"/>
      <c r="N4184" s="132"/>
      <c r="O4184" s="106"/>
      <c r="P4184" s="135"/>
      <c r="Q4184" s="137"/>
      <c r="R4184" s="137"/>
      <c r="S4184" s="135"/>
      <c r="T4184" s="134"/>
      <c r="U4184" s="132"/>
    </row>
    <row r="4185" spans="1:21" s="148" customFormat="1" x14ac:dyDescent="0.3">
      <c r="A4185" s="111"/>
      <c r="B4185" s="136"/>
      <c r="C4185" s="138"/>
      <c r="D4185" s="135"/>
      <c r="E4185" s="138"/>
      <c r="F4185" s="136"/>
      <c r="G4185" s="138"/>
      <c r="H4185" s="106"/>
      <c r="I4185" s="136"/>
      <c r="J4185" s="138"/>
      <c r="K4185" s="135"/>
      <c r="L4185" s="138"/>
      <c r="M4185" s="136"/>
      <c r="N4185" s="138"/>
      <c r="O4185" s="106"/>
      <c r="P4185" s="136"/>
      <c r="Q4185" s="138"/>
      <c r="R4185" s="135"/>
      <c r="S4185" s="138"/>
      <c r="T4185" s="136"/>
      <c r="U4185" s="138"/>
    </row>
    <row r="4186" spans="1:21" s="148" customFormat="1" x14ac:dyDescent="0.3">
      <c r="A4186" s="111"/>
      <c r="B4186" s="145"/>
      <c r="C4186" s="146"/>
      <c r="D4186" s="145"/>
      <c r="E4186" s="147"/>
      <c r="F4186" s="145"/>
      <c r="G4186" s="146"/>
      <c r="H4186" s="106"/>
      <c r="I4186" s="145"/>
      <c r="J4186" s="146"/>
      <c r="K4186" s="145"/>
      <c r="L4186" s="147"/>
      <c r="M4186" s="145"/>
      <c r="N4186" s="146"/>
      <c r="O4186" s="106"/>
      <c r="P4186" s="145"/>
      <c r="Q4186" s="146"/>
      <c r="R4186" s="145"/>
      <c r="S4186" s="147"/>
      <c r="T4186" s="145"/>
      <c r="U4186" s="146"/>
    </row>
    <row r="4187" spans="1:21" s="148" customFormat="1" x14ac:dyDescent="0.3">
      <c r="A4187" s="111"/>
      <c r="C4187" s="111" t="s">
        <v>197</v>
      </c>
      <c r="D4187" s="111" t="s">
        <v>3</v>
      </c>
      <c r="E4187" s="111" t="s">
        <v>203</v>
      </c>
      <c r="J4187" s="111" t="s">
        <v>197</v>
      </c>
      <c r="K4187" s="111" t="s">
        <v>3</v>
      </c>
      <c r="L4187" s="111" t="s">
        <v>203</v>
      </c>
      <c r="Q4187" s="111" t="s">
        <v>197</v>
      </c>
      <c r="R4187" s="111" t="s">
        <v>3</v>
      </c>
      <c r="S4187" s="111" t="s">
        <v>203</v>
      </c>
    </row>
    <row r="4188" spans="1:21" s="148" customFormat="1" x14ac:dyDescent="0.3">
      <c r="A4188" s="111"/>
      <c r="B4188" s="111" t="s">
        <v>199</v>
      </c>
      <c r="C4188" s="148" t="e">
        <f>AVERAGE(B4179,C4180,D4181,E4182,F4183,G4184)</f>
        <v>#DIV/0!</v>
      </c>
      <c r="D4188" s="148" t="e">
        <f>STDEV(B4179,C4180,D4181,E4182,F4183,G4184)</f>
        <v>#DIV/0!</v>
      </c>
      <c r="E4188" s="148" t="e">
        <f>ROUND((D4188/C4188)*100,2)&amp;"%"</f>
        <v>#DIV/0!</v>
      </c>
      <c r="I4188" s="111" t="s">
        <v>199</v>
      </c>
      <c r="J4188" s="148" t="e">
        <f>AVERAGE(I4179,J4180,K4181,L4182,M4183,N4184)</f>
        <v>#DIV/0!</v>
      </c>
      <c r="K4188" s="148" t="e">
        <f>STDEV(I4179,J4180,K4181,L4182,M4183,N4184)</f>
        <v>#DIV/0!</v>
      </c>
      <c r="L4188" s="148" t="e">
        <f>ROUND((K4188/J4188)*100,2)&amp;"%"</f>
        <v>#DIV/0!</v>
      </c>
      <c r="P4188" s="111" t="s">
        <v>199</v>
      </c>
      <c r="Q4188" s="148" t="e">
        <f>AVERAGE(P4179,Q4180,R4181,S4182,T4183,U4184)</f>
        <v>#DIV/0!</v>
      </c>
      <c r="R4188" s="148" t="e">
        <f>STDEV(P4179,Q4180,R4181,S4182,T4183,U4184)</f>
        <v>#DIV/0!</v>
      </c>
      <c r="S4188" s="148" t="e">
        <f>ROUND((R4188/Q4188)*100,2)&amp;"%"</f>
        <v>#DIV/0!</v>
      </c>
    </row>
    <row r="4189" spans="1:21" s="148" customFormat="1" x14ac:dyDescent="0.3">
      <c r="A4189" s="111"/>
      <c r="B4189" s="111" t="s">
        <v>198</v>
      </c>
      <c r="C4189" s="148" t="e">
        <f>AVERAGE(B4180,C4179,D4179,F4179,G4179,E4180)</f>
        <v>#DIV/0!</v>
      </c>
      <c r="D4189" s="148" t="e">
        <f>STDEV(B4180,C4179,D4179,E4180,F4179,G4179)</f>
        <v>#DIV/0!</v>
      </c>
      <c r="E4189" s="148" t="e">
        <f t="shared" ref="E4189:E4193" si="696">ROUND((D4189/C4189)*100,2)&amp;"%"</f>
        <v>#DIV/0!</v>
      </c>
      <c r="F4189" s="111"/>
      <c r="G4189" s="111"/>
      <c r="I4189" s="111" t="s">
        <v>198</v>
      </c>
      <c r="J4189" s="148" t="e">
        <f>AVERAGE(I4180,J4179,K4179,M4179,N4179,L4180)</f>
        <v>#DIV/0!</v>
      </c>
      <c r="K4189" s="148" t="e">
        <f>STDEV(I4180,J4179,K4179,L4180,M4179,N4179)</f>
        <v>#DIV/0!</v>
      </c>
      <c r="L4189" s="148" t="e">
        <f t="shared" ref="L4189:L4193" si="697">ROUND((K4189/J4189)*100,2)&amp;"%"</f>
        <v>#DIV/0!</v>
      </c>
      <c r="M4189" s="111"/>
      <c r="N4189" s="111"/>
      <c r="P4189" s="111" t="s">
        <v>198</v>
      </c>
      <c r="Q4189" s="148" t="e">
        <f>AVERAGE(P4180,Q4179,R4179,T4179,U4179,S4180)</f>
        <v>#DIV/0!</v>
      </c>
      <c r="R4189" s="148" t="e">
        <f>STDEV(P4180,Q4179,R4179,S4180,T4179,U4179)</f>
        <v>#DIV/0!</v>
      </c>
      <c r="S4189" s="148" t="e">
        <f t="shared" ref="S4189:S4193" si="698">ROUND((R4189/Q4189)*100,2)&amp;"%"</f>
        <v>#DIV/0!</v>
      </c>
      <c r="T4189" s="111"/>
      <c r="U4189" s="111"/>
    </row>
    <row r="4190" spans="1:21" s="148" customFormat="1" x14ac:dyDescent="0.3">
      <c r="A4190" s="111"/>
      <c r="B4190" s="111" t="s">
        <v>200</v>
      </c>
      <c r="C4190" s="148" t="e">
        <f>AVERAGE(B4182,C4181,D4180,E4179,F4184,G4183)</f>
        <v>#DIV/0!</v>
      </c>
      <c r="D4190" s="148" t="e">
        <f>STDEV(B4182,C4181,D4180,E4179,F4184,G4183)</f>
        <v>#DIV/0!</v>
      </c>
      <c r="E4190" s="148" t="e">
        <f t="shared" si="696"/>
        <v>#DIV/0!</v>
      </c>
      <c r="F4190" s="111"/>
      <c r="G4190" s="111"/>
      <c r="I4190" s="111" t="s">
        <v>200</v>
      </c>
      <c r="J4190" s="148" t="e">
        <f>AVERAGE(I4182,J4181,K4180,L4179,M4184,N4183)</f>
        <v>#DIV/0!</v>
      </c>
      <c r="K4190" s="148" t="e">
        <f>STDEV(I4182,J4181,K4180,L4179,M4184,N4183)</f>
        <v>#DIV/0!</v>
      </c>
      <c r="L4190" s="148" t="e">
        <f t="shared" si="697"/>
        <v>#DIV/0!</v>
      </c>
      <c r="M4190" s="111"/>
      <c r="N4190" s="111"/>
      <c r="P4190" s="111" t="s">
        <v>200</v>
      </c>
      <c r="Q4190" s="148" t="e">
        <f>AVERAGE(P4182,Q4181,R4180,S4179,T4184,U4183)</f>
        <v>#DIV/0!</v>
      </c>
      <c r="R4190" s="148" t="e">
        <f>STDEV(P4182,Q4181,R4180,S4179,T4184,U4183)</f>
        <v>#DIV/0!</v>
      </c>
      <c r="S4190" s="148" t="e">
        <f t="shared" si="698"/>
        <v>#DIV/0!</v>
      </c>
      <c r="T4190" s="111"/>
      <c r="U4190" s="111"/>
    </row>
    <row r="4191" spans="1:21" s="148" customFormat="1" x14ac:dyDescent="0.3">
      <c r="A4191" s="111"/>
      <c r="B4191" s="111" t="s">
        <v>201</v>
      </c>
      <c r="C4191" s="148" t="e">
        <f>AVERAGE(B4183,C4184,D4184,E4183,F4182,G4181)</f>
        <v>#DIV/0!</v>
      </c>
      <c r="D4191" s="148" t="e">
        <f>STDEV(B4183,C4184,D4184,E4183,F4182,G4181)</f>
        <v>#DIV/0!</v>
      </c>
      <c r="E4191" s="148" t="e">
        <f t="shared" si="696"/>
        <v>#DIV/0!</v>
      </c>
      <c r="F4191" s="111"/>
      <c r="G4191" s="111"/>
      <c r="I4191" s="111" t="s">
        <v>201</v>
      </c>
      <c r="J4191" s="148" t="e">
        <f>AVERAGE(I4183,J4184,K4184,L4183,M4182,N4181)</f>
        <v>#DIV/0!</v>
      </c>
      <c r="K4191" s="148" t="e">
        <f>STDEV(I4183,J4184,K4184,L4183,M4182,N4181)</f>
        <v>#DIV/0!</v>
      </c>
      <c r="L4191" s="148" t="e">
        <f t="shared" si="697"/>
        <v>#DIV/0!</v>
      </c>
      <c r="M4191" s="111"/>
      <c r="N4191" s="111"/>
      <c r="P4191" s="111" t="s">
        <v>201</v>
      </c>
      <c r="Q4191" s="148" t="e">
        <f>AVERAGE(P4183,Q4184,R4184,S4183,T4182,U4181)</f>
        <v>#DIV/0!</v>
      </c>
      <c r="R4191" s="148" t="e">
        <f>STDEV(P4183,Q4184,R4184,S4183,T4182,U4181)</f>
        <v>#DIV/0!</v>
      </c>
      <c r="S4191" s="148" t="e">
        <f t="shared" si="698"/>
        <v>#DIV/0!</v>
      </c>
      <c r="T4191" s="111"/>
      <c r="U4191" s="111"/>
    </row>
    <row r="4192" spans="1:21" s="148" customFormat="1" x14ac:dyDescent="0.3">
      <c r="A4192" s="111"/>
      <c r="B4192" s="111" t="s">
        <v>202</v>
      </c>
      <c r="C4192" s="148" t="e">
        <f>AVERAGE(B4185,C4183,D4182,G4180,F4185,E4186)</f>
        <v>#DIV/0!</v>
      </c>
      <c r="D4192" s="148" t="e">
        <f>STDEV(B4185,C4183,D4182,G4180,F4185,E4186)</f>
        <v>#DIV/0!</v>
      </c>
      <c r="E4192" s="148" t="e">
        <f t="shared" si="696"/>
        <v>#DIV/0!</v>
      </c>
      <c r="F4192" s="111"/>
      <c r="G4192" s="111"/>
      <c r="I4192" s="111" t="s">
        <v>202</v>
      </c>
      <c r="J4192" s="148" t="e">
        <f>AVERAGE(I4185,J4183,K4182,N4180,M4185,L4186)</f>
        <v>#DIV/0!</v>
      </c>
      <c r="K4192" s="148" t="e">
        <f>STDEV(I4185,J4183,K4182,N4180,M4185,L4186)</f>
        <v>#DIV/0!</v>
      </c>
      <c r="L4192" s="148" t="e">
        <f t="shared" si="697"/>
        <v>#DIV/0!</v>
      </c>
      <c r="M4192" s="111"/>
      <c r="N4192" s="111"/>
      <c r="P4192" s="111" t="s">
        <v>202</v>
      </c>
      <c r="Q4192" s="148" t="e">
        <f>AVERAGE(P4185,Q4183,R4182,U4180,T4185,S4186)</f>
        <v>#DIV/0!</v>
      </c>
      <c r="R4192" s="148" t="e">
        <f>STDEV(P4185,Q4183,R4182,U4180,T4185,S4186)</f>
        <v>#DIV/0!</v>
      </c>
      <c r="S4192" s="148" t="e">
        <f t="shared" si="698"/>
        <v>#DIV/0!</v>
      </c>
      <c r="T4192" s="111"/>
      <c r="U4192" s="111"/>
    </row>
    <row r="4193" spans="1:21" s="148" customFormat="1" x14ac:dyDescent="0.3">
      <c r="A4193" s="111"/>
      <c r="B4193" s="111" t="s">
        <v>204</v>
      </c>
      <c r="C4193" s="148" t="e">
        <f>AVERAGE(B4186,C4185,D4186,E4185,F4186,G4185)</f>
        <v>#DIV/0!</v>
      </c>
      <c r="D4193" s="148" t="e">
        <f>STDEV(B4186,C4185,D4186,E4185,F4186,G4185)</f>
        <v>#DIV/0!</v>
      </c>
      <c r="E4193" s="148" t="e">
        <f t="shared" si="696"/>
        <v>#DIV/0!</v>
      </c>
      <c r="F4193" s="111"/>
      <c r="G4193" s="111"/>
      <c r="I4193" s="111" t="s">
        <v>204</v>
      </c>
      <c r="J4193" s="148" t="e">
        <f>AVERAGE(I4186,J4185,K4186,L4185,M4186,N4185)</f>
        <v>#DIV/0!</v>
      </c>
      <c r="K4193" s="148" t="e">
        <f>STDEV(I4186,J4185,K4186,L4185,M4186,N4185)</f>
        <v>#DIV/0!</v>
      </c>
      <c r="L4193" s="148" t="e">
        <f t="shared" si="697"/>
        <v>#DIV/0!</v>
      </c>
      <c r="M4193" s="111"/>
      <c r="N4193" s="111"/>
      <c r="P4193" s="111" t="s">
        <v>204</v>
      </c>
      <c r="Q4193" s="148" t="e">
        <f>AVERAGE(P4186,Q4185,R4186,S4185,T4186,U4185)</f>
        <v>#DIV/0!</v>
      </c>
      <c r="R4193" s="148" t="e">
        <f>STDEV(P4186,Q4185,R4186,S4185,T4186,U4185)</f>
        <v>#DIV/0!</v>
      </c>
      <c r="S4193" s="148" t="e">
        <f t="shared" si="698"/>
        <v>#DIV/0!</v>
      </c>
      <c r="T4193" s="111"/>
      <c r="U4193" s="111"/>
    </row>
    <row r="4194" spans="1:21" s="148" customFormat="1" x14ac:dyDescent="0.3">
      <c r="A4194" s="111"/>
      <c r="B4194" s="111"/>
      <c r="C4194" s="111"/>
      <c r="D4194" s="111"/>
      <c r="E4194" s="111"/>
      <c r="F4194" s="111"/>
      <c r="G4194" s="111"/>
      <c r="I4194" s="111"/>
      <c r="J4194" s="111"/>
      <c r="K4194" s="111"/>
      <c r="L4194" s="111"/>
      <c r="M4194" s="111"/>
      <c r="N4194" s="111"/>
      <c r="P4194" s="111"/>
      <c r="Q4194" s="111"/>
      <c r="R4194" s="111"/>
      <c r="S4194" s="111"/>
      <c r="T4194" s="111"/>
      <c r="U4194" s="111"/>
    </row>
    <row r="4195" spans="1:21" s="148" customFormat="1" x14ac:dyDescent="0.3">
      <c r="A4195" s="111"/>
      <c r="B4195" s="52" t="s">
        <v>194</v>
      </c>
      <c r="C4195" s="106"/>
      <c r="D4195" s="106"/>
      <c r="E4195" s="106"/>
      <c r="F4195" s="106"/>
      <c r="G4195" s="106"/>
      <c r="H4195" s="106"/>
      <c r="I4195" s="52" t="s">
        <v>195</v>
      </c>
      <c r="J4195" s="106"/>
      <c r="K4195" s="106"/>
      <c r="L4195" s="106"/>
      <c r="M4195" s="106"/>
      <c r="N4195" s="106"/>
      <c r="O4195" s="106"/>
      <c r="P4195" s="52" t="s">
        <v>196</v>
      </c>
      <c r="Q4195" s="106"/>
      <c r="R4195" s="106"/>
      <c r="S4195" s="106"/>
      <c r="T4195" s="106"/>
      <c r="U4195" s="106"/>
    </row>
    <row r="4196" spans="1:21" s="148" customFormat="1" x14ac:dyDescent="0.3">
      <c r="A4196" s="111"/>
      <c r="B4196" s="131"/>
      <c r="C4196" s="131"/>
      <c r="D4196" s="131"/>
      <c r="E4196" s="131"/>
      <c r="F4196" s="131"/>
      <c r="G4196" s="131"/>
      <c r="H4196" s="106"/>
      <c r="I4196" s="131"/>
      <c r="J4196" s="131"/>
      <c r="K4196" s="131"/>
      <c r="L4196" s="131"/>
      <c r="M4196" s="131"/>
      <c r="N4196" s="131"/>
      <c r="O4196" s="106"/>
      <c r="P4196" s="131"/>
      <c r="Q4196" s="131"/>
      <c r="R4196" s="131"/>
      <c r="S4196" s="131"/>
      <c r="T4196" s="131"/>
      <c r="U4196" s="131"/>
    </row>
    <row r="4197" spans="1:21" s="148" customFormat="1" x14ac:dyDescent="0.3">
      <c r="A4197" s="111"/>
      <c r="B4197" s="132"/>
      <c r="C4197" s="133"/>
      <c r="D4197" s="133"/>
      <c r="E4197" s="134"/>
      <c r="F4197" s="133"/>
      <c r="G4197" s="133"/>
      <c r="H4197" s="106"/>
      <c r="I4197" s="132"/>
      <c r="J4197" s="133"/>
      <c r="K4197" s="133"/>
      <c r="L4197" s="134"/>
      <c r="M4197" s="133"/>
      <c r="N4197" s="133"/>
      <c r="O4197" s="106"/>
      <c r="P4197" s="132"/>
      <c r="Q4197" s="133"/>
      <c r="R4197" s="133"/>
      <c r="S4197" s="134"/>
      <c r="T4197" s="133"/>
      <c r="U4197" s="133"/>
    </row>
    <row r="4198" spans="1:21" s="148" customFormat="1" x14ac:dyDescent="0.3">
      <c r="A4198" s="111"/>
      <c r="B4198" s="133"/>
      <c r="C4198" s="132"/>
      <c r="D4198" s="134"/>
      <c r="E4198" s="133"/>
      <c r="F4198" s="135"/>
      <c r="G4198" s="136"/>
      <c r="H4198" s="106"/>
      <c r="I4198" s="133"/>
      <c r="J4198" s="132"/>
      <c r="K4198" s="134"/>
      <c r="L4198" s="133"/>
      <c r="M4198" s="135"/>
      <c r="N4198" s="136"/>
      <c r="O4198" s="106"/>
      <c r="P4198" s="133"/>
      <c r="Q4198" s="132"/>
      <c r="R4198" s="134"/>
      <c r="S4198" s="133"/>
      <c r="T4198" s="135"/>
      <c r="U4198" s="136"/>
    </row>
    <row r="4199" spans="1:21" s="148" customFormat="1" x14ac:dyDescent="0.3">
      <c r="A4199" s="111"/>
      <c r="B4199" s="135"/>
      <c r="C4199" s="134"/>
      <c r="D4199" s="132"/>
      <c r="E4199" s="135"/>
      <c r="F4199" s="135"/>
      <c r="G4199" s="137"/>
      <c r="H4199" s="106"/>
      <c r="I4199" s="135"/>
      <c r="J4199" s="134"/>
      <c r="K4199" s="132"/>
      <c r="L4199" s="135"/>
      <c r="M4199" s="135"/>
      <c r="N4199" s="137"/>
      <c r="O4199" s="106"/>
      <c r="P4199" s="135"/>
      <c r="Q4199" s="134"/>
      <c r="R4199" s="132"/>
      <c r="S4199" s="135"/>
      <c r="T4199" s="135"/>
      <c r="U4199" s="137"/>
    </row>
    <row r="4200" spans="1:21" s="148" customFormat="1" x14ac:dyDescent="0.3">
      <c r="A4200" s="111"/>
      <c r="B4200" s="134"/>
      <c r="C4200" s="135"/>
      <c r="D4200" s="136"/>
      <c r="E4200" s="132"/>
      <c r="F4200" s="137"/>
      <c r="G4200" s="135"/>
      <c r="H4200" s="106"/>
      <c r="I4200" s="134"/>
      <c r="J4200" s="135"/>
      <c r="K4200" s="136"/>
      <c r="L4200" s="132"/>
      <c r="M4200" s="137"/>
      <c r="N4200" s="135"/>
      <c r="O4200" s="106"/>
      <c r="P4200" s="134"/>
      <c r="Q4200" s="135"/>
      <c r="R4200" s="136"/>
      <c r="S4200" s="132"/>
      <c r="T4200" s="137"/>
      <c r="U4200" s="135"/>
    </row>
    <row r="4201" spans="1:21" s="148" customFormat="1" x14ac:dyDescent="0.3">
      <c r="A4201" s="111"/>
      <c r="B4201" s="137"/>
      <c r="C4201" s="136"/>
      <c r="D4201" s="135"/>
      <c r="E4201" s="137"/>
      <c r="F4201" s="132"/>
      <c r="G4201" s="134"/>
      <c r="H4201" s="106"/>
      <c r="I4201" s="137"/>
      <c r="J4201" s="136"/>
      <c r="K4201" s="135"/>
      <c r="L4201" s="137"/>
      <c r="M4201" s="132"/>
      <c r="N4201" s="134"/>
      <c r="O4201" s="106"/>
      <c r="P4201" s="137"/>
      <c r="Q4201" s="136"/>
      <c r="R4201" s="135"/>
      <c r="S4201" s="137"/>
      <c r="T4201" s="132"/>
      <c r="U4201" s="134"/>
    </row>
    <row r="4202" spans="1:21" s="148" customFormat="1" x14ac:dyDescent="0.3">
      <c r="A4202" s="111"/>
      <c r="B4202" s="135"/>
      <c r="C4202" s="137"/>
      <c r="D4202" s="137"/>
      <c r="E4202" s="135"/>
      <c r="F4202" s="134"/>
      <c r="G4202" s="132"/>
      <c r="H4202" s="106"/>
      <c r="I4202" s="135"/>
      <c r="J4202" s="137"/>
      <c r="K4202" s="137"/>
      <c r="L4202" s="135"/>
      <c r="M4202" s="134"/>
      <c r="N4202" s="132"/>
      <c r="O4202" s="106"/>
      <c r="P4202" s="135"/>
      <c r="Q4202" s="137"/>
      <c r="R4202" s="137"/>
      <c r="S4202" s="135"/>
      <c r="T4202" s="134"/>
      <c r="U4202" s="132"/>
    </row>
    <row r="4203" spans="1:21" s="148" customFormat="1" x14ac:dyDescent="0.3">
      <c r="A4203" s="111"/>
      <c r="B4203" s="136"/>
      <c r="C4203" s="138"/>
      <c r="D4203" s="135"/>
      <c r="E4203" s="138"/>
      <c r="F4203" s="136"/>
      <c r="G4203" s="138"/>
      <c r="H4203" s="106"/>
      <c r="I4203" s="136"/>
      <c r="J4203" s="138"/>
      <c r="K4203" s="135"/>
      <c r="L4203" s="138"/>
      <c r="M4203" s="136"/>
      <c r="N4203" s="138"/>
      <c r="O4203" s="106"/>
      <c r="P4203" s="136"/>
      <c r="Q4203" s="138"/>
      <c r="R4203" s="135"/>
      <c r="S4203" s="138"/>
      <c r="T4203" s="136"/>
      <c r="U4203" s="138"/>
    </row>
    <row r="4204" spans="1:21" s="148" customFormat="1" x14ac:dyDescent="0.3">
      <c r="A4204" s="111"/>
      <c r="B4204" s="145"/>
      <c r="C4204" s="146"/>
      <c r="D4204" s="145"/>
      <c r="E4204" s="147"/>
      <c r="F4204" s="145"/>
      <c r="G4204" s="146"/>
      <c r="H4204" s="106"/>
      <c r="I4204" s="145"/>
      <c r="J4204" s="146"/>
      <c r="K4204" s="145"/>
      <c r="L4204" s="147"/>
      <c r="M4204" s="145"/>
      <c r="N4204" s="146"/>
      <c r="O4204" s="106"/>
      <c r="P4204" s="145"/>
      <c r="Q4204" s="146"/>
      <c r="R4204" s="145"/>
      <c r="S4204" s="147"/>
      <c r="T4204" s="145"/>
      <c r="U4204" s="146"/>
    </row>
    <row r="4205" spans="1:21" s="148" customFormat="1" x14ac:dyDescent="0.3">
      <c r="A4205" s="111"/>
      <c r="C4205" s="111" t="s">
        <v>197</v>
      </c>
      <c r="D4205" s="111" t="s">
        <v>3</v>
      </c>
      <c r="E4205" s="111" t="s">
        <v>203</v>
      </c>
      <c r="J4205" s="111" t="s">
        <v>197</v>
      </c>
      <c r="K4205" s="111" t="s">
        <v>3</v>
      </c>
      <c r="L4205" s="111" t="s">
        <v>203</v>
      </c>
      <c r="Q4205" s="111" t="s">
        <v>197</v>
      </c>
      <c r="R4205" s="111" t="s">
        <v>3</v>
      </c>
      <c r="S4205" s="111" t="s">
        <v>203</v>
      </c>
    </row>
    <row r="4206" spans="1:21" s="148" customFormat="1" x14ac:dyDescent="0.3">
      <c r="A4206" s="111"/>
      <c r="B4206" s="111" t="s">
        <v>199</v>
      </c>
      <c r="C4206" s="148" t="e">
        <f>AVERAGE(B4197,C4198,D4199,E4200,F4201,G4202)</f>
        <v>#DIV/0!</v>
      </c>
      <c r="D4206" s="148" t="e">
        <f>STDEV(B4197,C4198,D4199,E4200,F4201,G4202)</f>
        <v>#DIV/0!</v>
      </c>
      <c r="E4206" s="148" t="e">
        <f>ROUND((D4206/C4206)*100,2)&amp;"%"</f>
        <v>#DIV/0!</v>
      </c>
      <c r="I4206" s="111" t="s">
        <v>199</v>
      </c>
      <c r="J4206" s="148" t="e">
        <f>AVERAGE(I4197,J4198,K4199,L4200,M4201,N4202)</f>
        <v>#DIV/0!</v>
      </c>
      <c r="K4206" s="148" t="e">
        <f>STDEV(I4197,J4198,K4199,L4200,M4201,N4202)</f>
        <v>#DIV/0!</v>
      </c>
      <c r="L4206" s="148" t="e">
        <f>ROUND((K4206/J4206)*100,2)&amp;"%"</f>
        <v>#DIV/0!</v>
      </c>
      <c r="P4206" s="111" t="s">
        <v>199</v>
      </c>
      <c r="Q4206" s="148" t="e">
        <f>AVERAGE(P4197,Q4198,R4199,S4200,T4201,U4202)</f>
        <v>#DIV/0!</v>
      </c>
      <c r="R4206" s="148" t="e">
        <f>STDEV(P4197,Q4198,R4199,S4200,T4201,U4202)</f>
        <v>#DIV/0!</v>
      </c>
      <c r="S4206" s="148" t="e">
        <f>ROUND((R4206/Q4206)*100,2)&amp;"%"</f>
        <v>#DIV/0!</v>
      </c>
    </row>
    <row r="4207" spans="1:21" s="148" customFormat="1" x14ac:dyDescent="0.3">
      <c r="A4207" s="111"/>
      <c r="B4207" s="111" t="s">
        <v>198</v>
      </c>
      <c r="C4207" s="148" t="e">
        <f>AVERAGE(B4198,C4197,D4197,F4197,G4197,E4198)</f>
        <v>#DIV/0!</v>
      </c>
      <c r="D4207" s="148" t="e">
        <f>STDEV(B4198,C4197,D4197,E4198,F4197,G4197)</f>
        <v>#DIV/0!</v>
      </c>
      <c r="E4207" s="148" t="e">
        <f t="shared" ref="E4207:E4211" si="699">ROUND((D4207/C4207)*100,2)&amp;"%"</f>
        <v>#DIV/0!</v>
      </c>
      <c r="F4207" s="111"/>
      <c r="G4207" s="111"/>
      <c r="I4207" s="111" t="s">
        <v>198</v>
      </c>
      <c r="J4207" s="148" t="e">
        <f>AVERAGE(I4198,J4197,K4197,M4197,N4197,L4198)</f>
        <v>#DIV/0!</v>
      </c>
      <c r="K4207" s="148" t="e">
        <f>STDEV(I4198,J4197,K4197,L4198,M4197,N4197)</f>
        <v>#DIV/0!</v>
      </c>
      <c r="L4207" s="148" t="e">
        <f t="shared" ref="L4207:L4211" si="700">ROUND((K4207/J4207)*100,2)&amp;"%"</f>
        <v>#DIV/0!</v>
      </c>
      <c r="M4207" s="111"/>
      <c r="N4207" s="111"/>
      <c r="P4207" s="111" t="s">
        <v>198</v>
      </c>
      <c r="Q4207" s="148" t="e">
        <f>AVERAGE(P4198,Q4197,R4197,T4197,U4197,S4198)</f>
        <v>#DIV/0!</v>
      </c>
      <c r="R4207" s="148" t="e">
        <f>STDEV(P4198,Q4197,R4197,S4198,T4197,U4197)</f>
        <v>#DIV/0!</v>
      </c>
      <c r="S4207" s="148" t="e">
        <f t="shared" ref="S4207:S4211" si="701">ROUND((R4207/Q4207)*100,2)&amp;"%"</f>
        <v>#DIV/0!</v>
      </c>
      <c r="T4207" s="111"/>
      <c r="U4207" s="111"/>
    </row>
    <row r="4208" spans="1:21" s="148" customFormat="1" x14ac:dyDescent="0.3">
      <c r="A4208" s="111"/>
      <c r="B4208" s="111" t="s">
        <v>200</v>
      </c>
      <c r="C4208" s="148" t="e">
        <f>AVERAGE(B4200,C4199,D4198,E4197,F4202,G4201)</f>
        <v>#DIV/0!</v>
      </c>
      <c r="D4208" s="148" t="e">
        <f>STDEV(B4200,C4199,D4198,E4197,F4202,G4201)</f>
        <v>#DIV/0!</v>
      </c>
      <c r="E4208" s="148" t="e">
        <f t="shared" si="699"/>
        <v>#DIV/0!</v>
      </c>
      <c r="F4208" s="111"/>
      <c r="G4208" s="111"/>
      <c r="I4208" s="111" t="s">
        <v>200</v>
      </c>
      <c r="J4208" s="148" t="e">
        <f>AVERAGE(I4200,J4199,K4198,L4197,M4202,N4201)</f>
        <v>#DIV/0!</v>
      </c>
      <c r="K4208" s="148" t="e">
        <f>STDEV(I4200,J4199,K4198,L4197,M4202,N4201)</f>
        <v>#DIV/0!</v>
      </c>
      <c r="L4208" s="148" t="e">
        <f t="shared" si="700"/>
        <v>#DIV/0!</v>
      </c>
      <c r="M4208" s="111"/>
      <c r="N4208" s="111"/>
      <c r="P4208" s="111" t="s">
        <v>200</v>
      </c>
      <c r="Q4208" s="148" t="e">
        <f>AVERAGE(P4200,Q4199,R4198,S4197,T4202,U4201)</f>
        <v>#DIV/0!</v>
      </c>
      <c r="R4208" s="148" t="e">
        <f>STDEV(P4200,Q4199,R4198,S4197,T4202,U4201)</f>
        <v>#DIV/0!</v>
      </c>
      <c r="S4208" s="148" t="e">
        <f t="shared" si="701"/>
        <v>#DIV/0!</v>
      </c>
      <c r="T4208" s="111"/>
      <c r="U4208" s="111"/>
    </row>
    <row r="4209" spans="1:21" s="148" customFormat="1" x14ac:dyDescent="0.3">
      <c r="A4209" s="111"/>
      <c r="B4209" s="111" t="s">
        <v>201</v>
      </c>
      <c r="C4209" s="148" t="e">
        <f>AVERAGE(B4201,C4202,D4202,E4201,F4200,G4199)</f>
        <v>#DIV/0!</v>
      </c>
      <c r="D4209" s="148" t="e">
        <f>STDEV(B4201,C4202,D4202,E4201,F4200,G4199)</f>
        <v>#DIV/0!</v>
      </c>
      <c r="E4209" s="148" t="e">
        <f t="shared" si="699"/>
        <v>#DIV/0!</v>
      </c>
      <c r="F4209" s="111"/>
      <c r="G4209" s="111"/>
      <c r="I4209" s="111" t="s">
        <v>201</v>
      </c>
      <c r="J4209" s="148" t="e">
        <f>AVERAGE(I4201,J4202,K4202,L4201,M4200,N4199)</f>
        <v>#DIV/0!</v>
      </c>
      <c r="K4209" s="148" t="e">
        <f>STDEV(I4201,J4202,K4202,L4201,M4200,N4199)</f>
        <v>#DIV/0!</v>
      </c>
      <c r="L4209" s="148" t="e">
        <f t="shared" si="700"/>
        <v>#DIV/0!</v>
      </c>
      <c r="M4209" s="111"/>
      <c r="N4209" s="111"/>
      <c r="P4209" s="111" t="s">
        <v>201</v>
      </c>
      <c r="Q4209" s="148" t="e">
        <f>AVERAGE(P4201,Q4202,R4202,S4201,T4200,U4199)</f>
        <v>#DIV/0!</v>
      </c>
      <c r="R4209" s="148" t="e">
        <f>STDEV(P4201,Q4202,R4202,S4201,T4200,U4199)</f>
        <v>#DIV/0!</v>
      </c>
      <c r="S4209" s="148" t="e">
        <f t="shared" si="701"/>
        <v>#DIV/0!</v>
      </c>
      <c r="T4209" s="111"/>
      <c r="U4209" s="111"/>
    </row>
    <row r="4210" spans="1:21" s="148" customFormat="1" x14ac:dyDescent="0.3">
      <c r="A4210" s="111"/>
      <c r="B4210" s="111" t="s">
        <v>202</v>
      </c>
      <c r="C4210" s="148" t="e">
        <f>AVERAGE(B4203,C4201,D4200,G4198,F4203,E4204)</f>
        <v>#DIV/0!</v>
      </c>
      <c r="D4210" s="148" t="e">
        <f>STDEV(B4203,C4201,D4200,G4198,F4203,E4204)</f>
        <v>#DIV/0!</v>
      </c>
      <c r="E4210" s="148" t="e">
        <f t="shared" si="699"/>
        <v>#DIV/0!</v>
      </c>
      <c r="F4210" s="111"/>
      <c r="G4210" s="111"/>
      <c r="I4210" s="111" t="s">
        <v>202</v>
      </c>
      <c r="J4210" s="148" t="e">
        <f>AVERAGE(I4203,J4201,K4200,N4198,M4203,L4204)</f>
        <v>#DIV/0!</v>
      </c>
      <c r="K4210" s="148" t="e">
        <f>STDEV(I4203,J4201,K4200,N4198,M4203,L4204)</f>
        <v>#DIV/0!</v>
      </c>
      <c r="L4210" s="148" t="e">
        <f t="shared" si="700"/>
        <v>#DIV/0!</v>
      </c>
      <c r="M4210" s="111"/>
      <c r="N4210" s="111"/>
      <c r="P4210" s="111" t="s">
        <v>202</v>
      </c>
      <c r="Q4210" s="148" t="e">
        <f>AVERAGE(P4203,Q4201,R4200,U4198,T4203,S4204)</f>
        <v>#DIV/0!</v>
      </c>
      <c r="R4210" s="148" t="e">
        <f>STDEV(P4203,Q4201,R4200,U4198,T4203,S4204)</f>
        <v>#DIV/0!</v>
      </c>
      <c r="S4210" s="148" t="e">
        <f t="shared" si="701"/>
        <v>#DIV/0!</v>
      </c>
      <c r="T4210" s="111"/>
      <c r="U4210" s="111"/>
    </row>
    <row r="4211" spans="1:21" s="148" customFormat="1" x14ac:dyDescent="0.3">
      <c r="A4211" s="111"/>
      <c r="B4211" s="111" t="s">
        <v>204</v>
      </c>
      <c r="C4211" s="148" t="e">
        <f>AVERAGE(B4204,C4203,D4204,E4203,F4204,G4203)</f>
        <v>#DIV/0!</v>
      </c>
      <c r="D4211" s="148" t="e">
        <f>STDEV(B4204,C4203,D4204,E4203,F4204,G4203)</f>
        <v>#DIV/0!</v>
      </c>
      <c r="E4211" s="148" t="e">
        <f t="shared" si="699"/>
        <v>#DIV/0!</v>
      </c>
      <c r="F4211" s="111"/>
      <c r="G4211" s="111"/>
      <c r="I4211" s="111" t="s">
        <v>204</v>
      </c>
      <c r="J4211" s="148" t="e">
        <f>AVERAGE(I4204,J4203,K4204,L4203,M4204,N4203)</f>
        <v>#DIV/0!</v>
      </c>
      <c r="K4211" s="148" t="e">
        <f>STDEV(I4204,J4203,K4204,L4203,M4204,N4203)</f>
        <v>#DIV/0!</v>
      </c>
      <c r="L4211" s="148" t="e">
        <f t="shared" si="700"/>
        <v>#DIV/0!</v>
      </c>
      <c r="M4211" s="111"/>
      <c r="N4211" s="111"/>
      <c r="P4211" s="111" t="s">
        <v>204</v>
      </c>
      <c r="Q4211" s="148" t="e">
        <f>AVERAGE(P4204,Q4203,R4204,S4203,T4204,U4203)</f>
        <v>#DIV/0!</v>
      </c>
      <c r="R4211" s="148" t="e">
        <f>STDEV(P4204,Q4203,R4204,S4203,T4204,U4203)</f>
        <v>#DIV/0!</v>
      </c>
      <c r="S4211" s="148" t="e">
        <f t="shared" si="701"/>
        <v>#DIV/0!</v>
      </c>
      <c r="T4211" s="111"/>
      <c r="U4211" s="111"/>
    </row>
    <row r="4212" spans="1:21" s="148" customFormat="1" x14ac:dyDescent="0.3">
      <c r="A4212" s="111"/>
      <c r="B4212" s="111"/>
      <c r="C4212" s="111"/>
      <c r="D4212" s="111"/>
      <c r="E4212" s="111"/>
      <c r="F4212" s="111"/>
      <c r="G4212" s="111"/>
      <c r="I4212" s="111"/>
      <c r="J4212" s="111"/>
      <c r="K4212" s="111"/>
      <c r="L4212" s="111"/>
      <c r="M4212" s="111"/>
      <c r="N4212" s="111"/>
      <c r="P4212" s="111"/>
      <c r="Q4212" s="111"/>
      <c r="R4212" s="111"/>
      <c r="S4212" s="111"/>
      <c r="T4212" s="111"/>
      <c r="U4212" s="111"/>
    </row>
    <row r="4213" spans="1:21" s="148" customFormat="1" x14ac:dyDescent="0.3">
      <c r="A4213" s="111"/>
      <c r="B4213" s="52" t="s">
        <v>194</v>
      </c>
      <c r="C4213" s="106"/>
      <c r="D4213" s="106"/>
      <c r="E4213" s="106"/>
      <c r="F4213" s="106"/>
      <c r="G4213" s="106"/>
      <c r="H4213" s="106"/>
      <c r="I4213" s="52" t="s">
        <v>195</v>
      </c>
      <c r="J4213" s="106"/>
      <c r="K4213" s="106"/>
      <c r="L4213" s="106"/>
      <c r="M4213" s="106"/>
      <c r="N4213" s="106"/>
      <c r="O4213" s="106"/>
      <c r="P4213" s="52" t="s">
        <v>196</v>
      </c>
      <c r="Q4213" s="106"/>
      <c r="R4213" s="106"/>
      <c r="S4213" s="106"/>
      <c r="T4213" s="106"/>
      <c r="U4213" s="106"/>
    </row>
    <row r="4214" spans="1:21" s="148" customFormat="1" x14ac:dyDescent="0.3">
      <c r="A4214" s="111"/>
      <c r="B4214" s="131"/>
      <c r="C4214" s="131"/>
      <c r="D4214" s="131"/>
      <c r="E4214" s="131"/>
      <c r="F4214" s="131"/>
      <c r="G4214" s="131"/>
      <c r="H4214" s="106"/>
      <c r="I4214" s="131"/>
      <c r="J4214" s="131"/>
      <c r="K4214" s="131"/>
      <c r="L4214" s="131"/>
      <c r="M4214" s="131"/>
      <c r="N4214" s="131"/>
      <c r="O4214" s="106"/>
      <c r="P4214" s="131"/>
      <c r="Q4214" s="131"/>
      <c r="R4214" s="131"/>
      <c r="S4214" s="131"/>
      <c r="T4214" s="131"/>
      <c r="U4214" s="131"/>
    </row>
    <row r="4215" spans="1:21" s="148" customFormat="1" x14ac:dyDescent="0.3">
      <c r="A4215" s="111"/>
      <c r="B4215" s="132"/>
      <c r="C4215" s="133"/>
      <c r="D4215" s="133"/>
      <c r="E4215" s="134"/>
      <c r="F4215" s="133"/>
      <c r="G4215" s="133"/>
      <c r="H4215" s="106"/>
      <c r="I4215" s="132"/>
      <c r="J4215" s="133"/>
      <c r="K4215" s="133"/>
      <c r="L4215" s="134"/>
      <c r="M4215" s="133"/>
      <c r="N4215" s="133"/>
      <c r="O4215" s="106"/>
      <c r="P4215" s="132"/>
      <c r="Q4215" s="133"/>
      <c r="R4215" s="133"/>
      <c r="S4215" s="134"/>
      <c r="T4215" s="133"/>
      <c r="U4215" s="133"/>
    </row>
    <row r="4216" spans="1:21" s="148" customFormat="1" x14ac:dyDescent="0.3">
      <c r="A4216" s="111"/>
      <c r="B4216" s="133"/>
      <c r="C4216" s="132"/>
      <c r="D4216" s="134"/>
      <c r="E4216" s="133"/>
      <c r="F4216" s="135"/>
      <c r="G4216" s="136"/>
      <c r="H4216" s="106"/>
      <c r="I4216" s="133"/>
      <c r="J4216" s="132"/>
      <c r="K4216" s="134"/>
      <c r="L4216" s="133"/>
      <c r="M4216" s="135"/>
      <c r="N4216" s="136"/>
      <c r="O4216" s="106"/>
      <c r="P4216" s="133"/>
      <c r="Q4216" s="132"/>
      <c r="R4216" s="134"/>
      <c r="S4216" s="133"/>
      <c r="T4216" s="135"/>
      <c r="U4216" s="136"/>
    </row>
    <row r="4217" spans="1:21" s="148" customFormat="1" x14ac:dyDescent="0.3">
      <c r="A4217" s="111"/>
      <c r="B4217" s="135"/>
      <c r="C4217" s="134"/>
      <c r="D4217" s="132"/>
      <c r="E4217" s="135"/>
      <c r="F4217" s="135"/>
      <c r="G4217" s="137"/>
      <c r="H4217" s="106"/>
      <c r="I4217" s="135"/>
      <c r="J4217" s="134"/>
      <c r="K4217" s="132"/>
      <c r="L4217" s="135"/>
      <c r="M4217" s="135"/>
      <c r="N4217" s="137"/>
      <c r="O4217" s="106"/>
      <c r="P4217" s="135"/>
      <c r="Q4217" s="134"/>
      <c r="R4217" s="132"/>
      <c r="S4217" s="135"/>
      <c r="T4217" s="135"/>
      <c r="U4217" s="137"/>
    </row>
    <row r="4218" spans="1:21" s="148" customFormat="1" x14ac:dyDescent="0.3">
      <c r="A4218" s="111"/>
      <c r="B4218" s="134"/>
      <c r="C4218" s="135"/>
      <c r="D4218" s="136"/>
      <c r="E4218" s="132"/>
      <c r="F4218" s="137"/>
      <c r="G4218" s="135"/>
      <c r="H4218" s="106"/>
      <c r="I4218" s="134"/>
      <c r="J4218" s="135"/>
      <c r="K4218" s="136"/>
      <c r="L4218" s="132"/>
      <c r="M4218" s="137"/>
      <c r="N4218" s="135"/>
      <c r="O4218" s="106"/>
      <c r="P4218" s="134"/>
      <c r="Q4218" s="135"/>
      <c r="R4218" s="136"/>
      <c r="S4218" s="132"/>
      <c r="T4218" s="137"/>
      <c r="U4218" s="135"/>
    </row>
    <row r="4219" spans="1:21" s="148" customFormat="1" x14ac:dyDescent="0.3">
      <c r="A4219" s="111"/>
      <c r="B4219" s="137"/>
      <c r="C4219" s="136"/>
      <c r="D4219" s="135"/>
      <c r="E4219" s="137"/>
      <c r="F4219" s="132"/>
      <c r="G4219" s="134"/>
      <c r="H4219" s="106"/>
      <c r="I4219" s="137"/>
      <c r="J4219" s="136"/>
      <c r="K4219" s="135"/>
      <c r="L4219" s="137"/>
      <c r="M4219" s="132"/>
      <c r="N4219" s="134"/>
      <c r="O4219" s="106"/>
      <c r="P4219" s="137"/>
      <c r="Q4219" s="136"/>
      <c r="R4219" s="135"/>
      <c r="S4219" s="137"/>
      <c r="T4219" s="132"/>
      <c r="U4219" s="134"/>
    </row>
    <row r="4220" spans="1:21" s="148" customFormat="1" x14ac:dyDescent="0.3">
      <c r="A4220" s="111"/>
      <c r="B4220" s="135"/>
      <c r="C4220" s="137"/>
      <c r="D4220" s="137"/>
      <c r="E4220" s="135"/>
      <c r="F4220" s="134"/>
      <c r="G4220" s="132"/>
      <c r="H4220" s="106"/>
      <c r="I4220" s="135"/>
      <c r="J4220" s="137"/>
      <c r="K4220" s="137"/>
      <c r="L4220" s="135"/>
      <c r="M4220" s="134"/>
      <c r="N4220" s="132"/>
      <c r="O4220" s="106"/>
      <c r="P4220" s="135"/>
      <c r="Q4220" s="137"/>
      <c r="R4220" s="137"/>
      <c r="S4220" s="135"/>
      <c r="T4220" s="134"/>
      <c r="U4220" s="132"/>
    </row>
    <row r="4221" spans="1:21" s="148" customFormat="1" x14ac:dyDescent="0.3">
      <c r="A4221" s="111"/>
      <c r="B4221" s="136"/>
      <c r="C4221" s="138"/>
      <c r="D4221" s="135"/>
      <c r="E4221" s="138"/>
      <c r="F4221" s="136"/>
      <c r="G4221" s="138"/>
      <c r="H4221" s="106"/>
      <c r="I4221" s="136"/>
      <c r="J4221" s="138"/>
      <c r="K4221" s="135"/>
      <c r="L4221" s="138"/>
      <c r="M4221" s="136"/>
      <c r="N4221" s="138"/>
      <c r="O4221" s="106"/>
      <c r="P4221" s="136"/>
      <c r="Q4221" s="138"/>
      <c r="R4221" s="135"/>
      <c r="S4221" s="138"/>
      <c r="T4221" s="136"/>
      <c r="U4221" s="138"/>
    </row>
    <row r="4222" spans="1:21" s="148" customFormat="1" x14ac:dyDescent="0.3">
      <c r="A4222" s="111"/>
      <c r="B4222" s="145"/>
      <c r="C4222" s="146"/>
      <c r="D4222" s="145"/>
      <c r="E4222" s="147"/>
      <c r="F4222" s="145"/>
      <c r="G4222" s="146"/>
      <c r="H4222" s="106"/>
      <c r="I4222" s="145"/>
      <c r="J4222" s="146"/>
      <c r="K4222" s="145"/>
      <c r="L4222" s="147"/>
      <c r="M4222" s="145"/>
      <c r="N4222" s="146"/>
      <c r="O4222" s="106"/>
      <c r="P4222" s="145"/>
      <c r="Q4222" s="146"/>
      <c r="R4222" s="145"/>
      <c r="S4222" s="147"/>
      <c r="T4222" s="145"/>
      <c r="U4222" s="146"/>
    </row>
    <row r="4223" spans="1:21" s="148" customFormat="1" x14ac:dyDescent="0.3">
      <c r="A4223" s="111"/>
      <c r="C4223" s="111" t="s">
        <v>197</v>
      </c>
      <c r="D4223" s="111" t="s">
        <v>3</v>
      </c>
      <c r="E4223" s="111" t="s">
        <v>203</v>
      </c>
      <c r="J4223" s="111" t="s">
        <v>197</v>
      </c>
      <c r="K4223" s="111" t="s">
        <v>3</v>
      </c>
      <c r="L4223" s="111" t="s">
        <v>203</v>
      </c>
      <c r="Q4223" s="111" t="s">
        <v>197</v>
      </c>
      <c r="R4223" s="111" t="s">
        <v>3</v>
      </c>
      <c r="S4223" s="111" t="s">
        <v>203</v>
      </c>
    </row>
    <row r="4224" spans="1:21" s="148" customFormat="1" x14ac:dyDescent="0.3">
      <c r="A4224" s="111"/>
      <c r="B4224" s="111" t="s">
        <v>199</v>
      </c>
      <c r="C4224" s="148" t="e">
        <f>AVERAGE(B4215,C4216,D4217,E4218,F4219,G4220)</f>
        <v>#DIV/0!</v>
      </c>
      <c r="D4224" s="148" t="e">
        <f>STDEV(B4215,C4216,D4217,E4218,F4219,G4220)</f>
        <v>#DIV/0!</v>
      </c>
      <c r="E4224" s="148" t="e">
        <f>ROUND((D4224/C4224)*100,2)&amp;"%"</f>
        <v>#DIV/0!</v>
      </c>
      <c r="I4224" s="111" t="s">
        <v>199</v>
      </c>
      <c r="J4224" s="148" t="e">
        <f>AVERAGE(I4215,J4216,K4217,L4218,M4219,N4220)</f>
        <v>#DIV/0!</v>
      </c>
      <c r="K4224" s="148" t="e">
        <f>STDEV(I4215,J4216,K4217,L4218,M4219,N4220)</f>
        <v>#DIV/0!</v>
      </c>
      <c r="L4224" s="148" t="e">
        <f>ROUND((K4224/J4224)*100,2)&amp;"%"</f>
        <v>#DIV/0!</v>
      </c>
      <c r="P4224" s="111" t="s">
        <v>199</v>
      </c>
      <c r="Q4224" s="148" t="e">
        <f>AVERAGE(P4215,Q4216,R4217,S4218,T4219,U4220)</f>
        <v>#DIV/0!</v>
      </c>
      <c r="R4224" s="148" t="e">
        <f>STDEV(P4215,Q4216,R4217,S4218,T4219,U4220)</f>
        <v>#DIV/0!</v>
      </c>
      <c r="S4224" s="148" t="e">
        <f>ROUND((R4224/Q4224)*100,2)&amp;"%"</f>
        <v>#DIV/0!</v>
      </c>
    </row>
    <row r="4225" spans="1:21" s="148" customFormat="1" x14ac:dyDescent="0.3">
      <c r="A4225" s="111"/>
      <c r="B4225" s="111" t="s">
        <v>198</v>
      </c>
      <c r="C4225" s="148" t="e">
        <f>AVERAGE(B4216,C4215,D4215,F4215,G4215,E4216)</f>
        <v>#DIV/0!</v>
      </c>
      <c r="D4225" s="148" t="e">
        <f>STDEV(B4216,C4215,D4215,E4216,F4215,G4215)</f>
        <v>#DIV/0!</v>
      </c>
      <c r="E4225" s="148" t="e">
        <f t="shared" ref="E4225:E4229" si="702">ROUND((D4225/C4225)*100,2)&amp;"%"</f>
        <v>#DIV/0!</v>
      </c>
      <c r="F4225" s="111"/>
      <c r="G4225" s="111"/>
      <c r="I4225" s="111" t="s">
        <v>198</v>
      </c>
      <c r="J4225" s="148" t="e">
        <f>AVERAGE(I4216,J4215,K4215,M4215,N4215,L4216)</f>
        <v>#DIV/0!</v>
      </c>
      <c r="K4225" s="148" t="e">
        <f>STDEV(I4216,J4215,K4215,L4216,M4215,N4215)</f>
        <v>#DIV/0!</v>
      </c>
      <c r="L4225" s="148" t="e">
        <f t="shared" ref="L4225:L4229" si="703">ROUND((K4225/J4225)*100,2)&amp;"%"</f>
        <v>#DIV/0!</v>
      </c>
      <c r="M4225" s="111"/>
      <c r="N4225" s="111"/>
      <c r="P4225" s="111" t="s">
        <v>198</v>
      </c>
      <c r="Q4225" s="148" t="e">
        <f>AVERAGE(P4216,Q4215,R4215,T4215,U4215,S4216)</f>
        <v>#DIV/0!</v>
      </c>
      <c r="R4225" s="148" t="e">
        <f>STDEV(P4216,Q4215,R4215,S4216,T4215,U4215)</f>
        <v>#DIV/0!</v>
      </c>
      <c r="S4225" s="148" t="e">
        <f t="shared" ref="S4225:S4229" si="704">ROUND((R4225/Q4225)*100,2)&amp;"%"</f>
        <v>#DIV/0!</v>
      </c>
      <c r="T4225" s="111"/>
      <c r="U4225" s="111"/>
    </row>
    <row r="4226" spans="1:21" s="148" customFormat="1" x14ac:dyDescent="0.3">
      <c r="A4226" s="111"/>
      <c r="B4226" s="111" t="s">
        <v>200</v>
      </c>
      <c r="C4226" s="148" t="e">
        <f>AVERAGE(B4218,C4217,D4216,E4215,F4220,G4219)</f>
        <v>#DIV/0!</v>
      </c>
      <c r="D4226" s="148" t="e">
        <f>STDEV(B4218,C4217,D4216,E4215,F4220,G4219)</f>
        <v>#DIV/0!</v>
      </c>
      <c r="E4226" s="148" t="e">
        <f t="shared" si="702"/>
        <v>#DIV/0!</v>
      </c>
      <c r="F4226" s="111"/>
      <c r="G4226" s="111"/>
      <c r="I4226" s="111" t="s">
        <v>200</v>
      </c>
      <c r="J4226" s="148" t="e">
        <f>AVERAGE(I4218,J4217,K4216,L4215,M4220,N4219)</f>
        <v>#DIV/0!</v>
      </c>
      <c r="K4226" s="148" t="e">
        <f>STDEV(I4218,J4217,K4216,L4215,M4220,N4219)</f>
        <v>#DIV/0!</v>
      </c>
      <c r="L4226" s="148" t="e">
        <f t="shared" si="703"/>
        <v>#DIV/0!</v>
      </c>
      <c r="M4226" s="111"/>
      <c r="N4226" s="111"/>
      <c r="P4226" s="111" t="s">
        <v>200</v>
      </c>
      <c r="Q4226" s="148" t="e">
        <f>AVERAGE(P4218,Q4217,R4216,S4215,T4220,U4219)</f>
        <v>#DIV/0!</v>
      </c>
      <c r="R4226" s="148" t="e">
        <f>STDEV(P4218,Q4217,R4216,S4215,T4220,U4219)</f>
        <v>#DIV/0!</v>
      </c>
      <c r="S4226" s="148" t="e">
        <f t="shared" si="704"/>
        <v>#DIV/0!</v>
      </c>
      <c r="T4226" s="111"/>
      <c r="U4226" s="111"/>
    </row>
    <row r="4227" spans="1:21" s="148" customFormat="1" x14ac:dyDescent="0.3">
      <c r="A4227" s="111"/>
      <c r="B4227" s="111" t="s">
        <v>201</v>
      </c>
      <c r="C4227" s="148" t="e">
        <f>AVERAGE(B4219,C4220,D4220,E4219,F4218,G4217)</f>
        <v>#DIV/0!</v>
      </c>
      <c r="D4227" s="148" t="e">
        <f>STDEV(B4219,C4220,D4220,E4219,F4218,G4217)</f>
        <v>#DIV/0!</v>
      </c>
      <c r="E4227" s="148" t="e">
        <f t="shared" si="702"/>
        <v>#DIV/0!</v>
      </c>
      <c r="F4227" s="111"/>
      <c r="G4227" s="111"/>
      <c r="I4227" s="111" t="s">
        <v>201</v>
      </c>
      <c r="J4227" s="148" t="e">
        <f>AVERAGE(I4219,J4220,K4220,L4219,M4218,N4217)</f>
        <v>#DIV/0!</v>
      </c>
      <c r="K4227" s="148" t="e">
        <f>STDEV(I4219,J4220,K4220,L4219,M4218,N4217)</f>
        <v>#DIV/0!</v>
      </c>
      <c r="L4227" s="148" t="e">
        <f t="shared" si="703"/>
        <v>#DIV/0!</v>
      </c>
      <c r="M4227" s="111"/>
      <c r="N4227" s="111"/>
      <c r="P4227" s="111" t="s">
        <v>201</v>
      </c>
      <c r="Q4227" s="148" t="e">
        <f>AVERAGE(P4219,Q4220,R4220,S4219,T4218,U4217)</f>
        <v>#DIV/0!</v>
      </c>
      <c r="R4227" s="148" t="e">
        <f>STDEV(P4219,Q4220,R4220,S4219,T4218,U4217)</f>
        <v>#DIV/0!</v>
      </c>
      <c r="S4227" s="148" t="e">
        <f t="shared" si="704"/>
        <v>#DIV/0!</v>
      </c>
      <c r="T4227" s="111"/>
      <c r="U4227" s="111"/>
    </row>
    <row r="4228" spans="1:21" s="148" customFormat="1" x14ac:dyDescent="0.3">
      <c r="A4228" s="111"/>
      <c r="B4228" s="111" t="s">
        <v>202</v>
      </c>
      <c r="C4228" s="148" t="e">
        <f>AVERAGE(B4221,C4219,D4218,G4216,F4221,E4222)</f>
        <v>#DIV/0!</v>
      </c>
      <c r="D4228" s="148" t="e">
        <f>STDEV(B4221,C4219,D4218,G4216,F4221,E4222)</f>
        <v>#DIV/0!</v>
      </c>
      <c r="E4228" s="148" t="e">
        <f t="shared" si="702"/>
        <v>#DIV/0!</v>
      </c>
      <c r="F4228" s="111"/>
      <c r="G4228" s="111"/>
      <c r="I4228" s="111" t="s">
        <v>202</v>
      </c>
      <c r="J4228" s="148" t="e">
        <f>AVERAGE(I4221,J4219,K4218,N4216,M4221,L4222)</f>
        <v>#DIV/0!</v>
      </c>
      <c r="K4228" s="148" t="e">
        <f>STDEV(I4221,J4219,K4218,N4216,M4221,L4222)</f>
        <v>#DIV/0!</v>
      </c>
      <c r="L4228" s="148" t="e">
        <f t="shared" si="703"/>
        <v>#DIV/0!</v>
      </c>
      <c r="M4228" s="111"/>
      <c r="N4228" s="111"/>
      <c r="P4228" s="111" t="s">
        <v>202</v>
      </c>
      <c r="Q4228" s="148" t="e">
        <f>AVERAGE(P4221,Q4219,R4218,U4216,T4221,S4222)</f>
        <v>#DIV/0!</v>
      </c>
      <c r="R4228" s="148" t="e">
        <f>STDEV(P4221,Q4219,R4218,U4216,T4221,S4222)</f>
        <v>#DIV/0!</v>
      </c>
      <c r="S4228" s="148" t="e">
        <f t="shared" si="704"/>
        <v>#DIV/0!</v>
      </c>
      <c r="T4228" s="111"/>
      <c r="U4228" s="111"/>
    </row>
    <row r="4229" spans="1:21" s="148" customFormat="1" x14ac:dyDescent="0.3">
      <c r="A4229" s="111"/>
      <c r="B4229" s="111" t="s">
        <v>204</v>
      </c>
      <c r="C4229" s="148" t="e">
        <f>AVERAGE(B4222,C4221,D4222,E4221,F4222,G4221)</f>
        <v>#DIV/0!</v>
      </c>
      <c r="D4229" s="148" t="e">
        <f>STDEV(B4222,C4221,D4222,E4221,F4222,G4221)</f>
        <v>#DIV/0!</v>
      </c>
      <c r="E4229" s="148" t="e">
        <f t="shared" si="702"/>
        <v>#DIV/0!</v>
      </c>
      <c r="F4229" s="111"/>
      <c r="G4229" s="111"/>
      <c r="I4229" s="111" t="s">
        <v>204</v>
      </c>
      <c r="J4229" s="148" t="e">
        <f>AVERAGE(I4222,J4221,K4222,L4221,M4222,N4221)</f>
        <v>#DIV/0!</v>
      </c>
      <c r="K4229" s="148" t="e">
        <f>STDEV(I4222,J4221,K4222,L4221,M4222,N4221)</f>
        <v>#DIV/0!</v>
      </c>
      <c r="L4229" s="148" t="e">
        <f t="shared" si="703"/>
        <v>#DIV/0!</v>
      </c>
      <c r="M4229" s="111"/>
      <c r="N4229" s="111"/>
      <c r="P4229" s="111" t="s">
        <v>204</v>
      </c>
      <c r="Q4229" s="148" t="e">
        <f>AVERAGE(P4222,Q4221,R4222,S4221,T4222,U4221)</f>
        <v>#DIV/0!</v>
      </c>
      <c r="R4229" s="148" t="e">
        <f>STDEV(P4222,Q4221,R4222,S4221,T4222,U4221)</f>
        <v>#DIV/0!</v>
      </c>
      <c r="S4229" s="148" t="e">
        <f t="shared" si="704"/>
        <v>#DIV/0!</v>
      </c>
      <c r="T4229" s="111"/>
      <c r="U4229" s="111"/>
    </row>
    <row r="4230" spans="1:21" s="148" customFormat="1" x14ac:dyDescent="0.3">
      <c r="A4230" s="111"/>
      <c r="B4230" s="111"/>
      <c r="C4230" s="111"/>
      <c r="D4230" s="111"/>
      <c r="E4230" s="111"/>
      <c r="F4230" s="111"/>
      <c r="G4230" s="111"/>
      <c r="I4230" s="111"/>
      <c r="J4230" s="111"/>
      <c r="K4230" s="111"/>
      <c r="L4230" s="111"/>
      <c r="M4230" s="111"/>
      <c r="N4230" s="111"/>
      <c r="P4230" s="111"/>
      <c r="Q4230" s="111"/>
      <c r="R4230" s="111"/>
      <c r="S4230" s="111"/>
      <c r="T4230" s="111"/>
      <c r="U4230" s="111"/>
    </row>
    <row r="4231" spans="1:21" s="148" customFormat="1" x14ac:dyDescent="0.3">
      <c r="A4231" s="111"/>
      <c r="B4231" s="52" t="s">
        <v>194</v>
      </c>
      <c r="C4231" s="106"/>
      <c r="D4231" s="106"/>
      <c r="E4231" s="106"/>
      <c r="F4231" s="106"/>
      <c r="G4231" s="106"/>
      <c r="H4231" s="106"/>
      <c r="I4231" s="52" t="s">
        <v>195</v>
      </c>
      <c r="J4231" s="106"/>
      <c r="K4231" s="106"/>
      <c r="L4231" s="106"/>
      <c r="M4231" s="106"/>
      <c r="N4231" s="106"/>
      <c r="O4231" s="106"/>
      <c r="P4231" s="52" t="s">
        <v>196</v>
      </c>
      <c r="Q4231" s="106"/>
      <c r="R4231" s="106"/>
      <c r="S4231" s="106"/>
      <c r="T4231" s="106"/>
      <c r="U4231" s="106"/>
    </row>
    <row r="4232" spans="1:21" s="148" customFormat="1" x14ac:dyDescent="0.3">
      <c r="A4232" s="111"/>
      <c r="B4232" s="131"/>
      <c r="C4232" s="131"/>
      <c r="D4232" s="131"/>
      <c r="E4232" s="131"/>
      <c r="F4232" s="131"/>
      <c r="G4232" s="131"/>
      <c r="H4232" s="106"/>
      <c r="I4232" s="131"/>
      <c r="J4232" s="131"/>
      <c r="K4232" s="131"/>
      <c r="L4232" s="131"/>
      <c r="M4232" s="131"/>
      <c r="N4232" s="131"/>
      <c r="O4232" s="106"/>
      <c r="P4232" s="131"/>
      <c r="Q4232" s="131"/>
      <c r="R4232" s="131"/>
      <c r="S4232" s="131"/>
      <c r="T4232" s="131"/>
      <c r="U4232" s="131"/>
    </row>
    <row r="4233" spans="1:21" s="148" customFormat="1" x14ac:dyDescent="0.3">
      <c r="A4233" s="111"/>
      <c r="B4233" s="132"/>
      <c r="C4233" s="133"/>
      <c r="D4233" s="133"/>
      <c r="E4233" s="134"/>
      <c r="F4233" s="133"/>
      <c r="G4233" s="133"/>
      <c r="H4233" s="106"/>
      <c r="I4233" s="132"/>
      <c r="J4233" s="133"/>
      <c r="K4233" s="133"/>
      <c r="L4233" s="134"/>
      <c r="M4233" s="133"/>
      <c r="N4233" s="133"/>
      <c r="O4233" s="106"/>
      <c r="P4233" s="132"/>
      <c r="Q4233" s="133"/>
      <c r="R4233" s="133"/>
      <c r="S4233" s="134"/>
      <c r="T4233" s="133"/>
      <c r="U4233" s="133"/>
    </row>
    <row r="4234" spans="1:21" s="148" customFormat="1" x14ac:dyDescent="0.3">
      <c r="A4234" s="111"/>
      <c r="B4234" s="133"/>
      <c r="C4234" s="132"/>
      <c r="D4234" s="134"/>
      <c r="E4234" s="133"/>
      <c r="F4234" s="135"/>
      <c r="G4234" s="136"/>
      <c r="H4234" s="106"/>
      <c r="I4234" s="133"/>
      <c r="J4234" s="132"/>
      <c r="K4234" s="134"/>
      <c r="L4234" s="133"/>
      <c r="M4234" s="135"/>
      <c r="N4234" s="136"/>
      <c r="O4234" s="106"/>
      <c r="P4234" s="133"/>
      <c r="Q4234" s="132"/>
      <c r="R4234" s="134"/>
      <c r="S4234" s="133"/>
      <c r="T4234" s="135"/>
      <c r="U4234" s="136"/>
    </row>
    <row r="4235" spans="1:21" s="148" customFormat="1" x14ac:dyDescent="0.3">
      <c r="A4235" s="111"/>
      <c r="B4235" s="135"/>
      <c r="C4235" s="134"/>
      <c r="D4235" s="132"/>
      <c r="E4235" s="135"/>
      <c r="F4235" s="135"/>
      <c r="G4235" s="137"/>
      <c r="H4235" s="106"/>
      <c r="I4235" s="135"/>
      <c r="J4235" s="134"/>
      <c r="K4235" s="132"/>
      <c r="L4235" s="135"/>
      <c r="M4235" s="135"/>
      <c r="N4235" s="137"/>
      <c r="O4235" s="106"/>
      <c r="P4235" s="135"/>
      <c r="Q4235" s="134"/>
      <c r="R4235" s="132"/>
      <c r="S4235" s="135"/>
      <c r="T4235" s="135"/>
      <c r="U4235" s="137"/>
    </row>
    <row r="4236" spans="1:21" s="148" customFormat="1" x14ac:dyDescent="0.3">
      <c r="A4236" s="111"/>
      <c r="B4236" s="134"/>
      <c r="C4236" s="135"/>
      <c r="D4236" s="136"/>
      <c r="E4236" s="132"/>
      <c r="F4236" s="137"/>
      <c r="G4236" s="135"/>
      <c r="H4236" s="106"/>
      <c r="I4236" s="134"/>
      <c r="J4236" s="135"/>
      <c r="K4236" s="136"/>
      <c r="L4236" s="132"/>
      <c r="M4236" s="137"/>
      <c r="N4236" s="135"/>
      <c r="O4236" s="106"/>
      <c r="P4236" s="134"/>
      <c r="Q4236" s="135"/>
      <c r="R4236" s="136"/>
      <c r="S4236" s="132"/>
      <c r="T4236" s="137"/>
      <c r="U4236" s="135"/>
    </row>
    <row r="4237" spans="1:21" s="148" customFormat="1" x14ac:dyDescent="0.3">
      <c r="A4237" s="111"/>
      <c r="B4237" s="137"/>
      <c r="C4237" s="136"/>
      <c r="D4237" s="135"/>
      <c r="E4237" s="137"/>
      <c r="F4237" s="132"/>
      <c r="G4237" s="134"/>
      <c r="H4237" s="106"/>
      <c r="I4237" s="137"/>
      <c r="J4237" s="136"/>
      <c r="K4237" s="135"/>
      <c r="L4237" s="137"/>
      <c r="M4237" s="132"/>
      <c r="N4237" s="134"/>
      <c r="O4237" s="106"/>
      <c r="P4237" s="137"/>
      <c r="Q4237" s="136"/>
      <c r="R4237" s="135"/>
      <c r="S4237" s="137"/>
      <c r="T4237" s="132"/>
      <c r="U4237" s="134"/>
    </row>
    <row r="4238" spans="1:21" s="148" customFormat="1" x14ac:dyDescent="0.3">
      <c r="A4238" s="111"/>
      <c r="B4238" s="135"/>
      <c r="C4238" s="137"/>
      <c r="D4238" s="137"/>
      <c r="E4238" s="135"/>
      <c r="F4238" s="134"/>
      <c r="G4238" s="132"/>
      <c r="H4238" s="106"/>
      <c r="I4238" s="135"/>
      <c r="J4238" s="137"/>
      <c r="K4238" s="137"/>
      <c r="L4238" s="135"/>
      <c r="M4238" s="134"/>
      <c r="N4238" s="132"/>
      <c r="O4238" s="106"/>
      <c r="P4238" s="135"/>
      <c r="Q4238" s="137"/>
      <c r="R4238" s="137"/>
      <c r="S4238" s="135"/>
      <c r="T4238" s="134"/>
      <c r="U4238" s="132"/>
    </row>
    <row r="4239" spans="1:21" s="148" customFormat="1" x14ac:dyDescent="0.3">
      <c r="A4239" s="111"/>
      <c r="B4239" s="136"/>
      <c r="C4239" s="138"/>
      <c r="D4239" s="135"/>
      <c r="E4239" s="138"/>
      <c r="F4239" s="136"/>
      <c r="G4239" s="138"/>
      <c r="H4239" s="106"/>
      <c r="I4239" s="136"/>
      <c r="J4239" s="138"/>
      <c r="K4239" s="135"/>
      <c r="L4239" s="138"/>
      <c r="M4239" s="136"/>
      <c r="N4239" s="138"/>
      <c r="O4239" s="106"/>
      <c r="P4239" s="136"/>
      <c r="Q4239" s="138"/>
      <c r="R4239" s="135"/>
      <c r="S4239" s="138"/>
      <c r="T4239" s="136"/>
      <c r="U4239" s="138"/>
    </row>
    <row r="4240" spans="1:21" s="148" customFormat="1" x14ac:dyDescent="0.3">
      <c r="A4240" s="111"/>
      <c r="B4240" s="145"/>
      <c r="C4240" s="146"/>
      <c r="D4240" s="145"/>
      <c r="E4240" s="147"/>
      <c r="F4240" s="145"/>
      <c r="G4240" s="146"/>
      <c r="H4240" s="106"/>
      <c r="I4240" s="145"/>
      <c r="J4240" s="146"/>
      <c r="K4240" s="145"/>
      <c r="L4240" s="147"/>
      <c r="M4240" s="145"/>
      <c r="N4240" s="146"/>
      <c r="O4240" s="106"/>
      <c r="P4240" s="145"/>
      <c r="Q4240" s="146"/>
      <c r="R4240" s="145"/>
      <c r="S4240" s="147"/>
      <c r="T4240" s="145"/>
      <c r="U4240" s="146"/>
    </row>
    <row r="4241" spans="1:21" s="148" customFormat="1" x14ac:dyDescent="0.3">
      <c r="A4241" s="111"/>
      <c r="C4241" s="111" t="s">
        <v>197</v>
      </c>
      <c r="D4241" s="111" t="s">
        <v>3</v>
      </c>
      <c r="E4241" s="111" t="s">
        <v>203</v>
      </c>
      <c r="J4241" s="111" t="s">
        <v>197</v>
      </c>
      <c r="K4241" s="111" t="s">
        <v>3</v>
      </c>
      <c r="L4241" s="111" t="s">
        <v>203</v>
      </c>
      <c r="Q4241" s="111" t="s">
        <v>197</v>
      </c>
      <c r="R4241" s="111" t="s">
        <v>3</v>
      </c>
      <c r="S4241" s="111" t="s">
        <v>203</v>
      </c>
    </row>
    <row r="4242" spans="1:21" s="148" customFormat="1" x14ac:dyDescent="0.3">
      <c r="A4242" s="111"/>
      <c r="B4242" s="111" t="s">
        <v>199</v>
      </c>
      <c r="C4242" s="148" t="e">
        <f>AVERAGE(B4233,C4234,D4235,E4236,F4237,G4238)</f>
        <v>#DIV/0!</v>
      </c>
      <c r="D4242" s="148" t="e">
        <f>STDEV(B4233,C4234,D4235,E4236,F4237,G4238)</f>
        <v>#DIV/0!</v>
      </c>
      <c r="E4242" s="148" t="e">
        <f>ROUND((D4242/C4242)*100,2)&amp;"%"</f>
        <v>#DIV/0!</v>
      </c>
      <c r="I4242" s="111" t="s">
        <v>199</v>
      </c>
      <c r="J4242" s="148" t="e">
        <f>AVERAGE(I4233,J4234,K4235,L4236,M4237,N4238)</f>
        <v>#DIV/0!</v>
      </c>
      <c r="K4242" s="148" t="e">
        <f>STDEV(I4233,J4234,K4235,L4236,M4237,N4238)</f>
        <v>#DIV/0!</v>
      </c>
      <c r="L4242" s="148" t="e">
        <f>ROUND((K4242/J4242)*100,2)&amp;"%"</f>
        <v>#DIV/0!</v>
      </c>
      <c r="P4242" s="111" t="s">
        <v>199</v>
      </c>
      <c r="Q4242" s="148" t="e">
        <f>AVERAGE(P4233,Q4234,R4235,S4236,T4237,U4238)</f>
        <v>#DIV/0!</v>
      </c>
      <c r="R4242" s="148" t="e">
        <f>STDEV(P4233,Q4234,R4235,S4236,T4237,U4238)</f>
        <v>#DIV/0!</v>
      </c>
      <c r="S4242" s="148" t="e">
        <f>ROUND((R4242/Q4242)*100,2)&amp;"%"</f>
        <v>#DIV/0!</v>
      </c>
    </row>
    <row r="4243" spans="1:21" s="148" customFormat="1" x14ac:dyDescent="0.3">
      <c r="A4243" s="111"/>
      <c r="B4243" s="111" t="s">
        <v>198</v>
      </c>
      <c r="C4243" s="148" t="e">
        <f>AVERAGE(B4234,C4233,D4233,F4233,G4233,E4234)</f>
        <v>#DIV/0!</v>
      </c>
      <c r="D4243" s="148" t="e">
        <f>STDEV(B4234,C4233,D4233,E4234,F4233,G4233)</f>
        <v>#DIV/0!</v>
      </c>
      <c r="E4243" s="148" t="e">
        <f t="shared" ref="E4243:E4247" si="705">ROUND((D4243/C4243)*100,2)&amp;"%"</f>
        <v>#DIV/0!</v>
      </c>
      <c r="F4243" s="111"/>
      <c r="G4243" s="111"/>
      <c r="I4243" s="111" t="s">
        <v>198</v>
      </c>
      <c r="J4243" s="148" t="e">
        <f>AVERAGE(I4234,J4233,K4233,M4233,N4233,L4234)</f>
        <v>#DIV/0!</v>
      </c>
      <c r="K4243" s="148" t="e">
        <f>STDEV(I4234,J4233,K4233,L4234,M4233,N4233)</f>
        <v>#DIV/0!</v>
      </c>
      <c r="L4243" s="148" t="e">
        <f t="shared" ref="L4243:L4247" si="706">ROUND((K4243/J4243)*100,2)&amp;"%"</f>
        <v>#DIV/0!</v>
      </c>
      <c r="M4243" s="111"/>
      <c r="N4243" s="111"/>
      <c r="P4243" s="111" t="s">
        <v>198</v>
      </c>
      <c r="Q4243" s="148" t="e">
        <f>AVERAGE(P4234,Q4233,R4233,T4233,U4233,S4234)</f>
        <v>#DIV/0!</v>
      </c>
      <c r="R4243" s="148" t="e">
        <f>STDEV(P4234,Q4233,R4233,S4234,T4233,U4233)</f>
        <v>#DIV/0!</v>
      </c>
      <c r="S4243" s="148" t="e">
        <f t="shared" ref="S4243:S4247" si="707">ROUND((R4243/Q4243)*100,2)&amp;"%"</f>
        <v>#DIV/0!</v>
      </c>
      <c r="T4243" s="111"/>
      <c r="U4243" s="111"/>
    </row>
    <row r="4244" spans="1:21" s="148" customFormat="1" x14ac:dyDescent="0.3">
      <c r="A4244" s="111"/>
      <c r="B4244" s="111" t="s">
        <v>200</v>
      </c>
      <c r="C4244" s="148" t="e">
        <f>AVERAGE(B4236,C4235,D4234,E4233,F4238,G4237)</f>
        <v>#DIV/0!</v>
      </c>
      <c r="D4244" s="148" t="e">
        <f>STDEV(B4236,C4235,D4234,E4233,F4238,G4237)</f>
        <v>#DIV/0!</v>
      </c>
      <c r="E4244" s="148" t="e">
        <f t="shared" si="705"/>
        <v>#DIV/0!</v>
      </c>
      <c r="F4244" s="111"/>
      <c r="G4244" s="111"/>
      <c r="I4244" s="111" t="s">
        <v>200</v>
      </c>
      <c r="J4244" s="148" t="e">
        <f>AVERAGE(I4236,J4235,K4234,L4233,M4238,N4237)</f>
        <v>#DIV/0!</v>
      </c>
      <c r="K4244" s="148" t="e">
        <f>STDEV(I4236,J4235,K4234,L4233,M4238,N4237)</f>
        <v>#DIV/0!</v>
      </c>
      <c r="L4244" s="148" t="e">
        <f t="shared" si="706"/>
        <v>#DIV/0!</v>
      </c>
      <c r="M4244" s="111"/>
      <c r="N4244" s="111"/>
      <c r="P4244" s="111" t="s">
        <v>200</v>
      </c>
      <c r="Q4244" s="148" t="e">
        <f>AVERAGE(P4236,Q4235,R4234,S4233,T4238,U4237)</f>
        <v>#DIV/0!</v>
      </c>
      <c r="R4244" s="148" t="e">
        <f>STDEV(P4236,Q4235,R4234,S4233,T4238,U4237)</f>
        <v>#DIV/0!</v>
      </c>
      <c r="S4244" s="148" t="e">
        <f t="shared" si="707"/>
        <v>#DIV/0!</v>
      </c>
      <c r="T4244" s="111"/>
      <c r="U4244" s="111"/>
    </row>
    <row r="4245" spans="1:21" s="148" customFormat="1" x14ac:dyDescent="0.3">
      <c r="A4245" s="111"/>
      <c r="B4245" s="111" t="s">
        <v>201</v>
      </c>
      <c r="C4245" s="148" t="e">
        <f>AVERAGE(B4237,C4238,D4238,E4237,F4236,G4235)</f>
        <v>#DIV/0!</v>
      </c>
      <c r="D4245" s="148" t="e">
        <f>STDEV(B4237,C4238,D4238,E4237,F4236,G4235)</f>
        <v>#DIV/0!</v>
      </c>
      <c r="E4245" s="148" t="e">
        <f t="shared" si="705"/>
        <v>#DIV/0!</v>
      </c>
      <c r="F4245" s="111"/>
      <c r="G4245" s="111"/>
      <c r="I4245" s="111" t="s">
        <v>201</v>
      </c>
      <c r="J4245" s="148" t="e">
        <f>AVERAGE(I4237,J4238,K4238,L4237,M4236,N4235)</f>
        <v>#DIV/0!</v>
      </c>
      <c r="K4245" s="148" t="e">
        <f>STDEV(I4237,J4238,K4238,L4237,M4236,N4235)</f>
        <v>#DIV/0!</v>
      </c>
      <c r="L4245" s="148" t="e">
        <f t="shared" si="706"/>
        <v>#DIV/0!</v>
      </c>
      <c r="M4245" s="111"/>
      <c r="N4245" s="111"/>
      <c r="P4245" s="111" t="s">
        <v>201</v>
      </c>
      <c r="Q4245" s="148" t="e">
        <f>AVERAGE(P4237,Q4238,R4238,S4237,T4236,U4235)</f>
        <v>#DIV/0!</v>
      </c>
      <c r="R4245" s="148" t="e">
        <f>STDEV(P4237,Q4238,R4238,S4237,T4236,U4235)</f>
        <v>#DIV/0!</v>
      </c>
      <c r="S4245" s="148" t="e">
        <f t="shared" si="707"/>
        <v>#DIV/0!</v>
      </c>
      <c r="T4245" s="111"/>
      <c r="U4245" s="111"/>
    </row>
    <row r="4246" spans="1:21" s="148" customFormat="1" x14ac:dyDescent="0.3">
      <c r="A4246" s="111"/>
      <c r="B4246" s="111" t="s">
        <v>202</v>
      </c>
      <c r="C4246" s="148" t="e">
        <f>AVERAGE(B4239,C4237,D4236,G4234,F4239,E4240)</f>
        <v>#DIV/0!</v>
      </c>
      <c r="D4246" s="148" t="e">
        <f>STDEV(B4239,C4237,D4236,G4234,F4239,E4240)</f>
        <v>#DIV/0!</v>
      </c>
      <c r="E4246" s="148" t="e">
        <f t="shared" si="705"/>
        <v>#DIV/0!</v>
      </c>
      <c r="F4246" s="111"/>
      <c r="G4246" s="111"/>
      <c r="I4246" s="111" t="s">
        <v>202</v>
      </c>
      <c r="J4246" s="148" t="e">
        <f>AVERAGE(I4239,J4237,K4236,N4234,M4239,L4240)</f>
        <v>#DIV/0!</v>
      </c>
      <c r="K4246" s="148" t="e">
        <f>STDEV(I4239,J4237,K4236,N4234,M4239,L4240)</f>
        <v>#DIV/0!</v>
      </c>
      <c r="L4246" s="148" t="e">
        <f t="shared" si="706"/>
        <v>#DIV/0!</v>
      </c>
      <c r="M4246" s="111"/>
      <c r="N4246" s="111"/>
      <c r="P4246" s="111" t="s">
        <v>202</v>
      </c>
      <c r="Q4246" s="148" t="e">
        <f>AVERAGE(P4239,Q4237,R4236,U4234,T4239,S4240)</f>
        <v>#DIV/0!</v>
      </c>
      <c r="R4246" s="148" t="e">
        <f>STDEV(P4239,Q4237,R4236,U4234,T4239,S4240)</f>
        <v>#DIV/0!</v>
      </c>
      <c r="S4246" s="148" t="e">
        <f t="shared" si="707"/>
        <v>#DIV/0!</v>
      </c>
      <c r="T4246" s="111"/>
      <c r="U4246" s="111"/>
    </row>
    <row r="4247" spans="1:21" s="148" customFormat="1" x14ac:dyDescent="0.3">
      <c r="A4247" s="111"/>
      <c r="B4247" s="111" t="s">
        <v>204</v>
      </c>
      <c r="C4247" s="148" t="e">
        <f>AVERAGE(B4240,C4239,D4240,E4239,F4240,G4239)</f>
        <v>#DIV/0!</v>
      </c>
      <c r="D4247" s="148" t="e">
        <f>STDEV(B4240,C4239,D4240,E4239,F4240,G4239)</f>
        <v>#DIV/0!</v>
      </c>
      <c r="E4247" s="148" t="e">
        <f t="shared" si="705"/>
        <v>#DIV/0!</v>
      </c>
      <c r="F4247" s="111"/>
      <c r="G4247" s="111"/>
      <c r="I4247" s="111" t="s">
        <v>204</v>
      </c>
      <c r="J4247" s="148" t="e">
        <f>AVERAGE(I4240,J4239,K4240,L4239,M4240,N4239)</f>
        <v>#DIV/0!</v>
      </c>
      <c r="K4247" s="148" t="e">
        <f>STDEV(I4240,J4239,K4240,L4239,M4240,N4239)</f>
        <v>#DIV/0!</v>
      </c>
      <c r="L4247" s="148" t="e">
        <f t="shared" si="706"/>
        <v>#DIV/0!</v>
      </c>
      <c r="M4247" s="111"/>
      <c r="N4247" s="111"/>
      <c r="P4247" s="111" t="s">
        <v>204</v>
      </c>
      <c r="Q4247" s="148" t="e">
        <f>AVERAGE(P4240,Q4239,R4240,S4239,T4240,U4239)</f>
        <v>#DIV/0!</v>
      </c>
      <c r="R4247" s="148" t="e">
        <f>STDEV(P4240,Q4239,R4240,S4239,T4240,U4239)</f>
        <v>#DIV/0!</v>
      </c>
      <c r="S4247" s="148" t="e">
        <f t="shared" si="707"/>
        <v>#DIV/0!</v>
      </c>
      <c r="T4247" s="111"/>
      <c r="U4247" s="111"/>
    </row>
    <row r="4248" spans="1:21" s="148" customFormat="1" x14ac:dyDescent="0.3">
      <c r="A4248" s="111"/>
      <c r="B4248" s="111"/>
      <c r="C4248" s="111"/>
      <c r="D4248" s="111"/>
      <c r="E4248" s="111"/>
      <c r="F4248" s="111"/>
      <c r="G4248" s="111"/>
      <c r="I4248" s="111"/>
      <c r="J4248" s="111"/>
      <c r="K4248" s="111"/>
      <c r="L4248" s="111"/>
      <c r="M4248" s="111"/>
      <c r="N4248" s="111"/>
      <c r="P4248" s="111"/>
      <c r="Q4248" s="111"/>
      <c r="R4248" s="111"/>
      <c r="S4248" s="111"/>
      <c r="T4248" s="111"/>
      <c r="U4248" s="111"/>
    </row>
    <row r="4249" spans="1:21" s="148" customFormat="1" x14ac:dyDescent="0.3">
      <c r="A4249" s="111"/>
      <c r="B4249" s="52" t="s">
        <v>194</v>
      </c>
      <c r="C4249" s="106"/>
      <c r="D4249" s="106"/>
      <c r="E4249" s="106"/>
      <c r="F4249" s="106"/>
      <c r="G4249" s="106"/>
      <c r="H4249" s="106"/>
      <c r="I4249" s="52" t="s">
        <v>195</v>
      </c>
      <c r="J4249" s="106"/>
      <c r="K4249" s="106"/>
      <c r="L4249" s="106"/>
      <c r="M4249" s="106"/>
      <c r="N4249" s="106"/>
      <c r="O4249" s="106"/>
      <c r="P4249" s="52" t="s">
        <v>196</v>
      </c>
      <c r="Q4249" s="106"/>
      <c r="R4249" s="106"/>
      <c r="S4249" s="106"/>
      <c r="T4249" s="106"/>
      <c r="U4249" s="106"/>
    </row>
    <row r="4250" spans="1:21" s="148" customFormat="1" x14ac:dyDescent="0.3">
      <c r="A4250" s="111"/>
      <c r="B4250" s="131"/>
      <c r="C4250" s="131"/>
      <c r="D4250" s="131"/>
      <c r="E4250" s="131"/>
      <c r="F4250" s="131"/>
      <c r="G4250" s="131"/>
      <c r="H4250" s="106"/>
      <c r="I4250" s="131"/>
      <c r="J4250" s="131"/>
      <c r="K4250" s="131"/>
      <c r="L4250" s="131"/>
      <c r="M4250" s="131"/>
      <c r="N4250" s="131"/>
      <c r="O4250" s="106"/>
      <c r="P4250" s="131"/>
      <c r="Q4250" s="131"/>
      <c r="R4250" s="131"/>
      <c r="S4250" s="131"/>
      <c r="T4250" s="131"/>
      <c r="U4250" s="131"/>
    </row>
    <row r="4251" spans="1:21" s="148" customFormat="1" x14ac:dyDescent="0.3">
      <c r="A4251" s="111"/>
      <c r="B4251" s="132"/>
      <c r="C4251" s="133"/>
      <c r="D4251" s="133"/>
      <c r="E4251" s="134"/>
      <c r="F4251" s="133"/>
      <c r="G4251" s="133"/>
      <c r="H4251" s="106"/>
      <c r="I4251" s="132"/>
      <c r="J4251" s="133"/>
      <c r="K4251" s="133"/>
      <c r="L4251" s="134"/>
      <c r="M4251" s="133"/>
      <c r="N4251" s="133"/>
      <c r="O4251" s="106"/>
      <c r="P4251" s="132"/>
      <c r="Q4251" s="133"/>
      <c r="R4251" s="133"/>
      <c r="S4251" s="134"/>
      <c r="T4251" s="133"/>
      <c r="U4251" s="133"/>
    </row>
    <row r="4252" spans="1:21" s="148" customFormat="1" x14ac:dyDescent="0.3">
      <c r="A4252" s="111"/>
      <c r="B4252" s="133"/>
      <c r="C4252" s="132"/>
      <c r="D4252" s="134"/>
      <c r="E4252" s="133"/>
      <c r="F4252" s="135"/>
      <c r="G4252" s="136"/>
      <c r="H4252" s="106"/>
      <c r="I4252" s="133"/>
      <c r="J4252" s="132"/>
      <c r="K4252" s="134"/>
      <c r="L4252" s="133"/>
      <c r="M4252" s="135"/>
      <c r="N4252" s="136"/>
      <c r="O4252" s="106"/>
      <c r="P4252" s="133"/>
      <c r="Q4252" s="132"/>
      <c r="R4252" s="134"/>
      <c r="S4252" s="133"/>
      <c r="T4252" s="135"/>
      <c r="U4252" s="136"/>
    </row>
    <row r="4253" spans="1:21" s="148" customFormat="1" x14ac:dyDescent="0.3">
      <c r="A4253" s="111"/>
      <c r="B4253" s="135"/>
      <c r="C4253" s="134"/>
      <c r="D4253" s="132"/>
      <c r="E4253" s="135"/>
      <c r="F4253" s="135"/>
      <c r="G4253" s="137"/>
      <c r="H4253" s="106"/>
      <c r="I4253" s="135"/>
      <c r="J4253" s="134"/>
      <c r="K4253" s="132"/>
      <c r="L4253" s="135"/>
      <c r="M4253" s="135"/>
      <c r="N4253" s="137"/>
      <c r="O4253" s="106"/>
      <c r="P4253" s="135"/>
      <c r="Q4253" s="134"/>
      <c r="R4253" s="132"/>
      <c r="S4253" s="135"/>
      <c r="T4253" s="135"/>
      <c r="U4253" s="137"/>
    </row>
    <row r="4254" spans="1:21" s="148" customFormat="1" x14ac:dyDescent="0.3">
      <c r="A4254" s="111"/>
      <c r="B4254" s="134"/>
      <c r="C4254" s="135"/>
      <c r="D4254" s="136"/>
      <c r="E4254" s="132"/>
      <c r="F4254" s="137"/>
      <c r="G4254" s="135"/>
      <c r="H4254" s="106"/>
      <c r="I4254" s="134"/>
      <c r="J4254" s="135"/>
      <c r="K4254" s="136"/>
      <c r="L4254" s="132"/>
      <c r="M4254" s="137"/>
      <c r="N4254" s="135"/>
      <c r="O4254" s="106"/>
      <c r="P4254" s="134"/>
      <c r="Q4254" s="135"/>
      <c r="R4254" s="136"/>
      <c r="S4254" s="132"/>
      <c r="T4254" s="137"/>
      <c r="U4254" s="135"/>
    </row>
    <row r="4255" spans="1:21" s="148" customFormat="1" x14ac:dyDescent="0.3">
      <c r="A4255" s="111"/>
      <c r="B4255" s="137"/>
      <c r="C4255" s="136"/>
      <c r="D4255" s="135"/>
      <c r="E4255" s="137"/>
      <c r="F4255" s="132"/>
      <c r="G4255" s="134"/>
      <c r="H4255" s="106"/>
      <c r="I4255" s="137"/>
      <c r="J4255" s="136"/>
      <c r="K4255" s="135"/>
      <c r="L4255" s="137"/>
      <c r="M4255" s="132"/>
      <c r="N4255" s="134"/>
      <c r="O4255" s="106"/>
      <c r="P4255" s="137"/>
      <c r="Q4255" s="136"/>
      <c r="R4255" s="135"/>
      <c r="S4255" s="137"/>
      <c r="T4255" s="132"/>
      <c r="U4255" s="134"/>
    </row>
    <row r="4256" spans="1:21" s="148" customFormat="1" x14ac:dyDescent="0.3">
      <c r="A4256" s="111"/>
      <c r="B4256" s="135"/>
      <c r="C4256" s="137"/>
      <c r="D4256" s="137"/>
      <c r="E4256" s="135"/>
      <c r="F4256" s="134"/>
      <c r="G4256" s="132"/>
      <c r="H4256" s="106"/>
      <c r="I4256" s="135"/>
      <c r="J4256" s="137"/>
      <c r="K4256" s="137"/>
      <c r="L4256" s="135"/>
      <c r="M4256" s="134"/>
      <c r="N4256" s="132"/>
      <c r="O4256" s="106"/>
      <c r="P4256" s="135"/>
      <c r="Q4256" s="137"/>
      <c r="R4256" s="137"/>
      <c r="S4256" s="135"/>
      <c r="T4256" s="134"/>
      <c r="U4256" s="132"/>
    </row>
    <row r="4257" spans="1:21" s="148" customFormat="1" x14ac:dyDescent="0.3">
      <c r="A4257" s="111"/>
      <c r="B4257" s="136"/>
      <c r="C4257" s="138"/>
      <c r="D4257" s="135"/>
      <c r="E4257" s="138"/>
      <c r="F4257" s="136"/>
      <c r="G4257" s="138"/>
      <c r="H4257" s="106"/>
      <c r="I4257" s="136"/>
      <c r="J4257" s="138"/>
      <c r="K4257" s="135"/>
      <c r="L4257" s="138"/>
      <c r="M4257" s="136"/>
      <c r="N4257" s="138"/>
      <c r="O4257" s="106"/>
      <c r="P4257" s="136"/>
      <c r="Q4257" s="138"/>
      <c r="R4257" s="135"/>
      <c r="S4257" s="138"/>
      <c r="T4257" s="136"/>
      <c r="U4257" s="138"/>
    </row>
    <row r="4258" spans="1:21" s="148" customFormat="1" x14ac:dyDescent="0.3">
      <c r="A4258" s="111"/>
      <c r="B4258" s="145"/>
      <c r="C4258" s="146"/>
      <c r="D4258" s="145"/>
      <c r="E4258" s="147"/>
      <c r="F4258" s="145"/>
      <c r="G4258" s="146"/>
      <c r="H4258" s="106"/>
      <c r="I4258" s="145"/>
      <c r="J4258" s="146"/>
      <c r="K4258" s="145"/>
      <c r="L4258" s="147"/>
      <c r="M4258" s="145"/>
      <c r="N4258" s="146"/>
      <c r="O4258" s="106"/>
      <c r="P4258" s="145"/>
      <c r="Q4258" s="146"/>
      <c r="R4258" s="145"/>
      <c r="S4258" s="147"/>
      <c r="T4258" s="145"/>
      <c r="U4258" s="146"/>
    </row>
    <row r="4259" spans="1:21" s="148" customFormat="1" x14ac:dyDescent="0.3">
      <c r="A4259" s="111"/>
      <c r="C4259" s="111" t="s">
        <v>197</v>
      </c>
      <c r="D4259" s="111" t="s">
        <v>3</v>
      </c>
      <c r="E4259" s="111" t="s">
        <v>203</v>
      </c>
      <c r="J4259" s="111" t="s">
        <v>197</v>
      </c>
      <c r="K4259" s="111" t="s">
        <v>3</v>
      </c>
      <c r="L4259" s="111" t="s">
        <v>203</v>
      </c>
      <c r="Q4259" s="111" t="s">
        <v>197</v>
      </c>
      <c r="R4259" s="111" t="s">
        <v>3</v>
      </c>
      <c r="S4259" s="111" t="s">
        <v>203</v>
      </c>
    </row>
    <row r="4260" spans="1:21" s="148" customFormat="1" x14ac:dyDescent="0.3">
      <c r="A4260" s="111"/>
      <c r="B4260" s="111" t="s">
        <v>199</v>
      </c>
      <c r="C4260" s="148" t="e">
        <f>AVERAGE(B4251,C4252,D4253,E4254,F4255,G4256)</f>
        <v>#DIV/0!</v>
      </c>
      <c r="D4260" s="148" t="e">
        <f>STDEV(B4251,C4252,D4253,E4254,F4255,G4256)</f>
        <v>#DIV/0!</v>
      </c>
      <c r="E4260" s="148" t="e">
        <f>ROUND((D4260/C4260)*100,2)&amp;"%"</f>
        <v>#DIV/0!</v>
      </c>
      <c r="I4260" s="111" t="s">
        <v>199</v>
      </c>
      <c r="J4260" s="148" t="e">
        <f>AVERAGE(I4251,J4252,K4253,L4254,M4255,N4256)</f>
        <v>#DIV/0!</v>
      </c>
      <c r="K4260" s="148" t="e">
        <f>STDEV(I4251,J4252,K4253,L4254,M4255,N4256)</f>
        <v>#DIV/0!</v>
      </c>
      <c r="L4260" s="148" t="e">
        <f>ROUND((K4260/J4260)*100,2)&amp;"%"</f>
        <v>#DIV/0!</v>
      </c>
      <c r="P4260" s="111" t="s">
        <v>199</v>
      </c>
      <c r="Q4260" s="148" t="e">
        <f>AVERAGE(P4251,Q4252,R4253,S4254,T4255,U4256)</f>
        <v>#DIV/0!</v>
      </c>
      <c r="R4260" s="148" t="e">
        <f>STDEV(P4251,Q4252,R4253,S4254,T4255,U4256)</f>
        <v>#DIV/0!</v>
      </c>
      <c r="S4260" s="148" t="e">
        <f>ROUND((R4260/Q4260)*100,2)&amp;"%"</f>
        <v>#DIV/0!</v>
      </c>
    </row>
    <row r="4261" spans="1:21" s="148" customFormat="1" x14ac:dyDescent="0.3">
      <c r="A4261" s="111"/>
      <c r="B4261" s="111" t="s">
        <v>198</v>
      </c>
      <c r="C4261" s="148" t="e">
        <f>AVERAGE(B4252,C4251,D4251,F4251,G4251,E4252)</f>
        <v>#DIV/0!</v>
      </c>
      <c r="D4261" s="148" t="e">
        <f>STDEV(B4252,C4251,D4251,E4252,F4251,G4251)</f>
        <v>#DIV/0!</v>
      </c>
      <c r="E4261" s="148" t="e">
        <f t="shared" ref="E4261:E4265" si="708">ROUND((D4261/C4261)*100,2)&amp;"%"</f>
        <v>#DIV/0!</v>
      </c>
      <c r="F4261" s="111"/>
      <c r="G4261" s="111"/>
      <c r="I4261" s="111" t="s">
        <v>198</v>
      </c>
      <c r="J4261" s="148" t="e">
        <f>AVERAGE(I4252,J4251,K4251,M4251,N4251,L4252)</f>
        <v>#DIV/0!</v>
      </c>
      <c r="K4261" s="148" t="e">
        <f>STDEV(I4252,J4251,K4251,L4252,M4251,N4251)</f>
        <v>#DIV/0!</v>
      </c>
      <c r="L4261" s="148" t="e">
        <f t="shared" ref="L4261:L4265" si="709">ROUND((K4261/J4261)*100,2)&amp;"%"</f>
        <v>#DIV/0!</v>
      </c>
      <c r="M4261" s="111"/>
      <c r="N4261" s="111"/>
      <c r="P4261" s="111" t="s">
        <v>198</v>
      </c>
      <c r="Q4261" s="148" t="e">
        <f>AVERAGE(P4252,Q4251,R4251,T4251,U4251,S4252)</f>
        <v>#DIV/0!</v>
      </c>
      <c r="R4261" s="148" t="e">
        <f>STDEV(P4252,Q4251,R4251,S4252,T4251,U4251)</f>
        <v>#DIV/0!</v>
      </c>
      <c r="S4261" s="148" t="e">
        <f t="shared" ref="S4261:S4265" si="710">ROUND((R4261/Q4261)*100,2)&amp;"%"</f>
        <v>#DIV/0!</v>
      </c>
      <c r="T4261" s="111"/>
      <c r="U4261" s="111"/>
    </row>
    <row r="4262" spans="1:21" s="148" customFormat="1" x14ac:dyDescent="0.3">
      <c r="A4262" s="111"/>
      <c r="B4262" s="111" t="s">
        <v>200</v>
      </c>
      <c r="C4262" s="148" t="e">
        <f>AVERAGE(B4254,C4253,D4252,E4251,F4256,G4255)</f>
        <v>#DIV/0!</v>
      </c>
      <c r="D4262" s="148" t="e">
        <f>STDEV(B4254,C4253,D4252,E4251,F4256,G4255)</f>
        <v>#DIV/0!</v>
      </c>
      <c r="E4262" s="148" t="e">
        <f t="shared" si="708"/>
        <v>#DIV/0!</v>
      </c>
      <c r="F4262" s="111"/>
      <c r="G4262" s="111"/>
      <c r="I4262" s="111" t="s">
        <v>200</v>
      </c>
      <c r="J4262" s="148" t="e">
        <f>AVERAGE(I4254,J4253,K4252,L4251,M4256,N4255)</f>
        <v>#DIV/0!</v>
      </c>
      <c r="K4262" s="148" t="e">
        <f>STDEV(I4254,J4253,K4252,L4251,M4256,N4255)</f>
        <v>#DIV/0!</v>
      </c>
      <c r="L4262" s="148" t="e">
        <f t="shared" si="709"/>
        <v>#DIV/0!</v>
      </c>
      <c r="M4262" s="111"/>
      <c r="N4262" s="111"/>
      <c r="P4262" s="111" t="s">
        <v>200</v>
      </c>
      <c r="Q4262" s="148" t="e">
        <f>AVERAGE(P4254,Q4253,R4252,S4251,T4256,U4255)</f>
        <v>#DIV/0!</v>
      </c>
      <c r="R4262" s="148" t="e">
        <f>STDEV(P4254,Q4253,R4252,S4251,T4256,U4255)</f>
        <v>#DIV/0!</v>
      </c>
      <c r="S4262" s="148" t="e">
        <f t="shared" si="710"/>
        <v>#DIV/0!</v>
      </c>
      <c r="T4262" s="111"/>
      <c r="U4262" s="111"/>
    </row>
    <row r="4263" spans="1:21" s="148" customFormat="1" x14ac:dyDescent="0.3">
      <c r="A4263" s="111"/>
      <c r="B4263" s="111" t="s">
        <v>201</v>
      </c>
      <c r="C4263" s="148" t="e">
        <f>AVERAGE(B4255,C4256,D4256,E4255,F4254,G4253)</f>
        <v>#DIV/0!</v>
      </c>
      <c r="D4263" s="148" t="e">
        <f>STDEV(B4255,C4256,D4256,E4255,F4254,G4253)</f>
        <v>#DIV/0!</v>
      </c>
      <c r="E4263" s="148" t="e">
        <f t="shared" si="708"/>
        <v>#DIV/0!</v>
      </c>
      <c r="F4263" s="111"/>
      <c r="G4263" s="111"/>
      <c r="I4263" s="111" t="s">
        <v>201</v>
      </c>
      <c r="J4263" s="148" t="e">
        <f>AVERAGE(I4255,J4256,K4256,L4255,M4254,N4253)</f>
        <v>#DIV/0!</v>
      </c>
      <c r="K4263" s="148" t="e">
        <f>STDEV(I4255,J4256,K4256,L4255,M4254,N4253)</f>
        <v>#DIV/0!</v>
      </c>
      <c r="L4263" s="148" t="e">
        <f t="shared" si="709"/>
        <v>#DIV/0!</v>
      </c>
      <c r="M4263" s="111"/>
      <c r="N4263" s="111"/>
      <c r="P4263" s="111" t="s">
        <v>201</v>
      </c>
      <c r="Q4263" s="148" t="e">
        <f>AVERAGE(P4255,Q4256,R4256,S4255,T4254,U4253)</f>
        <v>#DIV/0!</v>
      </c>
      <c r="R4263" s="148" t="e">
        <f>STDEV(P4255,Q4256,R4256,S4255,T4254,U4253)</f>
        <v>#DIV/0!</v>
      </c>
      <c r="S4263" s="148" t="e">
        <f t="shared" si="710"/>
        <v>#DIV/0!</v>
      </c>
      <c r="T4263" s="111"/>
      <c r="U4263" s="111"/>
    </row>
    <row r="4264" spans="1:21" s="148" customFormat="1" x14ac:dyDescent="0.3">
      <c r="A4264" s="111"/>
      <c r="B4264" s="111" t="s">
        <v>202</v>
      </c>
      <c r="C4264" s="148" t="e">
        <f>AVERAGE(B4257,C4255,D4254,G4252,F4257,E4258)</f>
        <v>#DIV/0!</v>
      </c>
      <c r="D4264" s="148" t="e">
        <f>STDEV(B4257,C4255,D4254,G4252,F4257,E4258)</f>
        <v>#DIV/0!</v>
      </c>
      <c r="E4264" s="148" t="e">
        <f t="shared" si="708"/>
        <v>#DIV/0!</v>
      </c>
      <c r="F4264" s="111"/>
      <c r="G4264" s="111"/>
      <c r="I4264" s="111" t="s">
        <v>202</v>
      </c>
      <c r="J4264" s="148" t="e">
        <f>AVERAGE(I4257,J4255,K4254,N4252,M4257,L4258)</f>
        <v>#DIV/0!</v>
      </c>
      <c r="K4264" s="148" t="e">
        <f>STDEV(I4257,J4255,K4254,N4252,M4257,L4258)</f>
        <v>#DIV/0!</v>
      </c>
      <c r="L4264" s="148" t="e">
        <f t="shared" si="709"/>
        <v>#DIV/0!</v>
      </c>
      <c r="M4264" s="111"/>
      <c r="N4264" s="111"/>
      <c r="P4264" s="111" t="s">
        <v>202</v>
      </c>
      <c r="Q4264" s="148" t="e">
        <f>AVERAGE(P4257,Q4255,R4254,U4252,T4257,S4258)</f>
        <v>#DIV/0!</v>
      </c>
      <c r="R4264" s="148" t="e">
        <f>STDEV(P4257,Q4255,R4254,U4252,T4257,S4258)</f>
        <v>#DIV/0!</v>
      </c>
      <c r="S4264" s="148" t="e">
        <f t="shared" si="710"/>
        <v>#DIV/0!</v>
      </c>
      <c r="T4264" s="111"/>
      <c r="U4264" s="111"/>
    </row>
    <row r="4265" spans="1:21" s="148" customFormat="1" x14ac:dyDescent="0.3">
      <c r="A4265" s="111"/>
      <c r="B4265" s="111" t="s">
        <v>204</v>
      </c>
      <c r="C4265" s="148" t="e">
        <f>AVERAGE(B4258,C4257,D4258,E4257,F4258,G4257)</f>
        <v>#DIV/0!</v>
      </c>
      <c r="D4265" s="148" t="e">
        <f>STDEV(B4258,C4257,D4258,E4257,F4258,G4257)</f>
        <v>#DIV/0!</v>
      </c>
      <c r="E4265" s="148" t="e">
        <f t="shared" si="708"/>
        <v>#DIV/0!</v>
      </c>
      <c r="F4265" s="111"/>
      <c r="G4265" s="111"/>
      <c r="I4265" s="111" t="s">
        <v>204</v>
      </c>
      <c r="J4265" s="148" t="e">
        <f>AVERAGE(I4258,J4257,K4258,L4257,M4258,N4257)</f>
        <v>#DIV/0!</v>
      </c>
      <c r="K4265" s="148" t="e">
        <f>STDEV(I4258,J4257,K4258,L4257,M4258,N4257)</f>
        <v>#DIV/0!</v>
      </c>
      <c r="L4265" s="148" t="e">
        <f t="shared" si="709"/>
        <v>#DIV/0!</v>
      </c>
      <c r="M4265" s="111"/>
      <c r="N4265" s="111"/>
      <c r="P4265" s="111" t="s">
        <v>204</v>
      </c>
      <c r="Q4265" s="148" t="e">
        <f>AVERAGE(P4258,Q4257,R4258,S4257,T4258,U4257)</f>
        <v>#DIV/0!</v>
      </c>
      <c r="R4265" s="148" t="e">
        <f>STDEV(P4258,Q4257,R4258,S4257,T4258,U4257)</f>
        <v>#DIV/0!</v>
      </c>
      <c r="S4265" s="148" t="e">
        <f t="shared" si="710"/>
        <v>#DIV/0!</v>
      </c>
      <c r="T4265" s="111"/>
      <c r="U4265" s="111"/>
    </row>
    <row r="4266" spans="1:21" s="148" customFormat="1" x14ac:dyDescent="0.3">
      <c r="A4266" s="111"/>
      <c r="B4266" s="111"/>
      <c r="C4266" s="111"/>
      <c r="D4266" s="111"/>
      <c r="E4266" s="111"/>
      <c r="F4266" s="111"/>
      <c r="G4266" s="111"/>
      <c r="I4266" s="111"/>
      <c r="J4266" s="111"/>
      <c r="K4266" s="111"/>
      <c r="L4266" s="111"/>
      <c r="M4266" s="111"/>
      <c r="N4266" s="111"/>
      <c r="P4266" s="111"/>
      <c r="Q4266" s="111"/>
      <c r="R4266" s="111"/>
      <c r="S4266" s="111"/>
      <c r="T4266" s="111"/>
      <c r="U4266" s="111"/>
    </row>
    <row r="4267" spans="1:21" s="148" customFormat="1" x14ac:dyDescent="0.3">
      <c r="A4267" s="111"/>
      <c r="B4267" s="52" t="s">
        <v>194</v>
      </c>
      <c r="C4267" s="106"/>
      <c r="D4267" s="106"/>
      <c r="E4267" s="106"/>
      <c r="F4267" s="106"/>
      <c r="G4267" s="106"/>
      <c r="H4267" s="106"/>
      <c r="I4267" s="52" t="s">
        <v>195</v>
      </c>
      <c r="J4267" s="106"/>
      <c r="K4267" s="106"/>
      <c r="L4267" s="106"/>
      <c r="M4267" s="106"/>
      <c r="N4267" s="106"/>
      <c r="O4267" s="106"/>
      <c r="P4267" s="52" t="s">
        <v>196</v>
      </c>
      <c r="Q4267" s="106"/>
      <c r="R4267" s="106"/>
      <c r="S4267" s="106"/>
      <c r="T4267" s="106"/>
      <c r="U4267" s="106"/>
    </row>
    <row r="4268" spans="1:21" s="148" customFormat="1" x14ac:dyDescent="0.3">
      <c r="A4268" s="111"/>
      <c r="B4268" s="131"/>
      <c r="C4268" s="131"/>
      <c r="D4268" s="131"/>
      <c r="E4268" s="131"/>
      <c r="F4268" s="131"/>
      <c r="G4268" s="131"/>
      <c r="H4268" s="106"/>
      <c r="I4268" s="131"/>
      <c r="J4268" s="131"/>
      <c r="K4268" s="131"/>
      <c r="L4268" s="131"/>
      <c r="M4268" s="131"/>
      <c r="N4268" s="131"/>
      <c r="O4268" s="106"/>
      <c r="P4268" s="131"/>
      <c r="Q4268" s="131"/>
      <c r="R4268" s="131"/>
      <c r="S4268" s="131"/>
      <c r="T4268" s="131"/>
      <c r="U4268" s="131"/>
    </row>
    <row r="4269" spans="1:21" s="148" customFormat="1" x14ac:dyDescent="0.3">
      <c r="A4269" s="111"/>
      <c r="B4269" s="132"/>
      <c r="C4269" s="133"/>
      <c r="D4269" s="133"/>
      <c r="E4269" s="134"/>
      <c r="F4269" s="133"/>
      <c r="G4269" s="133"/>
      <c r="H4269" s="106"/>
      <c r="I4269" s="132"/>
      <c r="J4269" s="133"/>
      <c r="K4269" s="133"/>
      <c r="L4269" s="134"/>
      <c r="M4269" s="133"/>
      <c r="N4269" s="133"/>
      <c r="O4269" s="106"/>
      <c r="P4269" s="132"/>
      <c r="Q4269" s="133"/>
      <c r="R4269" s="133"/>
      <c r="S4269" s="134"/>
      <c r="T4269" s="133"/>
      <c r="U4269" s="133"/>
    </row>
    <row r="4270" spans="1:21" s="148" customFormat="1" x14ac:dyDescent="0.3">
      <c r="A4270" s="111"/>
      <c r="B4270" s="133"/>
      <c r="C4270" s="132"/>
      <c r="D4270" s="134"/>
      <c r="E4270" s="133"/>
      <c r="F4270" s="135"/>
      <c r="G4270" s="136"/>
      <c r="H4270" s="106"/>
      <c r="I4270" s="133"/>
      <c r="J4270" s="132"/>
      <c r="K4270" s="134"/>
      <c r="L4270" s="133"/>
      <c r="M4270" s="135"/>
      <c r="N4270" s="136"/>
      <c r="O4270" s="106"/>
      <c r="P4270" s="133"/>
      <c r="Q4270" s="132"/>
      <c r="R4270" s="134"/>
      <c r="S4270" s="133"/>
      <c r="T4270" s="135"/>
      <c r="U4270" s="136"/>
    </row>
    <row r="4271" spans="1:21" s="148" customFormat="1" x14ac:dyDescent="0.3">
      <c r="A4271" s="111"/>
      <c r="B4271" s="135"/>
      <c r="C4271" s="134"/>
      <c r="D4271" s="132"/>
      <c r="E4271" s="135"/>
      <c r="F4271" s="135"/>
      <c r="G4271" s="137"/>
      <c r="H4271" s="106"/>
      <c r="I4271" s="135"/>
      <c r="J4271" s="134"/>
      <c r="K4271" s="132"/>
      <c r="L4271" s="135"/>
      <c r="M4271" s="135"/>
      <c r="N4271" s="137"/>
      <c r="O4271" s="106"/>
      <c r="P4271" s="135"/>
      <c r="Q4271" s="134"/>
      <c r="R4271" s="132"/>
      <c r="S4271" s="135"/>
      <c r="T4271" s="135"/>
      <c r="U4271" s="137"/>
    </row>
    <row r="4272" spans="1:21" s="148" customFormat="1" x14ac:dyDescent="0.3">
      <c r="A4272" s="111"/>
      <c r="B4272" s="134"/>
      <c r="C4272" s="135"/>
      <c r="D4272" s="136"/>
      <c r="E4272" s="132"/>
      <c r="F4272" s="137"/>
      <c r="G4272" s="135"/>
      <c r="H4272" s="106"/>
      <c r="I4272" s="134"/>
      <c r="J4272" s="135"/>
      <c r="K4272" s="136"/>
      <c r="L4272" s="132"/>
      <c r="M4272" s="137"/>
      <c r="N4272" s="135"/>
      <c r="O4272" s="106"/>
      <c r="P4272" s="134"/>
      <c r="Q4272" s="135"/>
      <c r="R4272" s="136"/>
      <c r="S4272" s="132"/>
      <c r="T4272" s="137"/>
      <c r="U4272" s="135"/>
    </row>
    <row r="4273" spans="1:21" s="148" customFormat="1" x14ac:dyDescent="0.3">
      <c r="A4273" s="111"/>
      <c r="B4273" s="137"/>
      <c r="C4273" s="136"/>
      <c r="D4273" s="135"/>
      <c r="E4273" s="137"/>
      <c r="F4273" s="132"/>
      <c r="G4273" s="134"/>
      <c r="H4273" s="106"/>
      <c r="I4273" s="137"/>
      <c r="J4273" s="136"/>
      <c r="K4273" s="135"/>
      <c r="L4273" s="137"/>
      <c r="M4273" s="132"/>
      <c r="N4273" s="134"/>
      <c r="O4273" s="106"/>
      <c r="P4273" s="137"/>
      <c r="Q4273" s="136"/>
      <c r="R4273" s="135"/>
      <c r="S4273" s="137"/>
      <c r="T4273" s="132"/>
      <c r="U4273" s="134"/>
    </row>
    <row r="4274" spans="1:21" s="148" customFormat="1" x14ac:dyDescent="0.3">
      <c r="A4274" s="111"/>
      <c r="B4274" s="135"/>
      <c r="C4274" s="137"/>
      <c r="D4274" s="137"/>
      <c r="E4274" s="135"/>
      <c r="F4274" s="134"/>
      <c r="G4274" s="132"/>
      <c r="H4274" s="106"/>
      <c r="I4274" s="135"/>
      <c r="J4274" s="137"/>
      <c r="K4274" s="137"/>
      <c r="L4274" s="135"/>
      <c r="M4274" s="134"/>
      <c r="N4274" s="132"/>
      <c r="O4274" s="106"/>
      <c r="P4274" s="135"/>
      <c r="Q4274" s="137"/>
      <c r="R4274" s="137"/>
      <c r="S4274" s="135"/>
      <c r="T4274" s="134"/>
      <c r="U4274" s="132"/>
    </row>
    <row r="4275" spans="1:21" s="148" customFormat="1" x14ac:dyDescent="0.3">
      <c r="A4275" s="111"/>
      <c r="B4275" s="136"/>
      <c r="C4275" s="138"/>
      <c r="D4275" s="135"/>
      <c r="E4275" s="138"/>
      <c r="F4275" s="136"/>
      <c r="G4275" s="138"/>
      <c r="H4275" s="106"/>
      <c r="I4275" s="136"/>
      <c r="J4275" s="138"/>
      <c r="K4275" s="135"/>
      <c r="L4275" s="138"/>
      <c r="M4275" s="136"/>
      <c r="N4275" s="138"/>
      <c r="O4275" s="106"/>
      <c r="P4275" s="136"/>
      <c r="Q4275" s="138"/>
      <c r="R4275" s="135"/>
      <c r="S4275" s="138"/>
      <c r="T4275" s="136"/>
      <c r="U4275" s="138"/>
    </row>
    <row r="4276" spans="1:21" s="148" customFormat="1" x14ac:dyDescent="0.3">
      <c r="A4276" s="111"/>
      <c r="B4276" s="145"/>
      <c r="C4276" s="146"/>
      <c r="D4276" s="145"/>
      <c r="E4276" s="147"/>
      <c r="F4276" s="145"/>
      <c r="G4276" s="146"/>
      <c r="H4276" s="106"/>
      <c r="I4276" s="145"/>
      <c r="J4276" s="146"/>
      <c r="K4276" s="145"/>
      <c r="L4276" s="147"/>
      <c r="M4276" s="145"/>
      <c r="N4276" s="146"/>
      <c r="O4276" s="106"/>
      <c r="P4276" s="145"/>
      <c r="Q4276" s="146"/>
      <c r="R4276" s="145"/>
      <c r="S4276" s="147"/>
      <c r="T4276" s="145"/>
      <c r="U4276" s="146"/>
    </row>
    <row r="4277" spans="1:21" s="148" customFormat="1" x14ac:dyDescent="0.3">
      <c r="A4277" s="111"/>
      <c r="C4277" s="111" t="s">
        <v>197</v>
      </c>
      <c r="D4277" s="111" t="s">
        <v>3</v>
      </c>
      <c r="E4277" s="111" t="s">
        <v>203</v>
      </c>
      <c r="J4277" s="111" t="s">
        <v>197</v>
      </c>
      <c r="K4277" s="111" t="s">
        <v>3</v>
      </c>
      <c r="L4277" s="111" t="s">
        <v>203</v>
      </c>
      <c r="Q4277" s="111" t="s">
        <v>197</v>
      </c>
      <c r="R4277" s="111" t="s">
        <v>3</v>
      </c>
      <c r="S4277" s="111" t="s">
        <v>203</v>
      </c>
    </row>
    <row r="4278" spans="1:21" s="148" customFormat="1" x14ac:dyDescent="0.3">
      <c r="A4278" s="111"/>
      <c r="B4278" s="111" t="s">
        <v>199</v>
      </c>
      <c r="C4278" s="148" t="e">
        <f>AVERAGE(B4269,C4270,D4271,E4272,F4273,G4274)</f>
        <v>#DIV/0!</v>
      </c>
      <c r="D4278" s="148" t="e">
        <f>STDEV(B4269,C4270,D4271,E4272,F4273,G4274)</f>
        <v>#DIV/0!</v>
      </c>
      <c r="E4278" s="148" t="e">
        <f>ROUND((D4278/C4278)*100,2)&amp;"%"</f>
        <v>#DIV/0!</v>
      </c>
      <c r="I4278" s="111" t="s">
        <v>199</v>
      </c>
      <c r="J4278" s="148" t="e">
        <f>AVERAGE(I4269,J4270,K4271,L4272,M4273,N4274)</f>
        <v>#DIV/0!</v>
      </c>
      <c r="K4278" s="148" t="e">
        <f>STDEV(I4269,J4270,K4271,L4272,M4273,N4274)</f>
        <v>#DIV/0!</v>
      </c>
      <c r="L4278" s="148" t="e">
        <f>ROUND((K4278/J4278)*100,2)&amp;"%"</f>
        <v>#DIV/0!</v>
      </c>
      <c r="P4278" s="111" t="s">
        <v>199</v>
      </c>
      <c r="Q4278" s="148" t="e">
        <f>AVERAGE(P4269,Q4270,R4271,S4272,T4273,U4274)</f>
        <v>#DIV/0!</v>
      </c>
      <c r="R4278" s="148" t="e">
        <f>STDEV(P4269,Q4270,R4271,S4272,T4273,U4274)</f>
        <v>#DIV/0!</v>
      </c>
      <c r="S4278" s="148" t="e">
        <f>ROUND((R4278/Q4278)*100,2)&amp;"%"</f>
        <v>#DIV/0!</v>
      </c>
    </row>
    <row r="4279" spans="1:21" s="148" customFormat="1" x14ac:dyDescent="0.3">
      <c r="A4279" s="111"/>
      <c r="B4279" s="111" t="s">
        <v>198</v>
      </c>
      <c r="C4279" s="148" t="e">
        <f>AVERAGE(B4270,C4269,D4269,F4269,G4269,E4270)</f>
        <v>#DIV/0!</v>
      </c>
      <c r="D4279" s="148" t="e">
        <f>STDEV(B4270,C4269,D4269,E4270,F4269,G4269)</f>
        <v>#DIV/0!</v>
      </c>
      <c r="E4279" s="148" t="e">
        <f t="shared" ref="E4279:E4283" si="711">ROUND((D4279/C4279)*100,2)&amp;"%"</f>
        <v>#DIV/0!</v>
      </c>
      <c r="F4279" s="111"/>
      <c r="G4279" s="111"/>
      <c r="I4279" s="111" t="s">
        <v>198</v>
      </c>
      <c r="J4279" s="148" t="e">
        <f>AVERAGE(I4270,J4269,K4269,M4269,N4269,L4270)</f>
        <v>#DIV/0!</v>
      </c>
      <c r="K4279" s="148" t="e">
        <f>STDEV(I4270,J4269,K4269,L4270,M4269,N4269)</f>
        <v>#DIV/0!</v>
      </c>
      <c r="L4279" s="148" t="e">
        <f t="shared" ref="L4279:L4283" si="712">ROUND((K4279/J4279)*100,2)&amp;"%"</f>
        <v>#DIV/0!</v>
      </c>
      <c r="M4279" s="111"/>
      <c r="N4279" s="111"/>
      <c r="P4279" s="111" t="s">
        <v>198</v>
      </c>
      <c r="Q4279" s="148" t="e">
        <f>AVERAGE(P4270,Q4269,R4269,T4269,U4269,S4270)</f>
        <v>#DIV/0!</v>
      </c>
      <c r="R4279" s="148" t="e">
        <f>STDEV(P4270,Q4269,R4269,S4270,T4269,U4269)</f>
        <v>#DIV/0!</v>
      </c>
      <c r="S4279" s="148" t="e">
        <f t="shared" ref="S4279:S4283" si="713">ROUND((R4279/Q4279)*100,2)&amp;"%"</f>
        <v>#DIV/0!</v>
      </c>
      <c r="T4279" s="111"/>
      <c r="U4279" s="111"/>
    </row>
    <row r="4280" spans="1:21" s="148" customFormat="1" x14ac:dyDescent="0.3">
      <c r="A4280" s="111"/>
      <c r="B4280" s="111" t="s">
        <v>200</v>
      </c>
      <c r="C4280" s="148" t="e">
        <f>AVERAGE(B4272,C4271,D4270,E4269,F4274,G4273)</f>
        <v>#DIV/0!</v>
      </c>
      <c r="D4280" s="148" t="e">
        <f>STDEV(B4272,C4271,D4270,E4269,F4274,G4273)</f>
        <v>#DIV/0!</v>
      </c>
      <c r="E4280" s="148" t="e">
        <f t="shared" si="711"/>
        <v>#DIV/0!</v>
      </c>
      <c r="F4280" s="111"/>
      <c r="G4280" s="111"/>
      <c r="I4280" s="111" t="s">
        <v>200</v>
      </c>
      <c r="J4280" s="148" t="e">
        <f>AVERAGE(I4272,J4271,K4270,L4269,M4274,N4273)</f>
        <v>#DIV/0!</v>
      </c>
      <c r="K4280" s="148" t="e">
        <f>STDEV(I4272,J4271,K4270,L4269,M4274,N4273)</f>
        <v>#DIV/0!</v>
      </c>
      <c r="L4280" s="148" t="e">
        <f t="shared" si="712"/>
        <v>#DIV/0!</v>
      </c>
      <c r="M4280" s="111"/>
      <c r="N4280" s="111"/>
      <c r="P4280" s="111" t="s">
        <v>200</v>
      </c>
      <c r="Q4280" s="148" t="e">
        <f>AVERAGE(P4272,Q4271,R4270,S4269,T4274,U4273)</f>
        <v>#DIV/0!</v>
      </c>
      <c r="R4280" s="148" t="e">
        <f>STDEV(P4272,Q4271,R4270,S4269,T4274,U4273)</f>
        <v>#DIV/0!</v>
      </c>
      <c r="S4280" s="148" t="e">
        <f t="shared" si="713"/>
        <v>#DIV/0!</v>
      </c>
      <c r="T4280" s="111"/>
      <c r="U4280" s="111"/>
    </row>
    <row r="4281" spans="1:21" s="148" customFormat="1" x14ac:dyDescent="0.3">
      <c r="A4281" s="111"/>
      <c r="B4281" s="111" t="s">
        <v>201</v>
      </c>
      <c r="C4281" s="148" t="e">
        <f>AVERAGE(B4273,C4274,D4274,E4273,F4272,G4271)</f>
        <v>#DIV/0!</v>
      </c>
      <c r="D4281" s="148" t="e">
        <f>STDEV(B4273,C4274,D4274,E4273,F4272,G4271)</f>
        <v>#DIV/0!</v>
      </c>
      <c r="E4281" s="148" t="e">
        <f t="shared" si="711"/>
        <v>#DIV/0!</v>
      </c>
      <c r="F4281" s="111"/>
      <c r="G4281" s="111"/>
      <c r="I4281" s="111" t="s">
        <v>201</v>
      </c>
      <c r="J4281" s="148" t="e">
        <f>AVERAGE(I4273,J4274,K4274,L4273,M4272,N4271)</f>
        <v>#DIV/0!</v>
      </c>
      <c r="K4281" s="148" t="e">
        <f>STDEV(I4273,J4274,K4274,L4273,M4272,N4271)</f>
        <v>#DIV/0!</v>
      </c>
      <c r="L4281" s="148" t="e">
        <f t="shared" si="712"/>
        <v>#DIV/0!</v>
      </c>
      <c r="M4281" s="111"/>
      <c r="N4281" s="111"/>
      <c r="P4281" s="111" t="s">
        <v>201</v>
      </c>
      <c r="Q4281" s="148" t="e">
        <f>AVERAGE(P4273,Q4274,R4274,S4273,T4272,U4271)</f>
        <v>#DIV/0!</v>
      </c>
      <c r="R4281" s="148" t="e">
        <f>STDEV(P4273,Q4274,R4274,S4273,T4272,U4271)</f>
        <v>#DIV/0!</v>
      </c>
      <c r="S4281" s="148" t="e">
        <f t="shared" si="713"/>
        <v>#DIV/0!</v>
      </c>
      <c r="T4281" s="111"/>
      <c r="U4281" s="111"/>
    </row>
    <row r="4282" spans="1:21" s="148" customFormat="1" x14ac:dyDescent="0.3">
      <c r="A4282" s="111"/>
      <c r="B4282" s="111" t="s">
        <v>202</v>
      </c>
      <c r="C4282" s="148" t="e">
        <f>AVERAGE(B4275,C4273,D4272,G4270,F4275,E4276)</f>
        <v>#DIV/0!</v>
      </c>
      <c r="D4282" s="148" t="e">
        <f>STDEV(B4275,C4273,D4272,G4270,F4275,E4276)</f>
        <v>#DIV/0!</v>
      </c>
      <c r="E4282" s="148" t="e">
        <f t="shared" si="711"/>
        <v>#DIV/0!</v>
      </c>
      <c r="F4282" s="111"/>
      <c r="G4282" s="111"/>
      <c r="I4282" s="111" t="s">
        <v>202</v>
      </c>
      <c r="J4282" s="148" t="e">
        <f>AVERAGE(I4275,J4273,K4272,N4270,M4275,L4276)</f>
        <v>#DIV/0!</v>
      </c>
      <c r="K4282" s="148" t="e">
        <f>STDEV(I4275,J4273,K4272,N4270,M4275,L4276)</f>
        <v>#DIV/0!</v>
      </c>
      <c r="L4282" s="148" t="e">
        <f t="shared" si="712"/>
        <v>#DIV/0!</v>
      </c>
      <c r="M4282" s="111"/>
      <c r="N4282" s="111"/>
      <c r="P4282" s="111" t="s">
        <v>202</v>
      </c>
      <c r="Q4282" s="148" t="e">
        <f>AVERAGE(P4275,Q4273,R4272,U4270,T4275,S4276)</f>
        <v>#DIV/0!</v>
      </c>
      <c r="R4282" s="148" t="e">
        <f>STDEV(P4275,Q4273,R4272,U4270,T4275,S4276)</f>
        <v>#DIV/0!</v>
      </c>
      <c r="S4282" s="148" t="e">
        <f t="shared" si="713"/>
        <v>#DIV/0!</v>
      </c>
      <c r="T4282" s="111"/>
      <c r="U4282" s="111"/>
    </row>
    <row r="4283" spans="1:21" s="148" customFormat="1" x14ac:dyDescent="0.3">
      <c r="A4283" s="111"/>
      <c r="B4283" s="111" t="s">
        <v>204</v>
      </c>
      <c r="C4283" s="148" t="e">
        <f>AVERAGE(B4276,C4275,D4276,E4275,F4276,G4275)</f>
        <v>#DIV/0!</v>
      </c>
      <c r="D4283" s="148" t="e">
        <f>STDEV(B4276,C4275,D4276,E4275,F4276,G4275)</f>
        <v>#DIV/0!</v>
      </c>
      <c r="E4283" s="148" t="e">
        <f t="shared" si="711"/>
        <v>#DIV/0!</v>
      </c>
      <c r="F4283" s="111"/>
      <c r="G4283" s="111"/>
      <c r="I4283" s="111" t="s">
        <v>204</v>
      </c>
      <c r="J4283" s="148" t="e">
        <f>AVERAGE(I4276,J4275,K4276,L4275,M4276,N4275)</f>
        <v>#DIV/0!</v>
      </c>
      <c r="K4283" s="148" t="e">
        <f>STDEV(I4276,J4275,K4276,L4275,M4276,N4275)</f>
        <v>#DIV/0!</v>
      </c>
      <c r="L4283" s="148" t="e">
        <f t="shared" si="712"/>
        <v>#DIV/0!</v>
      </c>
      <c r="M4283" s="111"/>
      <c r="N4283" s="111"/>
      <c r="P4283" s="111" t="s">
        <v>204</v>
      </c>
      <c r="Q4283" s="148" t="e">
        <f>AVERAGE(P4276,Q4275,R4276,S4275,T4276,U4275)</f>
        <v>#DIV/0!</v>
      </c>
      <c r="R4283" s="148" t="e">
        <f>STDEV(P4276,Q4275,R4276,S4275,T4276,U4275)</f>
        <v>#DIV/0!</v>
      </c>
      <c r="S4283" s="148" t="e">
        <f t="shared" si="713"/>
        <v>#DIV/0!</v>
      </c>
      <c r="T4283" s="111"/>
      <c r="U4283" s="111"/>
    </row>
    <row r="4284" spans="1:21" s="148" customFormat="1" x14ac:dyDescent="0.3">
      <c r="A4284" s="111"/>
      <c r="B4284" s="111"/>
      <c r="C4284" s="111"/>
      <c r="D4284" s="111"/>
      <c r="E4284" s="111"/>
      <c r="F4284" s="111"/>
      <c r="G4284" s="111"/>
      <c r="I4284" s="111"/>
      <c r="J4284" s="111"/>
      <c r="K4284" s="111"/>
      <c r="L4284" s="111"/>
      <c r="M4284" s="111"/>
      <c r="N4284" s="111"/>
      <c r="P4284" s="111"/>
      <c r="Q4284" s="111"/>
      <c r="R4284" s="111"/>
      <c r="S4284" s="111"/>
      <c r="T4284" s="111"/>
      <c r="U4284" s="111"/>
    </row>
    <row r="4285" spans="1:21" s="148" customFormat="1" x14ac:dyDescent="0.3">
      <c r="A4285" s="111"/>
      <c r="B4285" s="52" t="s">
        <v>194</v>
      </c>
      <c r="C4285" s="106"/>
      <c r="D4285" s="106"/>
      <c r="E4285" s="106"/>
      <c r="F4285" s="106"/>
      <c r="G4285" s="106"/>
      <c r="H4285" s="106"/>
      <c r="I4285" s="52" t="s">
        <v>195</v>
      </c>
      <c r="J4285" s="106"/>
      <c r="K4285" s="106"/>
      <c r="L4285" s="106"/>
      <c r="M4285" s="106"/>
      <c r="N4285" s="106"/>
      <c r="O4285" s="106"/>
      <c r="P4285" s="52" t="s">
        <v>196</v>
      </c>
      <c r="Q4285" s="106"/>
      <c r="R4285" s="106"/>
      <c r="S4285" s="106"/>
      <c r="T4285" s="106"/>
      <c r="U4285" s="106"/>
    </row>
    <row r="4286" spans="1:21" s="148" customFormat="1" x14ac:dyDescent="0.3">
      <c r="A4286" s="111"/>
      <c r="B4286" s="131"/>
      <c r="C4286" s="131"/>
      <c r="D4286" s="131"/>
      <c r="E4286" s="131"/>
      <c r="F4286" s="131"/>
      <c r="G4286" s="131"/>
      <c r="H4286" s="106"/>
      <c r="I4286" s="131"/>
      <c r="J4286" s="131"/>
      <c r="K4286" s="131"/>
      <c r="L4286" s="131"/>
      <c r="M4286" s="131"/>
      <c r="N4286" s="131"/>
      <c r="O4286" s="106"/>
      <c r="P4286" s="131"/>
      <c r="Q4286" s="131"/>
      <c r="R4286" s="131"/>
      <c r="S4286" s="131"/>
      <c r="T4286" s="131"/>
      <c r="U4286" s="131"/>
    </row>
    <row r="4287" spans="1:21" s="148" customFormat="1" x14ac:dyDescent="0.3">
      <c r="A4287" s="111"/>
      <c r="B4287" s="132"/>
      <c r="C4287" s="133"/>
      <c r="D4287" s="133"/>
      <c r="E4287" s="134"/>
      <c r="F4287" s="133"/>
      <c r="G4287" s="133"/>
      <c r="H4287" s="106"/>
      <c r="I4287" s="132"/>
      <c r="J4287" s="133"/>
      <c r="K4287" s="133"/>
      <c r="L4287" s="134"/>
      <c r="M4287" s="133"/>
      <c r="N4287" s="133"/>
      <c r="O4287" s="106"/>
      <c r="P4287" s="132"/>
      <c r="Q4287" s="133"/>
      <c r="R4287" s="133"/>
      <c r="S4287" s="134"/>
      <c r="T4287" s="133"/>
      <c r="U4287" s="133"/>
    </row>
    <row r="4288" spans="1:21" s="148" customFormat="1" x14ac:dyDescent="0.3">
      <c r="A4288" s="111"/>
      <c r="B4288" s="133"/>
      <c r="C4288" s="132"/>
      <c r="D4288" s="134"/>
      <c r="E4288" s="133"/>
      <c r="F4288" s="135"/>
      <c r="G4288" s="136"/>
      <c r="H4288" s="106"/>
      <c r="I4288" s="133"/>
      <c r="J4288" s="132"/>
      <c r="K4288" s="134"/>
      <c r="L4288" s="133"/>
      <c r="M4288" s="135"/>
      <c r="N4288" s="136"/>
      <c r="O4288" s="106"/>
      <c r="P4288" s="133"/>
      <c r="Q4288" s="132"/>
      <c r="R4288" s="134"/>
      <c r="S4288" s="133"/>
      <c r="T4288" s="135"/>
      <c r="U4288" s="136"/>
    </row>
    <row r="4289" spans="1:21" s="148" customFormat="1" x14ac:dyDescent="0.3">
      <c r="A4289" s="111"/>
      <c r="B4289" s="135"/>
      <c r="C4289" s="134"/>
      <c r="D4289" s="132"/>
      <c r="E4289" s="135"/>
      <c r="F4289" s="135"/>
      <c r="G4289" s="137"/>
      <c r="H4289" s="106"/>
      <c r="I4289" s="135"/>
      <c r="J4289" s="134"/>
      <c r="K4289" s="132"/>
      <c r="L4289" s="135"/>
      <c r="M4289" s="135"/>
      <c r="N4289" s="137"/>
      <c r="O4289" s="106"/>
      <c r="P4289" s="135"/>
      <c r="Q4289" s="134"/>
      <c r="R4289" s="132"/>
      <c r="S4289" s="135"/>
      <c r="T4289" s="135"/>
      <c r="U4289" s="137"/>
    </row>
    <row r="4290" spans="1:21" s="148" customFormat="1" x14ac:dyDescent="0.3">
      <c r="A4290" s="111"/>
      <c r="B4290" s="134"/>
      <c r="C4290" s="135"/>
      <c r="D4290" s="136"/>
      <c r="E4290" s="132"/>
      <c r="F4290" s="137"/>
      <c r="G4290" s="135"/>
      <c r="H4290" s="106"/>
      <c r="I4290" s="134"/>
      <c r="J4290" s="135"/>
      <c r="K4290" s="136"/>
      <c r="L4290" s="132"/>
      <c r="M4290" s="137"/>
      <c r="N4290" s="135"/>
      <c r="O4290" s="106"/>
      <c r="P4290" s="134"/>
      <c r="Q4290" s="135"/>
      <c r="R4290" s="136"/>
      <c r="S4290" s="132"/>
      <c r="T4290" s="137"/>
      <c r="U4290" s="135"/>
    </row>
    <row r="4291" spans="1:21" s="148" customFormat="1" x14ac:dyDescent="0.3">
      <c r="A4291" s="111"/>
      <c r="B4291" s="137"/>
      <c r="C4291" s="136"/>
      <c r="D4291" s="135"/>
      <c r="E4291" s="137"/>
      <c r="F4291" s="132"/>
      <c r="G4291" s="134"/>
      <c r="H4291" s="106"/>
      <c r="I4291" s="137"/>
      <c r="J4291" s="136"/>
      <c r="K4291" s="135"/>
      <c r="L4291" s="137"/>
      <c r="M4291" s="132"/>
      <c r="N4291" s="134"/>
      <c r="O4291" s="106"/>
      <c r="P4291" s="137"/>
      <c r="Q4291" s="136"/>
      <c r="R4291" s="135"/>
      <c r="S4291" s="137"/>
      <c r="T4291" s="132"/>
      <c r="U4291" s="134"/>
    </row>
    <row r="4292" spans="1:21" s="148" customFormat="1" x14ac:dyDescent="0.3">
      <c r="A4292" s="111"/>
      <c r="B4292" s="135"/>
      <c r="C4292" s="137"/>
      <c r="D4292" s="137"/>
      <c r="E4292" s="135"/>
      <c r="F4292" s="134"/>
      <c r="G4292" s="132"/>
      <c r="H4292" s="106"/>
      <c r="I4292" s="135"/>
      <c r="J4292" s="137"/>
      <c r="K4292" s="137"/>
      <c r="L4292" s="135"/>
      <c r="M4292" s="134"/>
      <c r="N4292" s="132"/>
      <c r="O4292" s="106"/>
      <c r="P4292" s="135"/>
      <c r="Q4292" s="137"/>
      <c r="R4292" s="137"/>
      <c r="S4292" s="135"/>
      <c r="T4292" s="134"/>
      <c r="U4292" s="132"/>
    </row>
    <row r="4293" spans="1:21" s="148" customFormat="1" x14ac:dyDescent="0.3">
      <c r="A4293" s="111"/>
      <c r="B4293" s="136"/>
      <c r="C4293" s="138"/>
      <c r="D4293" s="135"/>
      <c r="E4293" s="138"/>
      <c r="F4293" s="136"/>
      <c r="G4293" s="138"/>
      <c r="H4293" s="106"/>
      <c r="I4293" s="136"/>
      <c r="J4293" s="138"/>
      <c r="K4293" s="135"/>
      <c r="L4293" s="138"/>
      <c r="M4293" s="136"/>
      <c r="N4293" s="138"/>
      <c r="O4293" s="106"/>
      <c r="P4293" s="136"/>
      <c r="Q4293" s="138"/>
      <c r="R4293" s="135"/>
      <c r="S4293" s="138"/>
      <c r="T4293" s="136"/>
      <c r="U4293" s="138"/>
    </row>
    <row r="4294" spans="1:21" s="148" customFormat="1" x14ac:dyDescent="0.3">
      <c r="A4294" s="111"/>
      <c r="B4294" s="145"/>
      <c r="C4294" s="146"/>
      <c r="D4294" s="145"/>
      <c r="E4294" s="147"/>
      <c r="F4294" s="145"/>
      <c r="G4294" s="146"/>
      <c r="H4294" s="106"/>
      <c r="I4294" s="145"/>
      <c r="J4294" s="146"/>
      <c r="K4294" s="145"/>
      <c r="L4294" s="147"/>
      <c r="M4294" s="145"/>
      <c r="N4294" s="146"/>
      <c r="O4294" s="106"/>
      <c r="P4294" s="145"/>
      <c r="Q4294" s="146"/>
      <c r="R4294" s="145"/>
      <c r="S4294" s="147"/>
      <c r="T4294" s="145"/>
      <c r="U4294" s="146"/>
    </row>
    <row r="4295" spans="1:21" s="148" customFormat="1" x14ac:dyDescent="0.3">
      <c r="A4295" s="111"/>
      <c r="C4295" s="111" t="s">
        <v>197</v>
      </c>
      <c r="D4295" s="111" t="s">
        <v>3</v>
      </c>
      <c r="E4295" s="111" t="s">
        <v>203</v>
      </c>
      <c r="J4295" s="111" t="s">
        <v>197</v>
      </c>
      <c r="K4295" s="111" t="s">
        <v>3</v>
      </c>
      <c r="L4295" s="111" t="s">
        <v>203</v>
      </c>
      <c r="Q4295" s="111" t="s">
        <v>197</v>
      </c>
      <c r="R4295" s="111" t="s">
        <v>3</v>
      </c>
      <c r="S4295" s="111" t="s">
        <v>203</v>
      </c>
    </row>
    <row r="4296" spans="1:21" s="148" customFormat="1" x14ac:dyDescent="0.3">
      <c r="A4296" s="111"/>
      <c r="B4296" s="111" t="s">
        <v>199</v>
      </c>
      <c r="C4296" s="148" t="e">
        <f>AVERAGE(B4287,C4288,D4289,E4290,F4291,G4292)</f>
        <v>#DIV/0!</v>
      </c>
      <c r="D4296" s="148" t="e">
        <f>STDEV(B4287,C4288,D4289,E4290,F4291,G4292)</f>
        <v>#DIV/0!</v>
      </c>
      <c r="E4296" s="148" t="e">
        <f>ROUND((D4296/C4296)*100,2)&amp;"%"</f>
        <v>#DIV/0!</v>
      </c>
      <c r="I4296" s="111" t="s">
        <v>199</v>
      </c>
      <c r="J4296" s="148" t="e">
        <f>AVERAGE(I4287,J4288,K4289,L4290,M4291,N4292)</f>
        <v>#DIV/0!</v>
      </c>
      <c r="K4296" s="148" t="e">
        <f>STDEV(I4287,J4288,K4289,L4290,M4291,N4292)</f>
        <v>#DIV/0!</v>
      </c>
      <c r="L4296" s="148" t="e">
        <f>ROUND((K4296/J4296)*100,2)&amp;"%"</f>
        <v>#DIV/0!</v>
      </c>
      <c r="P4296" s="111" t="s">
        <v>199</v>
      </c>
      <c r="Q4296" s="148" t="e">
        <f>AVERAGE(P4287,Q4288,R4289,S4290,T4291,U4292)</f>
        <v>#DIV/0!</v>
      </c>
      <c r="R4296" s="148" t="e">
        <f>STDEV(P4287,Q4288,R4289,S4290,T4291,U4292)</f>
        <v>#DIV/0!</v>
      </c>
      <c r="S4296" s="148" t="e">
        <f>ROUND((R4296/Q4296)*100,2)&amp;"%"</f>
        <v>#DIV/0!</v>
      </c>
    </row>
    <row r="4297" spans="1:21" s="148" customFormat="1" x14ac:dyDescent="0.3">
      <c r="A4297" s="111"/>
      <c r="B4297" s="111" t="s">
        <v>198</v>
      </c>
      <c r="C4297" s="148" t="e">
        <f>AVERAGE(B4288,C4287,D4287,F4287,G4287,E4288)</f>
        <v>#DIV/0!</v>
      </c>
      <c r="D4297" s="148" t="e">
        <f>STDEV(B4288,C4287,D4287,E4288,F4287,G4287)</f>
        <v>#DIV/0!</v>
      </c>
      <c r="E4297" s="148" t="e">
        <f t="shared" ref="E4297:E4301" si="714">ROUND((D4297/C4297)*100,2)&amp;"%"</f>
        <v>#DIV/0!</v>
      </c>
      <c r="F4297" s="111"/>
      <c r="G4297" s="111"/>
      <c r="I4297" s="111" t="s">
        <v>198</v>
      </c>
      <c r="J4297" s="148" t="e">
        <f>AVERAGE(I4288,J4287,K4287,M4287,N4287,L4288)</f>
        <v>#DIV/0!</v>
      </c>
      <c r="K4297" s="148" t="e">
        <f>STDEV(I4288,J4287,K4287,L4288,M4287,N4287)</f>
        <v>#DIV/0!</v>
      </c>
      <c r="L4297" s="148" t="e">
        <f t="shared" ref="L4297:L4301" si="715">ROUND((K4297/J4297)*100,2)&amp;"%"</f>
        <v>#DIV/0!</v>
      </c>
      <c r="M4297" s="111"/>
      <c r="N4297" s="111"/>
      <c r="P4297" s="111" t="s">
        <v>198</v>
      </c>
      <c r="Q4297" s="148" t="e">
        <f>AVERAGE(P4288,Q4287,R4287,T4287,U4287,S4288)</f>
        <v>#DIV/0!</v>
      </c>
      <c r="R4297" s="148" t="e">
        <f>STDEV(P4288,Q4287,R4287,S4288,T4287,U4287)</f>
        <v>#DIV/0!</v>
      </c>
      <c r="S4297" s="148" t="e">
        <f t="shared" ref="S4297:S4301" si="716">ROUND((R4297/Q4297)*100,2)&amp;"%"</f>
        <v>#DIV/0!</v>
      </c>
      <c r="T4297" s="111"/>
      <c r="U4297" s="111"/>
    </row>
    <row r="4298" spans="1:21" s="148" customFormat="1" x14ac:dyDescent="0.3">
      <c r="A4298" s="111"/>
      <c r="B4298" s="111" t="s">
        <v>200</v>
      </c>
      <c r="C4298" s="148" t="e">
        <f>AVERAGE(B4290,C4289,D4288,E4287,F4292,G4291)</f>
        <v>#DIV/0!</v>
      </c>
      <c r="D4298" s="148" t="e">
        <f>STDEV(B4290,C4289,D4288,E4287,F4292,G4291)</f>
        <v>#DIV/0!</v>
      </c>
      <c r="E4298" s="148" t="e">
        <f t="shared" si="714"/>
        <v>#DIV/0!</v>
      </c>
      <c r="F4298" s="111"/>
      <c r="G4298" s="111"/>
      <c r="I4298" s="111" t="s">
        <v>200</v>
      </c>
      <c r="J4298" s="148" t="e">
        <f>AVERAGE(I4290,J4289,K4288,L4287,M4292,N4291)</f>
        <v>#DIV/0!</v>
      </c>
      <c r="K4298" s="148" t="e">
        <f>STDEV(I4290,J4289,K4288,L4287,M4292,N4291)</f>
        <v>#DIV/0!</v>
      </c>
      <c r="L4298" s="148" t="e">
        <f t="shared" si="715"/>
        <v>#DIV/0!</v>
      </c>
      <c r="M4298" s="111"/>
      <c r="N4298" s="111"/>
      <c r="P4298" s="111" t="s">
        <v>200</v>
      </c>
      <c r="Q4298" s="148" t="e">
        <f>AVERAGE(P4290,Q4289,R4288,S4287,T4292,U4291)</f>
        <v>#DIV/0!</v>
      </c>
      <c r="R4298" s="148" t="e">
        <f>STDEV(P4290,Q4289,R4288,S4287,T4292,U4291)</f>
        <v>#DIV/0!</v>
      </c>
      <c r="S4298" s="148" t="e">
        <f t="shared" si="716"/>
        <v>#DIV/0!</v>
      </c>
      <c r="T4298" s="111"/>
      <c r="U4298" s="111"/>
    </row>
    <row r="4299" spans="1:21" s="148" customFormat="1" x14ac:dyDescent="0.3">
      <c r="A4299" s="111"/>
      <c r="B4299" s="111" t="s">
        <v>201</v>
      </c>
      <c r="C4299" s="148" t="e">
        <f>AVERAGE(B4291,C4292,D4292,E4291,F4290,G4289)</f>
        <v>#DIV/0!</v>
      </c>
      <c r="D4299" s="148" t="e">
        <f>STDEV(B4291,C4292,D4292,E4291,F4290,G4289)</f>
        <v>#DIV/0!</v>
      </c>
      <c r="E4299" s="148" t="e">
        <f t="shared" si="714"/>
        <v>#DIV/0!</v>
      </c>
      <c r="F4299" s="111"/>
      <c r="G4299" s="111"/>
      <c r="I4299" s="111" t="s">
        <v>201</v>
      </c>
      <c r="J4299" s="148" t="e">
        <f>AVERAGE(I4291,J4292,K4292,L4291,M4290,N4289)</f>
        <v>#DIV/0!</v>
      </c>
      <c r="K4299" s="148" t="e">
        <f>STDEV(I4291,J4292,K4292,L4291,M4290,N4289)</f>
        <v>#DIV/0!</v>
      </c>
      <c r="L4299" s="148" t="e">
        <f t="shared" si="715"/>
        <v>#DIV/0!</v>
      </c>
      <c r="M4299" s="111"/>
      <c r="N4299" s="111"/>
      <c r="P4299" s="111" t="s">
        <v>201</v>
      </c>
      <c r="Q4299" s="148" t="e">
        <f>AVERAGE(P4291,Q4292,R4292,S4291,T4290,U4289)</f>
        <v>#DIV/0!</v>
      </c>
      <c r="R4299" s="148" t="e">
        <f>STDEV(P4291,Q4292,R4292,S4291,T4290,U4289)</f>
        <v>#DIV/0!</v>
      </c>
      <c r="S4299" s="148" t="e">
        <f t="shared" si="716"/>
        <v>#DIV/0!</v>
      </c>
      <c r="T4299" s="111"/>
      <c r="U4299" s="111"/>
    </row>
    <row r="4300" spans="1:21" s="148" customFormat="1" x14ac:dyDescent="0.3">
      <c r="A4300" s="111"/>
      <c r="B4300" s="111" t="s">
        <v>202</v>
      </c>
      <c r="C4300" s="148" t="e">
        <f>AVERAGE(B4293,C4291,D4290,G4288,F4293,E4294)</f>
        <v>#DIV/0!</v>
      </c>
      <c r="D4300" s="148" t="e">
        <f>STDEV(B4293,C4291,D4290,G4288,F4293,E4294)</f>
        <v>#DIV/0!</v>
      </c>
      <c r="E4300" s="148" t="e">
        <f t="shared" si="714"/>
        <v>#DIV/0!</v>
      </c>
      <c r="F4300" s="111"/>
      <c r="G4300" s="111"/>
      <c r="I4300" s="111" t="s">
        <v>202</v>
      </c>
      <c r="J4300" s="148" t="e">
        <f>AVERAGE(I4293,J4291,K4290,N4288,M4293,L4294)</f>
        <v>#DIV/0!</v>
      </c>
      <c r="K4300" s="148" t="e">
        <f>STDEV(I4293,J4291,K4290,N4288,M4293,L4294)</f>
        <v>#DIV/0!</v>
      </c>
      <c r="L4300" s="148" t="e">
        <f t="shared" si="715"/>
        <v>#DIV/0!</v>
      </c>
      <c r="M4300" s="111"/>
      <c r="N4300" s="111"/>
      <c r="P4300" s="111" t="s">
        <v>202</v>
      </c>
      <c r="Q4300" s="148" t="e">
        <f>AVERAGE(P4293,Q4291,R4290,U4288,T4293,S4294)</f>
        <v>#DIV/0!</v>
      </c>
      <c r="R4300" s="148" t="e">
        <f>STDEV(P4293,Q4291,R4290,U4288,T4293,S4294)</f>
        <v>#DIV/0!</v>
      </c>
      <c r="S4300" s="148" t="e">
        <f t="shared" si="716"/>
        <v>#DIV/0!</v>
      </c>
      <c r="T4300" s="111"/>
      <c r="U4300" s="111"/>
    </row>
    <row r="4301" spans="1:21" s="148" customFormat="1" x14ac:dyDescent="0.3">
      <c r="A4301" s="111"/>
      <c r="B4301" s="111" t="s">
        <v>204</v>
      </c>
      <c r="C4301" s="148" t="e">
        <f>AVERAGE(B4294,C4293,D4294,E4293,F4294,G4293)</f>
        <v>#DIV/0!</v>
      </c>
      <c r="D4301" s="148" t="e">
        <f>STDEV(B4294,C4293,D4294,E4293,F4294,G4293)</f>
        <v>#DIV/0!</v>
      </c>
      <c r="E4301" s="148" t="e">
        <f t="shared" si="714"/>
        <v>#DIV/0!</v>
      </c>
      <c r="F4301" s="111"/>
      <c r="G4301" s="111"/>
      <c r="I4301" s="111" t="s">
        <v>204</v>
      </c>
      <c r="J4301" s="148" t="e">
        <f>AVERAGE(I4294,J4293,K4294,L4293,M4294,N4293)</f>
        <v>#DIV/0!</v>
      </c>
      <c r="K4301" s="148" t="e">
        <f>STDEV(I4294,J4293,K4294,L4293,M4294,N4293)</f>
        <v>#DIV/0!</v>
      </c>
      <c r="L4301" s="148" t="e">
        <f t="shared" si="715"/>
        <v>#DIV/0!</v>
      </c>
      <c r="M4301" s="111"/>
      <c r="N4301" s="111"/>
      <c r="P4301" s="111" t="s">
        <v>204</v>
      </c>
      <c r="Q4301" s="148" t="e">
        <f>AVERAGE(P4294,Q4293,R4294,S4293,T4294,U4293)</f>
        <v>#DIV/0!</v>
      </c>
      <c r="R4301" s="148" t="e">
        <f>STDEV(P4294,Q4293,R4294,S4293,T4294,U4293)</f>
        <v>#DIV/0!</v>
      </c>
      <c r="S4301" s="148" t="e">
        <f t="shared" si="716"/>
        <v>#DIV/0!</v>
      </c>
      <c r="T4301" s="111"/>
      <c r="U4301" s="111"/>
    </row>
    <row r="4302" spans="1:21" s="148" customFormat="1" x14ac:dyDescent="0.3">
      <c r="A4302" s="111"/>
      <c r="B4302" s="111"/>
      <c r="C4302" s="111"/>
      <c r="D4302" s="111"/>
      <c r="E4302" s="111"/>
      <c r="F4302" s="111"/>
      <c r="G4302" s="111"/>
      <c r="I4302" s="111"/>
      <c r="J4302" s="111"/>
      <c r="K4302" s="111"/>
      <c r="L4302" s="111"/>
      <c r="M4302" s="111"/>
      <c r="N4302" s="111"/>
      <c r="P4302" s="111"/>
      <c r="Q4302" s="111"/>
      <c r="R4302" s="111"/>
      <c r="S4302" s="111"/>
      <c r="T4302" s="111"/>
      <c r="U4302" s="111"/>
    </row>
    <row r="4303" spans="1:21" s="148" customFormat="1" x14ac:dyDescent="0.3">
      <c r="A4303" s="111"/>
      <c r="B4303" s="52" t="s">
        <v>194</v>
      </c>
      <c r="C4303" s="106"/>
      <c r="D4303" s="106"/>
      <c r="E4303" s="106"/>
      <c r="F4303" s="106"/>
      <c r="G4303" s="106"/>
      <c r="H4303" s="106"/>
      <c r="I4303" s="52" t="s">
        <v>195</v>
      </c>
      <c r="J4303" s="106"/>
      <c r="K4303" s="106"/>
      <c r="L4303" s="106"/>
      <c r="M4303" s="106"/>
      <c r="N4303" s="106"/>
      <c r="O4303" s="106"/>
      <c r="P4303" s="52" t="s">
        <v>196</v>
      </c>
      <c r="Q4303" s="106"/>
      <c r="R4303" s="106"/>
      <c r="S4303" s="106"/>
      <c r="T4303" s="106"/>
      <c r="U4303" s="106"/>
    </row>
    <row r="4304" spans="1:21" s="148" customFormat="1" x14ac:dyDescent="0.3">
      <c r="A4304" s="111"/>
      <c r="B4304" s="131"/>
      <c r="C4304" s="131"/>
      <c r="D4304" s="131"/>
      <c r="E4304" s="131"/>
      <c r="F4304" s="131"/>
      <c r="G4304" s="131"/>
      <c r="H4304" s="106"/>
      <c r="I4304" s="131"/>
      <c r="J4304" s="131"/>
      <c r="K4304" s="131"/>
      <c r="L4304" s="131"/>
      <c r="M4304" s="131"/>
      <c r="N4304" s="131"/>
      <c r="O4304" s="106"/>
      <c r="P4304" s="131"/>
      <c r="Q4304" s="131"/>
      <c r="R4304" s="131"/>
      <c r="S4304" s="131"/>
      <c r="T4304" s="131"/>
      <c r="U4304" s="131"/>
    </row>
    <row r="4305" spans="1:21" s="148" customFormat="1" x14ac:dyDescent="0.3">
      <c r="A4305" s="111"/>
      <c r="B4305" s="132"/>
      <c r="C4305" s="133"/>
      <c r="D4305" s="133"/>
      <c r="E4305" s="134"/>
      <c r="F4305" s="133"/>
      <c r="G4305" s="133"/>
      <c r="H4305" s="106"/>
      <c r="I4305" s="132"/>
      <c r="J4305" s="133"/>
      <c r="K4305" s="133"/>
      <c r="L4305" s="134"/>
      <c r="M4305" s="133"/>
      <c r="N4305" s="133"/>
      <c r="O4305" s="106"/>
      <c r="P4305" s="132"/>
      <c r="Q4305" s="133"/>
      <c r="R4305" s="133"/>
      <c r="S4305" s="134"/>
      <c r="T4305" s="133"/>
      <c r="U4305" s="133"/>
    </row>
    <row r="4306" spans="1:21" s="148" customFormat="1" x14ac:dyDescent="0.3">
      <c r="A4306" s="111"/>
      <c r="B4306" s="133"/>
      <c r="C4306" s="132"/>
      <c r="D4306" s="134"/>
      <c r="E4306" s="133"/>
      <c r="F4306" s="135"/>
      <c r="G4306" s="136"/>
      <c r="H4306" s="106"/>
      <c r="I4306" s="133"/>
      <c r="J4306" s="132"/>
      <c r="K4306" s="134"/>
      <c r="L4306" s="133"/>
      <c r="M4306" s="135"/>
      <c r="N4306" s="136"/>
      <c r="O4306" s="106"/>
      <c r="P4306" s="133"/>
      <c r="Q4306" s="132"/>
      <c r="R4306" s="134"/>
      <c r="S4306" s="133"/>
      <c r="T4306" s="135"/>
      <c r="U4306" s="136"/>
    </row>
    <row r="4307" spans="1:21" s="148" customFormat="1" x14ac:dyDescent="0.3">
      <c r="A4307" s="111"/>
      <c r="B4307" s="135"/>
      <c r="C4307" s="134"/>
      <c r="D4307" s="132"/>
      <c r="E4307" s="135"/>
      <c r="F4307" s="135"/>
      <c r="G4307" s="137"/>
      <c r="H4307" s="106"/>
      <c r="I4307" s="135"/>
      <c r="J4307" s="134"/>
      <c r="K4307" s="132"/>
      <c r="L4307" s="135"/>
      <c r="M4307" s="135"/>
      <c r="N4307" s="137"/>
      <c r="O4307" s="106"/>
      <c r="P4307" s="135"/>
      <c r="Q4307" s="134"/>
      <c r="R4307" s="132"/>
      <c r="S4307" s="135"/>
      <c r="T4307" s="135"/>
      <c r="U4307" s="137"/>
    </row>
    <row r="4308" spans="1:21" s="148" customFormat="1" x14ac:dyDescent="0.3">
      <c r="A4308" s="111"/>
      <c r="B4308" s="134"/>
      <c r="C4308" s="135"/>
      <c r="D4308" s="136"/>
      <c r="E4308" s="132"/>
      <c r="F4308" s="137"/>
      <c r="G4308" s="135"/>
      <c r="H4308" s="106"/>
      <c r="I4308" s="134"/>
      <c r="J4308" s="135"/>
      <c r="K4308" s="136"/>
      <c r="L4308" s="132"/>
      <c r="M4308" s="137"/>
      <c r="N4308" s="135"/>
      <c r="O4308" s="106"/>
      <c r="P4308" s="134"/>
      <c r="Q4308" s="135"/>
      <c r="R4308" s="136"/>
      <c r="S4308" s="132"/>
      <c r="T4308" s="137"/>
      <c r="U4308" s="135"/>
    </row>
    <row r="4309" spans="1:21" s="148" customFormat="1" x14ac:dyDescent="0.3">
      <c r="A4309" s="111"/>
      <c r="B4309" s="137"/>
      <c r="C4309" s="136"/>
      <c r="D4309" s="135"/>
      <c r="E4309" s="137"/>
      <c r="F4309" s="132"/>
      <c r="G4309" s="134"/>
      <c r="H4309" s="106"/>
      <c r="I4309" s="137"/>
      <c r="J4309" s="136"/>
      <c r="K4309" s="135"/>
      <c r="L4309" s="137"/>
      <c r="M4309" s="132"/>
      <c r="N4309" s="134"/>
      <c r="O4309" s="106"/>
      <c r="P4309" s="137"/>
      <c r="Q4309" s="136"/>
      <c r="R4309" s="135"/>
      <c r="S4309" s="137"/>
      <c r="T4309" s="132"/>
      <c r="U4309" s="134"/>
    </row>
    <row r="4310" spans="1:21" s="148" customFormat="1" x14ac:dyDescent="0.3">
      <c r="A4310" s="111"/>
      <c r="B4310" s="135"/>
      <c r="C4310" s="137"/>
      <c r="D4310" s="137"/>
      <c r="E4310" s="135"/>
      <c r="F4310" s="134"/>
      <c r="G4310" s="132"/>
      <c r="H4310" s="106"/>
      <c r="I4310" s="135"/>
      <c r="J4310" s="137"/>
      <c r="K4310" s="137"/>
      <c r="L4310" s="135"/>
      <c r="M4310" s="134"/>
      <c r="N4310" s="132"/>
      <c r="O4310" s="106"/>
      <c r="P4310" s="135"/>
      <c r="Q4310" s="137"/>
      <c r="R4310" s="137"/>
      <c r="S4310" s="135"/>
      <c r="T4310" s="134"/>
      <c r="U4310" s="132"/>
    </row>
    <row r="4311" spans="1:21" s="148" customFormat="1" x14ac:dyDescent="0.3">
      <c r="A4311" s="111"/>
      <c r="B4311" s="136"/>
      <c r="C4311" s="138"/>
      <c r="D4311" s="135"/>
      <c r="E4311" s="138"/>
      <c r="F4311" s="136"/>
      <c r="G4311" s="138"/>
      <c r="H4311" s="106"/>
      <c r="I4311" s="136"/>
      <c r="J4311" s="138"/>
      <c r="K4311" s="135"/>
      <c r="L4311" s="138"/>
      <c r="M4311" s="136"/>
      <c r="N4311" s="138"/>
      <c r="O4311" s="106"/>
      <c r="P4311" s="136"/>
      <c r="Q4311" s="138"/>
      <c r="R4311" s="135"/>
      <c r="S4311" s="138"/>
      <c r="T4311" s="136"/>
      <c r="U4311" s="138"/>
    </row>
    <row r="4312" spans="1:21" s="148" customFormat="1" x14ac:dyDescent="0.3">
      <c r="A4312" s="111"/>
      <c r="B4312" s="145"/>
      <c r="C4312" s="146"/>
      <c r="D4312" s="145"/>
      <c r="E4312" s="147"/>
      <c r="F4312" s="145"/>
      <c r="G4312" s="146"/>
      <c r="H4312" s="106"/>
      <c r="I4312" s="145"/>
      <c r="J4312" s="146"/>
      <c r="K4312" s="145"/>
      <c r="L4312" s="147"/>
      <c r="M4312" s="145"/>
      <c r="N4312" s="146"/>
      <c r="O4312" s="106"/>
      <c r="P4312" s="145"/>
      <c r="Q4312" s="146"/>
      <c r="R4312" s="145"/>
      <c r="S4312" s="147"/>
      <c r="T4312" s="145"/>
      <c r="U4312" s="146"/>
    </row>
    <row r="4313" spans="1:21" s="148" customFormat="1" x14ac:dyDescent="0.3">
      <c r="A4313" s="111"/>
      <c r="C4313" s="111" t="s">
        <v>197</v>
      </c>
      <c r="D4313" s="111" t="s">
        <v>3</v>
      </c>
      <c r="E4313" s="111" t="s">
        <v>203</v>
      </c>
      <c r="J4313" s="111" t="s">
        <v>197</v>
      </c>
      <c r="K4313" s="111" t="s">
        <v>3</v>
      </c>
      <c r="L4313" s="111" t="s">
        <v>203</v>
      </c>
      <c r="Q4313" s="111" t="s">
        <v>197</v>
      </c>
      <c r="R4313" s="111" t="s">
        <v>3</v>
      </c>
      <c r="S4313" s="111" t="s">
        <v>203</v>
      </c>
    </row>
    <row r="4314" spans="1:21" s="148" customFormat="1" x14ac:dyDescent="0.3">
      <c r="A4314" s="111"/>
      <c r="B4314" s="111" t="s">
        <v>199</v>
      </c>
      <c r="C4314" s="148" t="e">
        <f>AVERAGE(B4305,C4306,D4307,E4308,F4309,G4310)</f>
        <v>#DIV/0!</v>
      </c>
      <c r="D4314" s="148" t="e">
        <f>STDEV(B4305,C4306,D4307,E4308,F4309,G4310)</f>
        <v>#DIV/0!</v>
      </c>
      <c r="E4314" s="148" t="e">
        <f>ROUND((D4314/C4314)*100,2)&amp;"%"</f>
        <v>#DIV/0!</v>
      </c>
      <c r="I4314" s="111" t="s">
        <v>199</v>
      </c>
      <c r="J4314" s="148" t="e">
        <f>AVERAGE(I4305,J4306,K4307,L4308,M4309,N4310)</f>
        <v>#DIV/0!</v>
      </c>
      <c r="K4314" s="148" t="e">
        <f>STDEV(I4305,J4306,K4307,L4308,M4309,N4310)</f>
        <v>#DIV/0!</v>
      </c>
      <c r="L4314" s="148" t="e">
        <f>ROUND((K4314/J4314)*100,2)&amp;"%"</f>
        <v>#DIV/0!</v>
      </c>
      <c r="P4314" s="111" t="s">
        <v>199</v>
      </c>
      <c r="Q4314" s="148" t="e">
        <f>AVERAGE(P4305,Q4306,R4307,S4308,T4309,U4310)</f>
        <v>#DIV/0!</v>
      </c>
      <c r="R4314" s="148" t="e">
        <f>STDEV(P4305,Q4306,R4307,S4308,T4309,U4310)</f>
        <v>#DIV/0!</v>
      </c>
      <c r="S4314" s="148" t="e">
        <f>ROUND((R4314/Q4314)*100,2)&amp;"%"</f>
        <v>#DIV/0!</v>
      </c>
    </row>
    <row r="4315" spans="1:21" s="148" customFormat="1" x14ac:dyDescent="0.3">
      <c r="A4315" s="111"/>
      <c r="B4315" s="111" t="s">
        <v>198</v>
      </c>
      <c r="C4315" s="148" t="e">
        <f>AVERAGE(B4306,C4305,D4305,F4305,G4305,E4306)</f>
        <v>#DIV/0!</v>
      </c>
      <c r="D4315" s="148" t="e">
        <f>STDEV(B4306,C4305,D4305,E4306,F4305,G4305)</f>
        <v>#DIV/0!</v>
      </c>
      <c r="E4315" s="148" t="e">
        <f t="shared" ref="E4315:E4319" si="717">ROUND((D4315/C4315)*100,2)&amp;"%"</f>
        <v>#DIV/0!</v>
      </c>
      <c r="F4315" s="111"/>
      <c r="G4315" s="111"/>
      <c r="I4315" s="111" t="s">
        <v>198</v>
      </c>
      <c r="J4315" s="148" t="e">
        <f>AVERAGE(I4306,J4305,K4305,M4305,N4305,L4306)</f>
        <v>#DIV/0!</v>
      </c>
      <c r="K4315" s="148" t="e">
        <f>STDEV(I4306,J4305,K4305,L4306,M4305,N4305)</f>
        <v>#DIV/0!</v>
      </c>
      <c r="L4315" s="148" t="e">
        <f t="shared" ref="L4315:L4319" si="718">ROUND((K4315/J4315)*100,2)&amp;"%"</f>
        <v>#DIV/0!</v>
      </c>
      <c r="M4315" s="111"/>
      <c r="N4315" s="111"/>
      <c r="P4315" s="111" t="s">
        <v>198</v>
      </c>
      <c r="Q4315" s="148" t="e">
        <f>AVERAGE(P4306,Q4305,R4305,T4305,U4305,S4306)</f>
        <v>#DIV/0!</v>
      </c>
      <c r="R4315" s="148" t="e">
        <f>STDEV(P4306,Q4305,R4305,S4306,T4305,U4305)</f>
        <v>#DIV/0!</v>
      </c>
      <c r="S4315" s="148" t="e">
        <f t="shared" ref="S4315:S4319" si="719">ROUND((R4315/Q4315)*100,2)&amp;"%"</f>
        <v>#DIV/0!</v>
      </c>
      <c r="T4315" s="111"/>
      <c r="U4315" s="111"/>
    </row>
    <row r="4316" spans="1:21" s="148" customFormat="1" x14ac:dyDescent="0.3">
      <c r="A4316" s="111"/>
      <c r="B4316" s="111" t="s">
        <v>200</v>
      </c>
      <c r="C4316" s="148" t="e">
        <f>AVERAGE(B4308,C4307,D4306,E4305,F4310,G4309)</f>
        <v>#DIV/0!</v>
      </c>
      <c r="D4316" s="148" t="e">
        <f>STDEV(B4308,C4307,D4306,E4305,F4310,G4309)</f>
        <v>#DIV/0!</v>
      </c>
      <c r="E4316" s="148" t="e">
        <f t="shared" si="717"/>
        <v>#DIV/0!</v>
      </c>
      <c r="F4316" s="111"/>
      <c r="G4316" s="111"/>
      <c r="I4316" s="111" t="s">
        <v>200</v>
      </c>
      <c r="J4316" s="148" t="e">
        <f>AVERAGE(I4308,J4307,K4306,L4305,M4310,N4309)</f>
        <v>#DIV/0!</v>
      </c>
      <c r="K4316" s="148" t="e">
        <f>STDEV(I4308,J4307,K4306,L4305,M4310,N4309)</f>
        <v>#DIV/0!</v>
      </c>
      <c r="L4316" s="148" t="e">
        <f t="shared" si="718"/>
        <v>#DIV/0!</v>
      </c>
      <c r="M4316" s="111"/>
      <c r="N4316" s="111"/>
      <c r="P4316" s="111" t="s">
        <v>200</v>
      </c>
      <c r="Q4316" s="148" t="e">
        <f>AVERAGE(P4308,Q4307,R4306,S4305,T4310,U4309)</f>
        <v>#DIV/0!</v>
      </c>
      <c r="R4316" s="148" t="e">
        <f>STDEV(P4308,Q4307,R4306,S4305,T4310,U4309)</f>
        <v>#DIV/0!</v>
      </c>
      <c r="S4316" s="148" t="e">
        <f t="shared" si="719"/>
        <v>#DIV/0!</v>
      </c>
      <c r="T4316" s="111"/>
      <c r="U4316" s="111"/>
    </row>
    <row r="4317" spans="1:21" s="148" customFormat="1" x14ac:dyDescent="0.3">
      <c r="A4317" s="111"/>
      <c r="B4317" s="111" t="s">
        <v>201</v>
      </c>
      <c r="C4317" s="148" t="e">
        <f>AVERAGE(B4309,C4310,D4310,E4309,F4308,G4307)</f>
        <v>#DIV/0!</v>
      </c>
      <c r="D4317" s="148" t="e">
        <f>STDEV(B4309,C4310,D4310,E4309,F4308,G4307)</f>
        <v>#DIV/0!</v>
      </c>
      <c r="E4317" s="148" t="e">
        <f t="shared" si="717"/>
        <v>#DIV/0!</v>
      </c>
      <c r="F4317" s="111"/>
      <c r="G4317" s="111"/>
      <c r="I4317" s="111" t="s">
        <v>201</v>
      </c>
      <c r="J4317" s="148" t="e">
        <f>AVERAGE(I4309,J4310,K4310,L4309,M4308,N4307)</f>
        <v>#DIV/0!</v>
      </c>
      <c r="K4317" s="148" t="e">
        <f>STDEV(I4309,J4310,K4310,L4309,M4308,N4307)</f>
        <v>#DIV/0!</v>
      </c>
      <c r="L4317" s="148" t="e">
        <f t="shared" si="718"/>
        <v>#DIV/0!</v>
      </c>
      <c r="M4317" s="111"/>
      <c r="N4317" s="111"/>
      <c r="P4317" s="111" t="s">
        <v>201</v>
      </c>
      <c r="Q4317" s="148" t="e">
        <f>AVERAGE(P4309,Q4310,R4310,S4309,T4308,U4307)</f>
        <v>#DIV/0!</v>
      </c>
      <c r="R4317" s="148" t="e">
        <f>STDEV(P4309,Q4310,R4310,S4309,T4308,U4307)</f>
        <v>#DIV/0!</v>
      </c>
      <c r="S4317" s="148" t="e">
        <f t="shared" si="719"/>
        <v>#DIV/0!</v>
      </c>
      <c r="T4317" s="111"/>
      <c r="U4317" s="111"/>
    </row>
    <row r="4318" spans="1:21" s="148" customFormat="1" x14ac:dyDescent="0.3">
      <c r="A4318" s="111"/>
      <c r="B4318" s="111" t="s">
        <v>202</v>
      </c>
      <c r="C4318" s="148" t="e">
        <f>AVERAGE(B4311,C4309,D4308,G4306,F4311,E4312)</f>
        <v>#DIV/0!</v>
      </c>
      <c r="D4318" s="148" t="e">
        <f>STDEV(B4311,C4309,D4308,G4306,F4311,E4312)</f>
        <v>#DIV/0!</v>
      </c>
      <c r="E4318" s="148" t="e">
        <f t="shared" si="717"/>
        <v>#DIV/0!</v>
      </c>
      <c r="F4318" s="111"/>
      <c r="G4318" s="111"/>
      <c r="I4318" s="111" t="s">
        <v>202</v>
      </c>
      <c r="J4318" s="148" t="e">
        <f>AVERAGE(I4311,J4309,K4308,N4306,M4311,L4312)</f>
        <v>#DIV/0!</v>
      </c>
      <c r="K4318" s="148" t="e">
        <f>STDEV(I4311,J4309,K4308,N4306,M4311,L4312)</f>
        <v>#DIV/0!</v>
      </c>
      <c r="L4318" s="148" t="e">
        <f t="shared" si="718"/>
        <v>#DIV/0!</v>
      </c>
      <c r="M4318" s="111"/>
      <c r="N4318" s="111"/>
      <c r="P4318" s="111" t="s">
        <v>202</v>
      </c>
      <c r="Q4318" s="148" t="e">
        <f>AVERAGE(P4311,Q4309,R4308,U4306,T4311,S4312)</f>
        <v>#DIV/0!</v>
      </c>
      <c r="R4318" s="148" t="e">
        <f>STDEV(P4311,Q4309,R4308,U4306,T4311,S4312)</f>
        <v>#DIV/0!</v>
      </c>
      <c r="S4318" s="148" t="e">
        <f t="shared" si="719"/>
        <v>#DIV/0!</v>
      </c>
      <c r="T4318" s="111"/>
      <c r="U4318" s="111"/>
    </row>
    <row r="4319" spans="1:21" s="148" customFormat="1" x14ac:dyDescent="0.3">
      <c r="A4319" s="111"/>
      <c r="B4319" s="111" t="s">
        <v>204</v>
      </c>
      <c r="C4319" s="148" t="e">
        <f>AVERAGE(B4312,C4311,D4312,E4311,F4312,G4311)</f>
        <v>#DIV/0!</v>
      </c>
      <c r="D4319" s="148" t="e">
        <f>STDEV(B4312,C4311,D4312,E4311,F4312,G4311)</f>
        <v>#DIV/0!</v>
      </c>
      <c r="E4319" s="148" t="e">
        <f t="shared" si="717"/>
        <v>#DIV/0!</v>
      </c>
      <c r="F4319" s="111"/>
      <c r="G4319" s="111"/>
      <c r="I4319" s="111" t="s">
        <v>204</v>
      </c>
      <c r="J4319" s="148" t="e">
        <f>AVERAGE(I4312,J4311,K4312,L4311,M4312,N4311)</f>
        <v>#DIV/0!</v>
      </c>
      <c r="K4319" s="148" t="e">
        <f>STDEV(I4312,J4311,K4312,L4311,M4312,N4311)</f>
        <v>#DIV/0!</v>
      </c>
      <c r="L4319" s="148" t="e">
        <f t="shared" si="718"/>
        <v>#DIV/0!</v>
      </c>
      <c r="M4319" s="111"/>
      <c r="N4319" s="111"/>
      <c r="P4319" s="111" t="s">
        <v>204</v>
      </c>
      <c r="Q4319" s="148" t="e">
        <f>AVERAGE(P4312,Q4311,R4312,S4311,T4312,U4311)</f>
        <v>#DIV/0!</v>
      </c>
      <c r="R4319" s="148" t="e">
        <f>STDEV(P4312,Q4311,R4312,S4311,T4312,U4311)</f>
        <v>#DIV/0!</v>
      </c>
      <c r="S4319" s="148" t="e">
        <f t="shared" si="719"/>
        <v>#DIV/0!</v>
      </c>
      <c r="T4319" s="111"/>
      <c r="U4319" s="111"/>
    </row>
    <row r="4320" spans="1:21" s="148" customFormat="1" x14ac:dyDescent="0.3">
      <c r="A4320" s="111"/>
      <c r="B4320" s="111"/>
      <c r="C4320" s="111"/>
      <c r="D4320" s="111"/>
      <c r="E4320" s="111"/>
      <c r="F4320" s="111"/>
      <c r="G4320" s="111"/>
      <c r="I4320" s="111"/>
      <c r="J4320" s="111"/>
      <c r="K4320" s="111"/>
      <c r="L4320" s="111"/>
      <c r="M4320" s="111"/>
      <c r="N4320" s="111"/>
      <c r="P4320" s="111"/>
      <c r="Q4320" s="111"/>
      <c r="R4320" s="111"/>
      <c r="S4320" s="111"/>
      <c r="T4320" s="111"/>
      <c r="U4320" s="111"/>
    </row>
    <row r="4321" spans="1:21" s="148" customFormat="1" x14ac:dyDescent="0.3">
      <c r="A4321" s="111"/>
      <c r="B4321" s="52" t="s">
        <v>194</v>
      </c>
      <c r="C4321" s="106"/>
      <c r="D4321" s="106"/>
      <c r="E4321" s="106"/>
      <c r="F4321" s="106"/>
      <c r="G4321" s="106"/>
      <c r="H4321" s="106"/>
      <c r="I4321" s="52" t="s">
        <v>195</v>
      </c>
      <c r="J4321" s="106"/>
      <c r="K4321" s="106"/>
      <c r="L4321" s="106"/>
      <c r="M4321" s="106"/>
      <c r="N4321" s="106"/>
      <c r="O4321" s="106"/>
      <c r="P4321" s="52" t="s">
        <v>196</v>
      </c>
      <c r="Q4321" s="106"/>
      <c r="R4321" s="106"/>
      <c r="S4321" s="106"/>
      <c r="T4321" s="106"/>
      <c r="U4321" s="106"/>
    </row>
    <row r="4322" spans="1:21" s="148" customFormat="1" x14ac:dyDescent="0.3">
      <c r="A4322" s="111"/>
      <c r="B4322" s="131"/>
      <c r="C4322" s="131"/>
      <c r="D4322" s="131"/>
      <c r="E4322" s="131"/>
      <c r="F4322" s="131"/>
      <c r="G4322" s="131"/>
      <c r="H4322" s="106"/>
      <c r="I4322" s="131"/>
      <c r="J4322" s="131"/>
      <c r="K4322" s="131"/>
      <c r="L4322" s="131"/>
      <c r="M4322" s="131"/>
      <c r="N4322" s="131"/>
      <c r="O4322" s="106"/>
      <c r="P4322" s="131"/>
      <c r="Q4322" s="131"/>
      <c r="R4322" s="131"/>
      <c r="S4322" s="131"/>
      <c r="T4322" s="131"/>
      <c r="U4322" s="131"/>
    </row>
    <row r="4323" spans="1:21" s="148" customFormat="1" x14ac:dyDescent="0.3">
      <c r="A4323" s="111"/>
      <c r="B4323" s="132"/>
      <c r="C4323" s="133"/>
      <c r="D4323" s="133"/>
      <c r="E4323" s="134"/>
      <c r="F4323" s="133"/>
      <c r="G4323" s="133"/>
      <c r="H4323" s="106"/>
      <c r="I4323" s="132"/>
      <c r="J4323" s="133"/>
      <c r="K4323" s="133"/>
      <c r="L4323" s="134"/>
      <c r="M4323" s="133"/>
      <c r="N4323" s="133"/>
      <c r="O4323" s="106"/>
      <c r="P4323" s="132"/>
      <c r="Q4323" s="133"/>
      <c r="R4323" s="133"/>
      <c r="S4323" s="134"/>
      <c r="T4323" s="133"/>
      <c r="U4323" s="133"/>
    </row>
    <row r="4324" spans="1:21" s="148" customFormat="1" x14ac:dyDescent="0.3">
      <c r="A4324" s="111"/>
      <c r="B4324" s="133"/>
      <c r="C4324" s="132"/>
      <c r="D4324" s="134"/>
      <c r="E4324" s="133"/>
      <c r="F4324" s="135"/>
      <c r="G4324" s="136"/>
      <c r="H4324" s="106"/>
      <c r="I4324" s="133"/>
      <c r="J4324" s="132"/>
      <c r="K4324" s="134"/>
      <c r="L4324" s="133"/>
      <c r="M4324" s="135"/>
      <c r="N4324" s="136"/>
      <c r="O4324" s="106"/>
      <c r="P4324" s="133"/>
      <c r="Q4324" s="132"/>
      <c r="R4324" s="134"/>
      <c r="S4324" s="133"/>
      <c r="T4324" s="135"/>
      <c r="U4324" s="136"/>
    </row>
    <row r="4325" spans="1:21" s="148" customFormat="1" x14ac:dyDescent="0.3">
      <c r="A4325" s="111"/>
      <c r="B4325" s="135"/>
      <c r="C4325" s="134"/>
      <c r="D4325" s="132"/>
      <c r="E4325" s="135"/>
      <c r="F4325" s="135"/>
      <c r="G4325" s="137"/>
      <c r="H4325" s="106"/>
      <c r="I4325" s="135"/>
      <c r="J4325" s="134"/>
      <c r="K4325" s="132"/>
      <c r="L4325" s="135"/>
      <c r="M4325" s="135"/>
      <c r="N4325" s="137"/>
      <c r="O4325" s="106"/>
      <c r="P4325" s="135"/>
      <c r="Q4325" s="134"/>
      <c r="R4325" s="132"/>
      <c r="S4325" s="135"/>
      <c r="T4325" s="135"/>
      <c r="U4325" s="137"/>
    </row>
    <row r="4326" spans="1:21" s="148" customFormat="1" x14ac:dyDescent="0.3">
      <c r="A4326" s="111"/>
      <c r="B4326" s="134"/>
      <c r="C4326" s="135"/>
      <c r="D4326" s="136"/>
      <c r="E4326" s="132"/>
      <c r="F4326" s="137"/>
      <c r="G4326" s="135"/>
      <c r="H4326" s="106"/>
      <c r="I4326" s="134"/>
      <c r="J4326" s="135"/>
      <c r="K4326" s="136"/>
      <c r="L4326" s="132"/>
      <c r="M4326" s="137"/>
      <c r="N4326" s="135"/>
      <c r="O4326" s="106"/>
      <c r="P4326" s="134"/>
      <c r="Q4326" s="135"/>
      <c r="R4326" s="136"/>
      <c r="S4326" s="132"/>
      <c r="T4326" s="137"/>
      <c r="U4326" s="135"/>
    </row>
    <row r="4327" spans="1:21" s="148" customFormat="1" x14ac:dyDescent="0.3">
      <c r="A4327" s="111"/>
      <c r="B4327" s="137"/>
      <c r="C4327" s="136"/>
      <c r="D4327" s="135"/>
      <c r="E4327" s="137"/>
      <c r="F4327" s="132"/>
      <c r="G4327" s="134"/>
      <c r="H4327" s="106"/>
      <c r="I4327" s="137"/>
      <c r="J4327" s="136"/>
      <c r="K4327" s="135"/>
      <c r="L4327" s="137"/>
      <c r="M4327" s="132"/>
      <c r="N4327" s="134"/>
      <c r="O4327" s="106"/>
      <c r="P4327" s="137"/>
      <c r="Q4327" s="136"/>
      <c r="R4327" s="135"/>
      <c r="S4327" s="137"/>
      <c r="T4327" s="132"/>
      <c r="U4327" s="134"/>
    </row>
    <row r="4328" spans="1:21" s="148" customFormat="1" x14ac:dyDescent="0.3">
      <c r="A4328" s="111"/>
      <c r="B4328" s="135"/>
      <c r="C4328" s="137"/>
      <c r="D4328" s="137"/>
      <c r="E4328" s="135"/>
      <c r="F4328" s="134"/>
      <c r="G4328" s="132"/>
      <c r="H4328" s="106"/>
      <c r="I4328" s="135"/>
      <c r="J4328" s="137"/>
      <c r="K4328" s="137"/>
      <c r="L4328" s="135"/>
      <c r="M4328" s="134"/>
      <c r="N4328" s="132"/>
      <c r="O4328" s="106"/>
      <c r="P4328" s="135"/>
      <c r="Q4328" s="137"/>
      <c r="R4328" s="137"/>
      <c r="S4328" s="135"/>
      <c r="T4328" s="134"/>
      <c r="U4328" s="132"/>
    </row>
    <row r="4329" spans="1:21" s="148" customFormat="1" x14ac:dyDescent="0.3">
      <c r="A4329" s="111"/>
      <c r="B4329" s="136"/>
      <c r="C4329" s="138"/>
      <c r="D4329" s="135"/>
      <c r="E4329" s="138"/>
      <c r="F4329" s="136"/>
      <c r="G4329" s="138"/>
      <c r="H4329" s="106"/>
      <c r="I4329" s="136"/>
      <c r="J4329" s="138"/>
      <c r="K4329" s="135"/>
      <c r="L4329" s="138"/>
      <c r="M4329" s="136"/>
      <c r="N4329" s="138"/>
      <c r="O4329" s="106"/>
      <c r="P4329" s="136"/>
      <c r="Q4329" s="138"/>
      <c r="R4329" s="135"/>
      <c r="S4329" s="138"/>
      <c r="T4329" s="136"/>
      <c r="U4329" s="138"/>
    </row>
    <row r="4330" spans="1:21" s="148" customFormat="1" x14ac:dyDescent="0.3">
      <c r="A4330" s="111"/>
      <c r="B4330" s="145"/>
      <c r="C4330" s="146"/>
      <c r="D4330" s="145"/>
      <c r="E4330" s="147"/>
      <c r="F4330" s="145"/>
      <c r="G4330" s="146"/>
      <c r="H4330" s="106"/>
      <c r="I4330" s="145"/>
      <c r="J4330" s="146"/>
      <c r="K4330" s="145"/>
      <c r="L4330" s="147"/>
      <c r="M4330" s="145"/>
      <c r="N4330" s="146"/>
      <c r="O4330" s="106"/>
      <c r="P4330" s="145"/>
      <c r="Q4330" s="146"/>
      <c r="R4330" s="145"/>
      <c r="S4330" s="147"/>
      <c r="T4330" s="145"/>
      <c r="U4330" s="146"/>
    </row>
    <row r="4331" spans="1:21" s="148" customFormat="1" x14ac:dyDescent="0.3">
      <c r="A4331" s="111"/>
      <c r="C4331" s="111" t="s">
        <v>197</v>
      </c>
      <c r="D4331" s="111" t="s">
        <v>3</v>
      </c>
      <c r="E4331" s="111" t="s">
        <v>203</v>
      </c>
      <c r="J4331" s="111" t="s">
        <v>197</v>
      </c>
      <c r="K4331" s="111" t="s">
        <v>3</v>
      </c>
      <c r="L4331" s="111" t="s">
        <v>203</v>
      </c>
      <c r="Q4331" s="111" t="s">
        <v>197</v>
      </c>
      <c r="R4331" s="111" t="s">
        <v>3</v>
      </c>
      <c r="S4331" s="111" t="s">
        <v>203</v>
      </c>
    </row>
    <row r="4332" spans="1:21" s="148" customFormat="1" x14ac:dyDescent="0.3">
      <c r="A4332" s="111"/>
      <c r="B4332" s="111" t="s">
        <v>199</v>
      </c>
      <c r="C4332" s="148" t="e">
        <f>AVERAGE(B4323,C4324,D4325,E4326,F4327,G4328)</f>
        <v>#DIV/0!</v>
      </c>
      <c r="D4332" s="148" t="e">
        <f>STDEV(B4323,C4324,D4325,E4326,F4327,G4328)</f>
        <v>#DIV/0!</v>
      </c>
      <c r="E4332" s="148" t="e">
        <f>ROUND((D4332/C4332)*100,2)&amp;"%"</f>
        <v>#DIV/0!</v>
      </c>
      <c r="I4332" s="111" t="s">
        <v>199</v>
      </c>
      <c r="J4332" s="148" t="e">
        <f>AVERAGE(I4323,J4324,K4325,L4326,M4327,N4328)</f>
        <v>#DIV/0!</v>
      </c>
      <c r="K4332" s="148" t="e">
        <f>STDEV(I4323,J4324,K4325,L4326,M4327,N4328)</f>
        <v>#DIV/0!</v>
      </c>
      <c r="L4332" s="148" t="e">
        <f>ROUND((K4332/J4332)*100,2)&amp;"%"</f>
        <v>#DIV/0!</v>
      </c>
      <c r="P4332" s="111" t="s">
        <v>199</v>
      </c>
      <c r="Q4332" s="148" t="e">
        <f>AVERAGE(P4323,Q4324,R4325,S4326,T4327,U4328)</f>
        <v>#DIV/0!</v>
      </c>
      <c r="R4332" s="148" t="e">
        <f>STDEV(P4323,Q4324,R4325,S4326,T4327,U4328)</f>
        <v>#DIV/0!</v>
      </c>
      <c r="S4332" s="148" t="e">
        <f>ROUND((R4332/Q4332)*100,2)&amp;"%"</f>
        <v>#DIV/0!</v>
      </c>
    </row>
    <row r="4333" spans="1:21" s="148" customFormat="1" x14ac:dyDescent="0.3">
      <c r="A4333" s="111"/>
      <c r="B4333" s="111" t="s">
        <v>198</v>
      </c>
      <c r="C4333" s="148" t="e">
        <f>AVERAGE(B4324,C4323,D4323,F4323,G4323,E4324)</f>
        <v>#DIV/0!</v>
      </c>
      <c r="D4333" s="148" t="e">
        <f>STDEV(B4324,C4323,D4323,E4324,F4323,G4323)</f>
        <v>#DIV/0!</v>
      </c>
      <c r="E4333" s="148" t="e">
        <f t="shared" ref="E4333:E4337" si="720">ROUND((D4333/C4333)*100,2)&amp;"%"</f>
        <v>#DIV/0!</v>
      </c>
      <c r="F4333" s="111"/>
      <c r="G4333" s="111"/>
      <c r="I4333" s="111" t="s">
        <v>198</v>
      </c>
      <c r="J4333" s="148" t="e">
        <f>AVERAGE(I4324,J4323,K4323,M4323,N4323,L4324)</f>
        <v>#DIV/0!</v>
      </c>
      <c r="K4333" s="148" t="e">
        <f>STDEV(I4324,J4323,K4323,L4324,M4323,N4323)</f>
        <v>#DIV/0!</v>
      </c>
      <c r="L4333" s="148" t="e">
        <f t="shared" ref="L4333:L4337" si="721">ROUND((K4333/J4333)*100,2)&amp;"%"</f>
        <v>#DIV/0!</v>
      </c>
      <c r="M4333" s="111"/>
      <c r="N4333" s="111"/>
      <c r="P4333" s="111" t="s">
        <v>198</v>
      </c>
      <c r="Q4333" s="148" t="e">
        <f>AVERAGE(P4324,Q4323,R4323,T4323,U4323,S4324)</f>
        <v>#DIV/0!</v>
      </c>
      <c r="R4333" s="148" t="e">
        <f>STDEV(P4324,Q4323,R4323,S4324,T4323,U4323)</f>
        <v>#DIV/0!</v>
      </c>
      <c r="S4333" s="148" t="e">
        <f t="shared" ref="S4333:S4337" si="722">ROUND((R4333/Q4333)*100,2)&amp;"%"</f>
        <v>#DIV/0!</v>
      </c>
      <c r="T4333" s="111"/>
      <c r="U4333" s="111"/>
    </row>
    <row r="4334" spans="1:21" s="148" customFormat="1" x14ac:dyDescent="0.3">
      <c r="A4334" s="111"/>
      <c r="B4334" s="111" t="s">
        <v>200</v>
      </c>
      <c r="C4334" s="148" t="e">
        <f>AVERAGE(B4326,C4325,D4324,E4323,F4328,G4327)</f>
        <v>#DIV/0!</v>
      </c>
      <c r="D4334" s="148" t="e">
        <f>STDEV(B4326,C4325,D4324,E4323,F4328,G4327)</f>
        <v>#DIV/0!</v>
      </c>
      <c r="E4334" s="148" t="e">
        <f t="shared" si="720"/>
        <v>#DIV/0!</v>
      </c>
      <c r="F4334" s="111"/>
      <c r="G4334" s="111"/>
      <c r="I4334" s="111" t="s">
        <v>200</v>
      </c>
      <c r="J4334" s="148" t="e">
        <f>AVERAGE(I4326,J4325,K4324,L4323,M4328,N4327)</f>
        <v>#DIV/0!</v>
      </c>
      <c r="K4334" s="148" t="e">
        <f>STDEV(I4326,J4325,K4324,L4323,M4328,N4327)</f>
        <v>#DIV/0!</v>
      </c>
      <c r="L4334" s="148" t="e">
        <f t="shared" si="721"/>
        <v>#DIV/0!</v>
      </c>
      <c r="M4334" s="111"/>
      <c r="N4334" s="111"/>
      <c r="P4334" s="111" t="s">
        <v>200</v>
      </c>
      <c r="Q4334" s="148" t="e">
        <f>AVERAGE(P4326,Q4325,R4324,S4323,T4328,U4327)</f>
        <v>#DIV/0!</v>
      </c>
      <c r="R4334" s="148" t="e">
        <f>STDEV(P4326,Q4325,R4324,S4323,T4328,U4327)</f>
        <v>#DIV/0!</v>
      </c>
      <c r="S4334" s="148" t="e">
        <f t="shared" si="722"/>
        <v>#DIV/0!</v>
      </c>
      <c r="T4334" s="111"/>
      <c r="U4334" s="111"/>
    </row>
    <row r="4335" spans="1:21" s="148" customFormat="1" x14ac:dyDescent="0.3">
      <c r="A4335" s="111"/>
      <c r="B4335" s="111" t="s">
        <v>201</v>
      </c>
      <c r="C4335" s="148" t="e">
        <f>AVERAGE(B4327,C4328,D4328,E4327,F4326,G4325)</f>
        <v>#DIV/0!</v>
      </c>
      <c r="D4335" s="148" t="e">
        <f>STDEV(B4327,C4328,D4328,E4327,F4326,G4325)</f>
        <v>#DIV/0!</v>
      </c>
      <c r="E4335" s="148" t="e">
        <f t="shared" si="720"/>
        <v>#DIV/0!</v>
      </c>
      <c r="F4335" s="111"/>
      <c r="G4335" s="111"/>
      <c r="I4335" s="111" t="s">
        <v>201</v>
      </c>
      <c r="J4335" s="148" t="e">
        <f>AVERAGE(I4327,J4328,K4328,L4327,M4326,N4325)</f>
        <v>#DIV/0!</v>
      </c>
      <c r="K4335" s="148" t="e">
        <f>STDEV(I4327,J4328,K4328,L4327,M4326,N4325)</f>
        <v>#DIV/0!</v>
      </c>
      <c r="L4335" s="148" t="e">
        <f t="shared" si="721"/>
        <v>#DIV/0!</v>
      </c>
      <c r="M4335" s="111"/>
      <c r="N4335" s="111"/>
      <c r="P4335" s="111" t="s">
        <v>201</v>
      </c>
      <c r="Q4335" s="148" t="e">
        <f>AVERAGE(P4327,Q4328,R4328,S4327,T4326,U4325)</f>
        <v>#DIV/0!</v>
      </c>
      <c r="R4335" s="148" t="e">
        <f>STDEV(P4327,Q4328,R4328,S4327,T4326,U4325)</f>
        <v>#DIV/0!</v>
      </c>
      <c r="S4335" s="148" t="e">
        <f t="shared" si="722"/>
        <v>#DIV/0!</v>
      </c>
      <c r="T4335" s="111"/>
      <c r="U4335" s="111"/>
    </row>
    <row r="4336" spans="1:21" s="148" customFormat="1" x14ac:dyDescent="0.3">
      <c r="A4336" s="111"/>
      <c r="B4336" s="111" t="s">
        <v>202</v>
      </c>
      <c r="C4336" s="148" t="e">
        <f>AVERAGE(B4329,C4327,D4326,G4324,F4329,E4330)</f>
        <v>#DIV/0!</v>
      </c>
      <c r="D4336" s="148" t="e">
        <f>STDEV(B4329,C4327,D4326,G4324,F4329,E4330)</f>
        <v>#DIV/0!</v>
      </c>
      <c r="E4336" s="148" t="e">
        <f t="shared" si="720"/>
        <v>#DIV/0!</v>
      </c>
      <c r="F4336" s="111"/>
      <c r="G4336" s="111"/>
      <c r="I4336" s="111" t="s">
        <v>202</v>
      </c>
      <c r="J4336" s="148" t="e">
        <f>AVERAGE(I4329,J4327,K4326,N4324,M4329,L4330)</f>
        <v>#DIV/0!</v>
      </c>
      <c r="K4336" s="148" t="e">
        <f>STDEV(I4329,J4327,K4326,N4324,M4329,L4330)</f>
        <v>#DIV/0!</v>
      </c>
      <c r="L4336" s="148" t="e">
        <f t="shared" si="721"/>
        <v>#DIV/0!</v>
      </c>
      <c r="M4336" s="111"/>
      <c r="N4336" s="111"/>
      <c r="P4336" s="111" t="s">
        <v>202</v>
      </c>
      <c r="Q4336" s="148" t="e">
        <f>AVERAGE(P4329,Q4327,R4326,U4324,T4329,S4330)</f>
        <v>#DIV/0!</v>
      </c>
      <c r="R4336" s="148" t="e">
        <f>STDEV(P4329,Q4327,R4326,U4324,T4329,S4330)</f>
        <v>#DIV/0!</v>
      </c>
      <c r="S4336" s="148" t="e">
        <f t="shared" si="722"/>
        <v>#DIV/0!</v>
      </c>
      <c r="T4336" s="111"/>
      <c r="U4336" s="111"/>
    </row>
    <row r="4337" spans="1:21" s="148" customFormat="1" x14ac:dyDescent="0.3">
      <c r="A4337" s="111"/>
      <c r="B4337" s="111" t="s">
        <v>204</v>
      </c>
      <c r="C4337" s="148" t="e">
        <f>AVERAGE(B4330,C4329,D4330,E4329,F4330,G4329)</f>
        <v>#DIV/0!</v>
      </c>
      <c r="D4337" s="148" t="e">
        <f>STDEV(B4330,C4329,D4330,E4329,F4330,G4329)</f>
        <v>#DIV/0!</v>
      </c>
      <c r="E4337" s="148" t="e">
        <f t="shared" si="720"/>
        <v>#DIV/0!</v>
      </c>
      <c r="F4337" s="111"/>
      <c r="G4337" s="111"/>
      <c r="I4337" s="111" t="s">
        <v>204</v>
      </c>
      <c r="J4337" s="148" t="e">
        <f>AVERAGE(I4330,J4329,K4330,L4329,M4330,N4329)</f>
        <v>#DIV/0!</v>
      </c>
      <c r="K4337" s="148" t="e">
        <f>STDEV(I4330,J4329,K4330,L4329,M4330,N4329)</f>
        <v>#DIV/0!</v>
      </c>
      <c r="L4337" s="148" t="e">
        <f t="shared" si="721"/>
        <v>#DIV/0!</v>
      </c>
      <c r="M4337" s="111"/>
      <c r="N4337" s="111"/>
      <c r="P4337" s="111" t="s">
        <v>204</v>
      </c>
      <c r="Q4337" s="148" t="e">
        <f>AVERAGE(P4330,Q4329,R4330,S4329,T4330,U4329)</f>
        <v>#DIV/0!</v>
      </c>
      <c r="R4337" s="148" t="e">
        <f>STDEV(P4330,Q4329,R4330,S4329,T4330,U4329)</f>
        <v>#DIV/0!</v>
      </c>
      <c r="S4337" s="148" t="e">
        <f t="shared" si="722"/>
        <v>#DIV/0!</v>
      </c>
      <c r="T4337" s="111"/>
      <c r="U4337" s="111"/>
    </row>
    <row r="4338" spans="1:21" s="148" customFormat="1" x14ac:dyDescent="0.3">
      <c r="A4338" s="111"/>
      <c r="B4338" s="111"/>
      <c r="C4338" s="111"/>
      <c r="D4338" s="111"/>
      <c r="E4338" s="111"/>
      <c r="F4338" s="111"/>
      <c r="G4338" s="111"/>
      <c r="I4338" s="111"/>
      <c r="J4338" s="111"/>
      <c r="K4338" s="111"/>
      <c r="L4338" s="111"/>
      <c r="M4338" s="111"/>
      <c r="N4338" s="111"/>
      <c r="P4338" s="111"/>
      <c r="Q4338" s="111"/>
      <c r="R4338" s="111"/>
      <c r="S4338" s="111"/>
      <c r="T4338" s="111"/>
      <c r="U4338" s="111"/>
    </row>
    <row r="4339" spans="1:21" s="148" customFormat="1" x14ac:dyDescent="0.3">
      <c r="A4339" s="111"/>
      <c r="B4339" s="52" t="s">
        <v>194</v>
      </c>
      <c r="C4339" s="106"/>
      <c r="D4339" s="106"/>
      <c r="E4339" s="106"/>
      <c r="F4339" s="106"/>
      <c r="G4339" s="106"/>
      <c r="H4339" s="106"/>
      <c r="I4339" s="52" t="s">
        <v>195</v>
      </c>
      <c r="J4339" s="106"/>
      <c r="K4339" s="106"/>
      <c r="L4339" s="106"/>
      <c r="M4339" s="106"/>
      <c r="N4339" s="106"/>
      <c r="O4339" s="106"/>
      <c r="P4339" s="52" t="s">
        <v>196</v>
      </c>
      <c r="Q4339" s="106"/>
      <c r="R4339" s="106"/>
      <c r="S4339" s="106"/>
      <c r="T4339" s="106"/>
      <c r="U4339" s="106"/>
    </row>
    <row r="4340" spans="1:21" s="148" customFormat="1" x14ac:dyDescent="0.3">
      <c r="A4340" s="111"/>
      <c r="B4340" s="131"/>
      <c r="C4340" s="131"/>
      <c r="D4340" s="131"/>
      <c r="E4340" s="131"/>
      <c r="F4340" s="131"/>
      <c r="G4340" s="131"/>
      <c r="H4340" s="106"/>
      <c r="I4340" s="131"/>
      <c r="J4340" s="131"/>
      <c r="K4340" s="131"/>
      <c r="L4340" s="131"/>
      <c r="M4340" s="131"/>
      <c r="N4340" s="131"/>
      <c r="O4340" s="106"/>
      <c r="P4340" s="131"/>
      <c r="Q4340" s="131"/>
      <c r="R4340" s="131"/>
      <c r="S4340" s="131"/>
      <c r="T4340" s="131"/>
      <c r="U4340" s="131"/>
    </row>
    <row r="4341" spans="1:21" s="148" customFormat="1" x14ac:dyDescent="0.3">
      <c r="A4341" s="111"/>
      <c r="B4341" s="132"/>
      <c r="C4341" s="133"/>
      <c r="D4341" s="133"/>
      <c r="E4341" s="134"/>
      <c r="F4341" s="133"/>
      <c r="G4341" s="133"/>
      <c r="H4341" s="106"/>
      <c r="I4341" s="132"/>
      <c r="J4341" s="133"/>
      <c r="K4341" s="133"/>
      <c r="L4341" s="134"/>
      <c r="M4341" s="133"/>
      <c r="N4341" s="133"/>
      <c r="O4341" s="106"/>
      <c r="P4341" s="132"/>
      <c r="Q4341" s="133"/>
      <c r="R4341" s="133"/>
      <c r="S4341" s="134"/>
      <c r="T4341" s="133"/>
      <c r="U4341" s="133"/>
    </row>
    <row r="4342" spans="1:21" s="148" customFormat="1" x14ac:dyDescent="0.3">
      <c r="A4342" s="111"/>
      <c r="B4342" s="133"/>
      <c r="C4342" s="132"/>
      <c r="D4342" s="134"/>
      <c r="E4342" s="133"/>
      <c r="F4342" s="135"/>
      <c r="G4342" s="136"/>
      <c r="H4342" s="106"/>
      <c r="I4342" s="133"/>
      <c r="J4342" s="132"/>
      <c r="K4342" s="134"/>
      <c r="L4342" s="133"/>
      <c r="M4342" s="135"/>
      <c r="N4342" s="136"/>
      <c r="O4342" s="106"/>
      <c r="P4342" s="133"/>
      <c r="Q4342" s="132"/>
      <c r="R4342" s="134"/>
      <c r="S4342" s="133"/>
      <c r="T4342" s="135"/>
      <c r="U4342" s="136"/>
    </row>
    <row r="4343" spans="1:21" s="148" customFormat="1" x14ac:dyDescent="0.3">
      <c r="A4343" s="111"/>
      <c r="B4343" s="135"/>
      <c r="C4343" s="134"/>
      <c r="D4343" s="132"/>
      <c r="E4343" s="135"/>
      <c r="F4343" s="135"/>
      <c r="G4343" s="137"/>
      <c r="H4343" s="106"/>
      <c r="I4343" s="135"/>
      <c r="J4343" s="134"/>
      <c r="K4343" s="132"/>
      <c r="L4343" s="135"/>
      <c r="M4343" s="135"/>
      <c r="N4343" s="137"/>
      <c r="O4343" s="106"/>
      <c r="P4343" s="135"/>
      <c r="Q4343" s="134"/>
      <c r="R4343" s="132"/>
      <c r="S4343" s="135"/>
      <c r="T4343" s="135"/>
      <c r="U4343" s="137"/>
    </row>
    <row r="4344" spans="1:21" s="148" customFormat="1" x14ac:dyDescent="0.3">
      <c r="A4344" s="111"/>
      <c r="B4344" s="134"/>
      <c r="C4344" s="135"/>
      <c r="D4344" s="136"/>
      <c r="E4344" s="132"/>
      <c r="F4344" s="137"/>
      <c r="G4344" s="135"/>
      <c r="H4344" s="106"/>
      <c r="I4344" s="134"/>
      <c r="J4344" s="135"/>
      <c r="K4344" s="136"/>
      <c r="L4344" s="132"/>
      <c r="M4344" s="137"/>
      <c r="N4344" s="135"/>
      <c r="O4344" s="106"/>
      <c r="P4344" s="134"/>
      <c r="Q4344" s="135"/>
      <c r="R4344" s="136"/>
      <c r="S4344" s="132"/>
      <c r="T4344" s="137"/>
      <c r="U4344" s="135"/>
    </row>
    <row r="4345" spans="1:21" s="148" customFormat="1" x14ac:dyDescent="0.3">
      <c r="A4345" s="111"/>
      <c r="B4345" s="137"/>
      <c r="C4345" s="136"/>
      <c r="D4345" s="135"/>
      <c r="E4345" s="137"/>
      <c r="F4345" s="132"/>
      <c r="G4345" s="134"/>
      <c r="H4345" s="106"/>
      <c r="I4345" s="137"/>
      <c r="J4345" s="136"/>
      <c r="K4345" s="135"/>
      <c r="L4345" s="137"/>
      <c r="M4345" s="132"/>
      <c r="N4345" s="134"/>
      <c r="O4345" s="106"/>
      <c r="P4345" s="137"/>
      <c r="Q4345" s="136"/>
      <c r="R4345" s="135"/>
      <c r="S4345" s="137"/>
      <c r="T4345" s="132"/>
      <c r="U4345" s="134"/>
    </row>
    <row r="4346" spans="1:21" s="148" customFormat="1" x14ac:dyDescent="0.3">
      <c r="A4346" s="111"/>
      <c r="B4346" s="135"/>
      <c r="C4346" s="137"/>
      <c r="D4346" s="137"/>
      <c r="E4346" s="135"/>
      <c r="F4346" s="134"/>
      <c r="G4346" s="132"/>
      <c r="H4346" s="106"/>
      <c r="I4346" s="135"/>
      <c r="J4346" s="137"/>
      <c r="K4346" s="137"/>
      <c r="L4346" s="135"/>
      <c r="M4346" s="134"/>
      <c r="N4346" s="132"/>
      <c r="O4346" s="106"/>
      <c r="P4346" s="135"/>
      <c r="Q4346" s="137"/>
      <c r="R4346" s="137"/>
      <c r="S4346" s="135"/>
      <c r="T4346" s="134"/>
      <c r="U4346" s="132"/>
    </row>
    <row r="4347" spans="1:21" s="148" customFormat="1" x14ac:dyDescent="0.3">
      <c r="A4347" s="111"/>
      <c r="B4347" s="136"/>
      <c r="C4347" s="138"/>
      <c r="D4347" s="135"/>
      <c r="E4347" s="138"/>
      <c r="F4347" s="136"/>
      <c r="G4347" s="138"/>
      <c r="H4347" s="106"/>
      <c r="I4347" s="136"/>
      <c r="J4347" s="138"/>
      <c r="K4347" s="135"/>
      <c r="L4347" s="138"/>
      <c r="M4347" s="136"/>
      <c r="N4347" s="138"/>
      <c r="O4347" s="106"/>
      <c r="P4347" s="136"/>
      <c r="Q4347" s="138"/>
      <c r="R4347" s="135"/>
      <c r="S4347" s="138"/>
      <c r="T4347" s="136"/>
      <c r="U4347" s="138"/>
    </row>
    <row r="4348" spans="1:21" s="148" customFormat="1" x14ac:dyDescent="0.3">
      <c r="A4348" s="111"/>
      <c r="B4348" s="145"/>
      <c r="C4348" s="146"/>
      <c r="D4348" s="145"/>
      <c r="E4348" s="147"/>
      <c r="F4348" s="145"/>
      <c r="G4348" s="146"/>
      <c r="H4348" s="106"/>
      <c r="I4348" s="145"/>
      <c r="J4348" s="146"/>
      <c r="K4348" s="145"/>
      <c r="L4348" s="147"/>
      <c r="M4348" s="145"/>
      <c r="N4348" s="146"/>
      <c r="O4348" s="106"/>
      <c r="P4348" s="145"/>
      <c r="Q4348" s="146"/>
      <c r="R4348" s="145"/>
      <c r="S4348" s="147"/>
      <c r="T4348" s="145"/>
      <c r="U4348" s="146"/>
    </row>
    <row r="4349" spans="1:21" s="148" customFormat="1" x14ac:dyDescent="0.3">
      <c r="A4349" s="111"/>
      <c r="C4349" s="111" t="s">
        <v>197</v>
      </c>
      <c r="D4349" s="111" t="s">
        <v>3</v>
      </c>
      <c r="E4349" s="111" t="s">
        <v>203</v>
      </c>
      <c r="J4349" s="111" t="s">
        <v>197</v>
      </c>
      <c r="K4349" s="111" t="s">
        <v>3</v>
      </c>
      <c r="L4349" s="111" t="s">
        <v>203</v>
      </c>
      <c r="Q4349" s="111" t="s">
        <v>197</v>
      </c>
      <c r="R4349" s="111" t="s">
        <v>3</v>
      </c>
      <c r="S4349" s="111" t="s">
        <v>203</v>
      </c>
    </row>
    <row r="4350" spans="1:21" s="148" customFormat="1" x14ac:dyDescent="0.3">
      <c r="A4350" s="111"/>
      <c r="B4350" s="111" t="s">
        <v>199</v>
      </c>
      <c r="C4350" s="148" t="e">
        <f>AVERAGE(B4341,C4342,D4343,E4344,F4345,G4346)</f>
        <v>#DIV/0!</v>
      </c>
      <c r="D4350" s="148" t="e">
        <f>STDEV(B4341,C4342,D4343,E4344,F4345,G4346)</f>
        <v>#DIV/0!</v>
      </c>
      <c r="E4350" s="148" t="e">
        <f>ROUND((D4350/C4350)*100,2)&amp;"%"</f>
        <v>#DIV/0!</v>
      </c>
      <c r="I4350" s="111" t="s">
        <v>199</v>
      </c>
      <c r="J4350" s="148" t="e">
        <f>AVERAGE(I4341,J4342,K4343,L4344,M4345,N4346)</f>
        <v>#DIV/0!</v>
      </c>
      <c r="K4350" s="148" t="e">
        <f>STDEV(I4341,J4342,K4343,L4344,M4345,N4346)</f>
        <v>#DIV/0!</v>
      </c>
      <c r="L4350" s="148" t="e">
        <f>ROUND((K4350/J4350)*100,2)&amp;"%"</f>
        <v>#DIV/0!</v>
      </c>
      <c r="P4350" s="111" t="s">
        <v>199</v>
      </c>
      <c r="Q4350" s="148" t="e">
        <f>AVERAGE(P4341,Q4342,R4343,S4344,T4345,U4346)</f>
        <v>#DIV/0!</v>
      </c>
      <c r="R4350" s="148" t="e">
        <f>STDEV(P4341,Q4342,R4343,S4344,T4345,U4346)</f>
        <v>#DIV/0!</v>
      </c>
      <c r="S4350" s="148" t="e">
        <f>ROUND((R4350/Q4350)*100,2)&amp;"%"</f>
        <v>#DIV/0!</v>
      </c>
    </row>
    <row r="4351" spans="1:21" s="148" customFormat="1" x14ac:dyDescent="0.3">
      <c r="A4351" s="111"/>
      <c r="B4351" s="111" t="s">
        <v>198</v>
      </c>
      <c r="C4351" s="148" t="e">
        <f>AVERAGE(B4342,C4341,D4341,F4341,G4341,E4342)</f>
        <v>#DIV/0!</v>
      </c>
      <c r="D4351" s="148" t="e">
        <f>STDEV(B4342,C4341,D4341,E4342,F4341,G4341)</f>
        <v>#DIV/0!</v>
      </c>
      <c r="E4351" s="148" t="e">
        <f t="shared" ref="E4351:E4355" si="723">ROUND((D4351/C4351)*100,2)&amp;"%"</f>
        <v>#DIV/0!</v>
      </c>
      <c r="F4351" s="111"/>
      <c r="G4351" s="111"/>
      <c r="I4351" s="111" t="s">
        <v>198</v>
      </c>
      <c r="J4351" s="148" t="e">
        <f>AVERAGE(I4342,J4341,K4341,M4341,N4341,L4342)</f>
        <v>#DIV/0!</v>
      </c>
      <c r="K4351" s="148" t="e">
        <f>STDEV(I4342,J4341,K4341,L4342,M4341,N4341)</f>
        <v>#DIV/0!</v>
      </c>
      <c r="L4351" s="148" t="e">
        <f t="shared" ref="L4351:L4355" si="724">ROUND((K4351/J4351)*100,2)&amp;"%"</f>
        <v>#DIV/0!</v>
      </c>
      <c r="M4351" s="111"/>
      <c r="N4351" s="111"/>
      <c r="P4351" s="111" t="s">
        <v>198</v>
      </c>
      <c r="Q4351" s="148" t="e">
        <f>AVERAGE(P4342,Q4341,R4341,T4341,U4341,S4342)</f>
        <v>#DIV/0!</v>
      </c>
      <c r="R4351" s="148" t="e">
        <f>STDEV(P4342,Q4341,R4341,S4342,T4341,U4341)</f>
        <v>#DIV/0!</v>
      </c>
      <c r="S4351" s="148" t="e">
        <f t="shared" ref="S4351:S4355" si="725">ROUND((R4351/Q4351)*100,2)&amp;"%"</f>
        <v>#DIV/0!</v>
      </c>
      <c r="T4351" s="111"/>
      <c r="U4351" s="111"/>
    </row>
    <row r="4352" spans="1:21" s="148" customFormat="1" x14ac:dyDescent="0.3">
      <c r="A4352" s="111"/>
      <c r="B4352" s="111" t="s">
        <v>200</v>
      </c>
      <c r="C4352" s="148" t="e">
        <f>AVERAGE(B4344,C4343,D4342,E4341,F4346,G4345)</f>
        <v>#DIV/0!</v>
      </c>
      <c r="D4352" s="148" t="e">
        <f>STDEV(B4344,C4343,D4342,E4341,F4346,G4345)</f>
        <v>#DIV/0!</v>
      </c>
      <c r="E4352" s="148" t="e">
        <f t="shared" si="723"/>
        <v>#DIV/0!</v>
      </c>
      <c r="F4352" s="111"/>
      <c r="G4352" s="111"/>
      <c r="I4352" s="111" t="s">
        <v>200</v>
      </c>
      <c r="J4352" s="148" t="e">
        <f>AVERAGE(I4344,J4343,K4342,L4341,M4346,N4345)</f>
        <v>#DIV/0!</v>
      </c>
      <c r="K4352" s="148" t="e">
        <f>STDEV(I4344,J4343,K4342,L4341,M4346,N4345)</f>
        <v>#DIV/0!</v>
      </c>
      <c r="L4352" s="148" t="e">
        <f t="shared" si="724"/>
        <v>#DIV/0!</v>
      </c>
      <c r="M4352" s="111"/>
      <c r="N4352" s="111"/>
      <c r="P4352" s="111" t="s">
        <v>200</v>
      </c>
      <c r="Q4352" s="148" t="e">
        <f>AVERAGE(P4344,Q4343,R4342,S4341,T4346,U4345)</f>
        <v>#DIV/0!</v>
      </c>
      <c r="R4352" s="148" t="e">
        <f>STDEV(P4344,Q4343,R4342,S4341,T4346,U4345)</f>
        <v>#DIV/0!</v>
      </c>
      <c r="S4352" s="148" t="e">
        <f t="shared" si="725"/>
        <v>#DIV/0!</v>
      </c>
      <c r="T4352" s="111"/>
      <c r="U4352" s="111"/>
    </row>
    <row r="4353" spans="1:21" s="148" customFormat="1" x14ac:dyDescent="0.3">
      <c r="A4353" s="111"/>
      <c r="B4353" s="111" t="s">
        <v>201</v>
      </c>
      <c r="C4353" s="148" t="e">
        <f>AVERAGE(B4345,C4346,D4346,E4345,F4344,G4343)</f>
        <v>#DIV/0!</v>
      </c>
      <c r="D4353" s="148" t="e">
        <f>STDEV(B4345,C4346,D4346,E4345,F4344,G4343)</f>
        <v>#DIV/0!</v>
      </c>
      <c r="E4353" s="148" t="e">
        <f t="shared" si="723"/>
        <v>#DIV/0!</v>
      </c>
      <c r="F4353" s="111"/>
      <c r="G4353" s="111"/>
      <c r="I4353" s="111" t="s">
        <v>201</v>
      </c>
      <c r="J4353" s="148" t="e">
        <f>AVERAGE(I4345,J4346,K4346,L4345,M4344,N4343)</f>
        <v>#DIV/0!</v>
      </c>
      <c r="K4353" s="148" t="e">
        <f>STDEV(I4345,J4346,K4346,L4345,M4344,N4343)</f>
        <v>#DIV/0!</v>
      </c>
      <c r="L4353" s="148" t="e">
        <f t="shared" si="724"/>
        <v>#DIV/0!</v>
      </c>
      <c r="M4353" s="111"/>
      <c r="N4353" s="111"/>
      <c r="P4353" s="111" t="s">
        <v>201</v>
      </c>
      <c r="Q4353" s="148" t="e">
        <f>AVERAGE(P4345,Q4346,R4346,S4345,T4344,U4343)</f>
        <v>#DIV/0!</v>
      </c>
      <c r="R4353" s="148" t="e">
        <f>STDEV(P4345,Q4346,R4346,S4345,T4344,U4343)</f>
        <v>#DIV/0!</v>
      </c>
      <c r="S4353" s="148" t="e">
        <f t="shared" si="725"/>
        <v>#DIV/0!</v>
      </c>
      <c r="T4353" s="111"/>
      <c r="U4353" s="111"/>
    </row>
    <row r="4354" spans="1:21" s="148" customFormat="1" x14ac:dyDescent="0.3">
      <c r="A4354" s="111"/>
      <c r="B4354" s="111" t="s">
        <v>202</v>
      </c>
      <c r="C4354" s="148" t="e">
        <f>AVERAGE(B4347,C4345,D4344,G4342,F4347,E4348)</f>
        <v>#DIV/0!</v>
      </c>
      <c r="D4354" s="148" t="e">
        <f>STDEV(B4347,C4345,D4344,G4342,F4347,E4348)</f>
        <v>#DIV/0!</v>
      </c>
      <c r="E4354" s="148" t="e">
        <f t="shared" si="723"/>
        <v>#DIV/0!</v>
      </c>
      <c r="F4354" s="111"/>
      <c r="G4354" s="111"/>
      <c r="I4354" s="111" t="s">
        <v>202</v>
      </c>
      <c r="J4354" s="148" t="e">
        <f>AVERAGE(I4347,J4345,K4344,N4342,M4347,L4348)</f>
        <v>#DIV/0!</v>
      </c>
      <c r="K4354" s="148" t="e">
        <f>STDEV(I4347,J4345,K4344,N4342,M4347,L4348)</f>
        <v>#DIV/0!</v>
      </c>
      <c r="L4354" s="148" t="e">
        <f t="shared" si="724"/>
        <v>#DIV/0!</v>
      </c>
      <c r="M4354" s="111"/>
      <c r="N4354" s="111"/>
      <c r="P4354" s="111" t="s">
        <v>202</v>
      </c>
      <c r="Q4354" s="148" t="e">
        <f>AVERAGE(P4347,Q4345,R4344,U4342,T4347,S4348)</f>
        <v>#DIV/0!</v>
      </c>
      <c r="R4354" s="148" t="e">
        <f>STDEV(P4347,Q4345,R4344,U4342,T4347,S4348)</f>
        <v>#DIV/0!</v>
      </c>
      <c r="S4354" s="148" t="e">
        <f t="shared" si="725"/>
        <v>#DIV/0!</v>
      </c>
      <c r="T4354" s="111"/>
      <c r="U4354" s="111"/>
    </row>
    <row r="4355" spans="1:21" s="148" customFormat="1" x14ac:dyDescent="0.3">
      <c r="A4355" s="111"/>
      <c r="B4355" s="111" t="s">
        <v>204</v>
      </c>
      <c r="C4355" s="148" t="e">
        <f>AVERAGE(B4348,C4347,D4348,E4347,F4348,G4347)</f>
        <v>#DIV/0!</v>
      </c>
      <c r="D4355" s="148" t="e">
        <f>STDEV(B4348,C4347,D4348,E4347,F4348,G4347)</f>
        <v>#DIV/0!</v>
      </c>
      <c r="E4355" s="148" t="e">
        <f t="shared" si="723"/>
        <v>#DIV/0!</v>
      </c>
      <c r="F4355" s="111"/>
      <c r="G4355" s="111"/>
      <c r="I4355" s="111" t="s">
        <v>204</v>
      </c>
      <c r="J4355" s="148" t="e">
        <f>AVERAGE(I4348,J4347,K4348,L4347,M4348,N4347)</f>
        <v>#DIV/0!</v>
      </c>
      <c r="K4355" s="148" t="e">
        <f>STDEV(I4348,J4347,K4348,L4347,M4348,N4347)</f>
        <v>#DIV/0!</v>
      </c>
      <c r="L4355" s="148" t="e">
        <f t="shared" si="724"/>
        <v>#DIV/0!</v>
      </c>
      <c r="M4355" s="111"/>
      <c r="N4355" s="111"/>
      <c r="P4355" s="111" t="s">
        <v>204</v>
      </c>
      <c r="Q4355" s="148" t="e">
        <f>AVERAGE(P4348,Q4347,R4348,S4347,T4348,U4347)</f>
        <v>#DIV/0!</v>
      </c>
      <c r="R4355" s="148" t="e">
        <f>STDEV(P4348,Q4347,R4348,S4347,T4348,U4347)</f>
        <v>#DIV/0!</v>
      </c>
      <c r="S4355" s="148" t="e">
        <f t="shared" si="725"/>
        <v>#DIV/0!</v>
      </c>
      <c r="T4355" s="111"/>
      <c r="U4355" s="111"/>
    </row>
    <row r="4356" spans="1:21" s="148" customFormat="1" x14ac:dyDescent="0.3">
      <c r="A4356" s="111"/>
      <c r="B4356" s="111"/>
      <c r="C4356" s="111"/>
      <c r="D4356" s="111"/>
      <c r="E4356" s="111"/>
      <c r="F4356" s="111"/>
      <c r="G4356" s="111"/>
      <c r="I4356" s="111"/>
      <c r="J4356" s="111"/>
      <c r="K4356" s="111"/>
      <c r="L4356" s="111"/>
      <c r="M4356" s="111"/>
      <c r="N4356" s="111"/>
      <c r="P4356" s="111"/>
      <c r="Q4356" s="111"/>
      <c r="R4356" s="111"/>
      <c r="S4356" s="111"/>
      <c r="T4356" s="111"/>
      <c r="U4356" s="111"/>
    </row>
    <row r="4357" spans="1:21" s="148" customFormat="1" x14ac:dyDescent="0.3">
      <c r="A4357" s="111"/>
      <c r="B4357" s="52" t="s">
        <v>194</v>
      </c>
      <c r="C4357" s="106"/>
      <c r="D4357" s="106"/>
      <c r="E4357" s="106"/>
      <c r="F4357" s="106"/>
      <c r="G4357" s="106"/>
      <c r="H4357" s="106"/>
      <c r="I4357" s="52" t="s">
        <v>195</v>
      </c>
      <c r="J4357" s="106"/>
      <c r="K4357" s="106"/>
      <c r="L4357" s="106"/>
      <c r="M4357" s="106"/>
      <c r="N4357" s="106"/>
      <c r="O4357" s="106"/>
      <c r="P4357" s="52" t="s">
        <v>196</v>
      </c>
      <c r="Q4357" s="106"/>
      <c r="R4357" s="106"/>
      <c r="S4357" s="106"/>
      <c r="T4357" s="106"/>
      <c r="U4357" s="106"/>
    </row>
    <row r="4358" spans="1:21" s="148" customFormat="1" x14ac:dyDescent="0.3">
      <c r="A4358" s="111"/>
      <c r="B4358" s="131"/>
      <c r="C4358" s="131"/>
      <c r="D4358" s="131"/>
      <c r="E4358" s="131"/>
      <c r="F4358" s="131"/>
      <c r="G4358" s="131"/>
      <c r="H4358" s="106"/>
      <c r="I4358" s="131"/>
      <c r="J4358" s="131"/>
      <c r="K4358" s="131"/>
      <c r="L4358" s="131"/>
      <c r="M4358" s="131"/>
      <c r="N4358" s="131"/>
      <c r="O4358" s="106"/>
      <c r="P4358" s="131"/>
      <c r="Q4358" s="131"/>
      <c r="R4358" s="131"/>
      <c r="S4358" s="131"/>
      <c r="T4358" s="131"/>
      <c r="U4358" s="131"/>
    </row>
    <row r="4359" spans="1:21" s="148" customFormat="1" x14ac:dyDescent="0.3">
      <c r="A4359" s="111"/>
      <c r="B4359" s="132"/>
      <c r="C4359" s="133"/>
      <c r="D4359" s="133"/>
      <c r="E4359" s="134"/>
      <c r="F4359" s="133"/>
      <c r="G4359" s="133"/>
      <c r="H4359" s="106"/>
      <c r="I4359" s="132"/>
      <c r="J4359" s="133"/>
      <c r="K4359" s="133"/>
      <c r="L4359" s="134"/>
      <c r="M4359" s="133"/>
      <c r="N4359" s="133"/>
      <c r="O4359" s="106"/>
      <c r="P4359" s="132"/>
      <c r="Q4359" s="133"/>
      <c r="R4359" s="133"/>
      <c r="S4359" s="134"/>
      <c r="T4359" s="133"/>
      <c r="U4359" s="133"/>
    </row>
    <row r="4360" spans="1:21" s="148" customFormat="1" x14ac:dyDescent="0.3">
      <c r="A4360" s="111"/>
      <c r="B4360" s="133"/>
      <c r="C4360" s="132"/>
      <c r="D4360" s="134"/>
      <c r="E4360" s="133"/>
      <c r="F4360" s="135"/>
      <c r="G4360" s="136"/>
      <c r="H4360" s="106"/>
      <c r="I4360" s="133"/>
      <c r="J4360" s="132"/>
      <c r="K4360" s="134"/>
      <c r="L4360" s="133"/>
      <c r="M4360" s="135"/>
      <c r="N4360" s="136"/>
      <c r="O4360" s="106"/>
      <c r="P4360" s="133"/>
      <c r="Q4360" s="132"/>
      <c r="R4360" s="134"/>
      <c r="S4360" s="133"/>
      <c r="T4360" s="135"/>
      <c r="U4360" s="136"/>
    </row>
    <row r="4361" spans="1:21" s="148" customFormat="1" x14ac:dyDescent="0.3">
      <c r="A4361" s="111"/>
      <c r="B4361" s="135"/>
      <c r="C4361" s="134"/>
      <c r="D4361" s="132"/>
      <c r="E4361" s="135"/>
      <c r="F4361" s="135"/>
      <c r="G4361" s="137"/>
      <c r="H4361" s="106"/>
      <c r="I4361" s="135"/>
      <c r="J4361" s="134"/>
      <c r="K4361" s="132"/>
      <c r="L4361" s="135"/>
      <c r="M4361" s="135"/>
      <c r="N4361" s="137"/>
      <c r="O4361" s="106"/>
      <c r="P4361" s="135"/>
      <c r="Q4361" s="134"/>
      <c r="R4361" s="132"/>
      <c r="S4361" s="135"/>
      <c r="T4361" s="135"/>
      <c r="U4361" s="137"/>
    </row>
    <row r="4362" spans="1:21" s="148" customFormat="1" x14ac:dyDescent="0.3">
      <c r="A4362" s="111"/>
      <c r="B4362" s="134"/>
      <c r="C4362" s="135"/>
      <c r="D4362" s="136"/>
      <c r="E4362" s="132"/>
      <c r="F4362" s="137"/>
      <c r="G4362" s="135"/>
      <c r="H4362" s="106"/>
      <c r="I4362" s="134"/>
      <c r="J4362" s="135"/>
      <c r="K4362" s="136"/>
      <c r="L4362" s="132"/>
      <c r="M4362" s="137"/>
      <c r="N4362" s="135"/>
      <c r="O4362" s="106"/>
      <c r="P4362" s="134"/>
      <c r="Q4362" s="135"/>
      <c r="R4362" s="136"/>
      <c r="S4362" s="132"/>
      <c r="T4362" s="137"/>
      <c r="U4362" s="135"/>
    </row>
    <row r="4363" spans="1:21" s="148" customFormat="1" x14ac:dyDescent="0.3">
      <c r="A4363" s="111"/>
      <c r="B4363" s="137"/>
      <c r="C4363" s="136"/>
      <c r="D4363" s="135"/>
      <c r="E4363" s="137"/>
      <c r="F4363" s="132"/>
      <c r="G4363" s="134"/>
      <c r="H4363" s="106"/>
      <c r="I4363" s="137"/>
      <c r="J4363" s="136"/>
      <c r="K4363" s="135"/>
      <c r="L4363" s="137"/>
      <c r="M4363" s="132"/>
      <c r="N4363" s="134"/>
      <c r="O4363" s="106"/>
      <c r="P4363" s="137"/>
      <c r="Q4363" s="136"/>
      <c r="R4363" s="135"/>
      <c r="S4363" s="137"/>
      <c r="T4363" s="132"/>
      <c r="U4363" s="134"/>
    </row>
    <row r="4364" spans="1:21" s="148" customFormat="1" x14ac:dyDescent="0.3">
      <c r="A4364" s="111"/>
      <c r="B4364" s="135"/>
      <c r="C4364" s="137"/>
      <c r="D4364" s="137"/>
      <c r="E4364" s="135"/>
      <c r="F4364" s="134"/>
      <c r="G4364" s="132"/>
      <c r="H4364" s="106"/>
      <c r="I4364" s="135"/>
      <c r="J4364" s="137"/>
      <c r="K4364" s="137"/>
      <c r="L4364" s="135"/>
      <c r="M4364" s="134"/>
      <c r="N4364" s="132"/>
      <c r="O4364" s="106"/>
      <c r="P4364" s="135"/>
      <c r="Q4364" s="137"/>
      <c r="R4364" s="137"/>
      <c r="S4364" s="135"/>
      <c r="T4364" s="134"/>
      <c r="U4364" s="132"/>
    </row>
    <row r="4365" spans="1:21" s="148" customFormat="1" x14ac:dyDescent="0.3">
      <c r="A4365" s="111"/>
      <c r="B4365" s="136"/>
      <c r="C4365" s="138"/>
      <c r="D4365" s="135"/>
      <c r="E4365" s="138"/>
      <c r="F4365" s="136"/>
      <c r="G4365" s="138"/>
      <c r="H4365" s="106"/>
      <c r="I4365" s="136"/>
      <c r="J4365" s="138"/>
      <c r="K4365" s="135"/>
      <c r="L4365" s="138"/>
      <c r="M4365" s="136"/>
      <c r="N4365" s="138"/>
      <c r="O4365" s="106"/>
      <c r="P4365" s="136"/>
      <c r="Q4365" s="138"/>
      <c r="R4365" s="135"/>
      <c r="S4365" s="138"/>
      <c r="T4365" s="136"/>
      <c r="U4365" s="138"/>
    </row>
    <row r="4366" spans="1:21" s="148" customFormat="1" x14ac:dyDescent="0.3">
      <c r="A4366" s="111"/>
      <c r="B4366" s="145"/>
      <c r="C4366" s="146"/>
      <c r="D4366" s="145"/>
      <c r="E4366" s="147"/>
      <c r="F4366" s="145"/>
      <c r="G4366" s="146"/>
      <c r="H4366" s="106"/>
      <c r="I4366" s="145"/>
      <c r="J4366" s="146"/>
      <c r="K4366" s="145"/>
      <c r="L4366" s="147"/>
      <c r="M4366" s="145"/>
      <c r="N4366" s="146"/>
      <c r="O4366" s="106"/>
      <c r="P4366" s="145"/>
      <c r="Q4366" s="146"/>
      <c r="R4366" s="145"/>
      <c r="S4366" s="147"/>
      <c r="T4366" s="145"/>
      <c r="U4366" s="146"/>
    </row>
    <row r="4367" spans="1:21" s="148" customFormat="1" x14ac:dyDescent="0.3">
      <c r="A4367" s="111"/>
      <c r="C4367" s="111" t="s">
        <v>197</v>
      </c>
      <c r="D4367" s="111" t="s">
        <v>3</v>
      </c>
      <c r="E4367" s="111" t="s">
        <v>203</v>
      </c>
      <c r="J4367" s="111" t="s">
        <v>197</v>
      </c>
      <c r="K4367" s="111" t="s">
        <v>3</v>
      </c>
      <c r="L4367" s="111" t="s">
        <v>203</v>
      </c>
      <c r="Q4367" s="111" t="s">
        <v>197</v>
      </c>
      <c r="R4367" s="111" t="s">
        <v>3</v>
      </c>
      <c r="S4367" s="111" t="s">
        <v>203</v>
      </c>
    </row>
    <row r="4368" spans="1:21" s="148" customFormat="1" x14ac:dyDescent="0.3">
      <c r="A4368" s="111"/>
      <c r="B4368" s="111" t="s">
        <v>199</v>
      </c>
      <c r="C4368" s="148" t="e">
        <f>AVERAGE(B4359,C4360,D4361,E4362,F4363,G4364)</f>
        <v>#DIV/0!</v>
      </c>
      <c r="D4368" s="148" t="e">
        <f>STDEV(B4359,C4360,D4361,E4362,F4363,G4364)</f>
        <v>#DIV/0!</v>
      </c>
      <c r="E4368" s="148" t="e">
        <f>ROUND((D4368/C4368)*100,2)&amp;"%"</f>
        <v>#DIV/0!</v>
      </c>
      <c r="I4368" s="111" t="s">
        <v>199</v>
      </c>
      <c r="J4368" s="148" t="e">
        <f>AVERAGE(I4359,J4360,K4361,L4362,M4363,N4364)</f>
        <v>#DIV/0!</v>
      </c>
      <c r="K4368" s="148" t="e">
        <f>STDEV(I4359,J4360,K4361,L4362,M4363,N4364)</f>
        <v>#DIV/0!</v>
      </c>
      <c r="L4368" s="148" t="e">
        <f>ROUND((K4368/J4368)*100,2)&amp;"%"</f>
        <v>#DIV/0!</v>
      </c>
      <c r="P4368" s="111" t="s">
        <v>199</v>
      </c>
      <c r="Q4368" s="148" t="e">
        <f>AVERAGE(P4359,Q4360,R4361,S4362,T4363,U4364)</f>
        <v>#DIV/0!</v>
      </c>
      <c r="R4368" s="148" t="e">
        <f>STDEV(P4359,Q4360,R4361,S4362,T4363,U4364)</f>
        <v>#DIV/0!</v>
      </c>
      <c r="S4368" s="148" t="e">
        <f>ROUND((R4368/Q4368)*100,2)&amp;"%"</f>
        <v>#DIV/0!</v>
      </c>
    </row>
    <row r="4369" spans="1:21" s="148" customFormat="1" x14ac:dyDescent="0.3">
      <c r="A4369" s="111"/>
      <c r="B4369" s="111" t="s">
        <v>198</v>
      </c>
      <c r="C4369" s="148" t="e">
        <f>AVERAGE(B4360,C4359,D4359,F4359,G4359,E4360)</f>
        <v>#DIV/0!</v>
      </c>
      <c r="D4369" s="148" t="e">
        <f>STDEV(B4360,C4359,D4359,E4360,F4359,G4359)</f>
        <v>#DIV/0!</v>
      </c>
      <c r="E4369" s="148" t="e">
        <f t="shared" ref="E4369:E4373" si="726">ROUND((D4369/C4369)*100,2)&amp;"%"</f>
        <v>#DIV/0!</v>
      </c>
      <c r="F4369" s="111"/>
      <c r="G4369" s="111"/>
      <c r="I4369" s="111" t="s">
        <v>198</v>
      </c>
      <c r="J4369" s="148" t="e">
        <f>AVERAGE(I4360,J4359,K4359,M4359,N4359,L4360)</f>
        <v>#DIV/0!</v>
      </c>
      <c r="K4369" s="148" t="e">
        <f>STDEV(I4360,J4359,K4359,L4360,M4359,N4359)</f>
        <v>#DIV/0!</v>
      </c>
      <c r="L4369" s="148" t="e">
        <f t="shared" ref="L4369:L4373" si="727">ROUND((K4369/J4369)*100,2)&amp;"%"</f>
        <v>#DIV/0!</v>
      </c>
      <c r="M4369" s="111"/>
      <c r="N4369" s="111"/>
      <c r="P4369" s="111" t="s">
        <v>198</v>
      </c>
      <c r="Q4369" s="148" t="e">
        <f>AVERAGE(P4360,Q4359,R4359,T4359,U4359,S4360)</f>
        <v>#DIV/0!</v>
      </c>
      <c r="R4369" s="148" t="e">
        <f>STDEV(P4360,Q4359,R4359,S4360,T4359,U4359)</f>
        <v>#DIV/0!</v>
      </c>
      <c r="S4369" s="148" t="e">
        <f t="shared" ref="S4369:S4373" si="728">ROUND((R4369/Q4369)*100,2)&amp;"%"</f>
        <v>#DIV/0!</v>
      </c>
      <c r="T4369" s="111"/>
      <c r="U4369" s="111"/>
    </row>
    <row r="4370" spans="1:21" s="148" customFormat="1" x14ac:dyDescent="0.3">
      <c r="A4370" s="111"/>
      <c r="B4370" s="111" t="s">
        <v>200</v>
      </c>
      <c r="C4370" s="148" t="e">
        <f>AVERAGE(B4362,C4361,D4360,E4359,F4364,G4363)</f>
        <v>#DIV/0!</v>
      </c>
      <c r="D4370" s="148" t="e">
        <f>STDEV(B4362,C4361,D4360,E4359,F4364,G4363)</f>
        <v>#DIV/0!</v>
      </c>
      <c r="E4370" s="148" t="e">
        <f t="shared" si="726"/>
        <v>#DIV/0!</v>
      </c>
      <c r="F4370" s="111"/>
      <c r="G4370" s="111"/>
      <c r="I4370" s="111" t="s">
        <v>200</v>
      </c>
      <c r="J4370" s="148" t="e">
        <f>AVERAGE(I4362,J4361,K4360,L4359,M4364,N4363)</f>
        <v>#DIV/0!</v>
      </c>
      <c r="K4370" s="148" t="e">
        <f>STDEV(I4362,J4361,K4360,L4359,M4364,N4363)</f>
        <v>#DIV/0!</v>
      </c>
      <c r="L4370" s="148" t="e">
        <f t="shared" si="727"/>
        <v>#DIV/0!</v>
      </c>
      <c r="M4370" s="111"/>
      <c r="N4370" s="111"/>
      <c r="P4370" s="111" t="s">
        <v>200</v>
      </c>
      <c r="Q4370" s="148" t="e">
        <f>AVERAGE(P4362,Q4361,R4360,S4359,T4364,U4363)</f>
        <v>#DIV/0!</v>
      </c>
      <c r="R4370" s="148" t="e">
        <f>STDEV(P4362,Q4361,R4360,S4359,T4364,U4363)</f>
        <v>#DIV/0!</v>
      </c>
      <c r="S4370" s="148" t="e">
        <f t="shared" si="728"/>
        <v>#DIV/0!</v>
      </c>
      <c r="T4370" s="111"/>
      <c r="U4370" s="111"/>
    </row>
    <row r="4371" spans="1:21" s="148" customFormat="1" x14ac:dyDescent="0.3">
      <c r="A4371" s="111"/>
      <c r="B4371" s="111" t="s">
        <v>201</v>
      </c>
      <c r="C4371" s="148" t="e">
        <f>AVERAGE(B4363,C4364,D4364,E4363,F4362,G4361)</f>
        <v>#DIV/0!</v>
      </c>
      <c r="D4371" s="148" t="e">
        <f>STDEV(B4363,C4364,D4364,E4363,F4362,G4361)</f>
        <v>#DIV/0!</v>
      </c>
      <c r="E4371" s="148" t="e">
        <f t="shared" si="726"/>
        <v>#DIV/0!</v>
      </c>
      <c r="F4371" s="111"/>
      <c r="G4371" s="111"/>
      <c r="I4371" s="111" t="s">
        <v>201</v>
      </c>
      <c r="J4371" s="148" t="e">
        <f>AVERAGE(I4363,J4364,K4364,L4363,M4362,N4361)</f>
        <v>#DIV/0!</v>
      </c>
      <c r="K4371" s="148" t="e">
        <f>STDEV(I4363,J4364,K4364,L4363,M4362,N4361)</f>
        <v>#DIV/0!</v>
      </c>
      <c r="L4371" s="148" t="e">
        <f t="shared" si="727"/>
        <v>#DIV/0!</v>
      </c>
      <c r="M4371" s="111"/>
      <c r="N4371" s="111"/>
      <c r="P4371" s="111" t="s">
        <v>201</v>
      </c>
      <c r="Q4371" s="148" t="e">
        <f>AVERAGE(P4363,Q4364,R4364,S4363,T4362,U4361)</f>
        <v>#DIV/0!</v>
      </c>
      <c r="R4371" s="148" t="e">
        <f>STDEV(P4363,Q4364,R4364,S4363,T4362,U4361)</f>
        <v>#DIV/0!</v>
      </c>
      <c r="S4371" s="148" t="e">
        <f t="shared" si="728"/>
        <v>#DIV/0!</v>
      </c>
      <c r="T4371" s="111"/>
      <c r="U4371" s="111"/>
    </row>
    <row r="4372" spans="1:21" s="148" customFormat="1" x14ac:dyDescent="0.3">
      <c r="A4372" s="111"/>
      <c r="B4372" s="111" t="s">
        <v>202</v>
      </c>
      <c r="C4372" s="148" t="e">
        <f>AVERAGE(B4365,C4363,D4362,G4360,F4365,E4366)</f>
        <v>#DIV/0!</v>
      </c>
      <c r="D4372" s="148" t="e">
        <f>STDEV(B4365,C4363,D4362,G4360,F4365,E4366)</f>
        <v>#DIV/0!</v>
      </c>
      <c r="E4372" s="148" t="e">
        <f t="shared" si="726"/>
        <v>#DIV/0!</v>
      </c>
      <c r="F4372" s="111"/>
      <c r="G4372" s="111"/>
      <c r="I4372" s="111" t="s">
        <v>202</v>
      </c>
      <c r="J4372" s="148" t="e">
        <f>AVERAGE(I4365,J4363,K4362,N4360,M4365,L4366)</f>
        <v>#DIV/0!</v>
      </c>
      <c r="K4372" s="148" t="e">
        <f>STDEV(I4365,J4363,K4362,N4360,M4365,L4366)</f>
        <v>#DIV/0!</v>
      </c>
      <c r="L4372" s="148" t="e">
        <f t="shared" si="727"/>
        <v>#DIV/0!</v>
      </c>
      <c r="M4372" s="111"/>
      <c r="N4372" s="111"/>
      <c r="P4372" s="111" t="s">
        <v>202</v>
      </c>
      <c r="Q4372" s="148" t="e">
        <f>AVERAGE(P4365,Q4363,R4362,U4360,T4365,S4366)</f>
        <v>#DIV/0!</v>
      </c>
      <c r="R4372" s="148" t="e">
        <f>STDEV(P4365,Q4363,R4362,U4360,T4365,S4366)</f>
        <v>#DIV/0!</v>
      </c>
      <c r="S4372" s="148" t="e">
        <f t="shared" si="728"/>
        <v>#DIV/0!</v>
      </c>
      <c r="T4372" s="111"/>
      <c r="U4372" s="111"/>
    </row>
    <row r="4373" spans="1:21" s="148" customFormat="1" x14ac:dyDescent="0.3">
      <c r="A4373" s="111"/>
      <c r="B4373" s="111" t="s">
        <v>204</v>
      </c>
      <c r="C4373" s="148" t="e">
        <f>AVERAGE(B4366,C4365,D4366,E4365,F4366,G4365)</f>
        <v>#DIV/0!</v>
      </c>
      <c r="D4373" s="148" t="e">
        <f>STDEV(B4366,C4365,D4366,E4365,F4366,G4365)</f>
        <v>#DIV/0!</v>
      </c>
      <c r="E4373" s="148" t="e">
        <f t="shared" si="726"/>
        <v>#DIV/0!</v>
      </c>
      <c r="F4373" s="111"/>
      <c r="G4373" s="111"/>
      <c r="I4373" s="111" t="s">
        <v>204</v>
      </c>
      <c r="J4373" s="148" t="e">
        <f>AVERAGE(I4366,J4365,K4366,L4365,M4366,N4365)</f>
        <v>#DIV/0!</v>
      </c>
      <c r="K4373" s="148" t="e">
        <f>STDEV(I4366,J4365,K4366,L4365,M4366,N4365)</f>
        <v>#DIV/0!</v>
      </c>
      <c r="L4373" s="148" t="e">
        <f t="shared" si="727"/>
        <v>#DIV/0!</v>
      </c>
      <c r="M4373" s="111"/>
      <c r="N4373" s="111"/>
      <c r="P4373" s="111" t="s">
        <v>204</v>
      </c>
      <c r="Q4373" s="148" t="e">
        <f>AVERAGE(P4366,Q4365,R4366,S4365,T4366,U4365)</f>
        <v>#DIV/0!</v>
      </c>
      <c r="R4373" s="148" t="e">
        <f>STDEV(P4366,Q4365,R4366,S4365,T4366,U4365)</f>
        <v>#DIV/0!</v>
      </c>
      <c r="S4373" s="148" t="e">
        <f t="shared" si="728"/>
        <v>#DIV/0!</v>
      </c>
      <c r="T4373" s="111"/>
      <c r="U4373" s="111"/>
    </row>
    <row r="4374" spans="1:21" s="148" customFormat="1" x14ac:dyDescent="0.3">
      <c r="A4374" s="111"/>
      <c r="B4374" s="111"/>
      <c r="C4374" s="111"/>
      <c r="D4374" s="111"/>
      <c r="E4374" s="111"/>
      <c r="F4374" s="111"/>
      <c r="G4374" s="111"/>
      <c r="I4374" s="111"/>
      <c r="J4374" s="111"/>
      <c r="K4374" s="111"/>
      <c r="L4374" s="111"/>
      <c r="M4374" s="111"/>
      <c r="N4374" s="111"/>
      <c r="P4374" s="111"/>
      <c r="Q4374" s="111"/>
      <c r="R4374" s="111"/>
      <c r="S4374" s="111"/>
      <c r="T4374" s="111"/>
      <c r="U4374" s="111"/>
    </row>
    <row r="4375" spans="1:21" s="148" customFormat="1" x14ac:dyDescent="0.3">
      <c r="A4375" s="111"/>
      <c r="B4375" s="52" t="s">
        <v>194</v>
      </c>
      <c r="C4375" s="106"/>
      <c r="D4375" s="106"/>
      <c r="E4375" s="106"/>
      <c r="F4375" s="106"/>
      <c r="G4375" s="106"/>
      <c r="H4375" s="106"/>
      <c r="I4375" s="52" t="s">
        <v>195</v>
      </c>
      <c r="J4375" s="106"/>
      <c r="K4375" s="106"/>
      <c r="L4375" s="106"/>
      <c r="M4375" s="106"/>
      <c r="N4375" s="106"/>
      <c r="O4375" s="106"/>
      <c r="P4375" s="52" t="s">
        <v>196</v>
      </c>
      <c r="Q4375" s="106"/>
      <c r="R4375" s="106"/>
      <c r="S4375" s="106"/>
      <c r="T4375" s="106"/>
      <c r="U4375" s="106"/>
    </row>
    <row r="4376" spans="1:21" s="148" customFormat="1" x14ac:dyDescent="0.3">
      <c r="A4376" s="111"/>
      <c r="B4376" s="131"/>
      <c r="C4376" s="131"/>
      <c r="D4376" s="131"/>
      <c r="E4376" s="131"/>
      <c r="F4376" s="131"/>
      <c r="G4376" s="131"/>
      <c r="H4376" s="106"/>
      <c r="I4376" s="131"/>
      <c r="J4376" s="131"/>
      <c r="K4376" s="131"/>
      <c r="L4376" s="131"/>
      <c r="M4376" s="131"/>
      <c r="N4376" s="131"/>
      <c r="O4376" s="106"/>
      <c r="P4376" s="131"/>
      <c r="Q4376" s="131"/>
      <c r="R4376" s="131"/>
      <c r="S4376" s="131"/>
      <c r="T4376" s="131"/>
      <c r="U4376" s="131"/>
    </row>
    <row r="4377" spans="1:21" s="148" customFormat="1" x14ac:dyDescent="0.3">
      <c r="A4377" s="111"/>
      <c r="B4377" s="132"/>
      <c r="C4377" s="133"/>
      <c r="D4377" s="133"/>
      <c r="E4377" s="134"/>
      <c r="F4377" s="133"/>
      <c r="G4377" s="133"/>
      <c r="H4377" s="106"/>
      <c r="I4377" s="132"/>
      <c r="J4377" s="133"/>
      <c r="K4377" s="133"/>
      <c r="L4377" s="134"/>
      <c r="M4377" s="133"/>
      <c r="N4377" s="133"/>
      <c r="O4377" s="106"/>
      <c r="P4377" s="132"/>
      <c r="Q4377" s="133"/>
      <c r="R4377" s="133"/>
      <c r="S4377" s="134"/>
      <c r="T4377" s="133"/>
      <c r="U4377" s="133"/>
    </row>
    <row r="4378" spans="1:21" s="148" customFormat="1" x14ac:dyDescent="0.3">
      <c r="A4378" s="111"/>
      <c r="B4378" s="133"/>
      <c r="C4378" s="132"/>
      <c r="D4378" s="134"/>
      <c r="E4378" s="133"/>
      <c r="F4378" s="135"/>
      <c r="G4378" s="136"/>
      <c r="H4378" s="106"/>
      <c r="I4378" s="133"/>
      <c r="J4378" s="132"/>
      <c r="K4378" s="134"/>
      <c r="L4378" s="133"/>
      <c r="M4378" s="135"/>
      <c r="N4378" s="136"/>
      <c r="O4378" s="106"/>
      <c r="P4378" s="133"/>
      <c r="Q4378" s="132"/>
      <c r="R4378" s="134"/>
      <c r="S4378" s="133"/>
      <c r="T4378" s="135"/>
      <c r="U4378" s="136"/>
    </row>
    <row r="4379" spans="1:21" s="148" customFormat="1" x14ac:dyDescent="0.3">
      <c r="A4379" s="111"/>
      <c r="B4379" s="135"/>
      <c r="C4379" s="134"/>
      <c r="D4379" s="132"/>
      <c r="E4379" s="135"/>
      <c r="F4379" s="135"/>
      <c r="G4379" s="137"/>
      <c r="H4379" s="106"/>
      <c r="I4379" s="135"/>
      <c r="J4379" s="134"/>
      <c r="K4379" s="132"/>
      <c r="L4379" s="135"/>
      <c r="M4379" s="135"/>
      <c r="N4379" s="137"/>
      <c r="O4379" s="106"/>
      <c r="P4379" s="135"/>
      <c r="Q4379" s="134"/>
      <c r="R4379" s="132"/>
      <c r="S4379" s="135"/>
      <c r="T4379" s="135"/>
      <c r="U4379" s="137"/>
    </row>
    <row r="4380" spans="1:21" s="148" customFormat="1" x14ac:dyDescent="0.3">
      <c r="A4380" s="111"/>
      <c r="B4380" s="134"/>
      <c r="C4380" s="135"/>
      <c r="D4380" s="136"/>
      <c r="E4380" s="132"/>
      <c r="F4380" s="137"/>
      <c r="G4380" s="135"/>
      <c r="H4380" s="106"/>
      <c r="I4380" s="134"/>
      <c r="J4380" s="135"/>
      <c r="K4380" s="136"/>
      <c r="L4380" s="132"/>
      <c r="M4380" s="137"/>
      <c r="N4380" s="135"/>
      <c r="O4380" s="106"/>
      <c r="P4380" s="134"/>
      <c r="Q4380" s="135"/>
      <c r="R4380" s="136"/>
      <c r="S4380" s="132"/>
      <c r="T4380" s="137"/>
      <c r="U4380" s="135"/>
    </row>
    <row r="4381" spans="1:21" s="148" customFormat="1" x14ac:dyDescent="0.3">
      <c r="A4381" s="111"/>
      <c r="B4381" s="137"/>
      <c r="C4381" s="136"/>
      <c r="D4381" s="135"/>
      <c r="E4381" s="137"/>
      <c r="F4381" s="132"/>
      <c r="G4381" s="134"/>
      <c r="H4381" s="106"/>
      <c r="I4381" s="137"/>
      <c r="J4381" s="136"/>
      <c r="K4381" s="135"/>
      <c r="L4381" s="137"/>
      <c r="M4381" s="132"/>
      <c r="N4381" s="134"/>
      <c r="O4381" s="106"/>
      <c r="P4381" s="137"/>
      <c r="Q4381" s="136"/>
      <c r="R4381" s="135"/>
      <c r="S4381" s="137"/>
      <c r="T4381" s="132"/>
      <c r="U4381" s="134"/>
    </row>
    <row r="4382" spans="1:21" s="148" customFormat="1" x14ac:dyDescent="0.3">
      <c r="A4382" s="111"/>
      <c r="B4382" s="135"/>
      <c r="C4382" s="137"/>
      <c r="D4382" s="137"/>
      <c r="E4382" s="135"/>
      <c r="F4382" s="134"/>
      <c r="G4382" s="132"/>
      <c r="H4382" s="106"/>
      <c r="I4382" s="135"/>
      <c r="J4382" s="137"/>
      <c r="K4382" s="137"/>
      <c r="L4382" s="135"/>
      <c r="M4382" s="134"/>
      <c r="N4382" s="132"/>
      <c r="O4382" s="106"/>
      <c r="P4382" s="135"/>
      <c r="Q4382" s="137"/>
      <c r="R4382" s="137"/>
      <c r="S4382" s="135"/>
      <c r="T4382" s="134"/>
      <c r="U4382" s="132"/>
    </row>
    <row r="4383" spans="1:21" s="148" customFormat="1" x14ac:dyDescent="0.3">
      <c r="A4383" s="111"/>
      <c r="B4383" s="136"/>
      <c r="C4383" s="138"/>
      <c r="D4383" s="135"/>
      <c r="E4383" s="138"/>
      <c r="F4383" s="136"/>
      <c r="G4383" s="138"/>
      <c r="H4383" s="106"/>
      <c r="I4383" s="136"/>
      <c r="J4383" s="138"/>
      <c r="K4383" s="135"/>
      <c r="L4383" s="138"/>
      <c r="M4383" s="136"/>
      <c r="N4383" s="138"/>
      <c r="O4383" s="106"/>
      <c r="P4383" s="136"/>
      <c r="Q4383" s="138"/>
      <c r="R4383" s="135"/>
      <c r="S4383" s="138"/>
      <c r="T4383" s="136"/>
      <c r="U4383" s="138"/>
    </row>
    <row r="4384" spans="1:21" s="148" customFormat="1" x14ac:dyDescent="0.3">
      <c r="A4384" s="111"/>
      <c r="B4384" s="145"/>
      <c r="C4384" s="146"/>
      <c r="D4384" s="145"/>
      <c r="E4384" s="147"/>
      <c r="F4384" s="145"/>
      <c r="G4384" s="146"/>
      <c r="H4384" s="106"/>
      <c r="I4384" s="145"/>
      <c r="J4384" s="146"/>
      <c r="K4384" s="145"/>
      <c r="L4384" s="147"/>
      <c r="M4384" s="145"/>
      <c r="N4384" s="146"/>
      <c r="O4384" s="106"/>
      <c r="P4384" s="145"/>
      <c r="Q4384" s="146"/>
      <c r="R4384" s="145"/>
      <c r="S4384" s="147"/>
      <c r="T4384" s="145"/>
      <c r="U4384" s="146"/>
    </row>
    <row r="4385" spans="1:21" s="148" customFormat="1" x14ac:dyDescent="0.3">
      <c r="A4385" s="111"/>
      <c r="C4385" s="111" t="s">
        <v>197</v>
      </c>
      <c r="D4385" s="111" t="s">
        <v>3</v>
      </c>
      <c r="E4385" s="111" t="s">
        <v>203</v>
      </c>
      <c r="J4385" s="111" t="s">
        <v>197</v>
      </c>
      <c r="K4385" s="111" t="s">
        <v>3</v>
      </c>
      <c r="L4385" s="111" t="s">
        <v>203</v>
      </c>
      <c r="Q4385" s="111" t="s">
        <v>197</v>
      </c>
      <c r="R4385" s="111" t="s">
        <v>3</v>
      </c>
      <c r="S4385" s="111" t="s">
        <v>203</v>
      </c>
    </row>
    <row r="4386" spans="1:21" s="148" customFormat="1" x14ac:dyDescent="0.3">
      <c r="A4386" s="111"/>
      <c r="B4386" s="111" t="s">
        <v>199</v>
      </c>
      <c r="C4386" s="148" t="e">
        <f>AVERAGE(B4377,C4378,D4379,E4380,F4381,G4382)</f>
        <v>#DIV/0!</v>
      </c>
      <c r="D4386" s="148" t="e">
        <f>STDEV(B4377,C4378,D4379,E4380,F4381,G4382)</f>
        <v>#DIV/0!</v>
      </c>
      <c r="E4386" s="148" t="e">
        <f>ROUND((D4386/C4386)*100,2)&amp;"%"</f>
        <v>#DIV/0!</v>
      </c>
      <c r="I4386" s="111" t="s">
        <v>199</v>
      </c>
      <c r="J4386" s="148" t="e">
        <f>AVERAGE(I4377,J4378,K4379,L4380,M4381,N4382)</f>
        <v>#DIV/0!</v>
      </c>
      <c r="K4386" s="148" t="e">
        <f>STDEV(I4377,J4378,K4379,L4380,M4381,N4382)</f>
        <v>#DIV/0!</v>
      </c>
      <c r="L4386" s="148" t="e">
        <f>ROUND((K4386/J4386)*100,2)&amp;"%"</f>
        <v>#DIV/0!</v>
      </c>
      <c r="P4386" s="111" t="s">
        <v>199</v>
      </c>
      <c r="Q4386" s="148" t="e">
        <f>AVERAGE(P4377,Q4378,R4379,S4380,T4381,U4382)</f>
        <v>#DIV/0!</v>
      </c>
      <c r="R4386" s="148" t="e">
        <f>STDEV(P4377,Q4378,R4379,S4380,T4381,U4382)</f>
        <v>#DIV/0!</v>
      </c>
      <c r="S4386" s="148" t="e">
        <f>ROUND((R4386/Q4386)*100,2)&amp;"%"</f>
        <v>#DIV/0!</v>
      </c>
    </row>
    <row r="4387" spans="1:21" s="148" customFormat="1" x14ac:dyDescent="0.3">
      <c r="A4387" s="111"/>
      <c r="B4387" s="111" t="s">
        <v>198</v>
      </c>
      <c r="C4387" s="148" t="e">
        <f>AVERAGE(B4378,C4377,D4377,F4377,G4377,E4378)</f>
        <v>#DIV/0!</v>
      </c>
      <c r="D4387" s="148" t="e">
        <f>STDEV(B4378,C4377,D4377,E4378,F4377,G4377)</f>
        <v>#DIV/0!</v>
      </c>
      <c r="E4387" s="148" t="e">
        <f t="shared" ref="E4387:E4391" si="729">ROUND((D4387/C4387)*100,2)&amp;"%"</f>
        <v>#DIV/0!</v>
      </c>
      <c r="F4387" s="111"/>
      <c r="G4387" s="111"/>
      <c r="I4387" s="111" t="s">
        <v>198</v>
      </c>
      <c r="J4387" s="148" t="e">
        <f>AVERAGE(I4378,J4377,K4377,M4377,N4377,L4378)</f>
        <v>#DIV/0!</v>
      </c>
      <c r="K4387" s="148" t="e">
        <f>STDEV(I4378,J4377,K4377,L4378,M4377,N4377)</f>
        <v>#DIV/0!</v>
      </c>
      <c r="L4387" s="148" t="e">
        <f t="shared" ref="L4387:L4391" si="730">ROUND((K4387/J4387)*100,2)&amp;"%"</f>
        <v>#DIV/0!</v>
      </c>
      <c r="M4387" s="111"/>
      <c r="N4387" s="111"/>
      <c r="P4387" s="111" t="s">
        <v>198</v>
      </c>
      <c r="Q4387" s="148" t="e">
        <f>AVERAGE(P4378,Q4377,R4377,T4377,U4377,S4378)</f>
        <v>#DIV/0!</v>
      </c>
      <c r="R4387" s="148" t="e">
        <f>STDEV(P4378,Q4377,R4377,S4378,T4377,U4377)</f>
        <v>#DIV/0!</v>
      </c>
      <c r="S4387" s="148" t="e">
        <f t="shared" ref="S4387:S4391" si="731">ROUND((R4387/Q4387)*100,2)&amp;"%"</f>
        <v>#DIV/0!</v>
      </c>
      <c r="T4387" s="111"/>
      <c r="U4387" s="111"/>
    </row>
    <row r="4388" spans="1:21" s="148" customFormat="1" x14ac:dyDescent="0.3">
      <c r="A4388" s="111"/>
      <c r="B4388" s="111" t="s">
        <v>200</v>
      </c>
      <c r="C4388" s="148" t="e">
        <f>AVERAGE(B4380,C4379,D4378,E4377,F4382,G4381)</f>
        <v>#DIV/0!</v>
      </c>
      <c r="D4388" s="148" t="e">
        <f>STDEV(B4380,C4379,D4378,E4377,F4382,G4381)</f>
        <v>#DIV/0!</v>
      </c>
      <c r="E4388" s="148" t="e">
        <f t="shared" si="729"/>
        <v>#DIV/0!</v>
      </c>
      <c r="F4388" s="111"/>
      <c r="G4388" s="111"/>
      <c r="I4388" s="111" t="s">
        <v>200</v>
      </c>
      <c r="J4388" s="148" t="e">
        <f>AVERAGE(I4380,J4379,K4378,L4377,M4382,N4381)</f>
        <v>#DIV/0!</v>
      </c>
      <c r="K4388" s="148" t="e">
        <f>STDEV(I4380,J4379,K4378,L4377,M4382,N4381)</f>
        <v>#DIV/0!</v>
      </c>
      <c r="L4388" s="148" t="e">
        <f t="shared" si="730"/>
        <v>#DIV/0!</v>
      </c>
      <c r="M4388" s="111"/>
      <c r="N4388" s="111"/>
      <c r="P4388" s="111" t="s">
        <v>200</v>
      </c>
      <c r="Q4388" s="148" t="e">
        <f>AVERAGE(P4380,Q4379,R4378,S4377,T4382,U4381)</f>
        <v>#DIV/0!</v>
      </c>
      <c r="R4388" s="148" t="e">
        <f>STDEV(P4380,Q4379,R4378,S4377,T4382,U4381)</f>
        <v>#DIV/0!</v>
      </c>
      <c r="S4388" s="148" t="e">
        <f t="shared" si="731"/>
        <v>#DIV/0!</v>
      </c>
      <c r="T4388" s="111"/>
      <c r="U4388" s="111"/>
    </row>
    <row r="4389" spans="1:21" s="148" customFormat="1" x14ac:dyDescent="0.3">
      <c r="A4389" s="111"/>
      <c r="B4389" s="111" t="s">
        <v>201</v>
      </c>
      <c r="C4389" s="148" t="e">
        <f>AVERAGE(B4381,C4382,D4382,E4381,F4380,G4379)</f>
        <v>#DIV/0!</v>
      </c>
      <c r="D4389" s="148" t="e">
        <f>STDEV(B4381,C4382,D4382,E4381,F4380,G4379)</f>
        <v>#DIV/0!</v>
      </c>
      <c r="E4389" s="148" t="e">
        <f t="shared" si="729"/>
        <v>#DIV/0!</v>
      </c>
      <c r="F4389" s="111"/>
      <c r="G4389" s="111"/>
      <c r="I4389" s="111" t="s">
        <v>201</v>
      </c>
      <c r="J4389" s="148" t="e">
        <f>AVERAGE(I4381,J4382,K4382,L4381,M4380,N4379)</f>
        <v>#DIV/0!</v>
      </c>
      <c r="K4389" s="148" t="e">
        <f>STDEV(I4381,J4382,K4382,L4381,M4380,N4379)</f>
        <v>#DIV/0!</v>
      </c>
      <c r="L4389" s="148" t="e">
        <f t="shared" si="730"/>
        <v>#DIV/0!</v>
      </c>
      <c r="M4389" s="111"/>
      <c r="N4389" s="111"/>
      <c r="P4389" s="111" t="s">
        <v>201</v>
      </c>
      <c r="Q4389" s="148" t="e">
        <f>AVERAGE(P4381,Q4382,R4382,S4381,T4380,U4379)</f>
        <v>#DIV/0!</v>
      </c>
      <c r="R4389" s="148" t="e">
        <f>STDEV(P4381,Q4382,R4382,S4381,T4380,U4379)</f>
        <v>#DIV/0!</v>
      </c>
      <c r="S4389" s="148" t="e">
        <f t="shared" si="731"/>
        <v>#DIV/0!</v>
      </c>
      <c r="T4389" s="111"/>
      <c r="U4389" s="111"/>
    </row>
    <row r="4390" spans="1:21" s="148" customFormat="1" x14ac:dyDescent="0.3">
      <c r="A4390" s="111"/>
      <c r="B4390" s="111" t="s">
        <v>202</v>
      </c>
      <c r="C4390" s="148" t="e">
        <f>AVERAGE(B4383,C4381,D4380,G4378,F4383,E4384)</f>
        <v>#DIV/0!</v>
      </c>
      <c r="D4390" s="148" t="e">
        <f>STDEV(B4383,C4381,D4380,G4378,F4383,E4384)</f>
        <v>#DIV/0!</v>
      </c>
      <c r="E4390" s="148" t="e">
        <f t="shared" si="729"/>
        <v>#DIV/0!</v>
      </c>
      <c r="F4390" s="111"/>
      <c r="G4390" s="111"/>
      <c r="I4390" s="111" t="s">
        <v>202</v>
      </c>
      <c r="J4390" s="148" t="e">
        <f>AVERAGE(I4383,J4381,K4380,N4378,M4383,L4384)</f>
        <v>#DIV/0!</v>
      </c>
      <c r="K4390" s="148" t="e">
        <f>STDEV(I4383,J4381,K4380,N4378,M4383,L4384)</f>
        <v>#DIV/0!</v>
      </c>
      <c r="L4390" s="148" t="e">
        <f t="shared" si="730"/>
        <v>#DIV/0!</v>
      </c>
      <c r="M4390" s="111"/>
      <c r="N4390" s="111"/>
      <c r="P4390" s="111" t="s">
        <v>202</v>
      </c>
      <c r="Q4390" s="148" t="e">
        <f>AVERAGE(P4383,Q4381,R4380,U4378,T4383,S4384)</f>
        <v>#DIV/0!</v>
      </c>
      <c r="R4390" s="148" t="e">
        <f>STDEV(P4383,Q4381,R4380,U4378,T4383,S4384)</f>
        <v>#DIV/0!</v>
      </c>
      <c r="S4390" s="148" t="e">
        <f t="shared" si="731"/>
        <v>#DIV/0!</v>
      </c>
      <c r="T4390" s="111"/>
      <c r="U4390" s="111"/>
    </row>
    <row r="4391" spans="1:21" s="148" customFormat="1" x14ac:dyDescent="0.3">
      <c r="A4391" s="111"/>
      <c r="B4391" s="111" t="s">
        <v>204</v>
      </c>
      <c r="C4391" s="148" t="e">
        <f>AVERAGE(B4384,C4383,D4384,E4383,F4384,G4383)</f>
        <v>#DIV/0!</v>
      </c>
      <c r="D4391" s="148" t="e">
        <f>STDEV(B4384,C4383,D4384,E4383,F4384,G4383)</f>
        <v>#DIV/0!</v>
      </c>
      <c r="E4391" s="148" t="e">
        <f t="shared" si="729"/>
        <v>#DIV/0!</v>
      </c>
      <c r="F4391" s="111"/>
      <c r="G4391" s="111"/>
      <c r="I4391" s="111" t="s">
        <v>204</v>
      </c>
      <c r="J4391" s="148" t="e">
        <f>AVERAGE(I4384,J4383,K4384,L4383,M4384,N4383)</f>
        <v>#DIV/0!</v>
      </c>
      <c r="K4391" s="148" t="e">
        <f>STDEV(I4384,J4383,K4384,L4383,M4384,N4383)</f>
        <v>#DIV/0!</v>
      </c>
      <c r="L4391" s="148" t="e">
        <f t="shared" si="730"/>
        <v>#DIV/0!</v>
      </c>
      <c r="M4391" s="111"/>
      <c r="N4391" s="111"/>
      <c r="P4391" s="111" t="s">
        <v>204</v>
      </c>
      <c r="Q4391" s="148" t="e">
        <f>AVERAGE(P4384,Q4383,R4384,S4383,T4384,U4383)</f>
        <v>#DIV/0!</v>
      </c>
      <c r="R4391" s="148" t="e">
        <f>STDEV(P4384,Q4383,R4384,S4383,T4384,U4383)</f>
        <v>#DIV/0!</v>
      </c>
      <c r="S4391" s="148" t="e">
        <f t="shared" si="731"/>
        <v>#DIV/0!</v>
      </c>
      <c r="T4391" s="111"/>
      <c r="U4391" s="111"/>
    </row>
    <row r="4392" spans="1:21" s="148" customFormat="1" x14ac:dyDescent="0.3">
      <c r="A4392" s="111"/>
      <c r="B4392" s="111"/>
      <c r="C4392" s="111"/>
      <c r="D4392" s="111"/>
      <c r="E4392" s="111"/>
      <c r="F4392" s="111"/>
      <c r="G4392" s="111"/>
      <c r="I4392" s="111"/>
      <c r="J4392" s="111"/>
      <c r="K4392" s="111"/>
      <c r="L4392" s="111"/>
      <c r="M4392" s="111"/>
      <c r="N4392" s="111"/>
      <c r="P4392" s="111"/>
      <c r="Q4392" s="111"/>
      <c r="R4392" s="111"/>
      <c r="S4392" s="111"/>
      <c r="T4392" s="111"/>
      <c r="U4392" s="111"/>
    </row>
    <row r="4393" spans="1:21" s="148" customFormat="1" x14ac:dyDescent="0.3">
      <c r="A4393" s="111"/>
      <c r="B4393" s="52" t="s">
        <v>194</v>
      </c>
      <c r="C4393" s="106"/>
      <c r="D4393" s="106"/>
      <c r="E4393" s="106"/>
      <c r="F4393" s="106"/>
      <c r="G4393" s="106"/>
      <c r="H4393" s="106"/>
      <c r="I4393" s="52" t="s">
        <v>195</v>
      </c>
      <c r="J4393" s="106"/>
      <c r="K4393" s="106"/>
      <c r="L4393" s="106"/>
      <c r="M4393" s="106"/>
      <c r="N4393" s="106"/>
      <c r="O4393" s="106"/>
      <c r="P4393" s="52" t="s">
        <v>196</v>
      </c>
      <c r="Q4393" s="106"/>
      <c r="R4393" s="106"/>
      <c r="S4393" s="106"/>
      <c r="T4393" s="106"/>
      <c r="U4393" s="106"/>
    </row>
    <row r="4394" spans="1:21" s="148" customFormat="1" x14ac:dyDescent="0.3">
      <c r="A4394" s="111"/>
      <c r="B4394" s="131"/>
      <c r="C4394" s="131"/>
      <c r="D4394" s="131"/>
      <c r="E4394" s="131"/>
      <c r="F4394" s="131"/>
      <c r="G4394" s="131"/>
      <c r="H4394" s="106"/>
      <c r="I4394" s="131"/>
      <c r="J4394" s="131"/>
      <c r="K4394" s="131"/>
      <c r="L4394" s="131"/>
      <c r="M4394" s="131"/>
      <c r="N4394" s="131"/>
      <c r="O4394" s="106"/>
      <c r="P4394" s="131"/>
      <c r="Q4394" s="131"/>
      <c r="R4394" s="131"/>
      <c r="S4394" s="131"/>
      <c r="T4394" s="131"/>
      <c r="U4394" s="131"/>
    </row>
    <row r="4395" spans="1:21" s="148" customFormat="1" x14ac:dyDescent="0.3">
      <c r="A4395" s="111"/>
      <c r="B4395" s="132"/>
      <c r="C4395" s="133"/>
      <c r="D4395" s="133"/>
      <c r="E4395" s="134"/>
      <c r="F4395" s="133"/>
      <c r="G4395" s="133"/>
      <c r="H4395" s="106"/>
      <c r="I4395" s="132"/>
      <c r="J4395" s="133"/>
      <c r="K4395" s="133"/>
      <c r="L4395" s="134"/>
      <c r="M4395" s="133"/>
      <c r="N4395" s="133"/>
      <c r="O4395" s="106"/>
      <c r="P4395" s="132"/>
      <c r="Q4395" s="133"/>
      <c r="R4395" s="133"/>
      <c r="S4395" s="134"/>
      <c r="T4395" s="133"/>
      <c r="U4395" s="133"/>
    </row>
    <row r="4396" spans="1:21" s="148" customFormat="1" x14ac:dyDescent="0.3">
      <c r="A4396" s="111"/>
      <c r="B4396" s="133"/>
      <c r="C4396" s="132"/>
      <c r="D4396" s="134"/>
      <c r="E4396" s="133"/>
      <c r="F4396" s="135"/>
      <c r="G4396" s="136"/>
      <c r="H4396" s="106"/>
      <c r="I4396" s="133"/>
      <c r="J4396" s="132"/>
      <c r="K4396" s="134"/>
      <c r="L4396" s="133"/>
      <c r="M4396" s="135"/>
      <c r="N4396" s="136"/>
      <c r="O4396" s="106"/>
      <c r="P4396" s="133"/>
      <c r="Q4396" s="132"/>
      <c r="R4396" s="134"/>
      <c r="S4396" s="133"/>
      <c r="T4396" s="135"/>
      <c r="U4396" s="136"/>
    </row>
    <row r="4397" spans="1:21" s="148" customFormat="1" x14ac:dyDescent="0.3">
      <c r="A4397" s="111"/>
      <c r="B4397" s="135"/>
      <c r="C4397" s="134"/>
      <c r="D4397" s="132"/>
      <c r="E4397" s="135"/>
      <c r="F4397" s="135"/>
      <c r="G4397" s="137"/>
      <c r="H4397" s="106"/>
      <c r="I4397" s="135"/>
      <c r="J4397" s="134"/>
      <c r="K4397" s="132"/>
      <c r="L4397" s="135"/>
      <c r="M4397" s="135"/>
      <c r="N4397" s="137"/>
      <c r="O4397" s="106"/>
      <c r="P4397" s="135"/>
      <c r="Q4397" s="134"/>
      <c r="R4397" s="132"/>
      <c r="S4397" s="135"/>
      <c r="T4397" s="135"/>
      <c r="U4397" s="137"/>
    </row>
    <row r="4398" spans="1:21" s="148" customFormat="1" x14ac:dyDescent="0.3">
      <c r="A4398" s="111"/>
      <c r="B4398" s="134"/>
      <c r="C4398" s="135"/>
      <c r="D4398" s="136"/>
      <c r="E4398" s="132"/>
      <c r="F4398" s="137"/>
      <c r="G4398" s="135"/>
      <c r="H4398" s="106"/>
      <c r="I4398" s="134"/>
      <c r="J4398" s="135"/>
      <c r="K4398" s="136"/>
      <c r="L4398" s="132"/>
      <c r="M4398" s="137"/>
      <c r="N4398" s="135"/>
      <c r="O4398" s="106"/>
      <c r="P4398" s="134"/>
      <c r="Q4398" s="135"/>
      <c r="R4398" s="136"/>
      <c r="S4398" s="132"/>
      <c r="T4398" s="137"/>
      <c r="U4398" s="135"/>
    </row>
    <row r="4399" spans="1:21" s="148" customFormat="1" x14ac:dyDescent="0.3">
      <c r="A4399" s="111"/>
      <c r="B4399" s="137"/>
      <c r="C4399" s="136"/>
      <c r="D4399" s="135"/>
      <c r="E4399" s="137"/>
      <c r="F4399" s="132"/>
      <c r="G4399" s="134"/>
      <c r="H4399" s="106"/>
      <c r="I4399" s="137"/>
      <c r="J4399" s="136"/>
      <c r="K4399" s="135"/>
      <c r="L4399" s="137"/>
      <c r="M4399" s="132"/>
      <c r="N4399" s="134"/>
      <c r="O4399" s="106"/>
      <c r="P4399" s="137"/>
      <c r="Q4399" s="136"/>
      <c r="R4399" s="135"/>
      <c r="S4399" s="137"/>
      <c r="T4399" s="132"/>
      <c r="U4399" s="134"/>
    </row>
    <row r="4400" spans="1:21" s="148" customFormat="1" x14ac:dyDescent="0.3">
      <c r="A4400" s="111"/>
      <c r="B4400" s="135"/>
      <c r="C4400" s="137"/>
      <c r="D4400" s="137"/>
      <c r="E4400" s="135"/>
      <c r="F4400" s="134"/>
      <c r="G4400" s="132"/>
      <c r="H4400" s="106"/>
      <c r="I4400" s="135"/>
      <c r="J4400" s="137"/>
      <c r="K4400" s="137"/>
      <c r="L4400" s="135"/>
      <c r="M4400" s="134"/>
      <c r="N4400" s="132"/>
      <c r="O4400" s="106"/>
      <c r="P4400" s="135"/>
      <c r="Q4400" s="137"/>
      <c r="R4400" s="137"/>
      <c r="S4400" s="135"/>
      <c r="T4400" s="134"/>
      <c r="U4400" s="132"/>
    </row>
    <row r="4401" spans="1:21" s="148" customFormat="1" x14ac:dyDescent="0.3">
      <c r="A4401" s="111"/>
      <c r="B4401" s="136"/>
      <c r="C4401" s="138"/>
      <c r="D4401" s="135"/>
      <c r="E4401" s="138"/>
      <c r="F4401" s="136"/>
      <c r="G4401" s="138"/>
      <c r="H4401" s="106"/>
      <c r="I4401" s="136"/>
      <c r="J4401" s="138"/>
      <c r="K4401" s="135"/>
      <c r="L4401" s="138"/>
      <c r="M4401" s="136"/>
      <c r="N4401" s="138"/>
      <c r="O4401" s="106"/>
      <c r="P4401" s="136"/>
      <c r="Q4401" s="138"/>
      <c r="R4401" s="135"/>
      <c r="S4401" s="138"/>
      <c r="T4401" s="136"/>
      <c r="U4401" s="138"/>
    </row>
    <row r="4402" spans="1:21" s="148" customFormat="1" x14ac:dyDescent="0.3">
      <c r="A4402" s="111"/>
      <c r="B4402" s="145"/>
      <c r="C4402" s="146"/>
      <c r="D4402" s="145"/>
      <c r="E4402" s="147"/>
      <c r="F4402" s="145"/>
      <c r="G4402" s="146"/>
      <c r="H4402" s="106"/>
      <c r="I4402" s="145"/>
      <c r="J4402" s="146"/>
      <c r="K4402" s="145"/>
      <c r="L4402" s="147"/>
      <c r="M4402" s="145"/>
      <c r="N4402" s="146"/>
      <c r="O4402" s="106"/>
      <c r="P4402" s="145"/>
      <c r="Q4402" s="146"/>
      <c r="R4402" s="145"/>
      <c r="S4402" s="147"/>
      <c r="T4402" s="145"/>
      <c r="U4402" s="146"/>
    </row>
    <row r="4403" spans="1:21" s="148" customFormat="1" x14ac:dyDescent="0.3">
      <c r="A4403" s="111"/>
      <c r="C4403" s="111" t="s">
        <v>197</v>
      </c>
      <c r="D4403" s="111" t="s">
        <v>3</v>
      </c>
      <c r="E4403" s="111" t="s">
        <v>203</v>
      </c>
      <c r="J4403" s="111" t="s">
        <v>197</v>
      </c>
      <c r="K4403" s="111" t="s">
        <v>3</v>
      </c>
      <c r="L4403" s="111" t="s">
        <v>203</v>
      </c>
      <c r="Q4403" s="111" t="s">
        <v>197</v>
      </c>
      <c r="R4403" s="111" t="s">
        <v>3</v>
      </c>
      <c r="S4403" s="111" t="s">
        <v>203</v>
      </c>
    </row>
    <row r="4404" spans="1:21" s="148" customFormat="1" x14ac:dyDescent="0.3">
      <c r="A4404" s="111"/>
      <c r="B4404" s="111" t="s">
        <v>199</v>
      </c>
      <c r="C4404" s="148" t="e">
        <f>AVERAGE(B4395,C4396,D4397,E4398,F4399,G4400)</f>
        <v>#DIV/0!</v>
      </c>
      <c r="D4404" s="148" t="e">
        <f>STDEV(B4395,C4396,D4397,E4398,F4399,G4400)</f>
        <v>#DIV/0!</v>
      </c>
      <c r="E4404" s="148" t="e">
        <f>ROUND((D4404/C4404)*100,2)&amp;"%"</f>
        <v>#DIV/0!</v>
      </c>
      <c r="I4404" s="111" t="s">
        <v>199</v>
      </c>
      <c r="J4404" s="148" t="e">
        <f>AVERAGE(I4395,J4396,K4397,L4398,M4399,N4400)</f>
        <v>#DIV/0!</v>
      </c>
      <c r="K4404" s="148" t="e">
        <f>STDEV(I4395,J4396,K4397,L4398,M4399,N4400)</f>
        <v>#DIV/0!</v>
      </c>
      <c r="L4404" s="148" t="e">
        <f>ROUND((K4404/J4404)*100,2)&amp;"%"</f>
        <v>#DIV/0!</v>
      </c>
      <c r="P4404" s="111" t="s">
        <v>199</v>
      </c>
      <c r="Q4404" s="148" t="e">
        <f>AVERAGE(P4395,Q4396,R4397,S4398,T4399,U4400)</f>
        <v>#DIV/0!</v>
      </c>
      <c r="R4404" s="148" t="e">
        <f>STDEV(P4395,Q4396,R4397,S4398,T4399,U4400)</f>
        <v>#DIV/0!</v>
      </c>
      <c r="S4404" s="148" t="e">
        <f>ROUND((R4404/Q4404)*100,2)&amp;"%"</f>
        <v>#DIV/0!</v>
      </c>
    </row>
    <row r="4405" spans="1:21" s="148" customFormat="1" x14ac:dyDescent="0.3">
      <c r="A4405" s="111"/>
      <c r="B4405" s="111" t="s">
        <v>198</v>
      </c>
      <c r="C4405" s="148" t="e">
        <f>AVERAGE(B4396,C4395,D4395,F4395,G4395,E4396)</f>
        <v>#DIV/0!</v>
      </c>
      <c r="D4405" s="148" t="e">
        <f>STDEV(B4396,C4395,D4395,E4396,F4395,G4395)</f>
        <v>#DIV/0!</v>
      </c>
      <c r="E4405" s="148" t="e">
        <f t="shared" ref="E4405:E4409" si="732">ROUND((D4405/C4405)*100,2)&amp;"%"</f>
        <v>#DIV/0!</v>
      </c>
      <c r="F4405" s="111"/>
      <c r="G4405" s="111"/>
      <c r="I4405" s="111" t="s">
        <v>198</v>
      </c>
      <c r="J4405" s="148" t="e">
        <f>AVERAGE(I4396,J4395,K4395,M4395,N4395,L4396)</f>
        <v>#DIV/0!</v>
      </c>
      <c r="K4405" s="148" t="e">
        <f>STDEV(I4396,J4395,K4395,L4396,M4395,N4395)</f>
        <v>#DIV/0!</v>
      </c>
      <c r="L4405" s="148" t="e">
        <f t="shared" ref="L4405:L4409" si="733">ROUND((K4405/J4405)*100,2)&amp;"%"</f>
        <v>#DIV/0!</v>
      </c>
      <c r="M4405" s="111"/>
      <c r="N4405" s="111"/>
      <c r="P4405" s="111" t="s">
        <v>198</v>
      </c>
      <c r="Q4405" s="148" t="e">
        <f>AVERAGE(P4396,Q4395,R4395,T4395,U4395,S4396)</f>
        <v>#DIV/0!</v>
      </c>
      <c r="R4405" s="148" t="e">
        <f>STDEV(P4396,Q4395,R4395,S4396,T4395,U4395)</f>
        <v>#DIV/0!</v>
      </c>
      <c r="S4405" s="148" t="e">
        <f t="shared" ref="S4405:S4409" si="734">ROUND((R4405/Q4405)*100,2)&amp;"%"</f>
        <v>#DIV/0!</v>
      </c>
      <c r="T4405" s="111"/>
      <c r="U4405" s="111"/>
    </row>
    <row r="4406" spans="1:21" s="148" customFormat="1" x14ac:dyDescent="0.3">
      <c r="A4406" s="111"/>
      <c r="B4406" s="111" t="s">
        <v>200</v>
      </c>
      <c r="C4406" s="148" t="e">
        <f>AVERAGE(B4398,C4397,D4396,E4395,F4400,G4399)</f>
        <v>#DIV/0!</v>
      </c>
      <c r="D4406" s="148" t="e">
        <f>STDEV(B4398,C4397,D4396,E4395,F4400,G4399)</f>
        <v>#DIV/0!</v>
      </c>
      <c r="E4406" s="148" t="e">
        <f t="shared" si="732"/>
        <v>#DIV/0!</v>
      </c>
      <c r="F4406" s="111"/>
      <c r="G4406" s="111"/>
      <c r="I4406" s="111" t="s">
        <v>200</v>
      </c>
      <c r="J4406" s="148" t="e">
        <f>AVERAGE(I4398,J4397,K4396,L4395,M4400,N4399)</f>
        <v>#DIV/0!</v>
      </c>
      <c r="K4406" s="148" t="e">
        <f>STDEV(I4398,J4397,K4396,L4395,M4400,N4399)</f>
        <v>#DIV/0!</v>
      </c>
      <c r="L4406" s="148" t="e">
        <f t="shared" si="733"/>
        <v>#DIV/0!</v>
      </c>
      <c r="M4406" s="111"/>
      <c r="N4406" s="111"/>
      <c r="P4406" s="111" t="s">
        <v>200</v>
      </c>
      <c r="Q4406" s="148" t="e">
        <f>AVERAGE(P4398,Q4397,R4396,S4395,T4400,U4399)</f>
        <v>#DIV/0!</v>
      </c>
      <c r="R4406" s="148" t="e">
        <f>STDEV(P4398,Q4397,R4396,S4395,T4400,U4399)</f>
        <v>#DIV/0!</v>
      </c>
      <c r="S4406" s="148" t="e">
        <f t="shared" si="734"/>
        <v>#DIV/0!</v>
      </c>
      <c r="T4406" s="111"/>
      <c r="U4406" s="111"/>
    </row>
    <row r="4407" spans="1:21" s="148" customFormat="1" x14ac:dyDescent="0.3">
      <c r="A4407" s="111"/>
      <c r="B4407" s="111" t="s">
        <v>201</v>
      </c>
      <c r="C4407" s="148" t="e">
        <f>AVERAGE(B4399,C4400,D4400,E4399,F4398,G4397)</f>
        <v>#DIV/0!</v>
      </c>
      <c r="D4407" s="148" t="e">
        <f>STDEV(B4399,C4400,D4400,E4399,F4398,G4397)</f>
        <v>#DIV/0!</v>
      </c>
      <c r="E4407" s="148" t="e">
        <f t="shared" si="732"/>
        <v>#DIV/0!</v>
      </c>
      <c r="F4407" s="111"/>
      <c r="G4407" s="111"/>
      <c r="I4407" s="111" t="s">
        <v>201</v>
      </c>
      <c r="J4407" s="148" t="e">
        <f>AVERAGE(I4399,J4400,K4400,L4399,M4398,N4397)</f>
        <v>#DIV/0!</v>
      </c>
      <c r="K4407" s="148" t="e">
        <f>STDEV(I4399,J4400,K4400,L4399,M4398,N4397)</f>
        <v>#DIV/0!</v>
      </c>
      <c r="L4407" s="148" t="e">
        <f t="shared" si="733"/>
        <v>#DIV/0!</v>
      </c>
      <c r="M4407" s="111"/>
      <c r="N4407" s="111"/>
      <c r="P4407" s="111" t="s">
        <v>201</v>
      </c>
      <c r="Q4407" s="148" t="e">
        <f>AVERAGE(P4399,Q4400,R4400,S4399,T4398,U4397)</f>
        <v>#DIV/0!</v>
      </c>
      <c r="R4407" s="148" t="e">
        <f>STDEV(P4399,Q4400,R4400,S4399,T4398,U4397)</f>
        <v>#DIV/0!</v>
      </c>
      <c r="S4407" s="148" t="e">
        <f t="shared" si="734"/>
        <v>#DIV/0!</v>
      </c>
      <c r="T4407" s="111"/>
      <c r="U4407" s="111"/>
    </row>
    <row r="4408" spans="1:21" s="148" customFormat="1" x14ac:dyDescent="0.3">
      <c r="A4408" s="111"/>
      <c r="B4408" s="111" t="s">
        <v>202</v>
      </c>
      <c r="C4408" s="148" t="e">
        <f>AVERAGE(B4401,C4399,D4398,G4396,F4401,E4402)</f>
        <v>#DIV/0!</v>
      </c>
      <c r="D4408" s="148" t="e">
        <f>STDEV(B4401,C4399,D4398,G4396,F4401,E4402)</f>
        <v>#DIV/0!</v>
      </c>
      <c r="E4408" s="148" t="e">
        <f t="shared" si="732"/>
        <v>#DIV/0!</v>
      </c>
      <c r="F4408" s="111"/>
      <c r="G4408" s="111"/>
      <c r="I4408" s="111" t="s">
        <v>202</v>
      </c>
      <c r="J4408" s="148" t="e">
        <f>AVERAGE(I4401,J4399,K4398,N4396,M4401,L4402)</f>
        <v>#DIV/0!</v>
      </c>
      <c r="K4408" s="148" t="e">
        <f>STDEV(I4401,J4399,K4398,N4396,M4401,L4402)</f>
        <v>#DIV/0!</v>
      </c>
      <c r="L4408" s="148" t="e">
        <f t="shared" si="733"/>
        <v>#DIV/0!</v>
      </c>
      <c r="M4408" s="111"/>
      <c r="N4408" s="111"/>
      <c r="P4408" s="111" t="s">
        <v>202</v>
      </c>
      <c r="Q4408" s="148" t="e">
        <f>AVERAGE(P4401,Q4399,R4398,U4396,T4401,S4402)</f>
        <v>#DIV/0!</v>
      </c>
      <c r="R4408" s="148" t="e">
        <f>STDEV(P4401,Q4399,R4398,U4396,T4401,S4402)</f>
        <v>#DIV/0!</v>
      </c>
      <c r="S4408" s="148" t="e">
        <f t="shared" si="734"/>
        <v>#DIV/0!</v>
      </c>
      <c r="T4408" s="111"/>
      <c r="U4408" s="111"/>
    </row>
    <row r="4409" spans="1:21" s="148" customFormat="1" x14ac:dyDescent="0.3">
      <c r="A4409" s="111"/>
      <c r="B4409" s="111" t="s">
        <v>204</v>
      </c>
      <c r="C4409" s="148" t="e">
        <f>AVERAGE(B4402,C4401,D4402,E4401,F4402,G4401)</f>
        <v>#DIV/0!</v>
      </c>
      <c r="D4409" s="148" t="e">
        <f>STDEV(B4402,C4401,D4402,E4401,F4402,G4401)</f>
        <v>#DIV/0!</v>
      </c>
      <c r="E4409" s="148" t="e">
        <f t="shared" si="732"/>
        <v>#DIV/0!</v>
      </c>
      <c r="F4409" s="111"/>
      <c r="G4409" s="111"/>
      <c r="I4409" s="111" t="s">
        <v>204</v>
      </c>
      <c r="J4409" s="148" t="e">
        <f>AVERAGE(I4402,J4401,K4402,L4401,M4402,N4401)</f>
        <v>#DIV/0!</v>
      </c>
      <c r="K4409" s="148" t="e">
        <f>STDEV(I4402,J4401,K4402,L4401,M4402,N4401)</f>
        <v>#DIV/0!</v>
      </c>
      <c r="L4409" s="148" t="e">
        <f t="shared" si="733"/>
        <v>#DIV/0!</v>
      </c>
      <c r="M4409" s="111"/>
      <c r="N4409" s="111"/>
      <c r="P4409" s="111" t="s">
        <v>204</v>
      </c>
      <c r="Q4409" s="148" t="e">
        <f>AVERAGE(P4402,Q4401,R4402,S4401,T4402,U4401)</f>
        <v>#DIV/0!</v>
      </c>
      <c r="R4409" s="148" t="e">
        <f>STDEV(P4402,Q4401,R4402,S4401,T4402,U4401)</f>
        <v>#DIV/0!</v>
      </c>
      <c r="S4409" s="148" t="e">
        <f t="shared" si="734"/>
        <v>#DIV/0!</v>
      </c>
      <c r="T4409" s="111"/>
      <c r="U4409" s="111"/>
    </row>
    <row r="4410" spans="1:21" s="148" customFormat="1" x14ac:dyDescent="0.3">
      <c r="A4410" s="111"/>
      <c r="B4410" s="111"/>
      <c r="C4410" s="111"/>
      <c r="D4410" s="111"/>
      <c r="E4410" s="111"/>
      <c r="F4410" s="111"/>
      <c r="G4410" s="111"/>
      <c r="I4410" s="111"/>
      <c r="J4410" s="111"/>
      <c r="K4410" s="111"/>
      <c r="L4410" s="111"/>
      <c r="M4410" s="111"/>
      <c r="N4410" s="111"/>
      <c r="P4410" s="111"/>
      <c r="Q4410" s="111"/>
      <c r="R4410" s="111"/>
      <c r="S4410" s="111"/>
      <c r="T4410" s="111"/>
      <c r="U4410" s="111"/>
    </row>
    <row r="4411" spans="1:21" s="148" customFormat="1" x14ac:dyDescent="0.3">
      <c r="A4411" s="111"/>
      <c r="B4411" s="52" t="s">
        <v>194</v>
      </c>
      <c r="C4411" s="106"/>
      <c r="D4411" s="106"/>
      <c r="E4411" s="106"/>
      <c r="F4411" s="106"/>
      <c r="G4411" s="106"/>
      <c r="H4411" s="106"/>
      <c r="I4411" s="52" t="s">
        <v>195</v>
      </c>
      <c r="J4411" s="106"/>
      <c r="K4411" s="106"/>
      <c r="L4411" s="106"/>
      <c r="M4411" s="106"/>
      <c r="N4411" s="106"/>
      <c r="O4411" s="106"/>
      <c r="P4411" s="52" t="s">
        <v>196</v>
      </c>
      <c r="Q4411" s="106"/>
      <c r="R4411" s="106"/>
      <c r="S4411" s="106"/>
      <c r="T4411" s="106"/>
      <c r="U4411" s="106"/>
    </row>
    <row r="4412" spans="1:21" s="148" customFormat="1" x14ac:dyDescent="0.3">
      <c r="A4412" s="111"/>
      <c r="B4412" s="131"/>
      <c r="C4412" s="131"/>
      <c r="D4412" s="131"/>
      <c r="E4412" s="131"/>
      <c r="F4412" s="131"/>
      <c r="G4412" s="131"/>
      <c r="H4412" s="106"/>
      <c r="I4412" s="131"/>
      <c r="J4412" s="131"/>
      <c r="K4412" s="131"/>
      <c r="L4412" s="131"/>
      <c r="M4412" s="131"/>
      <c r="N4412" s="131"/>
      <c r="O4412" s="106"/>
      <c r="P4412" s="131"/>
      <c r="Q4412" s="131"/>
      <c r="R4412" s="131"/>
      <c r="S4412" s="131"/>
      <c r="T4412" s="131"/>
      <c r="U4412" s="131"/>
    </row>
    <row r="4413" spans="1:21" s="148" customFormat="1" x14ac:dyDescent="0.3">
      <c r="A4413" s="111"/>
      <c r="B4413" s="132"/>
      <c r="C4413" s="133"/>
      <c r="D4413" s="133"/>
      <c r="E4413" s="134"/>
      <c r="F4413" s="133"/>
      <c r="G4413" s="133"/>
      <c r="H4413" s="106"/>
      <c r="I4413" s="132"/>
      <c r="J4413" s="133"/>
      <c r="K4413" s="133"/>
      <c r="L4413" s="134"/>
      <c r="M4413" s="133"/>
      <c r="N4413" s="133"/>
      <c r="O4413" s="106"/>
      <c r="P4413" s="132"/>
      <c r="Q4413" s="133"/>
      <c r="R4413" s="133"/>
      <c r="S4413" s="134"/>
      <c r="T4413" s="133"/>
      <c r="U4413" s="133"/>
    </row>
    <row r="4414" spans="1:21" s="148" customFormat="1" x14ac:dyDescent="0.3">
      <c r="A4414" s="111"/>
      <c r="B4414" s="133"/>
      <c r="C4414" s="132"/>
      <c r="D4414" s="134"/>
      <c r="E4414" s="133"/>
      <c r="F4414" s="135"/>
      <c r="G4414" s="136"/>
      <c r="H4414" s="106"/>
      <c r="I4414" s="133"/>
      <c r="J4414" s="132"/>
      <c r="K4414" s="134"/>
      <c r="L4414" s="133"/>
      <c r="M4414" s="135"/>
      <c r="N4414" s="136"/>
      <c r="O4414" s="106"/>
      <c r="P4414" s="133"/>
      <c r="Q4414" s="132"/>
      <c r="R4414" s="134"/>
      <c r="S4414" s="133"/>
      <c r="T4414" s="135"/>
      <c r="U4414" s="136"/>
    </row>
    <row r="4415" spans="1:21" s="148" customFormat="1" x14ac:dyDescent="0.3">
      <c r="A4415" s="111"/>
      <c r="B4415" s="135"/>
      <c r="C4415" s="134"/>
      <c r="D4415" s="132"/>
      <c r="E4415" s="135"/>
      <c r="F4415" s="135"/>
      <c r="G4415" s="137"/>
      <c r="H4415" s="106"/>
      <c r="I4415" s="135"/>
      <c r="J4415" s="134"/>
      <c r="K4415" s="132"/>
      <c r="L4415" s="135"/>
      <c r="M4415" s="135"/>
      <c r="N4415" s="137"/>
      <c r="O4415" s="106"/>
      <c r="P4415" s="135"/>
      <c r="Q4415" s="134"/>
      <c r="R4415" s="132"/>
      <c r="S4415" s="135"/>
      <c r="T4415" s="135"/>
      <c r="U4415" s="137"/>
    </row>
    <row r="4416" spans="1:21" s="148" customFormat="1" x14ac:dyDescent="0.3">
      <c r="A4416" s="111"/>
      <c r="B4416" s="134"/>
      <c r="C4416" s="135"/>
      <c r="D4416" s="136"/>
      <c r="E4416" s="132"/>
      <c r="F4416" s="137"/>
      <c r="G4416" s="135"/>
      <c r="H4416" s="106"/>
      <c r="I4416" s="134"/>
      <c r="J4416" s="135"/>
      <c r="K4416" s="136"/>
      <c r="L4416" s="132"/>
      <c r="M4416" s="137"/>
      <c r="N4416" s="135"/>
      <c r="O4416" s="106"/>
      <c r="P4416" s="134"/>
      <c r="Q4416" s="135"/>
      <c r="R4416" s="136"/>
      <c r="S4416" s="132"/>
      <c r="T4416" s="137"/>
      <c r="U4416" s="135"/>
    </row>
    <row r="4417" spans="1:21" s="148" customFormat="1" x14ac:dyDescent="0.3">
      <c r="A4417" s="111"/>
      <c r="B4417" s="137"/>
      <c r="C4417" s="136"/>
      <c r="D4417" s="135"/>
      <c r="E4417" s="137"/>
      <c r="F4417" s="132"/>
      <c r="G4417" s="134"/>
      <c r="H4417" s="106"/>
      <c r="I4417" s="137"/>
      <c r="J4417" s="136"/>
      <c r="K4417" s="135"/>
      <c r="L4417" s="137"/>
      <c r="M4417" s="132"/>
      <c r="N4417" s="134"/>
      <c r="O4417" s="106"/>
      <c r="P4417" s="137"/>
      <c r="Q4417" s="136"/>
      <c r="R4417" s="135"/>
      <c r="S4417" s="137"/>
      <c r="T4417" s="132"/>
      <c r="U4417" s="134"/>
    </row>
    <row r="4418" spans="1:21" s="148" customFormat="1" x14ac:dyDescent="0.3">
      <c r="A4418" s="111"/>
      <c r="B4418" s="135"/>
      <c r="C4418" s="137"/>
      <c r="D4418" s="137"/>
      <c r="E4418" s="135"/>
      <c r="F4418" s="134"/>
      <c r="G4418" s="132"/>
      <c r="H4418" s="106"/>
      <c r="I4418" s="135"/>
      <c r="J4418" s="137"/>
      <c r="K4418" s="137"/>
      <c r="L4418" s="135"/>
      <c r="M4418" s="134"/>
      <c r="N4418" s="132"/>
      <c r="O4418" s="106"/>
      <c r="P4418" s="135"/>
      <c r="Q4418" s="137"/>
      <c r="R4418" s="137"/>
      <c r="S4418" s="135"/>
      <c r="T4418" s="134"/>
      <c r="U4418" s="132"/>
    </row>
    <row r="4419" spans="1:21" s="148" customFormat="1" x14ac:dyDescent="0.3">
      <c r="A4419" s="111"/>
      <c r="B4419" s="136"/>
      <c r="C4419" s="138"/>
      <c r="D4419" s="135"/>
      <c r="E4419" s="138"/>
      <c r="F4419" s="136"/>
      <c r="G4419" s="138"/>
      <c r="H4419" s="106"/>
      <c r="I4419" s="136"/>
      <c r="J4419" s="138"/>
      <c r="K4419" s="135"/>
      <c r="L4419" s="138"/>
      <c r="M4419" s="136"/>
      <c r="N4419" s="138"/>
      <c r="O4419" s="106"/>
      <c r="P4419" s="136"/>
      <c r="Q4419" s="138"/>
      <c r="R4419" s="135"/>
      <c r="S4419" s="138"/>
      <c r="T4419" s="136"/>
      <c r="U4419" s="138"/>
    </row>
    <row r="4420" spans="1:21" s="148" customFormat="1" x14ac:dyDescent="0.3">
      <c r="A4420" s="111"/>
      <c r="B4420" s="145"/>
      <c r="C4420" s="146"/>
      <c r="D4420" s="145"/>
      <c r="E4420" s="147"/>
      <c r="F4420" s="145"/>
      <c r="G4420" s="146"/>
      <c r="H4420" s="106"/>
      <c r="I4420" s="145"/>
      <c r="J4420" s="146"/>
      <c r="K4420" s="145"/>
      <c r="L4420" s="147"/>
      <c r="M4420" s="145"/>
      <c r="N4420" s="146"/>
      <c r="O4420" s="106"/>
      <c r="P4420" s="145"/>
      <c r="Q4420" s="146"/>
      <c r="R4420" s="145"/>
      <c r="S4420" s="147"/>
      <c r="T4420" s="145"/>
      <c r="U4420" s="146"/>
    </row>
    <row r="4421" spans="1:21" s="148" customFormat="1" x14ac:dyDescent="0.3">
      <c r="A4421" s="111"/>
      <c r="C4421" s="111" t="s">
        <v>197</v>
      </c>
      <c r="D4421" s="111" t="s">
        <v>3</v>
      </c>
      <c r="E4421" s="111" t="s">
        <v>203</v>
      </c>
      <c r="J4421" s="111" t="s">
        <v>197</v>
      </c>
      <c r="K4421" s="111" t="s">
        <v>3</v>
      </c>
      <c r="L4421" s="111" t="s">
        <v>203</v>
      </c>
      <c r="Q4421" s="111" t="s">
        <v>197</v>
      </c>
      <c r="R4421" s="111" t="s">
        <v>3</v>
      </c>
      <c r="S4421" s="111" t="s">
        <v>203</v>
      </c>
    </row>
    <row r="4422" spans="1:21" s="148" customFormat="1" x14ac:dyDescent="0.3">
      <c r="A4422" s="111"/>
      <c r="B4422" s="111" t="s">
        <v>199</v>
      </c>
      <c r="C4422" s="148" t="e">
        <f>AVERAGE(B4413,C4414,D4415,E4416,F4417,G4418)</f>
        <v>#DIV/0!</v>
      </c>
      <c r="D4422" s="148" t="e">
        <f>STDEV(B4413,C4414,D4415,E4416,F4417,G4418)</f>
        <v>#DIV/0!</v>
      </c>
      <c r="E4422" s="148" t="e">
        <f>ROUND((D4422/C4422)*100,2)&amp;"%"</f>
        <v>#DIV/0!</v>
      </c>
      <c r="I4422" s="111" t="s">
        <v>199</v>
      </c>
      <c r="J4422" s="148" t="e">
        <f>AVERAGE(I4413,J4414,K4415,L4416,M4417,N4418)</f>
        <v>#DIV/0!</v>
      </c>
      <c r="K4422" s="148" t="e">
        <f>STDEV(I4413,J4414,K4415,L4416,M4417,N4418)</f>
        <v>#DIV/0!</v>
      </c>
      <c r="L4422" s="148" t="e">
        <f>ROUND((K4422/J4422)*100,2)&amp;"%"</f>
        <v>#DIV/0!</v>
      </c>
      <c r="P4422" s="111" t="s">
        <v>199</v>
      </c>
      <c r="Q4422" s="148" t="e">
        <f>AVERAGE(P4413,Q4414,R4415,S4416,T4417,U4418)</f>
        <v>#DIV/0!</v>
      </c>
      <c r="R4422" s="148" t="e">
        <f>STDEV(P4413,Q4414,R4415,S4416,T4417,U4418)</f>
        <v>#DIV/0!</v>
      </c>
      <c r="S4422" s="148" t="e">
        <f>ROUND((R4422/Q4422)*100,2)&amp;"%"</f>
        <v>#DIV/0!</v>
      </c>
    </row>
    <row r="4423" spans="1:21" s="148" customFormat="1" x14ac:dyDescent="0.3">
      <c r="A4423" s="111"/>
      <c r="B4423" s="111" t="s">
        <v>198</v>
      </c>
      <c r="C4423" s="148" t="e">
        <f>AVERAGE(B4414,C4413,D4413,F4413,G4413,E4414)</f>
        <v>#DIV/0!</v>
      </c>
      <c r="D4423" s="148" t="e">
        <f>STDEV(B4414,C4413,D4413,E4414,F4413,G4413)</f>
        <v>#DIV/0!</v>
      </c>
      <c r="E4423" s="148" t="e">
        <f t="shared" ref="E4423:E4427" si="735">ROUND((D4423/C4423)*100,2)&amp;"%"</f>
        <v>#DIV/0!</v>
      </c>
      <c r="F4423" s="111"/>
      <c r="G4423" s="111"/>
      <c r="I4423" s="111" t="s">
        <v>198</v>
      </c>
      <c r="J4423" s="148" t="e">
        <f>AVERAGE(I4414,J4413,K4413,M4413,N4413,L4414)</f>
        <v>#DIV/0!</v>
      </c>
      <c r="K4423" s="148" t="e">
        <f>STDEV(I4414,J4413,K4413,L4414,M4413,N4413)</f>
        <v>#DIV/0!</v>
      </c>
      <c r="L4423" s="148" t="e">
        <f t="shared" ref="L4423:L4427" si="736">ROUND((K4423/J4423)*100,2)&amp;"%"</f>
        <v>#DIV/0!</v>
      </c>
      <c r="M4423" s="111"/>
      <c r="N4423" s="111"/>
      <c r="P4423" s="111" t="s">
        <v>198</v>
      </c>
      <c r="Q4423" s="148" t="e">
        <f>AVERAGE(P4414,Q4413,R4413,T4413,U4413,S4414)</f>
        <v>#DIV/0!</v>
      </c>
      <c r="R4423" s="148" t="e">
        <f>STDEV(P4414,Q4413,R4413,S4414,T4413,U4413)</f>
        <v>#DIV/0!</v>
      </c>
      <c r="S4423" s="148" t="e">
        <f t="shared" ref="S4423:S4427" si="737">ROUND((R4423/Q4423)*100,2)&amp;"%"</f>
        <v>#DIV/0!</v>
      </c>
      <c r="T4423" s="111"/>
      <c r="U4423" s="111"/>
    </row>
    <row r="4424" spans="1:21" s="148" customFormat="1" x14ac:dyDescent="0.3">
      <c r="A4424" s="111"/>
      <c r="B4424" s="111" t="s">
        <v>200</v>
      </c>
      <c r="C4424" s="148" t="e">
        <f>AVERAGE(B4416,C4415,D4414,E4413,F4418,G4417)</f>
        <v>#DIV/0!</v>
      </c>
      <c r="D4424" s="148" t="e">
        <f>STDEV(B4416,C4415,D4414,E4413,F4418,G4417)</f>
        <v>#DIV/0!</v>
      </c>
      <c r="E4424" s="148" t="e">
        <f t="shared" si="735"/>
        <v>#DIV/0!</v>
      </c>
      <c r="F4424" s="111"/>
      <c r="G4424" s="111"/>
      <c r="I4424" s="111" t="s">
        <v>200</v>
      </c>
      <c r="J4424" s="148" t="e">
        <f>AVERAGE(I4416,J4415,K4414,L4413,M4418,N4417)</f>
        <v>#DIV/0!</v>
      </c>
      <c r="K4424" s="148" t="e">
        <f>STDEV(I4416,J4415,K4414,L4413,M4418,N4417)</f>
        <v>#DIV/0!</v>
      </c>
      <c r="L4424" s="148" t="e">
        <f t="shared" si="736"/>
        <v>#DIV/0!</v>
      </c>
      <c r="M4424" s="111"/>
      <c r="N4424" s="111"/>
      <c r="P4424" s="111" t="s">
        <v>200</v>
      </c>
      <c r="Q4424" s="148" t="e">
        <f>AVERAGE(P4416,Q4415,R4414,S4413,T4418,U4417)</f>
        <v>#DIV/0!</v>
      </c>
      <c r="R4424" s="148" t="e">
        <f>STDEV(P4416,Q4415,R4414,S4413,T4418,U4417)</f>
        <v>#DIV/0!</v>
      </c>
      <c r="S4424" s="148" t="e">
        <f t="shared" si="737"/>
        <v>#DIV/0!</v>
      </c>
      <c r="T4424" s="111"/>
      <c r="U4424" s="111"/>
    </row>
    <row r="4425" spans="1:21" s="148" customFormat="1" x14ac:dyDescent="0.3">
      <c r="A4425" s="111"/>
      <c r="B4425" s="111" t="s">
        <v>201</v>
      </c>
      <c r="C4425" s="148" t="e">
        <f>AVERAGE(B4417,C4418,D4418,E4417,F4416,G4415)</f>
        <v>#DIV/0!</v>
      </c>
      <c r="D4425" s="148" t="e">
        <f>STDEV(B4417,C4418,D4418,E4417,F4416,G4415)</f>
        <v>#DIV/0!</v>
      </c>
      <c r="E4425" s="148" t="e">
        <f t="shared" si="735"/>
        <v>#DIV/0!</v>
      </c>
      <c r="F4425" s="111"/>
      <c r="G4425" s="111"/>
      <c r="I4425" s="111" t="s">
        <v>201</v>
      </c>
      <c r="J4425" s="148" t="e">
        <f>AVERAGE(I4417,J4418,K4418,L4417,M4416,N4415)</f>
        <v>#DIV/0!</v>
      </c>
      <c r="K4425" s="148" t="e">
        <f>STDEV(I4417,J4418,K4418,L4417,M4416,N4415)</f>
        <v>#DIV/0!</v>
      </c>
      <c r="L4425" s="148" t="e">
        <f t="shared" si="736"/>
        <v>#DIV/0!</v>
      </c>
      <c r="M4425" s="111"/>
      <c r="N4425" s="111"/>
      <c r="P4425" s="111" t="s">
        <v>201</v>
      </c>
      <c r="Q4425" s="148" t="e">
        <f>AVERAGE(P4417,Q4418,R4418,S4417,T4416,U4415)</f>
        <v>#DIV/0!</v>
      </c>
      <c r="R4425" s="148" t="e">
        <f>STDEV(P4417,Q4418,R4418,S4417,T4416,U4415)</f>
        <v>#DIV/0!</v>
      </c>
      <c r="S4425" s="148" t="e">
        <f t="shared" si="737"/>
        <v>#DIV/0!</v>
      </c>
      <c r="T4425" s="111"/>
      <c r="U4425" s="111"/>
    </row>
    <row r="4426" spans="1:21" s="148" customFormat="1" x14ac:dyDescent="0.3">
      <c r="A4426" s="111"/>
      <c r="B4426" s="111" t="s">
        <v>202</v>
      </c>
      <c r="C4426" s="148" t="e">
        <f>AVERAGE(B4419,C4417,D4416,G4414,F4419,E4420)</f>
        <v>#DIV/0!</v>
      </c>
      <c r="D4426" s="148" t="e">
        <f>STDEV(B4419,C4417,D4416,G4414,F4419,E4420)</f>
        <v>#DIV/0!</v>
      </c>
      <c r="E4426" s="148" t="e">
        <f t="shared" si="735"/>
        <v>#DIV/0!</v>
      </c>
      <c r="F4426" s="111"/>
      <c r="G4426" s="111"/>
      <c r="I4426" s="111" t="s">
        <v>202</v>
      </c>
      <c r="J4426" s="148" t="e">
        <f>AVERAGE(I4419,J4417,K4416,N4414,M4419,L4420)</f>
        <v>#DIV/0!</v>
      </c>
      <c r="K4426" s="148" t="e">
        <f>STDEV(I4419,J4417,K4416,N4414,M4419,L4420)</f>
        <v>#DIV/0!</v>
      </c>
      <c r="L4426" s="148" t="e">
        <f t="shared" si="736"/>
        <v>#DIV/0!</v>
      </c>
      <c r="M4426" s="111"/>
      <c r="N4426" s="111"/>
      <c r="P4426" s="111" t="s">
        <v>202</v>
      </c>
      <c r="Q4426" s="148" t="e">
        <f>AVERAGE(P4419,Q4417,R4416,U4414,T4419,S4420)</f>
        <v>#DIV/0!</v>
      </c>
      <c r="R4426" s="148" t="e">
        <f>STDEV(P4419,Q4417,R4416,U4414,T4419,S4420)</f>
        <v>#DIV/0!</v>
      </c>
      <c r="S4426" s="148" t="e">
        <f t="shared" si="737"/>
        <v>#DIV/0!</v>
      </c>
      <c r="T4426" s="111"/>
      <c r="U4426" s="111"/>
    </row>
    <row r="4427" spans="1:21" s="148" customFormat="1" x14ac:dyDescent="0.3">
      <c r="A4427" s="111"/>
      <c r="B4427" s="111" t="s">
        <v>204</v>
      </c>
      <c r="C4427" s="148" t="e">
        <f>AVERAGE(B4420,C4419,D4420,E4419,F4420,G4419)</f>
        <v>#DIV/0!</v>
      </c>
      <c r="D4427" s="148" t="e">
        <f>STDEV(B4420,C4419,D4420,E4419,F4420,G4419)</f>
        <v>#DIV/0!</v>
      </c>
      <c r="E4427" s="148" t="e">
        <f t="shared" si="735"/>
        <v>#DIV/0!</v>
      </c>
      <c r="F4427" s="111"/>
      <c r="G4427" s="111"/>
      <c r="I4427" s="111" t="s">
        <v>204</v>
      </c>
      <c r="J4427" s="148" t="e">
        <f>AVERAGE(I4420,J4419,K4420,L4419,M4420,N4419)</f>
        <v>#DIV/0!</v>
      </c>
      <c r="K4427" s="148" t="e">
        <f>STDEV(I4420,J4419,K4420,L4419,M4420,N4419)</f>
        <v>#DIV/0!</v>
      </c>
      <c r="L4427" s="148" t="e">
        <f t="shared" si="736"/>
        <v>#DIV/0!</v>
      </c>
      <c r="M4427" s="111"/>
      <c r="N4427" s="111"/>
      <c r="P4427" s="111" t="s">
        <v>204</v>
      </c>
      <c r="Q4427" s="148" t="e">
        <f>AVERAGE(P4420,Q4419,R4420,S4419,T4420,U4419)</f>
        <v>#DIV/0!</v>
      </c>
      <c r="R4427" s="148" t="e">
        <f>STDEV(P4420,Q4419,R4420,S4419,T4420,U4419)</f>
        <v>#DIV/0!</v>
      </c>
      <c r="S4427" s="148" t="e">
        <f t="shared" si="737"/>
        <v>#DIV/0!</v>
      </c>
      <c r="T4427" s="111"/>
      <c r="U4427" s="111"/>
    </row>
    <row r="4428" spans="1:21" s="148" customFormat="1" x14ac:dyDescent="0.3">
      <c r="A4428" s="111"/>
      <c r="B4428" s="111"/>
      <c r="C4428" s="111"/>
      <c r="D4428" s="111"/>
      <c r="E4428" s="111"/>
      <c r="F4428" s="111"/>
      <c r="G4428" s="111"/>
      <c r="I4428" s="111"/>
      <c r="J4428" s="111"/>
      <c r="K4428" s="111"/>
      <c r="L4428" s="111"/>
      <c r="M4428" s="111"/>
      <c r="N4428" s="111"/>
      <c r="P4428" s="111"/>
      <c r="Q4428" s="111"/>
      <c r="R4428" s="111"/>
      <c r="S4428" s="111"/>
      <c r="T4428" s="111"/>
      <c r="U4428" s="111"/>
    </row>
    <row r="4429" spans="1:21" s="148" customFormat="1" x14ac:dyDescent="0.3">
      <c r="A4429" s="111"/>
      <c r="B4429" s="52" t="s">
        <v>194</v>
      </c>
      <c r="C4429" s="106"/>
      <c r="D4429" s="106"/>
      <c r="E4429" s="106"/>
      <c r="F4429" s="106"/>
      <c r="G4429" s="106"/>
      <c r="H4429" s="106"/>
      <c r="I4429" s="52" t="s">
        <v>195</v>
      </c>
      <c r="J4429" s="106"/>
      <c r="K4429" s="106"/>
      <c r="L4429" s="106"/>
      <c r="M4429" s="106"/>
      <c r="N4429" s="106"/>
      <c r="O4429" s="106"/>
      <c r="P4429" s="52" t="s">
        <v>196</v>
      </c>
      <c r="Q4429" s="106"/>
      <c r="R4429" s="106"/>
      <c r="S4429" s="106"/>
      <c r="T4429" s="106"/>
      <c r="U4429" s="106"/>
    </row>
    <row r="4430" spans="1:21" s="148" customFormat="1" x14ac:dyDescent="0.3">
      <c r="A4430" s="111"/>
      <c r="B4430" s="131"/>
      <c r="C4430" s="131"/>
      <c r="D4430" s="131"/>
      <c r="E4430" s="131"/>
      <c r="F4430" s="131"/>
      <c r="G4430" s="131"/>
      <c r="H4430" s="106"/>
      <c r="I4430" s="131"/>
      <c r="J4430" s="131"/>
      <c r="K4430" s="131"/>
      <c r="L4430" s="131"/>
      <c r="M4430" s="131"/>
      <c r="N4430" s="131"/>
      <c r="O4430" s="106"/>
      <c r="P4430" s="131"/>
      <c r="Q4430" s="131"/>
      <c r="R4430" s="131"/>
      <c r="S4430" s="131"/>
      <c r="T4430" s="131"/>
      <c r="U4430" s="131"/>
    </row>
    <row r="4431" spans="1:21" s="148" customFormat="1" x14ac:dyDescent="0.3">
      <c r="A4431" s="111"/>
      <c r="B4431" s="132"/>
      <c r="C4431" s="133"/>
      <c r="D4431" s="133"/>
      <c r="E4431" s="134"/>
      <c r="F4431" s="133"/>
      <c r="G4431" s="133"/>
      <c r="H4431" s="106"/>
      <c r="I4431" s="132"/>
      <c r="J4431" s="133"/>
      <c r="K4431" s="133"/>
      <c r="L4431" s="134"/>
      <c r="M4431" s="133"/>
      <c r="N4431" s="133"/>
      <c r="O4431" s="106"/>
      <c r="P4431" s="132"/>
      <c r="Q4431" s="133"/>
      <c r="R4431" s="133"/>
      <c r="S4431" s="134"/>
      <c r="T4431" s="133"/>
      <c r="U4431" s="133"/>
    </row>
    <row r="4432" spans="1:21" s="148" customFormat="1" x14ac:dyDescent="0.3">
      <c r="A4432" s="111"/>
      <c r="B4432" s="133"/>
      <c r="C4432" s="132"/>
      <c r="D4432" s="134"/>
      <c r="E4432" s="133"/>
      <c r="F4432" s="135"/>
      <c r="G4432" s="136"/>
      <c r="H4432" s="106"/>
      <c r="I4432" s="133"/>
      <c r="J4432" s="132"/>
      <c r="K4432" s="134"/>
      <c r="L4432" s="133"/>
      <c r="M4432" s="135"/>
      <c r="N4432" s="136"/>
      <c r="O4432" s="106"/>
      <c r="P4432" s="133"/>
      <c r="Q4432" s="132"/>
      <c r="R4432" s="134"/>
      <c r="S4432" s="133"/>
      <c r="T4432" s="135"/>
      <c r="U4432" s="136"/>
    </row>
    <row r="4433" spans="1:21" s="148" customFormat="1" x14ac:dyDescent="0.3">
      <c r="A4433" s="111"/>
      <c r="B4433" s="135"/>
      <c r="C4433" s="134"/>
      <c r="D4433" s="132"/>
      <c r="E4433" s="135"/>
      <c r="F4433" s="135"/>
      <c r="G4433" s="137"/>
      <c r="H4433" s="106"/>
      <c r="I4433" s="135"/>
      <c r="J4433" s="134"/>
      <c r="K4433" s="132"/>
      <c r="L4433" s="135"/>
      <c r="M4433" s="135"/>
      <c r="N4433" s="137"/>
      <c r="O4433" s="106"/>
      <c r="P4433" s="135"/>
      <c r="Q4433" s="134"/>
      <c r="R4433" s="132"/>
      <c r="S4433" s="135"/>
      <c r="T4433" s="135"/>
      <c r="U4433" s="137"/>
    </row>
    <row r="4434" spans="1:21" s="148" customFormat="1" x14ac:dyDescent="0.3">
      <c r="A4434" s="111"/>
      <c r="B4434" s="134"/>
      <c r="C4434" s="135"/>
      <c r="D4434" s="136"/>
      <c r="E4434" s="132"/>
      <c r="F4434" s="137"/>
      <c r="G4434" s="135"/>
      <c r="H4434" s="106"/>
      <c r="I4434" s="134"/>
      <c r="J4434" s="135"/>
      <c r="K4434" s="136"/>
      <c r="L4434" s="132"/>
      <c r="M4434" s="137"/>
      <c r="N4434" s="135"/>
      <c r="O4434" s="106"/>
      <c r="P4434" s="134"/>
      <c r="Q4434" s="135"/>
      <c r="R4434" s="136"/>
      <c r="S4434" s="132"/>
      <c r="T4434" s="137"/>
      <c r="U4434" s="135"/>
    </row>
    <row r="4435" spans="1:21" s="148" customFormat="1" x14ac:dyDescent="0.3">
      <c r="A4435" s="111"/>
      <c r="B4435" s="137"/>
      <c r="C4435" s="136"/>
      <c r="D4435" s="135"/>
      <c r="E4435" s="137"/>
      <c r="F4435" s="132"/>
      <c r="G4435" s="134"/>
      <c r="H4435" s="106"/>
      <c r="I4435" s="137"/>
      <c r="J4435" s="136"/>
      <c r="K4435" s="135"/>
      <c r="L4435" s="137"/>
      <c r="M4435" s="132"/>
      <c r="N4435" s="134"/>
      <c r="O4435" s="106"/>
      <c r="P4435" s="137"/>
      <c r="Q4435" s="136"/>
      <c r="R4435" s="135"/>
      <c r="S4435" s="137"/>
      <c r="T4435" s="132"/>
      <c r="U4435" s="134"/>
    </row>
    <row r="4436" spans="1:21" s="148" customFormat="1" x14ac:dyDescent="0.3">
      <c r="A4436" s="111"/>
      <c r="B4436" s="135"/>
      <c r="C4436" s="137"/>
      <c r="D4436" s="137"/>
      <c r="E4436" s="135"/>
      <c r="F4436" s="134"/>
      <c r="G4436" s="132"/>
      <c r="H4436" s="106"/>
      <c r="I4436" s="135"/>
      <c r="J4436" s="137"/>
      <c r="K4436" s="137"/>
      <c r="L4436" s="135"/>
      <c r="M4436" s="134"/>
      <c r="N4436" s="132"/>
      <c r="O4436" s="106"/>
      <c r="P4436" s="135"/>
      <c r="Q4436" s="137"/>
      <c r="R4436" s="137"/>
      <c r="S4436" s="135"/>
      <c r="T4436" s="134"/>
      <c r="U4436" s="132"/>
    </row>
    <row r="4437" spans="1:21" s="148" customFormat="1" x14ac:dyDescent="0.3">
      <c r="A4437" s="111"/>
      <c r="B4437" s="136"/>
      <c r="C4437" s="138"/>
      <c r="D4437" s="135"/>
      <c r="E4437" s="138"/>
      <c r="F4437" s="136"/>
      <c r="G4437" s="138"/>
      <c r="H4437" s="106"/>
      <c r="I4437" s="136"/>
      <c r="J4437" s="138"/>
      <c r="K4437" s="135"/>
      <c r="L4437" s="138"/>
      <c r="M4437" s="136"/>
      <c r="N4437" s="138"/>
      <c r="O4437" s="106"/>
      <c r="P4437" s="136"/>
      <c r="Q4437" s="138"/>
      <c r="R4437" s="135"/>
      <c r="S4437" s="138"/>
      <c r="T4437" s="136"/>
      <c r="U4437" s="138"/>
    </row>
    <row r="4438" spans="1:21" s="148" customFormat="1" x14ac:dyDescent="0.3">
      <c r="A4438" s="111"/>
      <c r="B4438" s="145"/>
      <c r="C4438" s="146"/>
      <c r="D4438" s="145"/>
      <c r="E4438" s="147"/>
      <c r="F4438" s="145"/>
      <c r="G4438" s="146"/>
      <c r="H4438" s="106"/>
      <c r="I4438" s="145"/>
      <c r="J4438" s="146"/>
      <c r="K4438" s="145"/>
      <c r="L4438" s="147"/>
      <c r="M4438" s="145"/>
      <c r="N4438" s="146"/>
      <c r="O4438" s="106"/>
      <c r="P4438" s="145"/>
      <c r="Q4438" s="146"/>
      <c r="R4438" s="145"/>
      <c r="S4438" s="147"/>
      <c r="T4438" s="145"/>
      <c r="U4438" s="146"/>
    </row>
    <row r="4439" spans="1:21" s="148" customFormat="1" x14ac:dyDescent="0.3">
      <c r="A4439" s="111"/>
      <c r="C4439" s="111" t="s">
        <v>197</v>
      </c>
      <c r="D4439" s="111" t="s">
        <v>3</v>
      </c>
      <c r="E4439" s="111" t="s">
        <v>203</v>
      </c>
      <c r="J4439" s="111" t="s">
        <v>197</v>
      </c>
      <c r="K4439" s="111" t="s">
        <v>3</v>
      </c>
      <c r="L4439" s="111" t="s">
        <v>203</v>
      </c>
      <c r="Q4439" s="111" t="s">
        <v>197</v>
      </c>
      <c r="R4439" s="111" t="s">
        <v>3</v>
      </c>
      <c r="S4439" s="111" t="s">
        <v>203</v>
      </c>
    </row>
    <row r="4440" spans="1:21" s="148" customFormat="1" x14ac:dyDescent="0.3">
      <c r="A4440" s="111"/>
      <c r="B4440" s="111" t="s">
        <v>199</v>
      </c>
      <c r="C4440" s="148" t="e">
        <f>AVERAGE(B4431,C4432,D4433,E4434,F4435,G4436)</f>
        <v>#DIV/0!</v>
      </c>
      <c r="D4440" s="148" t="e">
        <f>STDEV(B4431,C4432,D4433,E4434,F4435,G4436)</f>
        <v>#DIV/0!</v>
      </c>
      <c r="E4440" s="148" t="e">
        <f>ROUND((D4440/C4440)*100,2)&amp;"%"</f>
        <v>#DIV/0!</v>
      </c>
      <c r="I4440" s="111" t="s">
        <v>199</v>
      </c>
      <c r="J4440" s="148" t="e">
        <f>AVERAGE(I4431,J4432,K4433,L4434,M4435,N4436)</f>
        <v>#DIV/0!</v>
      </c>
      <c r="K4440" s="148" t="e">
        <f>STDEV(I4431,J4432,K4433,L4434,M4435,N4436)</f>
        <v>#DIV/0!</v>
      </c>
      <c r="L4440" s="148" t="e">
        <f>ROUND((K4440/J4440)*100,2)&amp;"%"</f>
        <v>#DIV/0!</v>
      </c>
      <c r="P4440" s="111" t="s">
        <v>199</v>
      </c>
      <c r="Q4440" s="148" t="e">
        <f>AVERAGE(P4431,Q4432,R4433,S4434,T4435,U4436)</f>
        <v>#DIV/0!</v>
      </c>
      <c r="R4440" s="148" t="e">
        <f>STDEV(P4431,Q4432,R4433,S4434,T4435,U4436)</f>
        <v>#DIV/0!</v>
      </c>
      <c r="S4440" s="148" t="e">
        <f>ROUND((R4440/Q4440)*100,2)&amp;"%"</f>
        <v>#DIV/0!</v>
      </c>
    </row>
    <row r="4441" spans="1:21" s="148" customFormat="1" x14ac:dyDescent="0.3">
      <c r="A4441" s="111"/>
      <c r="B4441" s="111" t="s">
        <v>198</v>
      </c>
      <c r="C4441" s="148" t="e">
        <f>AVERAGE(B4432,C4431,D4431,F4431,G4431,E4432)</f>
        <v>#DIV/0!</v>
      </c>
      <c r="D4441" s="148" t="e">
        <f>STDEV(B4432,C4431,D4431,E4432,F4431,G4431)</f>
        <v>#DIV/0!</v>
      </c>
      <c r="E4441" s="148" t="e">
        <f t="shared" ref="E4441:E4445" si="738">ROUND((D4441/C4441)*100,2)&amp;"%"</f>
        <v>#DIV/0!</v>
      </c>
      <c r="F4441" s="111"/>
      <c r="G4441" s="111"/>
      <c r="I4441" s="111" t="s">
        <v>198</v>
      </c>
      <c r="J4441" s="148" t="e">
        <f>AVERAGE(I4432,J4431,K4431,M4431,N4431,L4432)</f>
        <v>#DIV/0!</v>
      </c>
      <c r="K4441" s="148" t="e">
        <f>STDEV(I4432,J4431,K4431,L4432,M4431,N4431)</f>
        <v>#DIV/0!</v>
      </c>
      <c r="L4441" s="148" t="e">
        <f t="shared" ref="L4441:L4445" si="739">ROUND((K4441/J4441)*100,2)&amp;"%"</f>
        <v>#DIV/0!</v>
      </c>
      <c r="M4441" s="111"/>
      <c r="N4441" s="111"/>
      <c r="P4441" s="111" t="s">
        <v>198</v>
      </c>
      <c r="Q4441" s="148" t="e">
        <f>AVERAGE(P4432,Q4431,R4431,T4431,U4431,S4432)</f>
        <v>#DIV/0!</v>
      </c>
      <c r="R4441" s="148" t="e">
        <f>STDEV(P4432,Q4431,R4431,S4432,T4431,U4431)</f>
        <v>#DIV/0!</v>
      </c>
      <c r="S4441" s="148" t="e">
        <f t="shared" ref="S4441:S4445" si="740">ROUND((R4441/Q4441)*100,2)&amp;"%"</f>
        <v>#DIV/0!</v>
      </c>
      <c r="T4441" s="111"/>
      <c r="U4441" s="111"/>
    </row>
    <row r="4442" spans="1:21" s="148" customFormat="1" x14ac:dyDescent="0.3">
      <c r="A4442" s="111"/>
      <c r="B4442" s="111" t="s">
        <v>200</v>
      </c>
      <c r="C4442" s="148" t="e">
        <f>AVERAGE(B4434,C4433,D4432,E4431,F4436,G4435)</f>
        <v>#DIV/0!</v>
      </c>
      <c r="D4442" s="148" t="e">
        <f>STDEV(B4434,C4433,D4432,E4431,F4436,G4435)</f>
        <v>#DIV/0!</v>
      </c>
      <c r="E4442" s="148" t="e">
        <f t="shared" si="738"/>
        <v>#DIV/0!</v>
      </c>
      <c r="F4442" s="111"/>
      <c r="G4442" s="111"/>
      <c r="I4442" s="111" t="s">
        <v>200</v>
      </c>
      <c r="J4442" s="148" t="e">
        <f>AVERAGE(I4434,J4433,K4432,L4431,M4436,N4435)</f>
        <v>#DIV/0!</v>
      </c>
      <c r="K4442" s="148" t="e">
        <f>STDEV(I4434,J4433,K4432,L4431,M4436,N4435)</f>
        <v>#DIV/0!</v>
      </c>
      <c r="L4442" s="148" t="e">
        <f t="shared" si="739"/>
        <v>#DIV/0!</v>
      </c>
      <c r="M4442" s="111"/>
      <c r="N4442" s="111"/>
      <c r="P4442" s="111" t="s">
        <v>200</v>
      </c>
      <c r="Q4442" s="148" t="e">
        <f>AVERAGE(P4434,Q4433,R4432,S4431,T4436,U4435)</f>
        <v>#DIV/0!</v>
      </c>
      <c r="R4442" s="148" t="e">
        <f>STDEV(P4434,Q4433,R4432,S4431,T4436,U4435)</f>
        <v>#DIV/0!</v>
      </c>
      <c r="S4442" s="148" t="e">
        <f t="shared" si="740"/>
        <v>#DIV/0!</v>
      </c>
      <c r="T4442" s="111"/>
      <c r="U4442" s="111"/>
    </row>
    <row r="4443" spans="1:21" s="148" customFormat="1" x14ac:dyDescent="0.3">
      <c r="A4443" s="111"/>
      <c r="B4443" s="111" t="s">
        <v>201</v>
      </c>
      <c r="C4443" s="148" t="e">
        <f>AVERAGE(B4435,C4436,D4436,E4435,F4434,G4433)</f>
        <v>#DIV/0!</v>
      </c>
      <c r="D4443" s="148" t="e">
        <f>STDEV(B4435,C4436,D4436,E4435,F4434,G4433)</f>
        <v>#DIV/0!</v>
      </c>
      <c r="E4443" s="148" t="e">
        <f t="shared" si="738"/>
        <v>#DIV/0!</v>
      </c>
      <c r="F4443" s="111"/>
      <c r="G4443" s="111"/>
      <c r="I4443" s="111" t="s">
        <v>201</v>
      </c>
      <c r="J4443" s="148" t="e">
        <f>AVERAGE(I4435,J4436,K4436,L4435,M4434,N4433)</f>
        <v>#DIV/0!</v>
      </c>
      <c r="K4443" s="148" t="e">
        <f>STDEV(I4435,J4436,K4436,L4435,M4434,N4433)</f>
        <v>#DIV/0!</v>
      </c>
      <c r="L4443" s="148" t="e">
        <f t="shared" si="739"/>
        <v>#DIV/0!</v>
      </c>
      <c r="M4443" s="111"/>
      <c r="N4443" s="111"/>
      <c r="P4443" s="111" t="s">
        <v>201</v>
      </c>
      <c r="Q4443" s="148" t="e">
        <f>AVERAGE(P4435,Q4436,R4436,S4435,T4434,U4433)</f>
        <v>#DIV/0!</v>
      </c>
      <c r="R4443" s="148" t="e">
        <f>STDEV(P4435,Q4436,R4436,S4435,T4434,U4433)</f>
        <v>#DIV/0!</v>
      </c>
      <c r="S4443" s="148" t="e">
        <f t="shared" si="740"/>
        <v>#DIV/0!</v>
      </c>
      <c r="T4443" s="111"/>
      <c r="U4443" s="111"/>
    </row>
    <row r="4444" spans="1:21" s="148" customFormat="1" x14ac:dyDescent="0.3">
      <c r="A4444" s="111"/>
      <c r="B4444" s="111" t="s">
        <v>202</v>
      </c>
      <c r="C4444" s="148" t="e">
        <f>AVERAGE(B4437,C4435,D4434,G4432,F4437,E4438)</f>
        <v>#DIV/0!</v>
      </c>
      <c r="D4444" s="148" t="e">
        <f>STDEV(B4437,C4435,D4434,G4432,F4437,E4438)</f>
        <v>#DIV/0!</v>
      </c>
      <c r="E4444" s="148" t="e">
        <f t="shared" si="738"/>
        <v>#DIV/0!</v>
      </c>
      <c r="F4444" s="111"/>
      <c r="G4444" s="111"/>
      <c r="I4444" s="111" t="s">
        <v>202</v>
      </c>
      <c r="J4444" s="148" t="e">
        <f>AVERAGE(I4437,J4435,K4434,N4432,M4437,L4438)</f>
        <v>#DIV/0!</v>
      </c>
      <c r="K4444" s="148" t="e">
        <f>STDEV(I4437,J4435,K4434,N4432,M4437,L4438)</f>
        <v>#DIV/0!</v>
      </c>
      <c r="L4444" s="148" t="e">
        <f t="shared" si="739"/>
        <v>#DIV/0!</v>
      </c>
      <c r="M4444" s="111"/>
      <c r="N4444" s="111"/>
      <c r="P4444" s="111" t="s">
        <v>202</v>
      </c>
      <c r="Q4444" s="148" t="e">
        <f>AVERAGE(P4437,Q4435,R4434,U4432,T4437,S4438)</f>
        <v>#DIV/0!</v>
      </c>
      <c r="R4444" s="148" t="e">
        <f>STDEV(P4437,Q4435,R4434,U4432,T4437,S4438)</f>
        <v>#DIV/0!</v>
      </c>
      <c r="S4444" s="148" t="e">
        <f t="shared" si="740"/>
        <v>#DIV/0!</v>
      </c>
      <c r="T4444" s="111"/>
      <c r="U4444" s="111"/>
    </row>
    <row r="4445" spans="1:21" s="148" customFormat="1" x14ac:dyDescent="0.3">
      <c r="A4445" s="111"/>
      <c r="B4445" s="111" t="s">
        <v>204</v>
      </c>
      <c r="C4445" s="148" t="e">
        <f>AVERAGE(B4438,C4437,D4438,E4437,F4438,G4437)</f>
        <v>#DIV/0!</v>
      </c>
      <c r="D4445" s="148" t="e">
        <f>STDEV(B4438,C4437,D4438,E4437,F4438,G4437)</f>
        <v>#DIV/0!</v>
      </c>
      <c r="E4445" s="148" t="e">
        <f t="shared" si="738"/>
        <v>#DIV/0!</v>
      </c>
      <c r="F4445" s="111"/>
      <c r="G4445" s="111"/>
      <c r="I4445" s="111" t="s">
        <v>204</v>
      </c>
      <c r="J4445" s="148" t="e">
        <f>AVERAGE(I4438,J4437,K4438,L4437,M4438,N4437)</f>
        <v>#DIV/0!</v>
      </c>
      <c r="K4445" s="148" t="e">
        <f>STDEV(I4438,J4437,K4438,L4437,M4438,N4437)</f>
        <v>#DIV/0!</v>
      </c>
      <c r="L4445" s="148" t="e">
        <f t="shared" si="739"/>
        <v>#DIV/0!</v>
      </c>
      <c r="M4445" s="111"/>
      <c r="N4445" s="111"/>
      <c r="P4445" s="111" t="s">
        <v>204</v>
      </c>
      <c r="Q4445" s="148" t="e">
        <f>AVERAGE(P4438,Q4437,R4438,S4437,T4438,U4437)</f>
        <v>#DIV/0!</v>
      </c>
      <c r="R4445" s="148" t="e">
        <f>STDEV(P4438,Q4437,R4438,S4437,T4438,U4437)</f>
        <v>#DIV/0!</v>
      </c>
      <c r="S4445" s="148" t="e">
        <f t="shared" si="740"/>
        <v>#DIV/0!</v>
      </c>
      <c r="T4445" s="111"/>
      <c r="U4445" s="111"/>
    </row>
    <row r="4446" spans="1:21" s="148" customFormat="1" x14ac:dyDescent="0.3">
      <c r="A4446" s="111"/>
      <c r="B4446" s="111"/>
      <c r="C4446" s="111"/>
      <c r="D4446" s="111"/>
      <c r="E4446" s="111"/>
      <c r="F4446" s="111"/>
      <c r="G4446" s="111"/>
      <c r="I4446" s="111"/>
      <c r="J4446" s="111"/>
      <c r="K4446" s="111"/>
      <c r="L4446" s="111"/>
      <c r="M4446" s="111"/>
      <c r="N4446" s="111"/>
      <c r="P4446" s="111"/>
      <c r="Q4446" s="111"/>
      <c r="R4446" s="111"/>
      <c r="S4446" s="111"/>
      <c r="T4446" s="111"/>
      <c r="U4446" s="111"/>
    </row>
    <row r="4447" spans="1:21" s="148" customFormat="1" x14ac:dyDescent="0.3">
      <c r="A4447" s="111"/>
      <c r="B4447" s="52" t="s">
        <v>194</v>
      </c>
      <c r="C4447" s="106"/>
      <c r="D4447" s="106"/>
      <c r="E4447" s="106"/>
      <c r="F4447" s="106"/>
      <c r="G4447" s="106"/>
      <c r="H4447" s="106"/>
      <c r="I4447" s="52" t="s">
        <v>195</v>
      </c>
      <c r="J4447" s="106"/>
      <c r="K4447" s="106"/>
      <c r="L4447" s="106"/>
      <c r="M4447" s="106"/>
      <c r="N4447" s="106"/>
      <c r="O4447" s="106"/>
      <c r="P4447" s="52" t="s">
        <v>196</v>
      </c>
      <c r="Q4447" s="106"/>
      <c r="R4447" s="106"/>
      <c r="S4447" s="106"/>
      <c r="T4447" s="106"/>
      <c r="U4447" s="106"/>
    </row>
    <row r="4448" spans="1:21" s="148" customFormat="1" x14ac:dyDescent="0.3">
      <c r="A4448" s="111"/>
      <c r="B4448" s="131"/>
      <c r="C4448" s="131"/>
      <c r="D4448" s="131"/>
      <c r="E4448" s="131"/>
      <c r="F4448" s="131"/>
      <c r="G4448" s="131"/>
      <c r="H4448" s="106"/>
      <c r="I4448" s="131"/>
      <c r="J4448" s="131"/>
      <c r="K4448" s="131"/>
      <c r="L4448" s="131"/>
      <c r="M4448" s="131"/>
      <c r="N4448" s="131"/>
      <c r="O4448" s="106"/>
      <c r="P4448" s="131"/>
      <c r="Q4448" s="131"/>
      <c r="R4448" s="131"/>
      <c r="S4448" s="131"/>
      <c r="T4448" s="131"/>
      <c r="U4448" s="131"/>
    </row>
    <row r="4449" spans="1:21" s="148" customFormat="1" x14ac:dyDescent="0.3">
      <c r="A4449" s="111"/>
      <c r="B4449" s="132"/>
      <c r="C4449" s="133"/>
      <c r="D4449" s="133"/>
      <c r="E4449" s="134"/>
      <c r="F4449" s="133"/>
      <c r="G4449" s="133"/>
      <c r="H4449" s="106"/>
      <c r="I4449" s="132"/>
      <c r="J4449" s="133"/>
      <c r="K4449" s="133"/>
      <c r="L4449" s="134"/>
      <c r="M4449" s="133"/>
      <c r="N4449" s="133"/>
      <c r="O4449" s="106"/>
      <c r="P4449" s="132"/>
      <c r="Q4449" s="133"/>
      <c r="R4449" s="133"/>
      <c r="S4449" s="134"/>
      <c r="T4449" s="133"/>
      <c r="U4449" s="133"/>
    </row>
    <row r="4450" spans="1:21" s="148" customFormat="1" x14ac:dyDescent="0.3">
      <c r="A4450" s="111"/>
      <c r="B4450" s="133"/>
      <c r="C4450" s="132"/>
      <c r="D4450" s="134"/>
      <c r="E4450" s="133"/>
      <c r="F4450" s="135"/>
      <c r="G4450" s="136"/>
      <c r="H4450" s="106"/>
      <c r="I4450" s="133"/>
      <c r="J4450" s="132"/>
      <c r="K4450" s="134"/>
      <c r="L4450" s="133"/>
      <c r="M4450" s="135"/>
      <c r="N4450" s="136"/>
      <c r="O4450" s="106"/>
      <c r="P4450" s="133"/>
      <c r="Q4450" s="132"/>
      <c r="R4450" s="134"/>
      <c r="S4450" s="133"/>
      <c r="T4450" s="135"/>
      <c r="U4450" s="136"/>
    </row>
    <row r="4451" spans="1:21" s="148" customFormat="1" x14ac:dyDescent="0.3">
      <c r="A4451" s="111"/>
      <c r="B4451" s="135"/>
      <c r="C4451" s="134"/>
      <c r="D4451" s="132"/>
      <c r="E4451" s="135"/>
      <c r="F4451" s="135"/>
      <c r="G4451" s="137"/>
      <c r="H4451" s="106"/>
      <c r="I4451" s="135"/>
      <c r="J4451" s="134"/>
      <c r="K4451" s="132"/>
      <c r="L4451" s="135"/>
      <c r="M4451" s="135"/>
      <c r="N4451" s="137"/>
      <c r="O4451" s="106"/>
      <c r="P4451" s="135"/>
      <c r="Q4451" s="134"/>
      <c r="R4451" s="132"/>
      <c r="S4451" s="135"/>
      <c r="T4451" s="135"/>
      <c r="U4451" s="137"/>
    </row>
    <row r="4452" spans="1:21" s="148" customFormat="1" x14ac:dyDescent="0.3">
      <c r="A4452" s="111"/>
      <c r="B4452" s="134"/>
      <c r="C4452" s="135"/>
      <c r="D4452" s="136"/>
      <c r="E4452" s="132"/>
      <c r="F4452" s="137"/>
      <c r="G4452" s="135"/>
      <c r="H4452" s="106"/>
      <c r="I4452" s="134"/>
      <c r="J4452" s="135"/>
      <c r="K4452" s="136"/>
      <c r="L4452" s="132"/>
      <c r="M4452" s="137"/>
      <c r="N4452" s="135"/>
      <c r="O4452" s="106"/>
      <c r="P4452" s="134"/>
      <c r="Q4452" s="135"/>
      <c r="R4452" s="136"/>
      <c r="S4452" s="132"/>
      <c r="T4452" s="137"/>
      <c r="U4452" s="135"/>
    </row>
    <row r="4453" spans="1:21" s="148" customFormat="1" x14ac:dyDescent="0.3">
      <c r="A4453" s="111"/>
      <c r="B4453" s="137"/>
      <c r="C4453" s="136"/>
      <c r="D4453" s="135"/>
      <c r="E4453" s="137"/>
      <c r="F4453" s="132"/>
      <c r="G4453" s="134"/>
      <c r="H4453" s="106"/>
      <c r="I4453" s="137"/>
      <c r="J4453" s="136"/>
      <c r="K4453" s="135"/>
      <c r="L4453" s="137"/>
      <c r="M4453" s="132"/>
      <c r="N4453" s="134"/>
      <c r="O4453" s="106"/>
      <c r="P4453" s="137"/>
      <c r="Q4453" s="136"/>
      <c r="R4453" s="135"/>
      <c r="S4453" s="137"/>
      <c r="T4453" s="132"/>
      <c r="U4453" s="134"/>
    </row>
    <row r="4454" spans="1:21" s="148" customFormat="1" x14ac:dyDescent="0.3">
      <c r="A4454" s="111"/>
      <c r="B4454" s="135"/>
      <c r="C4454" s="137"/>
      <c r="D4454" s="137"/>
      <c r="E4454" s="135"/>
      <c r="F4454" s="134"/>
      <c r="G4454" s="132"/>
      <c r="H4454" s="106"/>
      <c r="I4454" s="135"/>
      <c r="J4454" s="137"/>
      <c r="K4454" s="137"/>
      <c r="L4454" s="135"/>
      <c r="M4454" s="134"/>
      <c r="N4454" s="132"/>
      <c r="O4454" s="106"/>
      <c r="P4454" s="135"/>
      <c r="Q4454" s="137"/>
      <c r="R4454" s="137"/>
      <c r="S4454" s="135"/>
      <c r="T4454" s="134"/>
      <c r="U4454" s="132"/>
    </row>
    <row r="4455" spans="1:21" s="148" customFormat="1" x14ac:dyDescent="0.3">
      <c r="A4455" s="111"/>
      <c r="B4455" s="136"/>
      <c r="C4455" s="138"/>
      <c r="D4455" s="135"/>
      <c r="E4455" s="138"/>
      <c r="F4455" s="136"/>
      <c r="G4455" s="138"/>
      <c r="H4455" s="106"/>
      <c r="I4455" s="136"/>
      <c r="J4455" s="138"/>
      <c r="K4455" s="135"/>
      <c r="L4455" s="138"/>
      <c r="M4455" s="136"/>
      <c r="N4455" s="138"/>
      <c r="O4455" s="106"/>
      <c r="P4455" s="136"/>
      <c r="Q4455" s="138"/>
      <c r="R4455" s="135"/>
      <c r="S4455" s="138"/>
      <c r="T4455" s="136"/>
      <c r="U4455" s="138"/>
    </row>
    <row r="4456" spans="1:21" s="148" customFormat="1" x14ac:dyDescent="0.3">
      <c r="A4456" s="111"/>
      <c r="B4456" s="145"/>
      <c r="C4456" s="146"/>
      <c r="D4456" s="145"/>
      <c r="E4456" s="147"/>
      <c r="F4456" s="145"/>
      <c r="G4456" s="146"/>
      <c r="H4456" s="106"/>
      <c r="I4456" s="145"/>
      <c r="J4456" s="146"/>
      <c r="K4456" s="145"/>
      <c r="L4456" s="147"/>
      <c r="M4456" s="145"/>
      <c r="N4456" s="146"/>
      <c r="O4456" s="106"/>
      <c r="P4456" s="145"/>
      <c r="Q4456" s="146"/>
      <c r="R4456" s="145"/>
      <c r="S4456" s="147"/>
      <c r="T4456" s="145"/>
      <c r="U4456" s="146"/>
    </row>
    <row r="4457" spans="1:21" s="148" customFormat="1" x14ac:dyDescent="0.3">
      <c r="A4457" s="111"/>
      <c r="C4457" s="111" t="s">
        <v>197</v>
      </c>
      <c r="D4457" s="111" t="s">
        <v>3</v>
      </c>
      <c r="E4457" s="111" t="s">
        <v>203</v>
      </c>
      <c r="J4457" s="111" t="s">
        <v>197</v>
      </c>
      <c r="K4457" s="111" t="s">
        <v>3</v>
      </c>
      <c r="L4457" s="111" t="s">
        <v>203</v>
      </c>
      <c r="Q4457" s="111" t="s">
        <v>197</v>
      </c>
      <c r="R4457" s="111" t="s">
        <v>3</v>
      </c>
      <c r="S4457" s="111" t="s">
        <v>203</v>
      </c>
    </row>
    <row r="4458" spans="1:21" s="148" customFormat="1" x14ac:dyDescent="0.3">
      <c r="A4458" s="111"/>
      <c r="B4458" s="111" t="s">
        <v>199</v>
      </c>
      <c r="C4458" s="148" t="e">
        <f>AVERAGE(B4449,C4450,D4451,E4452,F4453,G4454)</f>
        <v>#DIV/0!</v>
      </c>
      <c r="D4458" s="148" t="e">
        <f>STDEV(B4449,C4450,D4451,E4452,F4453,G4454)</f>
        <v>#DIV/0!</v>
      </c>
      <c r="E4458" s="148" t="e">
        <f>ROUND((D4458/C4458)*100,2)&amp;"%"</f>
        <v>#DIV/0!</v>
      </c>
      <c r="I4458" s="111" t="s">
        <v>199</v>
      </c>
      <c r="J4458" s="148" t="e">
        <f>AVERAGE(I4449,J4450,K4451,L4452,M4453,N4454)</f>
        <v>#DIV/0!</v>
      </c>
      <c r="K4458" s="148" t="e">
        <f>STDEV(I4449,J4450,K4451,L4452,M4453,N4454)</f>
        <v>#DIV/0!</v>
      </c>
      <c r="L4458" s="148" t="e">
        <f>ROUND((K4458/J4458)*100,2)&amp;"%"</f>
        <v>#DIV/0!</v>
      </c>
      <c r="P4458" s="111" t="s">
        <v>199</v>
      </c>
      <c r="Q4458" s="148" t="e">
        <f>AVERAGE(P4449,Q4450,R4451,S4452,T4453,U4454)</f>
        <v>#DIV/0!</v>
      </c>
      <c r="R4458" s="148" t="e">
        <f>STDEV(P4449,Q4450,R4451,S4452,T4453,U4454)</f>
        <v>#DIV/0!</v>
      </c>
      <c r="S4458" s="148" t="e">
        <f>ROUND((R4458/Q4458)*100,2)&amp;"%"</f>
        <v>#DIV/0!</v>
      </c>
    </row>
    <row r="4459" spans="1:21" s="148" customFormat="1" x14ac:dyDescent="0.3">
      <c r="A4459" s="111"/>
      <c r="B4459" s="111" t="s">
        <v>198</v>
      </c>
      <c r="C4459" s="148" t="e">
        <f>AVERAGE(B4450,C4449,D4449,F4449,G4449,E4450)</f>
        <v>#DIV/0!</v>
      </c>
      <c r="D4459" s="148" t="e">
        <f>STDEV(B4450,C4449,D4449,E4450,F4449,G4449)</f>
        <v>#DIV/0!</v>
      </c>
      <c r="E4459" s="148" t="e">
        <f t="shared" ref="E4459:E4463" si="741">ROUND((D4459/C4459)*100,2)&amp;"%"</f>
        <v>#DIV/0!</v>
      </c>
      <c r="F4459" s="111"/>
      <c r="G4459" s="111"/>
      <c r="I4459" s="111" t="s">
        <v>198</v>
      </c>
      <c r="J4459" s="148" t="e">
        <f>AVERAGE(I4450,J4449,K4449,M4449,N4449,L4450)</f>
        <v>#DIV/0!</v>
      </c>
      <c r="K4459" s="148" t="e">
        <f>STDEV(I4450,J4449,K4449,L4450,M4449,N4449)</f>
        <v>#DIV/0!</v>
      </c>
      <c r="L4459" s="148" t="e">
        <f t="shared" ref="L4459:L4463" si="742">ROUND((K4459/J4459)*100,2)&amp;"%"</f>
        <v>#DIV/0!</v>
      </c>
      <c r="M4459" s="111"/>
      <c r="N4459" s="111"/>
      <c r="P4459" s="111" t="s">
        <v>198</v>
      </c>
      <c r="Q4459" s="148" t="e">
        <f>AVERAGE(P4450,Q4449,R4449,T4449,U4449,S4450)</f>
        <v>#DIV/0!</v>
      </c>
      <c r="R4459" s="148" t="e">
        <f>STDEV(P4450,Q4449,R4449,S4450,T4449,U4449)</f>
        <v>#DIV/0!</v>
      </c>
      <c r="S4459" s="148" t="e">
        <f t="shared" ref="S4459:S4463" si="743">ROUND((R4459/Q4459)*100,2)&amp;"%"</f>
        <v>#DIV/0!</v>
      </c>
      <c r="T4459" s="111"/>
      <c r="U4459" s="111"/>
    </row>
    <row r="4460" spans="1:21" s="148" customFormat="1" x14ac:dyDescent="0.3">
      <c r="A4460" s="111"/>
      <c r="B4460" s="111" t="s">
        <v>200</v>
      </c>
      <c r="C4460" s="148" t="e">
        <f>AVERAGE(B4452,C4451,D4450,E4449,F4454,G4453)</f>
        <v>#DIV/0!</v>
      </c>
      <c r="D4460" s="148" t="e">
        <f>STDEV(B4452,C4451,D4450,E4449,F4454,G4453)</f>
        <v>#DIV/0!</v>
      </c>
      <c r="E4460" s="148" t="e">
        <f t="shared" si="741"/>
        <v>#DIV/0!</v>
      </c>
      <c r="F4460" s="111"/>
      <c r="G4460" s="111"/>
      <c r="I4460" s="111" t="s">
        <v>200</v>
      </c>
      <c r="J4460" s="148" t="e">
        <f>AVERAGE(I4452,J4451,K4450,L4449,M4454,N4453)</f>
        <v>#DIV/0!</v>
      </c>
      <c r="K4460" s="148" t="e">
        <f>STDEV(I4452,J4451,K4450,L4449,M4454,N4453)</f>
        <v>#DIV/0!</v>
      </c>
      <c r="L4460" s="148" t="e">
        <f t="shared" si="742"/>
        <v>#DIV/0!</v>
      </c>
      <c r="M4460" s="111"/>
      <c r="N4460" s="111"/>
      <c r="P4460" s="111" t="s">
        <v>200</v>
      </c>
      <c r="Q4460" s="148" t="e">
        <f>AVERAGE(P4452,Q4451,R4450,S4449,T4454,U4453)</f>
        <v>#DIV/0!</v>
      </c>
      <c r="R4460" s="148" t="e">
        <f>STDEV(P4452,Q4451,R4450,S4449,T4454,U4453)</f>
        <v>#DIV/0!</v>
      </c>
      <c r="S4460" s="148" t="e">
        <f t="shared" si="743"/>
        <v>#DIV/0!</v>
      </c>
      <c r="T4460" s="111"/>
      <c r="U4460" s="111"/>
    </row>
    <row r="4461" spans="1:21" s="148" customFormat="1" x14ac:dyDescent="0.3">
      <c r="A4461" s="111"/>
      <c r="B4461" s="111" t="s">
        <v>201</v>
      </c>
      <c r="C4461" s="148" t="e">
        <f>AVERAGE(B4453,C4454,D4454,E4453,F4452,G4451)</f>
        <v>#DIV/0!</v>
      </c>
      <c r="D4461" s="148" t="e">
        <f>STDEV(B4453,C4454,D4454,E4453,F4452,G4451)</f>
        <v>#DIV/0!</v>
      </c>
      <c r="E4461" s="148" t="e">
        <f t="shared" si="741"/>
        <v>#DIV/0!</v>
      </c>
      <c r="F4461" s="111"/>
      <c r="G4461" s="111"/>
      <c r="I4461" s="111" t="s">
        <v>201</v>
      </c>
      <c r="J4461" s="148" t="e">
        <f>AVERAGE(I4453,J4454,K4454,L4453,M4452,N4451)</f>
        <v>#DIV/0!</v>
      </c>
      <c r="K4461" s="148" t="e">
        <f>STDEV(I4453,J4454,K4454,L4453,M4452,N4451)</f>
        <v>#DIV/0!</v>
      </c>
      <c r="L4461" s="148" t="e">
        <f t="shared" si="742"/>
        <v>#DIV/0!</v>
      </c>
      <c r="M4461" s="111"/>
      <c r="N4461" s="111"/>
      <c r="P4461" s="111" t="s">
        <v>201</v>
      </c>
      <c r="Q4461" s="148" t="e">
        <f>AVERAGE(P4453,Q4454,R4454,S4453,T4452,U4451)</f>
        <v>#DIV/0!</v>
      </c>
      <c r="R4461" s="148" t="e">
        <f>STDEV(P4453,Q4454,R4454,S4453,T4452,U4451)</f>
        <v>#DIV/0!</v>
      </c>
      <c r="S4461" s="148" t="e">
        <f t="shared" si="743"/>
        <v>#DIV/0!</v>
      </c>
      <c r="T4461" s="111"/>
      <c r="U4461" s="111"/>
    </row>
    <row r="4462" spans="1:21" s="148" customFormat="1" x14ac:dyDescent="0.3">
      <c r="A4462" s="111"/>
      <c r="B4462" s="111" t="s">
        <v>202</v>
      </c>
      <c r="C4462" s="148" t="e">
        <f>AVERAGE(B4455,C4453,D4452,G4450,F4455,E4456)</f>
        <v>#DIV/0!</v>
      </c>
      <c r="D4462" s="148" t="e">
        <f>STDEV(B4455,C4453,D4452,G4450,F4455,E4456)</f>
        <v>#DIV/0!</v>
      </c>
      <c r="E4462" s="148" t="e">
        <f t="shared" si="741"/>
        <v>#DIV/0!</v>
      </c>
      <c r="F4462" s="111"/>
      <c r="G4462" s="111"/>
      <c r="I4462" s="111" t="s">
        <v>202</v>
      </c>
      <c r="J4462" s="148" t="e">
        <f>AVERAGE(I4455,J4453,K4452,N4450,M4455,L4456)</f>
        <v>#DIV/0!</v>
      </c>
      <c r="K4462" s="148" t="e">
        <f>STDEV(I4455,J4453,K4452,N4450,M4455,L4456)</f>
        <v>#DIV/0!</v>
      </c>
      <c r="L4462" s="148" t="e">
        <f t="shared" si="742"/>
        <v>#DIV/0!</v>
      </c>
      <c r="M4462" s="111"/>
      <c r="N4462" s="111"/>
      <c r="P4462" s="111" t="s">
        <v>202</v>
      </c>
      <c r="Q4462" s="148" t="e">
        <f>AVERAGE(P4455,Q4453,R4452,U4450,T4455,S4456)</f>
        <v>#DIV/0!</v>
      </c>
      <c r="R4462" s="148" t="e">
        <f>STDEV(P4455,Q4453,R4452,U4450,T4455,S4456)</f>
        <v>#DIV/0!</v>
      </c>
      <c r="S4462" s="148" t="e">
        <f t="shared" si="743"/>
        <v>#DIV/0!</v>
      </c>
      <c r="T4462" s="111"/>
      <c r="U4462" s="111"/>
    </row>
    <row r="4463" spans="1:21" s="148" customFormat="1" x14ac:dyDescent="0.3">
      <c r="A4463" s="111"/>
      <c r="B4463" s="111" t="s">
        <v>204</v>
      </c>
      <c r="C4463" s="148" t="e">
        <f>AVERAGE(B4456,C4455,D4456,E4455,F4456,G4455)</f>
        <v>#DIV/0!</v>
      </c>
      <c r="D4463" s="148" t="e">
        <f>STDEV(B4456,C4455,D4456,E4455,F4456,G4455)</f>
        <v>#DIV/0!</v>
      </c>
      <c r="E4463" s="148" t="e">
        <f t="shared" si="741"/>
        <v>#DIV/0!</v>
      </c>
      <c r="F4463" s="111"/>
      <c r="G4463" s="111"/>
      <c r="I4463" s="111" t="s">
        <v>204</v>
      </c>
      <c r="J4463" s="148" t="e">
        <f>AVERAGE(I4456,J4455,K4456,L4455,M4456,N4455)</f>
        <v>#DIV/0!</v>
      </c>
      <c r="K4463" s="148" t="e">
        <f>STDEV(I4456,J4455,K4456,L4455,M4456,N4455)</f>
        <v>#DIV/0!</v>
      </c>
      <c r="L4463" s="148" t="e">
        <f t="shared" si="742"/>
        <v>#DIV/0!</v>
      </c>
      <c r="M4463" s="111"/>
      <c r="N4463" s="111"/>
      <c r="P4463" s="111" t="s">
        <v>204</v>
      </c>
      <c r="Q4463" s="148" t="e">
        <f>AVERAGE(P4456,Q4455,R4456,S4455,T4456,U4455)</f>
        <v>#DIV/0!</v>
      </c>
      <c r="R4463" s="148" t="e">
        <f>STDEV(P4456,Q4455,R4456,S4455,T4456,U4455)</f>
        <v>#DIV/0!</v>
      </c>
      <c r="S4463" s="148" t="e">
        <f t="shared" si="743"/>
        <v>#DIV/0!</v>
      </c>
      <c r="T4463" s="111"/>
      <c r="U4463" s="111"/>
    </row>
    <row r="4464" spans="1:21" s="148" customFormat="1" x14ac:dyDescent="0.3">
      <c r="A4464" s="111"/>
      <c r="B4464" s="111"/>
      <c r="C4464" s="111"/>
      <c r="D4464" s="111"/>
      <c r="E4464" s="111"/>
      <c r="F4464" s="111"/>
      <c r="G4464" s="111"/>
      <c r="I4464" s="111"/>
      <c r="J4464" s="111"/>
      <c r="K4464" s="111"/>
      <c r="L4464" s="111"/>
      <c r="M4464" s="111"/>
      <c r="N4464" s="111"/>
      <c r="P4464" s="111"/>
      <c r="Q4464" s="111"/>
      <c r="R4464" s="111"/>
      <c r="S4464" s="111"/>
      <c r="T4464" s="111"/>
      <c r="U4464" s="111"/>
    </row>
    <row r="4465" spans="1:21" s="148" customFormat="1" x14ac:dyDescent="0.3">
      <c r="A4465" s="111"/>
      <c r="B4465" s="52" t="s">
        <v>194</v>
      </c>
      <c r="C4465" s="106"/>
      <c r="D4465" s="106"/>
      <c r="E4465" s="106"/>
      <c r="F4465" s="106"/>
      <c r="G4465" s="106"/>
      <c r="H4465" s="106"/>
      <c r="I4465" s="52" t="s">
        <v>195</v>
      </c>
      <c r="J4465" s="106"/>
      <c r="K4465" s="106"/>
      <c r="L4465" s="106"/>
      <c r="M4465" s="106"/>
      <c r="N4465" s="106"/>
      <c r="O4465" s="106"/>
      <c r="P4465" s="52" t="s">
        <v>196</v>
      </c>
      <c r="Q4465" s="106"/>
      <c r="R4465" s="106"/>
      <c r="S4465" s="106"/>
      <c r="T4465" s="106"/>
      <c r="U4465" s="106"/>
    </row>
    <row r="4466" spans="1:21" s="148" customFormat="1" x14ac:dyDescent="0.3">
      <c r="A4466" s="111"/>
      <c r="B4466" s="131"/>
      <c r="C4466" s="131"/>
      <c r="D4466" s="131"/>
      <c r="E4466" s="131"/>
      <c r="F4466" s="131"/>
      <c r="G4466" s="131"/>
      <c r="H4466" s="106"/>
      <c r="I4466" s="131"/>
      <c r="J4466" s="131"/>
      <c r="K4466" s="131"/>
      <c r="L4466" s="131"/>
      <c r="M4466" s="131"/>
      <c r="N4466" s="131"/>
      <c r="O4466" s="106"/>
      <c r="P4466" s="131"/>
      <c r="Q4466" s="131"/>
      <c r="R4466" s="131"/>
      <c r="S4466" s="131"/>
      <c r="T4466" s="131"/>
      <c r="U4466" s="131"/>
    </row>
    <row r="4467" spans="1:21" s="148" customFormat="1" x14ac:dyDescent="0.3">
      <c r="A4467" s="111"/>
      <c r="B4467" s="132"/>
      <c r="C4467" s="133"/>
      <c r="D4467" s="133"/>
      <c r="E4467" s="134"/>
      <c r="F4467" s="133"/>
      <c r="G4467" s="133"/>
      <c r="H4467" s="106"/>
      <c r="I4467" s="132"/>
      <c r="J4467" s="133"/>
      <c r="K4467" s="133"/>
      <c r="L4467" s="134"/>
      <c r="M4467" s="133"/>
      <c r="N4467" s="133"/>
      <c r="O4467" s="106"/>
      <c r="P4467" s="132"/>
      <c r="Q4467" s="133"/>
      <c r="R4467" s="133"/>
      <c r="S4467" s="134"/>
      <c r="T4467" s="133"/>
      <c r="U4467" s="133"/>
    </row>
    <row r="4468" spans="1:21" s="148" customFormat="1" x14ac:dyDescent="0.3">
      <c r="A4468" s="111"/>
      <c r="B4468" s="133"/>
      <c r="C4468" s="132"/>
      <c r="D4468" s="134"/>
      <c r="E4468" s="133"/>
      <c r="F4468" s="135"/>
      <c r="G4468" s="136"/>
      <c r="H4468" s="106"/>
      <c r="I4468" s="133"/>
      <c r="J4468" s="132"/>
      <c r="K4468" s="134"/>
      <c r="L4468" s="133"/>
      <c r="M4468" s="135"/>
      <c r="N4468" s="136"/>
      <c r="O4468" s="106"/>
      <c r="P4468" s="133"/>
      <c r="Q4468" s="132"/>
      <c r="R4468" s="134"/>
      <c r="S4468" s="133"/>
      <c r="T4468" s="135"/>
      <c r="U4468" s="136"/>
    </row>
    <row r="4469" spans="1:21" s="148" customFormat="1" x14ac:dyDescent="0.3">
      <c r="A4469" s="111"/>
      <c r="B4469" s="135"/>
      <c r="C4469" s="134"/>
      <c r="D4469" s="132"/>
      <c r="E4469" s="135"/>
      <c r="F4469" s="135"/>
      <c r="G4469" s="137"/>
      <c r="H4469" s="106"/>
      <c r="I4469" s="135"/>
      <c r="J4469" s="134"/>
      <c r="K4469" s="132"/>
      <c r="L4469" s="135"/>
      <c r="M4469" s="135"/>
      <c r="N4469" s="137"/>
      <c r="O4469" s="106"/>
      <c r="P4469" s="135"/>
      <c r="Q4469" s="134"/>
      <c r="R4469" s="132"/>
      <c r="S4469" s="135"/>
      <c r="T4469" s="135"/>
      <c r="U4469" s="137"/>
    </row>
    <row r="4470" spans="1:21" s="148" customFormat="1" x14ac:dyDescent="0.3">
      <c r="A4470" s="111"/>
      <c r="B4470" s="134"/>
      <c r="C4470" s="135"/>
      <c r="D4470" s="136"/>
      <c r="E4470" s="132"/>
      <c r="F4470" s="137"/>
      <c r="G4470" s="135"/>
      <c r="H4470" s="106"/>
      <c r="I4470" s="134"/>
      <c r="J4470" s="135"/>
      <c r="K4470" s="136"/>
      <c r="L4470" s="132"/>
      <c r="M4470" s="137"/>
      <c r="N4470" s="135"/>
      <c r="O4470" s="106"/>
      <c r="P4470" s="134"/>
      <c r="Q4470" s="135"/>
      <c r="R4470" s="136"/>
      <c r="S4470" s="132"/>
      <c r="T4470" s="137"/>
      <c r="U4470" s="135"/>
    </row>
    <row r="4471" spans="1:21" s="148" customFormat="1" x14ac:dyDescent="0.3">
      <c r="A4471" s="111"/>
      <c r="B4471" s="137"/>
      <c r="C4471" s="136"/>
      <c r="D4471" s="135"/>
      <c r="E4471" s="137"/>
      <c r="F4471" s="132"/>
      <c r="G4471" s="134"/>
      <c r="H4471" s="106"/>
      <c r="I4471" s="137"/>
      <c r="J4471" s="136"/>
      <c r="K4471" s="135"/>
      <c r="L4471" s="137"/>
      <c r="M4471" s="132"/>
      <c r="N4471" s="134"/>
      <c r="O4471" s="106"/>
      <c r="P4471" s="137"/>
      <c r="Q4471" s="136"/>
      <c r="R4471" s="135"/>
      <c r="S4471" s="137"/>
      <c r="T4471" s="132"/>
      <c r="U4471" s="134"/>
    </row>
    <row r="4472" spans="1:21" s="148" customFormat="1" x14ac:dyDescent="0.3">
      <c r="A4472" s="111"/>
      <c r="B4472" s="135"/>
      <c r="C4472" s="137"/>
      <c r="D4472" s="137"/>
      <c r="E4472" s="135"/>
      <c r="F4472" s="134"/>
      <c r="G4472" s="132"/>
      <c r="H4472" s="106"/>
      <c r="I4472" s="135"/>
      <c r="J4472" s="137"/>
      <c r="K4472" s="137"/>
      <c r="L4472" s="135"/>
      <c r="M4472" s="134"/>
      <c r="N4472" s="132"/>
      <c r="O4472" s="106"/>
      <c r="P4472" s="135"/>
      <c r="Q4472" s="137"/>
      <c r="R4472" s="137"/>
      <c r="S4472" s="135"/>
      <c r="T4472" s="134"/>
      <c r="U4472" s="132"/>
    </row>
    <row r="4473" spans="1:21" s="148" customFormat="1" x14ac:dyDescent="0.3">
      <c r="A4473" s="111"/>
      <c r="B4473" s="136"/>
      <c r="C4473" s="138"/>
      <c r="D4473" s="135"/>
      <c r="E4473" s="138"/>
      <c r="F4473" s="136"/>
      <c r="G4473" s="138"/>
      <c r="H4473" s="106"/>
      <c r="I4473" s="136"/>
      <c r="J4473" s="138"/>
      <c r="K4473" s="135"/>
      <c r="L4473" s="138"/>
      <c r="M4473" s="136"/>
      <c r="N4473" s="138"/>
      <c r="O4473" s="106"/>
      <c r="P4473" s="136"/>
      <c r="Q4473" s="138"/>
      <c r="R4473" s="135"/>
      <c r="S4473" s="138"/>
      <c r="T4473" s="136"/>
      <c r="U4473" s="138"/>
    </row>
    <row r="4474" spans="1:21" s="148" customFormat="1" x14ac:dyDescent="0.3">
      <c r="A4474" s="111"/>
      <c r="B4474" s="145"/>
      <c r="C4474" s="146"/>
      <c r="D4474" s="145"/>
      <c r="E4474" s="147"/>
      <c r="F4474" s="145"/>
      <c r="G4474" s="146"/>
      <c r="H4474" s="106"/>
      <c r="I4474" s="145"/>
      <c r="J4474" s="146"/>
      <c r="K4474" s="145"/>
      <c r="L4474" s="147"/>
      <c r="M4474" s="145"/>
      <c r="N4474" s="146"/>
      <c r="O4474" s="106"/>
      <c r="P4474" s="145"/>
      <c r="Q4474" s="146"/>
      <c r="R4474" s="145"/>
      <c r="S4474" s="147"/>
      <c r="T4474" s="145"/>
      <c r="U4474" s="146"/>
    </row>
    <row r="4475" spans="1:21" s="148" customFormat="1" x14ac:dyDescent="0.3">
      <c r="A4475" s="111"/>
      <c r="C4475" s="111" t="s">
        <v>197</v>
      </c>
      <c r="D4475" s="111" t="s">
        <v>3</v>
      </c>
      <c r="E4475" s="111" t="s">
        <v>203</v>
      </c>
      <c r="J4475" s="111" t="s">
        <v>197</v>
      </c>
      <c r="K4475" s="111" t="s">
        <v>3</v>
      </c>
      <c r="L4475" s="111" t="s">
        <v>203</v>
      </c>
      <c r="Q4475" s="111" t="s">
        <v>197</v>
      </c>
      <c r="R4475" s="111" t="s">
        <v>3</v>
      </c>
      <c r="S4475" s="111" t="s">
        <v>203</v>
      </c>
    </row>
    <row r="4476" spans="1:21" s="148" customFormat="1" x14ac:dyDescent="0.3">
      <c r="A4476" s="111"/>
      <c r="B4476" s="111" t="s">
        <v>199</v>
      </c>
      <c r="C4476" s="148" t="e">
        <f>AVERAGE(B4467,C4468,D4469,E4470,F4471,G4472)</f>
        <v>#DIV/0!</v>
      </c>
      <c r="D4476" s="148" t="e">
        <f>STDEV(B4467,C4468,D4469,E4470,F4471,G4472)</f>
        <v>#DIV/0!</v>
      </c>
      <c r="E4476" s="148" t="e">
        <f>ROUND((D4476/C4476)*100,2)&amp;"%"</f>
        <v>#DIV/0!</v>
      </c>
      <c r="I4476" s="111" t="s">
        <v>199</v>
      </c>
      <c r="J4476" s="148" t="e">
        <f>AVERAGE(I4467,J4468,K4469,L4470,M4471,N4472)</f>
        <v>#DIV/0!</v>
      </c>
      <c r="K4476" s="148" t="e">
        <f>STDEV(I4467,J4468,K4469,L4470,M4471,N4472)</f>
        <v>#DIV/0!</v>
      </c>
      <c r="L4476" s="148" t="e">
        <f>ROUND((K4476/J4476)*100,2)&amp;"%"</f>
        <v>#DIV/0!</v>
      </c>
      <c r="P4476" s="111" t="s">
        <v>199</v>
      </c>
      <c r="Q4476" s="148" t="e">
        <f>AVERAGE(P4467,Q4468,R4469,S4470,T4471,U4472)</f>
        <v>#DIV/0!</v>
      </c>
      <c r="R4476" s="148" t="e">
        <f>STDEV(P4467,Q4468,R4469,S4470,T4471,U4472)</f>
        <v>#DIV/0!</v>
      </c>
      <c r="S4476" s="148" t="e">
        <f>ROUND((R4476/Q4476)*100,2)&amp;"%"</f>
        <v>#DIV/0!</v>
      </c>
    </row>
    <row r="4477" spans="1:21" s="148" customFormat="1" x14ac:dyDescent="0.3">
      <c r="A4477" s="111"/>
      <c r="B4477" s="111" t="s">
        <v>198</v>
      </c>
      <c r="C4477" s="148" t="e">
        <f>AVERAGE(B4468,C4467,D4467,F4467,G4467,E4468)</f>
        <v>#DIV/0!</v>
      </c>
      <c r="D4477" s="148" t="e">
        <f>STDEV(B4468,C4467,D4467,E4468,F4467,G4467)</f>
        <v>#DIV/0!</v>
      </c>
      <c r="E4477" s="148" t="e">
        <f t="shared" ref="E4477:E4481" si="744">ROUND((D4477/C4477)*100,2)&amp;"%"</f>
        <v>#DIV/0!</v>
      </c>
      <c r="F4477" s="111"/>
      <c r="G4477" s="111"/>
      <c r="I4477" s="111" t="s">
        <v>198</v>
      </c>
      <c r="J4477" s="148" t="e">
        <f>AVERAGE(I4468,J4467,K4467,M4467,N4467,L4468)</f>
        <v>#DIV/0!</v>
      </c>
      <c r="K4477" s="148" t="e">
        <f>STDEV(I4468,J4467,K4467,L4468,M4467,N4467)</f>
        <v>#DIV/0!</v>
      </c>
      <c r="L4477" s="148" t="e">
        <f t="shared" ref="L4477:L4481" si="745">ROUND((K4477/J4477)*100,2)&amp;"%"</f>
        <v>#DIV/0!</v>
      </c>
      <c r="M4477" s="111"/>
      <c r="N4477" s="111"/>
      <c r="P4477" s="111" t="s">
        <v>198</v>
      </c>
      <c r="Q4477" s="148" t="e">
        <f>AVERAGE(P4468,Q4467,R4467,T4467,U4467,S4468)</f>
        <v>#DIV/0!</v>
      </c>
      <c r="R4477" s="148" t="e">
        <f>STDEV(P4468,Q4467,R4467,S4468,T4467,U4467)</f>
        <v>#DIV/0!</v>
      </c>
      <c r="S4477" s="148" t="e">
        <f t="shared" ref="S4477:S4481" si="746">ROUND((R4477/Q4477)*100,2)&amp;"%"</f>
        <v>#DIV/0!</v>
      </c>
      <c r="T4477" s="111"/>
      <c r="U4477" s="111"/>
    </row>
    <row r="4478" spans="1:21" s="148" customFormat="1" x14ac:dyDescent="0.3">
      <c r="A4478" s="111"/>
      <c r="B4478" s="111" t="s">
        <v>200</v>
      </c>
      <c r="C4478" s="148" t="e">
        <f>AVERAGE(B4470,C4469,D4468,E4467,F4472,G4471)</f>
        <v>#DIV/0!</v>
      </c>
      <c r="D4478" s="148" t="e">
        <f>STDEV(B4470,C4469,D4468,E4467,F4472,G4471)</f>
        <v>#DIV/0!</v>
      </c>
      <c r="E4478" s="148" t="e">
        <f t="shared" si="744"/>
        <v>#DIV/0!</v>
      </c>
      <c r="F4478" s="111"/>
      <c r="G4478" s="111"/>
      <c r="I4478" s="111" t="s">
        <v>200</v>
      </c>
      <c r="J4478" s="148" t="e">
        <f>AVERAGE(I4470,J4469,K4468,L4467,M4472,N4471)</f>
        <v>#DIV/0!</v>
      </c>
      <c r="K4478" s="148" t="e">
        <f>STDEV(I4470,J4469,K4468,L4467,M4472,N4471)</f>
        <v>#DIV/0!</v>
      </c>
      <c r="L4478" s="148" t="e">
        <f t="shared" si="745"/>
        <v>#DIV/0!</v>
      </c>
      <c r="M4478" s="111"/>
      <c r="N4478" s="111"/>
      <c r="P4478" s="111" t="s">
        <v>200</v>
      </c>
      <c r="Q4478" s="148" t="e">
        <f>AVERAGE(P4470,Q4469,R4468,S4467,T4472,U4471)</f>
        <v>#DIV/0!</v>
      </c>
      <c r="R4478" s="148" t="e">
        <f>STDEV(P4470,Q4469,R4468,S4467,T4472,U4471)</f>
        <v>#DIV/0!</v>
      </c>
      <c r="S4478" s="148" t="e">
        <f t="shared" si="746"/>
        <v>#DIV/0!</v>
      </c>
      <c r="T4478" s="111"/>
      <c r="U4478" s="111"/>
    </row>
    <row r="4479" spans="1:21" s="148" customFormat="1" x14ac:dyDescent="0.3">
      <c r="A4479" s="111"/>
      <c r="B4479" s="111" t="s">
        <v>201</v>
      </c>
      <c r="C4479" s="148" t="e">
        <f>AVERAGE(B4471,C4472,D4472,E4471,F4470,G4469)</f>
        <v>#DIV/0!</v>
      </c>
      <c r="D4479" s="148" t="e">
        <f>STDEV(B4471,C4472,D4472,E4471,F4470,G4469)</f>
        <v>#DIV/0!</v>
      </c>
      <c r="E4479" s="148" t="e">
        <f t="shared" si="744"/>
        <v>#DIV/0!</v>
      </c>
      <c r="F4479" s="111"/>
      <c r="G4479" s="111"/>
      <c r="I4479" s="111" t="s">
        <v>201</v>
      </c>
      <c r="J4479" s="148" t="e">
        <f>AVERAGE(I4471,J4472,K4472,L4471,M4470,N4469)</f>
        <v>#DIV/0!</v>
      </c>
      <c r="K4479" s="148" t="e">
        <f>STDEV(I4471,J4472,K4472,L4471,M4470,N4469)</f>
        <v>#DIV/0!</v>
      </c>
      <c r="L4479" s="148" t="e">
        <f t="shared" si="745"/>
        <v>#DIV/0!</v>
      </c>
      <c r="M4479" s="111"/>
      <c r="N4479" s="111"/>
      <c r="P4479" s="111" t="s">
        <v>201</v>
      </c>
      <c r="Q4479" s="148" t="e">
        <f>AVERAGE(P4471,Q4472,R4472,S4471,T4470,U4469)</f>
        <v>#DIV/0!</v>
      </c>
      <c r="R4479" s="148" t="e">
        <f>STDEV(P4471,Q4472,R4472,S4471,T4470,U4469)</f>
        <v>#DIV/0!</v>
      </c>
      <c r="S4479" s="148" t="e">
        <f t="shared" si="746"/>
        <v>#DIV/0!</v>
      </c>
      <c r="T4479" s="111"/>
      <c r="U4479" s="111"/>
    </row>
    <row r="4480" spans="1:21" s="148" customFormat="1" x14ac:dyDescent="0.3">
      <c r="A4480" s="111"/>
      <c r="B4480" s="111" t="s">
        <v>202</v>
      </c>
      <c r="C4480" s="148" t="e">
        <f>AVERAGE(B4473,C4471,D4470,G4468,F4473,E4474)</f>
        <v>#DIV/0!</v>
      </c>
      <c r="D4480" s="148" t="e">
        <f>STDEV(B4473,C4471,D4470,G4468,F4473,E4474)</f>
        <v>#DIV/0!</v>
      </c>
      <c r="E4480" s="148" t="e">
        <f t="shared" si="744"/>
        <v>#DIV/0!</v>
      </c>
      <c r="F4480" s="111"/>
      <c r="G4480" s="111"/>
      <c r="I4480" s="111" t="s">
        <v>202</v>
      </c>
      <c r="J4480" s="148" t="e">
        <f>AVERAGE(I4473,J4471,K4470,N4468,M4473,L4474)</f>
        <v>#DIV/0!</v>
      </c>
      <c r="K4480" s="148" t="e">
        <f>STDEV(I4473,J4471,K4470,N4468,M4473,L4474)</f>
        <v>#DIV/0!</v>
      </c>
      <c r="L4480" s="148" t="e">
        <f t="shared" si="745"/>
        <v>#DIV/0!</v>
      </c>
      <c r="M4480" s="111"/>
      <c r="N4480" s="111"/>
      <c r="P4480" s="111" t="s">
        <v>202</v>
      </c>
      <c r="Q4480" s="148" t="e">
        <f>AVERAGE(P4473,Q4471,R4470,U4468,T4473,S4474)</f>
        <v>#DIV/0!</v>
      </c>
      <c r="R4480" s="148" t="e">
        <f>STDEV(P4473,Q4471,R4470,U4468,T4473,S4474)</f>
        <v>#DIV/0!</v>
      </c>
      <c r="S4480" s="148" t="e">
        <f t="shared" si="746"/>
        <v>#DIV/0!</v>
      </c>
      <c r="T4480" s="111"/>
      <c r="U4480" s="111"/>
    </row>
    <row r="4481" spans="1:21" s="148" customFormat="1" x14ac:dyDescent="0.3">
      <c r="A4481" s="111"/>
      <c r="B4481" s="111" t="s">
        <v>204</v>
      </c>
      <c r="C4481" s="148" t="e">
        <f>AVERAGE(B4474,C4473,D4474,E4473,F4474,G4473)</f>
        <v>#DIV/0!</v>
      </c>
      <c r="D4481" s="148" t="e">
        <f>STDEV(B4474,C4473,D4474,E4473,F4474,G4473)</f>
        <v>#DIV/0!</v>
      </c>
      <c r="E4481" s="148" t="e">
        <f t="shared" si="744"/>
        <v>#DIV/0!</v>
      </c>
      <c r="F4481" s="111"/>
      <c r="G4481" s="111"/>
      <c r="I4481" s="111" t="s">
        <v>204</v>
      </c>
      <c r="J4481" s="148" t="e">
        <f>AVERAGE(I4474,J4473,K4474,L4473,M4474,N4473)</f>
        <v>#DIV/0!</v>
      </c>
      <c r="K4481" s="148" t="e">
        <f>STDEV(I4474,J4473,K4474,L4473,M4474,N4473)</f>
        <v>#DIV/0!</v>
      </c>
      <c r="L4481" s="148" t="e">
        <f t="shared" si="745"/>
        <v>#DIV/0!</v>
      </c>
      <c r="M4481" s="111"/>
      <c r="N4481" s="111"/>
      <c r="P4481" s="111" t="s">
        <v>204</v>
      </c>
      <c r="Q4481" s="148" t="e">
        <f>AVERAGE(P4474,Q4473,R4474,S4473,T4474,U4473)</f>
        <v>#DIV/0!</v>
      </c>
      <c r="R4481" s="148" t="e">
        <f>STDEV(P4474,Q4473,R4474,S4473,T4474,U4473)</f>
        <v>#DIV/0!</v>
      </c>
      <c r="S4481" s="148" t="e">
        <f t="shared" si="746"/>
        <v>#DIV/0!</v>
      </c>
      <c r="T4481" s="111"/>
      <c r="U4481" s="111"/>
    </row>
    <row r="4482" spans="1:21" s="148" customFormat="1" x14ac:dyDescent="0.3">
      <c r="A4482" s="111"/>
      <c r="B4482" s="111"/>
      <c r="C4482" s="111"/>
      <c r="D4482" s="111"/>
      <c r="E4482" s="111"/>
      <c r="F4482" s="111"/>
      <c r="G4482" s="111"/>
      <c r="I4482" s="111"/>
      <c r="J4482" s="111"/>
      <c r="K4482" s="111"/>
      <c r="L4482" s="111"/>
      <c r="M4482" s="111"/>
      <c r="N4482" s="111"/>
      <c r="P4482" s="111"/>
      <c r="Q4482" s="111"/>
      <c r="R4482" s="111"/>
      <c r="S4482" s="111"/>
      <c r="T4482" s="111"/>
      <c r="U4482" s="111"/>
    </row>
    <row r="4483" spans="1:21" s="148" customFormat="1" x14ac:dyDescent="0.3">
      <c r="A4483" s="111"/>
      <c r="B4483" s="52" t="s">
        <v>194</v>
      </c>
      <c r="C4483" s="106"/>
      <c r="D4483" s="106"/>
      <c r="E4483" s="106"/>
      <c r="F4483" s="106"/>
      <c r="G4483" s="106"/>
      <c r="H4483" s="106"/>
      <c r="I4483" s="52" t="s">
        <v>195</v>
      </c>
      <c r="J4483" s="106"/>
      <c r="K4483" s="106"/>
      <c r="L4483" s="106"/>
      <c r="M4483" s="106"/>
      <c r="N4483" s="106"/>
      <c r="O4483" s="106"/>
      <c r="P4483" s="52" t="s">
        <v>196</v>
      </c>
      <c r="Q4483" s="106"/>
      <c r="R4483" s="106"/>
      <c r="S4483" s="106"/>
      <c r="T4483" s="106"/>
      <c r="U4483" s="106"/>
    </row>
    <row r="4484" spans="1:21" s="148" customFormat="1" x14ac:dyDescent="0.3">
      <c r="A4484" s="111"/>
      <c r="B4484" s="131"/>
      <c r="C4484" s="131"/>
      <c r="D4484" s="131"/>
      <c r="E4484" s="131"/>
      <c r="F4484" s="131"/>
      <c r="G4484" s="131"/>
      <c r="H4484" s="106"/>
      <c r="I4484" s="131"/>
      <c r="J4484" s="131"/>
      <c r="K4484" s="131"/>
      <c r="L4484" s="131"/>
      <c r="M4484" s="131"/>
      <c r="N4484" s="131"/>
      <c r="O4484" s="106"/>
      <c r="P4484" s="131"/>
      <c r="Q4484" s="131"/>
      <c r="R4484" s="131"/>
      <c r="S4484" s="131"/>
      <c r="T4484" s="131"/>
      <c r="U4484" s="131"/>
    </row>
    <row r="4485" spans="1:21" s="148" customFormat="1" x14ac:dyDescent="0.3">
      <c r="A4485" s="111"/>
      <c r="B4485" s="132"/>
      <c r="C4485" s="133"/>
      <c r="D4485" s="133"/>
      <c r="E4485" s="134"/>
      <c r="F4485" s="133"/>
      <c r="G4485" s="133"/>
      <c r="H4485" s="106"/>
      <c r="I4485" s="132"/>
      <c r="J4485" s="133"/>
      <c r="K4485" s="133"/>
      <c r="L4485" s="134"/>
      <c r="M4485" s="133"/>
      <c r="N4485" s="133"/>
      <c r="O4485" s="106"/>
      <c r="P4485" s="132"/>
      <c r="Q4485" s="133"/>
      <c r="R4485" s="133"/>
      <c r="S4485" s="134"/>
      <c r="T4485" s="133"/>
      <c r="U4485" s="133"/>
    </row>
    <row r="4486" spans="1:21" s="148" customFormat="1" x14ac:dyDescent="0.3">
      <c r="A4486" s="111"/>
      <c r="B4486" s="133"/>
      <c r="C4486" s="132"/>
      <c r="D4486" s="134"/>
      <c r="E4486" s="133"/>
      <c r="F4486" s="135"/>
      <c r="G4486" s="136"/>
      <c r="H4486" s="106"/>
      <c r="I4486" s="133"/>
      <c r="J4486" s="132"/>
      <c r="K4486" s="134"/>
      <c r="L4486" s="133"/>
      <c r="M4486" s="135"/>
      <c r="N4486" s="136"/>
      <c r="O4486" s="106"/>
      <c r="P4486" s="133"/>
      <c r="Q4486" s="132"/>
      <c r="R4486" s="134"/>
      <c r="S4486" s="133"/>
      <c r="T4486" s="135"/>
      <c r="U4486" s="136"/>
    </row>
    <row r="4487" spans="1:21" s="148" customFormat="1" x14ac:dyDescent="0.3">
      <c r="A4487" s="111"/>
      <c r="B4487" s="135"/>
      <c r="C4487" s="134"/>
      <c r="D4487" s="132"/>
      <c r="E4487" s="135"/>
      <c r="F4487" s="135"/>
      <c r="G4487" s="137"/>
      <c r="H4487" s="106"/>
      <c r="I4487" s="135"/>
      <c r="J4487" s="134"/>
      <c r="K4487" s="132"/>
      <c r="L4487" s="135"/>
      <c r="M4487" s="135"/>
      <c r="N4487" s="137"/>
      <c r="O4487" s="106"/>
      <c r="P4487" s="135"/>
      <c r="Q4487" s="134"/>
      <c r="R4487" s="132"/>
      <c r="S4487" s="135"/>
      <c r="T4487" s="135"/>
      <c r="U4487" s="137"/>
    </row>
    <row r="4488" spans="1:21" s="148" customFormat="1" x14ac:dyDescent="0.3">
      <c r="A4488" s="111"/>
      <c r="B4488" s="134"/>
      <c r="C4488" s="135"/>
      <c r="D4488" s="136"/>
      <c r="E4488" s="132"/>
      <c r="F4488" s="137"/>
      <c r="G4488" s="135"/>
      <c r="H4488" s="106"/>
      <c r="I4488" s="134"/>
      <c r="J4488" s="135"/>
      <c r="K4488" s="136"/>
      <c r="L4488" s="132"/>
      <c r="M4488" s="137"/>
      <c r="N4488" s="135"/>
      <c r="O4488" s="106"/>
      <c r="P4488" s="134"/>
      <c r="Q4488" s="135"/>
      <c r="R4488" s="136"/>
      <c r="S4488" s="132"/>
      <c r="T4488" s="137"/>
      <c r="U4488" s="135"/>
    </row>
    <row r="4489" spans="1:21" s="148" customFormat="1" x14ac:dyDescent="0.3">
      <c r="A4489" s="111"/>
      <c r="B4489" s="137"/>
      <c r="C4489" s="136"/>
      <c r="D4489" s="135"/>
      <c r="E4489" s="137"/>
      <c r="F4489" s="132"/>
      <c r="G4489" s="134"/>
      <c r="H4489" s="106"/>
      <c r="I4489" s="137"/>
      <c r="J4489" s="136"/>
      <c r="K4489" s="135"/>
      <c r="L4489" s="137"/>
      <c r="M4489" s="132"/>
      <c r="N4489" s="134"/>
      <c r="O4489" s="106"/>
      <c r="P4489" s="137"/>
      <c r="Q4489" s="136"/>
      <c r="R4489" s="135"/>
      <c r="S4489" s="137"/>
      <c r="T4489" s="132"/>
      <c r="U4489" s="134"/>
    </row>
    <row r="4490" spans="1:21" s="148" customFormat="1" x14ac:dyDescent="0.3">
      <c r="A4490" s="111"/>
      <c r="B4490" s="135"/>
      <c r="C4490" s="137"/>
      <c r="D4490" s="137"/>
      <c r="E4490" s="135"/>
      <c r="F4490" s="134"/>
      <c r="G4490" s="132"/>
      <c r="H4490" s="106"/>
      <c r="I4490" s="135"/>
      <c r="J4490" s="137"/>
      <c r="K4490" s="137"/>
      <c r="L4490" s="135"/>
      <c r="M4490" s="134"/>
      <c r="N4490" s="132"/>
      <c r="O4490" s="106"/>
      <c r="P4490" s="135"/>
      <c r="Q4490" s="137"/>
      <c r="R4490" s="137"/>
      <c r="S4490" s="135"/>
      <c r="T4490" s="134"/>
      <c r="U4490" s="132"/>
    </row>
    <row r="4491" spans="1:21" s="148" customFormat="1" x14ac:dyDescent="0.3">
      <c r="A4491" s="111"/>
      <c r="B4491" s="136"/>
      <c r="C4491" s="138"/>
      <c r="D4491" s="135"/>
      <c r="E4491" s="138"/>
      <c r="F4491" s="136"/>
      <c r="G4491" s="138"/>
      <c r="H4491" s="106"/>
      <c r="I4491" s="136"/>
      <c r="J4491" s="138"/>
      <c r="K4491" s="135"/>
      <c r="L4491" s="138"/>
      <c r="M4491" s="136"/>
      <c r="N4491" s="138"/>
      <c r="O4491" s="106"/>
      <c r="P4491" s="136"/>
      <c r="Q4491" s="138"/>
      <c r="R4491" s="135"/>
      <c r="S4491" s="138"/>
      <c r="T4491" s="136"/>
      <c r="U4491" s="138"/>
    </row>
    <row r="4492" spans="1:21" s="148" customFormat="1" x14ac:dyDescent="0.3">
      <c r="A4492" s="111"/>
      <c r="B4492" s="145"/>
      <c r="C4492" s="146"/>
      <c r="D4492" s="145"/>
      <c r="E4492" s="147"/>
      <c r="F4492" s="145"/>
      <c r="G4492" s="146"/>
      <c r="H4492" s="106"/>
      <c r="I4492" s="145"/>
      <c r="J4492" s="146"/>
      <c r="K4492" s="145"/>
      <c r="L4492" s="147"/>
      <c r="M4492" s="145"/>
      <c r="N4492" s="146"/>
      <c r="O4492" s="106"/>
      <c r="P4492" s="145"/>
      <c r="Q4492" s="146"/>
      <c r="R4492" s="145"/>
      <c r="S4492" s="147"/>
      <c r="T4492" s="145"/>
      <c r="U4492" s="146"/>
    </row>
    <row r="4493" spans="1:21" s="148" customFormat="1" x14ac:dyDescent="0.3">
      <c r="A4493" s="111"/>
      <c r="C4493" s="111" t="s">
        <v>197</v>
      </c>
      <c r="D4493" s="111" t="s">
        <v>3</v>
      </c>
      <c r="E4493" s="111" t="s">
        <v>203</v>
      </c>
      <c r="J4493" s="111" t="s">
        <v>197</v>
      </c>
      <c r="K4493" s="111" t="s">
        <v>3</v>
      </c>
      <c r="L4493" s="111" t="s">
        <v>203</v>
      </c>
      <c r="Q4493" s="111" t="s">
        <v>197</v>
      </c>
      <c r="R4493" s="111" t="s">
        <v>3</v>
      </c>
      <c r="S4493" s="111" t="s">
        <v>203</v>
      </c>
    </row>
    <row r="4494" spans="1:21" s="148" customFormat="1" x14ac:dyDescent="0.3">
      <c r="A4494" s="111"/>
      <c r="B4494" s="111" t="s">
        <v>199</v>
      </c>
      <c r="C4494" s="148" t="e">
        <f>AVERAGE(B4485,C4486,D4487,E4488,F4489,G4490)</f>
        <v>#DIV/0!</v>
      </c>
      <c r="D4494" s="148" t="e">
        <f>STDEV(B4485,C4486,D4487,E4488,F4489,G4490)</f>
        <v>#DIV/0!</v>
      </c>
      <c r="E4494" s="148" t="e">
        <f>ROUND((D4494/C4494)*100,2)&amp;"%"</f>
        <v>#DIV/0!</v>
      </c>
      <c r="I4494" s="111" t="s">
        <v>199</v>
      </c>
      <c r="J4494" s="148" t="e">
        <f>AVERAGE(I4485,J4486,K4487,L4488,M4489,N4490)</f>
        <v>#DIV/0!</v>
      </c>
      <c r="K4494" s="148" t="e">
        <f>STDEV(I4485,J4486,K4487,L4488,M4489,N4490)</f>
        <v>#DIV/0!</v>
      </c>
      <c r="L4494" s="148" t="e">
        <f>ROUND((K4494/J4494)*100,2)&amp;"%"</f>
        <v>#DIV/0!</v>
      </c>
      <c r="P4494" s="111" t="s">
        <v>199</v>
      </c>
      <c r="Q4494" s="148" t="e">
        <f>AVERAGE(P4485,Q4486,R4487,S4488,T4489,U4490)</f>
        <v>#DIV/0!</v>
      </c>
      <c r="R4494" s="148" t="e">
        <f>STDEV(P4485,Q4486,R4487,S4488,T4489,U4490)</f>
        <v>#DIV/0!</v>
      </c>
      <c r="S4494" s="148" t="e">
        <f>ROUND((R4494/Q4494)*100,2)&amp;"%"</f>
        <v>#DIV/0!</v>
      </c>
    </row>
    <row r="4495" spans="1:21" s="148" customFormat="1" x14ac:dyDescent="0.3">
      <c r="A4495" s="111"/>
      <c r="B4495" s="111" t="s">
        <v>198</v>
      </c>
      <c r="C4495" s="148" t="e">
        <f>AVERAGE(B4486,C4485,D4485,F4485,G4485,E4486)</f>
        <v>#DIV/0!</v>
      </c>
      <c r="D4495" s="148" t="e">
        <f>STDEV(B4486,C4485,D4485,E4486,F4485,G4485)</f>
        <v>#DIV/0!</v>
      </c>
      <c r="E4495" s="148" t="e">
        <f t="shared" ref="E4495:E4499" si="747">ROUND((D4495/C4495)*100,2)&amp;"%"</f>
        <v>#DIV/0!</v>
      </c>
      <c r="F4495" s="111"/>
      <c r="G4495" s="111"/>
      <c r="I4495" s="111" t="s">
        <v>198</v>
      </c>
      <c r="J4495" s="148" t="e">
        <f>AVERAGE(I4486,J4485,K4485,M4485,N4485,L4486)</f>
        <v>#DIV/0!</v>
      </c>
      <c r="K4495" s="148" t="e">
        <f>STDEV(I4486,J4485,K4485,L4486,M4485,N4485)</f>
        <v>#DIV/0!</v>
      </c>
      <c r="L4495" s="148" t="e">
        <f t="shared" ref="L4495:L4499" si="748">ROUND((K4495/J4495)*100,2)&amp;"%"</f>
        <v>#DIV/0!</v>
      </c>
      <c r="M4495" s="111"/>
      <c r="N4495" s="111"/>
      <c r="P4495" s="111" t="s">
        <v>198</v>
      </c>
      <c r="Q4495" s="148" t="e">
        <f>AVERAGE(P4486,Q4485,R4485,T4485,U4485,S4486)</f>
        <v>#DIV/0!</v>
      </c>
      <c r="R4495" s="148" t="e">
        <f>STDEV(P4486,Q4485,R4485,S4486,T4485,U4485)</f>
        <v>#DIV/0!</v>
      </c>
      <c r="S4495" s="148" t="e">
        <f t="shared" ref="S4495:S4499" si="749">ROUND((R4495/Q4495)*100,2)&amp;"%"</f>
        <v>#DIV/0!</v>
      </c>
      <c r="T4495" s="111"/>
      <c r="U4495" s="111"/>
    </row>
    <row r="4496" spans="1:21" s="148" customFormat="1" x14ac:dyDescent="0.3">
      <c r="A4496" s="111"/>
      <c r="B4496" s="111" t="s">
        <v>200</v>
      </c>
      <c r="C4496" s="148" t="e">
        <f>AVERAGE(B4488,C4487,D4486,E4485,F4490,G4489)</f>
        <v>#DIV/0!</v>
      </c>
      <c r="D4496" s="148" t="e">
        <f>STDEV(B4488,C4487,D4486,E4485,F4490,G4489)</f>
        <v>#DIV/0!</v>
      </c>
      <c r="E4496" s="148" t="e">
        <f t="shared" si="747"/>
        <v>#DIV/0!</v>
      </c>
      <c r="F4496" s="111"/>
      <c r="G4496" s="111"/>
      <c r="I4496" s="111" t="s">
        <v>200</v>
      </c>
      <c r="J4496" s="148" t="e">
        <f>AVERAGE(I4488,J4487,K4486,L4485,M4490,N4489)</f>
        <v>#DIV/0!</v>
      </c>
      <c r="K4496" s="148" t="e">
        <f>STDEV(I4488,J4487,K4486,L4485,M4490,N4489)</f>
        <v>#DIV/0!</v>
      </c>
      <c r="L4496" s="148" t="e">
        <f t="shared" si="748"/>
        <v>#DIV/0!</v>
      </c>
      <c r="M4496" s="111"/>
      <c r="N4496" s="111"/>
      <c r="P4496" s="111" t="s">
        <v>200</v>
      </c>
      <c r="Q4496" s="148" t="e">
        <f>AVERAGE(P4488,Q4487,R4486,S4485,T4490,U4489)</f>
        <v>#DIV/0!</v>
      </c>
      <c r="R4496" s="148" t="e">
        <f>STDEV(P4488,Q4487,R4486,S4485,T4490,U4489)</f>
        <v>#DIV/0!</v>
      </c>
      <c r="S4496" s="148" t="e">
        <f t="shared" si="749"/>
        <v>#DIV/0!</v>
      </c>
      <c r="T4496" s="111"/>
      <c r="U4496" s="111"/>
    </row>
    <row r="4497" spans="1:21" s="148" customFormat="1" x14ac:dyDescent="0.3">
      <c r="A4497" s="111"/>
      <c r="B4497" s="111" t="s">
        <v>201</v>
      </c>
      <c r="C4497" s="148" t="e">
        <f>AVERAGE(B4489,C4490,D4490,E4489,F4488,G4487)</f>
        <v>#DIV/0!</v>
      </c>
      <c r="D4497" s="148" t="e">
        <f>STDEV(B4489,C4490,D4490,E4489,F4488,G4487)</f>
        <v>#DIV/0!</v>
      </c>
      <c r="E4497" s="148" t="e">
        <f t="shared" si="747"/>
        <v>#DIV/0!</v>
      </c>
      <c r="F4497" s="111"/>
      <c r="G4497" s="111"/>
      <c r="I4497" s="111" t="s">
        <v>201</v>
      </c>
      <c r="J4497" s="148" t="e">
        <f>AVERAGE(I4489,J4490,K4490,L4489,M4488,N4487)</f>
        <v>#DIV/0!</v>
      </c>
      <c r="K4497" s="148" t="e">
        <f>STDEV(I4489,J4490,K4490,L4489,M4488,N4487)</f>
        <v>#DIV/0!</v>
      </c>
      <c r="L4497" s="148" t="e">
        <f t="shared" si="748"/>
        <v>#DIV/0!</v>
      </c>
      <c r="M4497" s="111"/>
      <c r="N4497" s="111"/>
      <c r="P4497" s="111" t="s">
        <v>201</v>
      </c>
      <c r="Q4497" s="148" t="e">
        <f>AVERAGE(P4489,Q4490,R4490,S4489,T4488,U4487)</f>
        <v>#DIV/0!</v>
      </c>
      <c r="R4497" s="148" t="e">
        <f>STDEV(P4489,Q4490,R4490,S4489,T4488,U4487)</f>
        <v>#DIV/0!</v>
      </c>
      <c r="S4497" s="148" t="e">
        <f t="shared" si="749"/>
        <v>#DIV/0!</v>
      </c>
      <c r="T4497" s="111"/>
      <c r="U4497" s="111"/>
    </row>
    <row r="4498" spans="1:21" s="148" customFormat="1" x14ac:dyDescent="0.3">
      <c r="A4498" s="111"/>
      <c r="B4498" s="111" t="s">
        <v>202</v>
      </c>
      <c r="C4498" s="148" t="e">
        <f>AVERAGE(B4491,C4489,D4488,G4486,F4491,E4492)</f>
        <v>#DIV/0!</v>
      </c>
      <c r="D4498" s="148" t="e">
        <f>STDEV(B4491,C4489,D4488,G4486,F4491,E4492)</f>
        <v>#DIV/0!</v>
      </c>
      <c r="E4498" s="148" t="e">
        <f t="shared" si="747"/>
        <v>#DIV/0!</v>
      </c>
      <c r="F4498" s="111"/>
      <c r="G4498" s="111"/>
      <c r="I4498" s="111" t="s">
        <v>202</v>
      </c>
      <c r="J4498" s="148" t="e">
        <f>AVERAGE(I4491,J4489,K4488,N4486,M4491,L4492)</f>
        <v>#DIV/0!</v>
      </c>
      <c r="K4498" s="148" t="e">
        <f>STDEV(I4491,J4489,K4488,N4486,M4491,L4492)</f>
        <v>#DIV/0!</v>
      </c>
      <c r="L4498" s="148" t="e">
        <f t="shared" si="748"/>
        <v>#DIV/0!</v>
      </c>
      <c r="M4498" s="111"/>
      <c r="N4498" s="111"/>
      <c r="P4498" s="111" t="s">
        <v>202</v>
      </c>
      <c r="Q4498" s="148" t="e">
        <f>AVERAGE(P4491,Q4489,R4488,U4486,T4491,S4492)</f>
        <v>#DIV/0!</v>
      </c>
      <c r="R4498" s="148" t="e">
        <f>STDEV(P4491,Q4489,R4488,U4486,T4491,S4492)</f>
        <v>#DIV/0!</v>
      </c>
      <c r="S4498" s="148" t="e">
        <f t="shared" si="749"/>
        <v>#DIV/0!</v>
      </c>
      <c r="T4498" s="111"/>
      <c r="U4498" s="111"/>
    </row>
    <row r="4499" spans="1:21" s="148" customFormat="1" x14ac:dyDescent="0.3">
      <c r="A4499" s="111"/>
      <c r="B4499" s="111" t="s">
        <v>204</v>
      </c>
      <c r="C4499" s="148" t="e">
        <f>AVERAGE(B4492,C4491,D4492,E4491,F4492,G4491)</f>
        <v>#DIV/0!</v>
      </c>
      <c r="D4499" s="148" t="e">
        <f>STDEV(B4492,C4491,D4492,E4491,F4492,G4491)</f>
        <v>#DIV/0!</v>
      </c>
      <c r="E4499" s="148" t="e">
        <f t="shared" si="747"/>
        <v>#DIV/0!</v>
      </c>
      <c r="F4499" s="111"/>
      <c r="G4499" s="111"/>
      <c r="I4499" s="111" t="s">
        <v>204</v>
      </c>
      <c r="J4499" s="148" t="e">
        <f>AVERAGE(I4492,J4491,K4492,L4491,M4492,N4491)</f>
        <v>#DIV/0!</v>
      </c>
      <c r="K4499" s="148" t="e">
        <f>STDEV(I4492,J4491,K4492,L4491,M4492,N4491)</f>
        <v>#DIV/0!</v>
      </c>
      <c r="L4499" s="148" t="e">
        <f t="shared" si="748"/>
        <v>#DIV/0!</v>
      </c>
      <c r="M4499" s="111"/>
      <c r="N4499" s="111"/>
      <c r="P4499" s="111" t="s">
        <v>204</v>
      </c>
      <c r="Q4499" s="148" t="e">
        <f>AVERAGE(P4492,Q4491,R4492,S4491,T4492,U4491)</f>
        <v>#DIV/0!</v>
      </c>
      <c r="R4499" s="148" t="e">
        <f>STDEV(P4492,Q4491,R4492,S4491,T4492,U4491)</f>
        <v>#DIV/0!</v>
      </c>
      <c r="S4499" s="148" t="e">
        <f t="shared" si="749"/>
        <v>#DIV/0!</v>
      </c>
      <c r="T4499" s="111"/>
      <c r="U4499" s="111"/>
    </row>
    <row r="4500" spans="1:21" s="148" customFormat="1" x14ac:dyDescent="0.3">
      <c r="A4500" s="111"/>
      <c r="B4500" s="111"/>
      <c r="C4500" s="111"/>
      <c r="D4500" s="111"/>
      <c r="E4500" s="111"/>
      <c r="F4500" s="111"/>
      <c r="G4500" s="111"/>
      <c r="I4500" s="111"/>
      <c r="J4500" s="111"/>
      <c r="K4500" s="111"/>
      <c r="L4500" s="111"/>
      <c r="M4500" s="111"/>
      <c r="N4500" s="111"/>
      <c r="P4500" s="111"/>
      <c r="Q4500" s="111"/>
      <c r="R4500" s="111"/>
      <c r="S4500" s="111"/>
      <c r="T4500" s="111"/>
      <c r="U4500" s="111"/>
    </row>
    <row r="4501" spans="1:21" s="148" customFormat="1" x14ac:dyDescent="0.3">
      <c r="A4501" s="111"/>
      <c r="B4501" s="52" t="s">
        <v>194</v>
      </c>
      <c r="C4501" s="106"/>
      <c r="D4501" s="106"/>
      <c r="E4501" s="106"/>
      <c r="F4501" s="106"/>
      <c r="G4501" s="106"/>
      <c r="H4501" s="106"/>
      <c r="I4501" s="52" t="s">
        <v>195</v>
      </c>
      <c r="J4501" s="106"/>
      <c r="K4501" s="106"/>
      <c r="L4501" s="106"/>
      <c r="M4501" s="106"/>
      <c r="N4501" s="106"/>
      <c r="O4501" s="106"/>
      <c r="P4501" s="52" t="s">
        <v>196</v>
      </c>
      <c r="Q4501" s="106"/>
      <c r="R4501" s="106"/>
      <c r="S4501" s="106"/>
      <c r="T4501" s="106"/>
      <c r="U4501" s="106"/>
    </row>
    <row r="4502" spans="1:21" s="148" customFormat="1" x14ac:dyDescent="0.3">
      <c r="A4502" s="111"/>
      <c r="B4502" s="131"/>
      <c r="C4502" s="131"/>
      <c r="D4502" s="131"/>
      <c r="E4502" s="131"/>
      <c r="F4502" s="131"/>
      <c r="G4502" s="131"/>
      <c r="H4502" s="106"/>
      <c r="I4502" s="131"/>
      <c r="J4502" s="131"/>
      <c r="K4502" s="131"/>
      <c r="L4502" s="131"/>
      <c r="M4502" s="131"/>
      <c r="N4502" s="131"/>
      <c r="O4502" s="106"/>
      <c r="P4502" s="131"/>
      <c r="Q4502" s="131"/>
      <c r="R4502" s="131"/>
      <c r="S4502" s="131"/>
      <c r="T4502" s="131"/>
      <c r="U4502" s="131"/>
    </row>
    <row r="4503" spans="1:21" s="148" customFormat="1" x14ac:dyDescent="0.3">
      <c r="A4503" s="111"/>
      <c r="B4503" s="132"/>
      <c r="C4503" s="133"/>
      <c r="D4503" s="133"/>
      <c r="E4503" s="134"/>
      <c r="F4503" s="133"/>
      <c r="G4503" s="133"/>
      <c r="H4503" s="106"/>
      <c r="I4503" s="132"/>
      <c r="J4503" s="133"/>
      <c r="K4503" s="133"/>
      <c r="L4503" s="134"/>
      <c r="M4503" s="133"/>
      <c r="N4503" s="133"/>
      <c r="O4503" s="106"/>
      <c r="P4503" s="132"/>
      <c r="Q4503" s="133"/>
      <c r="R4503" s="133"/>
      <c r="S4503" s="134"/>
      <c r="T4503" s="133"/>
      <c r="U4503" s="133"/>
    </row>
    <row r="4504" spans="1:21" s="148" customFormat="1" x14ac:dyDescent="0.3">
      <c r="A4504" s="111"/>
      <c r="B4504" s="133"/>
      <c r="C4504" s="132"/>
      <c r="D4504" s="134"/>
      <c r="E4504" s="133"/>
      <c r="F4504" s="135"/>
      <c r="G4504" s="136"/>
      <c r="H4504" s="106"/>
      <c r="I4504" s="133"/>
      <c r="J4504" s="132"/>
      <c r="K4504" s="134"/>
      <c r="L4504" s="133"/>
      <c r="M4504" s="135"/>
      <c r="N4504" s="136"/>
      <c r="O4504" s="106"/>
      <c r="P4504" s="133"/>
      <c r="Q4504" s="132"/>
      <c r="R4504" s="134"/>
      <c r="S4504" s="133"/>
      <c r="T4504" s="135"/>
      <c r="U4504" s="136"/>
    </row>
    <row r="4505" spans="1:21" s="148" customFormat="1" x14ac:dyDescent="0.3">
      <c r="A4505" s="111"/>
      <c r="B4505" s="135"/>
      <c r="C4505" s="134"/>
      <c r="D4505" s="132"/>
      <c r="E4505" s="135"/>
      <c r="F4505" s="135"/>
      <c r="G4505" s="137"/>
      <c r="H4505" s="106"/>
      <c r="I4505" s="135"/>
      <c r="J4505" s="134"/>
      <c r="K4505" s="132"/>
      <c r="L4505" s="135"/>
      <c r="M4505" s="135"/>
      <c r="N4505" s="137"/>
      <c r="O4505" s="106"/>
      <c r="P4505" s="135"/>
      <c r="Q4505" s="134"/>
      <c r="R4505" s="132"/>
      <c r="S4505" s="135"/>
      <c r="T4505" s="135"/>
      <c r="U4505" s="137"/>
    </row>
    <row r="4506" spans="1:21" s="148" customFormat="1" x14ac:dyDescent="0.3">
      <c r="A4506" s="111"/>
      <c r="B4506" s="134"/>
      <c r="C4506" s="135"/>
      <c r="D4506" s="136"/>
      <c r="E4506" s="132"/>
      <c r="F4506" s="137"/>
      <c r="G4506" s="135"/>
      <c r="H4506" s="106"/>
      <c r="I4506" s="134"/>
      <c r="J4506" s="135"/>
      <c r="K4506" s="136"/>
      <c r="L4506" s="132"/>
      <c r="M4506" s="137"/>
      <c r="N4506" s="135"/>
      <c r="O4506" s="106"/>
      <c r="P4506" s="134"/>
      <c r="Q4506" s="135"/>
      <c r="R4506" s="136"/>
      <c r="S4506" s="132"/>
      <c r="T4506" s="137"/>
      <c r="U4506" s="135"/>
    </row>
    <row r="4507" spans="1:21" s="148" customFormat="1" x14ac:dyDescent="0.3">
      <c r="A4507" s="111"/>
      <c r="B4507" s="137"/>
      <c r="C4507" s="136"/>
      <c r="D4507" s="135"/>
      <c r="E4507" s="137"/>
      <c r="F4507" s="132"/>
      <c r="G4507" s="134"/>
      <c r="H4507" s="106"/>
      <c r="I4507" s="137"/>
      <c r="J4507" s="136"/>
      <c r="K4507" s="135"/>
      <c r="L4507" s="137"/>
      <c r="M4507" s="132"/>
      <c r="N4507" s="134"/>
      <c r="O4507" s="106"/>
      <c r="P4507" s="137"/>
      <c r="Q4507" s="136"/>
      <c r="R4507" s="135"/>
      <c r="S4507" s="137"/>
      <c r="T4507" s="132"/>
      <c r="U4507" s="134"/>
    </row>
    <row r="4508" spans="1:21" s="148" customFormat="1" x14ac:dyDescent="0.3">
      <c r="A4508" s="111"/>
      <c r="B4508" s="135"/>
      <c r="C4508" s="137"/>
      <c r="D4508" s="137"/>
      <c r="E4508" s="135"/>
      <c r="F4508" s="134"/>
      <c r="G4508" s="132"/>
      <c r="H4508" s="106"/>
      <c r="I4508" s="135"/>
      <c r="J4508" s="137"/>
      <c r="K4508" s="137"/>
      <c r="L4508" s="135"/>
      <c r="M4508" s="134"/>
      <c r="N4508" s="132"/>
      <c r="O4508" s="106"/>
      <c r="P4508" s="135"/>
      <c r="Q4508" s="137"/>
      <c r="R4508" s="137"/>
      <c r="S4508" s="135"/>
      <c r="T4508" s="134"/>
      <c r="U4508" s="132"/>
    </row>
    <row r="4509" spans="1:21" s="148" customFormat="1" x14ac:dyDescent="0.3">
      <c r="A4509" s="111"/>
      <c r="B4509" s="136"/>
      <c r="C4509" s="138"/>
      <c r="D4509" s="135"/>
      <c r="E4509" s="138"/>
      <c r="F4509" s="136"/>
      <c r="G4509" s="138"/>
      <c r="H4509" s="106"/>
      <c r="I4509" s="136"/>
      <c r="J4509" s="138"/>
      <c r="K4509" s="135"/>
      <c r="L4509" s="138"/>
      <c r="M4509" s="136"/>
      <c r="N4509" s="138"/>
      <c r="O4509" s="106"/>
      <c r="P4509" s="136"/>
      <c r="Q4509" s="138"/>
      <c r="R4509" s="135"/>
      <c r="S4509" s="138"/>
      <c r="T4509" s="136"/>
      <c r="U4509" s="138"/>
    </row>
    <row r="4510" spans="1:21" s="148" customFormat="1" x14ac:dyDescent="0.3">
      <c r="A4510" s="111"/>
      <c r="B4510" s="145"/>
      <c r="C4510" s="146"/>
      <c r="D4510" s="145"/>
      <c r="E4510" s="147"/>
      <c r="F4510" s="145"/>
      <c r="G4510" s="146"/>
      <c r="H4510" s="106"/>
      <c r="I4510" s="145"/>
      <c r="J4510" s="146"/>
      <c r="K4510" s="145"/>
      <c r="L4510" s="147"/>
      <c r="M4510" s="145"/>
      <c r="N4510" s="146"/>
      <c r="O4510" s="106"/>
      <c r="P4510" s="145"/>
      <c r="Q4510" s="146"/>
      <c r="R4510" s="145"/>
      <c r="S4510" s="147"/>
      <c r="T4510" s="145"/>
      <c r="U4510" s="146"/>
    </row>
    <row r="4511" spans="1:21" s="148" customFormat="1" x14ac:dyDescent="0.3">
      <c r="A4511" s="111"/>
      <c r="C4511" s="111" t="s">
        <v>197</v>
      </c>
      <c r="D4511" s="111" t="s">
        <v>3</v>
      </c>
      <c r="E4511" s="111" t="s">
        <v>203</v>
      </c>
      <c r="J4511" s="111" t="s">
        <v>197</v>
      </c>
      <c r="K4511" s="111" t="s">
        <v>3</v>
      </c>
      <c r="L4511" s="111" t="s">
        <v>203</v>
      </c>
      <c r="Q4511" s="111" t="s">
        <v>197</v>
      </c>
      <c r="R4511" s="111" t="s">
        <v>3</v>
      </c>
      <c r="S4511" s="111" t="s">
        <v>203</v>
      </c>
    </row>
    <row r="4512" spans="1:21" s="148" customFormat="1" x14ac:dyDescent="0.3">
      <c r="A4512" s="111"/>
      <c r="B4512" s="111" t="s">
        <v>199</v>
      </c>
      <c r="C4512" s="148" t="e">
        <f>AVERAGE(B4503,C4504,D4505,E4506,F4507,G4508)</f>
        <v>#DIV/0!</v>
      </c>
      <c r="D4512" s="148" t="e">
        <f>STDEV(B4503,C4504,D4505,E4506,F4507,G4508)</f>
        <v>#DIV/0!</v>
      </c>
      <c r="E4512" s="148" t="e">
        <f>ROUND((D4512/C4512)*100,2)&amp;"%"</f>
        <v>#DIV/0!</v>
      </c>
      <c r="I4512" s="111" t="s">
        <v>199</v>
      </c>
      <c r="J4512" s="148" t="e">
        <f>AVERAGE(I4503,J4504,K4505,L4506,M4507,N4508)</f>
        <v>#DIV/0!</v>
      </c>
      <c r="K4512" s="148" t="e">
        <f>STDEV(I4503,J4504,K4505,L4506,M4507,N4508)</f>
        <v>#DIV/0!</v>
      </c>
      <c r="L4512" s="148" t="e">
        <f>ROUND((K4512/J4512)*100,2)&amp;"%"</f>
        <v>#DIV/0!</v>
      </c>
      <c r="P4512" s="111" t="s">
        <v>199</v>
      </c>
      <c r="Q4512" s="148" t="e">
        <f>AVERAGE(P4503,Q4504,R4505,S4506,T4507,U4508)</f>
        <v>#DIV/0!</v>
      </c>
      <c r="R4512" s="148" t="e">
        <f>STDEV(P4503,Q4504,R4505,S4506,T4507,U4508)</f>
        <v>#DIV/0!</v>
      </c>
      <c r="S4512" s="148" t="e">
        <f>ROUND((R4512/Q4512)*100,2)&amp;"%"</f>
        <v>#DIV/0!</v>
      </c>
    </row>
    <row r="4513" spans="1:21" s="148" customFormat="1" x14ac:dyDescent="0.3">
      <c r="A4513" s="111"/>
      <c r="B4513" s="111" t="s">
        <v>198</v>
      </c>
      <c r="C4513" s="148" t="e">
        <f>AVERAGE(B4504,C4503,D4503,F4503,G4503,E4504)</f>
        <v>#DIV/0!</v>
      </c>
      <c r="D4513" s="148" t="e">
        <f>STDEV(B4504,C4503,D4503,E4504,F4503,G4503)</f>
        <v>#DIV/0!</v>
      </c>
      <c r="E4513" s="148" t="e">
        <f t="shared" ref="E4513:E4517" si="750">ROUND((D4513/C4513)*100,2)&amp;"%"</f>
        <v>#DIV/0!</v>
      </c>
      <c r="F4513" s="111"/>
      <c r="G4513" s="111"/>
      <c r="I4513" s="111" t="s">
        <v>198</v>
      </c>
      <c r="J4513" s="148" t="e">
        <f>AVERAGE(I4504,J4503,K4503,M4503,N4503,L4504)</f>
        <v>#DIV/0!</v>
      </c>
      <c r="K4513" s="148" t="e">
        <f>STDEV(I4504,J4503,K4503,L4504,M4503,N4503)</f>
        <v>#DIV/0!</v>
      </c>
      <c r="L4513" s="148" t="e">
        <f t="shared" ref="L4513:L4517" si="751">ROUND((K4513/J4513)*100,2)&amp;"%"</f>
        <v>#DIV/0!</v>
      </c>
      <c r="M4513" s="111"/>
      <c r="N4513" s="111"/>
      <c r="P4513" s="111" t="s">
        <v>198</v>
      </c>
      <c r="Q4513" s="148" t="e">
        <f>AVERAGE(P4504,Q4503,R4503,T4503,U4503,S4504)</f>
        <v>#DIV/0!</v>
      </c>
      <c r="R4513" s="148" t="e">
        <f>STDEV(P4504,Q4503,R4503,S4504,T4503,U4503)</f>
        <v>#DIV/0!</v>
      </c>
      <c r="S4513" s="148" t="e">
        <f t="shared" ref="S4513:S4517" si="752">ROUND((R4513/Q4513)*100,2)&amp;"%"</f>
        <v>#DIV/0!</v>
      </c>
      <c r="T4513" s="111"/>
      <c r="U4513" s="111"/>
    </row>
    <row r="4514" spans="1:21" s="148" customFormat="1" x14ac:dyDescent="0.3">
      <c r="A4514" s="111"/>
      <c r="B4514" s="111" t="s">
        <v>200</v>
      </c>
      <c r="C4514" s="148" t="e">
        <f>AVERAGE(B4506,C4505,D4504,E4503,F4508,G4507)</f>
        <v>#DIV/0!</v>
      </c>
      <c r="D4514" s="148" t="e">
        <f>STDEV(B4506,C4505,D4504,E4503,F4508,G4507)</f>
        <v>#DIV/0!</v>
      </c>
      <c r="E4514" s="148" t="e">
        <f t="shared" si="750"/>
        <v>#DIV/0!</v>
      </c>
      <c r="F4514" s="111"/>
      <c r="G4514" s="111"/>
      <c r="I4514" s="111" t="s">
        <v>200</v>
      </c>
      <c r="J4514" s="148" t="e">
        <f>AVERAGE(I4506,J4505,K4504,L4503,M4508,N4507)</f>
        <v>#DIV/0!</v>
      </c>
      <c r="K4514" s="148" t="e">
        <f>STDEV(I4506,J4505,K4504,L4503,M4508,N4507)</f>
        <v>#DIV/0!</v>
      </c>
      <c r="L4514" s="148" t="e">
        <f t="shared" si="751"/>
        <v>#DIV/0!</v>
      </c>
      <c r="M4514" s="111"/>
      <c r="N4514" s="111"/>
      <c r="P4514" s="111" t="s">
        <v>200</v>
      </c>
      <c r="Q4514" s="148" t="e">
        <f>AVERAGE(P4506,Q4505,R4504,S4503,T4508,U4507)</f>
        <v>#DIV/0!</v>
      </c>
      <c r="R4514" s="148" t="e">
        <f>STDEV(P4506,Q4505,R4504,S4503,T4508,U4507)</f>
        <v>#DIV/0!</v>
      </c>
      <c r="S4514" s="148" t="e">
        <f t="shared" si="752"/>
        <v>#DIV/0!</v>
      </c>
      <c r="T4514" s="111"/>
      <c r="U4514" s="111"/>
    </row>
    <row r="4515" spans="1:21" s="148" customFormat="1" x14ac:dyDescent="0.3">
      <c r="A4515" s="111"/>
      <c r="B4515" s="111" t="s">
        <v>201</v>
      </c>
      <c r="C4515" s="148" t="e">
        <f>AVERAGE(B4507,C4508,D4508,E4507,F4506,G4505)</f>
        <v>#DIV/0!</v>
      </c>
      <c r="D4515" s="148" t="e">
        <f>STDEV(B4507,C4508,D4508,E4507,F4506,G4505)</f>
        <v>#DIV/0!</v>
      </c>
      <c r="E4515" s="148" t="e">
        <f t="shared" si="750"/>
        <v>#DIV/0!</v>
      </c>
      <c r="F4515" s="111"/>
      <c r="G4515" s="111"/>
      <c r="I4515" s="111" t="s">
        <v>201</v>
      </c>
      <c r="J4515" s="148" t="e">
        <f>AVERAGE(I4507,J4508,K4508,L4507,M4506,N4505)</f>
        <v>#DIV/0!</v>
      </c>
      <c r="K4515" s="148" t="e">
        <f>STDEV(I4507,J4508,K4508,L4507,M4506,N4505)</f>
        <v>#DIV/0!</v>
      </c>
      <c r="L4515" s="148" t="e">
        <f t="shared" si="751"/>
        <v>#DIV/0!</v>
      </c>
      <c r="M4515" s="111"/>
      <c r="N4515" s="111"/>
      <c r="P4515" s="111" t="s">
        <v>201</v>
      </c>
      <c r="Q4515" s="148" t="e">
        <f>AVERAGE(P4507,Q4508,R4508,S4507,T4506,U4505)</f>
        <v>#DIV/0!</v>
      </c>
      <c r="R4515" s="148" t="e">
        <f>STDEV(P4507,Q4508,R4508,S4507,T4506,U4505)</f>
        <v>#DIV/0!</v>
      </c>
      <c r="S4515" s="148" t="e">
        <f t="shared" si="752"/>
        <v>#DIV/0!</v>
      </c>
      <c r="T4515" s="111"/>
      <c r="U4515" s="111"/>
    </row>
    <row r="4516" spans="1:21" s="148" customFormat="1" x14ac:dyDescent="0.3">
      <c r="A4516" s="111"/>
      <c r="B4516" s="111" t="s">
        <v>202</v>
      </c>
      <c r="C4516" s="148" t="e">
        <f>AVERAGE(B4509,C4507,D4506,G4504,F4509,E4510)</f>
        <v>#DIV/0!</v>
      </c>
      <c r="D4516" s="148" t="e">
        <f>STDEV(B4509,C4507,D4506,G4504,F4509,E4510)</f>
        <v>#DIV/0!</v>
      </c>
      <c r="E4516" s="148" t="e">
        <f t="shared" si="750"/>
        <v>#DIV/0!</v>
      </c>
      <c r="F4516" s="111"/>
      <c r="G4516" s="111"/>
      <c r="I4516" s="111" t="s">
        <v>202</v>
      </c>
      <c r="J4516" s="148" t="e">
        <f>AVERAGE(I4509,J4507,K4506,N4504,M4509,L4510)</f>
        <v>#DIV/0!</v>
      </c>
      <c r="K4516" s="148" t="e">
        <f>STDEV(I4509,J4507,K4506,N4504,M4509,L4510)</f>
        <v>#DIV/0!</v>
      </c>
      <c r="L4516" s="148" t="e">
        <f t="shared" si="751"/>
        <v>#DIV/0!</v>
      </c>
      <c r="M4516" s="111"/>
      <c r="N4516" s="111"/>
      <c r="P4516" s="111" t="s">
        <v>202</v>
      </c>
      <c r="Q4516" s="148" t="e">
        <f>AVERAGE(P4509,Q4507,R4506,U4504,T4509,S4510)</f>
        <v>#DIV/0!</v>
      </c>
      <c r="R4516" s="148" t="e">
        <f>STDEV(P4509,Q4507,R4506,U4504,T4509,S4510)</f>
        <v>#DIV/0!</v>
      </c>
      <c r="S4516" s="148" t="e">
        <f t="shared" si="752"/>
        <v>#DIV/0!</v>
      </c>
      <c r="T4516" s="111"/>
      <c r="U4516" s="111"/>
    </row>
    <row r="4517" spans="1:21" s="148" customFormat="1" x14ac:dyDescent="0.3">
      <c r="A4517" s="111"/>
      <c r="B4517" s="111" t="s">
        <v>204</v>
      </c>
      <c r="C4517" s="148" t="e">
        <f>AVERAGE(B4510,C4509,D4510,E4509,F4510,G4509)</f>
        <v>#DIV/0!</v>
      </c>
      <c r="D4517" s="148" t="e">
        <f>STDEV(B4510,C4509,D4510,E4509,F4510,G4509)</f>
        <v>#DIV/0!</v>
      </c>
      <c r="E4517" s="148" t="e">
        <f t="shared" si="750"/>
        <v>#DIV/0!</v>
      </c>
      <c r="F4517" s="111"/>
      <c r="G4517" s="111"/>
      <c r="I4517" s="111" t="s">
        <v>204</v>
      </c>
      <c r="J4517" s="148" t="e">
        <f>AVERAGE(I4510,J4509,K4510,L4509,M4510,N4509)</f>
        <v>#DIV/0!</v>
      </c>
      <c r="K4517" s="148" t="e">
        <f>STDEV(I4510,J4509,K4510,L4509,M4510,N4509)</f>
        <v>#DIV/0!</v>
      </c>
      <c r="L4517" s="148" t="e">
        <f t="shared" si="751"/>
        <v>#DIV/0!</v>
      </c>
      <c r="M4517" s="111"/>
      <c r="N4517" s="111"/>
      <c r="P4517" s="111" t="s">
        <v>204</v>
      </c>
      <c r="Q4517" s="148" t="e">
        <f>AVERAGE(P4510,Q4509,R4510,S4509,T4510,U4509)</f>
        <v>#DIV/0!</v>
      </c>
      <c r="R4517" s="148" t="e">
        <f>STDEV(P4510,Q4509,R4510,S4509,T4510,U4509)</f>
        <v>#DIV/0!</v>
      </c>
      <c r="S4517" s="148" t="e">
        <f t="shared" si="752"/>
        <v>#DIV/0!</v>
      </c>
      <c r="T4517" s="111"/>
      <c r="U4517" s="111"/>
    </row>
    <row r="4518" spans="1:21" s="148" customFormat="1" x14ac:dyDescent="0.3">
      <c r="A4518" s="111"/>
      <c r="B4518" s="111"/>
      <c r="C4518" s="111"/>
      <c r="D4518" s="111"/>
      <c r="E4518" s="111"/>
      <c r="F4518" s="111"/>
      <c r="G4518" s="111"/>
      <c r="I4518" s="111"/>
      <c r="J4518" s="111"/>
      <c r="K4518" s="111"/>
      <c r="L4518" s="111"/>
      <c r="M4518" s="111"/>
      <c r="N4518" s="111"/>
      <c r="P4518" s="111"/>
      <c r="Q4518" s="111"/>
      <c r="R4518" s="111"/>
      <c r="S4518" s="111"/>
      <c r="T4518" s="111"/>
      <c r="U4518" s="111"/>
    </row>
    <row r="4519" spans="1:21" s="148" customFormat="1" x14ac:dyDescent="0.3">
      <c r="A4519" s="111"/>
      <c r="B4519" s="52" t="s">
        <v>194</v>
      </c>
      <c r="C4519" s="106"/>
      <c r="D4519" s="106"/>
      <c r="E4519" s="106"/>
      <c r="F4519" s="106"/>
      <c r="G4519" s="106"/>
      <c r="H4519" s="106"/>
      <c r="I4519" s="52" t="s">
        <v>195</v>
      </c>
      <c r="J4519" s="106"/>
      <c r="K4519" s="106"/>
      <c r="L4519" s="106"/>
      <c r="M4519" s="106"/>
      <c r="N4519" s="106"/>
      <c r="O4519" s="106"/>
      <c r="P4519" s="52" t="s">
        <v>196</v>
      </c>
      <c r="Q4519" s="106"/>
      <c r="R4519" s="106"/>
      <c r="S4519" s="106"/>
      <c r="T4519" s="106"/>
      <c r="U4519" s="106"/>
    </row>
    <row r="4520" spans="1:21" s="148" customFormat="1" x14ac:dyDescent="0.3">
      <c r="A4520" s="111"/>
      <c r="B4520" s="131"/>
      <c r="C4520" s="131"/>
      <c r="D4520" s="131"/>
      <c r="E4520" s="131"/>
      <c r="F4520" s="131"/>
      <c r="G4520" s="131"/>
      <c r="H4520" s="106"/>
      <c r="I4520" s="131"/>
      <c r="J4520" s="131"/>
      <c r="K4520" s="131"/>
      <c r="L4520" s="131"/>
      <c r="M4520" s="131"/>
      <c r="N4520" s="131"/>
      <c r="O4520" s="106"/>
      <c r="P4520" s="131"/>
      <c r="Q4520" s="131"/>
      <c r="R4520" s="131"/>
      <c r="S4520" s="131"/>
      <c r="T4520" s="131"/>
      <c r="U4520" s="131"/>
    </row>
    <row r="4521" spans="1:21" s="148" customFormat="1" x14ac:dyDescent="0.3">
      <c r="A4521" s="111"/>
      <c r="B4521" s="132"/>
      <c r="C4521" s="133"/>
      <c r="D4521" s="133"/>
      <c r="E4521" s="134"/>
      <c r="F4521" s="133"/>
      <c r="G4521" s="133"/>
      <c r="H4521" s="106"/>
      <c r="I4521" s="132"/>
      <c r="J4521" s="133"/>
      <c r="K4521" s="133"/>
      <c r="L4521" s="134"/>
      <c r="M4521" s="133"/>
      <c r="N4521" s="133"/>
      <c r="O4521" s="106"/>
      <c r="P4521" s="132"/>
      <c r="Q4521" s="133"/>
      <c r="R4521" s="133"/>
      <c r="S4521" s="134"/>
      <c r="T4521" s="133"/>
      <c r="U4521" s="133"/>
    </row>
    <row r="4522" spans="1:21" s="148" customFormat="1" x14ac:dyDescent="0.3">
      <c r="A4522" s="111"/>
      <c r="B4522" s="133"/>
      <c r="C4522" s="132"/>
      <c r="D4522" s="134"/>
      <c r="E4522" s="133"/>
      <c r="F4522" s="135"/>
      <c r="G4522" s="136"/>
      <c r="H4522" s="106"/>
      <c r="I4522" s="133"/>
      <c r="J4522" s="132"/>
      <c r="K4522" s="134"/>
      <c r="L4522" s="133"/>
      <c r="M4522" s="135"/>
      <c r="N4522" s="136"/>
      <c r="O4522" s="106"/>
      <c r="P4522" s="133"/>
      <c r="Q4522" s="132"/>
      <c r="R4522" s="134"/>
      <c r="S4522" s="133"/>
      <c r="T4522" s="135"/>
      <c r="U4522" s="136"/>
    </row>
    <row r="4523" spans="1:21" s="148" customFormat="1" x14ac:dyDescent="0.3">
      <c r="A4523" s="111"/>
      <c r="B4523" s="135"/>
      <c r="C4523" s="134"/>
      <c r="D4523" s="132"/>
      <c r="E4523" s="135"/>
      <c r="F4523" s="135"/>
      <c r="G4523" s="137"/>
      <c r="H4523" s="106"/>
      <c r="I4523" s="135"/>
      <c r="J4523" s="134"/>
      <c r="K4523" s="132"/>
      <c r="L4523" s="135"/>
      <c r="M4523" s="135"/>
      <c r="N4523" s="137"/>
      <c r="O4523" s="106"/>
      <c r="P4523" s="135"/>
      <c r="Q4523" s="134"/>
      <c r="R4523" s="132"/>
      <c r="S4523" s="135"/>
      <c r="T4523" s="135"/>
      <c r="U4523" s="137"/>
    </row>
    <row r="4524" spans="1:21" s="148" customFormat="1" x14ac:dyDescent="0.3">
      <c r="A4524" s="111"/>
      <c r="B4524" s="134"/>
      <c r="C4524" s="135"/>
      <c r="D4524" s="136"/>
      <c r="E4524" s="132"/>
      <c r="F4524" s="137"/>
      <c r="G4524" s="135"/>
      <c r="H4524" s="106"/>
      <c r="I4524" s="134"/>
      <c r="J4524" s="135"/>
      <c r="K4524" s="136"/>
      <c r="L4524" s="132"/>
      <c r="M4524" s="137"/>
      <c r="N4524" s="135"/>
      <c r="O4524" s="106"/>
      <c r="P4524" s="134"/>
      <c r="Q4524" s="135"/>
      <c r="R4524" s="136"/>
      <c r="S4524" s="132"/>
      <c r="T4524" s="137"/>
      <c r="U4524" s="135"/>
    </row>
    <row r="4525" spans="1:21" s="148" customFormat="1" x14ac:dyDescent="0.3">
      <c r="A4525" s="111"/>
      <c r="B4525" s="137"/>
      <c r="C4525" s="136"/>
      <c r="D4525" s="135"/>
      <c r="E4525" s="137"/>
      <c r="F4525" s="132"/>
      <c r="G4525" s="134"/>
      <c r="H4525" s="106"/>
      <c r="I4525" s="137"/>
      <c r="J4525" s="136"/>
      <c r="K4525" s="135"/>
      <c r="L4525" s="137"/>
      <c r="M4525" s="132"/>
      <c r="N4525" s="134"/>
      <c r="O4525" s="106"/>
      <c r="P4525" s="137"/>
      <c r="Q4525" s="136"/>
      <c r="R4525" s="135"/>
      <c r="S4525" s="137"/>
      <c r="T4525" s="132"/>
      <c r="U4525" s="134"/>
    </row>
    <row r="4526" spans="1:21" s="148" customFormat="1" x14ac:dyDescent="0.3">
      <c r="A4526" s="111"/>
      <c r="B4526" s="135"/>
      <c r="C4526" s="137"/>
      <c r="D4526" s="137"/>
      <c r="E4526" s="135"/>
      <c r="F4526" s="134"/>
      <c r="G4526" s="132"/>
      <c r="H4526" s="106"/>
      <c r="I4526" s="135"/>
      <c r="J4526" s="137"/>
      <c r="K4526" s="137"/>
      <c r="L4526" s="135"/>
      <c r="M4526" s="134"/>
      <c r="N4526" s="132"/>
      <c r="O4526" s="106"/>
      <c r="P4526" s="135"/>
      <c r="Q4526" s="137"/>
      <c r="R4526" s="137"/>
      <c r="S4526" s="135"/>
      <c r="T4526" s="134"/>
      <c r="U4526" s="132"/>
    </row>
    <row r="4527" spans="1:21" s="148" customFormat="1" x14ac:dyDescent="0.3">
      <c r="A4527" s="111"/>
      <c r="B4527" s="136"/>
      <c r="C4527" s="138"/>
      <c r="D4527" s="135"/>
      <c r="E4527" s="138"/>
      <c r="F4527" s="136"/>
      <c r="G4527" s="138"/>
      <c r="H4527" s="106"/>
      <c r="I4527" s="136"/>
      <c r="J4527" s="138"/>
      <c r="K4527" s="135"/>
      <c r="L4527" s="138"/>
      <c r="M4527" s="136"/>
      <c r="N4527" s="138"/>
      <c r="O4527" s="106"/>
      <c r="P4527" s="136"/>
      <c r="Q4527" s="138"/>
      <c r="R4527" s="135"/>
      <c r="S4527" s="138"/>
      <c r="T4527" s="136"/>
      <c r="U4527" s="138"/>
    </row>
    <row r="4528" spans="1:21" s="148" customFormat="1" x14ac:dyDescent="0.3">
      <c r="A4528" s="111"/>
      <c r="B4528" s="145"/>
      <c r="C4528" s="146"/>
      <c r="D4528" s="145"/>
      <c r="E4528" s="147"/>
      <c r="F4528" s="145"/>
      <c r="G4528" s="146"/>
      <c r="H4528" s="106"/>
      <c r="I4528" s="145"/>
      <c r="J4528" s="146"/>
      <c r="K4528" s="145"/>
      <c r="L4528" s="147"/>
      <c r="M4528" s="145"/>
      <c r="N4528" s="146"/>
      <c r="O4528" s="106"/>
      <c r="P4528" s="145"/>
      <c r="Q4528" s="146"/>
      <c r="R4528" s="145"/>
      <c r="S4528" s="147"/>
      <c r="T4528" s="145"/>
      <c r="U4528" s="146"/>
    </row>
    <row r="4529" spans="1:21" s="148" customFormat="1" x14ac:dyDescent="0.3">
      <c r="A4529" s="111"/>
      <c r="C4529" s="111" t="s">
        <v>197</v>
      </c>
      <c r="D4529" s="111" t="s">
        <v>3</v>
      </c>
      <c r="E4529" s="111" t="s">
        <v>203</v>
      </c>
      <c r="J4529" s="111" t="s">
        <v>197</v>
      </c>
      <c r="K4529" s="111" t="s">
        <v>3</v>
      </c>
      <c r="L4529" s="111" t="s">
        <v>203</v>
      </c>
      <c r="Q4529" s="111" t="s">
        <v>197</v>
      </c>
      <c r="R4529" s="111" t="s">
        <v>3</v>
      </c>
      <c r="S4529" s="111" t="s">
        <v>203</v>
      </c>
    </row>
    <row r="4530" spans="1:21" s="148" customFormat="1" x14ac:dyDescent="0.3">
      <c r="A4530" s="111"/>
      <c r="B4530" s="111" t="s">
        <v>199</v>
      </c>
      <c r="C4530" s="148" t="e">
        <f>AVERAGE(B4521,C4522,D4523,E4524,F4525,G4526)</f>
        <v>#DIV/0!</v>
      </c>
      <c r="D4530" s="148" t="e">
        <f>STDEV(B4521,C4522,D4523,E4524,F4525,G4526)</f>
        <v>#DIV/0!</v>
      </c>
      <c r="E4530" s="148" t="e">
        <f>ROUND((D4530/C4530)*100,2)&amp;"%"</f>
        <v>#DIV/0!</v>
      </c>
      <c r="I4530" s="111" t="s">
        <v>199</v>
      </c>
      <c r="J4530" s="148" t="e">
        <f>AVERAGE(I4521,J4522,K4523,L4524,M4525,N4526)</f>
        <v>#DIV/0!</v>
      </c>
      <c r="K4530" s="148" t="e">
        <f>STDEV(I4521,J4522,K4523,L4524,M4525,N4526)</f>
        <v>#DIV/0!</v>
      </c>
      <c r="L4530" s="148" t="e">
        <f>ROUND((K4530/J4530)*100,2)&amp;"%"</f>
        <v>#DIV/0!</v>
      </c>
      <c r="P4530" s="111" t="s">
        <v>199</v>
      </c>
      <c r="Q4530" s="148" t="e">
        <f>AVERAGE(P4521,Q4522,R4523,S4524,T4525,U4526)</f>
        <v>#DIV/0!</v>
      </c>
      <c r="R4530" s="148" t="e">
        <f>STDEV(P4521,Q4522,R4523,S4524,T4525,U4526)</f>
        <v>#DIV/0!</v>
      </c>
      <c r="S4530" s="148" t="e">
        <f>ROUND((R4530/Q4530)*100,2)&amp;"%"</f>
        <v>#DIV/0!</v>
      </c>
    </row>
    <row r="4531" spans="1:21" s="148" customFormat="1" x14ac:dyDescent="0.3">
      <c r="A4531" s="111"/>
      <c r="B4531" s="111" t="s">
        <v>198</v>
      </c>
      <c r="C4531" s="148" t="e">
        <f>AVERAGE(B4522,C4521,D4521,F4521,G4521,E4522)</f>
        <v>#DIV/0!</v>
      </c>
      <c r="D4531" s="148" t="e">
        <f>STDEV(B4522,C4521,D4521,E4522,F4521,G4521)</f>
        <v>#DIV/0!</v>
      </c>
      <c r="E4531" s="148" t="e">
        <f t="shared" ref="E4531:E4535" si="753">ROUND((D4531/C4531)*100,2)&amp;"%"</f>
        <v>#DIV/0!</v>
      </c>
      <c r="F4531" s="111"/>
      <c r="G4531" s="111"/>
      <c r="I4531" s="111" t="s">
        <v>198</v>
      </c>
      <c r="J4531" s="148" t="e">
        <f>AVERAGE(I4522,J4521,K4521,M4521,N4521,L4522)</f>
        <v>#DIV/0!</v>
      </c>
      <c r="K4531" s="148" t="e">
        <f>STDEV(I4522,J4521,K4521,L4522,M4521,N4521)</f>
        <v>#DIV/0!</v>
      </c>
      <c r="L4531" s="148" t="e">
        <f t="shared" ref="L4531:L4535" si="754">ROUND((K4531/J4531)*100,2)&amp;"%"</f>
        <v>#DIV/0!</v>
      </c>
      <c r="M4531" s="111"/>
      <c r="N4531" s="111"/>
      <c r="P4531" s="111" t="s">
        <v>198</v>
      </c>
      <c r="Q4531" s="148" t="e">
        <f>AVERAGE(P4522,Q4521,R4521,T4521,U4521,S4522)</f>
        <v>#DIV/0!</v>
      </c>
      <c r="R4531" s="148" t="e">
        <f>STDEV(P4522,Q4521,R4521,S4522,T4521,U4521)</f>
        <v>#DIV/0!</v>
      </c>
      <c r="S4531" s="148" t="e">
        <f t="shared" ref="S4531:S4535" si="755">ROUND((R4531/Q4531)*100,2)&amp;"%"</f>
        <v>#DIV/0!</v>
      </c>
      <c r="T4531" s="111"/>
      <c r="U4531" s="111"/>
    </row>
    <row r="4532" spans="1:21" s="148" customFormat="1" x14ac:dyDescent="0.3">
      <c r="A4532" s="111"/>
      <c r="B4532" s="111" t="s">
        <v>200</v>
      </c>
      <c r="C4532" s="148" t="e">
        <f>AVERAGE(B4524,C4523,D4522,E4521,F4526,G4525)</f>
        <v>#DIV/0!</v>
      </c>
      <c r="D4532" s="148" t="e">
        <f>STDEV(B4524,C4523,D4522,E4521,F4526,G4525)</f>
        <v>#DIV/0!</v>
      </c>
      <c r="E4532" s="148" t="e">
        <f t="shared" si="753"/>
        <v>#DIV/0!</v>
      </c>
      <c r="F4532" s="111"/>
      <c r="G4532" s="111"/>
      <c r="I4532" s="111" t="s">
        <v>200</v>
      </c>
      <c r="J4532" s="148" t="e">
        <f>AVERAGE(I4524,J4523,K4522,L4521,M4526,N4525)</f>
        <v>#DIV/0!</v>
      </c>
      <c r="K4532" s="148" t="e">
        <f>STDEV(I4524,J4523,K4522,L4521,M4526,N4525)</f>
        <v>#DIV/0!</v>
      </c>
      <c r="L4532" s="148" t="e">
        <f t="shared" si="754"/>
        <v>#DIV/0!</v>
      </c>
      <c r="M4532" s="111"/>
      <c r="N4532" s="111"/>
      <c r="P4532" s="111" t="s">
        <v>200</v>
      </c>
      <c r="Q4532" s="148" t="e">
        <f>AVERAGE(P4524,Q4523,R4522,S4521,T4526,U4525)</f>
        <v>#DIV/0!</v>
      </c>
      <c r="R4532" s="148" t="e">
        <f>STDEV(P4524,Q4523,R4522,S4521,T4526,U4525)</f>
        <v>#DIV/0!</v>
      </c>
      <c r="S4532" s="148" t="e">
        <f t="shared" si="755"/>
        <v>#DIV/0!</v>
      </c>
      <c r="T4532" s="111"/>
      <c r="U4532" s="111"/>
    </row>
    <row r="4533" spans="1:21" s="148" customFormat="1" x14ac:dyDescent="0.3">
      <c r="A4533" s="111"/>
      <c r="B4533" s="111" t="s">
        <v>201</v>
      </c>
      <c r="C4533" s="148" t="e">
        <f>AVERAGE(B4525,C4526,D4526,E4525,F4524,G4523)</f>
        <v>#DIV/0!</v>
      </c>
      <c r="D4533" s="148" t="e">
        <f>STDEV(B4525,C4526,D4526,E4525,F4524,G4523)</f>
        <v>#DIV/0!</v>
      </c>
      <c r="E4533" s="148" t="e">
        <f t="shared" si="753"/>
        <v>#DIV/0!</v>
      </c>
      <c r="F4533" s="111"/>
      <c r="G4533" s="111"/>
      <c r="I4533" s="111" t="s">
        <v>201</v>
      </c>
      <c r="J4533" s="148" t="e">
        <f>AVERAGE(I4525,J4526,K4526,L4525,M4524,N4523)</f>
        <v>#DIV/0!</v>
      </c>
      <c r="K4533" s="148" t="e">
        <f>STDEV(I4525,J4526,K4526,L4525,M4524,N4523)</f>
        <v>#DIV/0!</v>
      </c>
      <c r="L4533" s="148" t="e">
        <f t="shared" si="754"/>
        <v>#DIV/0!</v>
      </c>
      <c r="M4533" s="111"/>
      <c r="N4533" s="111"/>
      <c r="P4533" s="111" t="s">
        <v>201</v>
      </c>
      <c r="Q4533" s="148" t="e">
        <f>AVERAGE(P4525,Q4526,R4526,S4525,T4524,U4523)</f>
        <v>#DIV/0!</v>
      </c>
      <c r="R4533" s="148" t="e">
        <f>STDEV(P4525,Q4526,R4526,S4525,T4524,U4523)</f>
        <v>#DIV/0!</v>
      </c>
      <c r="S4533" s="148" t="e">
        <f t="shared" si="755"/>
        <v>#DIV/0!</v>
      </c>
      <c r="T4533" s="111"/>
      <c r="U4533" s="111"/>
    </row>
    <row r="4534" spans="1:21" s="148" customFormat="1" x14ac:dyDescent="0.3">
      <c r="A4534" s="111"/>
      <c r="B4534" s="111" t="s">
        <v>202</v>
      </c>
      <c r="C4534" s="148" t="e">
        <f>AVERAGE(B4527,C4525,D4524,G4522,F4527,E4528)</f>
        <v>#DIV/0!</v>
      </c>
      <c r="D4534" s="148" t="e">
        <f>STDEV(B4527,C4525,D4524,G4522,F4527,E4528)</f>
        <v>#DIV/0!</v>
      </c>
      <c r="E4534" s="148" t="e">
        <f t="shared" si="753"/>
        <v>#DIV/0!</v>
      </c>
      <c r="F4534" s="111"/>
      <c r="G4534" s="111"/>
      <c r="I4534" s="111" t="s">
        <v>202</v>
      </c>
      <c r="J4534" s="148" t="e">
        <f>AVERAGE(I4527,J4525,K4524,N4522,M4527,L4528)</f>
        <v>#DIV/0!</v>
      </c>
      <c r="K4534" s="148" t="e">
        <f>STDEV(I4527,J4525,K4524,N4522,M4527,L4528)</f>
        <v>#DIV/0!</v>
      </c>
      <c r="L4534" s="148" t="e">
        <f t="shared" si="754"/>
        <v>#DIV/0!</v>
      </c>
      <c r="M4534" s="111"/>
      <c r="N4534" s="111"/>
      <c r="P4534" s="111" t="s">
        <v>202</v>
      </c>
      <c r="Q4534" s="148" t="e">
        <f>AVERAGE(P4527,Q4525,R4524,U4522,T4527,S4528)</f>
        <v>#DIV/0!</v>
      </c>
      <c r="R4534" s="148" t="e">
        <f>STDEV(P4527,Q4525,R4524,U4522,T4527,S4528)</f>
        <v>#DIV/0!</v>
      </c>
      <c r="S4534" s="148" t="e">
        <f t="shared" si="755"/>
        <v>#DIV/0!</v>
      </c>
      <c r="T4534" s="111"/>
      <c r="U4534" s="111"/>
    </row>
    <row r="4535" spans="1:21" s="148" customFormat="1" x14ac:dyDescent="0.3">
      <c r="A4535" s="111"/>
      <c r="B4535" s="111" t="s">
        <v>204</v>
      </c>
      <c r="C4535" s="148" t="e">
        <f>AVERAGE(B4528,C4527,D4528,E4527,F4528,G4527)</f>
        <v>#DIV/0!</v>
      </c>
      <c r="D4535" s="148" t="e">
        <f>STDEV(B4528,C4527,D4528,E4527,F4528,G4527)</f>
        <v>#DIV/0!</v>
      </c>
      <c r="E4535" s="148" t="e">
        <f t="shared" si="753"/>
        <v>#DIV/0!</v>
      </c>
      <c r="F4535" s="111"/>
      <c r="G4535" s="111"/>
      <c r="I4535" s="111" t="s">
        <v>204</v>
      </c>
      <c r="J4535" s="148" t="e">
        <f>AVERAGE(I4528,J4527,K4528,L4527,M4528,N4527)</f>
        <v>#DIV/0!</v>
      </c>
      <c r="K4535" s="148" t="e">
        <f>STDEV(I4528,J4527,K4528,L4527,M4528,N4527)</f>
        <v>#DIV/0!</v>
      </c>
      <c r="L4535" s="148" t="e">
        <f t="shared" si="754"/>
        <v>#DIV/0!</v>
      </c>
      <c r="M4535" s="111"/>
      <c r="N4535" s="111"/>
      <c r="P4535" s="111" t="s">
        <v>204</v>
      </c>
      <c r="Q4535" s="148" t="e">
        <f>AVERAGE(P4528,Q4527,R4528,S4527,T4528,U4527)</f>
        <v>#DIV/0!</v>
      </c>
      <c r="R4535" s="148" t="e">
        <f>STDEV(P4528,Q4527,R4528,S4527,T4528,U4527)</f>
        <v>#DIV/0!</v>
      </c>
      <c r="S4535" s="148" t="e">
        <f t="shared" si="755"/>
        <v>#DIV/0!</v>
      </c>
      <c r="T4535" s="111"/>
      <c r="U4535" s="111"/>
    </row>
    <row r="4536" spans="1:21" s="148" customFormat="1" x14ac:dyDescent="0.3">
      <c r="A4536" s="111"/>
      <c r="B4536" s="111"/>
      <c r="C4536" s="111"/>
      <c r="D4536" s="111"/>
      <c r="E4536" s="111"/>
      <c r="F4536" s="111"/>
      <c r="G4536" s="111"/>
      <c r="I4536" s="111"/>
      <c r="J4536" s="111"/>
      <c r="K4536" s="111"/>
      <c r="L4536" s="111"/>
      <c r="M4536" s="111"/>
      <c r="N4536" s="111"/>
      <c r="P4536" s="111"/>
      <c r="Q4536" s="111"/>
      <c r="R4536" s="111"/>
      <c r="S4536" s="111"/>
      <c r="T4536" s="111"/>
      <c r="U4536" s="111"/>
    </row>
    <row r="4537" spans="1:21" s="148" customFormat="1" x14ac:dyDescent="0.3">
      <c r="A4537" s="111"/>
      <c r="B4537" s="52" t="s">
        <v>194</v>
      </c>
      <c r="C4537" s="106"/>
      <c r="D4537" s="106"/>
      <c r="E4537" s="106"/>
      <c r="F4537" s="106"/>
      <c r="G4537" s="106"/>
      <c r="H4537" s="106"/>
      <c r="I4537" s="52" t="s">
        <v>195</v>
      </c>
      <c r="J4537" s="106"/>
      <c r="K4537" s="106"/>
      <c r="L4537" s="106"/>
      <c r="M4537" s="106"/>
      <c r="N4537" s="106"/>
      <c r="O4537" s="106"/>
      <c r="P4537" s="52" t="s">
        <v>196</v>
      </c>
      <c r="Q4537" s="106"/>
      <c r="R4537" s="106"/>
      <c r="S4537" s="106"/>
      <c r="T4537" s="106"/>
      <c r="U4537" s="106"/>
    </row>
    <row r="4538" spans="1:21" s="148" customFormat="1" x14ac:dyDescent="0.3">
      <c r="A4538" s="111"/>
      <c r="B4538" s="131"/>
      <c r="C4538" s="131"/>
      <c r="D4538" s="131"/>
      <c r="E4538" s="131"/>
      <c r="F4538" s="131"/>
      <c r="G4538" s="131"/>
      <c r="H4538" s="106"/>
      <c r="I4538" s="131"/>
      <c r="J4538" s="131"/>
      <c r="K4538" s="131"/>
      <c r="L4538" s="131"/>
      <c r="M4538" s="131"/>
      <c r="N4538" s="131"/>
      <c r="O4538" s="106"/>
      <c r="P4538" s="131"/>
      <c r="Q4538" s="131"/>
      <c r="R4538" s="131"/>
      <c r="S4538" s="131"/>
      <c r="T4538" s="131"/>
      <c r="U4538" s="131"/>
    </row>
    <row r="4539" spans="1:21" s="148" customFormat="1" x14ac:dyDescent="0.3">
      <c r="A4539" s="111"/>
      <c r="B4539" s="132"/>
      <c r="C4539" s="133"/>
      <c r="D4539" s="133"/>
      <c r="E4539" s="134"/>
      <c r="F4539" s="133"/>
      <c r="G4539" s="133"/>
      <c r="H4539" s="106"/>
      <c r="I4539" s="132"/>
      <c r="J4539" s="133"/>
      <c r="K4539" s="133"/>
      <c r="L4539" s="134"/>
      <c r="M4539" s="133"/>
      <c r="N4539" s="133"/>
      <c r="O4539" s="106"/>
      <c r="P4539" s="132"/>
      <c r="Q4539" s="133"/>
      <c r="R4539" s="133"/>
      <c r="S4539" s="134"/>
      <c r="T4539" s="133"/>
      <c r="U4539" s="133"/>
    </row>
    <row r="4540" spans="1:21" s="148" customFormat="1" x14ac:dyDescent="0.3">
      <c r="A4540" s="111"/>
      <c r="B4540" s="133"/>
      <c r="C4540" s="132"/>
      <c r="D4540" s="134"/>
      <c r="E4540" s="133"/>
      <c r="F4540" s="135"/>
      <c r="G4540" s="136"/>
      <c r="H4540" s="106"/>
      <c r="I4540" s="133"/>
      <c r="J4540" s="132"/>
      <c r="K4540" s="134"/>
      <c r="L4540" s="133"/>
      <c r="M4540" s="135"/>
      <c r="N4540" s="136"/>
      <c r="O4540" s="106"/>
      <c r="P4540" s="133"/>
      <c r="Q4540" s="132"/>
      <c r="R4540" s="134"/>
      <c r="S4540" s="133"/>
      <c r="T4540" s="135"/>
      <c r="U4540" s="136"/>
    </row>
    <row r="4541" spans="1:21" s="148" customFormat="1" x14ac:dyDescent="0.3">
      <c r="A4541" s="111"/>
      <c r="B4541" s="135"/>
      <c r="C4541" s="134"/>
      <c r="D4541" s="132"/>
      <c r="E4541" s="135"/>
      <c r="F4541" s="135"/>
      <c r="G4541" s="137"/>
      <c r="H4541" s="106"/>
      <c r="I4541" s="135"/>
      <c r="J4541" s="134"/>
      <c r="K4541" s="132"/>
      <c r="L4541" s="135"/>
      <c r="M4541" s="135"/>
      <c r="N4541" s="137"/>
      <c r="O4541" s="106"/>
      <c r="P4541" s="135"/>
      <c r="Q4541" s="134"/>
      <c r="R4541" s="132"/>
      <c r="S4541" s="135"/>
      <c r="T4541" s="135"/>
      <c r="U4541" s="137"/>
    </row>
    <row r="4542" spans="1:21" s="148" customFormat="1" x14ac:dyDescent="0.3">
      <c r="A4542" s="111"/>
      <c r="B4542" s="134"/>
      <c r="C4542" s="135"/>
      <c r="D4542" s="136"/>
      <c r="E4542" s="132"/>
      <c r="F4542" s="137"/>
      <c r="G4542" s="135"/>
      <c r="H4542" s="106"/>
      <c r="I4542" s="134"/>
      <c r="J4542" s="135"/>
      <c r="K4542" s="136"/>
      <c r="L4542" s="132"/>
      <c r="M4542" s="137"/>
      <c r="N4542" s="135"/>
      <c r="O4542" s="106"/>
      <c r="P4542" s="134"/>
      <c r="Q4542" s="135"/>
      <c r="R4542" s="136"/>
      <c r="S4542" s="132"/>
      <c r="T4542" s="137"/>
      <c r="U4542" s="135"/>
    </row>
    <row r="4543" spans="1:21" s="148" customFormat="1" x14ac:dyDescent="0.3">
      <c r="A4543" s="111"/>
      <c r="B4543" s="137"/>
      <c r="C4543" s="136"/>
      <c r="D4543" s="135"/>
      <c r="E4543" s="137"/>
      <c r="F4543" s="132"/>
      <c r="G4543" s="134"/>
      <c r="H4543" s="106"/>
      <c r="I4543" s="137"/>
      <c r="J4543" s="136"/>
      <c r="K4543" s="135"/>
      <c r="L4543" s="137"/>
      <c r="M4543" s="132"/>
      <c r="N4543" s="134"/>
      <c r="O4543" s="106"/>
      <c r="P4543" s="137"/>
      <c r="Q4543" s="136"/>
      <c r="R4543" s="135"/>
      <c r="S4543" s="137"/>
      <c r="T4543" s="132"/>
      <c r="U4543" s="134"/>
    </row>
    <row r="4544" spans="1:21" s="148" customFormat="1" x14ac:dyDescent="0.3">
      <c r="A4544" s="111"/>
      <c r="B4544" s="135"/>
      <c r="C4544" s="137"/>
      <c r="D4544" s="137"/>
      <c r="E4544" s="135"/>
      <c r="F4544" s="134"/>
      <c r="G4544" s="132"/>
      <c r="H4544" s="106"/>
      <c r="I4544" s="135"/>
      <c r="J4544" s="137"/>
      <c r="K4544" s="137"/>
      <c r="L4544" s="135"/>
      <c r="M4544" s="134"/>
      <c r="N4544" s="132"/>
      <c r="O4544" s="106"/>
      <c r="P4544" s="135"/>
      <c r="Q4544" s="137"/>
      <c r="R4544" s="137"/>
      <c r="S4544" s="135"/>
      <c r="T4544" s="134"/>
      <c r="U4544" s="132"/>
    </row>
    <row r="4545" spans="1:21" s="148" customFormat="1" x14ac:dyDescent="0.3">
      <c r="A4545" s="111"/>
      <c r="B4545" s="136"/>
      <c r="C4545" s="138"/>
      <c r="D4545" s="135"/>
      <c r="E4545" s="138"/>
      <c r="F4545" s="136"/>
      <c r="G4545" s="138"/>
      <c r="H4545" s="106"/>
      <c r="I4545" s="136"/>
      <c r="J4545" s="138"/>
      <c r="K4545" s="135"/>
      <c r="L4545" s="138"/>
      <c r="M4545" s="136"/>
      <c r="N4545" s="138"/>
      <c r="O4545" s="106"/>
      <c r="P4545" s="136"/>
      <c r="Q4545" s="138"/>
      <c r="R4545" s="135"/>
      <c r="S4545" s="138"/>
      <c r="T4545" s="136"/>
      <c r="U4545" s="138"/>
    </row>
    <row r="4546" spans="1:21" s="148" customFormat="1" x14ac:dyDescent="0.3">
      <c r="A4546" s="111"/>
      <c r="B4546" s="145"/>
      <c r="C4546" s="146"/>
      <c r="D4546" s="145"/>
      <c r="E4546" s="147"/>
      <c r="F4546" s="145"/>
      <c r="G4546" s="146"/>
      <c r="H4546" s="106"/>
      <c r="I4546" s="145"/>
      <c r="J4546" s="146"/>
      <c r="K4546" s="145"/>
      <c r="L4546" s="147"/>
      <c r="M4546" s="145"/>
      <c r="N4546" s="146"/>
      <c r="O4546" s="106"/>
      <c r="P4546" s="145"/>
      <c r="Q4546" s="146"/>
      <c r="R4546" s="145"/>
      <c r="S4546" s="147"/>
      <c r="T4546" s="145"/>
      <c r="U4546" s="146"/>
    </row>
    <row r="4547" spans="1:21" s="148" customFormat="1" x14ac:dyDescent="0.3">
      <c r="A4547" s="111"/>
      <c r="C4547" s="111" t="s">
        <v>197</v>
      </c>
      <c r="D4547" s="111" t="s">
        <v>3</v>
      </c>
      <c r="E4547" s="111" t="s">
        <v>203</v>
      </c>
      <c r="J4547" s="111" t="s">
        <v>197</v>
      </c>
      <c r="K4547" s="111" t="s">
        <v>3</v>
      </c>
      <c r="L4547" s="111" t="s">
        <v>203</v>
      </c>
      <c r="Q4547" s="111" t="s">
        <v>197</v>
      </c>
      <c r="R4547" s="111" t="s">
        <v>3</v>
      </c>
      <c r="S4547" s="111" t="s">
        <v>203</v>
      </c>
    </row>
    <row r="4548" spans="1:21" s="148" customFormat="1" x14ac:dyDescent="0.3">
      <c r="A4548" s="111"/>
      <c r="B4548" s="111" t="s">
        <v>199</v>
      </c>
      <c r="C4548" s="148" t="e">
        <f>AVERAGE(B4539,C4540,D4541,E4542,F4543,G4544)</f>
        <v>#DIV/0!</v>
      </c>
      <c r="D4548" s="148" t="e">
        <f>STDEV(B4539,C4540,D4541,E4542,F4543,G4544)</f>
        <v>#DIV/0!</v>
      </c>
      <c r="E4548" s="148" t="e">
        <f>ROUND((D4548/C4548)*100,2)&amp;"%"</f>
        <v>#DIV/0!</v>
      </c>
      <c r="I4548" s="111" t="s">
        <v>199</v>
      </c>
      <c r="J4548" s="148" t="e">
        <f>AVERAGE(I4539,J4540,K4541,L4542,M4543,N4544)</f>
        <v>#DIV/0!</v>
      </c>
      <c r="K4548" s="148" t="e">
        <f>STDEV(I4539,J4540,K4541,L4542,M4543,N4544)</f>
        <v>#DIV/0!</v>
      </c>
      <c r="L4548" s="148" t="e">
        <f>ROUND((K4548/J4548)*100,2)&amp;"%"</f>
        <v>#DIV/0!</v>
      </c>
      <c r="P4548" s="111" t="s">
        <v>199</v>
      </c>
      <c r="Q4548" s="148" t="e">
        <f>AVERAGE(P4539,Q4540,R4541,S4542,T4543,U4544)</f>
        <v>#DIV/0!</v>
      </c>
      <c r="R4548" s="148" t="e">
        <f>STDEV(P4539,Q4540,R4541,S4542,T4543,U4544)</f>
        <v>#DIV/0!</v>
      </c>
      <c r="S4548" s="148" t="e">
        <f>ROUND((R4548/Q4548)*100,2)&amp;"%"</f>
        <v>#DIV/0!</v>
      </c>
    </row>
    <row r="4549" spans="1:21" s="148" customFormat="1" x14ac:dyDescent="0.3">
      <c r="A4549" s="111"/>
      <c r="B4549" s="111" t="s">
        <v>198</v>
      </c>
      <c r="C4549" s="148" t="e">
        <f>AVERAGE(B4540,C4539,D4539,F4539,G4539,E4540)</f>
        <v>#DIV/0!</v>
      </c>
      <c r="D4549" s="148" t="e">
        <f>STDEV(B4540,C4539,D4539,E4540,F4539,G4539)</f>
        <v>#DIV/0!</v>
      </c>
      <c r="E4549" s="148" t="e">
        <f t="shared" ref="E4549:E4553" si="756">ROUND((D4549/C4549)*100,2)&amp;"%"</f>
        <v>#DIV/0!</v>
      </c>
      <c r="F4549" s="111"/>
      <c r="G4549" s="111"/>
      <c r="I4549" s="111" t="s">
        <v>198</v>
      </c>
      <c r="J4549" s="148" t="e">
        <f>AVERAGE(I4540,J4539,K4539,M4539,N4539,L4540)</f>
        <v>#DIV/0!</v>
      </c>
      <c r="K4549" s="148" t="e">
        <f>STDEV(I4540,J4539,K4539,L4540,M4539,N4539)</f>
        <v>#DIV/0!</v>
      </c>
      <c r="L4549" s="148" t="e">
        <f t="shared" ref="L4549:L4553" si="757">ROUND((K4549/J4549)*100,2)&amp;"%"</f>
        <v>#DIV/0!</v>
      </c>
      <c r="M4549" s="111"/>
      <c r="N4549" s="111"/>
      <c r="P4549" s="111" t="s">
        <v>198</v>
      </c>
      <c r="Q4549" s="148" t="e">
        <f>AVERAGE(P4540,Q4539,R4539,T4539,U4539,S4540)</f>
        <v>#DIV/0!</v>
      </c>
      <c r="R4549" s="148" t="e">
        <f>STDEV(P4540,Q4539,R4539,S4540,T4539,U4539)</f>
        <v>#DIV/0!</v>
      </c>
      <c r="S4549" s="148" t="e">
        <f t="shared" ref="S4549:S4553" si="758">ROUND((R4549/Q4549)*100,2)&amp;"%"</f>
        <v>#DIV/0!</v>
      </c>
      <c r="T4549" s="111"/>
      <c r="U4549" s="111"/>
    </row>
    <row r="4550" spans="1:21" s="148" customFormat="1" x14ac:dyDescent="0.3">
      <c r="A4550" s="111"/>
      <c r="B4550" s="111" t="s">
        <v>200</v>
      </c>
      <c r="C4550" s="148" t="e">
        <f>AVERAGE(B4542,C4541,D4540,E4539,F4544,G4543)</f>
        <v>#DIV/0!</v>
      </c>
      <c r="D4550" s="148" t="e">
        <f>STDEV(B4542,C4541,D4540,E4539,F4544,G4543)</f>
        <v>#DIV/0!</v>
      </c>
      <c r="E4550" s="148" t="e">
        <f t="shared" si="756"/>
        <v>#DIV/0!</v>
      </c>
      <c r="F4550" s="111"/>
      <c r="G4550" s="111"/>
      <c r="I4550" s="111" t="s">
        <v>200</v>
      </c>
      <c r="J4550" s="148" t="e">
        <f>AVERAGE(I4542,J4541,K4540,L4539,M4544,N4543)</f>
        <v>#DIV/0!</v>
      </c>
      <c r="K4550" s="148" t="e">
        <f>STDEV(I4542,J4541,K4540,L4539,M4544,N4543)</f>
        <v>#DIV/0!</v>
      </c>
      <c r="L4550" s="148" t="e">
        <f t="shared" si="757"/>
        <v>#DIV/0!</v>
      </c>
      <c r="M4550" s="111"/>
      <c r="N4550" s="111"/>
      <c r="P4550" s="111" t="s">
        <v>200</v>
      </c>
      <c r="Q4550" s="148" t="e">
        <f>AVERAGE(P4542,Q4541,R4540,S4539,T4544,U4543)</f>
        <v>#DIV/0!</v>
      </c>
      <c r="R4550" s="148" t="e">
        <f>STDEV(P4542,Q4541,R4540,S4539,T4544,U4543)</f>
        <v>#DIV/0!</v>
      </c>
      <c r="S4550" s="148" t="e">
        <f t="shared" si="758"/>
        <v>#DIV/0!</v>
      </c>
      <c r="T4550" s="111"/>
      <c r="U4550" s="111"/>
    </row>
    <row r="4551" spans="1:21" s="148" customFormat="1" x14ac:dyDescent="0.3">
      <c r="A4551" s="111"/>
      <c r="B4551" s="111" t="s">
        <v>201</v>
      </c>
      <c r="C4551" s="148" t="e">
        <f>AVERAGE(B4543,C4544,D4544,E4543,F4542,G4541)</f>
        <v>#DIV/0!</v>
      </c>
      <c r="D4551" s="148" t="e">
        <f>STDEV(B4543,C4544,D4544,E4543,F4542,G4541)</f>
        <v>#DIV/0!</v>
      </c>
      <c r="E4551" s="148" t="e">
        <f t="shared" si="756"/>
        <v>#DIV/0!</v>
      </c>
      <c r="F4551" s="111"/>
      <c r="G4551" s="111"/>
      <c r="I4551" s="111" t="s">
        <v>201</v>
      </c>
      <c r="J4551" s="148" t="e">
        <f>AVERAGE(I4543,J4544,K4544,L4543,M4542,N4541)</f>
        <v>#DIV/0!</v>
      </c>
      <c r="K4551" s="148" t="e">
        <f>STDEV(I4543,J4544,K4544,L4543,M4542,N4541)</f>
        <v>#DIV/0!</v>
      </c>
      <c r="L4551" s="148" t="e">
        <f t="shared" si="757"/>
        <v>#DIV/0!</v>
      </c>
      <c r="M4551" s="111"/>
      <c r="N4551" s="111"/>
      <c r="P4551" s="111" t="s">
        <v>201</v>
      </c>
      <c r="Q4551" s="148" t="e">
        <f>AVERAGE(P4543,Q4544,R4544,S4543,T4542,U4541)</f>
        <v>#DIV/0!</v>
      </c>
      <c r="R4551" s="148" t="e">
        <f>STDEV(P4543,Q4544,R4544,S4543,T4542,U4541)</f>
        <v>#DIV/0!</v>
      </c>
      <c r="S4551" s="148" t="e">
        <f t="shared" si="758"/>
        <v>#DIV/0!</v>
      </c>
      <c r="T4551" s="111"/>
      <c r="U4551" s="111"/>
    </row>
    <row r="4552" spans="1:21" s="148" customFormat="1" x14ac:dyDescent="0.3">
      <c r="A4552" s="111"/>
      <c r="B4552" s="111" t="s">
        <v>202</v>
      </c>
      <c r="C4552" s="148" t="e">
        <f>AVERAGE(B4545,C4543,D4542,G4540,F4545,E4546)</f>
        <v>#DIV/0!</v>
      </c>
      <c r="D4552" s="148" t="e">
        <f>STDEV(B4545,C4543,D4542,G4540,F4545,E4546)</f>
        <v>#DIV/0!</v>
      </c>
      <c r="E4552" s="148" t="e">
        <f t="shared" si="756"/>
        <v>#DIV/0!</v>
      </c>
      <c r="F4552" s="111"/>
      <c r="G4552" s="111"/>
      <c r="I4552" s="111" t="s">
        <v>202</v>
      </c>
      <c r="J4552" s="148" t="e">
        <f>AVERAGE(I4545,J4543,K4542,N4540,M4545,L4546)</f>
        <v>#DIV/0!</v>
      </c>
      <c r="K4552" s="148" t="e">
        <f>STDEV(I4545,J4543,K4542,N4540,M4545,L4546)</f>
        <v>#DIV/0!</v>
      </c>
      <c r="L4552" s="148" t="e">
        <f t="shared" si="757"/>
        <v>#DIV/0!</v>
      </c>
      <c r="M4552" s="111"/>
      <c r="N4552" s="111"/>
      <c r="P4552" s="111" t="s">
        <v>202</v>
      </c>
      <c r="Q4552" s="148" t="e">
        <f>AVERAGE(P4545,Q4543,R4542,U4540,T4545,S4546)</f>
        <v>#DIV/0!</v>
      </c>
      <c r="R4552" s="148" t="e">
        <f>STDEV(P4545,Q4543,R4542,U4540,T4545,S4546)</f>
        <v>#DIV/0!</v>
      </c>
      <c r="S4552" s="148" t="e">
        <f t="shared" si="758"/>
        <v>#DIV/0!</v>
      </c>
      <c r="T4552" s="111"/>
      <c r="U4552" s="111"/>
    </row>
    <row r="4553" spans="1:21" s="148" customFormat="1" x14ac:dyDescent="0.3">
      <c r="A4553" s="111"/>
      <c r="B4553" s="111" t="s">
        <v>204</v>
      </c>
      <c r="C4553" s="148" t="e">
        <f>AVERAGE(B4546,C4545,D4546,E4545,F4546,G4545)</f>
        <v>#DIV/0!</v>
      </c>
      <c r="D4553" s="148" t="e">
        <f>STDEV(B4546,C4545,D4546,E4545,F4546,G4545)</f>
        <v>#DIV/0!</v>
      </c>
      <c r="E4553" s="148" t="e">
        <f t="shared" si="756"/>
        <v>#DIV/0!</v>
      </c>
      <c r="F4553" s="111"/>
      <c r="G4553" s="111"/>
      <c r="I4553" s="111" t="s">
        <v>204</v>
      </c>
      <c r="J4553" s="148" t="e">
        <f>AVERAGE(I4546,J4545,K4546,L4545,M4546,N4545)</f>
        <v>#DIV/0!</v>
      </c>
      <c r="K4553" s="148" t="e">
        <f>STDEV(I4546,J4545,K4546,L4545,M4546,N4545)</f>
        <v>#DIV/0!</v>
      </c>
      <c r="L4553" s="148" t="e">
        <f t="shared" si="757"/>
        <v>#DIV/0!</v>
      </c>
      <c r="M4553" s="111"/>
      <c r="N4553" s="111"/>
      <c r="P4553" s="111" t="s">
        <v>204</v>
      </c>
      <c r="Q4553" s="148" t="e">
        <f>AVERAGE(P4546,Q4545,R4546,S4545,T4546,U4545)</f>
        <v>#DIV/0!</v>
      </c>
      <c r="R4553" s="148" t="e">
        <f>STDEV(P4546,Q4545,R4546,S4545,T4546,U4545)</f>
        <v>#DIV/0!</v>
      </c>
      <c r="S4553" s="148" t="e">
        <f t="shared" si="758"/>
        <v>#DIV/0!</v>
      </c>
      <c r="T4553" s="111"/>
      <c r="U4553" s="111"/>
    </row>
    <row r="4554" spans="1:21" s="148" customFormat="1" x14ac:dyDescent="0.3">
      <c r="A4554" s="111"/>
      <c r="B4554" s="111"/>
      <c r="C4554" s="111"/>
      <c r="D4554" s="111"/>
      <c r="E4554" s="111"/>
      <c r="F4554" s="111"/>
      <c r="G4554" s="111"/>
      <c r="I4554" s="111"/>
      <c r="J4554" s="111"/>
      <c r="K4554" s="111"/>
      <c r="L4554" s="111"/>
      <c r="M4554" s="111"/>
      <c r="N4554" s="111"/>
      <c r="P4554" s="111"/>
      <c r="Q4554" s="111"/>
      <c r="R4554" s="111"/>
      <c r="S4554" s="111"/>
      <c r="T4554" s="111"/>
      <c r="U4554" s="111"/>
    </row>
    <row r="4555" spans="1:21" s="148" customFormat="1" x14ac:dyDescent="0.3">
      <c r="A4555" s="111"/>
      <c r="B4555" s="52" t="s">
        <v>194</v>
      </c>
      <c r="C4555" s="106"/>
      <c r="D4555" s="106"/>
      <c r="E4555" s="106"/>
      <c r="F4555" s="106"/>
      <c r="G4555" s="106"/>
      <c r="H4555" s="106"/>
      <c r="I4555" s="52" t="s">
        <v>195</v>
      </c>
      <c r="J4555" s="106"/>
      <c r="K4555" s="106"/>
      <c r="L4555" s="106"/>
      <c r="M4555" s="106"/>
      <c r="N4555" s="106"/>
      <c r="O4555" s="106"/>
      <c r="P4555" s="52" t="s">
        <v>196</v>
      </c>
      <c r="Q4555" s="106"/>
      <c r="R4555" s="106"/>
      <c r="S4555" s="106"/>
      <c r="T4555" s="106"/>
      <c r="U4555" s="106"/>
    </row>
    <row r="4556" spans="1:21" s="148" customFormat="1" x14ac:dyDescent="0.3">
      <c r="A4556" s="111"/>
      <c r="B4556" s="131"/>
      <c r="C4556" s="131"/>
      <c r="D4556" s="131"/>
      <c r="E4556" s="131"/>
      <c r="F4556" s="131"/>
      <c r="G4556" s="131"/>
      <c r="H4556" s="106"/>
      <c r="I4556" s="131"/>
      <c r="J4556" s="131"/>
      <c r="K4556" s="131"/>
      <c r="L4556" s="131"/>
      <c r="M4556" s="131"/>
      <c r="N4556" s="131"/>
      <c r="O4556" s="106"/>
      <c r="P4556" s="131"/>
      <c r="Q4556" s="131"/>
      <c r="R4556" s="131"/>
      <c r="S4556" s="131"/>
      <c r="T4556" s="131"/>
      <c r="U4556" s="131"/>
    </row>
    <row r="4557" spans="1:21" s="148" customFormat="1" x14ac:dyDescent="0.3">
      <c r="A4557" s="111"/>
      <c r="B4557" s="132"/>
      <c r="C4557" s="133"/>
      <c r="D4557" s="133"/>
      <c r="E4557" s="134"/>
      <c r="F4557" s="133"/>
      <c r="G4557" s="133"/>
      <c r="H4557" s="106"/>
      <c r="I4557" s="132"/>
      <c r="J4557" s="133"/>
      <c r="K4557" s="133"/>
      <c r="L4557" s="134"/>
      <c r="M4557" s="133"/>
      <c r="N4557" s="133"/>
      <c r="O4557" s="106"/>
      <c r="P4557" s="132"/>
      <c r="Q4557" s="133"/>
      <c r="R4557" s="133"/>
      <c r="S4557" s="134"/>
      <c r="T4557" s="133"/>
      <c r="U4557" s="133"/>
    </row>
    <row r="4558" spans="1:21" s="148" customFormat="1" x14ac:dyDescent="0.3">
      <c r="A4558" s="111"/>
      <c r="B4558" s="133"/>
      <c r="C4558" s="132"/>
      <c r="D4558" s="134"/>
      <c r="E4558" s="133"/>
      <c r="F4558" s="135"/>
      <c r="G4558" s="136"/>
      <c r="H4558" s="106"/>
      <c r="I4558" s="133"/>
      <c r="J4558" s="132"/>
      <c r="K4558" s="134"/>
      <c r="L4558" s="133"/>
      <c r="M4558" s="135"/>
      <c r="N4558" s="136"/>
      <c r="O4558" s="106"/>
      <c r="P4558" s="133"/>
      <c r="Q4558" s="132"/>
      <c r="R4558" s="134"/>
      <c r="S4558" s="133"/>
      <c r="T4558" s="135"/>
      <c r="U4558" s="136"/>
    </row>
    <row r="4559" spans="1:21" s="148" customFormat="1" x14ac:dyDescent="0.3">
      <c r="A4559" s="111"/>
      <c r="B4559" s="135"/>
      <c r="C4559" s="134"/>
      <c r="D4559" s="132"/>
      <c r="E4559" s="135"/>
      <c r="F4559" s="135"/>
      <c r="G4559" s="137"/>
      <c r="H4559" s="106"/>
      <c r="I4559" s="135"/>
      <c r="J4559" s="134"/>
      <c r="K4559" s="132"/>
      <c r="L4559" s="135"/>
      <c r="M4559" s="135"/>
      <c r="N4559" s="137"/>
      <c r="O4559" s="106"/>
      <c r="P4559" s="135"/>
      <c r="Q4559" s="134"/>
      <c r="R4559" s="132"/>
      <c r="S4559" s="135"/>
      <c r="T4559" s="135"/>
      <c r="U4559" s="137"/>
    </row>
    <row r="4560" spans="1:21" s="148" customFormat="1" x14ac:dyDescent="0.3">
      <c r="A4560" s="111"/>
      <c r="B4560" s="134"/>
      <c r="C4560" s="135"/>
      <c r="D4560" s="136"/>
      <c r="E4560" s="132"/>
      <c r="F4560" s="137"/>
      <c r="G4560" s="135"/>
      <c r="H4560" s="106"/>
      <c r="I4560" s="134"/>
      <c r="J4560" s="135"/>
      <c r="K4560" s="136"/>
      <c r="L4560" s="132"/>
      <c r="M4560" s="137"/>
      <c r="N4560" s="135"/>
      <c r="O4560" s="106"/>
      <c r="P4560" s="134"/>
      <c r="Q4560" s="135"/>
      <c r="R4560" s="136"/>
      <c r="S4560" s="132"/>
      <c r="T4560" s="137"/>
      <c r="U4560" s="135"/>
    </row>
    <row r="4561" spans="1:21" s="148" customFormat="1" x14ac:dyDescent="0.3">
      <c r="A4561" s="111"/>
      <c r="B4561" s="137"/>
      <c r="C4561" s="136"/>
      <c r="D4561" s="135"/>
      <c r="E4561" s="137"/>
      <c r="F4561" s="132"/>
      <c r="G4561" s="134"/>
      <c r="H4561" s="106"/>
      <c r="I4561" s="137"/>
      <c r="J4561" s="136"/>
      <c r="K4561" s="135"/>
      <c r="L4561" s="137"/>
      <c r="M4561" s="132"/>
      <c r="N4561" s="134"/>
      <c r="O4561" s="106"/>
      <c r="P4561" s="137"/>
      <c r="Q4561" s="136"/>
      <c r="R4561" s="135"/>
      <c r="S4561" s="137"/>
      <c r="T4561" s="132"/>
      <c r="U4561" s="134"/>
    </row>
    <row r="4562" spans="1:21" s="148" customFormat="1" x14ac:dyDescent="0.3">
      <c r="A4562" s="111"/>
      <c r="B4562" s="135"/>
      <c r="C4562" s="137"/>
      <c r="D4562" s="137"/>
      <c r="E4562" s="135"/>
      <c r="F4562" s="134"/>
      <c r="G4562" s="132"/>
      <c r="H4562" s="106"/>
      <c r="I4562" s="135"/>
      <c r="J4562" s="137"/>
      <c r="K4562" s="137"/>
      <c r="L4562" s="135"/>
      <c r="M4562" s="134"/>
      <c r="N4562" s="132"/>
      <c r="O4562" s="106"/>
      <c r="P4562" s="135"/>
      <c r="Q4562" s="137"/>
      <c r="R4562" s="137"/>
      <c r="S4562" s="135"/>
      <c r="T4562" s="134"/>
      <c r="U4562" s="132"/>
    </row>
    <row r="4563" spans="1:21" s="148" customFormat="1" x14ac:dyDescent="0.3">
      <c r="A4563" s="111"/>
      <c r="B4563" s="136"/>
      <c r="C4563" s="138"/>
      <c r="D4563" s="135"/>
      <c r="E4563" s="138"/>
      <c r="F4563" s="136"/>
      <c r="G4563" s="138"/>
      <c r="H4563" s="106"/>
      <c r="I4563" s="136"/>
      <c r="J4563" s="138"/>
      <c r="K4563" s="135"/>
      <c r="L4563" s="138"/>
      <c r="M4563" s="136"/>
      <c r="N4563" s="138"/>
      <c r="O4563" s="106"/>
      <c r="P4563" s="136"/>
      <c r="Q4563" s="138"/>
      <c r="R4563" s="135"/>
      <c r="S4563" s="138"/>
      <c r="T4563" s="136"/>
      <c r="U4563" s="138"/>
    </row>
    <row r="4564" spans="1:21" s="148" customFormat="1" x14ac:dyDescent="0.3">
      <c r="A4564" s="111"/>
      <c r="B4564" s="145"/>
      <c r="C4564" s="146"/>
      <c r="D4564" s="145"/>
      <c r="E4564" s="147"/>
      <c r="F4564" s="145"/>
      <c r="G4564" s="146"/>
      <c r="H4564" s="106"/>
      <c r="I4564" s="145"/>
      <c r="J4564" s="146"/>
      <c r="K4564" s="145"/>
      <c r="L4564" s="147"/>
      <c r="M4564" s="145"/>
      <c r="N4564" s="146"/>
      <c r="O4564" s="106"/>
      <c r="P4564" s="145"/>
      <c r="Q4564" s="146"/>
      <c r="R4564" s="145"/>
      <c r="S4564" s="147"/>
      <c r="T4564" s="145"/>
      <c r="U4564" s="146"/>
    </row>
    <row r="4565" spans="1:21" s="148" customFormat="1" x14ac:dyDescent="0.3">
      <c r="A4565" s="111"/>
      <c r="C4565" s="111" t="s">
        <v>197</v>
      </c>
      <c r="D4565" s="111" t="s">
        <v>3</v>
      </c>
      <c r="E4565" s="111" t="s">
        <v>203</v>
      </c>
      <c r="J4565" s="111" t="s">
        <v>197</v>
      </c>
      <c r="K4565" s="111" t="s">
        <v>3</v>
      </c>
      <c r="L4565" s="111" t="s">
        <v>203</v>
      </c>
      <c r="Q4565" s="111" t="s">
        <v>197</v>
      </c>
      <c r="R4565" s="111" t="s">
        <v>3</v>
      </c>
      <c r="S4565" s="111" t="s">
        <v>203</v>
      </c>
    </row>
    <row r="4566" spans="1:21" s="148" customFormat="1" x14ac:dyDescent="0.3">
      <c r="A4566" s="111"/>
      <c r="B4566" s="111" t="s">
        <v>199</v>
      </c>
      <c r="C4566" s="148" t="e">
        <f>AVERAGE(B4557,C4558,D4559,E4560,F4561,G4562)</f>
        <v>#DIV/0!</v>
      </c>
      <c r="D4566" s="148" t="e">
        <f>STDEV(B4557,C4558,D4559,E4560,F4561,G4562)</f>
        <v>#DIV/0!</v>
      </c>
      <c r="E4566" s="148" t="e">
        <f>ROUND((D4566/C4566)*100,2)&amp;"%"</f>
        <v>#DIV/0!</v>
      </c>
      <c r="I4566" s="111" t="s">
        <v>199</v>
      </c>
      <c r="J4566" s="148" t="e">
        <f>AVERAGE(I4557,J4558,K4559,L4560,M4561,N4562)</f>
        <v>#DIV/0!</v>
      </c>
      <c r="K4566" s="148" t="e">
        <f>STDEV(I4557,J4558,K4559,L4560,M4561,N4562)</f>
        <v>#DIV/0!</v>
      </c>
      <c r="L4566" s="148" t="e">
        <f>ROUND((K4566/J4566)*100,2)&amp;"%"</f>
        <v>#DIV/0!</v>
      </c>
      <c r="P4566" s="111" t="s">
        <v>199</v>
      </c>
      <c r="Q4566" s="148" t="e">
        <f>AVERAGE(P4557,Q4558,R4559,S4560,T4561,U4562)</f>
        <v>#DIV/0!</v>
      </c>
      <c r="R4566" s="148" t="e">
        <f>STDEV(P4557,Q4558,R4559,S4560,T4561,U4562)</f>
        <v>#DIV/0!</v>
      </c>
      <c r="S4566" s="148" t="e">
        <f>ROUND((R4566/Q4566)*100,2)&amp;"%"</f>
        <v>#DIV/0!</v>
      </c>
    </row>
    <row r="4567" spans="1:21" s="148" customFormat="1" x14ac:dyDescent="0.3">
      <c r="A4567" s="111"/>
      <c r="B4567" s="111" t="s">
        <v>198</v>
      </c>
      <c r="C4567" s="148" t="e">
        <f>AVERAGE(B4558,C4557,D4557,F4557,G4557,E4558)</f>
        <v>#DIV/0!</v>
      </c>
      <c r="D4567" s="148" t="e">
        <f>STDEV(B4558,C4557,D4557,E4558,F4557,G4557)</f>
        <v>#DIV/0!</v>
      </c>
      <c r="E4567" s="148" t="e">
        <f t="shared" ref="E4567:E4571" si="759">ROUND((D4567/C4567)*100,2)&amp;"%"</f>
        <v>#DIV/0!</v>
      </c>
      <c r="F4567" s="111"/>
      <c r="G4567" s="111"/>
      <c r="I4567" s="111" t="s">
        <v>198</v>
      </c>
      <c r="J4567" s="148" t="e">
        <f>AVERAGE(I4558,J4557,K4557,M4557,N4557,L4558)</f>
        <v>#DIV/0!</v>
      </c>
      <c r="K4567" s="148" t="e">
        <f>STDEV(I4558,J4557,K4557,L4558,M4557,N4557)</f>
        <v>#DIV/0!</v>
      </c>
      <c r="L4567" s="148" t="e">
        <f t="shared" ref="L4567:L4571" si="760">ROUND((K4567/J4567)*100,2)&amp;"%"</f>
        <v>#DIV/0!</v>
      </c>
      <c r="M4567" s="111"/>
      <c r="N4567" s="111"/>
      <c r="P4567" s="111" t="s">
        <v>198</v>
      </c>
      <c r="Q4567" s="148" t="e">
        <f>AVERAGE(P4558,Q4557,R4557,T4557,U4557,S4558)</f>
        <v>#DIV/0!</v>
      </c>
      <c r="R4567" s="148" t="e">
        <f>STDEV(P4558,Q4557,R4557,S4558,T4557,U4557)</f>
        <v>#DIV/0!</v>
      </c>
      <c r="S4567" s="148" t="e">
        <f t="shared" ref="S4567:S4571" si="761">ROUND((R4567/Q4567)*100,2)&amp;"%"</f>
        <v>#DIV/0!</v>
      </c>
      <c r="T4567" s="111"/>
      <c r="U4567" s="111"/>
    </row>
    <row r="4568" spans="1:21" s="148" customFormat="1" x14ac:dyDescent="0.3">
      <c r="A4568" s="111"/>
      <c r="B4568" s="111" t="s">
        <v>200</v>
      </c>
      <c r="C4568" s="148" t="e">
        <f>AVERAGE(B4560,C4559,D4558,E4557,F4562,G4561)</f>
        <v>#DIV/0!</v>
      </c>
      <c r="D4568" s="148" t="e">
        <f>STDEV(B4560,C4559,D4558,E4557,F4562,G4561)</f>
        <v>#DIV/0!</v>
      </c>
      <c r="E4568" s="148" t="e">
        <f t="shared" si="759"/>
        <v>#DIV/0!</v>
      </c>
      <c r="F4568" s="111"/>
      <c r="G4568" s="111"/>
      <c r="I4568" s="111" t="s">
        <v>200</v>
      </c>
      <c r="J4568" s="148" t="e">
        <f>AVERAGE(I4560,J4559,K4558,L4557,M4562,N4561)</f>
        <v>#DIV/0!</v>
      </c>
      <c r="K4568" s="148" t="e">
        <f>STDEV(I4560,J4559,K4558,L4557,M4562,N4561)</f>
        <v>#DIV/0!</v>
      </c>
      <c r="L4568" s="148" t="e">
        <f t="shared" si="760"/>
        <v>#DIV/0!</v>
      </c>
      <c r="M4568" s="111"/>
      <c r="N4568" s="111"/>
      <c r="P4568" s="111" t="s">
        <v>200</v>
      </c>
      <c r="Q4568" s="148" t="e">
        <f>AVERAGE(P4560,Q4559,R4558,S4557,T4562,U4561)</f>
        <v>#DIV/0!</v>
      </c>
      <c r="R4568" s="148" t="e">
        <f>STDEV(P4560,Q4559,R4558,S4557,T4562,U4561)</f>
        <v>#DIV/0!</v>
      </c>
      <c r="S4568" s="148" t="e">
        <f t="shared" si="761"/>
        <v>#DIV/0!</v>
      </c>
      <c r="T4568" s="111"/>
      <c r="U4568" s="111"/>
    </row>
    <row r="4569" spans="1:21" s="148" customFormat="1" x14ac:dyDescent="0.3">
      <c r="A4569" s="111"/>
      <c r="B4569" s="111" t="s">
        <v>201</v>
      </c>
      <c r="C4569" s="148" t="e">
        <f>AVERAGE(B4561,C4562,D4562,E4561,F4560,G4559)</f>
        <v>#DIV/0!</v>
      </c>
      <c r="D4569" s="148" t="e">
        <f>STDEV(B4561,C4562,D4562,E4561,F4560,G4559)</f>
        <v>#DIV/0!</v>
      </c>
      <c r="E4569" s="148" t="e">
        <f t="shared" si="759"/>
        <v>#DIV/0!</v>
      </c>
      <c r="F4569" s="111"/>
      <c r="G4569" s="111"/>
      <c r="I4569" s="111" t="s">
        <v>201</v>
      </c>
      <c r="J4569" s="148" t="e">
        <f>AVERAGE(I4561,J4562,K4562,L4561,M4560,N4559)</f>
        <v>#DIV/0!</v>
      </c>
      <c r="K4569" s="148" t="e">
        <f>STDEV(I4561,J4562,K4562,L4561,M4560,N4559)</f>
        <v>#DIV/0!</v>
      </c>
      <c r="L4569" s="148" t="e">
        <f t="shared" si="760"/>
        <v>#DIV/0!</v>
      </c>
      <c r="M4569" s="111"/>
      <c r="N4569" s="111"/>
      <c r="P4569" s="111" t="s">
        <v>201</v>
      </c>
      <c r="Q4569" s="148" t="e">
        <f>AVERAGE(P4561,Q4562,R4562,S4561,T4560,U4559)</f>
        <v>#DIV/0!</v>
      </c>
      <c r="R4569" s="148" t="e">
        <f>STDEV(P4561,Q4562,R4562,S4561,T4560,U4559)</f>
        <v>#DIV/0!</v>
      </c>
      <c r="S4569" s="148" t="e">
        <f t="shared" si="761"/>
        <v>#DIV/0!</v>
      </c>
      <c r="T4569" s="111"/>
      <c r="U4569" s="111"/>
    </row>
    <row r="4570" spans="1:21" s="148" customFormat="1" x14ac:dyDescent="0.3">
      <c r="A4570" s="111"/>
      <c r="B4570" s="111" t="s">
        <v>202</v>
      </c>
      <c r="C4570" s="148" t="e">
        <f>AVERAGE(B4563,C4561,D4560,G4558,F4563,E4564)</f>
        <v>#DIV/0!</v>
      </c>
      <c r="D4570" s="148" t="e">
        <f>STDEV(B4563,C4561,D4560,G4558,F4563,E4564)</f>
        <v>#DIV/0!</v>
      </c>
      <c r="E4570" s="148" t="e">
        <f t="shared" si="759"/>
        <v>#DIV/0!</v>
      </c>
      <c r="F4570" s="111"/>
      <c r="G4570" s="111"/>
      <c r="I4570" s="111" t="s">
        <v>202</v>
      </c>
      <c r="J4570" s="148" t="e">
        <f>AVERAGE(I4563,J4561,K4560,N4558,M4563,L4564)</f>
        <v>#DIV/0!</v>
      </c>
      <c r="K4570" s="148" t="e">
        <f>STDEV(I4563,J4561,K4560,N4558,M4563,L4564)</f>
        <v>#DIV/0!</v>
      </c>
      <c r="L4570" s="148" t="e">
        <f t="shared" si="760"/>
        <v>#DIV/0!</v>
      </c>
      <c r="M4570" s="111"/>
      <c r="N4570" s="111"/>
      <c r="P4570" s="111" t="s">
        <v>202</v>
      </c>
      <c r="Q4570" s="148" t="e">
        <f>AVERAGE(P4563,Q4561,R4560,U4558,T4563,S4564)</f>
        <v>#DIV/0!</v>
      </c>
      <c r="R4570" s="148" t="e">
        <f>STDEV(P4563,Q4561,R4560,U4558,T4563,S4564)</f>
        <v>#DIV/0!</v>
      </c>
      <c r="S4570" s="148" t="e">
        <f t="shared" si="761"/>
        <v>#DIV/0!</v>
      </c>
      <c r="T4570" s="111"/>
      <c r="U4570" s="111"/>
    </row>
    <row r="4571" spans="1:21" s="148" customFormat="1" x14ac:dyDescent="0.3">
      <c r="A4571" s="111"/>
      <c r="B4571" s="111" t="s">
        <v>204</v>
      </c>
      <c r="C4571" s="148" t="e">
        <f>AVERAGE(B4564,C4563,D4564,E4563,F4564,G4563)</f>
        <v>#DIV/0!</v>
      </c>
      <c r="D4571" s="148" t="e">
        <f>STDEV(B4564,C4563,D4564,E4563,F4564,G4563)</f>
        <v>#DIV/0!</v>
      </c>
      <c r="E4571" s="148" t="e">
        <f t="shared" si="759"/>
        <v>#DIV/0!</v>
      </c>
      <c r="F4571" s="111"/>
      <c r="G4571" s="111"/>
      <c r="I4571" s="111" t="s">
        <v>204</v>
      </c>
      <c r="J4571" s="148" t="e">
        <f>AVERAGE(I4564,J4563,K4564,L4563,M4564,N4563)</f>
        <v>#DIV/0!</v>
      </c>
      <c r="K4571" s="148" t="e">
        <f>STDEV(I4564,J4563,K4564,L4563,M4564,N4563)</f>
        <v>#DIV/0!</v>
      </c>
      <c r="L4571" s="148" t="e">
        <f t="shared" si="760"/>
        <v>#DIV/0!</v>
      </c>
      <c r="M4571" s="111"/>
      <c r="N4571" s="111"/>
      <c r="P4571" s="111" t="s">
        <v>204</v>
      </c>
      <c r="Q4571" s="148" t="e">
        <f>AVERAGE(P4564,Q4563,R4564,S4563,T4564,U4563)</f>
        <v>#DIV/0!</v>
      </c>
      <c r="R4571" s="148" t="e">
        <f>STDEV(P4564,Q4563,R4564,S4563,T4564,U4563)</f>
        <v>#DIV/0!</v>
      </c>
      <c r="S4571" s="148" t="e">
        <f t="shared" si="761"/>
        <v>#DIV/0!</v>
      </c>
      <c r="T4571" s="111"/>
      <c r="U4571" s="111"/>
    </row>
    <row r="4572" spans="1:21" s="148" customFormat="1" x14ac:dyDescent="0.3">
      <c r="A4572" s="111"/>
      <c r="B4572" s="111"/>
      <c r="C4572" s="111"/>
      <c r="D4572" s="111"/>
      <c r="E4572" s="111"/>
      <c r="F4572" s="111"/>
      <c r="G4572" s="111"/>
      <c r="I4572" s="111"/>
      <c r="J4572" s="111"/>
      <c r="K4572" s="111"/>
      <c r="L4572" s="111"/>
      <c r="M4572" s="111"/>
      <c r="N4572" s="111"/>
      <c r="P4572" s="111"/>
      <c r="Q4572" s="111"/>
      <c r="R4572" s="111"/>
      <c r="S4572" s="111"/>
      <c r="T4572" s="111"/>
      <c r="U4572" s="111"/>
    </row>
    <row r="4573" spans="1:21" s="148" customFormat="1" x14ac:dyDescent="0.3">
      <c r="A4573" s="111"/>
      <c r="B4573" s="52" t="s">
        <v>194</v>
      </c>
      <c r="C4573" s="106"/>
      <c r="D4573" s="106"/>
      <c r="E4573" s="106"/>
      <c r="F4573" s="106"/>
      <c r="G4573" s="106"/>
      <c r="H4573" s="106"/>
      <c r="I4573" s="52" t="s">
        <v>195</v>
      </c>
      <c r="J4573" s="106"/>
      <c r="K4573" s="106"/>
      <c r="L4573" s="106"/>
      <c r="M4573" s="106"/>
      <c r="N4573" s="106"/>
      <c r="O4573" s="106"/>
      <c r="P4573" s="52" t="s">
        <v>196</v>
      </c>
      <c r="Q4573" s="106"/>
      <c r="R4573" s="106"/>
      <c r="S4573" s="106"/>
      <c r="T4573" s="106"/>
      <c r="U4573" s="106"/>
    </row>
    <row r="4574" spans="1:21" s="148" customFormat="1" x14ac:dyDescent="0.3">
      <c r="A4574" s="111"/>
      <c r="B4574" s="131"/>
      <c r="C4574" s="131"/>
      <c r="D4574" s="131"/>
      <c r="E4574" s="131"/>
      <c r="F4574" s="131"/>
      <c r="G4574" s="131"/>
      <c r="H4574" s="106"/>
      <c r="I4574" s="131"/>
      <c r="J4574" s="131"/>
      <c r="K4574" s="131"/>
      <c r="L4574" s="131"/>
      <c r="M4574" s="131"/>
      <c r="N4574" s="131"/>
      <c r="O4574" s="106"/>
      <c r="P4574" s="131"/>
      <c r="Q4574" s="131"/>
      <c r="R4574" s="131"/>
      <c r="S4574" s="131"/>
      <c r="T4574" s="131"/>
      <c r="U4574" s="131"/>
    </row>
    <row r="4575" spans="1:21" s="148" customFormat="1" x14ac:dyDescent="0.3">
      <c r="A4575" s="111"/>
      <c r="B4575" s="132"/>
      <c r="C4575" s="133"/>
      <c r="D4575" s="133"/>
      <c r="E4575" s="134"/>
      <c r="F4575" s="133"/>
      <c r="G4575" s="133"/>
      <c r="H4575" s="106"/>
      <c r="I4575" s="132"/>
      <c r="J4575" s="133"/>
      <c r="K4575" s="133"/>
      <c r="L4575" s="134"/>
      <c r="M4575" s="133"/>
      <c r="N4575" s="133"/>
      <c r="O4575" s="106"/>
      <c r="P4575" s="132"/>
      <c r="Q4575" s="133"/>
      <c r="R4575" s="133"/>
      <c r="S4575" s="134"/>
      <c r="T4575" s="133"/>
      <c r="U4575" s="133"/>
    </row>
    <row r="4576" spans="1:21" s="148" customFormat="1" x14ac:dyDescent="0.3">
      <c r="A4576" s="111"/>
      <c r="B4576" s="133"/>
      <c r="C4576" s="132"/>
      <c r="D4576" s="134"/>
      <c r="E4576" s="133"/>
      <c r="F4576" s="135"/>
      <c r="G4576" s="136"/>
      <c r="H4576" s="106"/>
      <c r="I4576" s="133"/>
      <c r="J4576" s="132"/>
      <c r="K4576" s="134"/>
      <c r="L4576" s="133"/>
      <c r="M4576" s="135"/>
      <c r="N4576" s="136"/>
      <c r="O4576" s="106"/>
      <c r="P4576" s="133"/>
      <c r="Q4576" s="132"/>
      <c r="R4576" s="134"/>
      <c r="S4576" s="133"/>
      <c r="T4576" s="135"/>
      <c r="U4576" s="136"/>
    </row>
    <row r="4577" spans="1:21" s="148" customFormat="1" x14ac:dyDescent="0.3">
      <c r="A4577" s="111"/>
      <c r="B4577" s="135"/>
      <c r="C4577" s="134"/>
      <c r="D4577" s="132"/>
      <c r="E4577" s="135"/>
      <c r="F4577" s="135"/>
      <c r="G4577" s="137"/>
      <c r="H4577" s="106"/>
      <c r="I4577" s="135"/>
      <c r="J4577" s="134"/>
      <c r="K4577" s="132"/>
      <c r="L4577" s="135"/>
      <c r="M4577" s="135"/>
      <c r="N4577" s="137"/>
      <c r="O4577" s="106"/>
      <c r="P4577" s="135"/>
      <c r="Q4577" s="134"/>
      <c r="R4577" s="132"/>
      <c r="S4577" s="135"/>
      <c r="T4577" s="135"/>
      <c r="U4577" s="137"/>
    </row>
    <row r="4578" spans="1:21" s="148" customFormat="1" x14ac:dyDescent="0.3">
      <c r="A4578" s="111"/>
      <c r="B4578" s="134"/>
      <c r="C4578" s="135"/>
      <c r="D4578" s="136"/>
      <c r="E4578" s="132"/>
      <c r="F4578" s="137"/>
      <c r="G4578" s="135"/>
      <c r="H4578" s="106"/>
      <c r="I4578" s="134"/>
      <c r="J4578" s="135"/>
      <c r="K4578" s="136"/>
      <c r="L4578" s="132"/>
      <c r="M4578" s="137"/>
      <c r="N4578" s="135"/>
      <c r="O4578" s="106"/>
      <c r="P4578" s="134"/>
      <c r="Q4578" s="135"/>
      <c r="R4578" s="136"/>
      <c r="S4578" s="132"/>
      <c r="T4578" s="137"/>
      <c r="U4578" s="135"/>
    </row>
    <row r="4579" spans="1:21" s="148" customFormat="1" x14ac:dyDescent="0.3">
      <c r="A4579" s="111"/>
      <c r="B4579" s="137"/>
      <c r="C4579" s="136"/>
      <c r="D4579" s="135"/>
      <c r="E4579" s="137"/>
      <c r="F4579" s="132"/>
      <c r="G4579" s="134"/>
      <c r="H4579" s="106"/>
      <c r="I4579" s="137"/>
      <c r="J4579" s="136"/>
      <c r="K4579" s="135"/>
      <c r="L4579" s="137"/>
      <c r="M4579" s="132"/>
      <c r="N4579" s="134"/>
      <c r="O4579" s="106"/>
      <c r="P4579" s="137"/>
      <c r="Q4579" s="136"/>
      <c r="R4579" s="135"/>
      <c r="S4579" s="137"/>
      <c r="T4579" s="132"/>
      <c r="U4579" s="134"/>
    </row>
    <row r="4580" spans="1:21" s="148" customFormat="1" x14ac:dyDescent="0.3">
      <c r="A4580" s="111"/>
      <c r="B4580" s="135"/>
      <c r="C4580" s="137"/>
      <c r="D4580" s="137"/>
      <c r="E4580" s="135"/>
      <c r="F4580" s="134"/>
      <c r="G4580" s="132"/>
      <c r="H4580" s="106"/>
      <c r="I4580" s="135"/>
      <c r="J4580" s="137"/>
      <c r="K4580" s="137"/>
      <c r="L4580" s="135"/>
      <c r="M4580" s="134"/>
      <c r="N4580" s="132"/>
      <c r="O4580" s="106"/>
      <c r="P4580" s="135"/>
      <c r="Q4580" s="137"/>
      <c r="R4580" s="137"/>
      <c r="S4580" s="135"/>
      <c r="T4580" s="134"/>
      <c r="U4580" s="132"/>
    </row>
    <row r="4581" spans="1:21" s="148" customFormat="1" x14ac:dyDescent="0.3">
      <c r="A4581" s="111"/>
      <c r="B4581" s="136"/>
      <c r="C4581" s="138"/>
      <c r="D4581" s="135"/>
      <c r="E4581" s="138"/>
      <c r="F4581" s="136"/>
      <c r="G4581" s="138"/>
      <c r="H4581" s="106"/>
      <c r="I4581" s="136"/>
      <c r="J4581" s="138"/>
      <c r="K4581" s="135"/>
      <c r="L4581" s="138"/>
      <c r="M4581" s="136"/>
      <c r="N4581" s="138"/>
      <c r="O4581" s="106"/>
      <c r="P4581" s="136"/>
      <c r="Q4581" s="138"/>
      <c r="R4581" s="135"/>
      <c r="S4581" s="138"/>
      <c r="T4581" s="136"/>
      <c r="U4581" s="138"/>
    </row>
    <row r="4582" spans="1:21" s="148" customFormat="1" x14ac:dyDescent="0.3">
      <c r="A4582" s="111"/>
      <c r="B4582" s="145"/>
      <c r="C4582" s="146"/>
      <c r="D4582" s="145"/>
      <c r="E4582" s="147"/>
      <c r="F4582" s="145"/>
      <c r="G4582" s="146"/>
      <c r="H4582" s="106"/>
      <c r="I4582" s="145"/>
      <c r="J4582" s="146"/>
      <c r="K4582" s="145"/>
      <c r="L4582" s="147"/>
      <c r="M4582" s="145"/>
      <c r="N4582" s="146"/>
      <c r="O4582" s="106"/>
      <c r="P4582" s="145"/>
      <c r="Q4582" s="146"/>
      <c r="R4582" s="145"/>
      <c r="S4582" s="147"/>
      <c r="T4582" s="145"/>
      <c r="U4582" s="146"/>
    </row>
    <row r="4583" spans="1:21" s="148" customFormat="1" x14ac:dyDescent="0.3">
      <c r="A4583" s="111"/>
      <c r="C4583" s="111" t="s">
        <v>197</v>
      </c>
      <c r="D4583" s="111" t="s">
        <v>3</v>
      </c>
      <c r="E4583" s="111" t="s">
        <v>203</v>
      </c>
      <c r="J4583" s="111" t="s">
        <v>197</v>
      </c>
      <c r="K4583" s="111" t="s">
        <v>3</v>
      </c>
      <c r="L4583" s="111" t="s">
        <v>203</v>
      </c>
      <c r="Q4583" s="111" t="s">
        <v>197</v>
      </c>
      <c r="R4583" s="111" t="s">
        <v>3</v>
      </c>
      <c r="S4583" s="111" t="s">
        <v>203</v>
      </c>
    </row>
    <row r="4584" spans="1:21" s="148" customFormat="1" x14ac:dyDescent="0.3">
      <c r="A4584" s="111"/>
      <c r="B4584" s="111" t="s">
        <v>199</v>
      </c>
      <c r="C4584" s="148" t="e">
        <f>AVERAGE(B4575,C4576,D4577,E4578,F4579,G4580)</f>
        <v>#DIV/0!</v>
      </c>
      <c r="D4584" s="148" t="e">
        <f>STDEV(B4575,C4576,D4577,E4578,F4579,G4580)</f>
        <v>#DIV/0!</v>
      </c>
      <c r="E4584" s="148" t="e">
        <f>ROUND((D4584/C4584)*100,2)&amp;"%"</f>
        <v>#DIV/0!</v>
      </c>
      <c r="I4584" s="111" t="s">
        <v>199</v>
      </c>
      <c r="J4584" s="148" t="e">
        <f>AVERAGE(I4575,J4576,K4577,L4578,M4579,N4580)</f>
        <v>#DIV/0!</v>
      </c>
      <c r="K4584" s="148" t="e">
        <f>STDEV(I4575,J4576,K4577,L4578,M4579,N4580)</f>
        <v>#DIV/0!</v>
      </c>
      <c r="L4584" s="148" t="e">
        <f>ROUND((K4584/J4584)*100,2)&amp;"%"</f>
        <v>#DIV/0!</v>
      </c>
      <c r="P4584" s="111" t="s">
        <v>199</v>
      </c>
      <c r="Q4584" s="148" t="e">
        <f>AVERAGE(P4575,Q4576,R4577,S4578,T4579,U4580)</f>
        <v>#DIV/0!</v>
      </c>
      <c r="R4584" s="148" t="e">
        <f>STDEV(P4575,Q4576,R4577,S4578,T4579,U4580)</f>
        <v>#DIV/0!</v>
      </c>
      <c r="S4584" s="148" t="e">
        <f>ROUND((R4584/Q4584)*100,2)&amp;"%"</f>
        <v>#DIV/0!</v>
      </c>
    </row>
    <row r="4585" spans="1:21" s="148" customFormat="1" x14ac:dyDescent="0.3">
      <c r="A4585" s="111"/>
      <c r="B4585" s="111" t="s">
        <v>198</v>
      </c>
      <c r="C4585" s="148" t="e">
        <f>AVERAGE(B4576,C4575,D4575,F4575,G4575,E4576)</f>
        <v>#DIV/0!</v>
      </c>
      <c r="D4585" s="148" t="e">
        <f>STDEV(B4576,C4575,D4575,E4576,F4575,G4575)</f>
        <v>#DIV/0!</v>
      </c>
      <c r="E4585" s="148" t="e">
        <f t="shared" ref="E4585:E4589" si="762">ROUND((D4585/C4585)*100,2)&amp;"%"</f>
        <v>#DIV/0!</v>
      </c>
      <c r="F4585" s="111"/>
      <c r="G4585" s="111"/>
      <c r="I4585" s="111" t="s">
        <v>198</v>
      </c>
      <c r="J4585" s="148" t="e">
        <f>AVERAGE(I4576,J4575,K4575,M4575,N4575,L4576)</f>
        <v>#DIV/0!</v>
      </c>
      <c r="K4585" s="148" t="e">
        <f>STDEV(I4576,J4575,K4575,L4576,M4575,N4575)</f>
        <v>#DIV/0!</v>
      </c>
      <c r="L4585" s="148" t="e">
        <f t="shared" ref="L4585:L4589" si="763">ROUND((K4585/J4585)*100,2)&amp;"%"</f>
        <v>#DIV/0!</v>
      </c>
      <c r="M4585" s="111"/>
      <c r="N4585" s="111"/>
      <c r="P4585" s="111" t="s">
        <v>198</v>
      </c>
      <c r="Q4585" s="148" t="e">
        <f>AVERAGE(P4576,Q4575,R4575,T4575,U4575,S4576)</f>
        <v>#DIV/0!</v>
      </c>
      <c r="R4585" s="148" t="e">
        <f>STDEV(P4576,Q4575,R4575,S4576,T4575,U4575)</f>
        <v>#DIV/0!</v>
      </c>
      <c r="S4585" s="148" t="e">
        <f t="shared" ref="S4585:S4589" si="764">ROUND((R4585/Q4585)*100,2)&amp;"%"</f>
        <v>#DIV/0!</v>
      </c>
      <c r="T4585" s="111"/>
      <c r="U4585" s="111"/>
    </row>
    <row r="4586" spans="1:21" s="148" customFormat="1" x14ac:dyDescent="0.3">
      <c r="A4586" s="111"/>
      <c r="B4586" s="111" t="s">
        <v>200</v>
      </c>
      <c r="C4586" s="148" t="e">
        <f>AVERAGE(B4578,C4577,D4576,E4575,F4580,G4579)</f>
        <v>#DIV/0!</v>
      </c>
      <c r="D4586" s="148" t="e">
        <f>STDEV(B4578,C4577,D4576,E4575,F4580,G4579)</f>
        <v>#DIV/0!</v>
      </c>
      <c r="E4586" s="148" t="e">
        <f t="shared" si="762"/>
        <v>#DIV/0!</v>
      </c>
      <c r="F4586" s="111"/>
      <c r="G4586" s="111"/>
      <c r="I4586" s="111" t="s">
        <v>200</v>
      </c>
      <c r="J4586" s="148" t="e">
        <f>AVERAGE(I4578,J4577,K4576,L4575,M4580,N4579)</f>
        <v>#DIV/0!</v>
      </c>
      <c r="K4586" s="148" t="e">
        <f>STDEV(I4578,J4577,K4576,L4575,M4580,N4579)</f>
        <v>#DIV/0!</v>
      </c>
      <c r="L4586" s="148" t="e">
        <f t="shared" si="763"/>
        <v>#DIV/0!</v>
      </c>
      <c r="M4586" s="111"/>
      <c r="N4586" s="111"/>
      <c r="P4586" s="111" t="s">
        <v>200</v>
      </c>
      <c r="Q4586" s="148" t="e">
        <f>AVERAGE(P4578,Q4577,R4576,S4575,T4580,U4579)</f>
        <v>#DIV/0!</v>
      </c>
      <c r="R4586" s="148" t="e">
        <f>STDEV(P4578,Q4577,R4576,S4575,T4580,U4579)</f>
        <v>#DIV/0!</v>
      </c>
      <c r="S4586" s="148" t="e">
        <f t="shared" si="764"/>
        <v>#DIV/0!</v>
      </c>
      <c r="T4586" s="111"/>
      <c r="U4586" s="111"/>
    </row>
    <row r="4587" spans="1:21" s="148" customFormat="1" x14ac:dyDescent="0.3">
      <c r="A4587" s="111"/>
      <c r="B4587" s="111" t="s">
        <v>201</v>
      </c>
      <c r="C4587" s="148" t="e">
        <f>AVERAGE(B4579,C4580,D4580,E4579,F4578,G4577)</f>
        <v>#DIV/0!</v>
      </c>
      <c r="D4587" s="148" t="e">
        <f>STDEV(B4579,C4580,D4580,E4579,F4578,G4577)</f>
        <v>#DIV/0!</v>
      </c>
      <c r="E4587" s="148" t="e">
        <f t="shared" si="762"/>
        <v>#DIV/0!</v>
      </c>
      <c r="F4587" s="111"/>
      <c r="G4587" s="111"/>
      <c r="I4587" s="111" t="s">
        <v>201</v>
      </c>
      <c r="J4587" s="148" t="e">
        <f>AVERAGE(I4579,J4580,K4580,L4579,M4578,N4577)</f>
        <v>#DIV/0!</v>
      </c>
      <c r="K4587" s="148" t="e">
        <f>STDEV(I4579,J4580,K4580,L4579,M4578,N4577)</f>
        <v>#DIV/0!</v>
      </c>
      <c r="L4587" s="148" t="e">
        <f t="shared" si="763"/>
        <v>#DIV/0!</v>
      </c>
      <c r="M4587" s="111"/>
      <c r="N4587" s="111"/>
      <c r="P4587" s="111" t="s">
        <v>201</v>
      </c>
      <c r="Q4587" s="148" t="e">
        <f>AVERAGE(P4579,Q4580,R4580,S4579,T4578,U4577)</f>
        <v>#DIV/0!</v>
      </c>
      <c r="R4587" s="148" t="e">
        <f>STDEV(P4579,Q4580,R4580,S4579,T4578,U4577)</f>
        <v>#DIV/0!</v>
      </c>
      <c r="S4587" s="148" t="e">
        <f t="shared" si="764"/>
        <v>#DIV/0!</v>
      </c>
      <c r="T4587" s="111"/>
      <c r="U4587" s="111"/>
    </row>
    <row r="4588" spans="1:21" s="148" customFormat="1" x14ac:dyDescent="0.3">
      <c r="A4588" s="111"/>
      <c r="B4588" s="111" t="s">
        <v>202</v>
      </c>
      <c r="C4588" s="148" t="e">
        <f>AVERAGE(B4581,C4579,D4578,G4576,F4581,E4582)</f>
        <v>#DIV/0!</v>
      </c>
      <c r="D4588" s="148" t="e">
        <f>STDEV(B4581,C4579,D4578,G4576,F4581,E4582)</f>
        <v>#DIV/0!</v>
      </c>
      <c r="E4588" s="148" t="e">
        <f t="shared" si="762"/>
        <v>#DIV/0!</v>
      </c>
      <c r="F4588" s="111"/>
      <c r="G4588" s="111"/>
      <c r="I4588" s="111" t="s">
        <v>202</v>
      </c>
      <c r="J4588" s="148" t="e">
        <f>AVERAGE(I4581,J4579,K4578,N4576,M4581,L4582)</f>
        <v>#DIV/0!</v>
      </c>
      <c r="K4588" s="148" t="e">
        <f>STDEV(I4581,J4579,K4578,N4576,M4581,L4582)</f>
        <v>#DIV/0!</v>
      </c>
      <c r="L4588" s="148" t="e">
        <f t="shared" si="763"/>
        <v>#DIV/0!</v>
      </c>
      <c r="M4588" s="111"/>
      <c r="N4588" s="111"/>
      <c r="P4588" s="111" t="s">
        <v>202</v>
      </c>
      <c r="Q4588" s="148" t="e">
        <f>AVERAGE(P4581,Q4579,R4578,U4576,T4581,S4582)</f>
        <v>#DIV/0!</v>
      </c>
      <c r="R4588" s="148" t="e">
        <f>STDEV(P4581,Q4579,R4578,U4576,T4581,S4582)</f>
        <v>#DIV/0!</v>
      </c>
      <c r="S4588" s="148" t="e">
        <f t="shared" si="764"/>
        <v>#DIV/0!</v>
      </c>
      <c r="T4588" s="111"/>
      <c r="U4588" s="111"/>
    </row>
    <row r="4589" spans="1:21" s="148" customFormat="1" x14ac:dyDescent="0.3">
      <c r="A4589" s="111"/>
      <c r="B4589" s="111" t="s">
        <v>204</v>
      </c>
      <c r="C4589" s="148" t="e">
        <f>AVERAGE(B4582,C4581,D4582,E4581,F4582,G4581)</f>
        <v>#DIV/0!</v>
      </c>
      <c r="D4589" s="148" t="e">
        <f>STDEV(B4582,C4581,D4582,E4581,F4582,G4581)</f>
        <v>#DIV/0!</v>
      </c>
      <c r="E4589" s="148" t="e">
        <f t="shared" si="762"/>
        <v>#DIV/0!</v>
      </c>
      <c r="F4589" s="111"/>
      <c r="G4589" s="111"/>
      <c r="I4589" s="111" t="s">
        <v>204</v>
      </c>
      <c r="J4589" s="148" t="e">
        <f>AVERAGE(I4582,J4581,K4582,L4581,M4582,N4581)</f>
        <v>#DIV/0!</v>
      </c>
      <c r="K4589" s="148" t="e">
        <f>STDEV(I4582,J4581,K4582,L4581,M4582,N4581)</f>
        <v>#DIV/0!</v>
      </c>
      <c r="L4589" s="148" t="e">
        <f t="shared" si="763"/>
        <v>#DIV/0!</v>
      </c>
      <c r="M4589" s="111"/>
      <c r="N4589" s="111"/>
      <c r="P4589" s="111" t="s">
        <v>204</v>
      </c>
      <c r="Q4589" s="148" t="e">
        <f>AVERAGE(P4582,Q4581,R4582,S4581,T4582,U4581)</f>
        <v>#DIV/0!</v>
      </c>
      <c r="R4589" s="148" t="e">
        <f>STDEV(P4582,Q4581,R4582,S4581,T4582,U4581)</f>
        <v>#DIV/0!</v>
      </c>
      <c r="S4589" s="148" t="e">
        <f t="shared" si="764"/>
        <v>#DIV/0!</v>
      </c>
      <c r="T4589" s="111"/>
      <c r="U4589" s="111"/>
    </row>
    <row r="4590" spans="1:21" s="148" customFormat="1" x14ac:dyDescent="0.3">
      <c r="A4590" s="111"/>
      <c r="B4590" s="111"/>
      <c r="C4590" s="111"/>
      <c r="D4590" s="111"/>
      <c r="E4590" s="111"/>
      <c r="F4590" s="111"/>
      <c r="G4590" s="111"/>
      <c r="I4590" s="111"/>
      <c r="J4590" s="111"/>
      <c r="K4590" s="111"/>
      <c r="L4590" s="111"/>
      <c r="M4590" s="111"/>
      <c r="N4590" s="111"/>
      <c r="P4590" s="111"/>
      <c r="Q4590" s="111"/>
      <c r="R4590" s="111"/>
      <c r="S4590" s="111"/>
      <c r="T4590" s="111"/>
      <c r="U4590" s="111"/>
    </row>
    <row r="4591" spans="1:21" s="148" customFormat="1" x14ac:dyDescent="0.3">
      <c r="A4591" s="111"/>
      <c r="B4591" s="52" t="s">
        <v>194</v>
      </c>
      <c r="C4591" s="106"/>
      <c r="D4591" s="106"/>
      <c r="E4591" s="106"/>
      <c r="F4591" s="106"/>
      <c r="G4591" s="106"/>
      <c r="H4591" s="106"/>
      <c r="I4591" s="52" t="s">
        <v>195</v>
      </c>
      <c r="J4591" s="106"/>
      <c r="K4591" s="106"/>
      <c r="L4591" s="106"/>
      <c r="M4591" s="106"/>
      <c r="N4591" s="106"/>
      <c r="O4591" s="106"/>
      <c r="P4591" s="52" t="s">
        <v>196</v>
      </c>
      <c r="Q4591" s="106"/>
      <c r="R4591" s="106"/>
      <c r="S4591" s="106"/>
      <c r="T4591" s="106"/>
      <c r="U4591" s="106"/>
    </row>
    <row r="4592" spans="1:21" s="148" customFormat="1" x14ac:dyDescent="0.3">
      <c r="A4592" s="111"/>
      <c r="B4592" s="131"/>
      <c r="C4592" s="131"/>
      <c r="D4592" s="131"/>
      <c r="E4592" s="131"/>
      <c r="F4592" s="131"/>
      <c r="G4592" s="131"/>
      <c r="H4592" s="106"/>
      <c r="I4592" s="131"/>
      <c r="J4592" s="131"/>
      <c r="K4592" s="131"/>
      <c r="L4592" s="131"/>
      <c r="M4592" s="131"/>
      <c r="N4592" s="131"/>
      <c r="O4592" s="106"/>
      <c r="P4592" s="131"/>
      <c r="Q4592" s="131"/>
      <c r="R4592" s="131"/>
      <c r="S4592" s="131"/>
      <c r="T4592" s="131"/>
      <c r="U4592" s="131"/>
    </row>
    <row r="4593" spans="1:21" s="148" customFormat="1" x14ac:dyDescent="0.3">
      <c r="A4593" s="111"/>
      <c r="B4593" s="132"/>
      <c r="C4593" s="133"/>
      <c r="D4593" s="133"/>
      <c r="E4593" s="134"/>
      <c r="F4593" s="133"/>
      <c r="G4593" s="133"/>
      <c r="H4593" s="106"/>
      <c r="I4593" s="132"/>
      <c r="J4593" s="133"/>
      <c r="K4593" s="133"/>
      <c r="L4593" s="134"/>
      <c r="M4593" s="133"/>
      <c r="N4593" s="133"/>
      <c r="O4593" s="106"/>
      <c r="P4593" s="132"/>
      <c r="Q4593" s="133"/>
      <c r="R4593" s="133"/>
      <c r="S4593" s="134"/>
      <c r="T4593" s="133"/>
      <c r="U4593" s="133"/>
    </row>
    <row r="4594" spans="1:21" s="148" customFormat="1" x14ac:dyDescent="0.3">
      <c r="A4594" s="111"/>
      <c r="B4594" s="133"/>
      <c r="C4594" s="132"/>
      <c r="D4594" s="134"/>
      <c r="E4594" s="133"/>
      <c r="F4594" s="135"/>
      <c r="G4594" s="136"/>
      <c r="H4594" s="106"/>
      <c r="I4594" s="133"/>
      <c r="J4594" s="132"/>
      <c r="K4594" s="134"/>
      <c r="L4594" s="133"/>
      <c r="M4594" s="135"/>
      <c r="N4594" s="136"/>
      <c r="O4594" s="106"/>
      <c r="P4594" s="133"/>
      <c r="Q4594" s="132"/>
      <c r="R4594" s="134"/>
      <c r="S4594" s="133"/>
      <c r="T4594" s="135"/>
      <c r="U4594" s="136"/>
    </row>
    <row r="4595" spans="1:21" s="148" customFormat="1" x14ac:dyDescent="0.3">
      <c r="A4595" s="111"/>
      <c r="B4595" s="135"/>
      <c r="C4595" s="134"/>
      <c r="D4595" s="132"/>
      <c r="E4595" s="135"/>
      <c r="F4595" s="135"/>
      <c r="G4595" s="137"/>
      <c r="H4595" s="106"/>
      <c r="I4595" s="135"/>
      <c r="J4595" s="134"/>
      <c r="K4595" s="132"/>
      <c r="L4595" s="135"/>
      <c r="M4595" s="135"/>
      <c r="N4595" s="137"/>
      <c r="O4595" s="106"/>
      <c r="P4595" s="135"/>
      <c r="Q4595" s="134"/>
      <c r="R4595" s="132"/>
      <c r="S4595" s="135"/>
      <c r="T4595" s="135"/>
      <c r="U4595" s="137"/>
    </row>
    <row r="4596" spans="1:21" s="148" customFormat="1" x14ac:dyDescent="0.3">
      <c r="A4596" s="111"/>
      <c r="B4596" s="134"/>
      <c r="C4596" s="135"/>
      <c r="D4596" s="136"/>
      <c r="E4596" s="132"/>
      <c r="F4596" s="137"/>
      <c r="G4596" s="135"/>
      <c r="H4596" s="106"/>
      <c r="I4596" s="134"/>
      <c r="J4596" s="135"/>
      <c r="K4596" s="136"/>
      <c r="L4596" s="132"/>
      <c r="M4596" s="137"/>
      <c r="N4596" s="135"/>
      <c r="O4596" s="106"/>
      <c r="P4596" s="134"/>
      <c r="Q4596" s="135"/>
      <c r="R4596" s="136"/>
      <c r="S4596" s="132"/>
      <c r="T4596" s="137"/>
      <c r="U4596" s="135"/>
    </row>
    <row r="4597" spans="1:21" s="148" customFormat="1" x14ac:dyDescent="0.3">
      <c r="A4597" s="111"/>
      <c r="B4597" s="137"/>
      <c r="C4597" s="136"/>
      <c r="D4597" s="135"/>
      <c r="E4597" s="137"/>
      <c r="F4597" s="132"/>
      <c r="G4597" s="134"/>
      <c r="H4597" s="106"/>
      <c r="I4597" s="137"/>
      <c r="J4597" s="136"/>
      <c r="K4597" s="135"/>
      <c r="L4597" s="137"/>
      <c r="M4597" s="132"/>
      <c r="N4597" s="134"/>
      <c r="O4597" s="106"/>
      <c r="P4597" s="137"/>
      <c r="Q4597" s="136"/>
      <c r="R4597" s="135"/>
      <c r="S4597" s="137"/>
      <c r="T4597" s="132"/>
      <c r="U4597" s="134"/>
    </row>
    <row r="4598" spans="1:21" s="148" customFormat="1" x14ac:dyDescent="0.3">
      <c r="A4598" s="111"/>
      <c r="B4598" s="135"/>
      <c r="C4598" s="137"/>
      <c r="D4598" s="137"/>
      <c r="E4598" s="135"/>
      <c r="F4598" s="134"/>
      <c r="G4598" s="132"/>
      <c r="H4598" s="106"/>
      <c r="I4598" s="135"/>
      <c r="J4598" s="137"/>
      <c r="K4598" s="137"/>
      <c r="L4598" s="135"/>
      <c r="M4598" s="134"/>
      <c r="N4598" s="132"/>
      <c r="O4598" s="106"/>
      <c r="P4598" s="135"/>
      <c r="Q4598" s="137"/>
      <c r="R4598" s="137"/>
      <c r="S4598" s="135"/>
      <c r="T4598" s="134"/>
      <c r="U4598" s="132"/>
    </row>
    <row r="4599" spans="1:21" s="148" customFormat="1" x14ac:dyDescent="0.3">
      <c r="A4599" s="111"/>
      <c r="B4599" s="136"/>
      <c r="C4599" s="138"/>
      <c r="D4599" s="135"/>
      <c r="E4599" s="138"/>
      <c r="F4599" s="136"/>
      <c r="G4599" s="138"/>
      <c r="H4599" s="106"/>
      <c r="I4599" s="136"/>
      <c r="J4599" s="138"/>
      <c r="K4599" s="135"/>
      <c r="L4599" s="138"/>
      <c r="M4599" s="136"/>
      <c r="N4599" s="138"/>
      <c r="O4599" s="106"/>
      <c r="P4599" s="136"/>
      <c r="Q4599" s="138"/>
      <c r="R4599" s="135"/>
      <c r="S4599" s="138"/>
      <c r="T4599" s="136"/>
      <c r="U4599" s="138"/>
    </row>
    <row r="4600" spans="1:21" s="148" customFormat="1" x14ac:dyDescent="0.3">
      <c r="A4600" s="111"/>
      <c r="B4600" s="145"/>
      <c r="C4600" s="146"/>
      <c r="D4600" s="145"/>
      <c r="E4600" s="147"/>
      <c r="F4600" s="145"/>
      <c r="G4600" s="146"/>
      <c r="H4600" s="106"/>
      <c r="I4600" s="145"/>
      <c r="J4600" s="146"/>
      <c r="K4600" s="145"/>
      <c r="L4600" s="147"/>
      <c r="M4600" s="145"/>
      <c r="N4600" s="146"/>
      <c r="O4600" s="106"/>
      <c r="P4600" s="145"/>
      <c r="Q4600" s="146"/>
      <c r="R4600" s="145"/>
      <c r="S4600" s="147"/>
      <c r="T4600" s="145"/>
      <c r="U4600" s="146"/>
    </row>
    <row r="4601" spans="1:21" s="148" customFormat="1" x14ac:dyDescent="0.3">
      <c r="A4601" s="111"/>
      <c r="C4601" s="111" t="s">
        <v>197</v>
      </c>
      <c r="D4601" s="111" t="s">
        <v>3</v>
      </c>
      <c r="E4601" s="111" t="s">
        <v>203</v>
      </c>
      <c r="J4601" s="111" t="s">
        <v>197</v>
      </c>
      <c r="K4601" s="111" t="s">
        <v>3</v>
      </c>
      <c r="L4601" s="111" t="s">
        <v>203</v>
      </c>
      <c r="Q4601" s="111" t="s">
        <v>197</v>
      </c>
      <c r="R4601" s="111" t="s">
        <v>3</v>
      </c>
      <c r="S4601" s="111" t="s">
        <v>203</v>
      </c>
    </row>
    <row r="4602" spans="1:21" s="148" customFormat="1" x14ac:dyDescent="0.3">
      <c r="A4602" s="111"/>
      <c r="B4602" s="111" t="s">
        <v>199</v>
      </c>
      <c r="C4602" s="148" t="e">
        <f>AVERAGE(B4593,C4594,D4595,E4596,F4597,G4598)</f>
        <v>#DIV/0!</v>
      </c>
      <c r="D4602" s="148" t="e">
        <f>STDEV(B4593,C4594,D4595,E4596,F4597,G4598)</f>
        <v>#DIV/0!</v>
      </c>
      <c r="E4602" s="148" t="e">
        <f>ROUND((D4602/C4602)*100,2)&amp;"%"</f>
        <v>#DIV/0!</v>
      </c>
      <c r="I4602" s="111" t="s">
        <v>199</v>
      </c>
      <c r="J4602" s="148" t="e">
        <f>AVERAGE(I4593,J4594,K4595,L4596,M4597,N4598)</f>
        <v>#DIV/0!</v>
      </c>
      <c r="K4602" s="148" t="e">
        <f>STDEV(I4593,J4594,K4595,L4596,M4597,N4598)</f>
        <v>#DIV/0!</v>
      </c>
      <c r="L4602" s="148" t="e">
        <f>ROUND((K4602/J4602)*100,2)&amp;"%"</f>
        <v>#DIV/0!</v>
      </c>
      <c r="P4602" s="111" t="s">
        <v>199</v>
      </c>
      <c r="Q4602" s="148" t="e">
        <f>AVERAGE(P4593,Q4594,R4595,S4596,T4597,U4598)</f>
        <v>#DIV/0!</v>
      </c>
      <c r="R4602" s="148" t="e">
        <f>STDEV(P4593,Q4594,R4595,S4596,T4597,U4598)</f>
        <v>#DIV/0!</v>
      </c>
      <c r="S4602" s="148" t="e">
        <f>ROUND((R4602/Q4602)*100,2)&amp;"%"</f>
        <v>#DIV/0!</v>
      </c>
    </row>
    <row r="4603" spans="1:21" s="148" customFormat="1" x14ac:dyDescent="0.3">
      <c r="A4603" s="111"/>
      <c r="B4603" s="111" t="s">
        <v>198</v>
      </c>
      <c r="C4603" s="148" t="e">
        <f>AVERAGE(B4594,C4593,D4593,F4593,G4593,E4594)</f>
        <v>#DIV/0!</v>
      </c>
      <c r="D4603" s="148" t="e">
        <f>STDEV(B4594,C4593,D4593,E4594,F4593,G4593)</f>
        <v>#DIV/0!</v>
      </c>
      <c r="E4603" s="148" t="e">
        <f t="shared" ref="E4603:E4607" si="765">ROUND((D4603/C4603)*100,2)&amp;"%"</f>
        <v>#DIV/0!</v>
      </c>
      <c r="F4603" s="111"/>
      <c r="G4603" s="111"/>
      <c r="I4603" s="111" t="s">
        <v>198</v>
      </c>
      <c r="J4603" s="148" t="e">
        <f>AVERAGE(I4594,J4593,K4593,M4593,N4593,L4594)</f>
        <v>#DIV/0!</v>
      </c>
      <c r="K4603" s="148" t="e">
        <f>STDEV(I4594,J4593,K4593,L4594,M4593,N4593)</f>
        <v>#DIV/0!</v>
      </c>
      <c r="L4603" s="148" t="e">
        <f t="shared" ref="L4603:L4607" si="766">ROUND((K4603/J4603)*100,2)&amp;"%"</f>
        <v>#DIV/0!</v>
      </c>
      <c r="M4603" s="111"/>
      <c r="N4603" s="111"/>
      <c r="P4603" s="111" t="s">
        <v>198</v>
      </c>
      <c r="Q4603" s="148" t="e">
        <f>AVERAGE(P4594,Q4593,R4593,T4593,U4593,S4594)</f>
        <v>#DIV/0!</v>
      </c>
      <c r="R4603" s="148" t="e">
        <f>STDEV(P4594,Q4593,R4593,S4594,T4593,U4593)</f>
        <v>#DIV/0!</v>
      </c>
      <c r="S4603" s="148" t="e">
        <f t="shared" ref="S4603:S4607" si="767">ROUND((R4603/Q4603)*100,2)&amp;"%"</f>
        <v>#DIV/0!</v>
      </c>
      <c r="T4603" s="111"/>
      <c r="U4603" s="111"/>
    </row>
    <row r="4604" spans="1:21" s="148" customFormat="1" x14ac:dyDescent="0.3">
      <c r="A4604" s="111"/>
      <c r="B4604" s="111" t="s">
        <v>200</v>
      </c>
      <c r="C4604" s="148" t="e">
        <f>AVERAGE(B4596,C4595,D4594,E4593,F4598,G4597)</f>
        <v>#DIV/0!</v>
      </c>
      <c r="D4604" s="148" t="e">
        <f>STDEV(B4596,C4595,D4594,E4593,F4598,G4597)</f>
        <v>#DIV/0!</v>
      </c>
      <c r="E4604" s="148" t="e">
        <f t="shared" si="765"/>
        <v>#DIV/0!</v>
      </c>
      <c r="F4604" s="111"/>
      <c r="G4604" s="111"/>
      <c r="I4604" s="111" t="s">
        <v>200</v>
      </c>
      <c r="J4604" s="148" t="e">
        <f>AVERAGE(I4596,J4595,K4594,L4593,M4598,N4597)</f>
        <v>#DIV/0!</v>
      </c>
      <c r="K4604" s="148" t="e">
        <f>STDEV(I4596,J4595,K4594,L4593,M4598,N4597)</f>
        <v>#DIV/0!</v>
      </c>
      <c r="L4604" s="148" t="e">
        <f t="shared" si="766"/>
        <v>#DIV/0!</v>
      </c>
      <c r="M4604" s="111"/>
      <c r="N4604" s="111"/>
      <c r="P4604" s="111" t="s">
        <v>200</v>
      </c>
      <c r="Q4604" s="148" t="e">
        <f>AVERAGE(P4596,Q4595,R4594,S4593,T4598,U4597)</f>
        <v>#DIV/0!</v>
      </c>
      <c r="R4604" s="148" t="e">
        <f>STDEV(P4596,Q4595,R4594,S4593,T4598,U4597)</f>
        <v>#DIV/0!</v>
      </c>
      <c r="S4604" s="148" t="e">
        <f t="shared" si="767"/>
        <v>#DIV/0!</v>
      </c>
      <c r="T4604" s="111"/>
      <c r="U4604" s="111"/>
    </row>
    <row r="4605" spans="1:21" s="148" customFormat="1" x14ac:dyDescent="0.3">
      <c r="A4605" s="111"/>
      <c r="B4605" s="111" t="s">
        <v>201</v>
      </c>
      <c r="C4605" s="148" t="e">
        <f>AVERAGE(B4597,C4598,D4598,E4597,F4596,G4595)</f>
        <v>#DIV/0!</v>
      </c>
      <c r="D4605" s="148" t="e">
        <f>STDEV(B4597,C4598,D4598,E4597,F4596,G4595)</f>
        <v>#DIV/0!</v>
      </c>
      <c r="E4605" s="148" t="e">
        <f t="shared" si="765"/>
        <v>#DIV/0!</v>
      </c>
      <c r="F4605" s="111"/>
      <c r="G4605" s="111"/>
      <c r="I4605" s="111" t="s">
        <v>201</v>
      </c>
      <c r="J4605" s="148" t="e">
        <f>AVERAGE(I4597,J4598,K4598,L4597,M4596,N4595)</f>
        <v>#DIV/0!</v>
      </c>
      <c r="K4605" s="148" t="e">
        <f>STDEV(I4597,J4598,K4598,L4597,M4596,N4595)</f>
        <v>#DIV/0!</v>
      </c>
      <c r="L4605" s="148" t="e">
        <f t="shared" si="766"/>
        <v>#DIV/0!</v>
      </c>
      <c r="M4605" s="111"/>
      <c r="N4605" s="111"/>
      <c r="P4605" s="111" t="s">
        <v>201</v>
      </c>
      <c r="Q4605" s="148" t="e">
        <f>AVERAGE(P4597,Q4598,R4598,S4597,T4596,U4595)</f>
        <v>#DIV/0!</v>
      </c>
      <c r="R4605" s="148" t="e">
        <f>STDEV(P4597,Q4598,R4598,S4597,T4596,U4595)</f>
        <v>#DIV/0!</v>
      </c>
      <c r="S4605" s="148" t="e">
        <f t="shared" si="767"/>
        <v>#DIV/0!</v>
      </c>
      <c r="T4605" s="111"/>
      <c r="U4605" s="111"/>
    </row>
    <row r="4606" spans="1:21" s="148" customFormat="1" x14ac:dyDescent="0.3">
      <c r="A4606" s="111"/>
      <c r="B4606" s="111" t="s">
        <v>202</v>
      </c>
      <c r="C4606" s="148" t="e">
        <f>AVERAGE(B4599,C4597,D4596,G4594,F4599,E4600)</f>
        <v>#DIV/0!</v>
      </c>
      <c r="D4606" s="148" t="e">
        <f>STDEV(B4599,C4597,D4596,G4594,F4599,E4600)</f>
        <v>#DIV/0!</v>
      </c>
      <c r="E4606" s="148" t="e">
        <f t="shared" si="765"/>
        <v>#DIV/0!</v>
      </c>
      <c r="F4606" s="111"/>
      <c r="G4606" s="111"/>
      <c r="I4606" s="111" t="s">
        <v>202</v>
      </c>
      <c r="J4606" s="148" t="e">
        <f>AVERAGE(I4599,J4597,K4596,N4594,M4599,L4600)</f>
        <v>#DIV/0!</v>
      </c>
      <c r="K4606" s="148" t="e">
        <f>STDEV(I4599,J4597,K4596,N4594,M4599,L4600)</f>
        <v>#DIV/0!</v>
      </c>
      <c r="L4606" s="148" t="e">
        <f t="shared" si="766"/>
        <v>#DIV/0!</v>
      </c>
      <c r="M4606" s="111"/>
      <c r="N4606" s="111"/>
      <c r="P4606" s="111" t="s">
        <v>202</v>
      </c>
      <c r="Q4606" s="148" t="e">
        <f>AVERAGE(P4599,Q4597,R4596,U4594,T4599,S4600)</f>
        <v>#DIV/0!</v>
      </c>
      <c r="R4606" s="148" t="e">
        <f>STDEV(P4599,Q4597,R4596,U4594,T4599,S4600)</f>
        <v>#DIV/0!</v>
      </c>
      <c r="S4606" s="148" t="e">
        <f t="shared" si="767"/>
        <v>#DIV/0!</v>
      </c>
      <c r="T4606" s="111"/>
      <c r="U4606" s="111"/>
    </row>
    <row r="4607" spans="1:21" s="148" customFormat="1" x14ac:dyDescent="0.3">
      <c r="A4607" s="111"/>
      <c r="B4607" s="111" t="s">
        <v>204</v>
      </c>
      <c r="C4607" s="148" t="e">
        <f>AVERAGE(B4600,C4599,D4600,E4599,F4600,G4599)</f>
        <v>#DIV/0!</v>
      </c>
      <c r="D4607" s="148" t="e">
        <f>STDEV(B4600,C4599,D4600,E4599,F4600,G4599)</f>
        <v>#DIV/0!</v>
      </c>
      <c r="E4607" s="148" t="e">
        <f t="shared" si="765"/>
        <v>#DIV/0!</v>
      </c>
      <c r="F4607" s="111"/>
      <c r="G4607" s="111"/>
      <c r="I4607" s="111" t="s">
        <v>204</v>
      </c>
      <c r="J4607" s="148" t="e">
        <f>AVERAGE(I4600,J4599,K4600,L4599,M4600,N4599)</f>
        <v>#DIV/0!</v>
      </c>
      <c r="K4607" s="148" t="e">
        <f>STDEV(I4600,J4599,K4600,L4599,M4600,N4599)</f>
        <v>#DIV/0!</v>
      </c>
      <c r="L4607" s="148" t="e">
        <f t="shared" si="766"/>
        <v>#DIV/0!</v>
      </c>
      <c r="M4607" s="111"/>
      <c r="N4607" s="111"/>
      <c r="P4607" s="111" t="s">
        <v>204</v>
      </c>
      <c r="Q4607" s="148" t="e">
        <f>AVERAGE(P4600,Q4599,R4600,S4599,T4600,U4599)</f>
        <v>#DIV/0!</v>
      </c>
      <c r="R4607" s="148" t="e">
        <f>STDEV(P4600,Q4599,R4600,S4599,T4600,U4599)</f>
        <v>#DIV/0!</v>
      </c>
      <c r="S4607" s="148" t="e">
        <f t="shared" si="767"/>
        <v>#DIV/0!</v>
      </c>
      <c r="T4607" s="111"/>
      <c r="U4607" s="111"/>
    </row>
    <row r="4608" spans="1:21" s="148" customFormat="1" x14ac:dyDescent="0.3">
      <c r="A4608" s="111"/>
      <c r="B4608" s="111"/>
      <c r="C4608" s="111"/>
      <c r="D4608" s="111"/>
      <c r="E4608" s="111"/>
      <c r="F4608" s="111"/>
      <c r="G4608" s="111"/>
      <c r="I4608" s="111"/>
      <c r="J4608" s="111"/>
      <c r="K4608" s="111"/>
      <c r="L4608" s="111"/>
      <c r="M4608" s="111"/>
      <c r="N4608" s="111"/>
      <c r="P4608" s="111"/>
      <c r="Q4608" s="111"/>
      <c r="R4608" s="111"/>
      <c r="S4608" s="111"/>
      <c r="T4608" s="111"/>
      <c r="U4608" s="111"/>
    </row>
    <row r="4609" spans="1:21" s="148" customFormat="1" x14ac:dyDescent="0.3">
      <c r="A4609" s="111"/>
      <c r="B4609" s="52" t="s">
        <v>194</v>
      </c>
      <c r="C4609" s="106"/>
      <c r="D4609" s="106"/>
      <c r="E4609" s="106"/>
      <c r="F4609" s="106"/>
      <c r="G4609" s="106"/>
      <c r="H4609" s="106"/>
      <c r="I4609" s="52" t="s">
        <v>195</v>
      </c>
      <c r="J4609" s="106"/>
      <c r="K4609" s="106"/>
      <c r="L4609" s="106"/>
      <c r="M4609" s="106"/>
      <c r="N4609" s="106"/>
      <c r="O4609" s="106"/>
      <c r="P4609" s="52" t="s">
        <v>196</v>
      </c>
      <c r="Q4609" s="106"/>
      <c r="R4609" s="106"/>
      <c r="S4609" s="106"/>
      <c r="T4609" s="106"/>
      <c r="U4609" s="106"/>
    </row>
    <row r="4610" spans="1:21" s="148" customFormat="1" x14ac:dyDescent="0.3">
      <c r="A4610" s="111"/>
      <c r="B4610" s="131"/>
      <c r="C4610" s="131"/>
      <c r="D4610" s="131"/>
      <c r="E4610" s="131"/>
      <c r="F4610" s="131"/>
      <c r="G4610" s="131"/>
      <c r="H4610" s="106"/>
      <c r="I4610" s="131"/>
      <c r="J4610" s="131"/>
      <c r="K4610" s="131"/>
      <c r="L4610" s="131"/>
      <c r="M4610" s="131"/>
      <c r="N4610" s="131"/>
      <c r="O4610" s="106"/>
      <c r="P4610" s="131"/>
      <c r="Q4610" s="131"/>
      <c r="R4610" s="131"/>
      <c r="S4610" s="131"/>
      <c r="T4610" s="131"/>
      <c r="U4610" s="131"/>
    </row>
    <row r="4611" spans="1:21" s="148" customFormat="1" x14ac:dyDescent="0.3">
      <c r="A4611" s="111"/>
      <c r="B4611" s="132"/>
      <c r="C4611" s="133"/>
      <c r="D4611" s="133"/>
      <c r="E4611" s="134"/>
      <c r="F4611" s="133"/>
      <c r="G4611" s="133"/>
      <c r="H4611" s="106"/>
      <c r="I4611" s="132"/>
      <c r="J4611" s="133"/>
      <c r="K4611" s="133"/>
      <c r="L4611" s="134"/>
      <c r="M4611" s="133"/>
      <c r="N4611" s="133"/>
      <c r="O4611" s="106"/>
      <c r="P4611" s="132"/>
      <c r="Q4611" s="133"/>
      <c r="R4611" s="133"/>
      <c r="S4611" s="134"/>
      <c r="T4611" s="133"/>
      <c r="U4611" s="133"/>
    </row>
    <row r="4612" spans="1:21" s="148" customFormat="1" x14ac:dyDescent="0.3">
      <c r="A4612" s="111"/>
      <c r="B4612" s="133"/>
      <c r="C4612" s="132"/>
      <c r="D4612" s="134"/>
      <c r="E4612" s="133"/>
      <c r="F4612" s="135"/>
      <c r="G4612" s="136"/>
      <c r="H4612" s="106"/>
      <c r="I4612" s="133"/>
      <c r="J4612" s="132"/>
      <c r="K4612" s="134"/>
      <c r="L4612" s="133"/>
      <c r="M4612" s="135"/>
      <c r="N4612" s="136"/>
      <c r="O4612" s="106"/>
      <c r="P4612" s="133"/>
      <c r="Q4612" s="132"/>
      <c r="R4612" s="134"/>
      <c r="S4612" s="133"/>
      <c r="T4612" s="135"/>
      <c r="U4612" s="136"/>
    </row>
    <row r="4613" spans="1:21" s="148" customFormat="1" x14ac:dyDescent="0.3">
      <c r="A4613" s="111"/>
      <c r="B4613" s="135"/>
      <c r="C4613" s="134"/>
      <c r="D4613" s="132"/>
      <c r="E4613" s="135"/>
      <c r="F4613" s="135"/>
      <c r="G4613" s="137"/>
      <c r="H4613" s="106"/>
      <c r="I4613" s="135"/>
      <c r="J4613" s="134"/>
      <c r="K4613" s="132"/>
      <c r="L4613" s="135"/>
      <c r="M4613" s="135"/>
      <c r="N4613" s="137"/>
      <c r="O4613" s="106"/>
      <c r="P4613" s="135"/>
      <c r="Q4613" s="134"/>
      <c r="R4613" s="132"/>
      <c r="S4613" s="135"/>
      <c r="T4613" s="135"/>
      <c r="U4613" s="137"/>
    </row>
    <row r="4614" spans="1:21" s="148" customFormat="1" x14ac:dyDescent="0.3">
      <c r="A4614" s="111"/>
      <c r="B4614" s="134"/>
      <c r="C4614" s="135"/>
      <c r="D4614" s="136"/>
      <c r="E4614" s="132"/>
      <c r="F4614" s="137"/>
      <c r="G4614" s="135"/>
      <c r="H4614" s="106"/>
      <c r="I4614" s="134"/>
      <c r="J4614" s="135"/>
      <c r="K4614" s="136"/>
      <c r="L4614" s="132"/>
      <c r="M4614" s="137"/>
      <c r="N4614" s="135"/>
      <c r="O4614" s="106"/>
      <c r="P4614" s="134"/>
      <c r="Q4614" s="135"/>
      <c r="R4614" s="136"/>
      <c r="S4614" s="132"/>
      <c r="T4614" s="137"/>
      <c r="U4614" s="135"/>
    </row>
    <row r="4615" spans="1:21" s="148" customFormat="1" x14ac:dyDescent="0.3">
      <c r="A4615" s="111"/>
      <c r="B4615" s="137"/>
      <c r="C4615" s="136"/>
      <c r="D4615" s="135"/>
      <c r="E4615" s="137"/>
      <c r="F4615" s="132"/>
      <c r="G4615" s="134"/>
      <c r="H4615" s="106"/>
      <c r="I4615" s="137"/>
      <c r="J4615" s="136"/>
      <c r="K4615" s="135"/>
      <c r="L4615" s="137"/>
      <c r="M4615" s="132"/>
      <c r="N4615" s="134"/>
      <c r="O4615" s="106"/>
      <c r="P4615" s="137"/>
      <c r="Q4615" s="136"/>
      <c r="R4615" s="135"/>
      <c r="S4615" s="137"/>
      <c r="T4615" s="132"/>
      <c r="U4615" s="134"/>
    </row>
    <row r="4616" spans="1:21" s="148" customFormat="1" x14ac:dyDescent="0.3">
      <c r="A4616" s="111"/>
      <c r="B4616" s="135"/>
      <c r="C4616" s="137"/>
      <c r="D4616" s="137"/>
      <c r="E4616" s="135"/>
      <c r="F4616" s="134"/>
      <c r="G4616" s="132"/>
      <c r="H4616" s="106"/>
      <c r="I4616" s="135"/>
      <c r="J4616" s="137"/>
      <c r="K4616" s="137"/>
      <c r="L4616" s="135"/>
      <c r="M4616" s="134"/>
      <c r="N4616" s="132"/>
      <c r="O4616" s="106"/>
      <c r="P4616" s="135"/>
      <c r="Q4616" s="137"/>
      <c r="R4616" s="137"/>
      <c r="S4616" s="135"/>
      <c r="T4616" s="134"/>
      <c r="U4616" s="132"/>
    </row>
    <row r="4617" spans="1:21" s="148" customFormat="1" x14ac:dyDescent="0.3">
      <c r="A4617" s="111"/>
      <c r="B4617" s="136"/>
      <c r="C4617" s="138"/>
      <c r="D4617" s="135"/>
      <c r="E4617" s="138"/>
      <c r="F4617" s="136"/>
      <c r="G4617" s="138"/>
      <c r="H4617" s="106"/>
      <c r="I4617" s="136"/>
      <c r="J4617" s="138"/>
      <c r="K4617" s="135"/>
      <c r="L4617" s="138"/>
      <c r="M4617" s="136"/>
      <c r="N4617" s="138"/>
      <c r="O4617" s="106"/>
      <c r="P4617" s="136"/>
      <c r="Q4617" s="138"/>
      <c r="R4617" s="135"/>
      <c r="S4617" s="138"/>
      <c r="T4617" s="136"/>
      <c r="U4617" s="138"/>
    </row>
    <row r="4618" spans="1:21" s="148" customFormat="1" x14ac:dyDescent="0.3">
      <c r="A4618" s="111"/>
      <c r="B4618" s="145"/>
      <c r="C4618" s="146"/>
      <c r="D4618" s="145"/>
      <c r="E4618" s="147"/>
      <c r="F4618" s="145"/>
      <c r="G4618" s="146"/>
      <c r="H4618" s="106"/>
      <c r="I4618" s="145"/>
      <c r="J4618" s="146"/>
      <c r="K4618" s="145"/>
      <c r="L4618" s="147"/>
      <c r="M4618" s="145"/>
      <c r="N4618" s="146"/>
      <c r="O4618" s="106"/>
      <c r="P4618" s="145"/>
      <c r="Q4618" s="146"/>
      <c r="R4618" s="145"/>
      <c r="S4618" s="147"/>
      <c r="T4618" s="145"/>
      <c r="U4618" s="146"/>
    </row>
    <row r="4619" spans="1:21" s="148" customFormat="1" x14ac:dyDescent="0.3">
      <c r="A4619" s="111"/>
      <c r="C4619" s="111" t="s">
        <v>197</v>
      </c>
      <c r="D4619" s="111" t="s">
        <v>3</v>
      </c>
      <c r="E4619" s="111" t="s">
        <v>203</v>
      </c>
      <c r="J4619" s="111" t="s">
        <v>197</v>
      </c>
      <c r="K4619" s="111" t="s">
        <v>3</v>
      </c>
      <c r="L4619" s="111" t="s">
        <v>203</v>
      </c>
      <c r="Q4619" s="111" t="s">
        <v>197</v>
      </c>
      <c r="R4619" s="111" t="s">
        <v>3</v>
      </c>
      <c r="S4619" s="111" t="s">
        <v>203</v>
      </c>
    </row>
    <row r="4620" spans="1:21" s="148" customFormat="1" x14ac:dyDescent="0.3">
      <c r="A4620" s="111"/>
      <c r="B4620" s="111" t="s">
        <v>199</v>
      </c>
      <c r="C4620" s="148" t="e">
        <f>AVERAGE(B4611,C4612,D4613,E4614,F4615,G4616)</f>
        <v>#DIV/0!</v>
      </c>
      <c r="D4620" s="148" t="e">
        <f>STDEV(B4611,C4612,D4613,E4614,F4615,G4616)</f>
        <v>#DIV/0!</v>
      </c>
      <c r="E4620" s="148" t="e">
        <f>ROUND((D4620/C4620)*100,2)&amp;"%"</f>
        <v>#DIV/0!</v>
      </c>
      <c r="I4620" s="111" t="s">
        <v>199</v>
      </c>
      <c r="J4620" s="148" t="e">
        <f>AVERAGE(I4611,J4612,K4613,L4614,M4615,N4616)</f>
        <v>#DIV/0!</v>
      </c>
      <c r="K4620" s="148" t="e">
        <f>STDEV(I4611,J4612,K4613,L4614,M4615,N4616)</f>
        <v>#DIV/0!</v>
      </c>
      <c r="L4620" s="148" t="e">
        <f>ROUND((K4620/J4620)*100,2)&amp;"%"</f>
        <v>#DIV/0!</v>
      </c>
      <c r="P4620" s="111" t="s">
        <v>199</v>
      </c>
      <c r="Q4620" s="148" t="e">
        <f>AVERAGE(P4611,Q4612,R4613,S4614,T4615,U4616)</f>
        <v>#DIV/0!</v>
      </c>
      <c r="R4620" s="148" t="e">
        <f>STDEV(P4611,Q4612,R4613,S4614,T4615,U4616)</f>
        <v>#DIV/0!</v>
      </c>
      <c r="S4620" s="148" t="e">
        <f>ROUND((R4620/Q4620)*100,2)&amp;"%"</f>
        <v>#DIV/0!</v>
      </c>
    </row>
    <row r="4621" spans="1:21" s="148" customFormat="1" x14ac:dyDescent="0.3">
      <c r="A4621" s="111"/>
      <c r="B4621" s="111" t="s">
        <v>198</v>
      </c>
      <c r="C4621" s="148" t="e">
        <f>AVERAGE(B4612,C4611,D4611,F4611,G4611,E4612)</f>
        <v>#DIV/0!</v>
      </c>
      <c r="D4621" s="148" t="e">
        <f>STDEV(B4612,C4611,D4611,E4612,F4611,G4611)</f>
        <v>#DIV/0!</v>
      </c>
      <c r="E4621" s="148" t="e">
        <f t="shared" ref="E4621:E4625" si="768">ROUND((D4621/C4621)*100,2)&amp;"%"</f>
        <v>#DIV/0!</v>
      </c>
      <c r="F4621" s="111"/>
      <c r="G4621" s="111"/>
      <c r="I4621" s="111" t="s">
        <v>198</v>
      </c>
      <c r="J4621" s="148" t="e">
        <f>AVERAGE(I4612,J4611,K4611,M4611,N4611,L4612)</f>
        <v>#DIV/0!</v>
      </c>
      <c r="K4621" s="148" t="e">
        <f>STDEV(I4612,J4611,K4611,L4612,M4611,N4611)</f>
        <v>#DIV/0!</v>
      </c>
      <c r="L4621" s="148" t="e">
        <f t="shared" ref="L4621:L4625" si="769">ROUND((K4621/J4621)*100,2)&amp;"%"</f>
        <v>#DIV/0!</v>
      </c>
      <c r="M4621" s="111"/>
      <c r="N4621" s="111"/>
      <c r="P4621" s="111" t="s">
        <v>198</v>
      </c>
      <c r="Q4621" s="148" t="e">
        <f>AVERAGE(P4612,Q4611,R4611,T4611,U4611,S4612)</f>
        <v>#DIV/0!</v>
      </c>
      <c r="R4621" s="148" t="e">
        <f>STDEV(P4612,Q4611,R4611,S4612,T4611,U4611)</f>
        <v>#DIV/0!</v>
      </c>
      <c r="S4621" s="148" t="e">
        <f t="shared" ref="S4621:S4625" si="770">ROUND((R4621/Q4621)*100,2)&amp;"%"</f>
        <v>#DIV/0!</v>
      </c>
      <c r="T4621" s="111"/>
      <c r="U4621" s="111"/>
    </row>
    <row r="4622" spans="1:21" s="148" customFormat="1" x14ac:dyDescent="0.3">
      <c r="A4622" s="111"/>
      <c r="B4622" s="111" t="s">
        <v>200</v>
      </c>
      <c r="C4622" s="148" t="e">
        <f>AVERAGE(B4614,C4613,D4612,E4611,F4616,G4615)</f>
        <v>#DIV/0!</v>
      </c>
      <c r="D4622" s="148" t="e">
        <f>STDEV(B4614,C4613,D4612,E4611,F4616,G4615)</f>
        <v>#DIV/0!</v>
      </c>
      <c r="E4622" s="148" t="e">
        <f t="shared" si="768"/>
        <v>#DIV/0!</v>
      </c>
      <c r="F4622" s="111"/>
      <c r="G4622" s="111"/>
      <c r="I4622" s="111" t="s">
        <v>200</v>
      </c>
      <c r="J4622" s="148" t="e">
        <f>AVERAGE(I4614,J4613,K4612,L4611,M4616,N4615)</f>
        <v>#DIV/0!</v>
      </c>
      <c r="K4622" s="148" t="e">
        <f>STDEV(I4614,J4613,K4612,L4611,M4616,N4615)</f>
        <v>#DIV/0!</v>
      </c>
      <c r="L4622" s="148" t="e">
        <f t="shared" si="769"/>
        <v>#DIV/0!</v>
      </c>
      <c r="M4622" s="111"/>
      <c r="N4622" s="111"/>
      <c r="P4622" s="111" t="s">
        <v>200</v>
      </c>
      <c r="Q4622" s="148" t="e">
        <f>AVERAGE(P4614,Q4613,R4612,S4611,T4616,U4615)</f>
        <v>#DIV/0!</v>
      </c>
      <c r="R4622" s="148" t="e">
        <f>STDEV(P4614,Q4613,R4612,S4611,T4616,U4615)</f>
        <v>#DIV/0!</v>
      </c>
      <c r="S4622" s="148" t="e">
        <f t="shared" si="770"/>
        <v>#DIV/0!</v>
      </c>
      <c r="T4622" s="111"/>
      <c r="U4622" s="111"/>
    </row>
    <row r="4623" spans="1:21" s="148" customFormat="1" x14ac:dyDescent="0.3">
      <c r="A4623" s="111"/>
      <c r="B4623" s="111" t="s">
        <v>201</v>
      </c>
      <c r="C4623" s="148" t="e">
        <f>AVERAGE(B4615,C4616,D4616,E4615,F4614,G4613)</f>
        <v>#DIV/0!</v>
      </c>
      <c r="D4623" s="148" t="e">
        <f>STDEV(B4615,C4616,D4616,E4615,F4614,G4613)</f>
        <v>#DIV/0!</v>
      </c>
      <c r="E4623" s="148" t="e">
        <f t="shared" si="768"/>
        <v>#DIV/0!</v>
      </c>
      <c r="F4623" s="111"/>
      <c r="G4623" s="111"/>
      <c r="I4623" s="111" t="s">
        <v>201</v>
      </c>
      <c r="J4623" s="148" t="e">
        <f>AVERAGE(I4615,J4616,K4616,L4615,M4614,N4613)</f>
        <v>#DIV/0!</v>
      </c>
      <c r="K4623" s="148" t="e">
        <f>STDEV(I4615,J4616,K4616,L4615,M4614,N4613)</f>
        <v>#DIV/0!</v>
      </c>
      <c r="L4623" s="148" t="e">
        <f t="shared" si="769"/>
        <v>#DIV/0!</v>
      </c>
      <c r="M4623" s="111"/>
      <c r="N4623" s="111"/>
      <c r="P4623" s="111" t="s">
        <v>201</v>
      </c>
      <c r="Q4623" s="148" t="e">
        <f>AVERAGE(P4615,Q4616,R4616,S4615,T4614,U4613)</f>
        <v>#DIV/0!</v>
      </c>
      <c r="R4623" s="148" t="e">
        <f>STDEV(P4615,Q4616,R4616,S4615,T4614,U4613)</f>
        <v>#DIV/0!</v>
      </c>
      <c r="S4623" s="148" t="e">
        <f t="shared" si="770"/>
        <v>#DIV/0!</v>
      </c>
      <c r="T4623" s="111"/>
      <c r="U4623" s="111"/>
    </row>
    <row r="4624" spans="1:21" s="148" customFormat="1" x14ac:dyDescent="0.3">
      <c r="A4624" s="111"/>
      <c r="B4624" s="111" t="s">
        <v>202</v>
      </c>
      <c r="C4624" s="148" t="e">
        <f>AVERAGE(B4617,C4615,D4614,G4612,F4617,E4618)</f>
        <v>#DIV/0!</v>
      </c>
      <c r="D4624" s="148" t="e">
        <f>STDEV(B4617,C4615,D4614,G4612,F4617,E4618)</f>
        <v>#DIV/0!</v>
      </c>
      <c r="E4624" s="148" t="e">
        <f t="shared" si="768"/>
        <v>#DIV/0!</v>
      </c>
      <c r="F4624" s="111"/>
      <c r="G4624" s="111"/>
      <c r="I4624" s="111" t="s">
        <v>202</v>
      </c>
      <c r="J4624" s="148" t="e">
        <f>AVERAGE(I4617,J4615,K4614,N4612,M4617,L4618)</f>
        <v>#DIV/0!</v>
      </c>
      <c r="K4624" s="148" t="e">
        <f>STDEV(I4617,J4615,K4614,N4612,M4617,L4618)</f>
        <v>#DIV/0!</v>
      </c>
      <c r="L4624" s="148" t="e">
        <f t="shared" si="769"/>
        <v>#DIV/0!</v>
      </c>
      <c r="M4624" s="111"/>
      <c r="N4624" s="111"/>
      <c r="P4624" s="111" t="s">
        <v>202</v>
      </c>
      <c r="Q4624" s="148" t="e">
        <f>AVERAGE(P4617,Q4615,R4614,U4612,T4617,S4618)</f>
        <v>#DIV/0!</v>
      </c>
      <c r="R4624" s="148" t="e">
        <f>STDEV(P4617,Q4615,R4614,U4612,T4617,S4618)</f>
        <v>#DIV/0!</v>
      </c>
      <c r="S4624" s="148" t="e">
        <f t="shared" si="770"/>
        <v>#DIV/0!</v>
      </c>
      <c r="T4624" s="111"/>
      <c r="U4624" s="111"/>
    </row>
    <row r="4625" spans="1:21" s="148" customFormat="1" x14ac:dyDescent="0.3">
      <c r="A4625" s="111"/>
      <c r="B4625" s="111" t="s">
        <v>204</v>
      </c>
      <c r="C4625" s="148" t="e">
        <f>AVERAGE(B4618,C4617,D4618,E4617,F4618,G4617)</f>
        <v>#DIV/0!</v>
      </c>
      <c r="D4625" s="148" t="e">
        <f>STDEV(B4618,C4617,D4618,E4617,F4618,G4617)</f>
        <v>#DIV/0!</v>
      </c>
      <c r="E4625" s="148" t="e">
        <f t="shared" si="768"/>
        <v>#DIV/0!</v>
      </c>
      <c r="F4625" s="111"/>
      <c r="G4625" s="111"/>
      <c r="I4625" s="111" t="s">
        <v>204</v>
      </c>
      <c r="J4625" s="148" t="e">
        <f>AVERAGE(I4618,J4617,K4618,L4617,M4618,N4617)</f>
        <v>#DIV/0!</v>
      </c>
      <c r="K4625" s="148" t="e">
        <f>STDEV(I4618,J4617,K4618,L4617,M4618,N4617)</f>
        <v>#DIV/0!</v>
      </c>
      <c r="L4625" s="148" t="e">
        <f t="shared" si="769"/>
        <v>#DIV/0!</v>
      </c>
      <c r="M4625" s="111"/>
      <c r="N4625" s="111"/>
      <c r="P4625" s="111" t="s">
        <v>204</v>
      </c>
      <c r="Q4625" s="148" t="e">
        <f>AVERAGE(P4618,Q4617,R4618,S4617,T4618,U4617)</f>
        <v>#DIV/0!</v>
      </c>
      <c r="R4625" s="148" t="e">
        <f>STDEV(P4618,Q4617,R4618,S4617,T4618,U4617)</f>
        <v>#DIV/0!</v>
      </c>
      <c r="S4625" s="148" t="e">
        <f t="shared" si="770"/>
        <v>#DIV/0!</v>
      </c>
      <c r="T4625" s="111"/>
      <c r="U4625" s="111"/>
    </row>
    <row r="4626" spans="1:21" s="148" customFormat="1" x14ac:dyDescent="0.3">
      <c r="A4626" s="111"/>
      <c r="B4626" s="111"/>
      <c r="C4626" s="111"/>
      <c r="D4626" s="111"/>
      <c r="E4626" s="111"/>
      <c r="F4626" s="111"/>
      <c r="G4626" s="111"/>
      <c r="I4626" s="111"/>
      <c r="J4626" s="111"/>
      <c r="K4626" s="111"/>
      <c r="L4626" s="111"/>
      <c r="M4626" s="111"/>
      <c r="N4626" s="111"/>
      <c r="P4626" s="111"/>
      <c r="Q4626" s="111"/>
      <c r="R4626" s="111"/>
      <c r="S4626" s="111"/>
      <c r="T4626" s="111"/>
      <c r="U4626" s="111"/>
    </row>
    <row r="4627" spans="1:21" s="148" customFormat="1" x14ac:dyDescent="0.3">
      <c r="A4627" s="111"/>
      <c r="B4627" s="52" t="s">
        <v>194</v>
      </c>
      <c r="C4627" s="106"/>
      <c r="D4627" s="106"/>
      <c r="E4627" s="106"/>
      <c r="F4627" s="106"/>
      <c r="G4627" s="106"/>
      <c r="H4627" s="106"/>
      <c r="I4627" s="52" t="s">
        <v>195</v>
      </c>
      <c r="J4627" s="106"/>
      <c r="K4627" s="106"/>
      <c r="L4627" s="106"/>
      <c r="M4627" s="106"/>
      <c r="N4627" s="106"/>
      <c r="O4627" s="106"/>
      <c r="P4627" s="52" t="s">
        <v>196</v>
      </c>
      <c r="Q4627" s="106"/>
      <c r="R4627" s="106"/>
      <c r="S4627" s="106"/>
      <c r="T4627" s="106"/>
      <c r="U4627" s="106"/>
    </row>
    <row r="4628" spans="1:21" s="148" customFormat="1" x14ac:dyDescent="0.3">
      <c r="A4628" s="111"/>
      <c r="B4628" s="131"/>
      <c r="C4628" s="131"/>
      <c r="D4628" s="131"/>
      <c r="E4628" s="131"/>
      <c r="F4628" s="131"/>
      <c r="G4628" s="131"/>
      <c r="H4628" s="106"/>
      <c r="I4628" s="131"/>
      <c r="J4628" s="131"/>
      <c r="K4628" s="131"/>
      <c r="L4628" s="131"/>
      <c r="M4628" s="131"/>
      <c r="N4628" s="131"/>
      <c r="O4628" s="106"/>
      <c r="P4628" s="131"/>
      <c r="Q4628" s="131"/>
      <c r="R4628" s="131"/>
      <c r="S4628" s="131"/>
      <c r="T4628" s="131"/>
      <c r="U4628" s="131"/>
    </row>
    <row r="4629" spans="1:21" s="148" customFormat="1" x14ac:dyDescent="0.3">
      <c r="A4629" s="111"/>
      <c r="B4629" s="132"/>
      <c r="C4629" s="133"/>
      <c r="D4629" s="133"/>
      <c r="E4629" s="134"/>
      <c r="F4629" s="133"/>
      <c r="G4629" s="133"/>
      <c r="H4629" s="106"/>
      <c r="I4629" s="132"/>
      <c r="J4629" s="133"/>
      <c r="K4629" s="133"/>
      <c r="L4629" s="134"/>
      <c r="M4629" s="133"/>
      <c r="N4629" s="133"/>
      <c r="O4629" s="106"/>
      <c r="P4629" s="132"/>
      <c r="Q4629" s="133"/>
      <c r="R4629" s="133"/>
      <c r="S4629" s="134"/>
      <c r="T4629" s="133"/>
      <c r="U4629" s="133"/>
    </row>
    <row r="4630" spans="1:21" s="148" customFormat="1" x14ac:dyDescent="0.3">
      <c r="A4630" s="111"/>
      <c r="B4630" s="133"/>
      <c r="C4630" s="132"/>
      <c r="D4630" s="134"/>
      <c r="E4630" s="133"/>
      <c r="F4630" s="135"/>
      <c r="G4630" s="136"/>
      <c r="H4630" s="106"/>
      <c r="I4630" s="133"/>
      <c r="J4630" s="132"/>
      <c r="K4630" s="134"/>
      <c r="L4630" s="133"/>
      <c r="M4630" s="135"/>
      <c r="N4630" s="136"/>
      <c r="O4630" s="106"/>
      <c r="P4630" s="133"/>
      <c r="Q4630" s="132"/>
      <c r="R4630" s="134"/>
      <c r="S4630" s="133"/>
      <c r="T4630" s="135"/>
      <c r="U4630" s="136"/>
    </row>
    <row r="4631" spans="1:21" s="148" customFormat="1" x14ac:dyDescent="0.3">
      <c r="A4631" s="111"/>
      <c r="B4631" s="135"/>
      <c r="C4631" s="134"/>
      <c r="D4631" s="132"/>
      <c r="E4631" s="135"/>
      <c r="F4631" s="135"/>
      <c r="G4631" s="137"/>
      <c r="H4631" s="106"/>
      <c r="I4631" s="135"/>
      <c r="J4631" s="134"/>
      <c r="K4631" s="132"/>
      <c r="L4631" s="135"/>
      <c r="M4631" s="135"/>
      <c r="N4631" s="137"/>
      <c r="O4631" s="106"/>
      <c r="P4631" s="135"/>
      <c r="Q4631" s="134"/>
      <c r="R4631" s="132"/>
      <c r="S4631" s="135"/>
      <c r="T4631" s="135"/>
      <c r="U4631" s="137"/>
    </row>
    <row r="4632" spans="1:21" s="148" customFormat="1" x14ac:dyDescent="0.3">
      <c r="A4632" s="111"/>
      <c r="B4632" s="134"/>
      <c r="C4632" s="135"/>
      <c r="D4632" s="136"/>
      <c r="E4632" s="132"/>
      <c r="F4632" s="137"/>
      <c r="G4632" s="135"/>
      <c r="H4632" s="106"/>
      <c r="I4632" s="134"/>
      <c r="J4632" s="135"/>
      <c r="K4632" s="136"/>
      <c r="L4632" s="132"/>
      <c r="M4632" s="137"/>
      <c r="N4632" s="135"/>
      <c r="O4632" s="106"/>
      <c r="P4632" s="134"/>
      <c r="Q4632" s="135"/>
      <c r="R4632" s="136"/>
      <c r="S4632" s="132"/>
      <c r="T4632" s="137"/>
      <c r="U4632" s="135"/>
    </row>
    <row r="4633" spans="1:21" s="148" customFormat="1" x14ac:dyDescent="0.3">
      <c r="A4633" s="111"/>
      <c r="B4633" s="137"/>
      <c r="C4633" s="136"/>
      <c r="D4633" s="135"/>
      <c r="E4633" s="137"/>
      <c r="F4633" s="132"/>
      <c r="G4633" s="134"/>
      <c r="H4633" s="106"/>
      <c r="I4633" s="137"/>
      <c r="J4633" s="136"/>
      <c r="K4633" s="135"/>
      <c r="L4633" s="137"/>
      <c r="M4633" s="132"/>
      <c r="N4633" s="134"/>
      <c r="O4633" s="106"/>
      <c r="P4633" s="137"/>
      <c r="Q4633" s="136"/>
      <c r="R4633" s="135"/>
      <c r="S4633" s="137"/>
      <c r="T4633" s="132"/>
      <c r="U4633" s="134"/>
    </row>
    <row r="4634" spans="1:21" s="148" customFormat="1" x14ac:dyDescent="0.3">
      <c r="A4634" s="111"/>
      <c r="B4634" s="135"/>
      <c r="C4634" s="137"/>
      <c r="D4634" s="137"/>
      <c r="E4634" s="135"/>
      <c r="F4634" s="134"/>
      <c r="G4634" s="132"/>
      <c r="H4634" s="106"/>
      <c r="I4634" s="135"/>
      <c r="J4634" s="137"/>
      <c r="K4634" s="137"/>
      <c r="L4634" s="135"/>
      <c r="M4634" s="134"/>
      <c r="N4634" s="132"/>
      <c r="O4634" s="106"/>
      <c r="P4634" s="135"/>
      <c r="Q4634" s="137"/>
      <c r="R4634" s="137"/>
      <c r="S4634" s="135"/>
      <c r="T4634" s="134"/>
      <c r="U4634" s="132"/>
    </row>
    <row r="4635" spans="1:21" s="148" customFormat="1" x14ac:dyDescent="0.3">
      <c r="A4635" s="111"/>
      <c r="B4635" s="136"/>
      <c r="C4635" s="138"/>
      <c r="D4635" s="135"/>
      <c r="E4635" s="138"/>
      <c r="F4635" s="136"/>
      <c r="G4635" s="138"/>
      <c r="H4635" s="106"/>
      <c r="I4635" s="136"/>
      <c r="J4635" s="138"/>
      <c r="K4635" s="135"/>
      <c r="L4635" s="138"/>
      <c r="M4635" s="136"/>
      <c r="N4635" s="138"/>
      <c r="O4635" s="106"/>
      <c r="P4635" s="136"/>
      <c r="Q4635" s="138"/>
      <c r="R4635" s="135"/>
      <c r="S4635" s="138"/>
      <c r="T4635" s="136"/>
      <c r="U4635" s="138"/>
    </row>
    <row r="4636" spans="1:21" s="148" customFormat="1" x14ac:dyDescent="0.3">
      <c r="A4636" s="111"/>
      <c r="B4636" s="145"/>
      <c r="C4636" s="146"/>
      <c r="D4636" s="145"/>
      <c r="E4636" s="147"/>
      <c r="F4636" s="145"/>
      <c r="G4636" s="146"/>
      <c r="H4636" s="106"/>
      <c r="I4636" s="145"/>
      <c r="J4636" s="146"/>
      <c r="K4636" s="145"/>
      <c r="L4636" s="147"/>
      <c r="M4636" s="145"/>
      <c r="N4636" s="146"/>
      <c r="O4636" s="106"/>
      <c r="P4636" s="145"/>
      <c r="Q4636" s="146"/>
      <c r="R4636" s="145"/>
      <c r="S4636" s="147"/>
      <c r="T4636" s="145"/>
      <c r="U4636" s="146"/>
    </row>
    <row r="4637" spans="1:21" s="148" customFormat="1" x14ac:dyDescent="0.3">
      <c r="A4637" s="111"/>
      <c r="C4637" s="111" t="s">
        <v>197</v>
      </c>
      <c r="D4637" s="111" t="s">
        <v>3</v>
      </c>
      <c r="E4637" s="111" t="s">
        <v>203</v>
      </c>
      <c r="J4637" s="111" t="s">
        <v>197</v>
      </c>
      <c r="K4637" s="111" t="s">
        <v>3</v>
      </c>
      <c r="L4637" s="111" t="s">
        <v>203</v>
      </c>
      <c r="Q4637" s="111" t="s">
        <v>197</v>
      </c>
      <c r="R4637" s="111" t="s">
        <v>3</v>
      </c>
      <c r="S4637" s="111" t="s">
        <v>203</v>
      </c>
    </row>
    <row r="4638" spans="1:21" s="148" customFormat="1" x14ac:dyDescent="0.3">
      <c r="A4638" s="111"/>
      <c r="B4638" s="111" t="s">
        <v>199</v>
      </c>
      <c r="C4638" s="148" t="e">
        <f>AVERAGE(B4629,C4630,D4631,E4632,F4633,G4634)</f>
        <v>#DIV/0!</v>
      </c>
      <c r="D4638" s="148" t="e">
        <f>STDEV(B4629,C4630,D4631,E4632,F4633,G4634)</f>
        <v>#DIV/0!</v>
      </c>
      <c r="E4638" s="148" t="e">
        <f>ROUND((D4638/C4638)*100,2)&amp;"%"</f>
        <v>#DIV/0!</v>
      </c>
      <c r="I4638" s="111" t="s">
        <v>199</v>
      </c>
      <c r="J4638" s="148" t="e">
        <f>AVERAGE(I4629,J4630,K4631,L4632,M4633,N4634)</f>
        <v>#DIV/0!</v>
      </c>
      <c r="K4638" s="148" t="e">
        <f>STDEV(I4629,J4630,K4631,L4632,M4633,N4634)</f>
        <v>#DIV/0!</v>
      </c>
      <c r="L4638" s="148" t="e">
        <f>ROUND((K4638/J4638)*100,2)&amp;"%"</f>
        <v>#DIV/0!</v>
      </c>
      <c r="P4638" s="111" t="s">
        <v>199</v>
      </c>
      <c r="Q4638" s="148" t="e">
        <f>AVERAGE(P4629,Q4630,R4631,S4632,T4633,U4634)</f>
        <v>#DIV/0!</v>
      </c>
      <c r="R4638" s="148" t="e">
        <f>STDEV(P4629,Q4630,R4631,S4632,T4633,U4634)</f>
        <v>#DIV/0!</v>
      </c>
      <c r="S4638" s="148" t="e">
        <f>ROUND((R4638/Q4638)*100,2)&amp;"%"</f>
        <v>#DIV/0!</v>
      </c>
    </row>
    <row r="4639" spans="1:21" s="148" customFormat="1" x14ac:dyDescent="0.3">
      <c r="A4639" s="111"/>
      <c r="B4639" s="111" t="s">
        <v>198</v>
      </c>
      <c r="C4639" s="148" t="e">
        <f>AVERAGE(B4630,C4629,D4629,F4629,G4629,E4630)</f>
        <v>#DIV/0!</v>
      </c>
      <c r="D4639" s="148" t="e">
        <f>STDEV(B4630,C4629,D4629,E4630,F4629,G4629)</f>
        <v>#DIV/0!</v>
      </c>
      <c r="E4639" s="148" t="e">
        <f t="shared" ref="E4639:E4643" si="771">ROUND((D4639/C4639)*100,2)&amp;"%"</f>
        <v>#DIV/0!</v>
      </c>
      <c r="F4639" s="111"/>
      <c r="G4639" s="111"/>
      <c r="I4639" s="111" t="s">
        <v>198</v>
      </c>
      <c r="J4639" s="148" t="e">
        <f>AVERAGE(I4630,J4629,K4629,M4629,N4629,L4630)</f>
        <v>#DIV/0!</v>
      </c>
      <c r="K4639" s="148" t="e">
        <f>STDEV(I4630,J4629,K4629,L4630,M4629,N4629)</f>
        <v>#DIV/0!</v>
      </c>
      <c r="L4639" s="148" t="e">
        <f t="shared" ref="L4639:L4643" si="772">ROUND((K4639/J4639)*100,2)&amp;"%"</f>
        <v>#DIV/0!</v>
      </c>
      <c r="M4639" s="111"/>
      <c r="N4639" s="111"/>
      <c r="P4639" s="111" t="s">
        <v>198</v>
      </c>
      <c r="Q4639" s="148" t="e">
        <f>AVERAGE(P4630,Q4629,R4629,T4629,U4629,S4630)</f>
        <v>#DIV/0!</v>
      </c>
      <c r="R4639" s="148" t="e">
        <f>STDEV(P4630,Q4629,R4629,S4630,T4629,U4629)</f>
        <v>#DIV/0!</v>
      </c>
      <c r="S4639" s="148" t="e">
        <f t="shared" ref="S4639:S4643" si="773">ROUND((R4639/Q4639)*100,2)&amp;"%"</f>
        <v>#DIV/0!</v>
      </c>
      <c r="T4639" s="111"/>
      <c r="U4639" s="111"/>
    </row>
    <row r="4640" spans="1:21" s="148" customFormat="1" x14ac:dyDescent="0.3">
      <c r="A4640" s="111"/>
      <c r="B4640" s="111" t="s">
        <v>200</v>
      </c>
      <c r="C4640" s="148" t="e">
        <f>AVERAGE(B4632,C4631,D4630,E4629,F4634,G4633)</f>
        <v>#DIV/0!</v>
      </c>
      <c r="D4640" s="148" t="e">
        <f>STDEV(B4632,C4631,D4630,E4629,F4634,G4633)</f>
        <v>#DIV/0!</v>
      </c>
      <c r="E4640" s="148" t="e">
        <f t="shared" si="771"/>
        <v>#DIV/0!</v>
      </c>
      <c r="F4640" s="111"/>
      <c r="G4640" s="111"/>
      <c r="I4640" s="111" t="s">
        <v>200</v>
      </c>
      <c r="J4640" s="148" t="e">
        <f>AVERAGE(I4632,J4631,K4630,L4629,M4634,N4633)</f>
        <v>#DIV/0!</v>
      </c>
      <c r="K4640" s="148" t="e">
        <f>STDEV(I4632,J4631,K4630,L4629,M4634,N4633)</f>
        <v>#DIV/0!</v>
      </c>
      <c r="L4640" s="148" t="e">
        <f t="shared" si="772"/>
        <v>#DIV/0!</v>
      </c>
      <c r="M4640" s="111"/>
      <c r="N4640" s="111"/>
      <c r="P4640" s="111" t="s">
        <v>200</v>
      </c>
      <c r="Q4640" s="148" t="e">
        <f>AVERAGE(P4632,Q4631,R4630,S4629,T4634,U4633)</f>
        <v>#DIV/0!</v>
      </c>
      <c r="R4640" s="148" t="e">
        <f>STDEV(P4632,Q4631,R4630,S4629,T4634,U4633)</f>
        <v>#DIV/0!</v>
      </c>
      <c r="S4640" s="148" t="e">
        <f t="shared" si="773"/>
        <v>#DIV/0!</v>
      </c>
      <c r="T4640" s="111"/>
      <c r="U4640" s="111"/>
    </row>
    <row r="4641" spans="1:21" s="148" customFormat="1" x14ac:dyDescent="0.3">
      <c r="A4641" s="111"/>
      <c r="B4641" s="111" t="s">
        <v>201</v>
      </c>
      <c r="C4641" s="148" t="e">
        <f>AVERAGE(B4633,C4634,D4634,E4633,F4632,G4631)</f>
        <v>#DIV/0!</v>
      </c>
      <c r="D4641" s="148" t="e">
        <f>STDEV(B4633,C4634,D4634,E4633,F4632,G4631)</f>
        <v>#DIV/0!</v>
      </c>
      <c r="E4641" s="148" t="e">
        <f t="shared" si="771"/>
        <v>#DIV/0!</v>
      </c>
      <c r="F4641" s="111"/>
      <c r="G4641" s="111"/>
      <c r="I4641" s="111" t="s">
        <v>201</v>
      </c>
      <c r="J4641" s="148" t="e">
        <f>AVERAGE(I4633,J4634,K4634,L4633,M4632,N4631)</f>
        <v>#DIV/0!</v>
      </c>
      <c r="K4641" s="148" t="e">
        <f>STDEV(I4633,J4634,K4634,L4633,M4632,N4631)</f>
        <v>#DIV/0!</v>
      </c>
      <c r="L4641" s="148" t="e">
        <f t="shared" si="772"/>
        <v>#DIV/0!</v>
      </c>
      <c r="M4641" s="111"/>
      <c r="N4641" s="111"/>
      <c r="P4641" s="111" t="s">
        <v>201</v>
      </c>
      <c r="Q4641" s="148" t="e">
        <f>AVERAGE(P4633,Q4634,R4634,S4633,T4632,U4631)</f>
        <v>#DIV/0!</v>
      </c>
      <c r="R4641" s="148" t="e">
        <f>STDEV(P4633,Q4634,R4634,S4633,T4632,U4631)</f>
        <v>#DIV/0!</v>
      </c>
      <c r="S4641" s="148" t="e">
        <f t="shared" si="773"/>
        <v>#DIV/0!</v>
      </c>
      <c r="T4641" s="111"/>
      <c r="U4641" s="111"/>
    </row>
    <row r="4642" spans="1:21" s="148" customFormat="1" x14ac:dyDescent="0.3">
      <c r="A4642" s="111"/>
      <c r="B4642" s="111" t="s">
        <v>202</v>
      </c>
      <c r="C4642" s="148" t="e">
        <f>AVERAGE(B4635,C4633,D4632,G4630,F4635,E4636)</f>
        <v>#DIV/0!</v>
      </c>
      <c r="D4642" s="148" t="e">
        <f>STDEV(B4635,C4633,D4632,G4630,F4635,E4636)</f>
        <v>#DIV/0!</v>
      </c>
      <c r="E4642" s="148" t="e">
        <f t="shared" si="771"/>
        <v>#DIV/0!</v>
      </c>
      <c r="F4642" s="111"/>
      <c r="G4642" s="111"/>
      <c r="I4642" s="111" t="s">
        <v>202</v>
      </c>
      <c r="J4642" s="148" t="e">
        <f>AVERAGE(I4635,J4633,K4632,N4630,M4635,L4636)</f>
        <v>#DIV/0!</v>
      </c>
      <c r="K4642" s="148" t="e">
        <f>STDEV(I4635,J4633,K4632,N4630,M4635,L4636)</f>
        <v>#DIV/0!</v>
      </c>
      <c r="L4642" s="148" t="e">
        <f t="shared" si="772"/>
        <v>#DIV/0!</v>
      </c>
      <c r="M4642" s="111"/>
      <c r="N4642" s="111"/>
      <c r="P4642" s="111" t="s">
        <v>202</v>
      </c>
      <c r="Q4642" s="148" t="e">
        <f>AVERAGE(P4635,Q4633,R4632,U4630,T4635,S4636)</f>
        <v>#DIV/0!</v>
      </c>
      <c r="R4642" s="148" t="e">
        <f>STDEV(P4635,Q4633,R4632,U4630,T4635,S4636)</f>
        <v>#DIV/0!</v>
      </c>
      <c r="S4642" s="148" t="e">
        <f t="shared" si="773"/>
        <v>#DIV/0!</v>
      </c>
      <c r="T4642" s="111"/>
      <c r="U4642" s="111"/>
    </row>
    <row r="4643" spans="1:21" s="148" customFormat="1" x14ac:dyDescent="0.3">
      <c r="A4643" s="111"/>
      <c r="B4643" s="111" t="s">
        <v>204</v>
      </c>
      <c r="C4643" s="148" t="e">
        <f>AVERAGE(B4636,C4635,D4636,E4635,F4636,G4635)</f>
        <v>#DIV/0!</v>
      </c>
      <c r="D4643" s="148" t="e">
        <f>STDEV(B4636,C4635,D4636,E4635,F4636,G4635)</f>
        <v>#DIV/0!</v>
      </c>
      <c r="E4643" s="148" t="e">
        <f t="shared" si="771"/>
        <v>#DIV/0!</v>
      </c>
      <c r="F4643" s="111"/>
      <c r="G4643" s="111"/>
      <c r="I4643" s="111" t="s">
        <v>204</v>
      </c>
      <c r="J4643" s="148" t="e">
        <f>AVERAGE(I4636,J4635,K4636,L4635,M4636,N4635)</f>
        <v>#DIV/0!</v>
      </c>
      <c r="K4643" s="148" t="e">
        <f>STDEV(I4636,J4635,K4636,L4635,M4636,N4635)</f>
        <v>#DIV/0!</v>
      </c>
      <c r="L4643" s="148" t="e">
        <f t="shared" si="772"/>
        <v>#DIV/0!</v>
      </c>
      <c r="M4643" s="111"/>
      <c r="N4643" s="111"/>
      <c r="P4643" s="111" t="s">
        <v>204</v>
      </c>
      <c r="Q4643" s="148" t="e">
        <f>AVERAGE(P4636,Q4635,R4636,S4635,T4636,U4635)</f>
        <v>#DIV/0!</v>
      </c>
      <c r="R4643" s="148" t="e">
        <f>STDEV(P4636,Q4635,R4636,S4635,T4636,U4635)</f>
        <v>#DIV/0!</v>
      </c>
      <c r="S4643" s="148" t="e">
        <f t="shared" si="773"/>
        <v>#DIV/0!</v>
      </c>
      <c r="T4643" s="111"/>
      <c r="U4643" s="111"/>
    </row>
    <row r="4644" spans="1:21" s="148" customFormat="1" x14ac:dyDescent="0.3">
      <c r="A4644" s="111"/>
      <c r="B4644" s="111"/>
      <c r="C4644" s="111"/>
      <c r="D4644" s="111"/>
      <c r="E4644" s="111"/>
      <c r="F4644" s="111"/>
      <c r="G4644" s="111"/>
      <c r="I4644" s="111"/>
      <c r="J4644" s="111"/>
      <c r="K4644" s="111"/>
      <c r="L4644" s="111"/>
      <c r="M4644" s="111"/>
      <c r="N4644" s="111"/>
      <c r="P4644" s="111"/>
      <c r="Q4644" s="111"/>
      <c r="R4644" s="111"/>
      <c r="S4644" s="111"/>
      <c r="T4644" s="111"/>
      <c r="U4644" s="111"/>
    </row>
    <row r="4645" spans="1:21" s="148" customFormat="1" x14ac:dyDescent="0.3">
      <c r="A4645" s="111"/>
      <c r="B4645" s="52" t="s">
        <v>194</v>
      </c>
      <c r="C4645" s="106"/>
      <c r="D4645" s="106"/>
      <c r="E4645" s="106"/>
      <c r="F4645" s="106"/>
      <c r="G4645" s="106"/>
      <c r="H4645" s="106"/>
      <c r="I4645" s="52" t="s">
        <v>195</v>
      </c>
      <c r="J4645" s="106"/>
      <c r="K4645" s="106"/>
      <c r="L4645" s="106"/>
      <c r="M4645" s="106"/>
      <c r="N4645" s="106"/>
      <c r="O4645" s="106"/>
      <c r="P4645" s="52" t="s">
        <v>196</v>
      </c>
      <c r="Q4645" s="106"/>
      <c r="R4645" s="106"/>
      <c r="S4645" s="106"/>
      <c r="T4645" s="106"/>
      <c r="U4645" s="106"/>
    </row>
    <row r="4646" spans="1:21" s="148" customFormat="1" x14ac:dyDescent="0.3">
      <c r="A4646" s="111"/>
      <c r="B4646" s="131"/>
      <c r="C4646" s="131"/>
      <c r="D4646" s="131"/>
      <c r="E4646" s="131"/>
      <c r="F4646" s="131"/>
      <c r="G4646" s="131"/>
      <c r="H4646" s="106"/>
      <c r="I4646" s="131"/>
      <c r="J4646" s="131"/>
      <c r="K4646" s="131"/>
      <c r="L4646" s="131"/>
      <c r="M4646" s="131"/>
      <c r="N4646" s="131"/>
      <c r="O4646" s="106"/>
      <c r="P4646" s="131"/>
      <c r="Q4646" s="131"/>
      <c r="R4646" s="131"/>
      <c r="S4646" s="131"/>
      <c r="T4646" s="131"/>
      <c r="U4646" s="131"/>
    </row>
    <row r="4647" spans="1:21" s="148" customFormat="1" x14ac:dyDescent="0.3">
      <c r="A4647" s="111"/>
      <c r="B4647" s="132"/>
      <c r="C4647" s="133"/>
      <c r="D4647" s="133"/>
      <c r="E4647" s="134"/>
      <c r="F4647" s="133"/>
      <c r="G4647" s="133"/>
      <c r="H4647" s="106"/>
      <c r="I4647" s="132"/>
      <c r="J4647" s="133"/>
      <c r="K4647" s="133"/>
      <c r="L4647" s="134"/>
      <c r="M4647" s="133"/>
      <c r="N4647" s="133"/>
      <c r="O4647" s="106"/>
      <c r="P4647" s="132"/>
      <c r="Q4647" s="133"/>
      <c r="R4647" s="133"/>
      <c r="S4647" s="134"/>
      <c r="T4647" s="133"/>
      <c r="U4647" s="133"/>
    </row>
    <row r="4648" spans="1:21" s="148" customFormat="1" x14ac:dyDescent="0.3">
      <c r="A4648" s="111"/>
      <c r="B4648" s="133"/>
      <c r="C4648" s="132"/>
      <c r="D4648" s="134"/>
      <c r="E4648" s="133"/>
      <c r="F4648" s="135"/>
      <c r="G4648" s="136"/>
      <c r="H4648" s="106"/>
      <c r="I4648" s="133"/>
      <c r="J4648" s="132"/>
      <c r="K4648" s="134"/>
      <c r="L4648" s="133"/>
      <c r="M4648" s="135"/>
      <c r="N4648" s="136"/>
      <c r="O4648" s="106"/>
      <c r="P4648" s="133"/>
      <c r="Q4648" s="132"/>
      <c r="R4648" s="134"/>
      <c r="S4648" s="133"/>
      <c r="T4648" s="135"/>
      <c r="U4648" s="136"/>
    </row>
    <row r="4649" spans="1:21" s="148" customFormat="1" x14ac:dyDescent="0.3">
      <c r="A4649" s="111"/>
      <c r="B4649" s="135"/>
      <c r="C4649" s="134"/>
      <c r="D4649" s="132"/>
      <c r="E4649" s="135"/>
      <c r="F4649" s="135"/>
      <c r="G4649" s="137"/>
      <c r="H4649" s="106"/>
      <c r="I4649" s="135"/>
      <c r="J4649" s="134"/>
      <c r="K4649" s="132"/>
      <c r="L4649" s="135"/>
      <c r="M4649" s="135"/>
      <c r="N4649" s="137"/>
      <c r="O4649" s="106"/>
      <c r="P4649" s="135"/>
      <c r="Q4649" s="134"/>
      <c r="R4649" s="132"/>
      <c r="S4649" s="135"/>
      <c r="T4649" s="135"/>
      <c r="U4649" s="137"/>
    </row>
    <row r="4650" spans="1:21" s="148" customFormat="1" x14ac:dyDescent="0.3">
      <c r="A4650" s="111"/>
      <c r="B4650" s="134"/>
      <c r="C4650" s="135"/>
      <c r="D4650" s="136"/>
      <c r="E4650" s="132"/>
      <c r="F4650" s="137"/>
      <c r="G4650" s="135"/>
      <c r="H4650" s="106"/>
      <c r="I4650" s="134"/>
      <c r="J4650" s="135"/>
      <c r="K4650" s="136"/>
      <c r="L4650" s="132"/>
      <c r="M4650" s="137"/>
      <c r="N4650" s="135"/>
      <c r="O4650" s="106"/>
      <c r="P4650" s="134"/>
      <c r="Q4650" s="135"/>
      <c r="R4650" s="136"/>
      <c r="S4650" s="132"/>
      <c r="T4650" s="137"/>
      <c r="U4650" s="135"/>
    </row>
    <row r="4651" spans="1:21" s="148" customFormat="1" x14ac:dyDescent="0.3">
      <c r="A4651" s="111"/>
      <c r="B4651" s="137"/>
      <c r="C4651" s="136"/>
      <c r="D4651" s="135"/>
      <c r="E4651" s="137"/>
      <c r="F4651" s="132"/>
      <c r="G4651" s="134"/>
      <c r="H4651" s="106"/>
      <c r="I4651" s="137"/>
      <c r="J4651" s="136"/>
      <c r="K4651" s="135"/>
      <c r="L4651" s="137"/>
      <c r="M4651" s="132"/>
      <c r="N4651" s="134"/>
      <c r="O4651" s="106"/>
      <c r="P4651" s="137"/>
      <c r="Q4651" s="136"/>
      <c r="R4651" s="135"/>
      <c r="S4651" s="137"/>
      <c r="T4651" s="132"/>
      <c r="U4651" s="134"/>
    </row>
    <row r="4652" spans="1:21" s="148" customFormat="1" x14ac:dyDescent="0.3">
      <c r="A4652" s="111"/>
      <c r="B4652" s="135"/>
      <c r="C4652" s="137"/>
      <c r="D4652" s="137"/>
      <c r="E4652" s="135"/>
      <c r="F4652" s="134"/>
      <c r="G4652" s="132"/>
      <c r="H4652" s="106"/>
      <c r="I4652" s="135"/>
      <c r="J4652" s="137"/>
      <c r="K4652" s="137"/>
      <c r="L4652" s="135"/>
      <c r="M4652" s="134"/>
      <c r="N4652" s="132"/>
      <c r="O4652" s="106"/>
      <c r="P4652" s="135"/>
      <c r="Q4652" s="137"/>
      <c r="R4652" s="137"/>
      <c r="S4652" s="135"/>
      <c r="T4652" s="134"/>
      <c r="U4652" s="132"/>
    </row>
    <row r="4653" spans="1:21" s="148" customFormat="1" x14ac:dyDescent="0.3">
      <c r="A4653" s="111"/>
      <c r="B4653" s="136"/>
      <c r="C4653" s="138"/>
      <c r="D4653" s="135"/>
      <c r="E4653" s="138"/>
      <c r="F4653" s="136"/>
      <c r="G4653" s="138"/>
      <c r="H4653" s="106"/>
      <c r="I4653" s="136"/>
      <c r="J4653" s="138"/>
      <c r="K4653" s="135"/>
      <c r="L4653" s="138"/>
      <c r="M4653" s="136"/>
      <c r="N4653" s="138"/>
      <c r="O4653" s="106"/>
      <c r="P4653" s="136"/>
      <c r="Q4653" s="138"/>
      <c r="R4653" s="135"/>
      <c r="S4653" s="138"/>
      <c r="T4653" s="136"/>
      <c r="U4653" s="138"/>
    </row>
    <row r="4654" spans="1:21" s="148" customFormat="1" x14ac:dyDescent="0.3">
      <c r="A4654" s="111"/>
      <c r="B4654" s="145"/>
      <c r="C4654" s="146"/>
      <c r="D4654" s="145"/>
      <c r="E4654" s="147"/>
      <c r="F4654" s="145"/>
      <c r="G4654" s="146"/>
      <c r="H4654" s="106"/>
      <c r="I4654" s="145"/>
      <c r="J4654" s="146"/>
      <c r="K4654" s="145"/>
      <c r="L4654" s="147"/>
      <c r="M4654" s="145"/>
      <c r="N4654" s="146"/>
      <c r="O4654" s="106"/>
      <c r="P4654" s="145"/>
      <c r="Q4654" s="146"/>
      <c r="R4654" s="145"/>
      <c r="S4654" s="147"/>
      <c r="T4654" s="145"/>
      <c r="U4654" s="146"/>
    </row>
    <row r="4655" spans="1:21" s="148" customFormat="1" x14ac:dyDescent="0.3">
      <c r="A4655" s="111"/>
      <c r="C4655" s="111" t="s">
        <v>197</v>
      </c>
      <c r="D4655" s="111" t="s">
        <v>3</v>
      </c>
      <c r="E4655" s="111" t="s">
        <v>203</v>
      </c>
      <c r="J4655" s="111" t="s">
        <v>197</v>
      </c>
      <c r="K4655" s="111" t="s">
        <v>3</v>
      </c>
      <c r="L4655" s="111" t="s">
        <v>203</v>
      </c>
      <c r="Q4655" s="111" t="s">
        <v>197</v>
      </c>
      <c r="R4655" s="111" t="s">
        <v>3</v>
      </c>
      <c r="S4655" s="111" t="s">
        <v>203</v>
      </c>
    </row>
    <row r="4656" spans="1:21" s="148" customFormat="1" x14ac:dyDescent="0.3">
      <c r="A4656" s="111"/>
      <c r="B4656" s="111" t="s">
        <v>199</v>
      </c>
      <c r="C4656" s="148" t="e">
        <f>AVERAGE(B4647,C4648,D4649,E4650,F4651,G4652)</f>
        <v>#DIV/0!</v>
      </c>
      <c r="D4656" s="148" t="e">
        <f>STDEV(B4647,C4648,D4649,E4650,F4651,G4652)</f>
        <v>#DIV/0!</v>
      </c>
      <c r="E4656" s="148" t="e">
        <f>ROUND((D4656/C4656)*100,2)&amp;"%"</f>
        <v>#DIV/0!</v>
      </c>
      <c r="I4656" s="111" t="s">
        <v>199</v>
      </c>
      <c r="J4656" s="148" t="e">
        <f>AVERAGE(I4647,J4648,K4649,L4650,M4651,N4652)</f>
        <v>#DIV/0!</v>
      </c>
      <c r="K4656" s="148" t="e">
        <f>STDEV(I4647,J4648,K4649,L4650,M4651,N4652)</f>
        <v>#DIV/0!</v>
      </c>
      <c r="L4656" s="148" t="e">
        <f>ROUND((K4656/J4656)*100,2)&amp;"%"</f>
        <v>#DIV/0!</v>
      </c>
      <c r="P4656" s="111" t="s">
        <v>199</v>
      </c>
      <c r="Q4656" s="148" t="e">
        <f>AVERAGE(P4647,Q4648,R4649,S4650,T4651,U4652)</f>
        <v>#DIV/0!</v>
      </c>
      <c r="R4656" s="148" t="e">
        <f>STDEV(P4647,Q4648,R4649,S4650,T4651,U4652)</f>
        <v>#DIV/0!</v>
      </c>
      <c r="S4656" s="148" t="e">
        <f>ROUND((R4656/Q4656)*100,2)&amp;"%"</f>
        <v>#DIV/0!</v>
      </c>
    </row>
    <row r="4657" spans="1:21" s="148" customFormat="1" x14ac:dyDescent="0.3">
      <c r="A4657" s="111"/>
      <c r="B4657" s="111" t="s">
        <v>198</v>
      </c>
      <c r="C4657" s="148" t="e">
        <f>AVERAGE(B4648,C4647,D4647,F4647,G4647,E4648)</f>
        <v>#DIV/0!</v>
      </c>
      <c r="D4657" s="148" t="e">
        <f>STDEV(B4648,C4647,D4647,E4648,F4647,G4647)</f>
        <v>#DIV/0!</v>
      </c>
      <c r="E4657" s="148" t="e">
        <f t="shared" ref="E4657:E4661" si="774">ROUND((D4657/C4657)*100,2)&amp;"%"</f>
        <v>#DIV/0!</v>
      </c>
      <c r="F4657" s="111"/>
      <c r="G4657" s="111"/>
      <c r="I4657" s="111" t="s">
        <v>198</v>
      </c>
      <c r="J4657" s="148" t="e">
        <f>AVERAGE(I4648,J4647,K4647,M4647,N4647,L4648)</f>
        <v>#DIV/0!</v>
      </c>
      <c r="K4657" s="148" t="e">
        <f>STDEV(I4648,J4647,K4647,L4648,M4647,N4647)</f>
        <v>#DIV/0!</v>
      </c>
      <c r="L4657" s="148" t="e">
        <f t="shared" ref="L4657:L4661" si="775">ROUND((K4657/J4657)*100,2)&amp;"%"</f>
        <v>#DIV/0!</v>
      </c>
      <c r="M4657" s="111"/>
      <c r="N4657" s="111"/>
      <c r="P4657" s="111" t="s">
        <v>198</v>
      </c>
      <c r="Q4657" s="148" t="e">
        <f>AVERAGE(P4648,Q4647,R4647,T4647,U4647,S4648)</f>
        <v>#DIV/0!</v>
      </c>
      <c r="R4657" s="148" t="e">
        <f>STDEV(P4648,Q4647,R4647,S4648,T4647,U4647)</f>
        <v>#DIV/0!</v>
      </c>
      <c r="S4657" s="148" t="e">
        <f t="shared" ref="S4657:S4661" si="776">ROUND((R4657/Q4657)*100,2)&amp;"%"</f>
        <v>#DIV/0!</v>
      </c>
      <c r="T4657" s="111"/>
      <c r="U4657" s="111"/>
    </row>
    <row r="4658" spans="1:21" s="148" customFormat="1" x14ac:dyDescent="0.3">
      <c r="A4658" s="111"/>
      <c r="B4658" s="111" t="s">
        <v>200</v>
      </c>
      <c r="C4658" s="148" t="e">
        <f>AVERAGE(B4650,C4649,D4648,E4647,F4652,G4651)</f>
        <v>#DIV/0!</v>
      </c>
      <c r="D4658" s="148" t="e">
        <f>STDEV(B4650,C4649,D4648,E4647,F4652,G4651)</f>
        <v>#DIV/0!</v>
      </c>
      <c r="E4658" s="148" t="e">
        <f t="shared" si="774"/>
        <v>#DIV/0!</v>
      </c>
      <c r="F4658" s="111"/>
      <c r="G4658" s="111"/>
      <c r="I4658" s="111" t="s">
        <v>200</v>
      </c>
      <c r="J4658" s="148" t="e">
        <f>AVERAGE(I4650,J4649,K4648,L4647,M4652,N4651)</f>
        <v>#DIV/0!</v>
      </c>
      <c r="K4658" s="148" t="e">
        <f>STDEV(I4650,J4649,K4648,L4647,M4652,N4651)</f>
        <v>#DIV/0!</v>
      </c>
      <c r="L4658" s="148" t="e">
        <f t="shared" si="775"/>
        <v>#DIV/0!</v>
      </c>
      <c r="M4658" s="111"/>
      <c r="N4658" s="111"/>
      <c r="P4658" s="111" t="s">
        <v>200</v>
      </c>
      <c r="Q4658" s="148" t="e">
        <f>AVERAGE(P4650,Q4649,R4648,S4647,T4652,U4651)</f>
        <v>#DIV/0!</v>
      </c>
      <c r="R4658" s="148" t="e">
        <f>STDEV(P4650,Q4649,R4648,S4647,T4652,U4651)</f>
        <v>#DIV/0!</v>
      </c>
      <c r="S4658" s="148" t="e">
        <f t="shared" si="776"/>
        <v>#DIV/0!</v>
      </c>
      <c r="T4658" s="111"/>
      <c r="U4658" s="111"/>
    </row>
    <row r="4659" spans="1:21" s="148" customFormat="1" x14ac:dyDescent="0.3">
      <c r="A4659" s="111"/>
      <c r="B4659" s="111" t="s">
        <v>201</v>
      </c>
      <c r="C4659" s="148" t="e">
        <f>AVERAGE(B4651,C4652,D4652,E4651,F4650,G4649)</f>
        <v>#DIV/0!</v>
      </c>
      <c r="D4659" s="148" t="e">
        <f>STDEV(B4651,C4652,D4652,E4651,F4650,G4649)</f>
        <v>#DIV/0!</v>
      </c>
      <c r="E4659" s="148" t="e">
        <f t="shared" si="774"/>
        <v>#DIV/0!</v>
      </c>
      <c r="F4659" s="111"/>
      <c r="G4659" s="111"/>
      <c r="I4659" s="111" t="s">
        <v>201</v>
      </c>
      <c r="J4659" s="148" t="e">
        <f>AVERAGE(I4651,J4652,K4652,L4651,M4650,N4649)</f>
        <v>#DIV/0!</v>
      </c>
      <c r="K4659" s="148" t="e">
        <f>STDEV(I4651,J4652,K4652,L4651,M4650,N4649)</f>
        <v>#DIV/0!</v>
      </c>
      <c r="L4659" s="148" t="e">
        <f t="shared" si="775"/>
        <v>#DIV/0!</v>
      </c>
      <c r="M4659" s="111"/>
      <c r="N4659" s="111"/>
      <c r="P4659" s="111" t="s">
        <v>201</v>
      </c>
      <c r="Q4659" s="148" t="e">
        <f>AVERAGE(P4651,Q4652,R4652,S4651,T4650,U4649)</f>
        <v>#DIV/0!</v>
      </c>
      <c r="R4659" s="148" t="e">
        <f>STDEV(P4651,Q4652,R4652,S4651,T4650,U4649)</f>
        <v>#DIV/0!</v>
      </c>
      <c r="S4659" s="148" t="e">
        <f t="shared" si="776"/>
        <v>#DIV/0!</v>
      </c>
      <c r="T4659" s="111"/>
      <c r="U4659" s="111"/>
    </row>
    <row r="4660" spans="1:21" s="148" customFormat="1" x14ac:dyDescent="0.3">
      <c r="A4660" s="111"/>
      <c r="B4660" s="111" t="s">
        <v>202</v>
      </c>
      <c r="C4660" s="148" t="e">
        <f>AVERAGE(B4653,C4651,D4650,G4648,F4653,E4654)</f>
        <v>#DIV/0!</v>
      </c>
      <c r="D4660" s="148" t="e">
        <f>STDEV(B4653,C4651,D4650,G4648,F4653,E4654)</f>
        <v>#DIV/0!</v>
      </c>
      <c r="E4660" s="148" t="e">
        <f t="shared" si="774"/>
        <v>#DIV/0!</v>
      </c>
      <c r="F4660" s="111"/>
      <c r="G4660" s="111"/>
      <c r="I4660" s="111" t="s">
        <v>202</v>
      </c>
      <c r="J4660" s="148" t="e">
        <f>AVERAGE(I4653,J4651,K4650,N4648,M4653,L4654)</f>
        <v>#DIV/0!</v>
      </c>
      <c r="K4660" s="148" t="e">
        <f>STDEV(I4653,J4651,K4650,N4648,M4653,L4654)</f>
        <v>#DIV/0!</v>
      </c>
      <c r="L4660" s="148" t="e">
        <f t="shared" si="775"/>
        <v>#DIV/0!</v>
      </c>
      <c r="M4660" s="111"/>
      <c r="N4660" s="111"/>
      <c r="P4660" s="111" t="s">
        <v>202</v>
      </c>
      <c r="Q4660" s="148" t="e">
        <f>AVERAGE(P4653,Q4651,R4650,U4648,T4653,S4654)</f>
        <v>#DIV/0!</v>
      </c>
      <c r="R4660" s="148" t="e">
        <f>STDEV(P4653,Q4651,R4650,U4648,T4653,S4654)</f>
        <v>#DIV/0!</v>
      </c>
      <c r="S4660" s="148" t="e">
        <f t="shared" si="776"/>
        <v>#DIV/0!</v>
      </c>
      <c r="T4660" s="111"/>
      <c r="U4660" s="111"/>
    </row>
    <row r="4661" spans="1:21" s="148" customFormat="1" x14ac:dyDescent="0.3">
      <c r="A4661" s="111"/>
      <c r="B4661" s="111" t="s">
        <v>204</v>
      </c>
      <c r="C4661" s="148" t="e">
        <f>AVERAGE(B4654,C4653,D4654,E4653,F4654,G4653)</f>
        <v>#DIV/0!</v>
      </c>
      <c r="D4661" s="148" t="e">
        <f>STDEV(B4654,C4653,D4654,E4653,F4654,G4653)</f>
        <v>#DIV/0!</v>
      </c>
      <c r="E4661" s="148" t="e">
        <f t="shared" si="774"/>
        <v>#DIV/0!</v>
      </c>
      <c r="F4661" s="111"/>
      <c r="G4661" s="111"/>
      <c r="I4661" s="111" t="s">
        <v>204</v>
      </c>
      <c r="J4661" s="148" t="e">
        <f>AVERAGE(I4654,J4653,K4654,L4653,M4654,N4653)</f>
        <v>#DIV/0!</v>
      </c>
      <c r="K4661" s="148" t="e">
        <f>STDEV(I4654,J4653,K4654,L4653,M4654,N4653)</f>
        <v>#DIV/0!</v>
      </c>
      <c r="L4661" s="148" t="e">
        <f t="shared" si="775"/>
        <v>#DIV/0!</v>
      </c>
      <c r="M4661" s="111"/>
      <c r="N4661" s="111"/>
      <c r="P4661" s="111" t="s">
        <v>204</v>
      </c>
      <c r="Q4661" s="148" t="e">
        <f>AVERAGE(P4654,Q4653,R4654,S4653,T4654,U4653)</f>
        <v>#DIV/0!</v>
      </c>
      <c r="R4661" s="148" t="e">
        <f>STDEV(P4654,Q4653,R4654,S4653,T4654,U4653)</f>
        <v>#DIV/0!</v>
      </c>
      <c r="S4661" s="148" t="e">
        <f t="shared" si="776"/>
        <v>#DIV/0!</v>
      </c>
      <c r="T4661" s="111"/>
      <c r="U4661" s="111"/>
    </row>
    <row r="4662" spans="1:21" s="148" customFormat="1" x14ac:dyDescent="0.3">
      <c r="A4662" s="111"/>
      <c r="B4662" s="111"/>
      <c r="C4662" s="111"/>
      <c r="D4662" s="111"/>
      <c r="E4662" s="111"/>
      <c r="F4662" s="111"/>
      <c r="G4662" s="111"/>
      <c r="I4662" s="111"/>
      <c r="J4662" s="111"/>
      <c r="K4662" s="111"/>
      <c r="L4662" s="111"/>
      <c r="M4662" s="111"/>
      <c r="N4662" s="111"/>
      <c r="P4662" s="111"/>
      <c r="Q4662" s="111"/>
      <c r="R4662" s="111"/>
      <c r="S4662" s="111"/>
      <c r="T4662" s="111"/>
      <c r="U4662" s="111"/>
    </row>
    <row r="4663" spans="1:21" s="148" customFormat="1" x14ac:dyDescent="0.3">
      <c r="A4663" s="111"/>
      <c r="B4663" s="52" t="s">
        <v>194</v>
      </c>
      <c r="C4663" s="106"/>
      <c r="D4663" s="106"/>
      <c r="E4663" s="106"/>
      <c r="F4663" s="106"/>
      <c r="G4663" s="106"/>
      <c r="H4663" s="106"/>
      <c r="I4663" s="52" t="s">
        <v>195</v>
      </c>
      <c r="J4663" s="106"/>
      <c r="K4663" s="106"/>
      <c r="L4663" s="106"/>
      <c r="M4663" s="106"/>
      <c r="N4663" s="106"/>
      <c r="O4663" s="106"/>
      <c r="P4663" s="52" t="s">
        <v>196</v>
      </c>
      <c r="Q4663" s="106"/>
      <c r="R4663" s="106"/>
      <c r="S4663" s="106"/>
      <c r="T4663" s="106"/>
      <c r="U4663" s="106"/>
    </row>
    <row r="4664" spans="1:21" s="148" customFormat="1" x14ac:dyDescent="0.3">
      <c r="A4664" s="111"/>
      <c r="B4664" s="131"/>
      <c r="C4664" s="131"/>
      <c r="D4664" s="131"/>
      <c r="E4664" s="131"/>
      <c r="F4664" s="131"/>
      <c r="G4664" s="131"/>
      <c r="H4664" s="106"/>
      <c r="I4664" s="131"/>
      <c r="J4664" s="131"/>
      <c r="K4664" s="131"/>
      <c r="L4664" s="131"/>
      <c r="M4664" s="131"/>
      <c r="N4664" s="131"/>
      <c r="O4664" s="106"/>
      <c r="P4664" s="131"/>
      <c r="Q4664" s="131"/>
      <c r="R4664" s="131"/>
      <c r="S4664" s="131"/>
      <c r="T4664" s="131"/>
      <c r="U4664" s="131"/>
    </row>
    <row r="4665" spans="1:21" s="148" customFormat="1" x14ac:dyDescent="0.3">
      <c r="A4665" s="111"/>
      <c r="B4665" s="132"/>
      <c r="C4665" s="133"/>
      <c r="D4665" s="133"/>
      <c r="E4665" s="134"/>
      <c r="F4665" s="133"/>
      <c r="G4665" s="133"/>
      <c r="H4665" s="106"/>
      <c r="I4665" s="132"/>
      <c r="J4665" s="133"/>
      <c r="K4665" s="133"/>
      <c r="L4665" s="134"/>
      <c r="M4665" s="133"/>
      <c r="N4665" s="133"/>
      <c r="O4665" s="106"/>
      <c r="P4665" s="132"/>
      <c r="Q4665" s="133"/>
      <c r="R4665" s="133"/>
      <c r="S4665" s="134"/>
      <c r="T4665" s="133"/>
      <c r="U4665" s="133"/>
    </row>
    <row r="4666" spans="1:21" s="148" customFormat="1" x14ac:dyDescent="0.3">
      <c r="A4666" s="111"/>
      <c r="B4666" s="133"/>
      <c r="C4666" s="132"/>
      <c r="D4666" s="134"/>
      <c r="E4666" s="133"/>
      <c r="F4666" s="135"/>
      <c r="G4666" s="136"/>
      <c r="H4666" s="106"/>
      <c r="I4666" s="133"/>
      <c r="J4666" s="132"/>
      <c r="K4666" s="134"/>
      <c r="L4666" s="133"/>
      <c r="M4666" s="135"/>
      <c r="N4666" s="136"/>
      <c r="O4666" s="106"/>
      <c r="P4666" s="133"/>
      <c r="Q4666" s="132"/>
      <c r="R4666" s="134"/>
      <c r="S4666" s="133"/>
      <c r="T4666" s="135"/>
      <c r="U4666" s="136"/>
    </row>
    <row r="4667" spans="1:21" s="148" customFormat="1" x14ac:dyDescent="0.3">
      <c r="A4667" s="111"/>
      <c r="B4667" s="135"/>
      <c r="C4667" s="134"/>
      <c r="D4667" s="132"/>
      <c r="E4667" s="135"/>
      <c r="F4667" s="135"/>
      <c r="G4667" s="137"/>
      <c r="H4667" s="106"/>
      <c r="I4667" s="135"/>
      <c r="J4667" s="134"/>
      <c r="K4667" s="132"/>
      <c r="L4667" s="135"/>
      <c r="M4667" s="135"/>
      <c r="N4667" s="137"/>
      <c r="O4667" s="106"/>
      <c r="P4667" s="135"/>
      <c r="Q4667" s="134"/>
      <c r="R4667" s="132"/>
      <c r="S4667" s="135"/>
      <c r="T4667" s="135"/>
      <c r="U4667" s="137"/>
    </row>
    <row r="4668" spans="1:21" s="148" customFormat="1" x14ac:dyDescent="0.3">
      <c r="A4668" s="111"/>
      <c r="B4668" s="134"/>
      <c r="C4668" s="135"/>
      <c r="D4668" s="136"/>
      <c r="E4668" s="132"/>
      <c r="F4668" s="137"/>
      <c r="G4668" s="135"/>
      <c r="H4668" s="106"/>
      <c r="I4668" s="134"/>
      <c r="J4668" s="135"/>
      <c r="K4668" s="136"/>
      <c r="L4668" s="132"/>
      <c r="M4668" s="137"/>
      <c r="N4668" s="135"/>
      <c r="O4668" s="106"/>
      <c r="P4668" s="134"/>
      <c r="Q4668" s="135"/>
      <c r="R4668" s="136"/>
      <c r="S4668" s="132"/>
      <c r="T4668" s="137"/>
      <c r="U4668" s="135"/>
    </row>
    <row r="4669" spans="1:21" s="148" customFormat="1" x14ac:dyDescent="0.3">
      <c r="A4669" s="111"/>
      <c r="B4669" s="137"/>
      <c r="C4669" s="136"/>
      <c r="D4669" s="135"/>
      <c r="E4669" s="137"/>
      <c r="F4669" s="132"/>
      <c r="G4669" s="134"/>
      <c r="H4669" s="106"/>
      <c r="I4669" s="137"/>
      <c r="J4669" s="136"/>
      <c r="K4669" s="135"/>
      <c r="L4669" s="137"/>
      <c r="M4669" s="132"/>
      <c r="N4669" s="134"/>
      <c r="O4669" s="106"/>
      <c r="P4669" s="137"/>
      <c r="Q4669" s="136"/>
      <c r="R4669" s="135"/>
      <c r="S4669" s="137"/>
      <c r="T4669" s="132"/>
      <c r="U4669" s="134"/>
    </row>
    <row r="4670" spans="1:21" s="148" customFormat="1" x14ac:dyDescent="0.3">
      <c r="A4670" s="111"/>
      <c r="B4670" s="135"/>
      <c r="C4670" s="137"/>
      <c r="D4670" s="137"/>
      <c r="E4670" s="135"/>
      <c r="F4670" s="134"/>
      <c r="G4670" s="132"/>
      <c r="H4670" s="106"/>
      <c r="I4670" s="135"/>
      <c r="J4670" s="137"/>
      <c r="K4670" s="137"/>
      <c r="L4670" s="135"/>
      <c r="M4670" s="134"/>
      <c r="N4670" s="132"/>
      <c r="O4670" s="106"/>
      <c r="P4670" s="135"/>
      <c r="Q4670" s="137"/>
      <c r="R4670" s="137"/>
      <c r="S4670" s="135"/>
      <c r="T4670" s="134"/>
      <c r="U4670" s="132"/>
    </row>
    <row r="4671" spans="1:21" s="148" customFormat="1" x14ac:dyDescent="0.3">
      <c r="A4671" s="111"/>
      <c r="B4671" s="136"/>
      <c r="C4671" s="138"/>
      <c r="D4671" s="135"/>
      <c r="E4671" s="138"/>
      <c r="F4671" s="136"/>
      <c r="G4671" s="138"/>
      <c r="H4671" s="106"/>
      <c r="I4671" s="136"/>
      <c r="J4671" s="138"/>
      <c r="K4671" s="135"/>
      <c r="L4671" s="138"/>
      <c r="M4671" s="136"/>
      <c r="N4671" s="138"/>
      <c r="O4671" s="106"/>
      <c r="P4671" s="136"/>
      <c r="Q4671" s="138"/>
      <c r="R4671" s="135"/>
      <c r="S4671" s="138"/>
      <c r="T4671" s="136"/>
      <c r="U4671" s="138"/>
    </row>
    <row r="4672" spans="1:21" s="148" customFormat="1" x14ac:dyDescent="0.3">
      <c r="A4672" s="111"/>
      <c r="B4672" s="145"/>
      <c r="C4672" s="146"/>
      <c r="D4672" s="145"/>
      <c r="E4672" s="147"/>
      <c r="F4672" s="145"/>
      <c r="G4672" s="146"/>
      <c r="H4672" s="106"/>
      <c r="I4672" s="145"/>
      <c r="J4672" s="146"/>
      <c r="K4672" s="145"/>
      <c r="L4672" s="147"/>
      <c r="M4672" s="145"/>
      <c r="N4672" s="146"/>
      <c r="O4672" s="106"/>
      <c r="P4672" s="145"/>
      <c r="Q4672" s="146"/>
      <c r="R4672" s="145"/>
      <c r="S4672" s="147"/>
      <c r="T4672" s="145"/>
      <c r="U4672" s="146"/>
    </row>
    <row r="4673" spans="1:21" s="148" customFormat="1" x14ac:dyDescent="0.3">
      <c r="A4673" s="111"/>
      <c r="C4673" s="111" t="s">
        <v>197</v>
      </c>
      <c r="D4673" s="111" t="s">
        <v>3</v>
      </c>
      <c r="E4673" s="111" t="s">
        <v>203</v>
      </c>
      <c r="J4673" s="111" t="s">
        <v>197</v>
      </c>
      <c r="K4673" s="111" t="s">
        <v>3</v>
      </c>
      <c r="L4673" s="111" t="s">
        <v>203</v>
      </c>
      <c r="Q4673" s="111" t="s">
        <v>197</v>
      </c>
      <c r="R4673" s="111" t="s">
        <v>3</v>
      </c>
      <c r="S4673" s="111" t="s">
        <v>203</v>
      </c>
    </row>
    <row r="4674" spans="1:21" s="148" customFormat="1" x14ac:dyDescent="0.3">
      <c r="A4674" s="111"/>
      <c r="B4674" s="111" t="s">
        <v>199</v>
      </c>
      <c r="C4674" s="148" t="e">
        <f>AVERAGE(B4665,C4666,D4667,E4668,F4669,G4670)</f>
        <v>#DIV/0!</v>
      </c>
      <c r="D4674" s="148" t="e">
        <f>STDEV(B4665,C4666,D4667,E4668,F4669,G4670)</f>
        <v>#DIV/0!</v>
      </c>
      <c r="E4674" s="148" t="e">
        <f>ROUND((D4674/C4674)*100,2)&amp;"%"</f>
        <v>#DIV/0!</v>
      </c>
      <c r="I4674" s="111" t="s">
        <v>199</v>
      </c>
      <c r="J4674" s="148" t="e">
        <f>AVERAGE(I4665,J4666,K4667,L4668,M4669,N4670)</f>
        <v>#DIV/0!</v>
      </c>
      <c r="K4674" s="148" t="e">
        <f>STDEV(I4665,J4666,K4667,L4668,M4669,N4670)</f>
        <v>#DIV/0!</v>
      </c>
      <c r="L4674" s="148" t="e">
        <f>ROUND((K4674/J4674)*100,2)&amp;"%"</f>
        <v>#DIV/0!</v>
      </c>
      <c r="P4674" s="111" t="s">
        <v>199</v>
      </c>
      <c r="Q4674" s="148" t="e">
        <f>AVERAGE(P4665,Q4666,R4667,S4668,T4669,U4670)</f>
        <v>#DIV/0!</v>
      </c>
      <c r="R4674" s="148" t="e">
        <f>STDEV(P4665,Q4666,R4667,S4668,T4669,U4670)</f>
        <v>#DIV/0!</v>
      </c>
      <c r="S4674" s="148" t="e">
        <f>ROUND((R4674/Q4674)*100,2)&amp;"%"</f>
        <v>#DIV/0!</v>
      </c>
    </row>
    <row r="4675" spans="1:21" s="148" customFormat="1" x14ac:dyDescent="0.3">
      <c r="A4675" s="111"/>
      <c r="B4675" s="111" t="s">
        <v>198</v>
      </c>
      <c r="C4675" s="148" t="e">
        <f>AVERAGE(B4666,C4665,D4665,F4665,G4665,E4666)</f>
        <v>#DIV/0!</v>
      </c>
      <c r="D4675" s="148" t="e">
        <f>STDEV(B4666,C4665,D4665,E4666,F4665,G4665)</f>
        <v>#DIV/0!</v>
      </c>
      <c r="E4675" s="148" t="e">
        <f t="shared" ref="E4675:E4679" si="777">ROUND((D4675/C4675)*100,2)&amp;"%"</f>
        <v>#DIV/0!</v>
      </c>
      <c r="F4675" s="111"/>
      <c r="G4675" s="111"/>
      <c r="I4675" s="111" t="s">
        <v>198</v>
      </c>
      <c r="J4675" s="148" t="e">
        <f>AVERAGE(I4666,J4665,K4665,M4665,N4665,L4666)</f>
        <v>#DIV/0!</v>
      </c>
      <c r="K4675" s="148" t="e">
        <f>STDEV(I4666,J4665,K4665,L4666,M4665,N4665)</f>
        <v>#DIV/0!</v>
      </c>
      <c r="L4675" s="148" t="e">
        <f t="shared" ref="L4675:L4679" si="778">ROUND((K4675/J4675)*100,2)&amp;"%"</f>
        <v>#DIV/0!</v>
      </c>
      <c r="M4675" s="111"/>
      <c r="N4675" s="111"/>
      <c r="P4675" s="111" t="s">
        <v>198</v>
      </c>
      <c r="Q4675" s="148" t="e">
        <f>AVERAGE(P4666,Q4665,R4665,T4665,U4665,S4666)</f>
        <v>#DIV/0!</v>
      </c>
      <c r="R4675" s="148" t="e">
        <f>STDEV(P4666,Q4665,R4665,S4666,T4665,U4665)</f>
        <v>#DIV/0!</v>
      </c>
      <c r="S4675" s="148" t="e">
        <f t="shared" ref="S4675:S4679" si="779">ROUND((R4675/Q4675)*100,2)&amp;"%"</f>
        <v>#DIV/0!</v>
      </c>
      <c r="T4675" s="111"/>
      <c r="U4675" s="111"/>
    </row>
    <row r="4676" spans="1:21" s="148" customFormat="1" x14ac:dyDescent="0.3">
      <c r="A4676" s="111"/>
      <c r="B4676" s="111" t="s">
        <v>200</v>
      </c>
      <c r="C4676" s="148" t="e">
        <f>AVERAGE(B4668,C4667,D4666,E4665,F4670,G4669)</f>
        <v>#DIV/0!</v>
      </c>
      <c r="D4676" s="148" t="e">
        <f>STDEV(B4668,C4667,D4666,E4665,F4670,G4669)</f>
        <v>#DIV/0!</v>
      </c>
      <c r="E4676" s="148" t="e">
        <f t="shared" si="777"/>
        <v>#DIV/0!</v>
      </c>
      <c r="F4676" s="111"/>
      <c r="G4676" s="111"/>
      <c r="I4676" s="111" t="s">
        <v>200</v>
      </c>
      <c r="J4676" s="148" t="e">
        <f>AVERAGE(I4668,J4667,K4666,L4665,M4670,N4669)</f>
        <v>#DIV/0!</v>
      </c>
      <c r="K4676" s="148" t="e">
        <f>STDEV(I4668,J4667,K4666,L4665,M4670,N4669)</f>
        <v>#DIV/0!</v>
      </c>
      <c r="L4676" s="148" t="e">
        <f t="shared" si="778"/>
        <v>#DIV/0!</v>
      </c>
      <c r="M4676" s="111"/>
      <c r="N4676" s="111"/>
      <c r="P4676" s="111" t="s">
        <v>200</v>
      </c>
      <c r="Q4676" s="148" t="e">
        <f>AVERAGE(P4668,Q4667,R4666,S4665,T4670,U4669)</f>
        <v>#DIV/0!</v>
      </c>
      <c r="R4676" s="148" t="e">
        <f>STDEV(P4668,Q4667,R4666,S4665,T4670,U4669)</f>
        <v>#DIV/0!</v>
      </c>
      <c r="S4676" s="148" t="e">
        <f t="shared" si="779"/>
        <v>#DIV/0!</v>
      </c>
      <c r="T4676" s="111"/>
      <c r="U4676" s="111"/>
    </row>
    <row r="4677" spans="1:21" s="148" customFormat="1" x14ac:dyDescent="0.3">
      <c r="A4677" s="111"/>
      <c r="B4677" s="111" t="s">
        <v>201</v>
      </c>
      <c r="C4677" s="148" t="e">
        <f>AVERAGE(B4669,C4670,D4670,E4669,F4668,G4667)</f>
        <v>#DIV/0!</v>
      </c>
      <c r="D4677" s="148" t="e">
        <f>STDEV(B4669,C4670,D4670,E4669,F4668,G4667)</f>
        <v>#DIV/0!</v>
      </c>
      <c r="E4677" s="148" t="e">
        <f t="shared" si="777"/>
        <v>#DIV/0!</v>
      </c>
      <c r="F4677" s="111"/>
      <c r="G4677" s="111"/>
      <c r="I4677" s="111" t="s">
        <v>201</v>
      </c>
      <c r="J4677" s="148" t="e">
        <f>AVERAGE(I4669,J4670,K4670,L4669,M4668,N4667)</f>
        <v>#DIV/0!</v>
      </c>
      <c r="K4677" s="148" t="e">
        <f>STDEV(I4669,J4670,K4670,L4669,M4668,N4667)</f>
        <v>#DIV/0!</v>
      </c>
      <c r="L4677" s="148" t="e">
        <f t="shared" si="778"/>
        <v>#DIV/0!</v>
      </c>
      <c r="M4677" s="111"/>
      <c r="N4677" s="111"/>
      <c r="P4677" s="111" t="s">
        <v>201</v>
      </c>
      <c r="Q4677" s="148" t="e">
        <f>AVERAGE(P4669,Q4670,R4670,S4669,T4668,U4667)</f>
        <v>#DIV/0!</v>
      </c>
      <c r="R4677" s="148" t="e">
        <f>STDEV(P4669,Q4670,R4670,S4669,T4668,U4667)</f>
        <v>#DIV/0!</v>
      </c>
      <c r="S4677" s="148" t="e">
        <f t="shared" si="779"/>
        <v>#DIV/0!</v>
      </c>
      <c r="T4677" s="111"/>
      <c r="U4677" s="111"/>
    </row>
    <row r="4678" spans="1:21" s="148" customFormat="1" x14ac:dyDescent="0.3">
      <c r="A4678" s="111"/>
      <c r="B4678" s="111" t="s">
        <v>202</v>
      </c>
      <c r="C4678" s="148" t="e">
        <f>AVERAGE(B4671,C4669,D4668,G4666,F4671,E4672)</f>
        <v>#DIV/0!</v>
      </c>
      <c r="D4678" s="148" t="e">
        <f>STDEV(B4671,C4669,D4668,G4666,F4671,E4672)</f>
        <v>#DIV/0!</v>
      </c>
      <c r="E4678" s="148" t="e">
        <f t="shared" si="777"/>
        <v>#DIV/0!</v>
      </c>
      <c r="F4678" s="111"/>
      <c r="G4678" s="111"/>
      <c r="I4678" s="111" t="s">
        <v>202</v>
      </c>
      <c r="J4678" s="148" t="e">
        <f>AVERAGE(I4671,J4669,K4668,N4666,M4671,L4672)</f>
        <v>#DIV/0!</v>
      </c>
      <c r="K4678" s="148" t="e">
        <f>STDEV(I4671,J4669,K4668,N4666,M4671,L4672)</f>
        <v>#DIV/0!</v>
      </c>
      <c r="L4678" s="148" t="e">
        <f t="shared" si="778"/>
        <v>#DIV/0!</v>
      </c>
      <c r="M4678" s="111"/>
      <c r="N4678" s="111"/>
      <c r="P4678" s="111" t="s">
        <v>202</v>
      </c>
      <c r="Q4678" s="148" t="e">
        <f>AVERAGE(P4671,Q4669,R4668,U4666,T4671,S4672)</f>
        <v>#DIV/0!</v>
      </c>
      <c r="R4678" s="148" t="e">
        <f>STDEV(P4671,Q4669,R4668,U4666,T4671,S4672)</f>
        <v>#DIV/0!</v>
      </c>
      <c r="S4678" s="148" t="e">
        <f t="shared" si="779"/>
        <v>#DIV/0!</v>
      </c>
      <c r="T4678" s="111"/>
      <c r="U4678" s="111"/>
    </row>
    <row r="4679" spans="1:21" s="148" customFormat="1" x14ac:dyDescent="0.3">
      <c r="A4679" s="111"/>
      <c r="B4679" s="111" t="s">
        <v>204</v>
      </c>
      <c r="C4679" s="148" t="e">
        <f>AVERAGE(B4672,C4671,D4672,E4671,F4672,G4671)</f>
        <v>#DIV/0!</v>
      </c>
      <c r="D4679" s="148" t="e">
        <f>STDEV(B4672,C4671,D4672,E4671,F4672,G4671)</f>
        <v>#DIV/0!</v>
      </c>
      <c r="E4679" s="148" t="e">
        <f t="shared" si="777"/>
        <v>#DIV/0!</v>
      </c>
      <c r="F4679" s="111"/>
      <c r="G4679" s="111"/>
      <c r="I4679" s="111" t="s">
        <v>204</v>
      </c>
      <c r="J4679" s="148" t="e">
        <f>AVERAGE(I4672,J4671,K4672,L4671,M4672,N4671)</f>
        <v>#DIV/0!</v>
      </c>
      <c r="K4679" s="148" t="e">
        <f>STDEV(I4672,J4671,K4672,L4671,M4672,N4671)</f>
        <v>#DIV/0!</v>
      </c>
      <c r="L4679" s="148" t="e">
        <f t="shared" si="778"/>
        <v>#DIV/0!</v>
      </c>
      <c r="M4679" s="111"/>
      <c r="N4679" s="111"/>
      <c r="P4679" s="111" t="s">
        <v>204</v>
      </c>
      <c r="Q4679" s="148" t="e">
        <f>AVERAGE(P4672,Q4671,R4672,S4671,T4672,U4671)</f>
        <v>#DIV/0!</v>
      </c>
      <c r="R4679" s="148" t="e">
        <f>STDEV(P4672,Q4671,R4672,S4671,T4672,U4671)</f>
        <v>#DIV/0!</v>
      </c>
      <c r="S4679" s="148" t="e">
        <f t="shared" si="779"/>
        <v>#DIV/0!</v>
      </c>
      <c r="T4679" s="111"/>
      <c r="U4679" s="111"/>
    </row>
    <row r="4680" spans="1:21" s="148" customFormat="1" x14ac:dyDescent="0.3">
      <c r="A4680" s="111"/>
      <c r="B4680" s="111"/>
      <c r="C4680" s="111"/>
      <c r="D4680" s="111"/>
      <c r="E4680" s="111"/>
      <c r="F4680" s="111"/>
      <c r="G4680" s="111"/>
      <c r="I4680" s="111"/>
      <c r="J4680" s="111"/>
      <c r="K4680" s="111"/>
      <c r="L4680" s="111"/>
      <c r="M4680" s="111"/>
      <c r="N4680" s="111"/>
      <c r="P4680" s="111"/>
      <c r="Q4680" s="111"/>
      <c r="R4680" s="111"/>
      <c r="S4680" s="111"/>
      <c r="T4680" s="111"/>
      <c r="U4680" s="111"/>
    </row>
    <row r="4681" spans="1:21" s="148" customFormat="1" x14ac:dyDescent="0.3">
      <c r="A4681" s="111"/>
      <c r="B4681" s="52" t="s">
        <v>194</v>
      </c>
      <c r="C4681" s="106"/>
      <c r="D4681" s="106"/>
      <c r="E4681" s="106"/>
      <c r="F4681" s="106"/>
      <c r="G4681" s="106"/>
      <c r="H4681" s="106"/>
      <c r="I4681" s="52" t="s">
        <v>195</v>
      </c>
      <c r="J4681" s="106"/>
      <c r="K4681" s="106"/>
      <c r="L4681" s="106"/>
      <c r="M4681" s="106"/>
      <c r="N4681" s="106"/>
      <c r="O4681" s="106"/>
      <c r="P4681" s="52" t="s">
        <v>196</v>
      </c>
      <c r="Q4681" s="106"/>
      <c r="R4681" s="106"/>
      <c r="S4681" s="106"/>
      <c r="T4681" s="106"/>
      <c r="U4681" s="106"/>
    </row>
    <row r="4682" spans="1:21" s="148" customFormat="1" x14ac:dyDescent="0.3">
      <c r="A4682" s="111"/>
      <c r="B4682" s="131"/>
      <c r="C4682" s="131"/>
      <c r="D4682" s="131"/>
      <c r="E4682" s="131"/>
      <c r="F4682" s="131"/>
      <c r="G4682" s="131"/>
      <c r="H4682" s="106"/>
      <c r="I4682" s="131"/>
      <c r="J4682" s="131"/>
      <c r="K4682" s="131"/>
      <c r="L4682" s="131"/>
      <c r="M4682" s="131"/>
      <c r="N4682" s="131"/>
      <c r="O4682" s="106"/>
      <c r="P4682" s="131"/>
      <c r="Q4682" s="131"/>
      <c r="R4682" s="131"/>
      <c r="S4682" s="131"/>
      <c r="T4682" s="131"/>
      <c r="U4682" s="131"/>
    </row>
    <row r="4683" spans="1:21" s="148" customFormat="1" x14ac:dyDescent="0.3">
      <c r="A4683" s="111"/>
      <c r="B4683" s="132"/>
      <c r="C4683" s="133"/>
      <c r="D4683" s="133"/>
      <c r="E4683" s="134"/>
      <c r="F4683" s="133"/>
      <c r="G4683" s="133"/>
      <c r="H4683" s="106"/>
      <c r="I4683" s="132"/>
      <c r="J4683" s="133"/>
      <c r="K4683" s="133"/>
      <c r="L4683" s="134"/>
      <c r="M4683" s="133"/>
      <c r="N4683" s="133"/>
      <c r="O4683" s="106"/>
      <c r="P4683" s="132"/>
      <c r="Q4683" s="133"/>
      <c r="R4683" s="133"/>
      <c r="S4683" s="134"/>
      <c r="T4683" s="133"/>
      <c r="U4683" s="133"/>
    </row>
    <row r="4684" spans="1:21" s="148" customFormat="1" x14ac:dyDescent="0.3">
      <c r="A4684" s="111"/>
      <c r="B4684" s="133"/>
      <c r="C4684" s="132"/>
      <c r="D4684" s="134"/>
      <c r="E4684" s="133"/>
      <c r="F4684" s="135"/>
      <c r="G4684" s="136"/>
      <c r="H4684" s="106"/>
      <c r="I4684" s="133"/>
      <c r="J4684" s="132"/>
      <c r="K4684" s="134"/>
      <c r="L4684" s="133"/>
      <c r="M4684" s="135"/>
      <c r="N4684" s="136"/>
      <c r="O4684" s="106"/>
      <c r="P4684" s="133"/>
      <c r="Q4684" s="132"/>
      <c r="R4684" s="134"/>
      <c r="S4684" s="133"/>
      <c r="T4684" s="135"/>
      <c r="U4684" s="136"/>
    </row>
    <row r="4685" spans="1:21" s="148" customFormat="1" x14ac:dyDescent="0.3">
      <c r="A4685" s="111"/>
      <c r="B4685" s="135"/>
      <c r="C4685" s="134"/>
      <c r="D4685" s="132"/>
      <c r="E4685" s="135"/>
      <c r="F4685" s="135"/>
      <c r="G4685" s="137"/>
      <c r="H4685" s="106"/>
      <c r="I4685" s="135"/>
      <c r="J4685" s="134"/>
      <c r="K4685" s="132"/>
      <c r="L4685" s="135"/>
      <c r="M4685" s="135"/>
      <c r="N4685" s="137"/>
      <c r="O4685" s="106"/>
      <c r="P4685" s="135"/>
      <c r="Q4685" s="134"/>
      <c r="R4685" s="132"/>
      <c r="S4685" s="135"/>
      <c r="T4685" s="135"/>
      <c r="U4685" s="137"/>
    </row>
    <row r="4686" spans="1:21" s="148" customFormat="1" x14ac:dyDescent="0.3">
      <c r="A4686" s="111"/>
      <c r="B4686" s="134"/>
      <c r="C4686" s="135"/>
      <c r="D4686" s="136"/>
      <c r="E4686" s="132"/>
      <c r="F4686" s="137"/>
      <c r="G4686" s="135"/>
      <c r="H4686" s="106"/>
      <c r="I4686" s="134"/>
      <c r="J4686" s="135"/>
      <c r="K4686" s="136"/>
      <c r="L4686" s="132"/>
      <c r="M4686" s="137"/>
      <c r="N4686" s="135"/>
      <c r="O4686" s="106"/>
      <c r="P4686" s="134"/>
      <c r="Q4686" s="135"/>
      <c r="R4686" s="136"/>
      <c r="S4686" s="132"/>
      <c r="T4686" s="137"/>
      <c r="U4686" s="135"/>
    </row>
    <row r="4687" spans="1:21" s="148" customFormat="1" x14ac:dyDescent="0.3">
      <c r="A4687" s="111"/>
      <c r="B4687" s="137"/>
      <c r="C4687" s="136"/>
      <c r="D4687" s="135"/>
      <c r="E4687" s="137"/>
      <c r="F4687" s="132"/>
      <c r="G4687" s="134"/>
      <c r="H4687" s="106"/>
      <c r="I4687" s="137"/>
      <c r="J4687" s="136"/>
      <c r="K4687" s="135"/>
      <c r="L4687" s="137"/>
      <c r="M4687" s="132"/>
      <c r="N4687" s="134"/>
      <c r="O4687" s="106"/>
      <c r="P4687" s="137"/>
      <c r="Q4687" s="136"/>
      <c r="R4687" s="135"/>
      <c r="S4687" s="137"/>
      <c r="T4687" s="132"/>
      <c r="U4687" s="134"/>
    </row>
    <row r="4688" spans="1:21" s="148" customFormat="1" x14ac:dyDescent="0.3">
      <c r="A4688" s="111"/>
      <c r="B4688" s="135"/>
      <c r="C4688" s="137"/>
      <c r="D4688" s="137"/>
      <c r="E4688" s="135"/>
      <c r="F4688" s="134"/>
      <c r="G4688" s="132"/>
      <c r="H4688" s="106"/>
      <c r="I4688" s="135"/>
      <c r="J4688" s="137"/>
      <c r="K4688" s="137"/>
      <c r="L4688" s="135"/>
      <c r="M4688" s="134"/>
      <c r="N4688" s="132"/>
      <c r="O4688" s="106"/>
      <c r="P4688" s="135"/>
      <c r="Q4688" s="137"/>
      <c r="R4688" s="137"/>
      <c r="S4688" s="135"/>
      <c r="T4688" s="134"/>
      <c r="U4688" s="132"/>
    </row>
    <row r="4689" spans="1:21" s="148" customFormat="1" x14ac:dyDescent="0.3">
      <c r="A4689" s="111"/>
      <c r="B4689" s="136"/>
      <c r="C4689" s="138"/>
      <c r="D4689" s="135"/>
      <c r="E4689" s="138"/>
      <c r="F4689" s="136"/>
      <c r="G4689" s="138"/>
      <c r="H4689" s="106"/>
      <c r="I4689" s="136"/>
      <c r="J4689" s="138"/>
      <c r="K4689" s="135"/>
      <c r="L4689" s="138"/>
      <c r="M4689" s="136"/>
      <c r="N4689" s="138"/>
      <c r="O4689" s="106"/>
      <c r="P4689" s="136"/>
      <c r="Q4689" s="138"/>
      <c r="R4689" s="135"/>
      <c r="S4689" s="138"/>
      <c r="T4689" s="136"/>
      <c r="U4689" s="138"/>
    </row>
    <row r="4690" spans="1:21" s="148" customFormat="1" x14ac:dyDescent="0.3">
      <c r="A4690" s="111"/>
      <c r="B4690" s="145"/>
      <c r="C4690" s="146"/>
      <c r="D4690" s="145"/>
      <c r="E4690" s="147"/>
      <c r="F4690" s="145"/>
      <c r="G4690" s="146"/>
      <c r="H4690" s="106"/>
      <c r="I4690" s="145"/>
      <c r="J4690" s="146"/>
      <c r="K4690" s="145"/>
      <c r="L4690" s="147"/>
      <c r="M4690" s="145"/>
      <c r="N4690" s="146"/>
      <c r="O4690" s="106"/>
      <c r="P4690" s="145"/>
      <c r="Q4690" s="146"/>
      <c r="R4690" s="145"/>
      <c r="S4690" s="147"/>
      <c r="T4690" s="145"/>
      <c r="U4690" s="146"/>
    </row>
    <row r="4691" spans="1:21" s="148" customFormat="1" x14ac:dyDescent="0.3">
      <c r="A4691" s="111"/>
      <c r="C4691" s="111" t="s">
        <v>197</v>
      </c>
      <c r="D4691" s="111" t="s">
        <v>3</v>
      </c>
      <c r="E4691" s="111" t="s">
        <v>203</v>
      </c>
      <c r="J4691" s="111" t="s">
        <v>197</v>
      </c>
      <c r="K4691" s="111" t="s">
        <v>3</v>
      </c>
      <c r="L4691" s="111" t="s">
        <v>203</v>
      </c>
      <c r="Q4691" s="111" t="s">
        <v>197</v>
      </c>
      <c r="R4691" s="111" t="s">
        <v>3</v>
      </c>
      <c r="S4691" s="111" t="s">
        <v>203</v>
      </c>
    </row>
    <row r="4692" spans="1:21" s="148" customFormat="1" x14ac:dyDescent="0.3">
      <c r="A4692" s="111"/>
      <c r="B4692" s="111" t="s">
        <v>199</v>
      </c>
      <c r="C4692" s="148" t="e">
        <f>AVERAGE(B4683,C4684,D4685,E4686,F4687,G4688)</f>
        <v>#DIV/0!</v>
      </c>
      <c r="D4692" s="148" t="e">
        <f>STDEV(B4683,C4684,D4685,E4686,F4687,G4688)</f>
        <v>#DIV/0!</v>
      </c>
      <c r="E4692" s="148" t="e">
        <f>ROUND((D4692/C4692)*100,2)&amp;"%"</f>
        <v>#DIV/0!</v>
      </c>
      <c r="I4692" s="111" t="s">
        <v>199</v>
      </c>
      <c r="J4692" s="148" t="e">
        <f>AVERAGE(I4683,J4684,K4685,L4686,M4687,N4688)</f>
        <v>#DIV/0!</v>
      </c>
      <c r="K4692" s="148" t="e">
        <f>STDEV(I4683,J4684,K4685,L4686,M4687,N4688)</f>
        <v>#DIV/0!</v>
      </c>
      <c r="L4692" s="148" t="e">
        <f>ROUND((K4692/J4692)*100,2)&amp;"%"</f>
        <v>#DIV/0!</v>
      </c>
      <c r="P4692" s="111" t="s">
        <v>199</v>
      </c>
      <c r="Q4692" s="148" t="e">
        <f>AVERAGE(P4683,Q4684,R4685,S4686,T4687,U4688)</f>
        <v>#DIV/0!</v>
      </c>
      <c r="R4692" s="148" t="e">
        <f>STDEV(P4683,Q4684,R4685,S4686,T4687,U4688)</f>
        <v>#DIV/0!</v>
      </c>
      <c r="S4692" s="148" t="e">
        <f>ROUND((R4692/Q4692)*100,2)&amp;"%"</f>
        <v>#DIV/0!</v>
      </c>
    </row>
    <row r="4693" spans="1:21" s="148" customFormat="1" x14ac:dyDescent="0.3">
      <c r="A4693" s="111"/>
      <c r="B4693" s="111" t="s">
        <v>198</v>
      </c>
      <c r="C4693" s="148" t="e">
        <f>AVERAGE(B4684,C4683,D4683,F4683,G4683,E4684)</f>
        <v>#DIV/0!</v>
      </c>
      <c r="D4693" s="148" t="e">
        <f>STDEV(B4684,C4683,D4683,E4684,F4683,G4683)</f>
        <v>#DIV/0!</v>
      </c>
      <c r="E4693" s="148" t="e">
        <f t="shared" ref="E4693:E4697" si="780">ROUND((D4693/C4693)*100,2)&amp;"%"</f>
        <v>#DIV/0!</v>
      </c>
      <c r="F4693" s="111"/>
      <c r="G4693" s="111"/>
      <c r="I4693" s="111" t="s">
        <v>198</v>
      </c>
      <c r="J4693" s="148" t="e">
        <f>AVERAGE(I4684,J4683,K4683,M4683,N4683,L4684)</f>
        <v>#DIV/0!</v>
      </c>
      <c r="K4693" s="148" t="e">
        <f>STDEV(I4684,J4683,K4683,L4684,M4683,N4683)</f>
        <v>#DIV/0!</v>
      </c>
      <c r="L4693" s="148" t="e">
        <f t="shared" ref="L4693:L4697" si="781">ROUND((K4693/J4693)*100,2)&amp;"%"</f>
        <v>#DIV/0!</v>
      </c>
      <c r="M4693" s="111"/>
      <c r="N4693" s="111"/>
      <c r="P4693" s="111" t="s">
        <v>198</v>
      </c>
      <c r="Q4693" s="148" t="e">
        <f>AVERAGE(P4684,Q4683,R4683,T4683,U4683,S4684)</f>
        <v>#DIV/0!</v>
      </c>
      <c r="R4693" s="148" t="e">
        <f>STDEV(P4684,Q4683,R4683,S4684,T4683,U4683)</f>
        <v>#DIV/0!</v>
      </c>
      <c r="S4693" s="148" t="e">
        <f t="shared" ref="S4693:S4697" si="782">ROUND((R4693/Q4693)*100,2)&amp;"%"</f>
        <v>#DIV/0!</v>
      </c>
      <c r="T4693" s="111"/>
      <c r="U4693" s="111"/>
    </row>
    <row r="4694" spans="1:21" s="148" customFormat="1" x14ac:dyDescent="0.3">
      <c r="A4694" s="111"/>
      <c r="B4694" s="111" t="s">
        <v>200</v>
      </c>
      <c r="C4694" s="148" t="e">
        <f>AVERAGE(B4686,C4685,D4684,E4683,F4688,G4687)</f>
        <v>#DIV/0!</v>
      </c>
      <c r="D4694" s="148" t="e">
        <f>STDEV(B4686,C4685,D4684,E4683,F4688,G4687)</f>
        <v>#DIV/0!</v>
      </c>
      <c r="E4694" s="148" t="e">
        <f t="shared" si="780"/>
        <v>#DIV/0!</v>
      </c>
      <c r="F4694" s="111"/>
      <c r="G4694" s="111"/>
      <c r="I4694" s="111" t="s">
        <v>200</v>
      </c>
      <c r="J4694" s="148" t="e">
        <f>AVERAGE(I4686,J4685,K4684,L4683,M4688,N4687)</f>
        <v>#DIV/0!</v>
      </c>
      <c r="K4694" s="148" t="e">
        <f>STDEV(I4686,J4685,K4684,L4683,M4688,N4687)</f>
        <v>#DIV/0!</v>
      </c>
      <c r="L4694" s="148" t="e">
        <f t="shared" si="781"/>
        <v>#DIV/0!</v>
      </c>
      <c r="M4694" s="111"/>
      <c r="N4694" s="111"/>
      <c r="P4694" s="111" t="s">
        <v>200</v>
      </c>
      <c r="Q4694" s="148" t="e">
        <f>AVERAGE(P4686,Q4685,R4684,S4683,T4688,U4687)</f>
        <v>#DIV/0!</v>
      </c>
      <c r="R4694" s="148" t="e">
        <f>STDEV(P4686,Q4685,R4684,S4683,T4688,U4687)</f>
        <v>#DIV/0!</v>
      </c>
      <c r="S4694" s="148" t="e">
        <f t="shared" si="782"/>
        <v>#DIV/0!</v>
      </c>
      <c r="T4694" s="111"/>
      <c r="U4694" s="111"/>
    </row>
    <row r="4695" spans="1:21" s="148" customFormat="1" x14ac:dyDescent="0.3">
      <c r="A4695" s="111"/>
      <c r="B4695" s="111" t="s">
        <v>201</v>
      </c>
      <c r="C4695" s="148" t="e">
        <f>AVERAGE(B4687,C4688,D4688,E4687,F4686,G4685)</f>
        <v>#DIV/0!</v>
      </c>
      <c r="D4695" s="148" t="e">
        <f>STDEV(B4687,C4688,D4688,E4687,F4686,G4685)</f>
        <v>#DIV/0!</v>
      </c>
      <c r="E4695" s="148" t="e">
        <f t="shared" si="780"/>
        <v>#DIV/0!</v>
      </c>
      <c r="F4695" s="111"/>
      <c r="G4695" s="111"/>
      <c r="I4695" s="111" t="s">
        <v>201</v>
      </c>
      <c r="J4695" s="148" t="e">
        <f>AVERAGE(I4687,J4688,K4688,L4687,M4686,N4685)</f>
        <v>#DIV/0!</v>
      </c>
      <c r="K4695" s="148" t="e">
        <f>STDEV(I4687,J4688,K4688,L4687,M4686,N4685)</f>
        <v>#DIV/0!</v>
      </c>
      <c r="L4695" s="148" t="e">
        <f t="shared" si="781"/>
        <v>#DIV/0!</v>
      </c>
      <c r="M4695" s="111"/>
      <c r="N4695" s="111"/>
      <c r="P4695" s="111" t="s">
        <v>201</v>
      </c>
      <c r="Q4695" s="148" t="e">
        <f>AVERAGE(P4687,Q4688,R4688,S4687,T4686,U4685)</f>
        <v>#DIV/0!</v>
      </c>
      <c r="R4695" s="148" t="e">
        <f>STDEV(P4687,Q4688,R4688,S4687,T4686,U4685)</f>
        <v>#DIV/0!</v>
      </c>
      <c r="S4695" s="148" t="e">
        <f t="shared" si="782"/>
        <v>#DIV/0!</v>
      </c>
      <c r="T4695" s="111"/>
      <c r="U4695" s="111"/>
    </row>
    <row r="4696" spans="1:21" s="148" customFormat="1" x14ac:dyDescent="0.3">
      <c r="A4696" s="111"/>
      <c r="B4696" s="111" t="s">
        <v>202</v>
      </c>
      <c r="C4696" s="148" t="e">
        <f>AVERAGE(B4689,C4687,D4686,G4684,F4689,E4690)</f>
        <v>#DIV/0!</v>
      </c>
      <c r="D4696" s="148" t="e">
        <f>STDEV(B4689,C4687,D4686,G4684,F4689,E4690)</f>
        <v>#DIV/0!</v>
      </c>
      <c r="E4696" s="148" t="e">
        <f t="shared" si="780"/>
        <v>#DIV/0!</v>
      </c>
      <c r="F4696" s="111"/>
      <c r="G4696" s="111"/>
      <c r="I4696" s="111" t="s">
        <v>202</v>
      </c>
      <c r="J4696" s="148" t="e">
        <f>AVERAGE(I4689,J4687,K4686,N4684,M4689,L4690)</f>
        <v>#DIV/0!</v>
      </c>
      <c r="K4696" s="148" t="e">
        <f>STDEV(I4689,J4687,K4686,N4684,M4689,L4690)</f>
        <v>#DIV/0!</v>
      </c>
      <c r="L4696" s="148" t="e">
        <f t="shared" si="781"/>
        <v>#DIV/0!</v>
      </c>
      <c r="M4696" s="111"/>
      <c r="N4696" s="111"/>
      <c r="P4696" s="111" t="s">
        <v>202</v>
      </c>
      <c r="Q4696" s="148" t="e">
        <f>AVERAGE(P4689,Q4687,R4686,U4684,T4689,S4690)</f>
        <v>#DIV/0!</v>
      </c>
      <c r="R4696" s="148" t="e">
        <f>STDEV(P4689,Q4687,R4686,U4684,T4689,S4690)</f>
        <v>#DIV/0!</v>
      </c>
      <c r="S4696" s="148" t="e">
        <f t="shared" si="782"/>
        <v>#DIV/0!</v>
      </c>
      <c r="T4696" s="111"/>
      <c r="U4696" s="111"/>
    </row>
    <row r="4697" spans="1:21" s="148" customFormat="1" x14ac:dyDescent="0.3">
      <c r="A4697" s="111"/>
      <c r="B4697" s="111" t="s">
        <v>204</v>
      </c>
      <c r="C4697" s="148" t="e">
        <f>AVERAGE(B4690,C4689,D4690,E4689,F4690,G4689)</f>
        <v>#DIV/0!</v>
      </c>
      <c r="D4697" s="148" t="e">
        <f>STDEV(B4690,C4689,D4690,E4689,F4690,G4689)</f>
        <v>#DIV/0!</v>
      </c>
      <c r="E4697" s="148" t="e">
        <f t="shared" si="780"/>
        <v>#DIV/0!</v>
      </c>
      <c r="F4697" s="111"/>
      <c r="G4697" s="111"/>
      <c r="I4697" s="111" t="s">
        <v>204</v>
      </c>
      <c r="J4697" s="148" t="e">
        <f>AVERAGE(I4690,J4689,K4690,L4689,M4690,N4689)</f>
        <v>#DIV/0!</v>
      </c>
      <c r="K4697" s="148" t="e">
        <f>STDEV(I4690,J4689,K4690,L4689,M4690,N4689)</f>
        <v>#DIV/0!</v>
      </c>
      <c r="L4697" s="148" t="e">
        <f t="shared" si="781"/>
        <v>#DIV/0!</v>
      </c>
      <c r="M4697" s="111"/>
      <c r="N4697" s="111"/>
      <c r="P4697" s="111" t="s">
        <v>204</v>
      </c>
      <c r="Q4697" s="148" t="e">
        <f>AVERAGE(P4690,Q4689,R4690,S4689,T4690,U4689)</f>
        <v>#DIV/0!</v>
      </c>
      <c r="R4697" s="148" t="e">
        <f>STDEV(P4690,Q4689,R4690,S4689,T4690,U4689)</f>
        <v>#DIV/0!</v>
      </c>
      <c r="S4697" s="148" t="e">
        <f t="shared" si="782"/>
        <v>#DIV/0!</v>
      </c>
      <c r="T4697" s="111"/>
      <c r="U4697" s="111"/>
    </row>
    <row r="4698" spans="1:21" s="148" customFormat="1" x14ac:dyDescent="0.3">
      <c r="A4698" s="111"/>
      <c r="B4698" s="111"/>
      <c r="C4698" s="111"/>
      <c r="D4698" s="111"/>
      <c r="E4698" s="111"/>
      <c r="F4698" s="111"/>
      <c r="G4698" s="111"/>
      <c r="I4698" s="111"/>
      <c r="J4698" s="111"/>
      <c r="K4698" s="111"/>
      <c r="L4698" s="111"/>
      <c r="M4698" s="111"/>
      <c r="N4698" s="111"/>
      <c r="P4698" s="111"/>
      <c r="Q4698" s="111"/>
      <c r="R4698" s="111"/>
      <c r="S4698" s="111"/>
      <c r="T4698" s="111"/>
      <c r="U4698" s="111"/>
    </row>
    <row r="4699" spans="1:21" s="148" customFormat="1" x14ac:dyDescent="0.3">
      <c r="A4699" s="111"/>
      <c r="B4699" s="52" t="s">
        <v>194</v>
      </c>
      <c r="C4699" s="106"/>
      <c r="D4699" s="106"/>
      <c r="E4699" s="106"/>
      <c r="F4699" s="106"/>
      <c r="G4699" s="106"/>
      <c r="H4699" s="106"/>
      <c r="I4699" s="52" t="s">
        <v>195</v>
      </c>
      <c r="J4699" s="106"/>
      <c r="K4699" s="106"/>
      <c r="L4699" s="106"/>
      <c r="M4699" s="106"/>
      <c r="N4699" s="106"/>
      <c r="O4699" s="106"/>
      <c r="P4699" s="52" t="s">
        <v>196</v>
      </c>
      <c r="Q4699" s="106"/>
      <c r="R4699" s="106"/>
      <c r="S4699" s="106"/>
      <c r="T4699" s="106"/>
      <c r="U4699" s="106"/>
    </row>
    <row r="4700" spans="1:21" s="148" customFormat="1" x14ac:dyDescent="0.3">
      <c r="A4700" s="111"/>
      <c r="B4700" s="131"/>
      <c r="C4700" s="131"/>
      <c r="D4700" s="131"/>
      <c r="E4700" s="131"/>
      <c r="F4700" s="131"/>
      <c r="G4700" s="131"/>
      <c r="H4700" s="106"/>
      <c r="I4700" s="131"/>
      <c r="J4700" s="131"/>
      <c r="K4700" s="131"/>
      <c r="L4700" s="131"/>
      <c r="M4700" s="131"/>
      <c r="N4700" s="131"/>
      <c r="O4700" s="106"/>
      <c r="P4700" s="131"/>
      <c r="Q4700" s="131"/>
      <c r="R4700" s="131"/>
      <c r="S4700" s="131"/>
      <c r="T4700" s="131"/>
      <c r="U4700" s="131"/>
    </row>
    <row r="4701" spans="1:21" s="148" customFormat="1" x14ac:dyDescent="0.3">
      <c r="A4701" s="111"/>
      <c r="B4701" s="132"/>
      <c r="C4701" s="133"/>
      <c r="D4701" s="133"/>
      <c r="E4701" s="134"/>
      <c r="F4701" s="133"/>
      <c r="G4701" s="133"/>
      <c r="H4701" s="106"/>
      <c r="I4701" s="132"/>
      <c r="J4701" s="133"/>
      <c r="K4701" s="133"/>
      <c r="L4701" s="134"/>
      <c r="M4701" s="133"/>
      <c r="N4701" s="133"/>
      <c r="O4701" s="106"/>
      <c r="P4701" s="132"/>
      <c r="Q4701" s="133"/>
      <c r="R4701" s="133"/>
      <c r="S4701" s="134"/>
      <c r="T4701" s="133"/>
      <c r="U4701" s="133"/>
    </row>
    <row r="4702" spans="1:21" s="148" customFormat="1" x14ac:dyDescent="0.3">
      <c r="A4702" s="111"/>
      <c r="B4702" s="133"/>
      <c r="C4702" s="132"/>
      <c r="D4702" s="134"/>
      <c r="E4702" s="133"/>
      <c r="F4702" s="135"/>
      <c r="G4702" s="136"/>
      <c r="H4702" s="106"/>
      <c r="I4702" s="133"/>
      <c r="J4702" s="132"/>
      <c r="K4702" s="134"/>
      <c r="L4702" s="133"/>
      <c r="M4702" s="135"/>
      <c r="N4702" s="136"/>
      <c r="O4702" s="106"/>
      <c r="P4702" s="133"/>
      <c r="Q4702" s="132"/>
      <c r="R4702" s="134"/>
      <c r="S4702" s="133"/>
      <c r="T4702" s="135"/>
      <c r="U4702" s="136"/>
    </row>
    <row r="4703" spans="1:21" s="148" customFormat="1" x14ac:dyDescent="0.3">
      <c r="A4703" s="111"/>
      <c r="B4703" s="135"/>
      <c r="C4703" s="134"/>
      <c r="D4703" s="132"/>
      <c r="E4703" s="135"/>
      <c r="F4703" s="135"/>
      <c r="G4703" s="137"/>
      <c r="H4703" s="106"/>
      <c r="I4703" s="135"/>
      <c r="J4703" s="134"/>
      <c r="K4703" s="132"/>
      <c r="L4703" s="135"/>
      <c r="M4703" s="135"/>
      <c r="N4703" s="137"/>
      <c r="O4703" s="106"/>
      <c r="P4703" s="135"/>
      <c r="Q4703" s="134"/>
      <c r="R4703" s="132"/>
      <c r="S4703" s="135"/>
      <c r="T4703" s="135"/>
      <c r="U4703" s="137"/>
    </row>
    <row r="4704" spans="1:21" s="148" customFormat="1" x14ac:dyDescent="0.3">
      <c r="A4704" s="111"/>
      <c r="B4704" s="134"/>
      <c r="C4704" s="135"/>
      <c r="D4704" s="136"/>
      <c r="E4704" s="132"/>
      <c r="F4704" s="137"/>
      <c r="G4704" s="135"/>
      <c r="H4704" s="106"/>
      <c r="I4704" s="134"/>
      <c r="J4704" s="135"/>
      <c r="K4704" s="136"/>
      <c r="L4704" s="132"/>
      <c r="M4704" s="137"/>
      <c r="N4704" s="135"/>
      <c r="O4704" s="106"/>
      <c r="P4704" s="134"/>
      <c r="Q4704" s="135"/>
      <c r="R4704" s="136"/>
      <c r="S4704" s="132"/>
      <c r="T4704" s="137"/>
      <c r="U4704" s="135"/>
    </row>
    <row r="4705" spans="1:21" s="148" customFormat="1" x14ac:dyDescent="0.3">
      <c r="A4705" s="111"/>
      <c r="B4705" s="137"/>
      <c r="C4705" s="136"/>
      <c r="D4705" s="135"/>
      <c r="E4705" s="137"/>
      <c r="F4705" s="132"/>
      <c r="G4705" s="134"/>
      <c r="H4705" s="106"/>
      <c r="I4705" s="137"/>
      <c r="J4705" s="136"/>
      <c r="K4705" s="135"/>
      <c r="L4705" s="137"/>
      <c r="M4705" s="132"/>
      <c r="N4705" s="134"/>
      <c r="O4705" s="106"/>
      <c r="P4705" s="137"/>
      <c r="Q4705" s="136"/>
      <c r="R4705" s="135"/>
      <c r="S4705" s="137"/>
      <c r="T4705" s="132"/>
      <c r="U4705" s="134"/>
    </row>
    <row r="4706" spans="1:21" s="148" customFormat="1" x14ac:dyDescent="0.3">
      <c r="A4706" s="111"/>
      <c r="B4706" s="135"/>
      <c r="C4706" s="137"/>
      <c r="D4706" s="137"/>
      <c r="E4706" s="135"/>
      <c r="F4706" s="134"/>
      <c r="G4706" s="132"/>
      <c r="H4706" s="106"/>
      <c r="I4706" s="135"/>
      <c r="J4706" s="137"/>
      <c r="K4706" s="137"/>
      <c r="L4706" s="135"/>
      <c r="M4706" s="134"/>
      <c r="N4706" s="132"/>
      <c r="O4706" s="106"/>
      <c r="P4706" s="135"/>
      <c r="Q4706" s="137"/>
      <c r="R4706" s="137"/>
      <c r="S4706" s="135"/>
      <c r="T4706" s="134"/>
      <c r="U4706" s="132"/>
    </row>
    <row r="4707" spans="1:21" s="148" customFormat="1" x14ac:dyDescent="0.3">
      <c r="A4707" s="111"/>
      <c r="B4707" s="136"/>
      <c r="C4707" s="138"/>
      <c r="D4707" s="135"/>
      <c r="E4707" s="138"/>
      <c r="F4707" s="136"/>
      <c r="G4707" s="138"/>
      <c r="H4707" s="106"/>
      <c r="I4707" s="136"/>
      <c r="J4707" s="138"/>
      <c r="K4707" s="135"/>
      <c r="L4707" s="138"/>
      <c r="M4707" s="136"/>
      <c r="N4707" s="138"/>
      <c r="O4707" s="106"/>
      <c r="P4707" s="136"/>
      <c r="Q4707" s="138"/>
      <c r="R4707" s="135"/>
      <c r="S4707" s="138"/>
      <c r="T4707" s="136"/>
      <c r="U4707" s="138"/>
    </row>
    <row r="4708" spans="1:21" s="148" customFormat="1" x14ac:dyDescent="0.3">
      <c r="A4708" s="111"/>
      <c r="B4708" s="145"/>
      <c r="C4708" s="146"/>
      <c r="D4708" s="145"/>
      <c r="E4708" s="147"/>
      <c r="F4708" s="145"/>
      <c r="G4708" s="146"/>
      <c r="H4708" s="106"/>
      <c r="I4708" s="145"/>
      <c r="J4708" s="146"/>
      <c r="K4708" s="145"/>
      <c r="L4708" s="147"/>
      <c r="M4708" s="145"/>
      <c r="N4708" s="146"/>
      <c r="O4708" s="106"/>
      <c r="P4708" s="145"/>
      <c r="Q4708" s="146"/>
      <c r="R4708" s="145"/>
      <c r="S4708" s="147"/>
      <c r="T4708" s="145"/>
      <c r="U4708" s="146"/>
    </row>
    <row r="4709" spans="1:21" s="148" customFormat="1" x14ac:dyDescent="0.3">
      <c r="A4709" s="111"/>
      <c r="C4709" s="111" t="s">
        <v>197</v>
      </c>
      <c r="D4709" s="111" t="s">
        <v>3</v>
      </c>
      <c r="E4709" s="111" t="s">
        <v>203</v>
      </c>
      <c r="J4709" s="111" t="s">
        <v>197</v>
      </c>
      <c r="K4709" s="111" t="s">
        <v>3</v>
      </c>
      <c r="L4709" s="111" t="s">
        <v>203</v>
      </c>
      <c r="Q4709" s="111" t="s">
        <v>197</v>
      </c>
      <c r="R4709" s="111" t="s">
        <v>3</v>
      </c>
      <c r="S4709" s="111" t="s">
        <v>203</v>
      </c>
    </row>
    <row r="4710" spans="1:21" s="148" customFormat="1" x14ac:dyDescent="0.3">
      <c r="A4710" s="111"/>
      <c r="B4710" s="111" t="s">
        <v>199</v>
      </c>
      <c r="C4710" s="148" t="e">
        <f>AVERAGE(B4701,C4702,D4703,E4704,F4705,G4706)</f>
        <v>#DIV/0!</v>
      </c>
      <c r="D4710" s="148" t="e">
        <f>STDEV(B4701,C4702,D4703,E4704,F4705,G4706)</f>
        <v>#DIV/0!</v>
      </c>
      <c r="E4710" s="148" t="e">
        <f>ROUND((D4710/C4710)*100,2)&amp;"%"</f>
        <v>#DIV/0!</v>
      </c>
      <c r="I4710" s="111" t="s">
        <v>199</v>
      </c>
      <c r="J4710" s="148" t="e">
        <f>AVERAGE(I4701,J4702,K4703,L4704,M4705,N4706)</f>
        <v>#DIV/0!</v>
      </c>
      <c r="K4710" s="148" t="e">
        <f>STDEV(I4701,J4702,K4703,L4704,M4705,N4706)</f>
        <v>#DIV/0!</v>
      </c>
      <c r="L4710" s="148" t="e">
        <f>ROUND((K4710/J4710)*100,2)&amp;"%"</f>
        <v>#DIV/0!</v>
      </c>
      <c r="P4710" s="111" t="s">
        <v>199</v>
      </c>
      <c r="Q4710" s="148" t="e">
        <f>AVERAGE(P4701,Q4702,R4703,S4704,T4705,U4706)</f>
        <v>#DIV/0!</v>
      </c>
      <c r="R4710" s="148" t="e">
        <f>STDEV(P4701,Q4702,R4703,S4704,T4705,U4706)</f>
        <v>#DIV/0!</v>
      </c>
      <c r="S4710" s="148" t="e">
        <f>ROUND((R4710/Q4710)*100,2)&amp;"%"</f>
        <v>#DIV/0!</v>
      </c>
    </row>
    <row r="4711" spans="1:21" s="148" customFormat="1" x14ac:dyDescent="0.3">
      <c r="A4711" s="111"/>
      <c r="B4711" s="111" t="s">
        <v>198</v>
      </c>
      <c r="C4711" s="148" t="e">
        <f>AVERAGE(B4702,C4701,D4701,F4701,G4701,E4702)</f>
        <v>#DIV/0!</v>
      </c>
      <c r="D4711" s="148" t="e">
        <f>STDEV(B4702,C4701,D4701,E4702,F4701,G4701)</f>
        <v>#DIV/0!</v>
      </c>
      <c r="E4711" s="148" t="e">
        <f t="shared" ref="E4711:E4715" si="783">ROUND((D4711/C4711)*100,2)&amp;"%"</f>
        <v>#DIV/0!</v>
      </c>
      <c r="F4711" s="111"/>
      <c r="G4711" s="111"/>
      <c r="I4711" s="111" t="s">
        <v>198</v>
      </c>
      <c r="J4711" s="148" t="e">
        <f>AVERAGE(I4702,J4701,K4701,M4701,N4701,L4702)</f>
        <v>#DIV/0!</v>
      </c>
      <c r="K4711" s="148" t="e">
        <f>STDEV(I4702,J4701,K4701,L4702,M4701,N4701)</f>
        <v>#DIV/0!</v>
      </c>
      <c r="L4711" s="148" t="e">
        <f t="shared" ref="L4711:L4715" si="784">ROUND((K4711/J4711)*100,2)&amp;"%"</f>
        <v>#DIV/0!</v>
      </c>
      <c r="M4711" s="111"/>
      <c r="N4711" s="111"/>
      <c r="P4711" s="111" t="s">
        <v>198</v>
      </c>
      <c r="Q4711" s="148" t="e">
        <f>AVERAGE(P4702,Q4701,R4701,T4701,U4701,S4702)</f>
        <v>#DIV/0!</v>
      </c>
      <c r="R4711" s="148" t="e">
        <f>STDEV(P4702,Q4701,R4701,S4702,T4701,U4701)</f>
        <v>#DIV/0!</v>
      </c>
      <c r="S4711" s="148" t="e">
        <f t="shared" ref="S4711:S4715" si="785">ROUND((R4711/Q4711)*100,2)&amp;"%"</f>
        <v>#DIV/0!</v>
      </c>
      <c r="T4711" s="111"/>
      <c r="U4711" s="111"/>
    </row>
    <row r="4712" spans="1:21" s="148" customFormat="1" x14ac:dyDescent="0.3">
      <c r="A4712" s="111"/>
      <c r="B4712" s="111" t="s">
        <v>200</v>
      </c>
      <c r="C4712" s="148" t="e">
        <f>AVERAGE(B4704,C4703,D4702,E4701,F4706,G4705)</f>
        <v>#DIV/0!</v>
      </c>
      <c r="D4712" s="148" t="e">
        <f>STDEV(B4704,C4703,D4702,E4701,F4706,G4705)</f>
        <v>#DIV/0!</v>
      </c>
      <c r="E4712" s="148" t="e">
        <f t="shared" si="783"/>
        <v>#DIV/0!</v>
      </c>
      <c r="F4712" s="111"/>
      <c r="G4712" s="111"/>
      <c r="I4712" s="111" t="s">
        <v>200</v>
      </c>
      <c r="J4712" s="148" t="e">
        <f>AVERAGE(I4704,J4703,K4702,L4701,M4706,N4705)</f>
        <v>#DIV/0!</v>
      </c>
      <c r="K4712" s="148" t="e">
        <f>STDEV(I4704,J4703,K4702,L4701,M4706,N4705)</f>
        <v>#DIV/0!</v>
      </c>
      <c r="L4712" s="148" t="e">
        <f t="shared" si="784"/>
        <v>#DIV/0!</v>
      </c>
      <c r="M4712" s="111"/>
      <c r="N4712" s="111"/>
      <c r="P4712" s="111" t="s">
        <v>200</v>
      </c>
      <c r="Q4712" s="148" t="e">
        <f>AVERAGE(P4704,Q4703,R4702,S4701,T4706,U4705)</f>
        <v>#DIV/0!</v>
      </c>
      <c r="R4712" s="148" t="e">
        <f>STDEV(P4704,Q4703,R4702,S4701,T4706,U4705)</f>
        <v>#DIV/0!</v>
      </c>
      <c r="S4712" s="148" t="e">
        <f t="shared" si="785"/>
        <v>#DIV/0!</v>
      </c>
      <c r="T4712" s="111"/>
      <c r="U4712" s="111"/>
    </row>
    <row r="4713" spans="1:21" s="148" customFormat="1" x14ac:dyDescent="0.3">
      <c r="A4713" s="111"/>
      <c r="B4713" s="111" t="s">
        <v>201</v>
      </c>
      <c r="C4713" s="148" t="e">
        <f>AVERAGE(B4705,C4706,D4706,E4705,F4704,G4703)</f>
        <v>#DIV/0!</v>
      </c>
      <c r="D4713" s="148" t="e">
        <f>STDEV(B4705,C4706,D4706,E4705,F4704,G4703)</f>
        <v>#DIV/0!</v>
      </c>
      <c r="E4713" s="148" t="e">
        <f t="shared" si="783"/>
        <v>#DIV/0!</v>
      </c>
      <c r="F4713" s="111"/>
      <c r="G4713" s="111"/>
      <c r="I4713" s="111" t="s">
        <v>201</v>
      </c>
      <c r="J4713" s="148" t="e">
        <f>AVERAGE(I4705,J4706,K4706,L4705,M4704,N4703)</f>
        <v>#DIV/0!</v>
      </c>
      <c r="K4713" s="148" t="e">
        <f>STDEV(I4705,J4706,K4706,L4705,M4704,N4703)</f>
        <v>#DIV/0!</v>
      </c>
      <c r="L4713" s="148" t="e">
        <f t="shared" si="784"/>
        <v>#DIV/0!</v>
      </c>
      <c r="M4713" s="111"/>
      <c r="N4713" s="111"/>
      <c r="P4713" s="111" t="s">
        <v>201</v>
      </c>
      <c r="Q4713" s="148" t="e">
        <f>AVERAGE(P4705,Q4706,R4706,S4705,T4704,U4703)</f>
        <v>#DIV/0!</v>
      </c>
      <c r="R4713" s="148" t="e">
        <f>STDEV(P4705,Q4706,R4706,S4705,T4704,U4703)</f>
        <v>#DIV/0!</v>
      </c>
      <c r="S4713" s="148" t="e">
        <f t="shared" si="785"/>
        <v>#DIV/0!</v>
      </c>
      <c r="T4713" s="111"/>
      <c r="U4713" s="111"/>
    </row>
    <row r="4714" spans="1:21" s="148" customFormat="1" x14ac:dyDescent="0.3">
      <c r="A4714" s="111"/>
      <c r="B4714" s="111" t="s">
        <v>202</v>
      </c>
      <c r="C4714" s="148" t="e">
        <f>AVERAGE(B4707,C4705,D4704,G4702,F4707,E4708)</f>
        <v>#DIV/0!</v>
      </c>
      <c r="D4714" s="148" t="e">
        <f>STDEV(B4707,C4705,D4704,G4702,F4707,E4708)</f>
        <v>#DIV/0!</v>
      </c>
      <c r="E4714" s="148" t="e">
        <f t="shared" si="783"/>
        <v>#DIV/0!</v>
      </c>
      <c r="F4714" s="111"/>
      <c r="G4714" s="111"/>
      <c r="I4714" s="111" t="s">
        <v>202</v>
      </c>
      <c r="J4714" s="148" t="e">
        <f>AVERAGE(I4707,J4705,K4704,N4702,M4707,L4708)</f>
        <v>#DIV/0!</v>
      </c>
      <c r="K4714" s="148" t="e">
        <f>STDEV(I4707,J4705,K4704,N4702,M4707,L4708)</f>
        <v>#DIV/0!</v>
      </c>
      <c r="L4714" s="148" t="e">
        <f t="shared" si="784"/>
        <v>#DIV/0!</v>
      </c>
      <c r="M4714" s="111"/>
      <c r="N4714" s="111"/>
      <c r="P4714" s="111" t="s">
        <v>202</v>
      </c>
      <c r="Q4714" s="148" t="e">
        <f>AVERAGE(P4707,Q4705,R4704,U4702,T4707,S4708)</f>
        <v>#DIV/0!</v>
      </c>
      <c r="R4714" s="148" t="e">
        <f>STDEV(P4707,Q4705,R4704,U4702,T4707,S4708)</f>
        <v>#DIV/0!</v>
      </c>
      <c r="S4714" s="148" t="e">
        <f t="shared" si="785"/>
        <v>#DIV/0!</v>
      </c>
      <c r="T4714" s="111"/>
      <c r="U4714" s="111"/>
    </row>
    <row r="4715" spans="1:21" s="148" customFormat="1" x14ac:dyDescent="0.3">
      <c r="A4715" s="111"/>
      <c r="B4715" s="111" t="s">
        <v>204</v>
      </c>
      <c r="C4715" s="148" t="e">
        <f>AVERAGE(B4708,C4707,D4708,E4707,F4708,G4707)</f>
        <v>#DIV/0!</v>
      </c>
      <c r="D4715" s="148" t="e">
        <f>STDEV(B4708,C4707,D4708,E4707,F4708,G4707)</f>
        <v>#DIV/0!</v>
      </c>
      <c r="E4715" s="148" t="e">
        <f t="shared" si="783"/>
        <v>#DIV/0!</v>
      </c>
      <c r="F4715" s="111"/>
      <c r="G4715" s="111"/>
      <c r="I4715" s="111" t="s">
        <v>204</v>
      </c>
      <c r="J4715" s="148" t="e">
        <f>AVERAGE(I4708,J4707,K4708,L4707,M4708,N4707)</f>
        <v>#DIV/0!</v>
      </c>
      <c r="K4715" s="148" t="e">
        <f>STDEV(I4708,J4707,K4708,L4707,M4708,N4707)</f>
        <v>#DIV/0!</v>
      </c>
      <c r="L4715" s="148" t="e">
        <f t="shared" si="784"/>
        <v>#DIV/0!</v>
      </c>
      <c r="M4715" s="111"/>
      <c r="N4715" s="111"/>
      <c r="P4715" s="111" t="s">
        <v>204</v>
      </c>
      <c r="Q4715" s="148" t="e">
        <f>AVERAGE(P4708,Q4707,R4708,S4707,T4708,U4707)</f>
        <v>#DIV/0!</v>
      </c>
      <c r="R4715" s="148" t="e">
        <f>STDEV(P4708,Q4707,R4708,S4707,T4708,U4707)</f>
        <v>#DIV/0!</v>
      </c>
      <c r="S4715" s="148" t="e">
        <f t="shared" si="785"/>
        <v>#DIV/0!</v>
      </c>
      <c r="T4715" s="111"/>
      <c r="U4715" s="111"/>
    </row>
    <row r="4716" spans="1:21" s="148" customFormat="1" x14ac:dyDescent="0.3">
      <c r="A4716" s="111"/>
      <c r="B4716" s="111"/>
      <c r="C4716" s="111"/>
      <c r="D4716" s="111"/>
      <c r="E4716" s="111"/>
      <c r="F4716" s="111"/>
      <c r="G4716" s="111"/>
      <c r="I4716" s="111"/>
      <c r="J4716" s="111"/>
      <c r="K4716" s="111"/>
      <c r="L4716" s="111"/>
      <c r="M4716" s="111"/>
      <c r="N4716" s="111"/>
      <c r="P4716" s="111"/>
      <c r="Q4716" s="111"/>
      <c r="R4716" s="111"/>
      <c r="S4716" s="111"/>
      <c r="T4716" s="111"/>
      <c r="U4716" s="111"/>
    </row>
    <row r="4717" spans="1:21" s="148" customFormat="1" x14ac:dyDescent="0.3">
      <c r="A4717" s="111"/>
      <c r="B4717" s="52" t="s">
        <v>194</v>
      </c>
      <c r="C4717" s="106"/>
      <c r="D4717" s="106"/>
      <c r="E4717" s="106"/>
      <c r="F4717" s="106"/>
      <c r="G4717" s="106"/>
      <c r="H4717" s="106"/>
      <c r="I4717" s="52" t="s">
        <v>195</v>
      </c>
      <c r="J4717" s="106"/>
      <c r="K4717" s="106"/>
      <c r="L4717" s="106"/>
      <c r="M4717" s="106"/>
      <c r="N4717" s="106"/>
      <c r="O4717" s="106"/>
      <c r="P4717" s="52" t="s">
        <v>196</v>
      </c>
      <c r="Q4717" s="106"/>
      <c r="R4717" s="106"/>
      <c r="S4717" s="106"/>
      <c r="T4717" s="106"/>
      <c r="U4717" s="106"/>
    </row>
    <row r="4718" spans="1:21" s="148" customFormat="1" x14ac:dyDescent="0.3">
      <c r="A4718" s="111"/>
      <c r="B4718" s="131"/>
      <c r="C4718" s="131"/>
      <c r="D4718" s="131"/>
      <c r="E4718" s="131"/>
      <c r="F4718" s="131"/>
      <c r="G4718" s="131"/>
      <c r="H4718" s="106"/>
      <c r="I4718" s="131"/>
      <c r="J4718" s="131"/>
      <c r="K4718" s="131"/>
      <c r="L4718" s="131"/>
      <c r="M4718" s="131"/>
      <c r="N4718" s="131"/>
      <c r="O4718" s="106"/>
      <c r="P4718" s="131"/>
      <c r="Q4718" s="131"/>
      <c r="R4718" s="131"/>
      <c r="S4718" s="131"/>
      <c r="T4718" s="131"/>
      <c r="U4718" s="131"/>
    </row>
    <row r="4719" spans="1:21" x14ac:dyDescent="0.3">
      <c r="B4719" s="132"/>
      <c r="C4719" s="133"/>
      <c r="D4719" s="133"/>
      <c r="E4719" s="134"/>
      <c r="F4719" s="133"/>
      <c r="G4719" s="133"/>
      <c r="H4719" s="106"/>
      <c r="I4719" s="132"/>
      <c r="J4719" s="133"/>
      <c r="K4719" s="133"/>
      <c r="L4719" s="134"/>
      <c r="M4719" s="133"/>
      <c r="N4719" s="133"/>
      <c r="O4719" s="106"/>
      <c r="P4719" s="132"/>
      <c r="Q4719" s="133"/>
      <c r="R4719" s="133"/>
      <c r="S4719" s="134"/>
      <c r="T4719" s="133"/>
      <c r="U4719" s="133"/>
    </row>
    <row r="4720" spans="1:21" x14ac:dyDescent="0.3">
      <c r="B4720" s="133"/>
      <c r="C4720" s="132"/>
      <c r="D4720" s="134"/>
      <c r="E4720" s="133"/>
      <c r="F4720" s="135"/>
      <c r="G4720" s="136"/>
      <c r="H4720" s="106"/>
      <c r="I4720" s="133"/>
      <c r="J4720" s="132"/>
      <c r="K4720" s="134"/>
      <c r="L4720" s="133"/>
      <c r="M4720" s="135"/>
      <c r="N4720" s="136"/>
      <c r="O4720" s="106"/>
      <c r="P4720" s="133"/>
      <c r="Q4720" s="132"/>
      <c r="R4720" s="134"/>
      <c r="S4720" s="133"/>
      <c r="T4720" s="135"/>
      <c r="U4720" s="136"/>
    </row>
    <row r="4721" spans="2:21" x14ac:dyDescent="0.3">
      <c r="B4721" s="135"/>
      <c r="C4721" s="134"/>
      <c r="D4721" s="132"/>
      <c r="E4721" s="135"/>
      <c r="F4721" s="135"/>
      <c r="G4721" s="137"/>
      <c r="H4721" s="106"/>
      <c r="I4721" s="135"/>
      <c r="J4721" s="134"/>
      <c r="K4721" s="132"/>
      <c r="L4721" s="135"/>
      <c r="M4721" s="135"/>
      <c r="N4721" s="137"/>
      <c r="O4721" s="106"/>
      <c r="P4721" s="135"/>
      <c r="Q4721" s="134"/>
      <c r="R4721" s="132"/>
      <c r="S4721" s="135"/>
      <c r="T4721" s="135"/>
      <c r="U4721" s="137"/>
    </row>
    <row r="4722" spans="2:21" x14ac:dyDescent="0.3">
      <c r="B4722" s="134"/>
      <c r="C4722" s="135"/>
      <c r="D4722" s="136"/>
      <c r="E4722" s="132"/>
      <c r="F4722" s="137"/>
      <c r="G4722" s="135"/>
      <c r="H4722" s="106"/>
      <c r="I4722" s="134"/>
      <c r="J4722" s="135"/>
      <c r="K4722" s="136"/>
      <c r="L4722" s="132"/>
      <c r="M4722" s="137"/>
      <c r="N4722" s="135"/>
      <c r="O4722" s="106"/>
      <c r="P4722" s="134"/>
      <c r="Q4722" s="135"/>
      <c r="R4722" s="136"/>
      <c r="S4722" s="132"/>
      <c r="T4722" s="137"/>
      <c r="U4722" s="135"/>
    </row>
    <row r="4723" spans="2:21" x14ac:dyDescent="0.3">
      <c r="B4723" s="137"/>
      <c r="C4723" s="136"/>
      <c r="D4723" s="135"/>
      <c r="E4723" s="137"/>
      <c r="F4723" s="132"/>
      <c r="G4723" s="134"/>
      <c r="H4723" s="106"/>
      <c r="I4723" s="137"/>
      <c r="J4723" s="136"/>
      <c r="K4723" s="135"/>
      <c r="L4723" s="137"/>
      <c r="M4723" s="132"/>
      <c r="N4723" s="134"/>
      <c r="O4723" s="106"/>
      <c r="P4723" s="137"/>
      <c r="Q4723" s="136"/>
      <c r="R4723" s="135"/>
      <c r="S4723" s="137"/>
      <c r="T4723" s="132"/>
      <c r="U4723" s="134"/>
    </row>
    <row r="4724" spans="2:21" x14ac:dyDescent="0.3">
      <c r="B4724" s="135"/>
      <c r="C4724" s="137"/>
      <c r="D4724" s="137"/>
      <c r="E4724" s="135"/>
      <c r="F4724" s="134"/>
      <c r="G4724" s="132"/>
      <c r="H4724" s="106"/>
      <c r="I4724" s="135"/>
      <c r="J4724" s="137"/>
      <c r="K4724" s="137"/>
      <c r="L4724" s="135"/>
      <c r="M4724" s="134"/>
      <c r="N4724" s="132"/>
      <c r="O4724" s="106"/>
      <c r="P4724" s="135"/>
      <c r="Q4724" s="137"/>
      <c r="R4724" s="137"/>
      <c r="S4724" s="135"/>
      <c r="T4724" s="134"/>
      <c r="U4724" s="132"/>
    </row>
    <row r="4725" spans="2:21" x14ac:dyDescent="0.3">
      <c r="B4725" s="136"/>
      <c r="C4725" s="138"/>
      <c r="D4725" s="135"/>
      <c r="E4725" s="138"/>
      <c r="F4725" s="136"/>
      <c r="G4725" s="138"/>
      <c r="H4725" s="106"/>
      <c r="I4725" s="136"/>
      <c r="J4725" s="138"/>
      <c r="K4725" s="135"/>
      <c r="L4725" s="138"/>
      <c r="M4725" s="136"/>
      <c r="N4725" s="138"/>
      <c r="O4725" s="106"/>
      <c r="P4725" s="136"/>
      <c r="Q4725" s="138"/>
      <c r="R4725" s="135"/>
      <c r="S4725" s="138"/>
      <c r="T4725" s="136"/>
      <c r="U4725" s="138"/>
    </row>
    <row r="4726" spans="2:21" x14ac:dyDescent="0.3">
      <c r="B4726" s="145"/>
      <c r="C4726" s="146"/>
      <c r="D4726" s="145"/>
      <c r="E4726" s="147"/>
      <c r="F4726" s="145"/>
      <c r="G4726" s="146"/>
      <c r="H4726" s="106"/>
      <c r="I4726" s="145"/>
      <c r="J4726" s="146"/>
      <c r="K4726" s="145"/>
      <c r="L4726" s="147"/>
      <c r="M4726" s="145"/>
      <c r="N4726" s="146"/>
      <c r="O4726" s="106"/>
      <c r="P4726" s="145"/>
      <c r="Q4726" s="146"/>
      <c r="R4726" s="145"/>
      <c r="S4726" s="147"/>
      <c r="T4726" s="145"/>
      <c r="U4726" s="146"/>
    </row>
    <row r="4727" spans="2:21" x14ac:dyDescent="0.3">
      <c r="B4727" s="148"/>
      <c r="C4727" s="111" t="s">
        <v>197</v>
      </c>
      <c r="D4727" s="111" t="s">
        <v>3</v>
      </c>
      <c r="E4727" s="111" t="s">
        <v>203</v>
      </c>
      <c r="F4727" s="148"/>
      <c r="G4727" s="148"/>
      <c r="H4727" s="148"/>
      <c r="I4727" s="148"/>
      <c r="J4727" s="111" t="s">
        <v>197</v>
      </c>
      <c r="K4727" s="111" t="s">
        <v>3</v>
      </c>
      <c r="L4727" s="111" t="s">
        <v>203</v>
      </c>
      <c r="M4727" s="148"/>
      <c r="N4727" s="148"/>
      <c r="O4727" s="148"/>
      <c r="P4727" s="148"/>
      <c r="Q4727" s="111" t="s">
        <v>197</v>
      </c>
      <c r="R4727" s="111" t="s">
        <v>3</v>
      </c>
      <c r="S4727" s="111" t="s">
        <v>203</v>
      </c>
      <c r="T4727" s="148"/>
      <c r="U4727" s="148"/>
    </row>
    <row r="4728" spans="2:21" x14ac:dyDescent="0.3">
      <c r="B4728" s="111" t="s">
        <v>199</v>
      </c>
      <c r="C4728" s="148" t="e">
        <f>AVERAGE(B4719,C4720,D4721,E4722,F4723,G4724)</f>
        <v>#DIV/0!</v>
      </c>
      <c r="D4728" s="148" t="e">
        <f>STDEV(B4719,C4720,D4721,E4722,F4723,G4724)</f>
        <v>#DIV/0!</v>
      </c>
      <c r="E4728" s="148" t="e">
        <f>ROUND((D4728/C4728)*100,2)&amp;"%"</f>
        <v>#DIV/0!</v>
      </c>
      <c r="F4728" s="148"/>
      <c r="G4728" s="148"/>
      <c r="H4728" s="148"/>
      <c r="I4728" s="111" t="s">
        <v>199</v>
      </c>
      <c r="J4728" s="148" t="e">
        <f>AVERAGE(I4719,J4720,K4721,L4722,M4723,N4724)</f>
        <v>#DIV/0!</v>
      </c>
      <c r="K4728" s="148" t="e">
        <f>STDEV(I4719,J4720,K4721,L4722,M4723,N4724)</f>
        <v>#DIV/0!</v>
      </c>
      <c r="L4728" s="148" t="e">
        <f>ROUND((K4728/J4728)*100,2)&amp;"%"</f>
        <v>#DIV/0!</v>
      </c>
      <c r="M4728" s="148"/>
      <c r="N4728" s="148"/>
      <c r="O4728" s="148"/>
      <c r="P4728" s="111" t="s">
        <v>199</v>
      </c>
      <c r="Q4728" s="148" t="e">
        <f>AVERAGE(P4719,Q4720,R4721,S4722,T4723,U4724)</f>
        <v>#DIV/0!</v>
      </c>
      <c r="R4728" s="148" t="e">
        <f>STDEV(P4719,Q4720,R4721,S4722,T4723,U4724)</f>
        <v>#DIV/0!</v>
      </c>
      <c r="S4728" s="148" t="e">
        <f>ROUND((R4728/Q4728)*100,2)&amp;"%"</f>
        <v>#DIV/0!</v>
      </c>
      <c r="T4728" s="148"/>
      <c r="U4728" s="148"/>
    </row>
    <row r="4729" spans="2:21" x14ac:dyDescent="0.3">
      <c r="B4729" s="111" t="s">
        <v>198</v>
      </c>
      <c r="C4729" s="148" t="e">
        <f>AVERAGE(B4720,C4719,D4719,F4719,G4719,E4720)</f>
        <v>#DIV/0!</v>
      </c>
      <c r="D4729" s="148" t="e">
        <f>STDEV(B4720,C4719,D4719,E4720,F4719,G4719)</f>
        <v>#DIV/0!</v>
      </c>
      <c r="E4729" s="148" t="e">
        <f t="shared" ref="E4729:E4733" si="786">ROUND((D4729/C4729)*100,2)&amp;"%"</f>
        <v>#DIV/0!</v>
      </c>
      <c r="F4729" s="111"/>
      <c r="G4729" s="111"/>
      <c r="H4729" s="148"/>
      <c r="I4729" s="111" t="s">
        <v>198</v>
      </c>
      <c r="J4729" s="148" t="e">
        <f>AVERAGE(I4720,J4719,K4719,M4719,N4719,L4720)</f>
        <v>#DIV/0!</v>
      </c>
      <c r="K4729" s="148" t="e">
        <f>STDEV(I4720,J4719,K4719,L4720,M4719,N4719)</f>
        <v>#DIV/0!</v>
      </c>
      <c r="L4729" s="148" t="e">
        <f t="shared" ref="L4729:L4733" si="787">ROUND((K4729/J4729)*100,2)&amp;"%"</f>
        <v>#DIV/0!</v>
      </c>
      <c r="M4729" s="111"/>
      <c r="N4729" s="111"/>
      <c r="O4729" s="148"/>
      <c r="P4729" s="111" t="s">
        <v>198</v>
      </c>
      <c r="Q4729" s="148" t="e">
        <f>AVERAGE(P4720,Q4719,R4719,T4719,U4719,S4720)</f>
        <v>#DIV/0!</v>
      </c>
      <c r="R4729" s="148" t="e">
        <f>STDEV(P4720,Q4719,R4719,S4720,T4719,U4719)</f>
        <v>#DIV/0!</v>
      </c>
      <c r="S4729" s="148" t="e">
        <f t="shared" ref="S4729:S4733" si="788">ROUND((R4729/Q4729)*100,2)&amp;"%"</f>
        <v>#DIV/0!</v>
      </c>
      <c r="T4729" s="111"/>
      <c r="U4729" s="111"/>
    </row>
    <row r="4730" spans="2:21" x14ac:dyDescent="0.3">
      <c r="B4730" s="111" t="s">
        <v>200</v>
      </c>
      <c r="C4730" s="148" t="e">
        <f>AVERAGE(B4722,C4721,D4720,E4719,F4724,G4723)</f>
        <v>#DIV/0!</v>
      </c>
      <c r="D4730" s="148" t="e">
        <f>STDEV(B4722,C4721,D4720,E4719,F4724,G4723)</f>
        <v>#DIV/0!</v>
      </c>
      <c r="E4730" s="148" t="e">
        <f t="shared" si="786"/>
        <v>#DIV/0!</v>
      </c>
      <c r="F4730" s="111"/>
      <c r="G4730" s="111"/>
      <c r="H4730" s="148"/>
      <c r="I4730" s="111" t="s">
        <v>200</v>
      </c>
      <c r="J4730" s="148" t="e">
        <f>AVERAGE(I4722,J4721,K4720,L4719,M4724,N4723)</f>
        <v>#DIV/0!</v>
      </c>
      <c r="K4730" s="148" t="e">
        <f>STDEV(I4722,J4721,K4720,L4719,M4724,N4723)</f>
        <v>#DIV/0!</v>
      </c>
      <c r="L4730" s="148" t="e">
        <f t="shared" si="787"/>
        <v>#DIV/0!</v>
      </c>
      <c r="M4730" s="111"/>
      <c r="N4730" s="111"/>
      <c r="O4730" s="148"/>
      <c r="P4730" s="111" t="s">
        <v>200</v>
      </c>
      <c r="Q4730" s="148" t="e">
        <f>AVERAGE(P4722,Q4721,R4720,S4719,T4724,U4723)</f>
        <v>#DIV/0!</v>
      </c>
      <c r="R4730" s="148" t="e">
        <f>STDEV(P4722,Q4721,R4720,S4719,T4724,U4723)</f>
        <v>#DIV/0!</v>
      </c>
      <c r="S4730" s="148" t="e">
        <f t="shared" si="788"/>
        <v>#DIV/0!</v>
      </c>
      <c r="T4730" s="111"/>
      <c r="U4730" s="111"/>
    </row>
    <row r="4731" spans="2:21" x14ac:dyDescent="0.3">
      <c r="B4731" s="111" t="s">
        <v>201</v>
      </c>
      <c r="C4731" s="148" t="e">
        <f>AVERAGE(B4723,C4724,D4724,E4723,F4722,G4721)</f>
        <v>#DIV/0!</v>
      </c>
      <c r="D4731" s="148" t="e">
        <f>STDEV(B4723,C4724,D4724,E4723,F4722,G4721)</f>
        <v>#DIV/0!</v>
      </c>
      <c r="E4731" s="148" t="e">
        <f t="shared" si="786"/>
        <v>#DIV/0!</v>
      </c>
      <c r="F4731" s="111"/>
      <c r="G4731" s="111"/>
      <c r="H4731" s="148"/>
      <c r="I4731" s="111" t="s">
        <v>201</v>
      </c>
      <c r="J4731" s="148" t="e">
        <f>AVERAGE(I4723,J4724,K4724,L4723,M4722,N4721)</f>
        <v>#DIV/0!</v>
      </c>
      <c r="K4731" s="148" t="e">
        <f>STDEV(I4723,J4724,K4724,L4723,M4722,N4721)</f>
        <v>#DIV/0!</v>
      </c>
      <c r="L4731" s="148" t="e">
        <f t="shared" si="787"/>
        <v>#DIV/0!</v>
      </c>
      <c r="M4731" s="111"/>
      <c r="N4731" s="111"/>
      <c r="O4731" s="148"/>
      <c r="P4731" s="111" t="s">
        <v>201</v>
      </c>
      <c r="Q4731" s="148" t="e">
        <f>AVERAGE(P4723,Q4724,R4724,S4723,T4722,U4721)</f>
        <v>#DIV/0!</v>
      </c>
      <c r="R4731" s="148" t="e">
        <f>STDEV(P4723,Q4724,R4724,S4723,T4722,U4721)</f>
        <v>#DIV/0!</v>
      </c>
      <c r="S4731" s="148" t="e">
        <f t="shared" si="788"/>
        <v>#DIV/0!</v>
      </c>
      <c r="T4731" s="111"/>
      <c r="U4731" s="111"/>
    </row>
    <row r="4732" spans="2:21" x14ac:dyDescent="0.3">
      <c r="B4732" s="111" t="s">
        <v>202</v>
      </c>
      <c r="C4732" s="148" t="e">
        <f>AVERAGE(B4725,C4723,D4722,G4720,F4725,E4726)</f>
        <v>#DIV/0!</v>
      </c>
      <c r="D4732" s="148" t="e">
        <f>STDEV(B4725,C4723,D4722,G4720,F4725,E4726)</f>
        <v>#DIV/0!</v>
      </c>
      <c r="E4732" s="148" t="e">
        <f t="shared" si="786"/>
        <v>#DIV/0!</v>
      </c>
      <c r="F4732" s="111"/>
      <c r="G4732" s="111"/>
      <c r="H4732" s="148"/>
      <c r="I4732" s="111" t="s">
        <v>202</v>
      </c>
      <c r="J4732" s="148" t="e">
        <f>AVERAGE(I4725,J4723,K4722,N4720,M4725,L4726)</f>
        <v>#DIV/0!</v>
      </c>
      <c r="K4732" s="148" t="e">
        <f>STDEV(I4725,J4723,K4722,N4720,M4725,L4726)</f>
        <v>#DIV/0!</v>
      </c>
      <c r="L4732" s="148" t="e">
        <f t="shared" si="787"/>
        <v>#DIV/0!</v>
      </c>
      <c r="M4732" s="111"/>
      <c r="N4732" s="111"/>
      <c r="O4732" s="148"/>
      <c r="P4732" s="111" t="s">
        <v>202</v>
      </c>
      <c r="Q4732" s="148" t="e">
        <f>AVERAGE(P4725,Q4723,R4722,U4720,T4725,S4726)</f>
        <v>#DIV/0!</v>
      </c>
      <c r="R4732" s="148" t="e">
        <f>STDEV(P4725,Q4723,R4722,U4720,T4725,S4726)</f>
        <v>#DIV/0!</v>
      </c>
      <c r="S4732" s="148" t="e">
        <f t="shared" si="788"/>
        <v>#DIV/0!</v>
      </c>
      <c r="T4732" s="111"/>
      <c r="U4732" s="111"/>
    </row>
    <row r="4733" spans="2:21" x14ac:dyDescent="0.3">
      <c r="B4733" s="111" t="s">
        <v>204</v>
      </c>
      <c r="C4733" s="148" t="e">
        <f>AVERAGE(B4726,C4725,D4726,E4725,F4726,G4725)</f>
        <v>#DIV/0!</v>
      </c>
      <c r="D4733" s="148" t="e">
        <f>STDEV(B4726,C4725,D4726,E4725,F4726,G4725)</f>
        <v>#DIV/0!</v>
      </c>
      <c r="E4733" s="148" t="e">
        <f t="shared" si="786"/>
        <v>#DIV/0!</v>
      </c>
      <c r="F4733" s="111"/>
      <c r="G4733" s="111"/>
      <c r="H4733" s="148"/>
      <c r="I4733" s="111" t="s">
        <v>204</v>
      </c>
      <c r="J4733" s="148" t="e">
        <f>AVERAGE(I4726,J4725,K4726,L4725,M4726,N4725)</f>
        <v>#DIV/0!</v>
      </c>
      <c r="K4733" s="148" t="e">
        <f>STDEV(I4726,J4725,K4726,L4725,M4726,N4725)</f>
        <v>#DIV/0!</v>
      </c>
      <c r="L4733" s="148" t="e">
        <f t="shared" si="787"/>
        <v>#DIV/0!</v>
      </c>
      <c r="M4733" s="111"/>
      <c r="N4733" s="111"/>
      <c r="O4733" s="148"/>
      <c r="P4733" s="111" t="s">
        <v>204</v>
      </c>
      <c r="Q4733" s="148" t="e">
        <f>AVERAGE(P4726,Q4725,R4726,S4725,T4726,U4725)</f>
        <v>#DIV/0!</v>
      </c>
      <c r="R4733" s="148" t="e">
        <f>STDEV(P4726,Q4725,R4726,S4725,T4726,U4725)</f>
        <v>#DIV/0!</v>
      </c>
      <c r="S4733" s="148" t="e">
        <f t="shared" si="788"/>
        <v>#DIV/0!</v>
      </c>
      <c r="T4733" s="111"/>
      <c r="U4733" s="111"/>
    </row>
    <row r="4734" spans="2:21" x14ac:dyDescent="0.3">
      <c r="B4734" s="111"/>
      <c r="C4734" s="111"/>
      <c r="D4734" s="111"/>
      <c r="E4734" s="111"/>
      <c r="F4734" s="111"/>
      <c r="G4734" s="111"/>
      <c r="H4734" s="148"/>
      <c r="I4734" s="111"/>
      <c r="J4734" s="111"/>
      <c r="K4734" s="111"/>
      <c r="L4734" s="111"/>
      <c r="M4734" s="111"/>
      <c r="N4734" s="111"/>
      <c r="O4734" s="148"/>
      <c r="P4734" s="111"/>
      <c r="Q4734" s="111"/>
      <c r="R4734" s="111"/>
      <c r="S4734" s="111"/>
      <c r="T4734" s="111"/>
      <c r="U4734" s="111"/>
    </row>
    <row r="4735" spans="2:21" x14ac:dyDescent="0.3">
      <c r="B4735" s="52" t="s">
        <v>194</v>
      </c>
      <c r="C4735" s="106"/>
      <c r="D4735" s="106"/>
      <c r="E4735" s="106"/>
      <c r="F4735" s="106"/>
      <c r="G4735" s="106"/>
      <c r="H4735" s="106"/>
      <c r="I4735" s="52" t="s">
        <v>195</v>
      </c>
      <c r="J4735" s="106"/>
      <c r="K4735" s="106"/>
      <c r="L4735" s="106"/>
      <c r="M4735" s="106"/>
      <c r="N4735" s="106"/>
      <c r="O4735" s="106"/>
      <c r="P4735" s="52" t="s">
        <v>196</v>
      </c>
      <c r="Q4735" s="106"/>
      <c r="R4735" s="106"/>
      <c r="S4735" s="106"/>
      <c r="T4735" s="106"/>
      <c r="U4735" s="106"/>
    </row>
    <row r="4736" spans="2:21" x14ac:dyDescent="0.3">
      <c r="B4736" s="131"/>
      <c r="C4736" s="131"/>
      <c r="D4736" s="131"/>
      <c r="E4736" s="131"/>
      <c r="F4736" s="131"/>
      <c r="G4736" s="131"/>
      <c r="H4736" s="106"/>
      <c r="I4736" s="131"/>
      <c r="J4736" s="131"/>
      <c r="K4736" s="131"/>
      <c r="L4736" s="131"/>
      <c r="M4736" s="131"/>
      <c r="N4736" s="131"/>
      <c r="O4736" s="106"/>
      <c r="P4736" s="131"/>
      <c r="Q4736" s="131"/>
      <c r="R4736" s="131"/>
      <c r="S4736" s="131"/>
      <c r="T4736" s="131"/>
      <c r="U4736" s="131"/>
    </row>
    <row r="4737" spans="2:21" x14ac:dyDescent="0.3">
      <c r="B4737" s="132"/>
      <c r="C4737" s="133"/>
      <c r="D4737" s="133"/>
      <c r="E4737" s="134"/>
      <c r="F4737" s="133"/>
      <c r="G4737" s="133"/>
      <c r="H4737" s="106"/>
      <c r="I4737" s="132"/>
      <c r="J4737" s="133"/>
      <c r="K4737" s="133"/>
      <c r="L4737" s="134"/>
      <c r="M4737" s="133"/>
      <c r="N4737" s="133"/>
      <c r="O4737" s="106"/>
      <c r="P4737" s="132"/>
      <c r="Q4737" s="133"/>
      <c r="R4737" s="133"/>
      <c r="S4737" s="134"/>
      <c r="T4737" s="133"/>
      <c r="U4737" s="133"/>
    </row>
    <row r="4738" spans="2:21" x14ac:dyDescent="0.3">
      <c r="B4738" s="133"/>
      <c r="C4738" s="132"/>
      <c r="D4738" s="134"/>
      <c r="E4738" s="133"/>
      <c r="F4738" s="135"/>
      <c r="G4738" s="136"/>
      <c r="H4738" s="106"/>
      <c r="I4738" s="133"/>
      <c r="J4738" s="132"/>
      <c r="K4738" s="134"/>
      <c r="L4738" s="133"/>
      <c r="M4738" s="135"/>
      <c r="N4738" s="136"/>
      <c r="O4738" s="106"/>
      <c r="P4738" s="133"/>
      <c r="Q4738" s="132"/>
      <c r="R4738" s="134"/>
      <c r="S4738" s="133"/>
      <c r="T4738" s="135"/>
      <c r="U4738" s="136"/>
    </row>
    <row r="4739" spans="2:21" x14ac:dyDescent="0.3">
      <c r="B4739" s="135"/>
      <c r="C4739" s="134"/>
      <c r="D4739" s="132"/>
      <c r="E4739" s="135"/>
      <c r="F4739" s="135"/>
      <c r="G4739" s="137"/>
      <c r="H4739" s="106"/>
      <c r="I4739" s="135"/>
      <c r="J4739" s="134"/>
      <c r="K4739" s="132"/>
      <c r="L4739" s="135"/>
      <c r="M4739" s="135"/>
      <c r="N4739" s="137"/>
      <c r="O4739" s="106"/>
      <c r="P4739" s="135"/>
      <c r="Q4739" s="134"/>
      <c r="R4739" s="132"/>
      <c r="S4739" s="135"/>
      <c r="T4739" s="135"/>
      <c r="U4739" s="137"/>
    </row>
    <row r="4740" spans="2:21" x14ac:dyDescent="0.3">
      <c r="B4740" s="134"/>
      <c r="C4740" s="135"/>
      <c r="D4740" s="136"/>
      <c r="E4740" s="132"/>
      <c r="F4740" s="137"/>
      <c r="G4740" s="135"/>
      <c r="H4740" s="106"/>
      <c r="I4740" s="134"/>
      <c r="J4740" s="135"/>
      <c r="K4740" s="136"/>
      <c r="L4740" s="132"/>
      <c r="M4740" s="137"/>
      <c r="N4740" s="135"/>
      <c r="O4740" s="106"/>
      <c r="P4740" s="134"/>
      <c r="Q4740" s="135"/>
      <c r="R4740" s="136"/>
      <c r="S4740" s="132"/>
      <c r="T4740" s="137"/>
      <c r="U4740" s="135"/>
    </row>
    <row r="4741" spans="2:21" x14ac:dyDescent="0.3">
      <c r="B4741" s="137"/>
      <c r="C4741" s="136"/>
      <c r="D4741" s="135"/>
      <c r="E4741" s="137"/>
      <c r="F4741" s="132"/>
      <c r="G4741" s="134"/>
      <c r="H4741" s="106"/>
      <c r="I4741" s="137"/>
      <c r="J4741" s="136"/>
      <c r="K4741" s="135"/>
      <c r="L4741" s="137"/>
      <c r="M4741" s="132"/>
      <c r="N4741" s="134"/>
      <c r="O4741" s="106"/>
      <c r="P4741" s="137"/>
      <c r="Q4741" s="136"/>
      <c r="R4741" s="135"/>
      <c r="S4741" s="137"/>
      <c r="T4741" s="132"/>
      <c r="U4741" s="134"/>
    </row>
    <row r="4742" spans="2:21" x14ac:dyDescent="0.3">
      <c r="B4742" s="135"/>
      <c r="C4742" s="137"/>
      <c r="D4742" s="137"/>
      <c r="E4742" s="135"/>
      <c r="F4742" s="134"/>
      <c r="G4742" s="132"/>
      <c r="H4742" s="106"/>
      <c r="I4742" s="135"/>
      <c r="J4742" s="137"/>
      <c r="K4742" s="137"/>
      <c r="L4742" s="135"/>
      <c r="M4742" s="134"/>
      <c r="N4742" s="132"/>
      <c r="O4742" s="106"/>
      <c r="P4742" s="135"/>
      <c r="Q4742" s="137"/>
      <c r="R4742" s="137"/>
      <c r="S4742" s="135"/>
      <c r="T4742" s="134"/>
      <c r="U4742" s="132"/>
    </row>
    <row r="4743" spans="2:21" x14ac:dyDescent="0.3">
      <c r="B4743" s="136"/>
      <c r="C4743" s="138"/>
      <c r="D4743" s="135"/>
      <c r="E4743" s="138"/>
      <c r="F4743" s="136"/>
      <c r="G4743" s="138"/>
      <c r="H4743" s="106"/>
      <c r="I4743" s="136"/>
      <c r="J4743" s="138"/>
      <c r="K4743" s="135"/>
      <c r="L4743" s="138"/>
      <c r="M4743" s="136"/>
      <c r="N4743" s="138"/>
      <c r="O4743" s="106"/>
      <c r="P4743" s="136"/>
      <c r="Q4743" s="138"/>
      <c r="R4743" s="135"/>
      <c r="S4743" s="138"/>
      <c r="T4743" s="136"/>
      <c r="U4743" s="138"/>
    </row>
    <row r="4744" spans="2:21" x14ac:dyDescent="0.3">
      <c r="B4744" s="145"/>
      <c r="C4744" s="146"/>
      <c r="D4744" s="145"/>
      <c r="E4744" s="147"/>
      <c r="F4744" s="145"/>
      <c r="G4744" s="146"/>
      <c r="H4744" s="106"/>
      <c r="I4744" s="145"/>
      <c r="J4744" s="146"/>
      <c r="K4744" s="145"/>
      <c r="L4744" s="147"/>
      <c r="M4744" s="145"/>
      <c r="N4744" s="146"/>
      <c r="O4744" s="106"/>
      <c r="P4744" s="145"/>
      <c r="Q4744" s="146"/>
      <c r="R4744" s="145"/>
      <c r="S4744" s="147"/>
      <c r="T4744" s="145"/>
      <c r="U4744" s="146"/>
    </row>
    <row r="4745" spans="2:21" x14ac:dyDescent="0.3">
      <c r="B4745" s="148"/>
      <c r="C4745" s="111" t="s">
        <v>197</v>
      </c>
      <c r="D4745" s="111" t="s">
        <v>3</v>
      </c>
      <c r="E4745" s="111" t="s">
        <v>203</v>
      </c>
      <c r="F4745" s="148"/>
      <c r="G4745" s="148"/>
      <c r="H4745" s="148"/>
      <c r="I4745" s="148"/>
      <c r="J4745" s="111" t="s">
        <v>197</v>
      </c>
      <c r="K4745" s="111" t="s">
        <v>3</v>
      </c>
      <c r="L4745" s="111" t="s">
        <v>203</v>
      </c>
      <c r="M4745" s="148"/>
      <c r="N4745" s="148"/>
      <c r="O4745" s="148"/>
      <c r="P4745" s="148"/>
      <c r="Q4745" s="111" t="s">
        <v>197</v>
      </c>
      <c r="R4745" s="111" t="s">
        <v>3</v>
      </c>
      <c r="S4745" s="111" t="s">
        <v>203</v>
      </c>
      <c r="T4745" s="148"/>
      <c r="U4745" s="148"/>
    </row>
    <row r="4746" spans="2:21" x14ac:dyDescent="0.3">
      <c r="B4746" s="111" t="s">
        <v>199</v>
      </c>
      <c r="C4746" s="148" t="e">
        <f>AVERAGE(B4737,C4738,D4739,E4740,F4741,G4742)</f>
        <v>#DIV/0!</v>
      </c>
      <c r="D4746" s="148" t="e">
        <f>STDEV(B4737,C4738,D4739,E4740,F4741,G4742)</f>
        <v>#DIV/0!</v>
      </c>
      <c r="E4746" s="148" t="e">
        <f>ROUND((D4746/C4746)*100,2)&amp;"%"</f>
        <v>#DIV/0!</v>
      </c>
      <c r="F4746" s="148"/>
      <c r="G4746" s="148"/>
      <c r="H4746" s="148"/>
      <c r="I4746" s="111" t="s">
        <v>199</v>
      </c>
      <c r="J4746" s="148" t="e">
        <f>AVERAGE(I4737,J4738,K4739,L4740,M4741,N4742)</f>
        <v>#DIV/0!</v>
      </c>
      <c r="K4746" s="148" t="e">
        <f>STDEV(I4737,J4738,K4739,L4740,M4741,N4742)</f>
        <v>#DIV/0!</v>
      </c>
      <c r="L4746" s="148" t="e">
        <f>ROUND((K4746/J4746)*100,2)&amp;"%"</f>
        <v>#DIV/0!</v>
      </c>
      <c r="M4746" s="148"/>
      <c r="N4746" s="148"/>
      <c r="O4746" s="148"/>
      <c r="P4746" s="111" t="s">
        <v>199</v>
      </c>
      <c r="Q4746" s="148" t="e">
        <f>AVERAGE(P4737,Q4738,R4739,S4740,T4741,U4742)</f>
        <v>#DIV/0!</v>
      </c>
      <c r="R4746" s="148" t="e">
        <f>STDEV(P4737,Q4738,R4739,S4740,T4741,U4742)</f>
        <v>#DIV/0!</v>
      </c>
      <c r="S4746" s="148" t="e">
        <f>ROUND((R4746/Q4746)*100,2)&amp;"%"</f>
        <v>#DIV/0!</v>
      </c>
      <c r="T4746" s="148"/>
      <c r="U4746" s="148"/>
    </row>
    <row r="4747" spans="2:21" x14ac:dyDescent="0.3">
      <c r="B4747" s="111" t="s">
        <v>198</v>
      </c>
      <c r="C4747" s="148" t="e">
        <f>AVERAGE(B4738,C4737,D4737,F4737,G4737,E4738)</f>
        <v>#DIV/0!</v>
      </c>
      <c r="D4747" s="148" t="e">
        <f>STDEV(B4738,C4737,D4737,E4738,F4737,G4737)</f>
        <v>#DIV/0!</v>
      </c>
      <c r="E4747" s="148" t="e">
        <f t="shared" ref="E4747:E4751" si="789">ROUND((D4747/C4747)*100,2)&amp;"%"</f>
        <v>#DIV/0!</v>
      </c>
      <c r="F4747" s="111"/>
      <c r="G4747" s="111"/>
      <c r="H4747" s="148"/>
      <c r="I4747" s="111" t="s">
        <v>198</v>
      </c>
      <c r="J4747" s="148" t="e">
        <f>AVERAGE(I4738,J4737,K4737,M4737,N4737,L4738)</f>
        <v>#DIV/0!</v>
      </c>
      <c r="K4747" s="148" t="e">
        <f>STDEV(I4738,J4737,K4737,L4738,M4737,N4737)</f>
        <v>#DIV/0!</v>
      </c>
      <c r="L4747" s="148" t="e">
        <f t="shared" ref="L4747:L4751" si="790">ROUND((K4747/J4747)*100,2)&amp;"%"</f>
        <v>#DIV/0!</v>
      </c>
      <c r="M4747" s="111"/>
      <c r="N4747" s="111"/>
      <c r="O4747" s="148"/>
      <c r="P4747" s="111" t="s">
        <v>198</v>
      </c>
      <c r="Q4747" s="148" t="e">
        <f>AVERAGE(P4738,Q4737,R4737,T4737,U4737,S4738)</f>
        <v>#DIV/0!</v>
      </c>
      <c r="R4747" s="148" t="e">
        <f>STDEV(P4738,Q4737,R4737,S4738,T4737,U4737)</f>
        <v>#DIV/0!</v>
      </c>
      <c r="S4747" s="148" t="e">
        <f t="shared" ref="S4747:S4751" si="791">ROUND((R4747/Q4747)*100,2)&amp;"%"</f>
        <v>#DIV/0!</v>
      </c>
      <c r="T4747" s="111"/>
      <c r="U4747" s="111"/>
    </row>
    <row r="4748" spans="2:21" x14ac:dyDescent="0.3">
      <c r="B4748" s="111" t="s">
        <v>200</v>
      </c>
      <c r="C4748" s="148" t="e">
        <f>AVERAGE(B4740,C4739,D4738,E4737,F4742,G4741)</f>
        <v>#DIV/0!</v>
      </c>
      <c r="D4748" s="148" t="e">
        <f>STDEV(B4740,C4739,D4738,E4737,F4742,G4741)</f>
        <v>#DIV/0!</v>
      </c>
      <c r="E4748" s="148" t="e">
        <f t="shared" si="789"/>
        <v>#DIV/0!</v>
      </c>
      <c r="F4748" s="111"/>
      <c r="G4748" s="111"/>
      <c r="H4748" s="148"/>
      <c r="I4748" s="111" t="s">
        <v>200</v>
      </c>
      <c r="J4748" s="148" t="e">
        <f>AVERAGE(I4740,J4739,K4738,L4737,M4742,N4741)</f>
        <v>#DIV/0!</v>
      </c>
      <c r="K4748" s="148" t="e">
        <f>STDEV(I4740,J4739,K4738,L4737,M4742,N4741)</f>
        <v>#DIV/0!</v>
      </c>
      <c r="L4748" s="148" t="e">
        <f t="shared" si="790"/>
        <v>#DIV/0!</v>
      </c>
      <c r="M4748" s="111"/>
      <c r="N4748" s="111"/>
      <c r="O4748" s="148"/>
      <c r="P4748" s="111" t="s">
        <v>200</v>
      </c>
      <c r="Q4748" s="148" t="e">
        <f>AVERAGE(P4740,Q4739,R4738,S4737,T4742,U4741)</f>
        <v>#DIV/0!</v>
      </c>
      <c r="R4748" s="148" t="e">
        <f>STDEV(P4740,Q4739,R4738,S4737,T4742,U4741)</f>
        <v>#DIV/0!</v>
      </c>
      <c r="S4748" s="148" t="e">
        <f t="shared" si="791"/>
        <v>#DIV/0!</v>
      </c>
      <c r="T4748" s="111"/>
      <c r="U4748" s="111"/>
    </row>
    <row r="4749" spans="2:21" x14ac:dyDescent="0.3">
      <c r="B4749" s="111" t="s">
        <v>201</v>
      </c>
      <c r="C4749" s="148" t="e">
        <f>AVERAGE(B4741,C4742,D4742,E4741,F4740,G4739)</f>
        <v>#DIV/0!</v>
      </c>
      <c r="D4749" s="148" t="e">
        <f>STDEV(B4741,C4742,D4742,E4741,F4740,G4739)</f>
        <v>#DIV/0!</v>
      </c>
      <c r="E4749" s="148" t="e">
        <f t="shared" si="789"/>
        <v>#DIV/0!</v>
      </c>
      <c r="F4749" s="111"/>
      <c r="G4749" s="111"/>
      <c r="H4749" s="148"/>
      <c r="I4749" s="111" t="s">
        <v>201</v>
      </c>
      <c r="J4749" s="148" t="e">
        <f>AVERAGE(I4741,J4742,K4742,L4741,M4740,N4739)</f>
        <v>#DIV/0!</v>
      </c>
      <c r="K4749" s="148" t="e">
        <f>STDEV(I4741,J4742,K4742,L4741,M4740,N4739)</f>
        <v>#DIV/0!</v>
      </c>
      <c r="L4749" s="148" t="e">
        <f t="shared" si="790"/>
        <v>#DIV/0!</v>
      </c>
      <c r="M4749" s="111"/>
      <c r="N4749" s="111"/>
      <c r="O4749" s="148"/>
      <c r="P4749" s="111" t="s">
        <v>201</v>
      </c>
      <c r="Q4749" s="148" t="e">
        <f>AVERAGE(P4741,Q4742,R4742,S4741,T4740,U4739)</f>
        <v>#DIV/0!</v>
      </c>
      <c r="R4749" s="148" t="e">
        <f>STDEV(P4741,Q4742,R4742,S4741,T4740,U4739)</f>
        <v>#DIV/0!</v>
      </c>
      <c r="S4749" s="148" t="e">
        <f t="shared" si="791"/>
        <v>#DIV/0!</v>
      </c>
      <c r="T4749" s="111"/>
      <c r="U4749" s="111"/>
    </row>
    <row r="4750" spans="2:21" x14ac:dyDescent="0.3">
      <c r="B4750" s="111" t="s">
        <v>202</v>
      </c>
      <c r="C4750" s="148" t="e">
        <f>AVERAGE(B4743,C4741,D4740,G4738,F4743,E4744)</f>
        <v>#DIV/0!</v>
      </c>
      <c r="D4750" s="148" t="e">
        <f>STDEV(B4743,C4741,D4740,G4738,F4743,E4744)</f>
        <v>#DIV/0!</v>
      </c>
      <c r="E4750" s="148" t="e">
        <f t="shared" si="789"/>
        <v>#DIV/0!</v>
      </c>
      <c r="F4750" s="111"/>
      <c r="G4750" s="111"/>
      <c r="H4750" s="148"/>
      <c r="I4750" s="111" t="s">
        <v>202</v>
      </c>
      <c r="J4750" s="148" t="e">
        <f>AVERAGE(I4743,J4741,K4740,N4738,M4743,L4744)</f>
        <v>#DIV/0!</v>
      </c>
      <c r="K4750" s="148" t="e">
        <f>STDEV(I4743,J4741,K4740,N4738,M4743,L4744)</f>
        <v>#DIV/0!</v>
      </c>
      <c r="L4750" s="148" t="e">
        <f t="shared" si="790"/>
        <v>#DIV/0!</v>
      </c>
      <c r="M4750" s="111"/>
      <c r="N4750" s="111"/>
      <c r="O4750" s="148"/>
      <c r="P4750" s="111" t="s">
        <v>202</v>
      </c>
      <c r="Q4750" s="148" t="e">
        <f>AVERAGE(P4743,Q4741,R4740,U4738,T4743,S4744)</f>
        <v>#DIV/0!</v>
      </c>
      <c r="R4750" s="148" t="e">
        <f>STDEV(P4743,Q4741,R4740,U4738,T4743,S4744)</f>
        <v>#DIV/0!</v>
      </c>
      <c r="S4750" s="148" t="e">
        <f t="shared" si="791"/>
        <v>#DIV/0!</v>
      </c>
      <c r="T4750" s="111"/>
      <c r="U4750" s="111"/>
    </row>
    <row r="4751" spans="2:21" x14ac:dyDescent="0.3">
      <c r="B4751" s="111" t="s">
        <v>204</v>
      </c>
      <c r="C4751" s="148" t="e">
        <f>AVERAGE(B4744,C4743,D4744,E4743,F4744,G4743)</f>
        <v>#DIV/0!</v>
      </c>
      <c r="D4751" s="148" t="e">
        <f>STDEV(B4744,C4743,D4744,E4743,F4744,G4743)</f>
        <v>#DIV/0!</v>
      </c>
      <c r="E4751" s="148" t="e">
        <f t="shared" si="789"/>
        <v>#DIV/0!</v>
      </c>
      <c r="F4751" s="111"/>
      <c r="G4751" s="111"/>
      <c r="H4751" s="148"/>
      <c r="I4751" s="111" t="s">
        <v>204</v>
      </c>
      <c r="J4751" s="148" t="e">
        <f>AVERAGE(I4744,J4743,K4744,L4743,M4744,N4743)</f>
        <v>#DIV/0!</v>
      </c>
      <c r="K4751" s="148" t="e">
        <f>STDEV(I4744,J4743,K4744,L4743,M4744,N4743)</f>
        <v>#DIV/0!</v>
      </c>
      <c r="L4751" s="148" t="e">
        <f t="shared" si="790"/>
        <v>#DIV/0!</v>
      </c>
      <c r="M4751" s="111"/>
      <c r="N4751" s="111"/>
      <c r="O4751" s="148"/>
      <c r="P4751" s="111" t="s">
        <v>204</v>
      </c>
      <c r="Q4751" s="148" t="e">
        <f>AVERAGE(P4744,Q4743,R4744,S4743,T4744,U4743)</f>
        <v>#DIV/0!</v>
      </c>
      <c r="R4751" s="148" t="e">
        <f>STDEV(P4744,Q4743,R4744,S4743,T4744,U4743)</f>
        <v>#DIV/0!</v>
      </c>
      <c r="S4751" s="148" t="e">
        <f t="shared" si="791"/>
        <v>#DIV/0!</v>
      </c>
      <c r="T4751" s="111"/>
      <c r="U4751" s="111"/>
    </row>
    <row r="4752" spans="2:21" x14ac:dyDescent="0.3">
      <c r="B4752" s="111"/>
      <c r="C4752" s="111"/>
      <c r="D4752" s="111"/>
      <c r="E4752" s="111"/>
      <c r="F4752" s="111"/>
      <c r="G4752" s="111"/>
      <c r="H4752" s="148"/>
      <c r="I4752" s="111"/>
      <c r="J4752" s="111"/>
      <c r="K4752" s="111"/>
      <c r="L4752" s="111"/>
      <c r="M4752" s="111"/>
      <c r="N4752" s="111"/>
      <c r="O4752" s="148"/>
      <c r="P4752" s="111"/>
      <c r="Q4752" s="111"/>
      <c r="R4752" s="111"/>
      <c r="S4752" s="111"/>
      <c r="T4752" s="111"/>
      <c r="U4752" s="111"/>
    </row>
    <row r="4753" spans="2:21" x14ac:dyDescent="0.3">
      <c r="B4753" s="52" t="s">
        <v>194</v>
      </c>
      <c r="C4753" s="106"/>
      <c r="D4753" s="106"/>
      <c r="E4753" s="106"/>
      <c r="F4753" s="106"/>
      <c r="G4753" s="106"/>
      <c r="H4753" s="106"/>
      <c r="I4753" s="52" t="s">
        <v>195</v>
      </c>
      <c r="J4753" s="106"/>
      <c r="K4753" s="106"/>
      <c r="L4753" s="106"/>
      <c r="M4753" s="106"/>
      <c r="N4753" s="106"/>
      <c r="O4753" s="106"/>
      <c r="P4753" s="52" t="s">
        <v>196</v>
      </c>
      <c r="Q4753" s="106"/>
      <c r="R4753" s="106"/>
      <c r="S4753" s="106"/>
      <c r="T4753" s="106"/>
      <c r="U4753" s="106"/>
    </row>
    <row r="4754" spans="2:21" x14ac:dyDescent="0.3">
      <c r="B4754" s="131"/>
      <c r="C4754" s="131"/>
      <c r="D4754" s="131"/>
      <c r="E4754" s="131"/>
      <c r="F4754" s="131"/>
      <c r="G4754" s="131"/>
      <c r="H4754" s="106"/>
      <c r="I4754" s="131"/>
      <c r="J4754" s="131"/>
      <c r="K4754" s="131"/>
      <c r="L4754" s="131"/>
      <c r="M4754" s="131"/>
      <c r="N4754" s="131"/>
      <c r="O4754" s="106"/>
      <c r="P4754" s="131"/>
      <c r="Q4754" s="131"/>
      <c r="R4754" s="131"/>
      <c r="S4754" s="131"/>
      <c r="T4754" s="131"/>
      <c r="U4754" s="131"/>
    </row>
    <row r="4755" spans="2:21" x14ac:dyDescent="0.3">
      <c r="B4755" s="132"/>
      <c r="C4755" s="133"/>
      <c r="D4755" s="133"/>
      <c r="E4755" s="134"/>
      <c r="F4755" s="133"/>
      <c r="G4755" s="133"/>
      <c r="H4755" s="106"/>
      <c r="I4755" s="132"/>
      <c r="J4755" s="133"/>
      <c r="K4755" s="133"/>
      <c r="L4755" s="134"/>
      <c r="M4755" s="133"/>
      <c r="N4755" s="133"/>
      <c r="O4755" s="106"/>
      <c r="P4755" s="132"/>
      <c r="Q4755" s="133"/>
      <c r="R4755" s="133"/>
      <c r="S4755" s="134"/>
      <c r="T4755" s="133"/>
      <c r="U4755" s="133"/>
    </row>
    <row r="4756" spans="2:21" x14ac:dyDescent="0.3">
      <c r="B4756" s="133"/>
      <c r="C4756" s="132"/>
      <c r="D4756" s="134"/>
      <c r="E4756" s="133"/>
      <c r="F4756" s="135"/>
      <c r="G4756" s="136"/>
      <c r="H4756" s="106"/>
      <c r="I4756" s="133"/>
      <c r="J4756" s="132"/>
      <c r="K4756" s="134"/>
      <c r="L4756" s="133"/>
      <c r="M4756" s="135"/>
      <c r="N4756" s="136"/>
      <c r="O4756" s="106"/>
      <c r="P4756" s="133"/>
      <c r="Q4756" s="132"/>
      <c r="R4756" s="134"/>
      <c r="S4756" s="133"/>
      <c r="T4756" s="135"/>
      <c r="U4756" s="136"/>
    </row>
    <row r="4757" spans="2:21" x14ac:dyDescent="0.3">
      <c r="B4757" s="135"/>
      <c r="C4757" s="134"/>
      <c r="D4757" s="132"/>
      <c r="E4757" s="135"/>
      <c r="F4757" s="135"/>
      <c r="G4757" s="137"/>
      <c r="H4757" s="106"/>
      <c r="I4757" s="135"/>
      <c r="J4757" s="134"/>
      <c r="K4757" s="132"/>
      <c r="L4757" s="135"/>
      <c r="M4757" s="135"/>
      <c r="N4757" s="137"/>
      <c r="O4757" s="106"/>
      <c r="P4757" s="135"/>
      <c r="Q4757" s="134"/>
      <c r="R4757" s="132"/>
      <c r="S4757" s="135"/>
      <c r="T4757" s="135"/>
      <c r="U4757" s="137"/>
    </row>
    <row r="4758" spans="2:21" x14ac:dyDescent="0.3">
      <c r="B4758" s="134"/>
      <c r="C4758" s="135"/>
      <c r="D4758" s="136"/>
      <c r="E4758" s="132"/>
      <c r="F4758" s="137"/>
      <c r="G4758" s="135"/>
      <c r="H4758" s="106"/>
      <c r="I4758" s="134"/>
      <c r="J4758" s="135"/>
      <c r="K4758" s="136"/>
      <c r="L4758" s="132"/>
      <c r="M4758" s="137"/>
      <c r="N4758" s="135"/>
      <c r="O4758" s="106"/>
      <c r="P4758" s="134"/>
      <c r="Q4758" s="135"/>
      <c r="R4758" s="136"/>
      <c r="S4758" s="132"/>
      <c r="T4758" s="137"/>
      <c r="U4758" s="135"/>
    </row>
    <row r="4759" spans="2:21" x14ac:dyDescent="0.3">
      <c r="B4759" s="137"/>
      <c r="C4759" s="136"/>
      <c r="D4759" s="135"/>
      <c r="E4759" s="137"/>
      <c r="F4759" s="132"/>
      <c r="G4759" s="134"/>
      <c r="H4759" s="106"/>
      <c r="I4759" s="137"/>
      <c r="J4759" s="136"/>
      <c r="K4759" s="135"/>
      <c r="L4759" s="137"/>
      <c r="M4759" s="132"/>
      <c r="N4759" s="134"/>
      <c r="O4759" s="106"/>
      <c r="P4759" s="137"/>
      <c r="Q4759" s="136"/>
      <c r="R4759" s="135"/>
      <c r="S4759" s="137"/>
      <c r="T4759" s="132"/>
      <c r="U4759" s="134"/>
    </row>
    <row r="4760" spans="2:21" x14ac:dyDescent="0.3">
      <c r="B4760" s="135"/>
      <c r="C4760" s="137"/>
      <c r="D4760" s="137"/>
      <c r="E4760" s="135"/>
      <c r="F4760" s="134"/>
      <c r="G4760" s="132"/>
      <c r="H4760" s="106"/>
      <c r="I4760" s="135"/>
      <c r="J4760" s="137"/>
      <c r="K4760" s="137"/>
      <c r="L4760" s="135"/>
      <c r="M4760" s="134"/>
      <c r="N4760" s="132"/>
      <c r="O4760" s="106"/>
      <c r="P4760" s="135"/>
      <c r="Q4760" s="137"/>
      <c r="R4760" s="137"/>
      <c r="S4760" s="135"/>
      <c r="T4760" s="134"/>
      <c r="U4760" s="132"/>
    </row>
    <row r="4761" spans="2:21" x14ac:dyDescent="0.3">
      <c r="B4761" s="136"/>
      <c r="C4761" s="138"/>
      <c r="D4761" s="135"/>
      <c r="E4761" s="138"/>
      <c r="F4761" s="136"/>
      <c r="G4761" s="138"/>
      <c r="H4761" s="106"/>
      <c r="I4761" s="136"/>
      <c r="J4761" s="138"/>
      <c r="K4761" s="135"/>
      <c r="L4761" s="138"/>
      <c r="M4761" s="136"/>
      <c r="N4761" s="138"/>
      <c r="O4761" s="106"/>
      <c r="P4761" s="136"/>
      <c r="Q4761" s="138"/>
      <c r="R4761" s="135"/>
      <c r="S4761" s="138"/>
      <c r="T4761" s="136"/>
      <c r="U4761" s="138"/>
    </row>
    <row r="4762" spans="2:21" x14ac:dyDescent="0.3">
      <c r="B4762" s="145"/>
      <c r="C4762" s="146"/>
      <c r="D4762" s="145"/>
      <c r="E4762" s="147"/>
      <c r="F4762" s="145"/>
      <c r="G4762" s="146"/>
      <c r="H4762" s="106"/>
      <c r="I4762" s="145"/>
      <c r="J4762" s="146"/>
      <c r="K4762" s="145"/>
      <c r="L4762" s="147"/>
      <c r="M4762" s="145"/>
      <c r="N4762" s="146"/>
      <c r="O4762" s="106"/>
      <c r="P4762" s="145"/>
      <c r="Q4762" s="146"/>
      <c r="R4762" s="145"/>
      <c r="S4762" s="147"/>
      <c r="T4762" s="145"/>
      <c r="U4762" s="146"/>
    </row>
    <row r="4763" spans="2:21" x14ac:dyDescent="0.3">
      <c r="B4763" s="148"/>
      <c r="C4763" s="111" t="s">
        <v>197</v>
      </c>
      <c r="D4763" s="111" t="s">
        <v>3</v>
      </c>
      <c r="E4763" s="111" t="s">
        <v>203</v>
      </c>
      <c r="F4763" s="148"/>
      <c r="G4763" s="148"/>
      <c r="H4763" s="148"/>
      <c r="I4763" s="148"/>
      <c r="J4763" s="111" t="s">
        <v>197</v>
      </c>
      <c r="K4763" s="111" t="s">
        <v>3</v>
      </c>
      <c r="L4763" s="111" t="s">
        <v>203</v>
      </c>
      <c r="M4763" s="148"/>
      <c r="N4763" s="148"/>
      <c r="O4763" s="148"/>
      <c r="P4763" s="148"/>
      <c r="Q4763" s="111" t="s">
        <v>197</v>
      </c>
      <c r="R4763" s="111" t="s">
        <v>3</v>
      </c>
      <c r="S4763" s="111" t="s">
        <v>203</v>
      </c>
      <c r="T4763" s="148"/>
      <c r="U4763" s="148"/>
    </row>
    <row r="4764" spans="2:21" x14ac:dyDescent="0.3">
      <c r="B4764" s="111" t="s">
        <v>199</v>
      </c>
      <c r="C4764" s="148" t="e">
        <f>AVERAGE(B4755,C4756,D4757,E4758,F4759,G4760)</f>
        <v>#DIV/0!</v>
      </c>
      <c r="D4764" s="148" t="e">
        <f>STDEV(B4755,C4756,D4757,E4758,F4759,G4760)</f>
        <v>#DIV/0!</v>
      </c>
      <c r="E4764" s="148" t="e">
        <f>ROUND((D4764/C4764)*100,2)&amp;"%"</f>
        <v>#DIV/0!</v>
      </c>
      <c r="F4764" s="148"/>
      <c r="G4764" s="148"/>
      <c r="H4764" s="148"/>
      <c r="I4764" s="111" t="s">
        <v>199</v>
      </c>
      <c r="J4764" s="148" t="e">
        <f>AVERAGE(I4755,J4756,K4757,L4758,M4759,N4760)</f>
        <v>#DIV/0!</v>
      </c>
      <c r="K4764" s="148" t="e">
        <f>STDEV(I4755,J4756,K4757,L4758,M4759,N4760)</f>
        <v>#DIV/0!</v>
      </c>
      <c r="L4764" s="148" t="e">
        <f>ROUND((K4764/J4764)*100,2)&amp;"%"</f>
        <v>#DIV/0!</v>
      </c>
      <c r="M4764" s="148"/>
      <c r="N4764" s="148"/>
      <c r="O4764" s="148"/>
      <c r="P4764" s="111" t="s">
        <v>199</v>
      </c>
      <c r="Q4764" s="148" t="e">
        <f>AVERAGE(P4755,Q4756,R4757,S4758,T4759,U4760)</f>
        <v>#DIV/0!</v>
      </c>
      <c r="R4764" s="148" t="e">
        <f>STDEV(P4755,Q4756,R4757,S4758,T4759,U4760)</f>
        <v>#DIV/0!</v>
      </c>
      <c r="S4764" s="148" t="e">
        <f>ROUND((R4764/Q4764)*100,2)&amp;"%"</f>
        <v>#DIV/0!</v>
      </c>
      <c r="T4764" s="148"/>
      <c r="U4764" s="148"/>
    </row>
    <row r="4765" spans="2:21" x14ac:dyDescent="0.3">
      <c r="B4765" s="111" t="s">
        <v>198</v>
      </c>
      <c r="C4765" s="148" t="e">
        <f>AVERAGE(B4756,C4755,D4755,F4755,G4755,E4756)</f>
        <v>#DIV/0!</v>
      </c>
      <c r="D4765" s="148" t="e">
        <f>STDEV(B4756,C4755,D4755,E4756,F4755,G4755)</f>
        <v>#DIV/0!</v>
      </c>
      <c r="E4765" s="148" t="e">
        <f t="shared" ref="E4765:E4769" si="792">ROUND((D4765/C4765)*100,2)&amp;"%"</f>
        <v>#DIV/0!</v>
      </c>
      <c r="F4765" s="111"/>
      <c r="G4765" s="111"/>
      <c r="H4765" s="148"/>
      <c r="I4765" s="111" t="s">
        <v>198</v>
      </c>
      <c r="J4765" s="148" t="e">
        <f>AVERAGE(I4756,J4755,K4755,M4755,N4755,L4756)</f>
        <v>#DIV/0!</v>
      </c>
      <c r="K4765" s="148" t="e">
        <f>STDEV(I4756,J4755,K4755,L4756,M4755,N4755)</f>
        <v>#DIV/0!</v>
      </c>
      <c r="L4765" s="148" t="e">
        <f t="shared" ref="L4765:L4769" si="793">ROUND((K4765/J4765)*100,2)&amp;"%"</f>
        <v>#DIV/0!</v>
      </c>
      <c r="M4765" s="111"/>
      <c r="N4765" s="111"/>
      <c r="O4765" s="148"/>
      <c r="P4765" s="111" t="s">
        <v>198</v>
      </c>
      <c r="Q4765" s="148" t="e">
        <f>AVERAGE(P4756,Q4755,R4755,T4755,U4755,S4756)</f>
        <v>#DIV/0!</v>
      </c>
      <c r="R4765" s="148" t="e">
        <f>STDEV(P4756,Q4755,R4755,S4756,T4755,U4755)</f>
        <v>#DIV/0!</v>
      </c>
      <c r="S4765" s="148" t="e">
        <f t="shared" ref="S4765:S4769" si="794">ROUND((R4765/Q4765)*100,2)&amp;"%"</f>
        <v>#DIV/0!</v>
      </c>
      <c r="T4765" s="111"/>
      <c r="U4765" s="111"/>
    </row>
    <row r="4766" spans="2:21" x14ac:dyDescent="0.3">
      <c r="B4766" s="111" t="s">
        <v>200</v>
      </c>
      <c r="C4766" s="148" t="e">
        <f>AVERAGE(B4758,C4757,D4756,E4755,F4760,G4759)</f>
        <v>#DIV/0!</v>
      </c>
      <c r="D4766" s="148" t="e">
        <f>STDEV(B4758,C4757,D4756,E4755,F4760,G4759)</f>
        <v>#DIV/0!</v>
      </c>
      <c r="E4766" s="148" t="e">
        <f t="shared" si="792"/>
        <v>#DIV/0!</v>
      </c>
      <c r="F4766" s="111"/>
      <c r="G4766" s="111"/>
      <c r="H4766" s="148"/>
      <c r="I4766" s="111" t="s">
        <v>200</v>
      </c>
      <c r="J4766" s="148" t="e">
        <f>AVERAGE(I4758,J4757,K4756,L4755,M4760,N4759)</f>
        <v>#DIV/0!</v>
      </c>
      <c r="K4766" s="148" t="e">
        <f>STDEV(I4758,J4757,K4756,L4755,M4760,N4759)</f>
        <v>#DIV/0!</v>
      </c>
      <c r="L4766" s="148" t="e">
        <f t="shared" si="793"/>
        <v>#DIV/0!</v>
      </c>
      <c r="M4766" s="111"/>
      <c r="N4766" s="111"/>
      <c r="O4766" s="148"/>
      <c r="P4766" s="111" t="s">
        <v>200</v>
      </c>
      <c r="Q4766" s="148" t="e">
        <f>AVERAGE(P4758,Q4757,R4756,S4755,T4760,U4759)</f>
        <v>#DIV/0!</v>
      </c>
      <c r="R4766" s="148" t="e">
        <f>STDEV(P4758,Q4757,R4756,S4755,T4760,U4759)</f>
        <v>#DIV/0!</v>
      </c>
      <c r="S4766" s="148" t="e">
        <f t="shared" si="794"/>
        <v>#DIV/0!</v>
      </c>
      <c r="T4766" s="111"/>
      <c r="U4766" s="111"/>
    </row>
    <row r="4767" spans="2:21" x14ac:dyDescent="0.3">
      <c r="B4767" s="111" t="s">
        <v>201</v>
      </c>
      <c r="C4767" s="148" t="e">
        <f>AVERAGE(B4759,C4760,D4760,E4759,F4758,G4757)</f>
        <v>#DIV/0!</v>
      </c>
      <c r="D4767" s="148" t="e">
        <f>STDEV(B4759,C4760,D4760,E4759,F4758,G4757)</f>
        <v>#DIV/0!</v>
      </c>
      <c r="E4767" s="148" t="e">
        <f t="shared" si="792"/>
        <v>#DIV/0!</v>
      </c>
      <c r="F4767" s="111"/>
      <c r="G4767" s="111"/>
      <c r="H4767" s="148"/>
      <c r="I4767" s="111" t="s">
        <v>201</v>
      </c>
      <c r="J4767" s="148" t="e">
        <f>AVERAGE(I4759,J4760,K4760,L4759,M4758,N4757)</f>
        <v>#DIV/0!</v>
      </c>
      <c r="K4767" s="148" t="e">
        <f>STDEV(I4759,J4760,K4760,L4759,M4758,N4757)</f>
        <v>#DIV/0!</v>
      </c>
      <c r="L4767" s="148" t="e">
        <f t="shared" si="793"/>
        <v>#DIV/0!</v>
      </c>
      <c r="M4767" s="111"/>
      <c r="N4767" s="111"/>
      <c r="O4767" s="148"/>
      <c r="P4767" s="111" t="s">
        <v>201</v>
      </c>
      <c r="Q4767" s="148" t="e">
        <f>AVERAGE(P4759,Q4760,R4760,S4759,T4758,U4757)</f>
        <v>#DIV/0!</v>
      </c>
      <c r="R4767" s="148" t="e">
        <f>STDEV(P4759,Q4760,R4760,S4759,T4758,U4757)</f>
        <v>#DIV/0!</v>
      </c>
      <c r="S4767" s="148" t="e">
        <f t="shared" si="794"/>
        <v>#DIV/0!</v>
      </c>
      <c r="T4767" s="111"/>
      <c r="U4767" s="111"/>
    </row>
    <row r="4768" spans="2:21" x14ac:dyDescent="0.3">
      <c r="B4768" s="111" t="s">
        <v>202</v>
      </c>
      <c r="C4768" s="148" t="e">
        <f>AVERAGE(B4761,C4759,D4758,G4756,F4761,E4762)</f>
        <v>#DIV/0!</v>
      </c>
      <c r="D4768" s="148" t="e">
        <f>STDEV(B4761,C4759,D4758,G4756,F4761,E4762)</f>
        <v>#DIV/0!</v>
      </c>
      <c r="E4768" s="148" t="e">
        <f t="shared" si="792"/>
        <v>#DIV/0!</v>
      </c>
      <c r="F4768" s="111"/>
      <c r="G4768" s="111"/>
      <c r="H4768" s="148"/>
      <c r="I4768" s="111" t="s">
        <v>202</v>
      </c>
      <c r="J4768" s="148" t="e">
        <f>AVERAGE(I4761,J4759,K4758,N4756,M4761,L4762)</f>
        <v>#DIV/0!</v>
      </c>
      <c r="K4768" s="148" t="e">
        <f>STDEV(I4761,J4759,K4758,N4756,M4761,L4762)</f>
        <v>#DIV/0!</v>
      </c>
      <c r="L4768" s="148" t="e">
        <f t="shared" si="793"/>
        <v>#DIV/0!</v>
      </c>
      <c r="M4768" s="111"/>
      <c r="N4768" s="111"/>
      <c r="O4768" s="148"/>
      <c r="P4768" s="111" t="s">
        <v>202</v>
      </c>
      <c r="Q4768" s="148" t="e">
        <f>AVERAGE(P4761,Q4759,R4758,U4756,T4761,S4762)</f>
        <v>#DIV/0!</v>
      </c>
      <c r="R4768" s="148" t="e">
        <f>STDEV(P4761,Q4759,R4758,U4756,T4761,S4762)</f>
        <v>#DIV/0!</v>
      </c>
      <c r="S4768" s="148" t="e">
        <f t="shared" si="794"/>
        <v>#DIV/0!</v>
      </c>
      <c r="T4768" s="111"/>
      <c r="U4768" s="111"/>
    </row>
    <row r="4769" spans="2:21" x14ac:dyDescent="0.3">
      <c r="B4769" s="111" t="s">
        <v>204</v>
      </c>
      <c r="C4769" s="148" t="e">
        <f>AVERAGE(B4762,C4761,D4762,E4761,F4762,G4761)</f>
        <v>#DIV/0!</v>
      </c>
      <c r="D4769" s="148" t="e">
        <f>STDEV(B4762,C4761,D4762,E4761,F4762,G4761)</f>
        <v>#DIV/0!</v>
      </c>
      <c r="E4769" s="148" t="e">
        <f t="shared" si="792"/>
        <v>#DIV/0!</v>
      </c>
      <c r="F4769" s="111"/>
      <c r="G4769" s="111"/>
      <c r="H4769" s="148"/>
      <c r="I4769" s="111" t="s">
        <v>204</v>
      </c>
      <c r="J4769" s="148" t="e">
        <f>AVERAGE(I4762,J4761,K4762,L4761,M4762,N4761)</f>
        <v>#DIV/0!</v>
      </c>
      <c r="K4769" s="148" t="e">
        <f>STDEV(I4762,J4761,K4762,L4761,M4762,N4761)</f>
        <v>#DIV/0!</v>
      </c>
      <c r="L4769" s="148" t="e">
        <f t="shared" si="793"/>
        <v>#DIV/0!</v>
      </c>
      <c r="M4769" s="111"/>
      <c r="N4769" s="111"/>
      <c r="O4769" s="148"/>
      <c r="P4769" s="111" t="s">
        <v>204</v>
      </c>
      <c r="Q4769" s="148" t="e">
        <f>AVERAGE(P4762,Q4761,R4762,S4761,T4762,U4761)</f>
        <v>#DIV/0!</v>
      </c>
      <c r="R4769" s="148" t="e">
        <f>STDEV(P4762,Q4761,R4762,S4761,T4762,U4761)</f>
        <v>#DIV/0!</v>
      </c>
      <c r="S4769" s="148" t="e">
        <f t="shared" si="794"/>
        <v>#DIV/0!</v>
      </c>
      <c r="T4769" s="111"/>
      <c r="U4769" s="111"/>
    </row>
    <row r="4770" spans="2:21" x14ac:dyDescent="0.3">
      <c r="B4770" s="111"/>
      <c r="C4770" s="111"/>
      <c r="D4770" s="111"/>
      <c r="E4770" s="111"/>
      <c r="F4770" s="111"/>
      <c r="G4770" s="111"/>
      <c r="H4770" s="148"/>
      <c r="I4770" s="111"/>
      <c r="J4770" s="111"/>
      <c r="K4770" s="111"/>
      <c r="L4770" s="111"/>
      <c r="M4770" s="111"/>
      <c r="N4770" s="111"/>
      <c r="O4770" s="148"/>
      <c r="P4770" s="111"/>
      <c r="Q4770" s="111"/>
      <c r="R4770" s="111"/>
      <c r="S4770" s="111"/>
      <c r="T4770" s="111"/>
      <c r="U4770" s="111"/>
    </row>
    <row r="4771" spans="2:21" x14ac:dyDescent="0.3">
      <c r="B4771" s="52" t="s">
        <v>194</v>
      </c>
      <c r="C4771" s="106"/>
      <c r="D4771" s="106"/>
      <c r="E4771" s="106"/>
      <c r="F4771" s="106"/>
      <c r="G4771" s="106"/>
      <c r="H4771" s="106"/>
      <c r="I4771" s="52" t="s">
        <v>195</v>
      </c>
      <c r="J4771" s="106"/>
      <c r="K4771" s="106"/>
      <c r="L4771" s="106"/>
      <c r="M4771" s="106"/>
      <c r="N4771" s="106"/>
      <c r="O4771" s="106"/>
      <c r="P4771" s="52" t="s">
        <v>196</v>
      </c>
      <c r="Q4771" s="106"/>
      <c r="R4771" s="106"/>
      <c r="S4771" s="106"/>
      <c r="T4771" s="106"/>
      <c r="U4771" s="106"/>
    </row>
    <row r="4772" spans="2:21" x14ac:dyDescent="0.3">
      <c r="B4772" s="131"/>
      <c r="C4772" s="131"/>
      <c r="D4772" s="131"/>
      <c r="E4772" s="131"/>
      <c r="F4772" s="131"/>
      <c r="G4772" s="131"/>
      <c r="H4772" s="106"/>
      <c r="I4772" s="131"/>
      <c r="J4772" s="131"/>
      <c r="K4772" s="131"/>
      <c r="L4772" s="131"/>
      <c r="M4772" s="131"/>
      <c r="N4772" s="131"/>
      <c r="O4772" s="106"/>
      <c r="P4772" s="131"/>
      <c r="Q4772" s="131"/>
      <c r="R4772" s="131"/>
      <c r="S4772" s="131"/>
      <c r="T4772" s="131"/>
      <c r="U4772" s="131"/>
    </row>
    <row r="4773" spans="2:21" x14ac:dyDescent="0.3">
      <c r="B4773" s="132"/>
      <c r="C4773" s="133"/>
      <c r="D4773" s="133"/>
      <c r="E4773" s="134"/>
      <c r="F4773" s="133"/>
      <c r="G4773" s="133"/>
      <c r="H4773" s="106"/>
      <c r="I4773" s="132"/>
      <c r="J4773" s="133"/>
      <c r="K4773" s="133"/>
      <c r="L4773" s="134"/>
      <c r="M4773" s="133"/>
      <c r="N4773" s="133"/>
      <c r="O4773" s="106"/>
      <c r="P4773" s="132"/>
      <c r="Q4773" s="133"/>
      <c r="R4773" s="133"/>
      <c r="S4773" s="134"/>
      <c r="T4773" s="133"/>
      <c r="U4773" s="133"/>
    </row>
    <row r="4774" spans="2:21" x14ac:dyDescent="0.3">
      <c r="B4774" s="133"/>
      <c r="C4774" s="132"/>
      <c r="D4774" s="134"/>
      <c r="E4774" s="133"/>
      <c r="F4774" s="135"/>
      <c r="G4774" s="136"/>
      <c r="H4774" s="106"/>
      <c r="I4774" s="133"/>
      <c r="J4774" s="132"/>
      <c r="K4774" s="134"/>
      <c r="L4774" s="133"/>
      <c r="M4774" s="135"/>
      <c r="N4774" s="136"/>
      <c r="O4774" s="106"/>
      <c r="P4774" s="133"/>
      <c r="Q4774" s="132"/>
      <c r="R4774" s="134"/>
      <c r="S4774" s="133"/>
      <c r="T4774" s="135"/>
      <c r="U4774" s="136"/>
    </row>
    <row r="4775" spans="2:21" x14ac:dyDescent="0.3">
      <c r="B4775" s="135"/>
      <c r="C4775" s="134"/>
      <c r="D4775" s="132"/>
      <c r="E4775" s="135"/>
      <c r="F4775" s="135"/>
      <c r="G4775" s="137"/>
      <c r="H4775" s="106"/>
      <c r="I4775" s="135"/>
      <c r="J4775" s="134"/>
      <c r="K4775" s="132"/>
      <c r="L4775" s="135"/>
      <c r="M4775" s="135"/>
      <c r="N4775" s="137"/>
      <c r="O4775" s="106"/>
      <c r="P4775" s="135"/>
      <c r="Q4775" s="134"/>
      <c r="R4775" s="132"/>
      <c r="S4775" s="135"/>
      <c r="T4775" s="135"/>
      <c r="U4775" s="137"/>
    </row>
    <row r="4776" spans="2:21" x14ac:dyDescent="0.3">
      <c r="B4776" s="134"/>
      <c r="C4776" s="135"/>
      <c r="D4776" s="136"/>
      <c r="E4776" s="132"/>
      <c r="F4776" s="137"/>
      <c r="G4776" s="135"/>
      <c r="H4776" s="106"/>
      <c r="I4776" s="134"/>
      <c r="J4776" s="135"/>
      <c r="K4776" s="136"/>
      <c r="L4776" s="132"/>
      <c r="M4776" s="137"/>
      <c r="N4776" s="135"/>
      <c r="O4776" s="106"/>
      <c r="P4776" s="134"/>
      <c r="Q4776" s="135"/>
      <c r="R4776" s="136"/>
      <c r="S4776" s="132"/>
      <c r="T4776" s="137"/>
      <c r="U4776" s="135"/>
    </row>
    <row r="4777" spans="2:21" x14ac:dyDescent="0.3">
      <c r="B4777" s="137"/>
      <c r="C4777" s="136"/>
      <c r="D4777" s="135"/>
      <c r="E4777" s="137"/>
      <c r="F4777" s="132"/>
      <c r="G4777" s="134"/>
      <c r="H4777" s="106"/>
      <c r="I4777" s="137"/>
      <c r="J4777" s="136"/>
      <c r="K4777" s="135"/>
      <c r="L4777" s="137"/>
      <c r="M4777" s="132"/>
      <c r="N4777" s="134"/>
      <c r="O4777" s="106"/>
      <c r="P4777" s="137"/>
      <c r="Q4777" s="136"/>
      <c r="R4777" s="135"/>
      <c r="S4777" s="137"/>
      <c r="T4777" s="132"/>
      <c r="U4777" s="134"/>
    </row>
    <row r="4778" spans="2:21" x14ac:dyDescent="0.3">
      <c r="B4778" s="135"/>
      <c r="C4778" s="137"/>
      <c r="D4778" s="137"/>
      <c r="E4778" s="135"/>
      <c r="F4778" s="134"/>
      <c r="G4778" s="132"/>
      <c r="H4778" s="106"/>
      <c r="I4778" s="135"/>
      <c r="J4778" s="137"/>
      <c r="K4778" s="137"/>
      <c r="L4778" s="135"/>
      <c r="M4778" s="134"/>
      <c r="N4778" s="132"/>
      <c r="O4778" s="106"/>
      <c r="P4778" s="135"/>
      <c r="Q4778" s="137"/>
      <c r="R4778" s="137"/>
      <c r="S4778" s="135"/>
      <c r="T4778" s="134"/>
      <c r="U4778" s="132"/>
    </row>
    <row r="4779" spans="2:21" x14ac:dyDescent="0.3">
      <c r="B4779" s="136"/>
      <c r="C4779" s="138"/>
      <c r="D4779" s="135"/>
      <c r="E4779" s="138"/>
      <c r="F4779" s="136"/>
      <c r="G4779" s="138"/>
      <c r="H4779" s="106"/>
      <c r="I4779" s="136"/>
      <c r="J4779" s="138"/>
      <c r="K4779" s="135"/>
      <c r="L4779" s="138"/>
      <c r="M4779" s="136"/>
      <c r="N4779" s="138"/>
      <c r="O4779" s="106"/>
      <c r="P4779" s="136"/>
      <c r="Q4779" s="138"/>
      <c r="R4779" s="135"/>
      <c r="S4779" s="138"/>
      <c r="T4779" s="136"/>
      <c r="U4779" s="138"/>
    </row>
    <row r="4780" spans="2:21" x14ac:dyDescent="0.3">
      <c r="B4780" s="145"/>
      <c r="C4780" s="146"/>
      <c r="D4780" s="145"/>
      <c r="E4780" s="147"/>
      <c r="F4780" s="145"/>
      <c r="G4780" s="146"/>
      <c r="H4780" s="106"/>
      <c r="I4780" s="145"/>
      <c r="J4780" s="146"/>
      <c r="K4780" s="145"/>
      <c r="L4780" s="147"/>
      <c r="M4780" s="145"/>
      <c r="N4780" s="146"/>
      <c r="O4780" s="106"/>
      <c r="P4780" s="145"/>
      <c r="Q4780" s="146"/>
      <c r="R4780" s="145"/>
      <c r="S4780" s="147"/>
      <c r="T4780" s="145"/>
      <c r="U4780" s="146"/>
    </row>
    <row r="4781" spans="2:21" x14ac:dyDescent="0.3">
      <c r="B4781" s="148"/>
      <c r="C4781" s="111" t="s">
        <v>197</v>
      </c>
      <c r="D4781" s="111" t="s">
        <v>3</v>
      </c>
      <c r="E4781" s="111" t="s">
        <v>203</v>
      </c>
      <c r="F4781" s="148"/>
      <c r="G4781" s="148"/>
      <c r="H4781" s="148"/>
      <c r="I4781" s="148"/>
      <c r="J4781" s="111" t="s">
        <v>197</v>
      </c>
      <c r="K4781" s="111" t="s">
        <v>3</v>
      </c>
      <c r="L4781" s="111" t="s">
        <v>203</v>
      </c>
      <c r="M4781" s="148"/>
      <c r="N4781" s="148"/>
      <c r="O4781" s="148"/>
      <c r="P4781" s="148"/>
      <c r="Q4781" s="111" t="s">
        <v>197</v>
      </c>
      <c r="R4781" s="111" t="s">
        <v>3</v>
      </c>
      <c r="S4781" s="111" t="s">
        <v>203</v>
      </c>
      <c r="T4781" s="148"/>
      <c r="U4781" s="148"/>
    </row>
    <row r="4782" spans="2:21" x14ac:dyDescent="0.3">
      <c r="B4782" s="111" t="s">
        <v>199</v>
      </c>
      <c r="C4782" s="148" t="e">
        <f>AVERAGE(B4773,C4774,D4775,E4776,F4777,G4778)</f>
        <v>#DIV/0!</v>
      </c>
      <c r="D4782" s="148" t="e">
        <f>STDEV(B4773,C4774,D4775,E4776,F4777,G4778)</f>
        <v>#DIV/0!</v>
      </c>
      <c r="E4782" s="148" t="e">
        <f>ROUND((D4782/C4782)*100,2)&amp;"%"</f>
        <v>#DIV/0!</v>
      </c>
      <c r="F4782" s="148"/>
      <c r="G4782" s="148"/>
      <c r="H4782" s="148"/>
      <c r="I4782" s="111" t="s">
        <v>199</v>
      </c>
      <c r="J4782" s="148" t="e">
        <f>AVERAGE(I4773,J4774,K4775,L4776,M4777,N4778)</f>
        <v>#DIV/0!</v>
      </c>
      <c r="K4782" s="148" t="e">
        <f>STDEV(I4773,J4774,K4775,L4776,M4777,N4778)</f>
        <v>#DIV/0!</v>
      </c>
      <c r="L4782" s="148" t="e">
        <f>ROUND((K4782/J4782)*100,2)&amp;"%"</f>
        <v>#DIV/0!</v>
      </c>
      <c r="M4782" s="148"/>
      <c r="N4782" s="148"/>
      <c r="O4782" s="148"/>
      <c r="P4782" s="111" t="s">
        <v>199</v>
      </c>
      <c r="Q4782" s="148" t="e">
        <f>AVERAGE(P4773,Q4774,R4775,S4776,T4777,U4778)</f>
        <v>#DIV/0!</v>
      </c>
      <c r="R4782" s="148" t="e">
        <f>STDEV(P4773,Q4774,R4775,S4776,T4777,U4778)</f>
        <v>#DIV/0!</v>
      </c>
      <c r="S4782" s="148" t="e">
        <f>ROUND((R4782/Q4782)*100,2)&amp;"%"</f>
        <v>#DIV/0!</v>
      </c>
      <c r="T4782" s="148"/>
      <c r="U4782" s="148"/>
    </row>
    <row r="4783" spans="2:21" x14ac:dyDescent="0.3">
      <c r="B4783" s="111" t="s">
        <v>198</v>
      </c>
      <c r="C4783" s="148" t="e">
        <f>AVERAGE(B4774,C4773,D4773,F4773,G4773,E4774)</f>
        <v>#DIV/0!</v>
      </c>
      <c r="D4783" s="148" t="e">
        <f>STDEV(B4774,C4773,D4773,E4774,F4773,G4773)</f>
        <v>#DIV/0!</v>
      </c>
      <c r="E4783" s="148" t="e">
        <f t="shared" ref="E4783:E4787" si="795">ROUND((D4783/C4783)*100,2)&amp;"%"</f>
        <v>#DIV/0!</v>
      </c>
      <c r="F4783" s="111"/>
      <c r="G4783" s="111"/>
      <c r="H4783" s="148"/>
      <c r="I4783" s="111" t="s">
        <v>198</v>
      </c>
      <c r="J4783" s="148" t="e">
        <f>AVERAGE(I4774,J4773,K4773,M4773,N4773,L4774)</f>
        <v>#DIV/0!</v>
      </c>
      <c r="K4783" s="148" t="e">
        <f>STDEV(I4774,J4773,K4773,L4774,M4773,N4773)</f>
        <v>#DIV/0!</v>
      </c>
      <c r="L4783" s="148" t="e">
        <f t="shared" ref="L4783:L4787" si="796">ROUND((K4783/J4783)*100,2)&amp;"%"</f>
        <v>#DIV/0!</v>
      </c>
      <c r="M4783" s="111"/>
      <c r="N4783" s="111"/>
      <c r="O4783" s="148"/>
      <c r="P4783" s="111" t="s">
        <v>198</v>
      </c>
      <c r="Q4783" s="148" t="e">
        <f>AVERAGE(P4774,Q4773,R4773,T4773,U4773,S4774)</f>
        <v>#DIV/0!</v>
      </c>
      <c r="R4783" s="148" t="e">
        <f>STDEV(P4774,Q4773,R4773,S4774,T4773,U4773)</f>
        <v>#DIV/0!</v>
      </c>
      <c r="S4783" s="148" t="e">
        <f t="shared" ref="S4783:S4787" si="797">ROUND((R4783/Q4783)*100,2)&amp;"%"</f>
        <v>#DIV/0!</v>
      </c>
      <c r="T4783" s="111"/>
      <c r="U4783" s="111"/>
    </row>
    <row r="4784" spans="2:21" x14ac:dyDescent="0.3">
      <c r="B4784" s="111" t="s">
        <v>200</v>
      </c>
      <c r="C4784" s="148" t="e">
        <f>AVERAGE(B4776,C4775,D4774,E4773,F4778,G4777)</f>
        <v>#DIV/0!</v>
      </c>
      <c r="D4784" s="148" t="e">
        <f>STDEV(B4776,C4775,D4774,E4773,F4778,G4777)</f>
        <v>#DIV/0!</v>
      </c>
      <c r="E4784" s="148" t="e">
        <f t="shared" si="795"/>
        <v>#DIV/0!</v>
      </c>
      <c r="F4784" s="111"/>
      <c r="G4784" s="111"/>
      <c r="H4784" s="148"/>
      <c r="I4784" s="111" t="s">
        <v>200</v>
      </c>
      <c r="J4784" s="148" t="e">
        <f>AVERAGE(I4776,J4775,K4774,L4773,M4778,N4777)</f>
        <v>#DIV/0!</v>
      </c>
      <c r="K4784" s="148" t="e">
        <f>STDEV(I4776,J4775,K4774,L4773,M4778,N4777)</f>
        <v>#DIV/0!</v>
      </c>
      <c r="L4784" s="148" t="e">
        <f t="shared" si="796"/>
        <v>#DIV/0!</v>
      </c>
      <c r="M4784" s="111"/>
      <c r="N4784" s="111"/>
      <c r="O4784" s="148"/>
      <c r="P4784" s="111" t="s">
        <v>200</v>
      </c>
      <c r="Q4784" s="148" t="e">
        <f>AVERAGE(P4776,Q4775,R4774,S4773,T4778,U4777)</f>
        <v>#DIV/0!</v>
      </c>
      <c r="R4784" s="148" t="e">
        <f>STDEV(P4776,Q4775,R4774,S4773,T4778,U4777)</f>
        <v>#DIV/0!</v>
      </c>
      <c r="S4784" s="148" t="e">
        <f t="shared" si="797"/>
        <v>#DIV/0!</v>
      </c>
      <c r="T4784" s="111"/>
      <c r="U4784" s="111"/>
    </row>
    <row r="4785" spans="2:21" x14ac:dyDescent="0.3">
      <c r="B4785" s="111" t="s">
        <v>201</v>
      </c>
      <c r="C4785" s="148" t="e">
        <f>AVERAGE(B4777,C4778,D4778,E4777,F4776,G4775)</f>
        <v>#DIV/0!</v>
      </c>
      <c r="D4785" s="148" t="e">
        <f>STDEV(B4777,C4778,D4778,E4777,F4776,G4775)</f>
        <v>#DIV/0!</v>
      </c>
      <c r="E4785" s="148" t="e">
        <f t="shared" si="795"/>
        <v>#DIV/0!</v>
      </c>
      <c r="F4785" s="111"/>
      <c r="G4785" s="111"/>
      <c r="H4785" s="148"/>
      <c r="I4785" s="111" t="s">
        <v>201</v>
      </c>
      <c r="J4785" s="148" t="e">
        <f>AVERAGE(I4777,J4778,K4778,L4777,M4776,N4775)</f>
        <v>#DIV/0!</v>
      </c>
      <c r="K4785" s="148" t="e">
        <f>STDEV(I4777,J4778,K4778,L4777,M4776,N4775)</f>
        <v>#DIV/0!</v>
      </c>
      <c r="L4785" s="148" t="e">
        <f t="shared" si="796"/>
        <v>#DIV/0!</v>
      </c>
      <c r="M4785" s="111"/>
      <c r="N4785" s="111"/>
      <c r="O4785" s="148"/>
      <c r="P4785" s="111" t="s">
        <v>201</v>
      </c>
      <c r="Q4785" s="148" t="e">
        <f>AVERAGE(P4777,Q4778,R4778,S4777,T4776,U4775)</f>
        <v>#DIV/0!</v>
      </c>
      <c r="R4785" s="148" t="e">
        <f>STDEV(P4777,Q4778,R4778,S4777,T4776,U4775)</f>
        <v>#DIV/0!</v>
      </c>
      <c r="S4785" s="148" t="e">
        <f t="shared" si="797"/>
        <v>#DIV/0!</v>
      </c>
      <c r="T4785" s="111"/>
      <c r="U4785" s="111"/>
    </row>
    <row r="4786" spans="2:21" x14ac:dyDescent="0.3">
      <c r="B4786" s="111" t="s">
        <v>202</v>
      </c>
      <c r="C4786" s="148" t="e">
        <f>AVERAGE(B4779,C4777,D4776,G4774,F4779,E4780)</f>
        <v>#DIV/0!</v>
      </c>
      <c r="D4786" s="148" t="e">
        <f>STDEV(B4779,C4777,D4776,G4774,F4779,E4780)</f>
        <v>#DIV/0!</v>
      </c>
      <c r="E4786" s="148" t="e">
        <f t="shared" si="795"/>
        <v>#DIV/0!</v>
      </c>
      <c r="F4786" s="111"/>
      <c r="G4786" s="111"/>
      <c r="H4786" s="148"/>
      <c r="I4786" s="111" t="s">
        <v>202</v>
      </c>
      <c r="J4786" s="148" t="e">
        <f>AVERAGE(I4779,J4777,K4776,N4774,M4779,L4780)</f>
        <v>#DIV/0!</v>
      </c>
      <c r="K4786" s="148" t="e">
        <f>STDEV(I4779,J4777,K4776,N4774,M4779,L4780)</f>
        <v>#DIV/0!</v>
      </c>
      <c r="L4786" s="148" t="e">
        <f t="shared" si="796"/>
        <v>#DIV/0!</v>
      </c>
      <c r="M4786" s="111"/>
      <c r="N4786" s="111"/>
      <c r="O4786" s="148"/>
      <c r="P4786" s="111" t="s">
        <v>202</v>
      </c>
      <c r="Q4786" s="148" t="e">
        <f>AVERAGE(P4779,Q4777,R4776,U4774,T4779,S4780)</f>
        <v>#DIV/0!</v>
      </c>
      <c r="R4786" s="148" t="e">
        <f>STDEV(P4779,Q4777,R4776,U4774,T4779,S4780)</f>
        <v>#DIV/0!</v>
      </c>
      <c r="S4786" s="148" t="e">
        <f t="shared" si="797"/>
        <v>#DIV/0!</v>
      </c>
      <c r="T4786" s="111"/>
      <c r="U4786" s="111"/>
    </row>
    <row r="4787" spans="2:21" x14ac:dyDescent="0.3">
      <c r="B4787" s="111" t="s">
        <v>204</v>
      </c>
      <c r="C4787" s="148" t="e">
        <f>AVERAGE(B4780,C4779,D4780,E4779,F4780,G4779)</f>
        <v>#DIV/0!</v>
      </c>
      <c r="D4787" s="148" t="e">
        <f>STDEV(B4780,C4779,D4780,E4779,F4780,G4779)</f>
        <v>#DIV/0!</v>
      </c>
      <c r="E4787" s="148" t="e">
        <f t="shared" si="795"/>
        <v>#DIV/0!</v>
      </c>
      <c r="F4787" s="111"/>
      <c r="G4787" s="111"/>
      <c r="H4787" s="148"/>
      <c r="I4787" s="111" t="s">
        <v>204</v>
      </c>
      <c r="J4787" s="148" t="e">
        <f>AVERAGE(I4780,J4779,K4780,L4779,M4780,N4779)</f>
        <v>#DIV/0!</v>
      </c>
      <c r="K4787" s="148" t="e">
        <f>STDEV(I4780,J4779,K4780,L4779,M4780,N4779)</f>
        <v>#DIV/0!</v>
      </c>
      <c r="L4787" s="148" t="e">
        <f t="shared" si="796"/>
        <v>#DIV/0!</v>
      </c>
      <c r="M4787" s="111"/>
      <c r="N4787" s="111"/>
      <c r="O4787" s="148"/>
      <c r="P4787" s="111" t="s">
        <v>204</v>
      </c>
      <c r="Q4787" s="148" t="e">
        <f>AVERAGE(P4780,Q4779,R4780,S4779,T4780,U4779)</f>
        <v>#DIV/0!</v>
      </c>
      <c r="R4787" s="148" t="e">
        <f>STDEV(P4780,Q4779,R4780,S4779,T4780,U4779)</f>
        <v>#DIV/0!</v>
      </c>
      <c r="S4787" s="148" t="e">
        <f t="shared" si="797"/>
        <v>#DIV/0!</v>
      </c>
      <c r="T4787" s="111"/>
      <c r="U4787" s="111"/>
    </row>
    <row r="4788" spans="2:21" x14ac:dyDescent="0.3">
      <c r="B4788" s="111"/>
      <c r="C4788" s="111"/>
      <c r="D4788" s="111"/>
      <c r="E4788" s="111"/>
      <c r="F4788" s="111"/>
      <c r="G4788" s="111"/>
      <c r="H4788" s="148"/>
      <c r="I4788" s="111"/>
      <c r="J4788" s="111"/>
      <c r="K4788" s="111"/>
      <c r="L4788" s="111"/>
      <c r="M4788" s="111"/>
      <c r="N4788" s="111"/>
      <c r="O4788" s="148"/>
      <c r="P4788" s="111"/>
      <c r="Q4788" s="111"/>
      <c r="R4788" s="111"/>
      <c r="S4788" s="111"/>
      <c r="T4788" s="111"/>
      <c r="U4788" s="111"/>
    </row>
    <row r="4789" spans="2:21" x14ac:dyDescent="0.3">
      <c r="B4789" s="52" t="s">
        <v>194</v>
      </c>
      <c r="C4789" s="106"/>
      <c r="D4789" s="106"/>
      <c r="E4789" s="106"/>
      <c r="F4789" s="106"/>
      <c r="G4789" s="106"/>
      <c r="H4789" s="106"/>
      <c r="I4789" s="52" t="s">
        <v>195</v>
      </c>
      <c r="J4789" s="106"/>
      <c r="K4789" s="106"/>
      <c r="L4789" s="106"/>
      <c r="M4789" s="106"/>
      <c r="N4789" s="106"/>
      <c r="O4789" s="106"/>
      <c r="P4789" s="52" t="s">
        <v>196</v>
      </c>
      <c r="Q4789" s="106"/>
      <c r="R4789" s="106"/>
      <c r="S4789" s="106"/>
      <c r="T4789" s="106"/>
      <c r="U4789" s="106"/>
    </row>
    <row r="4790" spans="2:21" x14ac:dyDescent="0.3">
      <c r="B4790" s="131"/>
      <c r="C4790" s="131"/>
      <c r="D4790" s="131"/>
      <c r="E4790" s="131"/>
      <c r="F4790" s="131"/>
      <c r="G4790" s="131"/>
      <c r="H4790" s="106"/>
      <c r="I4790" s="131"/>
      <c r="J4790" s="131"/>
      <c r="K4790" s="131"/>
      <c r="L4790" s="131"/>
      <c r="M4790" s="131"/>
      <c r="N4790" s="131"/>
      <c r="O4790" s="106"/>
      <c r="P4790" s="131"/>
      <c r="Q4790" s="131"/>
      <c r="R4790" s="131"/>
      <c r="S4790" s="131"/>
      <c r="T4790" s="131"/>
      <c r="U4790" s="131"/>
    </row>
    <row r="4791" spans="2:21" x14ac:dyDescent="0.3">
      <c r="B4791" s="132"/>
      <c r="C4791" s="133"/>
      <c r="D4791" s="133"/>
      <c r="E4791" s="134"/>
      <c r="F4791" s="133"/>
      <c r="G4791" s="133"/>
      <c r="H4791" s="106"/>
      <c r="I4791" s="132"/>
      <c r="J4791" s="133"/>
      <c r="K4791" s="133"/>
      <c r="L4791" s="134"/>
      <c r="M4791" s="133"/>
      <c r="N4791" s="133"/>
      <c r="O4791" s="106"/>
      <c r="P4791" s="132"/>
      <c r="Q4791" s="133"/>
      <c r="R4791" s="133"/>
      <c r="S4791" s="134"/>
      <c r="T4791" s="133"/>
      <c r="U4791" s="133"/>
    </row>
    <row r="4792" spans="2:21" x14ac:dyDescent="0.3">
      <c r="B4792" s="133"/>
      <c r="C4792" s="132"/>
      <c r="D4792" s="134"/>
      <c r="E4792" s="133"/>
      <c r="F4792" s="135"/>
      <c r="G4792" s="136"/>
      <c r="H4792" s="106"/>
      <c r="I4792" s="133"/>
      <c r="J4792" s="132"/>
      <c r="K4792" s="134"/>
      <c r="L4792" s="133"/>
      <c r="M4792" s="135"/>
      <c r="N4792" s="136"/>
      <c r="O4792" s="106"/>
      <c r="P4792" s="133"/>
      <c r="Q4792" s="132"/>
      <c r="R4792" s="134"/>
      <c r="S4792" s="133"/>
      <c r="T4792" s="135"/>
      <c r="U4792" s="136"/>
    </row>
    <row r="4793" spans="2:21" x14ac:dyDescent="0.3">
      <c r="B4793" s="135"/>
      <c r="C4793" s="134"/>
      <c r="D4793" s="132"/>
      <c r="E4793" s="135"/>
      <c r="F4793" s="135"/>
      <c r="G4793" s="137"/>
      <c r="H4793" s="106"/>
      <c r="I4793" s="135"/>
      <c r="J4793" s="134"/>
      <c r="K4793" s="132"/>
      <c r="L4793" s="135"/>
      <c r="M4793" s="135"/>
      <c r="N4793" s="137"/>
      <c r="O4793" s="106"/>
      <c r="P4793" s="135"/>
      <c r="Q4793" s="134"/>
      <c r="R4793" s="132"/>
      <c r="S4793" s="135"/>
      <c r="T4793" s="135"/>
      <c r="U4793" s="137"/>
    </row>
    <row r="4794" spans="2:21" x14ac:dyDescent="0.3">
      <c r="B4794" s="134"/>
      <c r="C4794" s="135"/>
      <c r="D4794" s="136"/>
      <c r="E4794" s="132"/>
      <c r="F4794" s="137"/>
      <c r="G4794" s="135"/>
      <c r="H4794" s="106"/>
      <c r="I4794" s="134"/>
      <c r="J4794" s="135"/>
      <c r="K4794" s="136"/>
      <c r="L4794" s="132"/>
      <c r="M4794" s="137"/>
      <c r="N4794" s="135"/>
      <c r="O4794" s="106"/>
      <c r="P4794" s="134"/>
      <c r="Q4794" s="135"/>
      <c r="R4794" s="136"/>
      <c r="S4794" s="132"/>
      <c r="T4794" s="137"/>
      <c r="U4794" s="135"/>
    </row>
    <row r="4795" spans="2:21" x14ac:dyDescent="0.3">
      <c r="B4795" s="137"/>
      <c r="C4795" s="136"/>
      <c r="D4795" s="135"/>
      <c r="E4795" s="137"/>
      <c r="F4795" s="132"/>
      <c r="G4795" s="134"/>
      <c r="H4795" s="106"/>
      <c r="I4795" s="137"/>
      <c r="J4795" s="136"/>
      <c r="K4795" s="135"/>
      <c r="L4795" s="137"/>
      <c r="M4795" s="132"/>
      <c r="N4795" s="134"/>
      <c r="O4795" s="106"/>
      <c r="P4795" s="137"/>
      <c r="Q4795" s="136"/>
      <c r="R4795" s="135"/>
      <c r="S4795" s="137"/>
      <c r="T4795" s="132"/>
      <c r="U4795" s="134"/>
    </row>
    <row r="4796" spans="2:21" x14ac:dyDescent="0.3">
      <c r="B4796" s="135"/>
      <c r="C4796" s="137"/>
      <c r="D4796" s="137"/>
      <c r="E4796" s="135"/>
      <c r="F4796" s="134"/>
      <c r="G4796" s="132"/>
      <c r="H4796" s="106"/>
      <c r="I4796" s="135"/>
      <c r="J4796" s="137"/>
      <c r="K4796" s="137"/>
      <c r="L4796" s="135"/>
      <c r="M4796" s="134"/>
      <c r="N4796" s="132"/>
      <c r="O4796" s="106"/>
      <c r="P4796" s="135"/>
      <c r="Q4796" s="137"/>
      <c r="R4796" s="137"/>
      <c r="S4796" s="135"/>
      <c r="T4796" s="134"/>
      <c r="U4796" s="132"/>
    </row>
    <row r="4797" spans="2:21" x14ac:dyDescent="0.3">
      <c r="B4797" s="136"/>
      <c r="C4797" s="138"/>
      <c r="D4797" s="135"/>
      <c r="E4797" s="138"/>
      <c r="F4797" s="136"/>
      <c r="G4797" s="138"/>
      <c r="H4797" s="106"/>
      <c r="I4797" s="136"/>
      <c r="J4797" s="138"/>
      <c r="K4797" s="135"/>
      <c r="L4797" s="138"/>
      <c r="M4797" s="136"/>
      <c r="N4797" s="138"/>
      <c r="O4797" s="106"/>
      <c r="P4797" s="136"/>
      <c r="Q4797" s="138"/>
      <c r="R4797" s="135"/>
      <c r="S4797" s="138"/>
      <c r="T4797" s="136"/>
      <c r="U4797" s="138"/>
    </row>
    <row r="4798" spans="2:21" x14ac:dyDescent="0.3">
      <c r="B4798" s="145"/>
      <c r="C4798" s="146"/>
      <c r="D4798" s="145"/>
      <c r="E4798" s="147"/>
      <c r="F4798" s="145"/>
      <c r="G4798" s="146"/>
      <c r="H4798" s="106"/>
      <c r="I4798" s="145"/>
      <c r="J4798" s="146"/>
      <c r="K4798" s="145"/>
      <c r="L4798" s="147"/>
      <c r="M4798" s="145"/>
      <c r="N4798" s="146"/>
      <c r="O4798" s="106"/>
      <c r="P4798" s="145"/>
      <c r="Q4798" s="146"/>
      <c r="R4798" s="145"/>
      <c r="S4798" s="147"/>
      <c r="T4798" s="145"/>
      <c r="U4798" s="146"/>
    </row>
    <row r="4799" spans="2:21" x14ac:dyDescent="0.3">
      <c r="B4799" s="148"/>
      <c r="C4799" s="111" t="s">
        <v>197</v>
      </c>
      <c r="D4799" s="111" t="s">
        <v>3</v>
      </c>
      <c r="E4799" s="111" t="s">
        <v>203</v>
      </c>
      <c r="F4799" s="148"/>
      <c r="G4799" s="148"/>
      <c r="H4799" s="148"/>
      <c r="I4799" s="148"/>
      <c r="J4799" s="111" t="s">
        <v>197</v>
      </c>
      <c r="K4799" s="111" t="s">
        <v>3</v>
      </c>
      <c r="L4799" s="111" t="s">
        <v>203</v>
      </c>
      <c r="M4799" s="148"/>
      <c r="N4799" s="148"/>
      <c r="O4799" s="148"/>
      <c r="P4799" s="148"/>
      <c r="Q4799" s="111" t="s">
        <v>197</v>
      </c>
      <c r="R4799" s="111" t="s">
        <v>3</v>
      </c>
      <c r="S4799" s="111" t="s">
        <v>203</v>
      </c>
      <c r="T4799" s="148"/>
      <c r="U4799" s="148"/>
    </row>
    <row r="4800" spans="2:21" x14ac:dyDescent="0.3">
      <c r="B4800" s="111" t="s">
        <v>199</v>
      </c>
      <c r="C4800" s="148" t="e">
        <f>AVERAGE(B4791,C4792,D4793,E4794,F4795,G4796)</f>
        <v>#DIV/0!</v>
      </c>
      <c r="D4800" s="148" t="e">
        <f>STDEV(B4791,C4792,D4793,E4794,F4795,G4796)</f>
        <v>#DIV/0!</v>
      </c>
      <c r="E4800" s="148" t="e">
        <f>ROUND((D4800/C4800)*100,2)&amp;"%"</f>
        <v>#DIV/0!</v>
      </c>
      <c r="F4800" s="148"/>
      <c r="G4800" s="148"/>
      <c r="H4800" s="148"/>
      <c r="I4800" s="111" t="s">
        <v>199</v>
      </c>
      <c r="J4800" s="148" t="e">
        <f>AVERAGE(I4791,J4792,K4793,L4794,M4795,N4796)</f>
        <v>#DIV/0!</v>
      </c>
      <c r="K4800" s="148" t="e">
        <f>STDEV(I4791,J4792,K4793,L4794,M4795,N4796)</f>
        <v>#DIV/0!</v>
      </c>
      <c r="L4800" s="148" t="e">
        <f>ROUND((K4800/J4800)*100,2)&amp;"%"</f>
        <v>#DIV/0!</v>
      </c>
      <c r="M4800" s="148"/>
      <c r="N4800" s="148"/>
      <c r="O4800" s="148"/>
      <c r="P4800" s="111" t="s">
        <v>199</v>
      </c>
      <c r="Q4800" s="148" t="e">
        <f>AVERAGE(P4791,Q4792,R4793,S4794,T4795,U4796)</f>
        <v>#DIV/0!</v>
      </c>
      <c r="R4800" s="148" t="e">
        <f>STDEV(P4791,Q4792,R4793,S4794,T4795,U4796)</f>
        <v>#DIV/0!</v>
      </c>
      <c r="S4800" s="148" t="e">
        <f>ROUND((R4800/Q4800)*100,2)&amp;"%"</f>
        <v>#DIV/0!</v>
      </c>
      <c r="T4800" s="148"/>
      <c r="U4800" s="148"/>
    </row>
    <row r="4801" spans="2:21" x14ac:dyDescent="0.3">
      <c r="B4801" s="111" t="s">
        <v>198</v>
      </c>
      <c r="C4801" s="148" t="e">
        <f>AVERAGE(B4792,C4791,D4791,F4791,G4791,E4792)</f>
        <v>#DIV/0!</v>
      </c>
      <c r="D4801" s="148" t="e">
        <f>STDEV(B4792,C4791,D4791,E4792,F4791,G4791)</f>
        <v>#DIV/0!</v>
      </c>
      <c r="E4801" s="148" t="e">
        <f t="shared" ref="E4801:E4805" si="798">ROUND((D4801/C4801)*100,2)&amp;"%"</f>
        <v>#DIV/0!</v>
      </c>
      <c r="F4801" s="111"/>
      <c r="G4801" s="111"/>
      <c r="H4801" s="148"/>
      <c r="I4801" s="111" t="s">
        <v>198</v>
      </c>
      <c r="J4801" s="148" t="e">
        <f>AVERAGE(I4792,J4791,K4791,M4791,N4791,L4792)</f>
        <v>#DIV/0!</v>
      </c>
      <c r="K4801" s="148" t="e">
        <f>STDEV(I4792,J4791,K4791,L4792,M4791,N4791)</f>
        <v>#DIV/0!</v>
      </c>
      <c r="L4801" s="148" t="e">
        <f t="shared" ref="L4801:L4805" si="799">ROUND((K4801/J4801)*100,2)&amp;"%"</f>
        <v>#DIV/0!</v>
      </c>
      <c r="M4801" s="111"/>
      <c r="N4801" s="111"/>
      <c r="O4801" s="148"/>
      <c r="P4801" s="111" t="s">
        <v>198</v>
      </c>
      <c r="Q4801" s="148" t="e">
        <f>AVERAGE(P4792,Q4791,R4791,T4791,U4791,S4792)</f>
        <v>#DIV/0!</v>
      </c>
      <c r="R4801" s="148" t="e">
        <f>STDEV(P4792,Q4791,R4791,S4792,T4791,U4791)</f>
        <v>#DIV/0!</v>
      </c>
      <c r="S4801" s="148" t="e">
        <f t="shared" ref="S4801:S4805" si="800">ROUND((R4801/Q4801)*100,2)&amp;"%"</f>
        <v>#DIV/0!</v>
      </c>
      <c r="T4801" s="111"/>
      <c r="U4801" s="111"/>
    </row>
    <row r="4802" spans="2:21" x14ac:dyDescent="0.3">
      <c r="B4802" s="111" t="s">
        <v>200</v>
      </c>
      <c r="C4802" s="148" t="e">
        <f>AVERAGE(B4794,C4793,D4792,E4791,F4796,G4795)</f>
        <v>#DIV/0!</v>
      </c>
      <c r="D4802" s="148" t="e">
        <f>STDEV(B4794,C4793,D4792,E4791,F4796,G4795)</f>
        <v>#DIV/0!</v>
      </c>
      <c r="E4802" s="148" t="e">
        <f t="shared" si="798"/>
        <v>#DIV/0!</v>
      </c>
      <c r="F4802" s="111"/>
      <c r="G4802" s="111"/>
      <c r="H4802" s="148"/>
      <c r="I4802" s="111" t="s">
        <v>200</v>
      </c>
      <c r="J4802" s="148" t="e">
        <f>AVERAGE(I4794,J4793,K4792,L4791,M4796,N4795)</f>
        <v>#DIV/0!</v>
      </c>
      <c r="K4802" s="148" t="e">
        <f>STDEV(I4794,J4793,K4792,L4791,M4796,N4795)</f>
        <v>#DIV/0!</v>
      </c>
      <c r="L4802" s="148" t="e">
        <f t="shared" si="799"/>
        <v>#DIV/0!</v>
      </c>
      <c r="M4802" s="111"/>
      <c r="N4802" s="111"/>
      <c r="O4802" s="148"/>
      <c r="P4802" s="111" t="s">
        <v>200</v>
      </c>
      <c r="Q4802" s="148" t="e">
        <f>AVERAGE(P4794,Q4793,R4792,S4791,T4796,U4795)</f>
        <v>#DIV/0!</v>
      </c>
      <c r="R4802" s="148" t="e">
        <f>STDEV(P4794,Q4793,R4792,S4791,T4796,U4795)</f>
        <v>#DIV/0!</v>
      </c>
      <c r="S4802" s="148" t="e">
        <f t="shared" si="800"/>
        <v>#DIV/0!</v>
      </c>
      <c r="T4802" s="111"/>
      <c r="U4802" s="111"/>
    </row>
    <row r="4803" spans="2:21" x14ac:dyDescent="0.3">
      <c r="B4803" s="111" t="s">
        <v>201</v>
      </c>
      <c r="C4803" s="148" t="e">
        <f>AVERAGE(B4795,C4796,D4796,E4795,F4794,G4793)</f>
        <v>#DIV/0!</v>
      </c>
      <c r="D4803" s="148" t="e">
        <f>STDEV(B4795,C4796,D4796,E4795,F4794,G4793)</f>
        <v>#DIV/0!</v>
      </c>
      <c r="E4803" s="148" t="e">
        <f t="shared" si="798"/>
        <v>#DIV/0!</v>
      </c>
      <c r="F4803" s="111"/>
      <c r="G4803" s="111"/>
      <c r="H4803" s="148"/>
      <c r="I4803" s="111" t="s">
        <v>201</v>
      </c>
      <c r="J4803" s="148" t="e">
        <f>AVERAGE(I4795,J4796,K4796,L4795,M4794,N4793)</f>
        <v>#DIV/0!</v>
      </c>
      <c r="K4803" s="148" t="e">
        <f>STDEV(I4795,J4796,K4796,L4795,M4794,N4793)</f>
        <v>#DIV/0!</v>
      </c>
      <c r="L4803" s="148" t="e">
        <f t="shared" si="799"/>
        <v>#DIV/0!</v>
      </c>
      <c r="M4803" s="111"/>
      <c r="N4803" s="111"/>
      <c r="O4803" s="148"/>
      <c r="P4803" s="111" t="s">
        <v>201</v>
      </c>
      <c r="Q4803" s="148" t="e">
        <f>AVERAGE(P4795,Q4796,R4796,S4795,T4794,U4793)</f>
        <v>#DIV/0!</v>
      </c>
      <c r="R4803" s="148" t="e">
        <f>STDEV(P4795,Q4796,R4796,S4795,T4794,U4793)</f>
        <v>#DIV/0!</v>
      </c>
      <c r="S4803" s="148" t="e">
        <f t="shared" si="800"/>
        <v>#DIV/0!</v>
      </c>
      <c r="T4803" s="111"/>
      <c r="U4803" s="111"/>
    </row>
    <row r="4804" spans="2:21" x14ac:dyDescent="0.3">
      <c r="B4804" s="111" t="s">
        <v>202</v>
      </c>
      <c r="C4804" s="148" t="e">
        <f>AVERAGE(B4797,C4795,D4794,G4792,F4797,E4798)</f>
        <v>#DIV/0!</v>
      </c>
      <c r="D4804" s="148" t="e">
        <f>STDEV(B4797,C4795,D4794,G4792,F4797,E4798)</f>
        <v>#DIV/0!</v>
      </c>
      <c r="E4804" s="148" t="e">
        <f t="shared" si="798"/>
        <v>#DIV/0!</v>
      </c>
      <c r="F4804" s="111"/>
      <c r="G4804" s="111"/>
      <c r="H4804" s="148"/>
      <c r="I4804" s="111" t="s">
        <v>202</v>
      </c>
      <c r="J4804" s="148" t="e">
        <f>AVERAGE(I4797,J4795,K4794,N4792,M4797,L4798)</f>
        <v>#DIV/0!</v>
      </c>
      <c r="K4804" s="148" t="e">
        <f>STDEV(I4797,J4795,K4794,N4792,M4797,L4798)</f>
        <v>#DIV/0!</v>
      </c>
      <c r="L4804" s="148" t="e">
        <f t="shared" si="799"/>
        <v>#DIV/0!</v>
      </c>
      <c r="M4804" s="111"/>
      <c r="N4804" s="111"/>
      <c r="O4804" s="148"/>
      <c r="P4804" s="111" t="s">
        <v>202</v>
      </c>
      <c r="Q4804" s="148" t="e">
        <f>AVERAGE(P4797,Q4795,R4794,U4792,T4797,S4798)</f>
        <v>#DIV/0!</v>
      </c>
      <c r="R4804" s="148" t="e">
        <f>STDEV(P4797,Q4795,R4794,U4792,T4797,S4798)</f>
        <v>#DIV/0!</v>
      </c>
      <c r="S4804" s="148" t="e">
        <f t="shared" si="800"/>
        <v>#DIV/0!</v>
      </c>
      <c r="T4804" s="111"/>
      <c r="U4804" s="111"/>
    </row>
    <row r="4805" spans="2:21" x14ac:dyDescent="0.3">
      <c r="B4805" s="111" t="s">
        <v>204</v>
      </c>
      <c r="C4805" s="148" t="e">
        <f>AVERAGE(B4798,C4797,D4798,E4797,F4798,G4797)</f>
        <v>#DIV/0!</v>
      </c>
      <c r="D4805" s="148" t="e">
        <f>STDEV(B4798,C4797,D4798,E4797,F4798,G4797)</f>
        <v>#DIV/0!</v>
      </c>
      <c r="E4805" s="148" t="e">
        <f t="shared" si="798"/>
        <v>#DIV/0!</v>
      </c>
      <c r="F4805" s="111"/>
      <c r="G4805" s="111"/>
      <c r="H4805" s="148"/>
      <c r="I4805" s="111" t="s">
        <v>204</v>
      </c>
      <c r="J4805" s="148" t="e">
        <f>AVERAGE(I4798,J4797,K4798,L4797,M4798,N4797)</f>
        <v>#DIV/0!</v>
      </c>
      <c r="K4805" s="148" t="e">
        <f>STDEV(I4798,J4797,K4798,L4797,M4798,N4797)</f>
        <v>#DIV/0!</v>
      </c>
      <c r="L4805" s="148" t="e">
        <f t="shared" si="799"/>
        <v>#DIV/0!</v>
      </c>
      <c r="M4805" s="111"/>
      <c r="N4805" s="111"/>
      <c r="O4805" s="148"/>
      <c r="P4805" s="111" t="s">
        <v>204</v>
      </c>
      <c r="Q4805" s="148" t="e">
        <f>AVERAGE(P4798,Q4797,R4798,S4797,T4798,U4797)</f>
        <v>#DIV/0!</v>
      </c>
      <c r="R4805" s="148" t="e">
        <f>STDEV(P4798,Q4797,R4798,S4797,T4798,U4797)</f>
        <v>#DIV/0!</v>
      </c>
      <c r="S4805" s="148" t="e">
        <f t="shared" si="800"/>
        <v>#DIV/0!</v>
      </c>
      <c r="T4805" s="111"/>
      <c r="U4805" s="111"/>
    </row>
    <row r="4806" spans="2:21" x14ac:dyDescent="0.3">
      <c r="B4806" s="111"/>
      <c r="C4806" s="111"/>
      <c r="D4806" s="111"/>
      <c r="E4806" s="111"/>
      <c r="F4806" s="111"/>
      <c r="G4806" s="111"/>
      <c r="H4806" s="148"/>
      <c r="I4806" s="111"/>
      <c r="J4806" s="111"/>
      <c r="K4806" s="111"/>
      <c r="L4806" s="111"/>
      <c r="M4806" s="111"/>
      <c r="N4806" s="111"/>
      <c r="O4806" s="148"/>
      <c r="P4806" s="111"/>
      <c r="Q4806" s="111"/>
      <c r="R4806" s="111"/>
      <c r="S4806" s="111"/>
      <c r="T4806" s="111"/>
      <c r="U4806" s="111"/>
    </row>
    <row r="4807" spans="2:21" x14ac:dyDescent="0.3">
      <c r="B4807" s="52" t="s">
        <v>194</v>
      </c>
      <c r="C4807" s="106"/>
      <c r="D4807" s="106"/>
      <c r="E4807" s="106"/>
      <c r="F4807" s="106"/>
      <c r="G4807" s="106"/>
      <c r="H4807" s="106"/>
      <c r="I4807" s="52" t="s">
        <v>195</v>
      </c>
      <c r="J4807" s="106"/>
      <c r="K4807" s="106"/>
      <c r="L4807" s="106"/>
      <c r="M4807" s="106"/>
      <c r="N4807" s="106"/>
      <c r="O4807" s="106"/>
      <c r="P4807" s="52" t="s">
        <v>196</v>
      </c>
      <c r="Q4807" s="106"/>
      <c r="R4807" s="106"/>
      <c r="S4807" s="106"/>
      <c r="T4807" s="106"/>
      <c r="U4807" s="106"/>
    </row>
    <row r="4808" spans="2:21" x14ac:dyDescent="0.3">
      <c r="B4808" s="131"/>
      <c r="C4808" s="131"/>
      <c r="D4808" s="131"/>
      <c r="E4808" s="131"/>
      <c r="F4808" s="131"/>
      <c r="G4808" s="131"/>
      <c r="H4808" s="106"/>
      <c r="I4808" s="131"/>
      <c r="J4808" s="131"/>
      <c r="K4808" s="131"/>
      <c r="L4808" s="131"/>
      <c r="M4808" s="131"/>
      <c r="N4808" s="131"/>
      <c r="O4808" s="106"/>
      <c r="P4808" s="131"/>
      <c r="Q4808" s="131"/>
      <c r="R4808" s="131"/>
      <c r="S4808" s="131"/>
      <c r="T4808" s="131"/>
      <c r="U4808" s="131"/>
    </row>
    <row r="4809" spans="2:21" x14ac:dyDescent="0.3">
      <c r="B4809" s="132"/>
      <c r="C4809" s="133"/>
      <c r="D4809" s="133"/>
      <c r="E4809" s="134"/>
      <c r="F4809" s="133"/>
      <c r="G4809" s="133"/>
      <c r="H4809" s="106"/>
      <c r="I4809" s="132"/>
      <c r="J4809" s="133"/>
      <c r="K4809" s="133"/>
      <c r="L4809" s="134"/>
      <c r="M4809" s="133"/>
      <c r="N4809" s="133"/>
      <c r="O4809" s="106"/>
      <c r="P4809" s="132"/>
      <c r="Q4809" s="133"/>
      <c r="R4809" s="133"/>
      <c r="S4809" s="134"/>
      <c r="T4809" s="133"/>
      <c r="U4809" s="133"/>
    </row>
    <row r="4810" spans="2:21" x14ac:dyDescent="0.3">
      <c r="B4810" s="133"/>
      <c r="C4810" s="132"/>
      <c r="D4810" s="134"/>
      <c r="E4810" s="133"/>
      <c r="F4810" s="135"/>
      <c r="G4810" s="136"/>
      <c r="H4810" s="106"/>
      <c r="I4810" s="133"/>
      <c r="J4810" s="132"/>
      <c r="K4810" s="134"/>
      <c r="L4810" s="133"/>
      <c r="M4810" s="135"/>
      <c r="N4810" s="136"/>
      <c r="O4810" s="106"/>
      <c r="P4810" s="133"/>
      <c r="Q4810" s="132"/>
      <c r="R4810" s="134"/>
      <c r="S4810" s="133"/>
      <c r="T4810" s="135"/>
      <c r="U4810" s="136"/>
    </row>
    <row r="4811" spans="2:21" x14ac:dyDescent="0.3">
      <c r="B4811" s="135"/>
      <c r="C4811" s="134"/>
      <c r="D4811" s="132"/>
      <c r="E4811" s="135"/>
      <c r="F4811" s="135"/>
      <c r="G4811" s="137"/>
      <c r="H4811" s="106"/>
      <c r="I4811" s="135"/>
      <c r="J4811" s="134"/>
      <c r="K4811" s="132"/>
      <c r="L4811" s="135"/>
      <c r="M4811" s="135"/>
      <c r="N4811" s="137"/>
      <c r="O4811" s="106"/>
      <c r="P4811" s="135"/>
      <c r="Q4811" s="134"/>
      <c r="R4811" s="132"/>
      <c r="S4811" s="135"/>
      <c r="T4811" s="135"/>
      <c r="U4811" s="137"/>
    </row>
    <row r="4812" spans="2:21" x14ac:dyDescent="0.3">
      <c r="B4812" s="134"/>
      <c r="C4812" s="135"/>
      <c r="D4812" s="136"/>
      <c r="E4812" s="132"/>
      <c r="F4812" s="137"/>
      <c r="G4812" s="135"/>
      <c r="H4812" s="106"/>
      <c r="I4812" s="134"/>
      <c r="J4812" s="135"/>
      <c r="K4812" s="136"/>
      <c r="L4812" s="132"/>
      <c r="M4812" s="137"/>
      <c r="N4812" s="135"/>
      <c r="O4812" s="106"/>
      <c r="P4812" s="134"/>
      <c r="Q4812" s="135"/>
      <c r="R4812" s="136"/>
      <c r="S4812" s="132"/>
      <c r="T4812" s="137"/>
      <c r="U4812" s="135"/>
    </row>
    <row r="4813" spans="2:21" x14ac:dyDescent="0.3">
      <c r="B4813" s="137"/>
      <c r="C4813" s="136"/>
      <c r="D4813" s="135"/>
      <c r="E4813" s="137"/>
      <c r="F4813" s="132"/>
      <c r="G4813" s="134"/>
      <c r="H4813" s="106"/>
      <c r="I4813" s="137"/>
      <c r="J4813" s="136"/>
      <c r="K4813" s="135"/>
      <c r="L4813" s="137"/>
      <c r="M4813" s="132"/>
      <c r="N4813" s="134"/>
      <c r="O4813" s="106"/>
      <c r="P4813" s="137"/>
      <c r="Q4813" s="136"/>
      <c r="R4813" s="135"/>
      <c r="S4813" s="137"/>
      <c r="T4813" s="132"/>
      <c r="U4813" s="134"/>
    </row>
    <row r="4814" spans="2:21" x14ac:dyDescent="0.3">
      <c r="B4814" s="135"/>
      <c r="C4814" s="137"/>
      <c r="D4814" s="137"/>
      <c r="E4814" s="135"/>
      <c r="F4814" s="134"/>
      <c r="G4814" s="132"/>
      <c r="H4814" s="106"/>
      <c r="I4814" s="135"/>
      <c r="J4814" s="137"/>
      <c r="K4814" s="137"/>
      <c r="L4814" s="135"/>
      <c r="M4814" s="134"/>
      <c r="N4814" s="132"/>
      <c r="O4814" s="106"/>
      <c r="P4814" s="135"/>
      <c r="Q4814" s="137"/>
      <c r="R4814" s="137"/>
      <c r="S4814" s="135"/>
      <c r="T4814" s="134"/>
      <c r="U4814" s="132"/>
    </row>
    <row r="4815" spans="2:21" x14ac:dyDescent="0.3">
      <c r="B4815" s="136"/>
      <c r="C4815" s="138"/>
      <c r="D4815" s="135"/>
      <c r="E4815" s="138"/>
      <c r="F4815" s="136"/>
      <c r="G4815" s="138"/>
      <c r="H4815" s="106"/>
      <c r="I4815" s="136"/>
      <c r="J4815" s="138"/>
      <c r="K4815" s="135"/>
      <c r="L4815" s="138"/>
      <c r="M4815" s="136"/>
      <c r="N4815" s="138"/>
      <c r="O4815" s="106"/>
      <c r="P4815" s="136"/>
      <c r="Q4815" s="138"/>
      <c r="R4815" s="135"/>
      <c r="S4815" s="138"/>
      <c r="T4815" s="136"/>
      <c r="U4815" s="138"/>
    </row>
    <row r="4816" spans="2:21" x14ac:dyDescent="0.3">
      <c r="B4816" s="145"/>
      <c r="C4816" s="146"/>
      <c r="D4816" s="145"/>
      <c r="E4816" s="147"/>
      <c r="F4816" s="145"/>
      <c r="G4816" s="146"/>
      <c r="H4816" s="106"/>
      <c r="I4816" s="145"/>
      <c r="J4816" s="146"/>
      <c r="K4816" s="145"/>
      <c r="L4816" s="147"/>
      <c r="M4816" s="145"/>
      <c r="N4816" s="146"/>
      <c r="O4816" s="106"/>
      <c r="P4816" s="145"/>
      <c r="Q4816" s="146"/>
      <c r="R4816" s="145"/>
      <c r="S4816" s="147"/>
      <c r="T4816" s="145"/>
      <c r="U4816" s="146"/>
    </row>
    <row r="4817" spans="2:21" x14ac:dyDescent="0.3">
      <c r="B4817" s="148"/>
      <c r="C4817" s="111" t="s">
        <v>197</v>
      </c>
      <c r="D4817" s="111" t="s">
        <v>3</v>
      </c>
      <c r="E4817" s="111" t="s">
        <v>203</v>
      </c>
      <c r="F4817" s="148"/>
      <c r="G4817" s="148"/>
      <c r="H4817" s="148"/>
      <c r="I4817" s="148"/>
      <c r="J4817" s="111" t="s">
        <v>197</v>
      </c>
      <c r="K4817" s="111" t="s">
        <v>3</v>
      </c>
      <c r="L4817" s="111" t="s">
        <v>203</v>
      </c>
      <c r="M4817" s="148"/>
      <c r="N4817" s="148"/>
      <c r="O4817" s="148"/>
      <c r="P4817" s="148"/>
      <c r="Q4817" s="111" t="s">
        <v>197</v>
      </c>
      <c r="R4817" s="111" t="s">
        <v>3</v>
      </c>
      <c r="S4817" s="111" t="s">
        <v>203</v>
      </c>
      <c r="T4817" s="148"/>
      <c r="U4817" s="148"/>
    </row>
    <row r="4818" spans="2:21" x14ac:dyDescent="0.3">
      <c r="B4818" s="111" t="s">
        <v>199</v>
      </c>
      <c r="C4818" s="148" t="e">
        <f>AVERAGE(B4809,C4810,D4811,E4812,F4813,G4814)</f>
        <v>#DIV/0!</v>
      </c>
      <c r="D4818" s="148" t="e">
        <f>STDEV(B4809,C4810,D4811,E4812,F4813,G4814)</f>
        <v>#DIV/0!</v>
      </c>
      <c r="E4818" s="148" t="e">
        <f>ROUND((D4818/C4818)*100,2)&amp;"%"</f>
        <v>#DIV/0!</v>
      </c>
      <c r="F4818" s="148"/>
      <c r="G4818" s="148"/>
      <c r="H4818" s="148"/>
      <c r="I4818" s="111" t="s">
        <v>199</v>
      </c>
      <c r="J4818" s="148" t="e">
        <f>AVERAGE(I4809,J4810,K4811,L4812,M4813,N4814)</f>
        <v>#DIV/0!</v>
      </c>
      <c r="K4818" s="148" t="e">
        <f>STDEV(I4809,J4810,K4811,L4812,M4813,N4814)</f>
        <v>#DIV/0!</v>
      </c>
      <c r="L4818" s="148" t="e">
        <f>ROUND((K4818/J4818)*100,2)&amp;"%"</f>
        <v>#DIV/0!</v>
      </c>
      <c r="M4818" s="148"/>
      <c r="N4818" s="148"/>
      <c r="O4818" s="148"/>
      <c r="P4818" s="111" t="s">
        <v>199</v>
      </c>
      <c r="Q4818" s="148" t="e">
        <f>AVERAGE(P4809,Q4810,R4811,S4812,T4813,U4814)</f>
        <v>#DIV/0!</v>
      </c>
      <c r="R4818" s="148" t="e">
        <f>STDEV(P4809,Q4810,R4811,S4812,T4813,U4814)</f>
        <v>#DIV/0!</v>
      </c>
      <c r="S4818" s="148" t="e">
        <f>ROUND((R4818/Q4818)*100,2)&amp;"%"</f>
        <v>#DIV/0!</v>
      </c>
      <c r="T4818" s="148"/>
      <c r="U4818" s="148"/>
    </row>
    <row r="4819" spans="2:21" x14ac:dyDescent="0.3">
      <c r="B4819" s="111" t="s">
        <v>198</v>
      </c>
      <c r="C4819" s="148" t="e">
        <f>AVERAGE(B4810,C4809,D4809,F4809,G4809,E4810)</f>
        <v>#DIV/0!</v>
      </c>
      <c r="D4819" s="148" t="e">
        <f>STDEV(B4810,C4809,D4809,E4810,F4809,G4809)</f>
        <v>#DIV/0!</v>
      </c>
      <c r="E4819" s="148" t="e">
        <f t="shared" ref="E4819:E4823" si="801">ROUND((D4819/C4819)*100,2)&amp;"%"</f>
        <v>#DIV/0!</v>
      </c>
      <c r="F4819" s="111"/>
      <c r="G4819" s="111"/>
      <c r="H4819" s="148"/>
      <c r="I4819" s="111" t="s">
        <v>198</v>
      </c>
      <c r="J4819" s="148" t="e">
        <f>AVERAGE(I4810,J4809,K4809,M4809,N4809,L4810)</f>
        <v>#DIV/0!</v>
      </c>
      <c r="K4819" s="148" t="e">
        <f>STDEV(I4810,J4809,K4809,L4810,M4809,N4809)</f>
        <v>#DIV/0!</v>
      </c>
      <c r="L4819" s="148" t="e">
        <f t="shared" ref="L4819:L4823" si="802">ROUND((K4819/J4819)*100,2)&amp;"%"</f>
        <v>#DIV/0!</v>
      </c>
      <c r="M4819" s="111"/>
      <c r="N4819" s="111"/>
      <c r="O4819" s="148"/>
      <c r="P4819" s="111" t="s">
        <v>198</v>
      </c>
      <c r="Q4819" s="148" t="e">
        <f>AVERAGE(P4810,Q4809,R4809,T4809,U4809,S4810)</f>
        <v>#DIV/0!</v>
      </c>
      <c r="R4819" s="148" t="e">
        <f>STDEV(P4810,Q4809,R4809,S4810,T4809,U4809)</f>
        <v>#DIV/0!</v>
      </c>
      <c r="S4819" s="148" t="e">
        <f t="shared" ref="S4819:S4823" si="803">ROUND((R4819/Q4819)*100,2)&amp;"%"</f>
        <v>#DIV/0!</v>
      </c>
      <c r="T4819" s="111"/>
      <c r="U4819" s="111"/>
    </row>
    <row r="4820" spans="2:21" x14ac:dyDescent="0.3">
      <c r="B4820" s="111" t="s">
        <v>200</v>
      </c>
      <c r="C4820" s="148" t="e">
        <f>AVERAGE(B4812,C4811,D4810,E4809,F4814,G4813)</f>
        <v>#DIV/0!</v>
      </c>
      <c r="D4820" s="148" t="e">
        <f>STDEV(B4812,C4811,D4810,E4809,F4814,G4813)</f>
        <v>#DIV/0!</v>
      </c>
      <c r="E4820" s="148" t="e">
        <f t="shared" si="801"/>
        <v>#DIV/0!</v>
      </c>
      <c r="F4820" s="111"/>
      <c r="G4820" s="111"/>
      <c r="H4820" s="148"/>
      <c r="I4820" s="111" t="s">
        <v>200</v>
      </c>
      <c r="J4820" s="148" t="e">
        <f>AVERAGE(I4812,J4811,K4810,L4809,M4814,N4813)</f>
        <v>#DIV/0!</v>
      </c>
      <c r="K4820" s="148" t="e">
        <f>STDEV(I4812,J4811,K4810,L4809,M4814,N4813)</f>
        <v>#DIV/0!</v>
      </c>
      <c r="L4820" s="148" t="e">
        <f t="shared" si="802"/>
        <v>#DIV/0!</v>
      </c>
      <c r="M4820" s="111"/>
      <c r="N4820" s="111"/>
      <c r="O4820" s="148"/>
      <c r="P4820" s="111" t="s">
        <v>200</v>
      </c>
      <c r="Q4820" s="148" t="e">
        <f>AVERAGE(P4812,Q4811,R4810,S4809,T4814,U4813)</f>
        <v>#DIV/0!</v>
      </c>
      <c r="R4820" s="148" t="e">
        <f>STDEV(P4812,Q4811,R4810,S4809,T4814,U4813)</f>
        <v>#DIV/0!</v>
      </c>
      <c r="S4820" s="148" t="e">
        <f t="shared" si="803"/>
        <v>#DIV/0!</v>
      </c>
      <c r="T4820" s="111"/>
      <c r="U4820" s="111"/>
    </row>
    <row r="4821" spans="2:21" x14ac:dyDescent="0.3">
      <c r="B4821" s="111" t="s">
        <v>201</v>
      </c>
      <c r="C4821" s="148" t="e">
        <f>AVERAGE(B4813,C4814,D4814,E4813,F4812,G4811)</f>
        <v>#DIV/0!</v>
      </c>
      <c r="D4821" s="148" t="e">
        <f>STDEV(B4813,C4814,D4814,E4813,F4812,G4811)</f>
        <v>#DIV/0!</v>
      </c>
      <c r="E4821" s="148" t="e">
        <f t="shared" si="801"/>
        <v>#DIV/0!</v>
      </c>
      <c r="F4821" s="111"/>
      <c r="G4821" s="111"/>
      <c r="H4821" s="148"/>
      <c r="I4821" s="111" t="s">
        <v>201</v>
      </c>
      <c r="J4821" s="148" t="e">
        <f>AVERAGE(I4813,J4814,K4814,L4813,M4812,N4811)</f>
        <v>#DIV/0!</v>
      </c>
      <c r="K4821" s="148" t="e">
        <f>STDEV(I4813,J4814,K4814,L4813,M4812,N4811)</f>
        <v>#DIV/0!</v>
      </c>
      <c r="L4821" s="148" t="e">
        <f t="shared" si="802"/>
        <v>#DIV/0!</v>
      </c>
      <c r="M4821" s="111"/>
      <c r="N4821" s="111"/>
      <c r="O4821" s="148"/>
      <c r="P4821" s="111" t="s">
        <v>201</v>
      </c>
      <c r="Q4821" s="148" t="e">
        <f>AVERAGE(P4813,Q4814,R4814,S4813,T4812,U4811)</f>
        <v>#DIV/0!</v>
      </c>
      <c r="R4821" s="148" t="e">
        <f>STDEV(P4813,Q4814,R4814,S4813,T4812,U4811)</f>
        <v>#DIV/0!</v>
      </c>
      <c r="S4821" s="148" t="e">
        <f t="shared" si="803"/>
        <v>#DIV/0!</v>
      </c>
      <c r="T4821" s="111"/>
      <c r="U4821" s="111"/>
    </row>
    <row r="4822" spans="2:21" x14ac:dyDescent="0.3">
      <c r="B4822" s="111" t="s">
        <v>202</v>
      </c>
      <c r="C4822" s="148" t="e">
        <f>AVERAGE(B4815,C4813,D4812,G4810,F4815,E4816)</f>
        <v>#DIV/0!</v>
      </c>
      <c r="D4822" s="148" t="e">
        <f>STDEV(B4815,C4813,D4812,G4810,F4815,E4816)</f>
        <v>#DIV/0!</v>
      </c>
      <c r="E4822" s="148" t="e">
        <f t="shared" si="801"/>
        <v>#DIV/0!</v>
      </c>
      <c r="F4822" s="111"/>
      <c r="G4822" s="111"/>
      <c r="H4822" s="148"/>
      <c r="I4822" s="111" t="s">
        <v>202</v>
      </c>
      <c r="J4822" s="148" t="e">
        <f>AVERAGE(I4815,J4813,K4812,N4810,M4815,L4816)</f>
        <v>#DIV/0!</v>
      </c>
      <c r="K4822" s="148" t="e">
        <f>STDEV(I4815,J4813,K4812,N4810,M4815,L4816)</f>
        <v>#DIV/0!</v>
      </c>
      <c r="L4822" s="148" t="e">
        <f t="shared" si="802"/>
        <v>#DIV/0!</v>
      </c>
      <c r="M4822" s="111"/>
      <c r="N4822" s="111"/>
      <c r="O4822" s="148"/>
      <c r="P4822" s="111" t="s">
        <v>202</v>
      </c>
      <c r="Q4822" s="148" t="e">
        <f>AVERAGE(P4815,Q4813,R4812,U4810,T4815,S4816)</f>
        <v>#DIV/0!</v>
      </c>
      <c r="R4822" s="148" t="e">
        <f>STDEV(P4815,Q4813,R4812,U4810,T4815,S4816)</f>
        <v>#DIV/0!</v>
      </c>
      <c r="S4822" s="148" t="e">
        <f t="shared" si="803"/>
        <v>#DIV/0!</v>
      </c>
      <c r="T4822" s="111"/>
      <c r="U4822" s="111"/>
    </row>
    <row r="4823" spans="2:21" x14ac:dyDescent="0.3">
      <c r="B4823" s="111" t="s">
        <v>204</v>
      </c>
      <c r="C4823" s="148" t="e">
        <f>AVERAGE(B4816,C4815,D4816,E4815,F4816,G4815)</f>
        <v>#DIV/0!</v>
      </c>
      <c r="D4823" s="148" t="e">
        <f>STDEV(B4816,C4815,D4816,E4815,F4816,G4815)</f>
        <v>#DIV/0!</v>
      </c>
      <c r="E4823" s="148" t="e">
        <f t="shared" si="801"/>
        <v>#DIV/0!</v>
      </c>
      <c r="F4823" s="111"/>
      <c r="G4823" s="111"/>
      <c r="H4823" s="148"/>
      <c r="I4823" s="111" t="s">
        <v>204</v>
      </c>
      <c r="J4823" s="148" t="e">
        <f>AVERAGE(I4816,J4815,K4816,L4815,M4816,N4815)</f>
        <v>#DIV/0!</v>
      </c>
      <c r="K4823" s="148" t="e">
        <f>STDEV(I4816,J4815,K4816,L4815,M4816,N4815)</f>
        <v>#DIV/0!</v>
      </c>
      <c r="L4823" s="148" t="e">
        <f t="shared" si="802"/>
        <v>#DIV/0!</v>
      </c>
      <c r="M4823" s="111"/>
      <c r="N4823" s="111"/>
      <c r="O4823" s="148"/>
      <c r="P4823" s="111" t="s">
        <v>204</v>
      </c>
      <c r="Q4823" s="148" t="e">
        <f>AVERAGE(P4816,Q4815,R4816,S4815,T4816,U4815)</f>
        <v>#DIV/0!</v>
      </c>
      <c r="R4823" s="148" t="e">
        <f>STDEV(P4816,Q4815,R4816,S4815,T4816,U4815)</f>
        <v>#DIV/0!</v>
      </c>
      <c r="S4823" s="148" t="e">
        <f t="shared" si="803"/>
        <v>#DIV/0!</v>
      </c>
      <c r="T4823" s="111"/>
      <c r="U4823" s="111"/>
    </row>
    <row r="4824" spans="2:21" x14ac:dyDescent="0.3">
      <c r="B4824" s="111"/>
      <c r="C4824" s="111"/>
      <c r="D4824" s="111"/>
      <c r="E4824" s="111"/>
      <c r="F4824" s="111"/>
      <c r="G4824" s="111"/>
      <c r="H4824" s="148"/>
      <c r="I4824" s="111"/>
      <c r="J4824" s="111"/>
      <c r="K4824" s="111"/>
      <c r="L4824" s="111"/>
      <c r="M4824" s="111"/>
      <c r="N4824" s="111"/>
      <c r="O4824" s="148"/>
      <c r="P4824" s="111"/>
      <c r="Q4824" s="111"/>
      <c r="R4824" s="111"/>
      <c r="S4824" s="111"/>
      <c r="T4824" s="111"/>
      <c r="U4824" s="111"/>
    </row>
    <row r="4825" spans="2:21" x14ac:dyDescent="0.3">
      <c r="B4825" s="52" t="s">
        <v>194</v>
      </c>
      <c r="C4825" s="106"/>
      <c r="D4825" s="106"/>
      <c r="E4825" s="106"/>
      <c r="F4825" s="106"/>
      <c r="G4825" s="106"/>
      <c r="H4825" s="106"/>
      <c r="I4825" s="52" t="s">
        <v>195</v>
      </c>
      <c r="J4825" s="106"/>
      <c r="K4825" s="106"/>
      <c r="L4825" s="106"/>
      <c r="M4825" s="106"/>
      <c r="N4825" s="106"/>
      <c r="O4825" s="106"/>
      <c r="P4825" s="52" t="s">
        <v>196</v>
      </c>
      <c r="Q4825" s="106"/>
      <c r="R4825" s="106"/>
      <c r="S4825" s="106"/>
      <c r="T4825" s="106"/>
      <c r="U4825" s="106"/>
    </row>
    <row r="4826" spans="2:21" x14ac:dyDescent="0.3">
      <c r="B4826" s="131"/>
      <c r="C4826" s="131"/>
      <c r="D4826" s="131"/>
      <c r="E4826" s="131"/>
      <c r="F4826" s="131"/>
      <c r="G4826" s="131"/>
      <c r="H4826" s="106"/>
      <c r="I4826" s="131"/>
      <c r="J4826" s="131"/>
      <c r="K4826" s="131"/>
      <c r="L4826" s="131"/>
      <c r="M4826" s="131"/>
      <c r="N4826" s="131"/>
      <c r="O4826" s="106"/>
      <c r="P4826" s="131"/>
      <c r="Q4826" s="131"/>
      <c r="R4826" s="131"/>
      <c r="S4826" s="131"/>
      <c r="T4826" s="131"/>
      <c r="U4826" s="131"/>
    </row>
    <row r="4827" spans="2:21" x14ac:dyDescent="0.3">
      <c r="B4827" s="132"/>
      <c r="C4827" s="133"/>
      <c r="D4827" s="133"/>
      <c r="E4827" s="134"/>
      <c r="F4827" s="133"/>
      <c r="G4827" s="133"/>
      <c r="H4827" s="106"/>
      <c r="I4827" s="132"/>
      <c r="J4827" s="133"/>
      <c r="K4827" s="133"/>
      <c r="L4827" s="134"/>
      <c r="M4827" s="133"/>
      <c r="N4827" s="133"/>
      <c r="O4827" s="106"/>
      <c r="P4827" s="132"/>
      <c r="Q4827" s="133"/>
      <c r="R4827" s="133"/>
      <c r="S4827" s="134"/>
      <c r="T4827" s="133"/>
      <c r="U4827" s="133"/>
    </row>
    <row r="4828" spans="2:21" x14ac:dyDescent="0.3">
      <c r="B4828" s="133"/>
      <c r="C4828" s="132"/>
      <c r="D4828" s="134"/>
      <c r="E4828" s="133"/>
      <c r="F4828" s="135"/>
      <c r="G4828" s="136"/>
      <c r="H4828" s="106"/>
      <c r="I4828" s="133"/>
      <c r="J4828" s="132"/>
      <c r="K4828" s="134"/>
      <c r="L4828" s="133"/>
      <c r="M4828" s="135"/>
      <c r="N4828" s="136"/>
      <c r="O4828" s="106"/>
      <c r="P4828" s="133"/>
      <c r="Q4828" s="132"/>
      <c r="R4828" s="134"/>
      <c r="S4828" s="133"/>
      <c r="T4828" s="135"/>
      <c r="U4828" s="136"/>
    </row>
    <row r="4829" spans="2:21" x14ac:dyDescent="0.3">
      <c r="B4829" s="135"/>
      <c r="C4829" s="134"/>
      <c r="D4829" s="132"/>
      <c r="E4829" s="135"/>
      <c r="F4829" s="135"/>
      <c r="G4829" s="137"/>
      <c r="H4829" s="106"/>
      <c r="I4829" s="135"/>
      <c r="J4829" s="134"/>
      <c r="K4829" s="132"/>
      <c r="L4829" s="135"/>
      <c r="M4829" s="135"/>
      <c r="N4829" s="137"/>
      <c r="O4829" s="106"/>
      <c r="P4829" s="135"/>
      <c r="Q4829" s="134"/>
      <c r="R4829" s="132"/>
      <c r="S4829" s="135"/>
      <c r="T4829" s="135"/>
      <c r="U4829" s="137"/>
    </row>
    <row r="4830" spans="2:21" x14ac:dyDescent="0.3">
      <c r="B4830" s="134"/>
      <c r="C4830" s="135"/>
      <c r="D4830" s="136"/>
      <c r="E4830" s="132"/>
      <c r="F4830" s="137"/>
      <c r="G4830" s="135"/>
      <c r="H4830" s="106"/>
      <c r="I4830" s="134"/>
      <c r="J4830" s="135"/>
      <c r="K4830" s="136"/>
      <c r="L4830" s="132"/>
      <c r="M4830" s="137"/>
      <c r="N4830" s="135"/>
      <c r="O4830" s="106"/>
      <c r="P4830" s="134"/>
      <c r="Q4830" s="135"/>
      <c r="R4830" s="136"/>
      <c r="S4830" s="132"/>
      <c r="T4830" s="137"/>
      <c r="U4830" s="135"/>
    </row>
    <row r="4831" spans="2:21" x14ac:dyDescent="0.3">
      <c r="B4831" s="137"/>
      <c r="C4831" s="136"/>
      <c r="D4831" s="135"/>
      <c r="E4831" s="137"/>
      <c r="F4831" s="132"/>
      <c r="G4831" s="134"/>
      <c r="H4831" s="106"/>
      <c r="I4831" s="137"/>
      <c r="J4831" s="136"/>
      <c r="K4831" s="135"/>
      <c r="L4831" s="137"/>
      <c r="M4831" s="132"/>
      <c r="N4831" s="134"/>
      <c r="O4831" s="106"/>
      <c r="P4831" s="137"/>
      <c r="Q4831" s="136"/>
      <c r="R4831" s="135"/>
      <c r="S4831" s="137"/>
      <c r="T4831" s="132"/>
      <c r="U4831" s="134"/>
    </row>
    <row r="4832" spans="2:21" x14ac:dyDescent="0.3">
      <c r="B4832" s="135"/>
      <c r="C4832" s="137"/>
      <c r="D4832" s="137"/>
      <c r="E4832" s="135"/>
      <c r="F4832" s="134"/>
      <c r="G4832" s="132"/>
      <c r="H4832" s="106"/>
      <c r="I4832" s="135"/>
      <c r="J4832" s="137"/>
      <c r="K4832" s="137"/>
      <c r="L4832" s="135"/>
      <c r="M4832" s="134"/>
      <c r="N4832" s="132"/>
      <c r="O4832" s="106"/>
      <c r="P4832" s="135"/>
      <c r="Q4832" s="137"/>
      <c r="R4832" s="137"/>
      <c r="S4832" s="135"/>
      <c r="T4832" s="134"/>
      <c r="U4832" s="132"/>
    </row>
    <row r="4833" spans="2:21" x14ac:dyDescent="0.3">
      <c r="B4833" s="136"/>
      <c r="C4833" s="138"/>
      <c r="D4833" s="135"/>
      <c r="E4833" s="138"/>
      <c r="F4833" s="136"/>
      <c r="G4833" s="138"/>
      <c r="H4833" s="106"/>
      <c r="I4833" s="136"/>
      <c r="J4833" s="138"/>
      <c r="K4833" s="135"/>
      <c r="L4833" s="138"/>
      <c r="M4833" s="136"/>
      <c r="N4833" s="138"/>
      <c r="O4833" s="106"/>
      <c r="P4833" s="136"/>
      <c r="Q4833" s="138"/>
      <c r="R4833" s="135"/>
      <c r="S4833" s="138"/>
      <c r="T4833" s="136"/>
      <c r="U4833" s="138"/>
    </row>
    <row r="4834" spans="2:21" x14ac:dyDescent="0.3">
      <c r="B4834" s="145"/>
      <c r="C4834" s="146"/>
      <c r="D4834" s="145"/>
      <c r="E4834" s="147"/>
      <c r="F4834" s="145"/>
      <c r="G4834" s="146"/>
      <c r="H4834" s="106"/>
      <c r="I4834" s="145"/>
      <c r="J4834" s="146"/>
      <c r="K4834" s="145"/>
      <c r="L4834" s="147"/>
      <c r="M4834" s="145"/>
      <c r="N4834" s="146"/>
      <c r="O4834" s="106"/>
      <c r="P4834" s="145"/>
      <c r="Q4834" s="146"/>
      <c r="R4834" s="145"/>
      <c r="S4834" s="147"/>
      <c r="T4834" s="145"/>
      <c r="U4834" s="146"/>
    </row>
    <row r="4835" spans="2:21" x14ac:dyDescent="0.3">
      <c r="B4835" s="148"/>
      <c r="C4835" s="111" t="s">
        <v>197</v>
      </c>
      <c r="D4835" s="111" t="s">
        <v>3</v>
      </c>
      <c r="E4835" s="111" t="s">
        <v>203</v>
      </c>
      <c r="F4835" s="148"/>
      <c r="G4835" s="148"/>
      <c r="H4835" s="148"/>
      <c r="I4835" s="148"/>
      <c r="J4835" s="111" t="s">
        <v>197</v>
      </c>
      <c r="K4835" s="111" t="s">
        <v>3</v>
      </c>
      <c r="L4835" s="111" t="s">
        <v>203</v>
      </c>
      <c r="M4835" s="148"/>
      <c r="N4835" s="148"/>
      <c r="O4835" s="148"/>
      <c r="P4835" s="148"/>
      <c r="Q4835" s="111" t="s">
        <v>197</v>
      </c>
      <c r="R4835" s="111" t="s">
        <v>3</v>
      </c>
      <c r="S4835" s="111" t="s">
        <v>203</v>
      </c>
      <c r="T4835" s="148"/>
      <c r="U4835" s="148"/>
    </row>
    <row r="4836" spans="2:21" x14ac:dyDescent="0.3">
      <c r="B4836" s="111" t="s">
        <v>199</v>
      </c>
      <c r="C4836" s="148" t="e">
        <f>AVERAGE(B4827,C4828,D4829,E4830,F4831,G4832)</f>
        <v>#DIV/0!</v>
      </c>
      <c r="D4836" s="148" t="e">
        <f>STDEV(B4827,C4828,D4829,E4830,F4831,G4832)</f>
        <v>#DIV/0!</v>
      </c>
      <c r="E4836" s="148" t="e">
        <f>ROUND((D4836/C4836)*100,2)&amp;"%"</f>
        <v>#DIV/0!</v>
      </c>
      <c r="F4836" s="148"/>
      <c r="G4836" s="148"/>
      <c r="H4836" s="148"/>
      <c r="I4836" s="111" t="s">
        <v>199</v>
      </c>
      <c r="J4836" s="148" t="e">
        <f>AVERAGE(I4827,J4828,K4829,L4830,M4831,N4832)</f>
        <v>#DIV/0!</v>
      </c>
      <c r="K4836" s="148" t="e">
        <f>STDEV(I4827,J4828,K4829,L4830,M4831,N4832)</f>
        <v>#DIV/0!</v>
      </c>
      <c r="L4836" s="148" t="e">
        <f>ROUND((K4836/J4836)*100,2)&amp;"%"</f>
        <v>#DIV/0!</v>
      </c>
      <c r="M4836" s="148"/>
      <c r="N4836" s="148"/>
      <c r="O4836" s="148"/>
      <c r="P4836" s="111" t="s">
        <v>199</v>
      </c>
      <c r="Q4836" s="148" t="e">
        <f>AVERAGE(P4827,Q4828,R4829,S4830,T4831,U4832)</f>
        <v>#DIV/0!</v>
      </c>
      <c r="R4836" s="148" t="e">
        <f>STDEV(P4827,Q4828,R4829,S4830,T4831,U4832)</f>
        <v>#DIV/0!</v>
      </c>
      <c r="S4836" s="148" t="e">
        <f>ROUND((R4836/Q4836)*100,2)&amp;"%"</f>
        <v>#DIV/0!</v>
      </c>
      <c r="T4836" s="148"/>
      <c r="U4836" s="148"/>
    </row>
    <row r="4837" spans="2:21" x14ac:dyDescent="0.3">
      <c r="B4837" s="111" t="s">
        <v>198</v>
      </c>
      <c r="C4837" s="148" t="e">
        <f>AVERAGE(B4828,C4827,D4827,F4827,G4827,E4828)</f>
        <v>#DIV/0!</v>
      </c>
      <c r="D4837" s="148" t="e">
        <f>STDEV(B4828,C4827,D4827,E4828,F4827,G4827)</f>
        <v>#DIV/0!</v>
      </c>
      <c r="E4837" s="148" t="e">
        <f t="shared" ref="E4837:E4841" si="804">ROUND((D4837/C4837)*100,2)&amp;"%"</f>
        <v>#DIV/0!</v>
      </c>
      <c r="F4837" s="111"/>
      <c r="G4837" s="111"/>
      <c r="H4837" s="148"/>
      <c r="I4837" s="111" t="s">
        <v>198</v>
      </c>
      <c r="J4837" s="148" t="e">
        <f>AVERAGE(I4828,J4827,K4827,M4827,N4827,L4828)</f>
        <v>#DIV/0!</v>
      </c>
      <c r="K4837" s="148" t="e">
        <f>STDEV(I4828,J4827,K4827,L4828,M4827,N4827)</f>
        <v>#DIV/0!</v>
      </c>
      <c r="L4837" s="148" t="e">
        <f t="shared" ref="L4837:L4841" si="805">ROUND((K4837/J4837)*100,2)&amp;"%"</f>
        <v>#DIV/0!</v>
      </c>
      <c r="M4837" s="111"/>
      <c r="N4837" s="111"/>
      <c r="O4837" s="148"/>
      <c r="P4837" s="111" t="s">
        <v>198</v>
      </c>
      <c r="Q4837" s="148" t="e">
        <f>AVERAGE(P4828,Q4827,R4827,T4827,U4827,S4828)</f>
        <v>#DIV/0!</v>
      </c>
      <c r="R4837" s="148" t="e">
        <f>STDEV(P4828,Q4827,R4827,S4828,T4827,U4827)</f>
        <v>#DIV/0!</v>
      </c>
      <c r="S4837" s="148" t="e">
        <f t="shared" ref="S4837:S4841" si="806">ROUND((R4837/Q4837)*100,2)&amp;"%"</f>
        <v>#DIV/0!</v>
      </c>
      <c r="T4837" s="111"/>
      <c r="U4837" s="111"/>
    </row>
    <row r="4838" spans="2:21" x14ac:dyDescent="0.3">
      <c r="B4838" s="111" t="s">
        <v>200</v>
      </c>
      <c r="C4838" s="148" t="e">
        <f>AVERAGE(B4830,C4829,D4828,E4827,F4832,G4831)</f>
        <v>#DIV/0!</v>
      </c>
      <c r="D4838" s="148" t="e">
        <f>STDEV(B4830,C4829,D4828,E4827,F4832,G4831)</f>
        <v>#DIV/0!</v>
      </c>
      <c r="E4838" s="148" t="e">
        <f t="shared" si="804"/>
        <v>#DIV/0!</v>
      </c>
      <c r="F4838" s="111"/>
      <c r="G4838" s="111"/>
      <c r="H4838" s="148"/>
      <c r="I4838" s="111" t="s">
        <v>200</v>
      </c>
      <c r="J4838" s="148" t="e">
        <f>AVERAGE(I4830,J4829,K4828,L4827,M4832,N4831)</f>
        <v>#DIV/0!</v>
      </c>
      <c r="K4838" s="148" t="e">
        <f>STDEV(I4830,J4829,K4828,L4827,M4832,N4831)</f>
        <v>#DIV/0!</v>
      </c>
      <c r="L4838" s="148" t="e">
        <f t="shared" si="805"/>
        <v>#DIV/0!</v>
      </c>
      <c r="M4838" s="111"/>
      <c r="N4838" s="111"/>
      <c r="O4838" s="148"/>
      <c r="P4838" s="111" t="s">
        <v>200</v>
      </c>
      <c r="Q4838" s="148" t="e">
        <f>AVERAGE(P4830,Q4829,R4828,S4827,T4832,U4831)</f>
        <v>#DIV/0!</v>
      </c>
      <c r="R4838" s="148" t="e">
        <f>STDEV(P4830,Q4829,R4828,S4827,T4832,U4831)</f>
        <v>#DIV/0!</v>
      </c>
      <c r="S4838" s="148" t="e">
        <f t="shared" si="806"/>
        <v>#DIV/0!</v>
      </c>
      <c r="T4838" s="111"/>
      <c r="U4838" s="111"/>
    </row>
    <row r="4839" spans="2:21" x14ac:dyDescent="0.3">
      <c r="B4839" s="111" t="s">
        <v>201</v>
      </c>
      <c r="C4839" s="148" t="e">
        <f>AVERAGE(B4831,C4832,D4832,E4831,F4830,G4829)</f>
        <v>#DIV/0!</v>
      </c>
      <c r="D4839" s="148" t="e">
        <f>STDEV(B4831,C4832,D4832,E4831,F4830,G4829)</f>
        <v>#DIV/0!</v>
      </c>
      <c r="E4839" s="148" t="e">
        <f t="shared" si="804"/>
        <v>#DIV/0!</v>
      </c>
      <c r="F4839" s="111"/>
      <c r="G4839" s="111"/>
      <c r="H4839" s="148"/>
      <c r="I4839" s="111" t="s">
        <v>201</v>
      </c>
      <c r="J4839" s="148" t="e">
        <f>AVERAGE(I4831,J4832,K4832,L4831,M4830,N4829)</f>
        <v>#DIV/0!</v>
      </c>
      <c r="K4839" s="148" t="e">
        <f>STDEV(I4831,J4832,K4832,L4831,M4830,N4829)</f>
        <v>#DIV/0!</v>
      </c>
      <c r="L4839" s="148" t="e">
        <f t="shared" si="805"/>
        <v>#DIV/0!</v>
      </c>
      <c r="M4839" s="111"/>
      <c r="N4839" s="111"/>
      <c r="O4839" s="148"/>
      <c r="P4839" s="111" t="s">
        <v>201</v>
      </c>
      <c r="Q4839" s="148" t="e">
        <f>AVERAGE(P4831,Q4832,R4832,S4831,T4830,U4829)</f>
        <v>#DIV/0!</v>
      </c>
      <c r="R4839" s="148" t="e">
        <f>STDEV(P4831,Q4832,R4832,S4831,T4830,U4829)</f>
        <v>#DIV/0!</v>
      </c>
      <c r="S4839" s="148" t="e">
        <f t="shared" si="806"/>
        <v>#DIV/0!</v>
      </c>
      <c r="T4839" s="111"/>
      <c r="U4839" s="111"/>
    </row>
    <row r="4840" spans="2:21" x14ac:dyDescent="0.3">
      <c r="B4840" s="111" t="s">
        <v>202</v>
      </c>
      <c r="C4840" s="148" t="e">
        <f>AVERAGE(B4833,C4831,D4830,G4828,F4833,E4834)</f>
        <v>#DIV/0!</v>
      </c>
      <c r="D4840" s="148" t="e">
        <f>STDEV(B4833,C4831,D4830,G4828,F4833,E4834)</f>
        <v>#DIV/0!</v>
      </c>
      <c r="E4840" s="148" t="e">
        <f t="shared" si="804"/>
        <v>#DIV/0!</v>
      </c>
      <c r="F4840" s="111"/>
      <c r="G4840" s="111"/>
      <c r="H4840" s="148"/>
      <c r="I4840" s="111" t="s">
        <v>202</v>
      </c>
      <c r="J4840" s="148" t="e">
        <f>AVERAGE(I4833,J4831,K4830,N4828,M4833,L4834)</f>
        <v>#DIV/0!</v>
      </c>
      <c r="K4840" s="148" t="e">
        <f>STDEV(I4833,J4831,K4830,N4828,M4833,L4834)</f>
        <v>#DIV/0!</v>
      </c>
      <c r="L4840" s="148" t="e">
        <f t="shared" si="805"/>
        <v>#DIV/0!</v>
      </c>
      <c r="M4840" s="111"/>
      <c r="N4840" s="111"/>
      <c r="O4840" s="148"/>
      <c r="P4840" s="111" t="s">
        <v>202</v>
      </c>
      <c r="Q4840" s="148" t="e">
        <f>AVERAGE(P4833,Q4831,R4830,U4828,T4833,S4834)</f>
        <v>#DIV/0!</v>
      </c>
      <c r="R4840" s="148" t="e">
        <f>STDEV(P4833,Q4831,R4830,U4828,T4833,S4834)</f>
        <v>#DIV/0!</v>
      </c>
      <c r="S4840" s="148" t="e">
        <f t="shared" si="806"/>
        <v>#DIV/0!</v>
      </c>
      <c r="T4840" s="111"/>
      <c r="U4840" s="111"/>
    </row>
    <row r="4841" spans="2:21" x14ac:dyDescent="0.3">
      <c r="B4841" s="111" t="s">
        <v>204</v>
      </c>
      <c r="C4841" s="148" t="e">
        <f>AVERAGE(B4834,C4833,D4834,E4833,F4834,G4833)</f>
        <v>#DIV/0!</v>
      </c>
      <c r="D4841" s="148" t="e">
        <f>STDEV(B4834,C4833,D4834,E4833,F4834,G4833)</f>
        <v>#DIV/0!</v>
      </c>
      <c r="E4841" s="148" t="e">
        <f t="shared" si="804"/>
        <v>#DIV/0!</v>
      </c>
      <c r="F4841" s="111"/>
      <c r="G4841" s="111"/>
      <c r="H4841" s="148"/>
      <c r="I4841" s="111" t="s">
        <v>204</v>
      </c>
      <c r="J4841" s="148" t="e">
        <f>AVERAGE(I4834,J4833,K4834,L4833,M4834,N4833)</f>
        <v>#DIV/0!</v>
      </c>
      <c r="K4841" s="148" t="e">
        <f>STDEV(I4834,J4833,K4834,L4833,M4834,N4833)</f>
        <v>#DIV/0!</v>
      </c>
      <c r="L4841" s="148" t="e">
        <f t="shared" si="805"/>
        <v>#DIV/0!</v>
      </c>
      <c r="M4841" s="111"/>
      <c r="N4841" s="111"/>
      <c r="O4841" s="148"/>
      <c r="P4841" s="111" t="s">
        <v>204</v>
      </c>
      <c r="Q4841" s="148" t="e">
        <f>AVERAGE(P4834,Q4833,R4834,S4833,T4834,U4833)</f>
        <v>#DIV/0!</v>
      </c>
      <c r="R4841" s="148" t="e">
        <f>STDEV(P4834,Q4833,R4834,S4833,T4834,U4833)</f>
        <v>#DIV/0!</v>
      </c>
      <c r="S4841" s="148" t="e">
        <f t="shared" si="806"/>
        <v>#DIV/0!</v>
      </c>
      <c r="T4841" s="111"/>
      <c r="U4841" s="111"/>
    </row>
    <row r="4842" spans="2:21" x14ac:dyDescent="0.3">
      <c r="B4842" s="111"/>
      <c r="C4842" s="111"/>
      <c r="D4842" s="111"/>
      <c r="E4842" s="111"/>
      <c r="F4842" s="111"/>
      <c r="G4842" s="111"/>
      <c r="H4842" s="148"/>
      <c r="I4842" s="111"/>
      <c r="J4842" s="111"/>
      <c r="K4842" s="111"/>
      <c r="L4842" s="111"/>
      <c r="M4842" s="111"/>
      <c r="N4842" s="111"/>
      <c r="O4842" s="148"/>
      <c r="P4842" s="111"/>
      <c r="Q4842" s="111"/>
      <c r="R4842" s="111"/>
      <c r="S4842" s="111"/>
      <c r="T4842" s="111"/>
      <c r="U4842" s="111"/>
    </row>
    <row r="4843" spans="2:21" x14ac:dyDescent="0.3">
      <c r="B4843" s="52" t="s">
        <v>194</v>
      </c>
      <c r="C4843" s="106"/>
      <c r="D4843" s="106"/>
      <c r="E4843" s="106"/>
      <c r="F4843" s="106"/>
      <c r="G4843" s="106"/>
      <c r="H4843" s="106"/>
      <c r="I4843" s="52" t="s">
        <v>195</v>
      </c>
      <c r="J4843" s="106"/>
      <c r="K4843" s="106"/>
      <c r="L4843" s="106"/>
      <c r="M4843" s="106"/>
      <c r="N4843" s="106"/>
      <c r="O4843" s="106"/>
      <c r="P4843" s="52" t="s">
        <v>196</v>
      </c>
      <c r="Q4843" s="106"/>
      <c r="R4843" s="106"/>
      <c r="S4843" s="106"/>
      <c r="T4843" s="106"/>
      <c r="U4843" s="106"/>
    </row>
    <row r="4844" spans="2:21" x14ac:dyDescent="0.3">
      <c r="B4844" s="131"/>
      <c r="C4844" s="131"/>
      <c r="D4844" s="131"/>
      <c r="E4844" s="131"/>
      <c r="F4844" s="131"/>
      <c r="G4844" s="131"/>
      <c r="H4844" s="106"/>
      <c r="I4844" s="131"/>
      <c r="J4844" s="131"/>
      <c r="K4844" s="131"/>
      <c r="L4844" s="131"/>
      <c r="M4844" s="131"/>
      <c r="N4844" s="131"/>
      <c r="O4844" s="106"/>
      <c r="P4844" s="131"/>
      <c r="Q4844" s="131"/>
      <c r="R4844" s="131"/>
      <c r="S4844" s="131"/>
      <c r="T4844" s="131"/>
      <c r="U4844" s="131"/>
    </row>
    <row r="4845" spans="2:21" x14ac:dyDescent="0.3">
      <c r="B4845" s="132"/>
      <c r="C4845" s="133"/>
      <c r="D4845" s="133"/>
      <c r="E4845" s="134"/>
      <c r="F4845" s="133"/>
      <c r="G4845" s="133"/>
      <c r="H4845" s="106"/>
      <c r="I4845" s="132"/>
      <c r="J4845" s="133"/>
      <c r="K4845" s="133"/>
      <c r="L4845" s="134"/>
      <c r="M4845" s="133"/>
      <c r="N4845" s="133"/>
      <c r="O4845" s="106"/>
      <c r="P4845" s="132"/>
      <c r="Q4845" s="133"/>
      <c r="R4845" s="133"/>
      <c r="S4845" s="134"/>
      <c r="T4845" s="133"/>
      <c r="U4845" s="133"/>
    </row>
    <row r="4846" spans="2:21" x14ac:dyDescent="0.3">
      <c r="B4846" s="133"/>
      <c r="C4846" s="132"/>
      <c r="D4846" s="134"/>
      <c r="E4846" s="133"/>
      <c r="F4846" s="135"/>
      <c r="G4846" s="136"/>
      <c r="H4846" s="106"/>
      <c r="I4846" s="133"/>
      <c r="J4846" s="132"/>
      <c r="K4846" s="134"/>
      <c r="L4846" s="133"/>
      <c r="M4846" s="135"/>
      <c r="N4846" s="136"/>
      <c r="O4846" s="106"/>
      <c r="P4846" s="133"/>
      <c r="Q4846" s="132"/>
      <c r="R4846" s="134"/>
      <c r="S4846" s="133"/>
      <c r="T4846" s="135"/>
      <c r="U4846" s="136"/>
    </row>
    <row r="4847" spans="2:21" x14ac:dyDescent="0.3">
      <c r="B4847" s="135"/>
      <c r="C4847" s="134"/>
      <c r="D4847" s="132"/>
      <c r="E4847" s="135"/>
      <c r="F4847" s="135"/>
      <c r="G4847" s="137"/>
      <c r="H4847" s="106"/>
      <c r="I4847" s="135"/>
      <c r="J4847" s="134"/>
      <c r="K4847" s="132"/>
      <c r="L4847" s="135"/>
      <c r="M4847" s="135"/>
      <c r="N4847" s="137"/>
      <c r="O4847" s="106"/>
      <c r="P4847" s="135"/>
      <c r="Q4847" s="134"/>
      <c r="R4847" s="132"/>
      <c r="S4847" s="135"/>
      <c r="T4847" s="135"/>
      <c r="U4847" s="137"/>
    </row>
    <row r="4848" spans="2:21" x14ac:dyDescent="0.3">
      <c r="B4848" s="134"/>
      <c r="C4848" s="135"/>
      <c r="D4848" s="136"/>
      <c r="E4848" s="132"/>
      <c r="F4848" s="137"/>
      <c r="G4848" s="135"/>
      <c r="H4848" s="106"/>
      <c r="I4848" s="134"/>
      <c r="J4848" s="135"/>
      <c r="K4848" s="136"/>
      <c r="L4848" s="132"/>
      <c r="M4848" s="137"/>
      <c r="N4848" s="135"/>
      <c r="O4848" s="106"/>
      <c r="P4848" s="134"/>
      <c r="Q4848" s="135"/>
      <c r="R4848" s="136"/>
      <c r="S4848" s="132"/>
      <c r="T4848" s="137"/>
      <c r="U4848" s="135"/>
    </row>
    <row r="4849" spans="2:21" x14ac:dyDescent="0.3">
      <c r="B4849" s="137"/>
      <c r="C4849" s="136"/>
      <c r="D4849" s="135"/>
      <c r="E4849" s="137"/>
      <c r="F4849" s="132"/>
      <c r="G4849" s="134"/>
      <c r="H4849" s="106"/>
      <c r="I4849" s="137"/>
      <c r="J4849" s="136"/>
      <c r="K4849" s="135"/>
      <c r="L4849" s="137"/>
      <c r="M4849" s="132"/>
      <c r="N4849" s="134"/>
      <c r="O4849" s="106"/>
      <c r="P4849" s="137"/>
      <c r="Q4849" s="136"/>
      <c r="R4849" s="135"/>
      <c r="S4849" s="137"/>
      <c r="T4849" s="132"/>
      <c r="U4849" s="134"/>
    </row>
    <row r="4850" spans="2:21" x14ac:dyDescent="0.3">
      <c r="B4850" s="135"/>
      <c r="C4850" s="137"/>
      <c r="D4850" s="137"/>
      <c r="E4850" s="135"/>
      <c r="F4850" s="134"/>
      <c r="G4850" s="132"/>
      <c r="H4850" s="106"/>
      <c r="I4850" s="135"/>
      <c r="J4850" s="137"/>
      <c r="K4850" s="137"/>
      <c r="L4850" s="135"/>
      <c r="M4850" s="134"/>
      <c r="N4850" s="132"/>
      <c r="O4850" s="106"/>
      <c r="P4850" s="135"/>
      <c r="Q4850" s="137"/>
      <c r="R4850" s="137"/>
      <c r="S4850" s="135"/>
      <c r="T4850" s="134"/>
      <c r="U4850" s="132"/>
    </row>
    <row r="4851" spans="2:21" x14ac:dyDescent="0.3">
      <c r="B4851" s="136"/>
      <c r="C4851" s="138"/>
      <c r="D4851" s="135"/>
      <c r="E4851" s="138"/>
      <c r="F4851" s="136"/>
      <c r="G4851" s="138"/>
      <c r="H4851" s="106"/>
      <c r="I4851" s="136"/>
      <c r="J4851" s="138"/>
      <c r="K4851" s="135"/>
      <c r="L4851" s="138"/>
      <c r="M4851" s="136"/>
      <c r="N4851" s="138"/>
      <c r="O4851" s="106"/>
      <c r="P4851" s="136"/>
      <c r="Q4851" s="138"/>
      <c r="R4851" s="135"/>
      <c r="S4851" s="138"/>
      <c r="T4851" s="136"/>
      <c r="U4851" s="138"/>
    </row>
    <row r="4852" spans="2:21" x14ac:dyDescent="0.3">
      <c r="B4852" s="145"/>
      <c r="C4852" s="146"/>
      <c r="D4852" s="145"/>
      <c r="E4852" s="147"/>
      <c r="F4852" s="145"/>
      <c r="G4852" s="146"/>
      <c r="H4852" s="106"/>
      <c r="I4852" s="145"/>
      <c r="J4852" s="146"/>
      <c r="K4852" s="145"/>
      <c r="L4852" s="147"/>
      <c r="M4852" s="145"/>
      <c r="N4852" s="146"/>
      <c r="O4852" s="106"/>
      <c r="P4852" s="145"/>
      <c r="Q4852" s="146"/>
      <c r="R4852" s="145"/>
      <c r="S4852" s="147"/>
      <c r="T4852" s="145"/>
      <c r="U4852" s="146"/>
    </row>
    <row r="4853" spans="2:21" x14ac:dyDescent="0.3">
      <c r="B4853" s="148"/>
      <c r="C4853" s="111" t="s">
        <v>197</v>
      </c>
      <c r="D4853" s="111" t="s">
        <v>3</v>
      </c>
      <c r="E4853" s="111" t="s">
        <v>203</v>
      </c>
      <c r="F4853" s="148"/>
      <c r="G4853" s="148"/>
      <c r="H4853" s="148"/>
      <c r="I4853" s="148"/>
      <c r="J4853" s="111" t="s">
        <v>197</v>
      </c>
      <c r="K4853" s="111" t="s">
        <v>3</v>
      </c>
      <c r="L4853" s="111" t="s">
        <v>203</v>
      </c>
      <c r="M4853" s="148"/>
      <c r="N4853" s="148"/>
      <c r="O4853" s="148"/>
      <c r="P4853" s="148"/>
      <c r="Q4853" s="111" t="s">
        <v>197</v>
      </c>
      <c r="R4853" s="111" t="s">
        <v>3</v>
      </c>
      <c r="S4853" s="111" t="s">
        <v>203</v>
      </c>
      <c r="T4853" s="148"/>
      <c r="U4853" s="148"/>
    </row>
    <row r="4854" spans="2:21" x14ac:dyDescent="0.3">
      <c r="B4854" s="111" t="s">
        <v>199</v>
      </c>
      <c r="C4854" s="148" t="e">
        <f>AVERAGE(B4845,C4846,D4847,E4848,F4849,G4850)</f>
        <v>#DIV/0!</v>
      </c>
      <c r="D4854" s="148" t="e">
        <f>STDEV(B4845,C4846,D4847,E4848,F4849,G4850)</f>
        <v>#DIV/0!</v>
      </c>
      <c r="E4854" s="148" t="e">
        <f>ROUND((D4854/C4854)*100,2)&amp;"%"</f>
        <v>#DIV/0!</v>
      </c>
      <c r="F4854" s="148"/>
      <c r="G4854" s="148"/>
      <c r="H4854" s="148"/>
      <c r="I4854" s="111" t="s">
        <v>199</v>
      </c>
      <c r="J4854" s="148" t="e">
        <f>AVERAGE(I4845,J4846,K4847,L4848,M4849,N4850)</f>
        <v>#DIV/0!</v>
      </c>
      <c r="K4854" s="148" t="e">
        <f>STDEV(I4845,J4846,K4847,L4848,M4849,N4850)</f>
        <v>#DIV/0!</v>
      </c>
      <c r="L4854" s="148" t="e">
        <f>ROUND((K4854/J4854)*100,2)&amp;"%"</f>
        <v>#DIV/0!</v>
      </c>
      <c r="M4854" s="148"/>
      <c r="N4854" s="148"/>
      <c r="O4854" s="148"/>
      <c r="P4854" s="111" t="s">
        <v>199</v>
      </c>
      <c r="Q4854" s="148" t="e">
        <f>AVERAGE(P4845,Q4846,R4847,S4848,T4849,U4850)</f>
        <v>#DIV/0!</v>
      </c>
      <c r="R4854" s="148" t="e">
        <f>STDEV(P4845,Q4846,R4847,S4848,T4849,U4850)</f>
        <v>#DIV/0!</v>
      </c>
      <c r="S4854" s="148" t="e">
        <f>ROUND((R4854/Q4854)*100,2)&amp;"%"</f>
        <v>#DIV/0!</v>
      </c>
      <c r="T4854" s="148"/>
      <c r="U4854" s="148"/>
    </row>
    <row r="4855" spans="2:21" x14ac:dyDescent="0.3">
      <c r="B4855" s="111" t="s">
        <v>198</v>
      </c>
      <c r="C4855" s="148" t="e">
        <f>AVERAGE(B4846,C4845,D4845,F4845,G4845,E4846)</f>
        <v>#DIV/0!</v>
      </c>
      <c r="D4855" s="148" t="e">
        <f>STDEV(B4846,C4845,D4845,E4846,F4845,G4845)</f>
        <v>#DIV/0!</v>
      </c>
      <c r="E4855" s="148" t="e">
        <f t="shared" ref="E4855:E4859" si="807">ROUND((D4855/C4855)*100,2)&amp;"%"</f>
        <v>#DIV/0!</v>
      </c>
      <c r="F4855" s="111"/>
      <c r="G4855" s="111"/>
      <c r="H4855" s="148"/>
      <c r="I4855" s="111" t="s">
        <v>198</v>
      </c>
      <c r="J4855" s="148" t="e">
        <f>AVERAGE(I4846,J4845,K4845,M4845,N4845,L4846)</f>
        <v>#DIV/0!</v>
      </c>
      <c r="K4855" s="148" t="e">
        <f>STDEV(I4846,J4845,K4845,L4846,M4845,N4845)</f>
        <v>#DIV/0!</v>
      </c>
      <c r="L4855" s="148" t="e">
        <f t="shared" ref="L4855:L4859" si="808">ROUND((K4855/J4855)*100,2)&amp;"%"</f>
        <v>#DIV/0!</v>
      </c>
      <c r="M4855" s="111"/>
      <c r="N4855" s="111"/>
      <c r="O4855" s="148"/>
      <c r="P4855" s="111" t="s">
        <v>198</v>
      </c>
      <c r="Q4855" s="148" t="e">
        <f>AVERAGE(P4846,Q4845,R4845,T4845,U4845,S4846)</f>
        <v>#DIV/0!</v>
      </c>
      <c r="R4855" s="148" t="e">
        <f>STDEV(P4846,Q4845,R4845,S4846,T4845,U4845)</f>
        <v>#DIV/0!</v>
      </c>
      <c r="S4855" s="148" t="e">
        <f t="shared" ref="S4855:S4859" si="809">ROUND((R4855/Q4855)*100,2)&amp;"%"</f>
        <v>#DIV/0!</v>
      </c>
      <c r="T4855" s="111"/>
      <c r="U4855" s="111"/>
    </row>
    <row r="4856" spans="2:21" x14ac:dyDescent="0.3">
      <c r="B4856" s="111" t="s">
        <v>200</v>
      </c>
      <c r="C4856" s="148" t="e">
        <f>AVERAGE(B4848,C4847,D4846,E4845,F4850,G4849)</f>
        <v>#DIV/0!</v>
      </c>
      <c r="D4856" s="148" t="e">
        <f>STDEV(B4848,C4847,D4846,E4845,F4850,G4849)</f>
        <v>#DIV/0!</v>
      </c>
      <c r="E4856" s="148" t="e">
        <f t="shared" si="807"/>
        <v>#DIV/0!</v>
      </c>
      <c r="F4856" s="111"/>
      <c r="G4856" s="111"/>
      <c r="H4856" s="148"/>
      <c r="I4856" s="111" t="s">
        <v>200</v>
      </c>
      <c r="J4856" s="148" t="e">
        <f>AVERAGE(I4848,J4847,K4846,L4845,M4850,N4849)</f>
        <v>#DIV/0!</v>
      </c>
      <c r="K4856" s="148" t="e">
        <f>STDEV(I4848,J4847,K4846,L4845,M4850,N4849)</f>
        <v>#DIV/0!</v>
      </c>
      <c r="L4856" s="148" t="e">
        <f t="shared" si="808"/>
        <v>#DIV/0!</v>
      </c>
      <c r="M4856" s="111"/>
      <c r="N4856" s="111"/>
      <c r="O4856" s="148"/>
      <c r="P4856" s="111" t="s">
        <v>200</v>
      </c>
      <c r="Q4856" s="148" t="e">
        <f>AVERAGE(P4848,Q4847,R4846,S4845,T4850,U4849)</f>
        <v>#DIV/0!</v>
      </c>
      <c r="R4856" s="148" t="e">
        <f>STDEV(P4848,Q4847,R4846,S4845,T4850,U4849)</f>
        <v>#DIV/0!</v>
      </c>
      <c r="S4856" s="148" t="e">
        <f t="shared" si="809"/>
        <v>#DIV/0!</v>
      </c>
      <c r="T4856" s="111"/>
      <c r="U4856" s="111"/>
    </row>
    <row r="4857" spans="2:21" x14ac:dyDescent="0.3">
      <c r="B4857" s="111" t="s">
        <v>201</v>
      </c>
      <c r="C4857" s="148" t="e">
        <f>AVERAGE(B4849,C4850,D4850,E4849,F4848,G4847)</f>
        <v>#DIV/0!</v>
      </c>
      <c r="D4857" s="148" t="e">
        <f>STDEV(B4849,C4850,D4850,E4849,F4848,G4847)</f>
        <v>#DIV/0!</v>
      </c>
      <c r="E4857" s="148" t="e">
        <f t="shared" si="807"/>
        <v>#DIV/0!</v>
      </c>
      <c r="F4857" s="111"/>
      <c r="G4857" s="111"/>
      <c r="H4857" s="148"/>
      <c r="I4857" s="111" t="s">
        <v>201</v>
      </c>
      <c r="J4857" s="148" t="e">
        <f>AVERAGE(I4849,J4850,K4850,L4849,M4848,N4847)</f>
        <v>#DIV/0!</v>
      </c>
      <c r="K4857" s="148" t="e">
        <f>STDEV(I4849,J4850,K4850,L4849,M4848,N4847)</f>
        <v>#DIV/0!</v>
      </c>
      <c r="L4857" s="148" t="e">
        <f t="shared" si="808"/>
        <v>#DIV/0!</v>
      </c>
      <c r="M4857" s="111"/>
      <c r="N4857" s="111"/>
      <c r="O4857" s="148"/>
      <c r="P4857" s="111" t="s">
        <v>201</v>
      </c>
      <c r="Q4857" s="148" t="e">
        <f>AVERAGE(P4849,Q4850,R4850,S4849,T4848,U4847)</f>
        <v>#DIV/0!</v>
      </c>
      <c r="R4857" s="148" t="e">
        <f>STDEV(P4849,Q4850,R4850,S4849,T4848,U4847)</f>
        <v>#DIV/0!</v>
      </c>
      <c r="S4857" s="148" t="e">
        <f t="shared" si="809"/>
        <v>#DIV/0!</v>
      </c>
      <c r="T4857" s="111"/>
      <c r="U4857" s="111"/>
    </row>
    <row r="4858" spans="2:21" x14ac:dyDescent="0.3">
      <c r="B4858" s="111" t="s">
        <v>202</v>
      </c>
      <c r="C4858" s="148" t="e">
        <f>AVERAGE(B4851,C4849,D4848,G4846,F4851,E4852)</f>
        <v>#DIV/0!</v>
      </c>
      <c r="D4858" s="148" t="e">
        <f>STDEV(B4851,C4849,D4848,G4846,F4851,E4852)</f>
        <v>#DIV/0!</v>
      </c>
      <c r="E4858" s="148" t="e">
        <f t="shared" si="807"/>
        <v>#DIV/0!</v>
      </c>
      <c r="F4858" s="111"/>
      <c r="G4858" s="111"/>
      <c r="H4858" s="148"/>
      <c r="I4858" s="111" t="s">
        <v>202</v>
      </c>
      <c r="J4858" s="148" t="e">
        <f>AVERAGE(I4851,J4849,K4848,N4846,M4851,L4852)</f>
        <v>#DIV/0!</v>
      </c>
      <c r="K4858" s="148" t="e">
        <f>STDEV(I4851,J4849,K4848,N4846,M4851,L4852)</f>
        <v>#DIV/0!</v>
      </c>
      <c r="L4858" s="148" t="e">
        <f t="shared" si="808"/>
        <v>#DIV/0!</v>
      </c>
      <c r="M4858" s="111"/>
      <c r="N4858" s="111"/>
      <c r="O4858" s="148"/>
      <c r="P4858" s="111" t="s">
        <v>202</v>
      </c>
      <c r="Q4858" s="148" t="e">
        <f>AVERAGE(P4851,Q4849,R4848,U4846,T4851,S4852)</f>
        <v>#DIV/0!</v>
      </c>
      <c r="R4858" s="148" t="e">
        <f>STDEV(P4851,Q4849,R4848,U4846,T4851,S4852)</f>
        <v>#DIV/0!</v>
      </c>
      <c r="S4858" s="148" t="e">
        <f t="shared" si="809"/>
        <v>#DIV/0!</v>
      </c>
      <c r="T4858" s="111"/>
      <c r="U4858" s="111"/>
    </row>
    <row r="4859" spans="2:21" x14ac:dyDescent="0.3">
      <c r="B4859" s="111" t="s">
        <v>204</v>
      </c>
      <c r="C4859" s="148" t="e">
        <f>AVERAGE(B4852,C4851,D4852,E4851,F4852,G4851)</f>
        <v>#DIV/0!</v>
      </c>
      <c r="D4859" s="148" t="e">
        <f>STDEV(B4852,C4851,D4852,E4851,F4852,G4851)</f>
        <v>#DIV/0!</v>
      </c>
      <c r="E4859" s="148" t="e">
        <f t="shared" si="807"/>
        <v>#DIV/0!</v>
      </c>
      <c r="F4859" s="111"/>
      <c r="G4859" s="111"/>
      <c r="H4859" s="148"/>
      <c r="I4859" s="111" t="s">
        <v>204</v>
      </c>
      <c r="J4859" s="148" t="e">
        <f>AVERAGE(I4852,J4851,K4852,L4851,M4852,N4851)</f>
        <v>#DIV/0!</v>
      </c>
      <c r="K4859" s="148" t="e">
        <f>STDEV(I4852,J4851,K4852,L4851,M4852,N4851)</f>
        <v>#DIV/0!</v>
      </c>
      <c r="L4859" s="148" t="e">
        <f t="shared" si="808"/>
        <v>#DIV/0!</v>
      </c>
      <c r="M4859" s="111"/>
      <c r="N4859" s="111"/>
      <c r="O4859" s="148"/>
      <c r="P4859" s="111" t="s">
        <v>204</v>
      </c>
      <c r="Q4859" s="148" t="e">
        <f>AVERAGE(P4852,Q4851,R4852,S4851,T4852,U4851)</f>
        <v>#DIV/0!</v>
      </c>
      <c r="R4859" s="148" t="e">
        <f>STDEV(P4852,Q4851,R4852,S4851,T4852,U4851)</f>
        <v>#DIV/0!</v>
      </c>
      <c r="S4859" s="148" t="e">
        <f t="shared" si="809"/>
        <v>#DIV/0!</v>
      </c>
      <c r="T4859" s="111"/>
      <c r="U4859" s="111"/>
    </row>
    <row r="4860" spans="2:21" x14ac:dyDescent="0.3">
      <c r="B4860" s="111"/>
      <c r="C4860" s="111"/>
      <c r="D4860" s="111"/>
      <c r="E4860" s="111"/>
      <c r="F4860" s="111"/>
      <c r="G4860" s="111"/>
      <c r="H4860" s="148"/>
      <c r="I4860" s="111"/>
      <c r="J4860" s="111"/>
      <c r="K4860" s="111"/>
      <c r="L4860" s="111"/>
      <c r="M4860" s="111"/>
      <c r="N4860" s="111"/>
      <c r="O4860" s="148"/>
      <c r="P4860" s="111"/>
      <c r="Q4860" s="111"/>
      <c r="R4860" s="111"/>
      <c r="S4860" s="111"/>
      <c r="T4860" s="111"/>
      <c r="U4860" s="111"/>
    </row>
    <row r="4861" spans="2:21" x14ac:dyDescent="0.3">
      <c r="B4861" s="52" t="s">
        <v>194</v>
      </c>
      <c r="C4861" s="106"/>
      <c r="D4861" s="106"/>
      <c r="E4861" s="106"/>
      <c r="F4861" s="106"/>
      <c r="G4861" s="106"/>
      <c r="H4861" s="106"/>
      <c r="I4861" s="52" t="s">
        <v>195</v>
      </c>
      <c r="J4861" s="106"/>
      <c r="K4861" s="106"/>
      <c r="L4861" s="106"/>
      <c r="M4861" s="106"/>
      <c r="N4861" s="106"/>
      <c r="O4861" s="106"/>
      <c r="P4861" s="52" t="s">
        <v>196</v>
      </c>
      <c r="Q4861" s="106"/>
      <c r="R4861" s="106"/>
      <c r="S4861" s="106"/>
      <c r="T4861" s="106"/>
      <c r="U4861" s="106"/>
    </row>
    <row r="4862" spans="2:21" x14ac:dyDescent="0.3">
      <c r="B4862" s="131"/>
      <c r="C4862" s="131"/>
      <c r="D4862" s="131"/>
      <c r="E4862" s="131"/>
      <c r="F4862" s="131"/>
      <c r="G4862" s="131"/>
      <c r="H4862" s="106"/>
      <c r="I4862" s="131"/>
      <c r="J4862" s="131"/>
      <c r="K4862" s="131"/>
      <c r="L4862" s="131"/>
      <c r="M4862" s="131"/>
      <c r="N4862" s="131"/>
      <c r="O4862" s="106"/>
      <c r="P4862" s="131"/>
      <c r="Q4862" s="131"/>
      <c r="R4862" s="131"/>
      <c r="S4862" s="131"/>
      <c r="T4862" s="131"/>
      <c r="U4862" s="131"/>
    </row>
    <row r="4863" spans="2:21" x14ac:dyDescent="0.3">
      <c r="B4863" s="132"/>
      <c r="C4863" s="133"/>
      <c r="D4863" s="133"/>
      <c r="E4863" s="134"/>
      <c r="F4863" s="133"/>
      <c r="G4863" s="133"/>
      <c r="H4863" s="106"/>
      <c r="I4863" s="132"/>
      <c r="J4863" s="133"/>
      <c r="K4863" s="133"/>
      <c r="L4863" s="134"/>
      <c r="M4863" s="133"/>
      <c r="N4863" s="133"/>
      <c r="O4863" s="106"/>
      <c r="P4863" s="132"/>
      <c r="Q4863" s="133"/>
      <c r="R4863" s="133"/>
      <c r="S4863" s="134"/>
      <c r="T4863" s="133"/>
      <c r="U4863" s="133"/>
    </row>
    <row r="4864" spans="2:21" x14ac:dyDescent="0.3">
      <c r="B4864" s="133"/>
      <c r="C4864" s="132"/>
      <c r="D4864" s="134"/>
      <c r="E4864" s="133"/>
      <c r="F4864" s="135"/>
      <c r="G4864" s="136"/>
      <c r="H4864" s="106"/>
      <c r="I4864" s="133"/>
      <c r="J4864" s="132"/>
      <c r="K4864" s="134"/>
      <c r="L4864" s="133"/>
      <c r="M4864" s="135"/>
      <c r="N4864" s="136"/>
      <c r="O4864" s="106"/>
      <c r="P4864" s="133"/>
      <c r="Q4864" s="132"/>
      <c r="R4864" s="134"/>
      <c r="S4864" s="133"/>
      <c r="T4864" s="135"/>
      <c r="U4864" s="136"/>
    </row>
    <row r="4865" spans="2:21" x14ac:dyDescent="0.3">
      <c r="B4865" s="135"/>
      <c r="C4865" s="134"/>
      <c r="D4865" s="132"/>
      <c r="E4865" s="135"/>
      <c r="F4865" s="135"/>
      <c r="G4865" s="137"/>
      <c r="H4865" s="106"/>
      <c r="I4865" s="135"/>
      <c r="J4865" s="134"/>
      <c r="K4865" s="132"/>
      <c r="L4865" s="135"/>
      <c r="M4865" s="135"/>
      <c r="N4865" s="137"/>
      <c r="O4865" s="106"/>
      <c r="P4865" s="135"/>
      <c r="Q4865" s="134"/>
      <c r="R4865" s="132"/>
      <c r="S4865" s="135"/>
      <c r="T4865" s="135"/>
      <c r="U4865" s="137"/>
    </row>
    <row r="4866" spans="2:21" x14ac:dyDescent="0.3">
      <c r="B4866" s="134"/>
      <c r="C4866" s="135"/>
      <c r="D4866" s="136"/>
      <c r="E4866" s="132"/>
      <c r="F4866" s="137"/>
      <c r="G4866" s="135"/>
      <c r="H4866" s="106"/>
      <c r="I4866" s="134"/>
      <c r="J4866" s="135"/>
      <c r="K4866" s="136"/>
      <c r="L4866" s="132"/>
      <c r="M4866" s="137"/>
      <c r="N4866" s="135"/>
      <c r="O4866" s="106"/>
      <c r="P4866" s="134"/>
      <c r="Q4866" s="135"/>
      <c r="R4866" s="136"/>
      <c r="S4866" s="132"/>
      <c r="T4866" s="137"/>
      <c r="U4866" s="135"/>
    </row>
    <row r="4867" spans="2:21" x14ac:dyDescent="0.3">
      <c r="B4867" s="137"/>
      <c r="C4867" s="136"/>
      <c r="D4867" s="135"/>
      <c r="E4867" s="137"/>
      <c r="F4867" s="132"/>
      <c r="G4867" s="134"/>
      <c r="H4867" s="106"/>
      <c r="I4867" s="137"/>
      <c r="J4867" s="136"/>
      <c r="K4867" s="135"/>
      <c r="L4867" s="137"/>
      <c r="M4867" s="132"/>
      <c r="N4867" s="134"/>
      <c r="O4867" s="106"/>
      <c r="P4867" s="137"/>
      <c r="Q4867" s="136"/>
      <c r="R4867" s="135"/>
      <c r="S4867" s="137"/>
      <c r="T4867" s="132"/>
      <c r="U4867" s="134"/>
    </row>
    <row r="4868" spans="2:21" x14ac:dyDescent="0.3">
      <c r="B4868" s="135"/>
      <c r="C4868" s="137"/>
      <c r="D4868" s="137"/>
      <c r="E4868" s="135"/>
      <c r="F4868" s="134"/>
      <c r="G4868" s="132"/>
      <c r="H4868" s="106"/>
      <c r="I4868" s="135"/>
      <c r="J4868" s="137"/>
      <c r="K4868" s="137"/>
      <c r="L4868" s="135"/>
      <c r="M4868" s="134"/>
      <c r="N4868" s="132"/>
      <c r="O4868" s="106"/>
      <c r="P4868" s="135"/>
      <c r="Q4868" s="137"/>
      <c r="R4868" s="137"/>
      <c r="S4868" s="135"/>
      <c r="T4868" s="134"/>
      <c r="U4868" s="132"/>
    </row>
    <row r="4869" spans="2:21" x14ac:dyDescent="0.3">
      <c r="B4869" s="136"/>
      <c r="C4869" s="138"/>
      <c r="D4869" s="135"/>
      <c r="E4869" s="138"/>
      <c r="F4869" s="136"/>
      <c r="G4869" s="138"/>
      <c r="H4869" s="106"/>
      <c r="I4869" s="136"/>
      <c r="J4869" s="138"/>
      <c r="K4869" s="135"/>
      <c r="L4869" s="138"/>
      <c r="M4869" s="136"/>
      <c r="N4869" s="138"/>
      <c r="O4869" s="106"/>
      <c r="P4869" s="136"/>
      <c r="Q4869" s="138"/>
      <c r="R4869" s="135"/>
      <c r="S4869" s="138"/>
      <c r="T4869" s="136"/>
      <c r="U4869" s="138"/>
    </row>
    <row r="4870" spans="2:21" x14ac:dyDescent="0.3">
      <c r="B4870" s="145"/>
      <c r="C4870" s="146"/>
      <c r="D4870" s="145"/>
      <c r="E4870" s="147"/>
      <c r="F4870" s="145"/>
      <c r="G4870" s="146"/>
      <c r="H4870" s="106"/>
      <c r="I4870" s="145"/>
      <c r="J4870" s="146"/>
      <c r="K4870" s="145"/>
      <c r="L4870" s="147"/>
      <c r="M4870" s="145"/>
      <c r="N4870" s="146"/>
      <c r="O4870" s="106"/>
      <c r="P4870" s="145"/>
      <c r="Q4870" s="146"/>
      <c r="R4870" s="145"/>
      <c r="S4870" s="147"/>
      <c r="T4870" s="145"/>
      <c r="U4870" s="146"/>
    </row>
    <row r="4871" spans="2:21" x14ac:dyDescent="0.3">
      <c r="B4871" s="148"/>
      <c r="C4871" s="111" t="s">
        <v>197</v>
      </c>
      <c r="D4871" s="111" t="s">
        <v>3</v>
      </c>
      <c r="E4871" s="111" t="s">
        <v>203</v>
      </c>
      <c r="F4871" s="148"/>
      <c r="G4871" s="148"/>
      <c r="H4871" s="148"/>
      <c r="I4871" s="148"/>
      <c r="J4871" s="111" t="s">
        <v>197</v>
      </c>
      <c r="K4871" s="111" t="s">
        <v>3</v>
      </c>
      <c r="L4871" s="111" t="s">
        <v>203</v>
      </c>
      <c r="M4871" s="148"/>
      <c r="N4871" s="148"/>
      <c r="O4871" s="148"/>
      <c r="P4871" s="148"/>
      <c r="Q4871" s="111" t="s">
        <v>197</v>
      </c>
      <c r="R4871" s="111" t="s">
        <v>3</v>
      </c>
      <c r="S4871" s="111" t="s">
        <v>203</v>
      </c>
      <c r="T4871" s="148"/>
      <c r="U4871" s="148"/>
    </row>
    <row r="4872" spans="2:21" x14ac:dyDescent="0.3">
      <c r="B4872" s="111" t="s">
        <v>199</v>
      </c>
      <c r="C4872" s="148" t="e">
        <f>AVERAGE(B4863,C4864,D4865,E4866,F4867,G4868)</f>
        <v>#DIV/0!</v>
      </c>
      <c r="D4872" s="148" t="e">
        <f>STDEV(B4863,C4864,D4865,E4866,F4867,G4868)</f>
        <v>#DIV/0!</v>
      </c>
      <c r="E4872" s="148" t="e">
        <f>ROUND((D4872/C4872)*100,2)&amp;"%"</f>
        <v>#DIV/0!</v>
      </c>
      <c r="F4872" s="148"/>
      <c r="G4872" s="148"/>
      <c r="H4872" s="148"/>
      <c r="I4872" s="111" t="s">
        <v>199</v>
      </c>
      <c r="J4872" s="148" t="e">
        <f>AVERAGE(I4863,J4864,K4865,L4866,M4867,N4868)</f>
        <v>#DIV/0!</v>
      </c>
      <c r="K4872" s="148" t="e">
        <f>STDEV(I4863,J4864,K4865,L4866,M4867,N4868)</f>
        <v>#DIV/0!</v>
      </c>
      <c r="L4872" s="148" t="e">
        <f>ROUND((K4872/J4872)*100,2)&amp;"%"</f>
        <v>#DIV/0!</v>
      </c>
      <c r="M4872" s="148"/>
      <c r="N4872" s="148"/>
      <c r="O4872" s="148"/>
      <c r="P4872" s="111" t="s">
        <v>199</v>
      </c>
      <c r="Q4872" s="148" t="e">
        <f>AVERAGE(P4863,Q4864,R4865,S4866,T4867,U4868)</f>
        <v>#DIV/0!</v>
      </c>
      <c r="R4872" s="148" t="e">
        <f>STDEV(P4863,Q4864,R4865,S4866,T4867,U4868)</f>
        <v>#DIV/0!</v>
      </c>
      <c r="S4872" s="148" t="e">
        <f>ROUND((R4872/Q4872)*100,2)&amp;"%"</f>
        <v>#DIV/0!</v>
      </c>
      <c r="T4872" s="148"/>
      <c r="U4872" s="148"/>
    </row>
    <row r="4873" spans="2:21" x14ac:dyDescent="0.3">
      <c r="B4873" s="111" t="s">
        <v>198</v>
      </c>
      <c r="C4873" s="148" t="e">
        <f>AVERAGE(B4864,C4863,D4863,F4863,G4863,E4864)</f>
        <v>#DIV/0!</v>
      </c>
      <c r="D4873" s="148" t="e">
        <f>STDEV(B4864,C4863,D4863,E4864,F4863,G4863)</f>
        <v>#DIV/0!</v>
      </c>
      <c r="E4873" s="148" t="e">
        <f t="shared" ref="E4873:E4877" si="810">ROUND((D4873/C4873)*100,2)&amp;"%"</f>
        <v>#DIV/0!</v>
      </c>
      <c r="F4873" s="111"/>
      <c r="G4873" s="111"/>
      <c r="H4873" s="148"/>
      <c r="I4873" s="111" t="s">
        <v>198</v>
      </c>
      <c r="J4873" s="148" t="e">
        <f>AVERAGE(I4864,J4863,K4863,M4863,N4863,L4864)</f>
        <v>#DIV/0!</v>
      </c>
      <c r="K4873" s="148" t="e">
        <f>STDEV(I4864,J4863,K4863,L4864,M4863,N4863)</f>
        <v>#DIV/0!</v>
      </c>
      <c r="L4873" s="148" t="e">
        <f t="shared" ref="L4873:L4877" si="811">ROUND((K4873/J4873)*100,2)&amp;"%"</f>
        <v>#DIV/0!</v>
      </c>
      <c r="M4873" s="111"/>
      <c r="N4873" s="111"/>
      <c r="O4873" s="148"/>
      <c r="P4873" s="111" t="s">
        <v>198</v>
      </c>
      <c r="Q4873" s="148" t="e">
        <f>AVERAGE(P4864,Q4863,R4863,T4863,U4863,S4864)</f>
        <v>#DIV/0!</v>
      </c>
      <c r="R4873" s="148" t="e">
        <f>STDEV(P4864,Q4863,R4863,S4864,T4863,U4863)</f>
        <v>#DIV/0!</v>
      </c>
      <c r="S4873" s="148" t="e">
        <f t="shared" ref="S4873:S4877" si="812">ROUND((R4873/Q4873)*100,2)&amp;"%"</f>
        <v>#DIV/0!</v>
      </c>
      <c r="T4873" s="111"/>
      <c r="U4873" s="111"/>
    </row>
    <row r="4874" spans="2:21" x14ac:dyDescent="0.3">
      <c r="B4874" s="111" t="s">
        <v>200</v>
      </c>
      <c r="C4874" s="148" t="e">
        <f>AVERAGE(B4866,C4865,D4864,E4863,F4868,G4867)</f>
        <v>#DIV/0!</v>
      </c>
      <c r="D4874" s="148" t="e">
        <f>STDEV(B4866,C4865,D4864,E4863,F4868,G4867)</f>
        <v>#DIV/0!</v>
      </c>
      <c r="E4874" s="148" t="e">
        <f t="shared" si="810"/>
        <v>#DIV/0!</v>
      </c>
      <c r="F4874" s="111"/>
      <c r="G4874" s="111"/>
      <c r="H4874" s="148"/>
      <c r="I4874" s="111" t="s">
        <v>200</v>
      </c>
      <c r="J4874" s="148" t="e">
        <f>AVERAGE(I4866,J4865,K4864,L4863,M4868,N4867)</f>
        <v>#DIV/0!</v>
      </c>
      <c r="K4874" s="148" t="e">
        <f>STDEV(I4866,J4865,K4864,L4863,M4868,N4867)</f>
        <v>#DIV/0!</v>
      </c>
      <c r="L4874" s="148" t="e">
        <f t="shared" si="811"/>
        <v>#DIV/0!</v>
      </c>
      <c r="M4874" s="111"/>
      <c r="N4874" s="111"/>
      <c r="O4874" s="148"/>
      <c r="P4874" s="111" t="s">
        <v>200</v>
      </c>
      <c r="Q4874" s="148" t="e">
        <f>AVERAGE(P4866,Q4865,R4864,S4863,T4868,U4867)</f>
        <v>#DIV/0!</v>
      </c>
      <c r="R4874" s="148" t="e">
        <f>STDEV(P4866,Q4865,R4864,S4863,T4868,U4867)</f>
        <v>#DIV/0!</v>
      </c>
      <c r="S4874" s="148" t="e">
        <f t="shared" si="812"/>
        <v>#DIV/0!</v>
      </c>
      <c r="T4874" s="111"/>
      <c r="U4874" s="111"/>
    </row>
    <row r="4875" spans="2:21" x14ac:dyDescent="0.3">
      <c r="B4875" s="111" t="s">
        <v>201</v>
      </c>
      <c r="C4875" s="148" t="e">
        <f>AVERAGE(B4867,C4868,D4868,E4867,F4866,G4865)</f>
        <v>#DIV/0!</v>
      </c>
      <c r="D4875" s="148" t="e">
        <f>STDEV(B4867,C4868,D4868,E4867,F4866,G4865)</f>
        <v>#DIV/0!</v>
      </c>
      <c r="E4875" s="148" t="e">
        <f t="shared" si="810"/>
        <v>#DIV/0!</v>
      </c>
      <c r="F4875" s="111"/>
      <c r="G4875" s="111"/>
      <c r="H4875" s="148"/>
      <c r="I4875" s="111" t="s">
        <v>201</v>
      </c>
      <c r="J4875" s="148" t="e">
        <f>AVERAGE(I4867,J4868,K4868,L4867,M4866,N4865)</f>
        <v>#DIV/0!</v>
      </c>
      <c r="K4875" s="148" t="e">
        <f>STDEV(I4867,J4868,K4868,L4867,M4866,N4865)</f>
        <v>#DIV/0!</v>
      </c>
      <c r="L4875" s="148" t="e">
        <f t="shared" si="811"/>
        <v>#DIV/0!</v>
      </c>
      <c r="M4875" s="111"/>
      <c r="N4875" s="111"/>
      <c r="O4875" s="148"/>
      <c r="P4875" s="111" t="s">
        <v>201</v>
      </c>
      <c r="Q4875" s="148" t="e">
        <f>AVERAGE(P4867,Q4868,R4868,S4867,T4866,U4865)</f>
        <v>#DIV/0!</v>
      </c>
      <c r="R4875" s="148" t="e">
        <f>STDEV(P4867,Q4868,R4868,S4867,T4866,U4865)</f>
        <v>#DIV/0!</v>
      </c>
      <c r="S4875" s="148" t="e">
        <f t="shared" si="812"/>
        <v>#DIV/0!</v>
      </c>
      <c r="T4875" s="111"/>
      <c r="U4875" s="111"/>
    </row>
    <row r="4876" spans="2:21" x14ac:dyDescent="0.3">
      <c r="B4876" s="111" t="s">
        <v>202</v>
      </c>
      <c r="C4876" s="148" t="e">
        <f>AVERAGE(B4869,C4867,D4866,G4864,F4869,E4870)</f>
        <v>#DIV/0!</v>
      </c>
      <c r="D4876" s="148" t="e">
        <f>STDEV(B4869,C4867,D4866,G4864,F4869,E4870)</f>
        <v>#DIV/0!</v>
      </c>
      <c r="E4876" s="148" t="e">
        <f t="shared" si="810"/>
        <v>#DIV/0!</v>
      </c>
      <c r="F4876" s="111"/>
      <c r="G4876" s="111"/>
      <c r="H4876" s="148"/>
      <c r="I4876" s="111" t="s">
        <v>202</v>
      </c>
      <c r="J4876" s="148" t="e">
        <f>AVERAGE(I4869,J4867,K4866,N4864,M4869,L4870)</f>
        <v>#DIV/0!</v>
      </c>
      <c r="K4876" s="148" t="e">
        <f>STDEV(I4869,J4867,K4866,N4864,M4869,L4870)</f>
        <v>#DIV/0!</v>
      </c>
      <c r="L4876" s="148" t="e">
        <f t="shared" si="811"/>
        <v>#DIV/0!</v>
      </c>
      <c r="M4876" s="111"/>
      <c r="N4876" s="111"/>
      <c r="O4876" s="148"/>
      <c r="P4876" s="111" t="s">
        <v>202</v>
      </c>
      <c r="Q4876" s="148" t="e">
        <f>AVERAGE(P4869,Q4867,R4866,U4864,T4869,S4870)</f>
        <v>#DIV/0!</v>
      </c>
      <c r="R4876" s="148" t="e">
        <f>STDEV(P4869,Q4867,R4866,U4864,T4869,S4870)</f>
        <v>#DIV/0!</v>
      </c>
      <c r="S4876" s="148" t="e">
        <f t="shared" si="812"/>
        <v>#DIV/0!</v>
      </c>
      <c r="T4876" s="111"/>
      <c r="U4876" s="111"/>
    </row>
    <row r="4877" spans="2:21" x14ac:dyDescent="0.3">
      <c r="B4877" s="111" t="s">
        <v>204</v>
      </c>
      <c r="C4877" s="148" t="e">
        <f>AVERAGE(B4870,C4869,D4870,E4869,F4870,G4869)</f>
        <v>#DIV/0!</v>
      </c>
      <c r="D4877" s="148" t="e">
        <f>STDEV(B4870,C4869,D4870,E4869,F4870,G4869)</f>
        <v>#DIV/0!</v>
      </c>
      <c r="E4877" s="148" t="e">
        <f t="shared" si="810"/>
        <v>#DIV/0!</v>
      </c>
      <c r="F4877" s="111"/>
      <c r="G4877" s="111"/>
      <c r="H4877" s="148"/>
      <c r="I4877" s="111" t="s">
        <v>204</v>
      </c>
      <c r="J4877" s="148" t="e">
        <f>AVERAGE(I4870,J4869,K4870,L4869,M4870,N4869)</f>
        <v>#DIV/0!</v>
      </c>
      <c r="K4877" s="148" t="e">
        <f>STDEV(I4870,J4869,K4870,L4869,M4870,N4869)</f>
        <v>#DIV/0!</v>
      </c>
      <c r="L4877" s="148" t="e">
        <f t="shared" si="811"/>
        <v>#DIV/0!</v>
      </c>
      <c r="M4877" s="111"/>
      <c r="N4877" s="111"/>
      <c r="O4877" s="148"/>
      <c r="P4877" s="111" t="s">
        <v>204</v>
      </c>
      <c r="Q4877" s="148" t="e">
        <f>AVERAGE(P4870,Q4869,R4870,S4869,T4870,U4869)</f>
        <v>#DIV/0!</v>
      </c>
      <c r="R4877" s="148" t="e">
        <f>STDEV(P4870,Q4869,R4870,S4869,T4870,U4869)</f>
        <v>#DIV/0!</v>
      </c>
      <c r="S4877" s="148" t="e">
        <f t="shared" si="812"/>
        <v>#DIV/0!</v>
      </c>
      <c r="T4877" s="111"/>
      <c r="U4877" s="111"/>
    </row>
    <row r="4878" spans="2:21" x14ac:dyDescent="0.3">
      <c r="B4878" s="111"/>
      <c r="C4878" s="111"/>
      <c r="D4878" s="111"/>
      <c r="E4878" s="111"/>
      <c r="F4878" s="111"/>
      <c r="G4878" s="111"/>
      <c r="H4878" s="148"/>
      <c r="I4878" s="111"/>
      <c r="J4878" s="111"/>
      <c r="K4878" s="111"/>
      <c r="L4878" s="111"/>
      <c r="M4878" s="111"/>
      <c r="N4878" s="111"/>
      <c r="O4878" s="148"/>
      <c r="P4878" s="111"/>
      <c r="Q4878" s="111"/>
      <c r="R4878" s="111"/>
      <c r="S4878" s="111"/>
      <c r="T4878" s="111"/>
      <c r="U4878" s="111"/>
    </row>
    <row r="4879" spans="2:21" x14ac:dyDescent="0.3">
      <c r="B4879" s="52" t="s">
        <v>194</v>
      </c>
      <c r="C4879" s="106"/>
      <c r="D4879" s="106"/>
      <c r="E4879" s="106"/>
      <c r="F4879" s="106"/>
      <c r="G4879" s="106"/>
      <c r="H4879" s="106"/>
      <c r="I4879" s="52" t="s">
        <v>195</v>
      </c>
      <c r="J4879" s="106"/>
      <c r="K4879" s="106"/>
      <c r="L4879" s="106"/>
      <c r="M4879" s="106"/>
      <c r="N4879" s="106"/>
      <c r="O4879" s="106"/>
      <c r="P4879" s="52" t="s">
        <v>196</v>
      </c>
      <c r="Q4879" s="106"/>
      <c r="R4879" s="106"/>
      <c r="S4879" s="106"/>
      <c r="T4879" s="106"/>
      <c r="U4879" s="106"/>
    </row>
    <row r="4880" spans="2:21" x14ac:dyDescent="0.3">
      <c r="B4880" s="131"/>
      <c r="C4880" s="131"/>
      <c r="D4880" s="131"/>
      <c r="E4880" s="131"/>
      <c r="F4880" s="131"/>
      <c r="G4880" s="131"/>
      <c r="H4880" s="106"/>
      <c r="I4880" s="131"/>
      <c r="J4880" s="131"/>
      <c r="K4880" s="131"/>
      <c r="L4880" s="131"/>
      <c r="M4880" s="131"/>
      <c r="N4880" s="131"/>
      <c r="O4880" s="106"/>
      <c r="P4880" s="131"/>
      <c r="Q4880" s="131"/>
      <c r="R4880" s="131"/>
      <c r="S4880" s="131"/>
      <c r="T4880" s="131"/>
      <c r="U4880" s="131"/>
    </row>
    <row r="4881" spans="2:21" x14ac:dyDescent="0.3">
      <c r="B4881" s="132"/>
      <c r="C4881" s="133"/>
      <c r="D4881" s="133"/>
      <c r="E4881" s="134"/>
      <c r="F4881" s="133"/>
      <c r="G4881" s="133"/>
      <c r="H4881" s="106"/>
      <c r="I4881" s="132"/>
      <c r="J4881" s="133"/>
      <c r="K4881" s="133"/>
      <c r="L4881" s="134"/>
      <c r="M4881" s="133"/>
      <c r="N4881" s="133"/>
      <c r="O4881" s="106"/>
      <c r="P4881" s="132"/>
      <c r="Q4881" s="133"/>
      <c r="R4881" s="133"/>
      <c r="S4881" s="134"/>
      <c r="T4881" s="133"/>
      <c r="U4881" s="133"/>
    </row>
    <row r="4882" spans="2:21" x14ac:dyDescent="0.3">
      <c r="B4882" s="133"/>
      <c r="C4882" s="132"/>
      <c r="D4882" s="134"/>
      <c r="E4882" s="133"/>
      <c r="F4882" s="135"/>
      <c r="G4882" s="136"/>
      <c r="H4882" s="106"/>
      <c r="I4882" s="133"/>
      <c r="J4882" s="132"/>
      <c r="K4882" s="134"/>
      <c r="L4882" s="133"/>
      <c r="M4882" s="135"/>
      <c r="N4882" s="136"/>
      <c r="O4882" s="106"/>
      <c r="P4882" s="133"/>
      <c r="Q4882" s="132"/>
      <c r="R4882" s="134"/>
      <c r="S4882" s="133"/>
      <c r="T4882" s="135"/>
      <c r="U4882" s="136"/>
    </row>
    <row r="4883" spans="2:21" x14ac:dyDescent="0.3">
      <c r="B4883" s="135"/>
      <c r="C4883" s="134"/>
      <c r="D4883" s="132"/>
      <c r="E4883" s="135"/>
      <c r="F4883" s="135"/>
      <c r="G4883" s="137"/>
      <c r="H4883" s="106"/>
      <c r="I4883" s="135"/>
      <c r="J4883" s="134"/>
      <c r="K4883" s="132"/>
      <c r="L4883" s="135"/>
      <c r="M4883" s="135"/>
      <c r="N4883" s="137"/>
      <c r="O4883" s="106"/>
      <c r="P4883" s="135"/>
      <c r="Q4883" s="134"/>
      <c r="R4883" s="132"/>
      <c r="S4883" s="135"/>
      <c r="T4883" s="135"/>
      <c r="U4883" s="137"/>
    </row>
    <row r="4884" spans="2:21" x14ac:dyDescent="0.3">
      <c r="B4884" s="134"/>
      <c r="C4884" s="135"/>
      <c r="D4884" s="136"/>
      <c r="E4884" s="132"/>
      <c r="F4884" s="137"/>
      <c r="G4884" s="135"/>
      <c r="H4884" s="106"/>
      <c r="I4884" s="134"/>
      <c r="J4884" s="135"/>
      <c r="K4884" s="136"/>
      <c r="L4884" s="132"/>
      <c r="M4884" s="137"/>
      <c r="N4884" s="135"/>
      <c r="O4884" s="106"/>
      <c r="P4884" s="134"/>
      <c r="Q4884" s="135"/>
      <c r="R4884" s="136"/>
      <c r="S4884" s="132"/>
      <c r="T4884" s="137"/>
      <c r="U4884" s="135"/>
    </row>
    <row r="4885" spans="2:21" x14ac:dyDescent="0.3">
      <c r="B4885" s="137"/>
      <c r="C4885" s="136"/>
      <c r="D4885" s="135"/>
      <c r="E4885" s="137"/>
      <c r="F4885" s="132"/>
      <c r="G4885" s="134"/>
      <c r="H4885" s="106"/>
      <c r="I4885" s="137"/>
      <c r="J4885" s="136"/>
      <c r="K4885" s="135"/>
      <c r="L4885" s="137"/>
      <c r="M4885" s="132"/>
      <c r="N4885" s="134"/>
      <c r="O4885" s="106"/>
      <c r="P4885" s="137"/>
      <c r="Q4885" s="136"/>
      <c r="R4885" s="135"/>
      <c r="S4885" s="137"/>
      <c r="T4885" s="132"/>
      <c r="U4885" s="134"/>
    </row>
    <row r="4886" spans="2:21" x14ac:dyDescent="0.3">
      <c r="B4886" s="135"/>
      <c r="C4886" s="137"/>
      <c r="D4886" s="137"/>
      <c r="E4886" s="135"/>
      <c r="F4886" s="134"/>
      <c r="G4886" s="132"/>
      <c r="H4886" s="106"/>
      <c r="I4886" s="135"/>
      <c r="J4886" s="137"/>
      <c r="K4886" s="137"/>
      <c r="L4886" s="135"/>
      <c r="M4886" s="134"/>
      <c r="N4886" s="132"/>
      <c r="O4886" s="106"/>
      <c r="P4886" s="135"/>
      <c r="Q4886" s="137"/>
      <c r="R4886" s="137"/>
      <c r="S4886" s="135"/>
      <c r="T4886" s="134"/>
      <c r="U4886" s="132"/>
    </row>
    <row r="4887" spans="2:21" x14ac:dyDescent="0.3">
      <c r="B4887" s="136"/>
      <c r="C4887" s="138"/>
      <c r="D4887" s="135"/>
      <c r="E4887" s="138"/>
      <c r="F4887" s="136"/>
      <c r="G4887" s="138"/>
      <c r="H4887" s="106"/>
      <c r="I4887" s="136"/>
      <c r="J4887" s="138"/>
      <c r="K4887" s="135"/>
      <c r="L4887" s="138"/>
      <c r="M4887" s="136"/>
      <c r="N4887" s="138"/>
      <c r="O4887" s="106"/>
      <c r="P4887" s="136"/>
      <c r="Q4887" s="138"/>
      <c r="R4887" s="135"/>
      <c r="S4887" s="138"/>
      <c r="T4887" s="136"/>
      <c r="U4887" s="138"/>
    </row>
    <row r="4888" spans="2:21" x14ac:dyDescent="0.3">
      <c r="B4888" s="145"/>
      <c r="C4888" s="146"/>
      <c r="D4888" s="145"/>
      <c r="E4888" s="147"/>
      <c r="F4888" s="145"/>
      <c r="G4888" s="146"/>
      <c r="H4888" s="106"/>
      <c r="I4888" s="145"/>
      <c r="J4888" s="146"/>
      <c r="K4888" s="145"/>
      <c r="L4888" s="147"/>
      <c r="M4888" s="145"/>
      <c r="N4888" s="146"/>
      <c r="O4888" s="106"/>
      <c r="P4888" s="145"/>
      <c r="Q4888" s="146"/>
      <c r="R4888" s="145"/>
      <c r="S4888" s="147"/>
      <c r="T4888" s="145"/>
      <c r="U4888" s="146"/>
    </row>
    <row r="4889" spans="2:21" x14ac:dyDescent="0.3">
      <c r="B4889" s="148"/>
      <c r="C4889" s="111" t="s">
        <v>197</v>
      </c>
      <c r="D4889" s="111" t="s">
        <v>3</v>
      </c>
      <c r="E4889" s="111" t="s">
        <v>203</v>
      </c>
      <c r="F4889" s="148"/>
      <c r="G4889" s="148"/>
      <c r="H4889" s="148"/>
      <c r="I4889" s="148"/>
      <c r="J4889" s="111" t="s">
        <v>197</v>
      </c>
      <c r="K4889" s="111" t="s">
        <v>3</v>
      </c>
      <c r="L4889" s="111" t="s">
        <v>203</v>
      </c>
      <c r="M4889" s="148"/>
      <c r="N4889" s="148"/>
      <c r="O4889" s="148"/>
      <c r="P4889" s="148"/>
      <c r="Q4889" s="111" t="s">
        <v>197</v>
      </c>
      <c r="R4889" s="111" t="s">
        <v>3</v>
      </c>
      <c r="S4889" s="111" t="s">
        <v>203</v>
      </c>
      <c r="T4889" s="148"/>
      <c r="U4889" s="148"/>
    </row>
    <row r="4890" spans="2:21" x14ac:dyDescent="0.3">
      <c r="B4890" s="111" t="s">
        <v>199</v>
      </c>
      <c r="C4890" s="148" t="e">
        <f>AVERAGE(B4881,C4882,D4883,E4884,F4885,G4886)</f>
        <v>#DIV/0!</v>
      </c>
      <c r="D4890" s="148" t="e">
        <f>STDEV(B4881,C4882,D4883,E4884,F4885,G4886)</f>
        <v>#DIV/0!</v>
      </c>
      <c r="E4890" s="148" t="e">
        <f>ROUND((D4890/C4890)*100,2)&amp;"%"</f>
        <v>#DIV/0!</v>
      </c>
      <c r="F4890" s="148"/>
      <c r="G4890" s="148"/>
      <c r="H4890" s="148"/>
      <c r="I4890" s="111" t="s">
        <v>199</v>
      </c>
      <c r="J4890" s="148" t="e">
        <f>AVERAGE(I4881,J4882,K4883,L4884,M4885,N4886)</f>
        <v>#DIV/0!</v>
      </c>
      <c r="K4890" s="148" t="e">
        <f>STDEV(I4881,J4882,K4883,L4884,M4885,N4886)</f>
        <v>#DIV/0!</v>
      </c>
      <c r="L4890" s="148" t="e">
        <f>ROUND((K4890/J4890)*100,2)&amp;"%"</f>
        <v>#DIV/0!</v>
      </c>
      <c r="M4890" s="148"/>
      <c r="N4890" s="148"/>
      <c r="O4890" s="148"/>
      <c r="P4890" s="111" t="s">
        <v>199</v>
      </c>
      <c r="Q4890" s="148" t="e">
        <f>AVERAGE(P4881,Q4882,R4883,S4884,T4885,U4886)</f>
        <v>#DIV/0!</v>
      </c>
      <c r="R4890" s="148" t="e">
        <f>STDEV(P4881,Q4882,R4883,S4884,T4885,U4886)</f>
        <v>#DIV/0!</v>
      </c>
      <c r="S4890" s="148" t="e">
        <f>ROUND((R4890/Q4890)*100,2)&amp;"%"</f>
        <v>#DIV/0!</v>
      </c>
      <c r="T4890" s="148"/>
      <c r="U4890" s="148"/>
    </row>
    <row r="4891" spans="2:21" x14ac:dyDescent="0.3">
      <c r="B4891" s="111" t="s">
        <v>198</v>
      </c>
      <c r="C4891" s="148" t="e">
        <f>AVERAGE(B4882,C4881,D4881,F4881,G4881,E4882)</f>
        <v>#DIV/0!</v>
      </c>
      <c r="D4891" s="148" t="e">
        <f>STDEV(B4882,C4881,D4881,E4882,F4881,G4881)</f>
        <v>#DIV/0!</v>
      </c>
      <c r="E4891" s="148" t="e">
        <f t="shared" ref="E4891:E4895" si="813">ROUND((D4891/C4891)*100,2)&amp;"%"</f>
        <v>#DIV/0!</v>
      </c>
      <c r="F4891" s="111"/>
      <c r="G4891" s="111"/>
      <c r="H4891" s="148"/>
      <c r="I4891" s="111" t="s">
        <v>198</v>
      </c>
      <c r="J4891" s="148" t="e">
        <f>AVERAGE(I4882,J4881,K4881,M4881,N4881,L4882)</f>
        <v>#DIV/0!</v>
      </c>
      <c r="K4891" s="148" t="e">
        <f>STDEV(I4882,J4881,K4881,L4882,M4881,N4881)</f>
        <v>#DIV/0!</v>
      </c>
      <c r="L4891" s="148" t="e">
        <f t="shared" ref="L4891:L4895" si="814">ROUND((K4891/J4891)*100,2)&amp;"%"</f>
        <v>#DIV/0!</v>
      </c>
      <c r="M4891" s="111"/>
      <c r="N4891" s="111"/>
      <c r="O4891" s="148"/>
      <c r="P4891" s="111" t="s">
        <v>198</v>
      </c>
      <c r="Q4891" s="148" t="e">
        <f>AVERAGE(P4882,Q4881,R4881,T4881,U4881,S4882)</f>
        <v>#DIV/0!</v>
      </c>
      <c r="R4891" s="148" t="e">
        <f>STDEV(P4882,Q4881,R4881,S4882,T4881,U4881)</f>
        <v>#DIV/0!</v>
      </c>
      <c r="S4891" s="148" t="e">
        <f t="shared" ref="S4891:S4895" si="815">ROUND((R4891/Q4891)*100,2)&amp;"%"</f>
        <v>#DIV/0!</v>
      </c>
      <c r="T4891" s="111"/>
      <c r="U4891" s="111"/>
    </row>
    <row r="4892" spans="2:21" x14ac:dyDescent="0.3">
      <c r="B4892" s="111" t="s">
        <v>200</v>
      </c>
      <c r="C4892" s="148" t="e">
        <f>AVERAGE(B4884,C4883,D4882,E4881,F4886,G4885)</f>
        <v>#DIV/0!</v>
      </c>
      <c r="D4892" s="148" t="e">
        <f>STDEV(B4884,C4883,D4882,E4881,F4886,G4885)</f>
        <v>#DIV/0!</v>
      </c>
      <c r="E4892" s="148" t="e">
        <f t="shared" si="813"/>
        <v>#DIV/0!</v>
      </c>
      <c r="F4892" s="111"/>
      <c r="G4892" s="111"/>
      <c r="H4892" s="148"/>
      <c r="I4892" s="111" t="s">
        <v>200</v>
      </c>
      <c r="J4892" s="148" t="e">
        <f>AVERAGE(I4884,J4883,K4882,L4881,M4886,N4885)</f>
        <v>#DIV/0!</v>
      </c>
      <c r="K4892" s="148" t="e">
        <f>STDEV(I4884,J4883,K4882,L4881,M4886,N4885)</f>
        <v>#DIV/0!</v>
      </c>
      <c r="L4892" s="148" t="e">
        <f t="shared" si="814"/>
        <v>#DIV/0!</v>
      </c>
      <c r="M4892" s="111"/>
      <c r="N4892" s="111"/>
      <c r="O4892" s="148"/>
      <c r="P4892" s="111" t="s">
        <v>200</v>
      </c>
      <c r="Q4892" s="148" t="e">
        <f>AVERAGE(P4884,Q4883,R4882,S4881,T4886,U4885)</f>
        <v>#DIV/0!</v>
      </c>
      <c r="R4892" s="148" t="e">
        <f>STDEV(P4884,Q4883,R4882,S4881,T4886,U4885)</f>
        <v>#DIV/0!</v>
      </c>
      <c r="S4892" s="148" t="e">
        <f t="shared" si="815"/>
        <v>#DIV/0!</v>
      </c>
      <c r="T4892" s="111"/>
      <c r="U4892" s="111"/>
    </row>
    <row r="4893" spans="2:21" x14ac:dyDescent="0.3">
      <c r="B4893" s="111" t="s">
        <v>201</v>
      </c>
      <c r="C4893" s="148" t="e">
        <f>AVERAGE(B4885,C4886,D4886,E4885,F4884,G4883)</f>
        <v>#DIV/0!</v>
      </c>
      <c r="D4893" s="148" t="e">
        <f>STDEV(B4885,C4886,D4886,E4885,F4884,G4883)</f>
        <v>#DIV/0!</v>
      </c>
      <c r="E4893" s="148" t="e">
        <f t="shared" si="813"/>
        <v>#DIV/0!</v>
      </c>
      <c r="F4893" s="111"/>
      <c r="G4893" s="111"/>
      <c r="H4893" s="148"/>
      <c r="I4893" s="111" t="s">
        <v>201</v>
      </c>
      <c r="J4893" s="148" t="e">
        <f>AVERAGE(I4885,J4886,K4886,L4885,M4884,N4883)</f>
        <v>#DIV/0!</v>
      </c>
      <c r="K4893" s="148" t="e">
        <f>STDEV(I4885,J4886,K4886,L4885,M4884,N4883)</f>
        <v>#DIV/0!</v>
      </c>
      <c r="L4893" s="148" t="e">
        <f t="shared" si="814"/>
        <v>#DIV/0!</v>
      </c>
      <c r="M4893" s="111"/>
      <c r="N4893" s="111"/>
      <c r="O4893" s="148"/>
      <c r="P4893" s="111" t="s">
        <v>201</v>
      </c>
      <c r="Q4893" s="148" t="e">
        <f>AVERAGE(P4885,Q4886,R4886,S4885,T4884,U4883)</f>
        <v>#DIV/0!</v>
      </c>
      <c r="R4893" s="148" t="e">
        <f>STDEV(P4885,Q4886,R4886,S4885,T4884,U4883)</f>
        <v>#DIV/0!</v>
      </c>
      <c r="S4893" s="148" t="e">
        <f t="shared" si="815"/>
        <v>#DIV/0!</v>
      </c>
      <c r="T4893" s="111"/>
      <c r="U4893" s="111"/>
    </row>
    <row r="4894" spans="2:21" x14ac:dyDescent="0.3">
      <c r="B4894" s="111" t="s">
        <v>202</v>
      </c>
      <c r="C4894" s="148" t="e">
        <f>AVERAGE(B4887,C4885,D4884,G4882,F4887,E4888)</f>
        <v>#DIV/0!</v>
      </c>
      <c r="D4894" s="148" t="e">
        <f>STDEV(B4887,C4885,D4884,G4882,F4887,E4888)</f>
        <v>#DIV/0!</v>
      </c>
      <c r="E4894" s="148" t="e">
        <f t="shared" si="813"/>
        <v>#DIV/0!</v>
      </c>
      <c r="F4894" s="111"/>
      <c r="G4894" s="111"/>
      <c r="H4894" s="148"/>
      <c r="I4894" s="111" t="s">
        <v>202</v>
      </c>
      <c r="J4894" s="148" t="e">
        <f>AVERAGE(I4887,J4885,K4884,N4882,M4887,L4888)</f>
        <v>#DIV/0!</v>
      </c>
      <c r="K4894" s="148" t="e">
        <f>STDEV(I4887,J4885,K4884,N4882,M4887,L4888)</f>
        <v>#DIV/0!</v>
      </c>
      <c r="L4894" s="148" t="e">
        <f t="shared" si="814"/>
        <v>#DIV/0!</v>
      </c>
      <c r="M4894" s="111"/>
      <c r="N4894" s="111"/>
      <c r="O4894" s="148"/>
      <c r="P4894" s="111" t="s">
        <v>202</v>
      </c>
      <c r="Q4894" s="148" t="e">
        <f>AVERAGE(P4887,Q4885,R4884,U4882,T4887,S4888)</f>
        <v>#DIV/0!</v>
      </c>
      <c r="R4894" s="148" t="e">
        <f>STDEV(P4887,Q4885,R4884,U4882,T4887,S4888)</f>
        <v>#DIV/0!</v>
      </c>
      <c r="S4894" s="148" t="e">
        <f t="shared" si="815"/>
        <v>#DIV/0!</v>
      </c>
      <c r="T4894" s="111"/>
      <c r="U4894" s="111"/>
    </row>
    <row r="4895" spans="2:21" x14ac:dyDescent="0.3">
      <c r="B4895" s="111" t="s">
        <v>204</v>
      </c>
      <c r="C4895" s="148" t="e">
        <f>AVERAGE(B4888,C4887,D4888,E4887,F4888,G4887)</f>
        <v>#DIV/0!</v>
      </c>
      <c r="D4895" s="148" t="e">
        <f>STDEV(B4888,C4887,D4888,E4887,F4888,G4887)</f>
        <v>#DIV/0!</v>
      </c>
      <c r="E4895" s="148" t="e">
        <f t="shared" si="813"/>
        <v>#DIV/0!</v>
      </c>
      <c r="F4895" s="111"/>
      <c r="G4895" s="111"/>
      <c r="H4895" s="148"/>
      <c r="I4895" s="111" t="s">
        <v>204</v>
      </c>
      <c r="J4895" s="148" t="e">
        <f>AVERAGE(I4888,J4887,K4888,L4887,M4888,N4887)</f>
        <v>#DIV/0!</v>
      </c>
      <c r="K4895" s="148" t="e">
        <f>STDEV(I4888,J4887,K4888,L4887,M4888,N4887)</f>
        <v>#DIV/0!</v>
      </c>
      <c r="L4895" s="148" t="e">
        <f t="shared" si="814"/>
        <v>#DIV/0!</v>
      </c>
      <c r="M4895" s="111"/>
      <c r="N4895" s="111"/>
      <c r="O4895" s="148"/>
      <c r="P4895" s="111" t="s">
        <v>204</v>
      </c>
      <c r="Q4895" s="148" t="e">
        <f>AVERAGE(P4888,Q4887,R4888,S4887,T4888,U4887)</f>
        <v>#DIV/0!</v>
      </c>
      <c r="R4895" s="148" t="e">
        <f>STDEV(P4888,Q4887,R4888,S4887,T4888,U4887)</f>
        <v>#DIV/0!</v>
      </c>
      <c r="S4895" s="148" t="e">
        <f t="shared" si="815"/>
        <v>#DIV/0!</v>
      </c>
      <c r="T4895" s="111"/>
      <c r="U4895" s="111"/>
    </row>
    <row r="4896" spans="2:21" x14ac:dyDescent="0.3">
      <c r="B4896" s="111"/>
      <c r="C4896" s="111"/>
      <c r="D4896" s="111"/>
      <c r="E4896" s="111"/>
      <c r="F4896" s="111"/>
      <c r="G4896" s="111"/>
      <c r="H4896" s="148"/>
      <c r="I4896" s="111"/>
      <c r="J4896" s="111"/>
      <c r="K4896" s="111"/>
      <c r="L4896" s="111"/>
      <c r="M4896" s="111"/>
      <c r="N4896" s="111"/>
      <c r="O4896" s="148"/>
      <c r="P4896" s="111"/>
      <c r="Q4896" s="111"/>
      <c r="R4896" s="111"/>
      <c r="S4896" s="111"/>
      <c r="T4896" s="111"/>
      <c r="U4896" s="111"/>
    </row>
    <row r="4897" spans="2:21" x14ac:dyDescent="0.3">
      <c r="B4897" s="52" t="s">
        <v>194</v>
      </c>
      <c r="C4897" s="106"/>
      <c r="D4897" s="106"/>
      <c r="E4897" s="106"/>
      <c r="F4897" s="106"/>
      <c r="G4897" s="106"/>
      <c r="H4897" s="106"/>
      <c r="I4897" s="52" t="s">
        <v>195</v>
      </c>
      <c r="J4897" s="106"/>
      <c r="K4897" s="106"/>
      <c r="L4897" s="106"/>
      <c r="M4897" s="106"/>
      <c r="N4897" s="106"/>
      <c r="O4897" s="106"/>
      <c r="P4897" s="52" t="s">
        <v>196</v>
      </c>
      <c r="Q4897" s="106"/>
      <c r="R4897" s="106"/>
      <c r="S4897" s="106"/>
      <c r="T4897" s="106"/>
      <c r="U4897" s="106"/>
    </row>
    <row r="4898" spans="2:21" x14ac:dyDescent="0.3">
      <c r="B4898" s="131"/>
      <c r="C4898" s="131"/>
      <c r="D4898" s="131"/>
      <c r="E4898" s="131"/>
      <c r="F4898" s="131"/>
      <c r="G4898" s="131"/>
      <c r="H4898" s="106"/>
      <c r="I4898" s="131"/>
      <c r="J4898" s="131"/>
      <c r="K4898" s="131"/>
      <c r="L4898" s="131"/>
      <c r="M4898" s="131"/>
      <c r="N4898" s="131"/>
      <c r="O4898" s="106"/>
      <c r="P4898" s="131"/>
      <c r="Q4898" s="131"/>
      <c r="R4898" s="131"/>
      <c r="S4898" s="131"/>
      <c r="T4898" s="131"/>
      <c r="U4898" s="131"/>
    </row>
    <row r="4899" spans="2:21" x14ac:dyDescent="0.3">
      <c r="B4899" s="132"/>
      <c r="C4899" s="133"/>
      <c r="D4899" s="133"/>
      <c r="E4899" s="134"/>
      <c r="F4899" s="133"/>
      <c r="G4899" s="133"/>
      <c r="H4899" s="106"/>
      <c r="I4899" s="132"/>
      <c r="J4899" s="133"/>
      <c r="K4899" s="133"/>
      <c r="L4899" s="134"/>
      <c r="M4899" s="133"/>
      <c r="N4899" s="133"/>
      <c r="O4899" s="106"/>
      <c r="P4899" s="132"/>
      <c r="Q4899" s="133"/>
      <c r="R4899" s="133"/>
      <c r="S4899" s="134"/>
      <c r="T4899" s="133"/>
      <c r="U4899" s="133"/>
    </row>
    <row r="4900" spans="2:21" x14ac:dyDescent="0.3">
      <c r="B4900" s="133"/>
      <c r="C4900" s="132"/>
      <c r="D4900" s="134"/>
      <c r="E4900" s="133"/>
      <c r="F4900" s="135"/>
      <c r="G4900" s="136"/>
      <c r="H4900" s="106"/>
      <c r="I4900" s="133"/>
      <c r="J4900" s="132"/>
      <c r="K4900" s="134"/>
      <c r="L4900" s="133"/>
      <c r="M4900" s="135"/>
      <c r="N4900" s="136"/>
      <c r="O4900" s="106"/>
      <c r="P4900" s="133"/>
      <c r="Q4900" s="132"/>
      <c r="R4900" s="134"/>
      <c r="S4900" s="133"/>
      <c r="T4900" s="135"/>
      <c r="U4900" s="136"/>
    </row>
    <row r="4901" spans="2:21" x14ac:dyDescent="0.3">
      <c r="B4901" s="135"/>
      <c r="C4901" s="134"/>
      <c r="D4901" s="132"/>
      <c r="E4901" s="135"/>
      <c r="F4901" s="135"/>
      <c r="G4901" s="137"/>
      <c r="H4901" s="106"/>
      <c r="I4901" s="135"/>
      <c r="J4901" s="134"/>
      <c r="K4901" s="132"/>
      <c r="L4901" s="135"/>
      <c r="M4901" s="135"/>
      <c r="N4901" s="137"/>
      <c r="O4901" s="106"/>
      <c r="P4901" s="135"/>
      <c r="Q4901" s="134"/>
      <c r="R4901" s="132"/>
      <c r="S4901" s="135"/>
      <c r="T4901" s="135"/>
      <c r="U4901" s="137"/>
    </row>
    <row r="4902" spans="2:21" x14ac:dyDescent="0.3">
      <c r="B4902" s="134"/>
      <c r="C4902" s="135"/>
      <c r="D4902" s="136"/>
      <c r="E4902" s="132"/>
      <c r="F4902" s="137"/>
      <c r="G4902" s="135"/>
      <c r="H4902" s="106"/>
      <c r="I4902" s="134"/>
      <c r="J4902" s="135"/>
      <c r="K4902" s="136"/>
      <c r="L4902" s="132"/>
      <c r="M4902" s="137"/>
      <c r="N4902" s="135"/>
      <c r="O4902" s="106"/>
      <c r="P4902" s="134"/>
      <c r="Q4902" s="135"/>
      <c r="R4902" s="136"/>
      <c r="S4902" s="132"/>
      <c r="T4902" s="137"/>
      <c r="U4902" s="135"/>
    </row>
    <row r="4903" spans="2:21" x14ac:dyDescent="0.3">
      <c r="B4903" s="137"/>
      <c r="C4903" s="136"/>
      <c r="D4903" s="135"/>
      <c r="E4903" s="137"/>
      <c r="F4903" s="132"/>
      <c r="G4903" s="134"/>
      <c r="H4903" s="106"/>
      <c r="I4903" s="137"/>
      <c r="J4903" s="136"/>
      <c r="K4903" s="135"/>
      <c r="L4903" s="137"/>
      <c r="M4903" s="132"/>
      <c r="N4903" s="134"/>
      <c r="O4903" s="106"/>
      <c r="P4903" s="137"/>
      <c r="Q4903" s="136"/>
      <c r="R4903" s="135"/>
      <c r="S4903" s="137"/>
      <c r="T4903" s="132"/>
      <c r="U4903" s="134"/>
    </row>
    <row r="4904" spans="2:21" x14ac:dyDescent="0.3">
      <c r="B4904" s="135"/>
      <c r="C4904" s="137"/>
      <c r="D4904" s="137"/>
      <c r="E4904" s="135"/>
      <c r="F4904" s="134"/>
      <c r="G4904" s="132"/>
      <c r="H4904" s="106"/>
      <c r="I4904" s="135"/>
      <c r="J4904" s="137"/>
      <c r="K4904" s="137"/>
      <c r="L4904" s="135"/>
      <c r="M4904" s="134"/>
      <c r="N4904" s="132"/>
      <c r="O4904" s="106"/>
      <c r="P4904" s="135"/>
      <c r="Q4904" s="137"/>
      <c r="R4904" s="137"/>
      <c r="S4904" s="135"/>
      <c r="T4904" s="134"/>
      <c r="U4904" s="132"/>
    </row>
    <row r="4905" spans="2:21" x14ac:dyDescent="0.3">
      <c r="B4905" s="136"/>
      <c r="C4905" s="138"/>
      <c r="D4905" s="135"/>
      <c r="E4905" s="138"/>
      <c r="F4905" s="136"/>
      <c r="G4905" s="138"/>
      <c r="H4905" s="106"/>
      <c r="I4905" s="136"/>
      <c r="J4905" s="138"/>
      <c r="K4905" s="135"/>
      <c r="L4905" s="138"/>
      <c r="M4905" s="136"/>
      <c r="N4905" s="138"/>
      <c r="O4905" s="106"/>
      <c r="P4905" s="136"/>
      <c r="Q4905" s="138"/>
      <c r="R4905" s="135"/>
      <c r="S4905" s="138"/>
      <c r="T4905" s="136"/>
      <c r="U4905" s="138"/>
    </row>
    <row r="4906" spans="2:21" x14ac:dyDescent="0.3">
      <c r="B4906" s="145"/>
      <c r="C4906" s="146"/>
      <c r="D4906" s="145"/>
      <c r="E4906" s="147"/>
      <c r="F4906" s="145"/>
      <c r="G4906" s="146"/>
      <c r="H4906" s="106"/>
      <c r="I4906" s="145"/>
      <c r="J4906" s="146"/>
      <c r="K4906" s="145"/>
      <c r="L4906" s="147"/>
      <c r="M4906" s="145"/>
      <c r="N4906" s="146"/>
      <c r="O4906" s="106"/>
      <c r="P4906" s="145"/>
      <c r="Q4906" s="146"/>
      <c r="R4906" s="145"/>
      <c r="S4906" s="147"/>
      <c r="T4906" s="145"/>
      <c r="U4906" s="146"/>
    </row>
    <row r="4907" spans="2:21" x14ac:dyDescent="0.3">
      <c r="B4907" s="148"/>
      <c r="C4907" s="111" t="s">
        <v>197</v>
      </c>
      <c r="D4907" s="111" t="s">
        <v>3</v>
      </c>
      <c r="E4907" s="111" t="s">
        <v>203</v>
      </c>
      <c r="F4907" s="148"/>
      <c r="G4907" s="148"/>
      <c r="H4907" s="148"/>
      <c r="I4907" s="148"/>
      <c r="J4907" s="111" t="s">
        <v>197</v>
      </c>
      <c r="K4907" s="111" t="s">
        <v>3</v>
      </c>
      <c r="L4907" s="111" t="s">
        <v>203</v>
      </c>
      <c r="M4907" s="148"/>
      <c r="N4907" s="148"/>
      <c r="O4907" s="148"/>
      <c r="P4907" s="148"/>
      <c r="Q4907" s="111" t="s">
        <v>197</v>
      </c>
      <c r="R4907" s="111" t="s">
        <v>3</v>
      </c>
      <c r="S4907" s="111" t="s">
        <v>203</v>
      </c>
      <c r="T4907" s="148"/>
      <c r="U4907" s="148"/>
    </row>
    <row r="4908" spans="2:21" x14ac:dyDescent="0.3">
      <c r="B4908" s="111" t="s">
        <v>199</v>
      </c>
      <c r="C4908" s="148" t="e">
        <f>AVERAGE(B4899,C4900,D4901,E4902,F4903,G4904)</f>
        <v>#DIV/0!</v>
      </c>
      <c r="D4908" s="148" t="e">
        <f>STDEV(B4899,C4900,D4901,E4902,F4903,G4904)</f>
        <v>#DIV/0!</v>
      </c>
      <c r="E4908" s="148" t="e">
        <f>ROUND((D4908/C4908)*100,2)&amp;"%"</f>
        <v>#DIV/0!</v>
      </c>
      <c r="F4908" s="148"/>
      <c r="G4908" s="148"/>
      <c r="H4908" s="148"/>
      <c r="I4908" s="111" t="s">
        <v>199</v>
      </c>
      <c r="J4908" s="148" t="e">
        <f>AVERAGE(I4899,J4900,K4901,L4902,M4903,N4904)</f>
        <v>#DIV/0!</v>
      </c>
      <c r="K4908" s="148" t="e">
        <f>STDEV(I4899,J4900,K4901,L4902,M4903,N4904)</f>
        <v>#DIV/0!</v>
      </c>
      <c r="L4908" s="148" t="e">
        <f>ROUND((K4908/J4908)*100,2)&amp;"%"</f>
        <v>#DIV/0!</v>
      </c>
      <c r="M4908" s="148"/>
      <c r="N4908" s="148"/>
      <c r="O4908" s="148"/>
      <c r="P4908" s="111" t="s">
        <v>199</v>
      </c>
      <c r="Q4908" s="148" t="e">
        <f>AVERAGE(P4899,Q4900,R4901,S4902,T4903,U4904)</f>
        <v>#DIV/0!</v>
      </c>
      <c r="R4908" s="148" t="e">
        <f>STDEV(P4899,Q4900,R4901,S4902,T4903,U4904)</f>
        <v>#DIV/0!</v>
      </c>
      <c r="S4908" s="148" t="e">
        <f>ROUND((R4908/Q4908)*100,2)&amp;"%"</f>
        <v>#DIV/0!</v>
      </c>
      <c r="T4908" s="148"/>
      <c r="U4908" s="148"/>
    </row>
    <row r="4909" spans="2:21" x14ac:dyDescent="0.3">
      <c r="B4909" s="111" t="s">
        <v>198</v>
      </c>
      <c r="C4909" s="148" t="e">
        <f>AVERAGE(B4900,C4899,D4899,F4899,G4899,E4900)</f>
        <v>#DIV/0!</v>
      </c>
      <c r="D4909" s="148" t="e">
        <f>STDEV(B4900,C4899,D4899,E4900,F4899,G4899)</f>
        <v>#DIV/0!</v>
      </c>
      <c r="E4909" s="148" t="e">
        <f t="shared" ref="E4909:E4913" si="816">ROUND((D4909/C4909)*100,2)&amp;"%"</f>
        <v>#DIV/0!</v>
      </c>
      <c r="F4909" s="111"/>
      <c r="G4909" s="111"/>
      <c r="H4909" s="148"/>
      <c r="I4909" s="111" t="s">
        <v>198</v>
      </c>
      <c r="J4909" s="148" t="e">
        <f>AVERAGE(I4900,J4899,K4899,M4899,N4899,L4900)</f>
        <v>#DIV/0!</v>
      </c>
      <c r="K4909" s="148" t="e">
        <f>STDEV(I4900,J4899,K4899,L4900,M4899,N4899)</f>
        <v>#DIV/0!</v>
      </c>
      <c r="L4909" s="148" t="e">
        <f t="shared" ref="L4909:L4913" si="817">ROUND((K4909/J4909)*100,2)&amp;"%"</f>
        <v>#DIV/0!</v>
      </c>
      <c r="M4909" s="111"/>
      <c r="N4909" s="111"/>
      <c r="O4909" s="148"/>
      <c r="P4909" s="111" t="s">
        <v>198</v>
      </c>
      <c r="Q4909" s="148" t="e">
        <f>AVERAGE(P4900,Q4899,R4899,T4899,U4899,S4900)</f>
        <v>#DIV/0!</v>
      </c>
      <c r="R4909" s="148" t="e">
        <f>STDEV(P4900,Q4899,R4899,S4900,T4899,U4899)</f>
        <v>#DIV/0!</v>
      </c>
      <c r="S4909" s="148" t="e">
        <f t="shared" ref="S4909:S4913" si="818">ROUND((R4909/Q4909)*100,2)&amp;"%"</f>
        <v>#DIV/0!</v>
      </c>
      <c r="T4909" s="111"/>
      <c r="U4909" s="111"/>
    </row>
    <row r="4910" spans="2:21" x14ac:dyDescent="0.3">
      <c r="B4910" s="111" t="s">
        <v>200</v>
      </c>
      <c r="C4910" s="148" t="e">
        <f>AVERAGE(B4902,C4901,D4900,E4899,F4904,G4903)</f>
        <v>#DIV/0!</v>
      </c>
      <c r="D4910" s="148" t="e">
        <f>STDEV(B4902,C4901,D4900,E4899,F4904,G4903)</f>
        <v>#DIV/0!</v>
      </c>
      <c r="E4910" s="148" t="e">
        <f t="shared" si="816"/>
        <v>#DIV/0!</v>
      </c>
      <c r="F4910" s="111"/>
      <c r="G4910" s="111"/>
      <c r="H4910" s="148"/>
      <c r="I4910" s="111" t="s">
        <v>200</v>
      </c>
      <c r="J4910" s="148" t="e">
        <f>AVERAGE(I4902,J4901,K4900,L4899,M4904,N4903)</f>
        <v>#DIV/0!</v>
      </c>
      <c r="K4910" s="148" t="e">
        <f>STDEV(I4902,J4901,K4900,L4899,M4904,N4903)</f>
        <v>#DIV/0!</v>
      </c>
      <c r="L4910" s="148" t="e">
        <f t="shared" si="817"/>
        <v>#DIV/0!</v>
      </c>
      <c r="M4910" s="111"/>
      <c r="N4910" s="111"/>
      <c r="O4910" s="148"/>
      <c r="P4910" s="111" t="s">
        <v>200</v>
      </c>
      <c r="Q4910" s="148" t="e">
        <f>AVERAGE(P4902,Q4901,R4900,S4899,T4904,U4903)</f>
        <v>#DIV/0!</v>
      </c>
      <c r="R4910" s="148" t="e">
        <f>STDEV(P4902,Q4901,R4900,S4899,T4904,U4903)</f>
        <v>#DIV/0!</v>
      </c>
      <c r="S4910" s="148" t="e">
        <f t="shared" si="818"/>
        <v>#DIV/0!</v>
      </c>
      <c r="T4910" s="111"/>
      <c r="U4910" s="111"/>
    </row>
    <row r="4911" spans="2:21" x14ac:dyDescent="0.3">
      <c r="B4911" s="111" t="s">
        <v>201</v>
      </c>
      <c r="C4911" s="148" t="e">
        <f>AVERAGE(B4903,C4904,D4904,E4903,F4902,G4901)</f>
        <v>#DIV/0!</v>
      </c>
      <c r="D4911" s="148" t="e">
        <f>STDEV(B4903,C4904,D4904,E4903,F4902,G4901)</f>
        <v>#DIV/0!</v>
      </c>
      <c r="E4911" s="148" t="e">
        <f t="shared" si="816"/>
        <v>#DIV/0!</v>
      </c>
      <c r="F4911" s="111"/>
      <c r="G4911" s="111"/>
      <c r="H4911" s="148"/>
      <c r="I4911" s="111" t="s">
        <v>201</v>
      </c>
      <c r="J4911" s="148" t="e">
        <f>AVERAGE(I4903,J4904,K4904,L4903,M4902,N4901)</f>
        <v>#DIV/0!</v>
      </c>
      <c r="K4911" s="148" t="e">
        <f>STDEV(I4903,J4904,K4904,L4903,M4902,N4901)</f>
        <v>#DIV/0!</v>
      </c>
      <c r="L4911" s="148" t="e">
        <f t="shared" si="817"/>
        <v>#DIV/0!</v>
      </c>
      <c r="M4911" s="111"/>
      <c r="N4911" s="111"/>
      <c r="O4911" s="148"/>
      <c r="P4911" s="111" t="s">
        <v>201</v>
      </c>
      <c r="Q4911" s="148" t="e">
        <f>AVERAGE(P4903,Q4904,R4904,S4903,T4902,U4901)</f>
        <v>#DIV/0!</v>
      </c>
      <c r="R4911" s="148" t="e">
        <f>STDEV(P4903,Q4904,R4904,S4903,T4902,U4901)</f>
        <v>#DIV/0!</v>
      </c>
      <c r="S4911" s="148" t="e">
        <f t="shared" si="818"/>
        <v>#DIV/0!</v>
      </c>
      <c r="T4911" s="111"/>
      <c r="U4911" s="111"/>
    </row>
    <row r="4912" spans="2:21" x14ac:dyDescent="0.3">
      <c r="B4912" s="111" t="s">
        <v>202</v>
      </c>
      <c r="C4912" s="148" t="e">
        <f>AVERAGE(B4905,C4903,D4902,G4900,F4905,E4906)</f>
        <v>#DIV/0!</v>
      </c>
      <c r="D4912" s="148" t="e">
        <f>STDEV(B4905,C4903,D4902,G4900,F4905,E4906)</f>
        <v>#DIV/0!</v>
      </c>
      <c r="E4912" s="148" t="e">
        <f t="shared" si="816"/>
        <v>#DIV/0!</v>
      </c>
      <c r="F4912" s="111"/>
      <c r="G4912" s="111"/>
      <c r="H4912" s="148"/>
      <c r="I4912" s="111" t="s">
        <v>202</v>
      </c>
      <c r="J4912" s="148" t="e">
        <f>AVERAGE(I4905,J4903,K4902,N4900,M4905,L4906)</f>
        <v>#DIV/0!</v>
      </c>
      <c r="K4912" s="148" t="e">
        <f>STDEV(I4905,J4903,K4902,N4900,M4905,L4906)</f>
        <v>#DIV/0!</v>
      </c>
      <c r="L4912" s="148" t="e">
        <f t="shared" si="817"/>
        <v>#DIV/0!</v>
      </c>
      <c r="M4912" s="111"/>
      <c r="N4912" s="111"/>
      <c r="O4912" s="148"/>
      <c r="P4912" s="111" t="s">
        <v>202</v>
      </c>
      <c r="Q4912" s="148" t="e">
        <f>AVERAGE(P4905,Q4903,R4902,U4900,T4905,S4906)</f>
        <v>#DIV/0!</v>
      </c>
      <c r="R4912" s="148" t="e">
        <f>STDEV(P4905,Q4903,R4902,U4900,T4905,S4906)</f>
        <v>#DIV/0!</v>
      </c>
      <c r="S4912" s="148" t="e">
        <f t="shared" si="818"/>
        <v>#DIV/0!</v>
      </c>
      <c r="T4912" s="111"/>
      <c r="U4912" s="111"/>
    </row>
    <row r="4913" spans="2:21" x14ac:dyDescent="0.3">
      <c r="B4913" s="111" t="s">
        <v>204</v>
      </c>
      <c r="C4913" s="148" t="e">
        <f>AVERAGE(B4906,C4905,D4906,E4905,F4906,G4905)</f>
        <v>#DIV/0!</v>
      </c>
      <c r="D4913" s="148" t="e">
        <f>STDEV(B4906,C4905,D4906,E4905,F4906,G4905)</f>
        <v>#DIV/0!</v>
      </c>
      <c r="E4913" s="148" t="e">
        <f t="shared" si="816"/>
        <v>#DIV/0!</v>
      </c>
      <c r="F4913" s="111"/>
      <c r="G4913" s="111"/>
      <c r="H4913" s="148"/>
      <c r="I4913" s="111" t="s">
        <v>204</v>
      </c>
      <c r="J4913" s="148" t="e">
        <f>AVERAGE(I4906,J4905,K4906,L4905,M4906,N4905)</f>
        <v>#DIV/0!</v>
      </c>
      <c r="K4913" s="148" t="e">
        <f>STDEV(I4906,J4905,K4906,L4905,M4906,N4905)</f>
        <v>#DIV/0!</v>
      </c>
      <c r="L4913" s="148" t="e">
        <f t="shared" si="817"/>
        <v>#DIV/0!</v>
      </c>
      <c r="M4913" s="111"/>
      <c r="N4913" s="111"/>
      <c r="O4913" s="148"/>
      <c r="P4913" s="111" t="s">
        <v>204</v>
      </c>
      <c r="Q4913" s="148" t="e">
        <f>AVERAGE(P4906,Q4905,R4906,S4905,T4906,U4905)</f>
        <v>#DIV/0!</v>
      </c>
      <c r="R4913" s="148" t="e">
        <f>STDEV(P4906,Q4905,R4906,S4905,T4906,U4905)</f>
        <v>#DIV/0!</v>
      </c>
      <c r="S4913" s="148" t="e">
        <f t="shared" si="818"/>
        <v>#DIV/0!</v>
      </c>
      <c r="T4913" s="111"/>
      <c r="U4913" s="111"/>
    </row>
    <row r="4914" spans="2:21" x14ac:dyDescent="0.3">
      <c r="B4914" s="111"/>
      <c r="C4914" s="111"/>
      <c r="D4914" s="111"/>
      <c r="E4914" s="111"/>
      <c r="F4914" s="111"/>
      <c r="G4914" s="111"/>
      <c r="H4914" s="148"/>
      <c r="I4914" s="111"/>
      <c r="J4914" s="111"/>
      <c r="K4914" s="111"/>
      <c r="L4914" s="111"/>
      <c r="M4914" s="111"/>
      <c r="N4914" s="111"/>
      <c r="O4914" s="148"/>
      <c r="P4914" s="111"/>
      <c r="Q4914" s="111"/>
      <c r="R4914" s="111"/>
      <c r="S4914" s="111"/>
      <c r="T4914" s="111"/>
      <c r="U4914" s="111"/>
    </row>
    <row r="4915" spans="2:21" x14ac:dyDescent="0.3">
      <c r="B4915" s="52" t="s">
        <v>194</v>
      </c>
      <c r="C4915" s="106"/>
      <c r="D4915" s="106"/>
      <c r="E4915" s="106"/>
      <c r="F4915" s="106"/>
      <c r="G4915" s="106"/>
      <c r="H4915" s="106"/>
      <c r="I4915" s="52" t="s">
        <v>195</v>
      </c>
      <c r="J4915" s="106"/>
      <c r="K4915" s="106"/>
      <c r="L4915" s="106"/>
      <c r="M4915" s="106"/>
      <c r="N4915" s="106"/>
      <c r="O4915" s="106"/>
      <c r="P4915" s="52" t="s">
        <v>196</v>
      </c>
      <c r="Q4915" s="106"/>
      <c r="R4915" s="106"/>
      <c r="S4915" s="106"/>
      <c r="T4915" s="106"/>
      <c r="U4915" s="106"/>
    </row>
    <row r="4916" spans="2:21" x14ac:dyDescent="0.3">
      <c r="B4916" s="131"/>
      <c r="C4916" s="131"/>
      <c r="D4916" s="131"/>
      <c r="E4916" s="131"/>
      <c r="F4916" s="131"/>
      <c r="G4916" s="131"/>
      <c r="H4916" s="106"/>
      <c r="I4916" s="131"/>
      <c r="J4916" s="131"/>
      <c r="K4916" s="131"/>
      <c r="L4916" s="131"/>
      <c r="M4916" s="131"/>
      <c r="N4916" s="131"/>
      <c r="O4916" s="106"/>
      <c r="P4916" s="131"/>
      <c r="Q4916" s="131"/>
      <c r="R4916" s="131"/>
      <c r="S4916" s="131"/>
      <c r="T4916" s="131"/>
      <c r="U4916" s="131"/>
    </row>
    <row r="4917" spans="2:21" x14ac:dyDescent="0.3">
      <c r="B4917" s="132"/>
      <c r="C4917" s="133"/>
      <c r="D4917" s="133"/>
      <c r="E4917" s="134"/>
      <c r="F4917" s="133"/>
      <c r="G4917" s="133"/>
      <c r="H4917" s="106"/>
      <c r="I4917" s="132"/>
      <c r="J4917" s="133"/>
      <c r="K4917" s="133"/>
      <c r="L4917" s="134"/>
      <c r="M4917" s="133"/>
      <c r="N4917" s="133"/>
      <c r="O4917" s="106"/>
      <c r="P4917" s="132"/>
      <c r="Q4917" s="133"/>
      <c r="R4917" s="133"/>
      <c r="S4917" s="134"/>
      <c r="T4917" s="133"/>
      <c r="U4917" s="133"/>
    </row>
    <row r="4918" spans="2:21" x14ac:dyDescent="0.3">
      <c r="B4918" s="133"/>
      <c r="C4918" s="132"/>
      <c r="D4918" s="134"/>
      <c r="E4918" s="133"/>
      <c r="F4918" s="135"/>
      <c r="G4918" s="136"/>
      <c r="H4918" s="106"/>
      <c r="I4918" s="133"/>
      <c r="J4918" s="132"/>
      <c r="K4918" s="134"/>
      <c r="L4918" s="133"/>
      <c r="M4918" s="135"/>
      <c r="N4918" s="136"/>
      <c r="O4918" s="106"/>
      <c r="P4918" s="133"/>
      <c r="Q4918" s="132"/>
      <c r="R4918" s="134"/>
      <c r="S4918" s="133"/>
      <c r="T4918" s="135"/>
      <c r="U4918" s="136"/>
    </row>
    <row r="4919" spans="2:21" x14ac:dyDescent="0.3">
      <c r="B4919" s="135"/>
      <c r="C4919" s="134"/>
      <c r="D4919" s="132"/>
      <c r="E4919" s="135"/>
      <c r="F4919" s="135"/>
      <c r="G4919" s="137"/>
      <c r="H4919" s="106"/>
      <c r="I4919" s="135"/>
      <c r="J4919" s="134"/>
      <c r="K4919" s="132"/>
      <c r="L4919" s="135"/>
      <c r="M4919" s="135"/>
      <c r="N4919" s="137"/>
      <c r="O4919" s="106"/>
      <c r="P4919" s="135"/>
      <c r="Q4919" s="134"/>
      <c r="R4919" s="132"/>
      <c r="S4919" s="135"/>
      <c r="T4919" s="135"/>
      <c r="U4919" s="137"/>
    </row>
    <row r="4920" spans="2:21" x14ac:dyDescent="0.3">
      <c r="B4920" s="134"/>
      <c r="C4920" s="135"/>
      <c r="D4920" s="136"/>
      <c r="E4920" s="132"/>
      <c r="F4920" s="137"/>
      <c r="G4920" s="135"/>
      <c r="H4920" s="106"/>
      <c r="I4920" s="134"/>
      <c r="J4920" s="135"/>
      <c r="K4920" s="136"/>
      <c r="L4920" s="132"/>
      <c r="M4920" s="137"/>
      <c r="N4920" s="135"/>
      <c r="O4920" s="106"/>
      <c r="P4920" s="134"/>
      <c r="Q4920" s="135"/>
      <c r="R4920" s="136"/>
      <c r="S4920" s="132"/>
      <c r="T4920" s="137"/>
      <c r="U4920" s="135"/>
    </row>
    <row r="4921" spans="2:21" x14ac:dyDescent="0.3">
      <c r="B4921" s="137"/>
      <c r="C4921" s="136"/>
      <c r="D4921" s="135"/>
      <c r="E4921" s="137"/>
      <c r="F4921" s="132"/>
      <c r="G4921" s="134"/>
      <c r="H4921" s="106"/>
      <c r="I4921" s="137"/>
      <c r="J4921" s="136"/>
      <c r="K4921" s="135"/>
      <c r="L4921" s="137"/>
      <c r="M4921" s="132"/>
      <c r="N4921" s="134"/>
      <c r="O4921" s="106"/>
      <c r="P4921" s="137"/>
      <c r="Q4921" s="136"/>
      <c r="R4921" s="135"/>
      <c r="S4921" s="137"/>
      <c r="T4921" s="132"/>
      <c r="U4921" s="134"/>
    </row>
    <row r="4922" spans="2:21" x14ac:dyDescent="0.3">
      <c r="B4922" s="135"/>
      <c r="C4922" s="137"/>
      <c r="D4922" s="137"/>
      <c r="E4922" s="135"/>
      <c r="F4922" s="134"/>
      <c r="G4922" s="132"/>
      <c r="H4922" s="106"/>
      <c r="I4922" s="135"/>
      <c r="J4922" s="137"/>
      <c r="K4922" s="137"/>
      <c r="L4922" s="135"/>
      <c r="M4922" s="134"/>
      <c r="N4922" s="132"/>
      <c r="O4922" s="106"/>
      <c r="P4922" s="135"/>
      <c r="Q4922" s="137"/>
      <c r="R4922" s="137"/>
      <c r="S4922" s="135"/>
      <c r="T4922" s="134"/>
      <c r="U4922" s="132"/>
    </row>
    <row r="4923" spans="2:21" x14ac:dyDescent="0.3">
      <c r="B4923" s="136"/>
      <c r="C4923" s="138"/>
      <c r="D4923" s="135"/>
      <c r="E4923" s="138"/>
      <c r="F4923" s="136"/>
      <c r="G4923" s="138"/>
      <c r="H4923" s="106"/>
      <c r="I4923" s="136"/>
      <c r="J4923" s="138"/>
      <c r="K4923" s="135"/>
      <c r="L4923" s="138"/>
      <c r="M4923" s="136"/>
      <c r="N4923" s="138"/>
      <c r="O4923" s="106"/>
      <c r="P4923" s="136"/>
      <c r="Q4923" s="138"/>
      <c r="R4923" s="135"/>
      <c r="S4923" s="138"/>
      <c r="T4923" s="136"/>
      <c r="U4923" s="138"/>
    </row>
    <row r="4924" spans="2:21" x14ac:dyDescent="0.3">
      <c r="B4924" s="145"/>
      <c r="C4924" s="146"/>
      <c r="D4924" s="145"/>
      <c r="E4924" s="147"/>
      <c r="F4924" s="145"/>
      <c r="G4924" s="146"/>
      <c r="H4924" s="106"/>
      <c r="I4924" s="145"/>
      <c r="J4924" s="146"/>
      <c r="K4924" s="145"/>
      <c r="L4924" s="147"/>
      <c r="M4924" s="145"/>
      <c r="N4924" s="146"/>
      <c r="O4924" s="106"/>
      <c r="P4924" s="145"/>
      <c r="Q4924" s="146"/>
      <c r="R4924" s="145"/>
      <c r="S4924" s="147"/>
      <c r="T4924" s="145"/>
      <c r="U4924" s="146"/>
    </row>
    <row r="4925" spans="2:21" x14ac:dyDescent="0.3">
      <c r="B4925" s="148"/>
      <c r="C4925" s="111" t="s">
        <v>197</v>
      </c>
      <c r="D4925" s="111" t="s">
        <v>3</v>
      </c>
      <c r="E4925" s="111" t="s">
        <v>203</v>
      </c>
      <c r="F4925" s="148"/>
      <c r="G4925" s="148"/>
      <c r="H4925" s="148"/>
      <c r="I4925" s="148"/>
      <c r="J4925" s="111" t="s">
        <v>197</v>
      </c>
      <c r="K4925" s="111" t="s">
        <v>3</v>
      </c>
      <c r="L4925" s="111" t="s">
        <v>203</v>
      </c>
      <c r="M4925" s="148"/>
      <c r="N4925" s="148"/>
      <c r="O4925" s="148"/>
      <c r="P4925" s="148"/>
      <c r="Q4925" s="111" t="s">
        <v>197</v>
      </c>
      <c r="R4925" s="111" t="s">
        <v>3</v>
      </c>
      <c r="S4925" s="111" t="s">
        <v>203</v>
      </c>
      <c r="T4925" s="148"/>
      <c r="U4925" s="148"/>
    </row>
    <row r="4926" spans="2:21" x14ac:dyDescent="0.3">
      <c r="B4926" s="111" t="s">
        <v>199</v>
      </c>
      <c r="C4926" s="148" t="e">
        <f>AVERAGE(B4917,C4918,D4919,E4920,F4921,G4922)</f>
        <v>#DIV/0!</v>
      </c>
      <c r="D4926" s="148" t="e">
        <f>STDEV(B4917,C4918,D4919,E4920,F4921,G4922)</f>
        <v>#DIV/0!</v>
      </c>
      <c r="E4926" s="148" t="e">
        <f>ROUND((D4926/C4926)*100,2)&amp;"%"</f>
        <v>#DIV/0!</v>
      </c>
      <c r="F4926" s="148"/>
      <c r="G4926" s="148"/>
      <c r="H4926" s="148"/>
      <c r="I4926" s="111" t="s">
        <v>199</v>
      </c>
      <c r="J4926" s="148" t="e">
        <f>AVERAGE(I4917,J4918,K4919,L4920,M4921,N4922)</f>
        <v>#DIV/0!</v>
      </c>
      <c r="K4926" s="148" t="e">
        <f>STDEV(I4917,J4918,K4919,L4920,M4921,N4922)</f>
        <v>#DIV/0!</v>
      </c>
      <c r="L4926" s="148" t="e">
        <f>ROUND((K4926/J4926)*100,2)&amp;"%"</f>
        <v>#DIV/0!</v>
      </c>
      <c r="M4926" s="148"/>
      <c r="N4926" s="148"/>
      <c r="O4926" s="148"/>
      <c r="P4926" s="111" t="s">
        <v>199</v>
      </c>
      <c r="Q4926" s="148" t="e">
        <f>AVERAGE(P4917,Q4918,R4919,S4920,T4921,U4922)</f>
        <v>#DIV/0!</v>
      </c>
      <c r="R4926" s="148" t="e">
        <f>STDEV(P4917,Q4918,R4919,S4920,T4921,U4922)</f>
        <v>#DIV/0!</v>
      </c>
      <c r="S4926" s="148" t="e">
        <f>ROUND((R4926/Q4926)*100,2)&amp;"%"</f>
        <v>#DIV/0!</v>
      </c>
      <c r="T4926" s="148"/>
      <c r="U4926" s="148"/>
    </row>
    <row r="4927" spans="2:21" x14ac:dyDescent="0.3">
      <c r="B4927" s="111" t="s">
        <v>198</v>
      </c>
      <c r="C4927" s="148" t="e">
        <f>AVERAGE(B4918,C4917,D4917,F4917,G4917,E4918)</f>
        <v>#DIV/0!</v>
      </c>
      <c r="D4927" s="148" t="e">
        <f>STDEV(B4918,C4917,D4917,E4918,F4917,G4917)</f>
        <v>#DIV/0!</v>
      </c>
      <c r="E4927" s="148" t="e">
        <f t="shared" ref="E4927:E4931" si="819">ROUND((D4927/C4927)*100,2)&amp;"%"</f>
        <v>#DIV/0!</v>
      </c>
      <c r="F4927" s="111"/>
      <c r="G4927" s="111"/>
      <c r="H4927" s="148"/>
      <c r="I4927" s="111" t="s">
        <v>198</v>
      </c>
      <c r="J4927" s="148" t="e">
        <f>AVERAGE(I4918,J4917,K4917,M4917,N4917,L4918)</f>
        <v>#DIV/0!</v>
      </c>
      <c r="K4927" s="148" t="e">
        <f>STDEV(I4918,J4917,K4917,L4918,M4917,N4917)</f>
        <v>#DIV/0!</v>
      </c>
      <c r="L4927" s="148" t="e">
        <f t="shared" ref="L4927:L4931" si="820">ROUND((K4927/J4927)*100,2)&amp;"%"</f>
        <v>#DIV/0!</v>
      </c>
      <c r="M4927" s="111"/>
      <c r="N4927" s="111"/>
      <c r="O4927" s="148"/>
      <c r="P4927" s="111" t="s">
        <v>198</v>
      </c>
      <c r="Q4927" s="148" t="e">
        <f>AVERAGE(P4918,Q4917,R4917,T4917,U4917,S4918)</f>
        <v>#DIV/0!</v>
      </c>
      <c r="R4927" s="148" t="e">
        <f>STDEV(P4918,Q4917,R4917,S4918,T4917,U4917)</f>
        <v>#DIV/0!</v>
      </c>
      <c r="S4927" s="148" t="e">
        <f t="shared" ref="S4927:S4931" si="821">ROUND((R4927/Q4927)*100,2)&amp;"%"</f>
        <v>#DIV/0!</v>
      </c>
      <c r="T4927" s="111"/>
      <c r="U4927" s="111"/>
    </row>
    <row r="4928" spans="2:21" x14ac:dyDescent="0.3">
      <c r="B4928" s="111" t="s">
        <v>200</v>
      </c>
      <c r="C4928" s="148" t="e">
        <f>AVERAGE(B4920,C4919,D4918,E4917,F4922,G4921)</f>
        <v>#DIV/0!</v>
      </c>
      <c r="D4928" s="148" t="e">
        <f>STDEV(B4920,C4919,D4918,E4917,F4922,G4921)</f>
        <v>#DIV/0!</v>
      </c>
      <c r="E4928" s="148" t="e">
        <f t="shared" si="819"/>
        <v>#DIV/0!</v>
      </c>
      <c r="F4928" s="111"/>
      <c r="G4928" s="111"/>
      <c r="H4928" s="148"/>
      <c r="I4928" s="111" t="s">
        <v>200</v>
      </c>
      <c r="J4928" s="148" t="e">
        <f>AVERAGE(I4920,J4919,K4918,L4917,M4922,N4921)</f>
        <v>#DIV/0!</v>
      </c>
      <c r="K4928" s="148" t="e">
        <f>STDEV(I4920,J4919,K4918,L4917,M4922,N4921)</f>
        <v>#DIV/0!</v>
      </c>
      <c r="L4928" s="148" t="e">
        <f t="shared" si="820"/>
        <v>#DIV/0!</v>
      </c>
      <c r="M4928" s="111"/>
      <c r="N4928" s="111"/>
      <c r="O4928" s="148"/>
      <c r="P4928" s="111" t="s">
        <v>200</v>
      </c>
      <c r="Q4928" s="148" t="e">
        <f>AVERAGE(P4920,Q4919,R4918,S4917,T4922,U4921)</f>
        <v>#DIV/0!</v>
      </c>
      <c r="R4928" s="148" t="e">
        <f>STDEV(P4920,Q4919,R4918,S4917,T4922,U4921)</f>
        <v>#DIV/0!</v>
      </c>
      <c r="S4928" s="148" t="e">
        <f t="shared" si="821"/>
        <v>#DIV/0!</v>
      </c>
      <c r="T4928" s="111"/>
      <c r="U4928" s="111"/>
    </row>
    <row r="4929" spans="2:21" x14ac:dyDescent="0.3">
      <c r="B4929" s="111" t="s">
        <v>201</v>
      </c>
      <c r="C4929" s="148" t="e">
        <f>AVERAGE(B4921,C4922,D4922,E4921,F4920,G4919)</f>
        <v>#DIV/0!</v>
      </c>
      <c r="D4929" s="148" t="e">
        <f>STDEV(B4921,C4922,D4922,E4921,F4920,G4919)</f>
        <v>#DIV/0!</v>
      </c>
      <c r="E4929" s="148" t="e">
        <f t="shared" si="819"/>
        <v>#DIV/0!</v>
      </c>
      <c r="F4929" s="111"/>
      <c r="G4929" s="111"/>
      <c r="H4929" s="148"/>
      <c r="I4929" s="111" t="s">
        <v>201</v>
      </c>
      <c r="J4929" s="148" t="e">
        <f>AVERAGE(I4921,J4922,K4922,L4921,M4920,N4919)</f>
        <v>#DIV/0!</v>
      </c>
      <c r="K4929" s="148" t="e">
        <f>STDEV(I4921,J4922,K4922,L4921,M4920,N4919)</f>
        <v>#DIV/0!</v>
      </c>
      <c r="L4929" s="148" t="e">
        <f t="shared" si="820"/>
        <v>#DIV/0!</v>
      </c>
      <c r="M4929" s="111"/>
      <c r="N4929" s="111"/>
      <c r="O4929" s="148"/>
      <c r="P4929" s="111" t="s">
        <v>201</v>
      </c>
      <c r="Q4929" s="148" t="e">
        <f>AVERAGE(P4921,Q4922,R4922,S4921,T4920,U4919)</f>
        <v>#DIV/0!</v>
      </c>
      <c r="R4929" s="148" t="e">
        <f>STDEV(P4921,Q4922,R4922,S4921,T4920,U4919)</f>
        <v>#DIV/0!</v>
      </c>
      <c r="S4929" s="148" t="e">
        <f t="shared" si="821"/>
        <v>#DIV/0!</v>
      </c>
      <c r="T4929" s="111"/>
      <c r="U4929" s="111"/>
    </row>
    <row r="4930" spans="2:21" x14ac:dyDescent="0.3">
      <c r="B4930" s="111" t="s">
        <v>202</v>
      </c>
      <c r="C4930" s="148" t="e">
        <f>AVERAGE(B4923,C4921,D4920,G4918,F4923,E4924)</f>
        <v>#DIV/0!</v>
      </c>
      <c r="D4930" s="148" t="e">
        <f>STDEV(B4923,C4921,D4920,G4918,F4923,E4924)</f>
        <v>#DIV/0!</v>
      </c>
      <c r="E4930" s="148" t="e">
        <f t="shared" si="819"/>
        <v>#DIV/0!</v>
      </c>
      <c r="F4930" s="111"/>
      <c r="G4930" s="111"/>
      <c r="H4930" s="148"/>
      <c r="I4930" s="111" t="s">
        <v>202</v>
      </c>
      <c r="J4930" s="148" t="e">
        <f>AVERAGE(I4923,J4921,K4920,N4918,M4923,L4924)</f>
        <v>#DIV/0!</v>
      </c>
      <c r="K4930" s="148" t="e">
        <f>STDEV(I4923,J4921,K4920,N4918,M4923,L4924)</f>
        <v>#DIV/0!</v>
      </c>
      <c r="L4930" s="148" t="e">
        <f t="shared" si="820"/>
        <v>#DIV/0!</v>
      </c>
      <c r="M4930" s="111"/>
      <c r="N4930" s="111"/>
      <c r="O4930" s="148"/>
      <c r="P4930" s="111" t="s">
        <v>202</v>
      </c>
      <c r="Q4930" s="148" t="e">
        <f>AVERAGE(P4923,Q4921,R4920,U4918,T4923,S4924)</f>
        <v>#DIV/0!</v>
      </c>
      <c r="R4930" s="148" t="e">
        <f>STDEV(P4923,Q4921,R4920,U4918,T4923,S4924)</f>
        <v>#DIV/0!</v>
      </c>
      <c r="S4930" s="148" t="e">
        <f t="shared" si="821"/>
        <v>#DIV/0!</v>
      </c>
      <c r="T4930" s="111"/>
      <c r="U4930" s="111"/>
    </row>
    <row r="4931" spans="2:21" x14ac:dyDescent="0.3">
      <c r="B4931" s="111" t="s">
        <v>204</v>
      </c>
      <c r="C4931" s="148" t="e">
        <f>AVERAGE(B4924,C4923,D4924,E4923,F4924,G4923)</f>
        <v>#DIV/0!</v>
      </c>
      <c r="D4931" s="148" t="e">
        <f>STDEV(B4924,C4923,D4924,E4923,F4924,G4923)</f>
        <v>#DIV/0!</v>
      </c>
      <c r="E4931" s="148" t="e">
        <f t="shared" si="819"/>
        <v>#DIV/0!</v>
      </c>
      <c r="F4931" s="111"/>
      <c r="G4931" s="111"/>
      <c r="H4931" s="148"/>
      <c r="I4931" s="111" t="s">
        <v>204</v>
      </c>
      <c r="J4931" s="148" t="e">
        <f>AVERAGE(I4924,J4923,K4924,L4923,M4924,N4923)</f>
        <v>#DIV/0!</v>
      </c>
      <c r="K4931" s="148" t="e">
        <f>STDEV(I4924,J4923,K4924,L4923,M4924,N4923)</f>
        <v>#DIV/0!</v>
      </c>
      <c r="L4931" s="148" t="e">
        <f t="shared" si="820"/>
        <v>#DIV/0!</v>
      </c>
      <c r="M4931" s="111"/>
      <c r="N4931" s="111"/>
      <c r="O4931" s="148"/>
      <c r="P4931" s="111" t="s">
        <v>204</v>
      </c>
      <c r="Q4931" s="148" t="e">
        <f>AVERAGE(P4924,Q4923,R4924,S4923,T4924,U4923)</f>
        <v>#DIV/0!</v>
      </c>
      <c r="R4931" s="148" t="e">
        <f>STDEV(P4924,Q4923,R4924,S4923,T4924,U4923)</f>
        <v>#DIV/0!</v>
      </c>
      <c r="S4931" s="148" t="e">
        <f t="shared" si="821"/>
        <v>#DIV/0!</v>
      </c>
      <c r="T4931" s="111"/>
      <c r="U4931" s="111"/>
    </row>
    <row r="4932" spans="2:21" x14ac:dyDescent="0.3">
      <c r="B4932" s="111"/>
      <c r="C4932" s="111"/>
      <c r="D4932" s="111"/>
      <c r="E4932" s="111"/>
      <c r="F4932" s="111"/>
      <c r="G4932" s="111"/>
      <c r="H4932" s="148"/>
      <c r="I4932" s="111"/>
      <c r="J4932" s="111"/>
      <c r="K4932" s="111"/>
      <c r="L4932" s="111"/>
      <c r="M4932" s="111"/>
      <c r="N4932" s="111"/>
      <c r="O4932" s="148"/>
      <c r="P4932" s="111"/>
      <c r="Q4932" s="111"/>
      <c r="R4932" s="111"/>
      <c r="S4932" s="111"/>
      <c r="T4932" s="111"/>
      <c r="U4932" s="111"/>
    </row>
    <row r="4933" spans="2:21" x14ac:dyDescent="0.3">
      <c r="B4933" s="52" t="s">
        <v>194</v>
      </c>
      <c r="C4933" s="106"/>
      <c r="D4933" s="106"/>
      <c r="E4933" s="106"/>
      <c r="F4933" s="106"/>
      <c r="G4933" s="106"/>
      <c r="H4933" s="106"/>
      <c r="I4933" s="52" t="s">
        <v>195</v>
      </c>
      <c r="J4933" s="106"/>
      <c r="K4933" s="106"/>
      <c r="L4933" s="106"/>
      <c r="M4933" s="106"/>
      <c r="N4933" s="106"/>
      <c r="O4933" s="106"/>
      <c r="P4933" s="52" t="s">
        <v>196</v>
      </c>
      <c r="Q4933" s="106"/>
      <c r="R4933" s="106"/>
      <c r="S4933" s="106"/>
      <c r="T4933" s="106"/>
      <c r="U4933" s="106"/>
    </row>
    <row r="4934" spans="2:21" x14ac:dyDescent="0.3">
      <c r="B4934" s="131"/>
      <c r="C4934" s="131"/>
      <c r="D4934" s="131"/>
      <c r="E4934" s="131"/>
      <c r="F4934" s="131"/>
      <c r="G4934" s="131"/>
      <c r="H4934" s="106"/>
      <c r="I4934" s="131"/>
      <c r="J4934" s="131"/>
      <c r="K4934" s="131"/>
      <c r="L4934" s="131"/>
      <c r="M4934" s="131"/>
      <c r="N4934" s="131"/>
      <c r="O4934" s="106"/>
      <c r="P4934" s="131"/>
      <c r="Q4934" s="131"/>
      <c r="R4934" s="131"/>
      <c r="S4934" s="131"/>
      <c r="T4934" s="131"/>
      <c r="U4934" s="131"/>
    </row>
    <row r="4935" spans="2:21" x14ac:dyDescent="0.3">
      <c r="B4935" s="132"/>
      <c r="C4935" s="133"/>
      <c r="D4935" s="133"/>
      <c r="E4935" s="134"/>
      <c r="F4935" s="133"/>
      <c r="G4935" s="133"/>
      <c r="H4935" s="106"/>
      <c r="I4935" s="132"/>
      <c r="J4935" s="133"/>
      <c r="K4935" s="133"/>
      <c r="L4935" s="134"/>
      <c r="M4935" s="133"/>
      <c r="N4935" s="133"/>
      <c r="O4935" s="106"/>
      <c r="P4935" s="132"/>
      <c r="Q4935" s="133"/>
      <c r="R4935" s="133"/>
      <c r="S4935" s="134"/>
      <c r="T4935" s="133"/>
      <c r="U4935" s="133"/>
    </row>
    <row r="4936" spans="2:21" x14ac:dyDescent="0.3">
      <c r="B4936" s="133"/>
      <c r="C4936" s="132"/>
      <c r="D4936" s="134"/>
      <c r="E4936" s="133"/>
      <c r="F4936" s="135"/>
      <c r="G4936" s="136"/>
      <c r="H4936" s="106"/>
      <c r="I4936" s="133"/>
      <c r="J4936" s="132"/>
      <c r="K4936" s="134"/>
      <c r="L4936" s="133"/>
      <c r="M4936" s="135"/>
      <c r="N4936" s="136"/>
      <c r="O4936" s="106"/>
      <c r="P4936" s="133"/>
      <c r="Q4936" s="132"/>
      <c r="R4936" s="134"/>
      <c r="S4936" s="133"/>
      <c r="T4936" s="135"/>
      <c r="U4936" s="136"/>
    </row>
    <row r="4937" spans="2:21" x14ac:dyDescent="0.3">
      <c r="B4937" s="135"/>
      <c r="C4937" s="134"/>
      <c r="D4937" s="132"/>
      <c r="E4937" s="135"/>
      <c r="F4937" s="135"/>
      <c r="G4937" s="137"/>
      <c r="H4937" s="106"/>
      <c r="I4937" s="135"/>
      <c r="J4937" s="134"/>
      <c r="K4937" s="132"/>
      <c r="L4937" s="135"/>
      <c r="M4937" s="135"/>
      <c r="N4937" s="137"/>
      <c r="O4937" s="106"/>
      <c r="P4937" s="135"/>
      <c r="Q4937" s="134"/>
      <c r="R4937" s="132"/>
      <c r="S4937" s="135"/>
      <c r="T4937" s="135"/>
      <c r="U4937" s="137"/>
    </row>
    <row r="4938" spans="2:21" x14ac:dyDescent="0.3">
      <c r="B4938" s="134"/>
      <c r="C4938" s="135"/>
      <c r="D4938" s="136"/>
      <c r="E4938" s="132"/>
      <c r="F4938" s="137"/>
      <c r="G4938" s="135"/>
      <c r="H4938" s="106"/>
      <c r="I4938" s="134"/>
      <c r="J4938" s="135"/>
      <c r="K4938" s="136"/>
      <c r="L4938" s="132"/>
      <c r="M4938" s="137"/>
      <c r="N4938" s="135"/>
      <c r="O4938" s="106"/>
      <c r="P4938" s="134"/>
      <c r="Q4938" s="135"/>
      <c r="R4938" s="136"/>
      <c r="S4938" s="132"/>
      <c r="T4938" s="137"/>
      <c r="U4938" s="135"/>
    </row>
    <row r="4939" spans="2:21" x14ac:dyDescent="0.3">
      <c r="B4939" s="137"/>
      <c r="C4939" s="136"/>
      <c r="D4939" s="135"/>
      <c r="E4939" s="137"/>
      <c r="F4939" s="132"/>
      <c r="G4939" s="134"/>
      <c r="H4939" s="106"/>
      <c r="I4939" s="137"/>
      <c r="J4939" s="136"/>
      <c r="K4939" s="135"/>
      <c r="L4939" s="137"/>
      <c r="M4939" s="132"/>
      <c r="N4939" s="134"/>
      <c r="O4939" s="106"/>
      <c r="P4939" s="137"/>
      <c r="Q4939" s="136"/>
      <c r="R4939" s="135"/>
      <c r="S4939" s="137"/>
      <c r="T4939" s="132"/>
      <c r="U4939" s="134"/>
    </row>
    <row r="4940" spans="2:21" x14ac:dyDescent="0.3">
      <c r="B4940" s="135"/>
      <c r="C4940" s="137"/>
      <c r="D4940" s="137"/>
      <c r="E4940" s="135"/>
      <c r="F4940" s="134"/>
      <c r="G4940" s="132"/>
      <c r="H4940" s="106"/>
      <c r="I4940" s="135"/>
      <c r="J4940" s="137"/>
      <c r="K4940" s="137"/>
      <c r="L4940" s="135"/>
      <c r="M4940" s="134"/>
      <c r="N4940" s="132"/>
      <c r="O4940" s="106"/>
      <c r="P4940" s="135"/>
      <c r="Q4940" s="137"/>
      <c r="R4940" s="137"/>
      <c r="S4940" s="135"/>
      <c r="T4940" s="134"/>
      <c r="U4940" s="132"/>
    </row>
    <row r="4941" spans="2:21" x14ac:dyDescent="0.3">
      <c r="B4941" s="136"/>
      <c r="C4941" s="138"/>
      <c r="D4941" s="135"/>
      <c r="E4941" s="138"/>
      <c r="F4941" s="136"/>
      <c r="G4941" s="138"/>
      <c r="H4941" s="106"/>
      <c r="I4941" s="136"/>
      <c r="J4941" s="138"/>
      <c r="K4941" s="135"/>
      <c r="L4941" s="138"/>
      <c r="M4941" s="136"/>
      <c r="N4941" s="138"/>
      <c r="O4941" s="106"/>
      <c r="P4941" s="136"/>
      <c r="Q4941" s="138"/>
      <c r="R4941" s="135"/>
      <c r="S4941" s="138"/>
      <c r="T4941" s="136"/>
      <c r="U4941" s="138"/>
    </row>
    <row r="4942" spans="2:21" x14ac:dyDescent="0.3">
      <c r="B4942" s="145"/>
      <c r="C4942" s="146"/>
      <c r="D4942" s="145"/>
      <c r="E4942" s="147"/>
      <c r="F4942" s="145"/>
      <c r="G4942" s="146"/>
      <c r="H4942" s="106"/>
      <c r="I4942" s="145"/>
      <c r="J4942" s="146"/>
      <c r="K4942" s="145"/>
      <c r="L4942" s="147"/>
      <c r="M4942" s="145"/>
      <c r="N4942" s="146"/>
      <c r="O4942" s="106"/>
      <c r="P4942" s="145"/>
      <c r="Q4942" s="146"/>
      <c r="R4942" s="145"/>
      <c r="S4942" s="147"/>
      <c r="T4942" s="145"/>
      <c r="U4942" s="146"/>
    </row>
    <row r="4943" spans="2:21" x14ac:dyDescent="0.3">
      <c r="B4943" s="148"/>
      <c r="C4943" s="111" t="s">
        <v>197</v>
      </c>
      <c r="D4943" s="111" t="s">
        <v>3</v>
      </c>
      <c r="E4943" s="111" t="s">
        <v>203</v>
      </c>
      <c r="F4943" s="148"/>
      <c r="G4943" s="148"/>
      <c r="H4943" s="148"/>
      <c r="I4943" s="148"/>
      <c r="J4943" s="111" t="s">
        <v>197</v>
      </c>
      <c r="K4943" s="111" t="s">
        <v>3</v>
      </c>
      <c r="L4943" s="111" t="s">
        <v>203</v>
      </c>
      <c r="M4943" s="148"/>
      <c r="N4943" s="148"/>
      <c r="O4943" s="148"/>
      <c r="P4943" s="148"/>
      <c r="Q4943" s="111" t="s">
        <v>197</v>
      </c>
      <c r="R4943" s="111" t="s">
        <v>3</v>
      </c>
      <c r="S4943" s="111" t="s">
        <v>203</v>
      </c>
      <c r="T4943" s="148"/>
      <c r="U4943" s="148"/>
    </row>
    <row r="4944" spans="2:21" x14ac:dyDescent="0.3">
      <c r="B4944" s="111" t="s">
        <v>199</v>
      </c>
      <c r="C4944" s="148" t="e">
        <f>AVERAGE(B4935,C4936,D4937,E4938,F4939,G4940)</f>
        <v>#DIV/0!</v>
      </c>
      <c r="D4944" s="148" t="e">
        <f>STDEV(B4935,C4936,D4937,E4938,F4939,G4940)</f>
        <v>#DIV/0!</v>
      </c>
      <c r="E4944" s="148" t="e">
        <f>ROUND((D4944/C4944)*100,2)&amp;"%"</f>
        <v>#DIV/0!</v>
      </c>
      <c r="F4944" s="148"/>
      <c r="G4944" s="148"/>
      <c r="H4944" s="148"/>
      <c r="I4944" s="111" t="s">
        <v>199</v>
      </c>
      <c r="J4944" s="148" t="e">
        <f>AVERAGE(I4935,J4936,K4937,L4938,M4939,N4940)</f>
        <v>#DIV/0!</v>
      </c>
      <c r="K4944" s="148" t="e">
        <f>STDEV(I4935,J4936,K4937,L4938,M4939,N4940)</f>
        <v>#DIV/0!</v>
      </c>
      <c r="L4944" s="148" t="e">
        <f>ROUND((K4944/J4944)*100,2)&amp;"%"</f>
        <v>#DIV/0!</v>
      </c>
      <c r="M4944" s="148"/>
      <c r="N4944" s="148"/>
      <c r="O4944" s="148"/>
      <c r="P4944" s="111" t="s">
        <v>199</v>
      </c>
      <c r="Q4944" s="148" t="e">
        <f>AVERAGE(P4935,Q4936,R4937,S4938,T4939,U4940)</f>
        <v>#DIV/0!</v>
      </c>
      <c r="R4944" s="148" t="e">
        <f>STDEV(P4935,Q4936,R4937,S4938,T4939,U4940)</f>
        <v>#DIV/0!</v>
      </c>
      <c r="S4944" s="148" t="e">
        <f>ROUND((R4944/Q4944)*100,2)&amp;"%"</f>
        <v>#DIV/0!</v>
      </c>
      <c r="T4944" s="148"/>
      <c r="U4944" s="148"/>
    </row>
    <row r="4945" spans="2:21" x14ac:dyDescent="0.3">
      <c r="B4945" s="111" t="s">
        <v>198</v>
      </c>
      <c r="C4945" s="148" t="e">
        <f>AVERAGE(B4936,C4935,D4935,F4935,G4935,E4936)</f>
        <v>#DIV/0!</v>
      </c>
      <c r="D4945" s="148" t="e">
        <f>STDEV(B4936,C4935,D4935,E4936,F4935,G4935)</f>
        <v>#DIV/0!</v>
      </c>
      <c r="E4945" s="148" t="e">
        <f t="shared" ref="E4945:E4949" si="822">ROUND((D4945/C4945)*100,2)&amp;"%"</f>
        <v>#DIV/0!</v>
      </c>
      <c r="F4945" s="111"/>
      <c r="G4945" s="111"/>
      <c r="H4945" s="148"/>
      <c r="I4945" s="111" t="s">
        <v>198</v>
      </c>
      <c r="J4945" s="148" t="e">
        <f>AVERAGE(I4936,J4935,K4935,M4935,N4935,L4936)</f>
        <v>#DIV/0!</v>
      </c>
      <c r="K4945" s="148" t="e">
        <f>STDEV(I4936,J4935,K4935,L4936,M4935,N4935)</f>
        <v>#DIV/0!</v>
      </c>
      <c r="L4945" s="148" t="e">
        <f t="shared" ref="L4945:L4949" si="823">ROUND((K4945/J4945)*100,2)&amp;"%"</f>
        <v>#DIV/0!</v>
      </c>
      <c r="M4945" s="111"/>
      <c r="N4945" s="111"/>
      <c r="O4945" s="148"/>
      <c r="P4945" s="111" t="s">
        <v>198</v>
      </c>
      <c r="Q4945" s="148" t="e">
        <f>AVERAGE(P4936,Q4935,R4935,T4935,U4935,S4936)</f>
        <v>#DIV/0!</v>
      </c>
      <c r="R4945" s="148" t="e">
        <f>STDEV(P4936,Q4935,R4935,S4936,T4935,U4935)</f>
        <v>#DIV/0!</v>
      </c>
      <c r="S4945" s="148" t="e">
        <f t="shared" ref="S4945:S4949" si="824">ROUND((R4945/Q4945)*100,2)&amp;"%"</f>
        <v>#DIV/0!</v>
      </c>
      <c r="T4945" s="111"/>
      <c r="U4945" s="111"/>
    </row>
    <row r="4946" spans="2:21" x14ac:dyDescent="0.3">
      <c r="B4946" s="111" t="s">
        <v>200</v>
      </c>
      <c r="C4946" s="148" t="e">
        <f>AVERAGE(B4938,C4937,D4936,E4935,F4940,G4939)</f>
        <v>#DIV/0!</v>
      </c>
      <c r="D4946" s="148" t="e">
        <f>STDEV(B4938,C4937,D4936,E4935,F4940,G4939)</f>
        <v>#DIV/0!</v>
      </c>
      <c r="E4946" s="148" t="e">
        <f t="shared" si="822"/>
        <v>#DIV/0!</v>
      </c>
      <c r="F4946" s="111"/>
      <c r="G4946" s="111"/>
      <c r="H4946" s="148"/>
      <c r="I4946" s="111" t="s">
        <v>200</v>
      </c>
      <c r="J4946" s="148" t="e">
        <f>AVERAGE(I4938,J4937,K4936,L4935,M4940,N4939)</f>
        <v>#DIV/0!</v>
      </c>
      <c r="K4946" s="148" t="e">
        <f>STDEV(I4938,J4937,K4936,L4935,M4940,N4939)</f>
        <v>#DIV/0!</v>
      </c>
      <c r="L4946" s="148" t="e">
        <f t="shared" si="823"/>
        <v>#DIV/0!</v>
      </c>
      <c r="M4946" s="111"/>
      <c r="N4946" s="111"/>
      <c r="O4946" s="148"/>
      <c r="P4946" s="111" t="s">
        <v>200</v>
      </c>
      <c r="Q4946" s="148" t="e">
        <f>AVERAGE(P4938,Q4937,R4936,S4935,T4940,U4939)</f>
        <v>#DIV/0!</v>
      </c>
      <c r="R4946" s="148" t="e">
        <f>STDEV(P4938,Q4937,R4936,S4935,T4940,U4939)</f>
        <v>#DIV/0!</v>
      </c>
      <c r="S4946" s="148" t="e">
        <f t="shared" si="824"/>
        <v>#DIV/0!</v>
      </c>
      <c r="T4946" s="111"/>
      <c r="U4946" s="111"/>
    </row>
    <row r="4947" spans="2:21" x14ac:dyDescent="0.3">
      <c r="B4947" s="111" t="s">
        <v>201</v>
      </c>
      <c r="C4947" s="148" t="e">
        <f>AVERAGE(B4939,C4940,D4940,E4939,F4938,G4937)</f>
        <v>#DIV/0!</v>
      </c>
      <c r="D4947" s="148" t="e">
        <f>STDEV(B4939,C4940,D4940,E4939,F4938,G4937)</f>
        <v>#DIV/0!</v>
      </c>
      <c r="E4947" s="148" t="e">
        <f t="shared" si="822"/>
        <v>#DIV/0!</v>
      </c>
      <c r="F4947" s="111"/>
      <c r="G4947" s="111"/>
      <c r="H4947" s="148"/>
      <c r="I4947" s="111" t="s">
        <v>201</v>
      </c>
      <c r="J4947" s="148" t="e">
        <f>AVERAGE(I4939,J4940,K4940,L4939,M4938,N4937)</f>
        <v>#DIV/0!</v>
      </c>
      <c r="K4947" s="148" t="e">
        <f>STDEV(I4939,J4940,K4940,L4939,M4938,N4937)</f>
        <v>#DIV/0!</v>
      </c>
      <c r="L4947" s="148" t="e">
        <f t="shared" si="823"/>
        <v>#DIV/0!</v>
      </c>
      <c r="M4947" s="111"/>
      <c r="N4947" s="111"/>
      <c r="O4947" s="148"/>
      <c r="P4947" s="111" t="s">
        <v>201</v>
      </c>
      <c r="Q4947" s="148" t="e">
        <f>AVERAGE(P4939,Q4940,R4940,S4939,T4938,U4937)</f>
        <v>#DIV/0!</v>
      </c>
      <c r="R4947" s="148" t="e">
        <f>STDEV(P4939,Q4940,R4940,S4939,T4938,U4937)</f>
        <v>#DIV/0!</v>
      </c>
      <c r="S4947" s="148" t="e">
        <f t="shared" si="824"/>
        <v>#DIV/0!</v>
      </c>
      <c r="T4947" s="111"/>
      <c r="U4947" s="111"/>
    </row>
    <row r="4948" spans="2:21" x14ac:dyDescent="0.3">
      <c r="B4948" s="111" t="s">
        <v>202</v>
      </c>
      <c r="C4948" s="148" t="e">
        <f>AVERAGE(B4941,C4939,D4938,G4936,F4941,E4942)</f>
        <v>#DIV/0!</v>
      </c>
      <c r="D4948" s="148" t="e">
        <f>STDEV(B4941,C4939,D4938,G4936,F4941,E4942)</f>
        <v>#DIV/0!</v>
      </c>
      <c r="E4948" s="148" t="e">
        <f t="shared" si="822"/>
        <v>#DIV/0!</v>
      </c>
      <c r="F4948" s="111"/>
      <c r="G4948" s="111"/>
      <c r="H4948" s="148"/>
      <c r="I4948" s="111" t="s">
        <v>202</v>
      </c>
      <c r="J4948" s="148" t="e">
        <f>AVERAGE(I4941,J4939,K4938,N4936,M4941,L4942)</f>
        <v>#DIV/0!</v>
      </c>
      <c r="K4948" s="148" t="e">
        <f>STDEV(I4941,J4939,K4938,N4936,M4941,L4942)</f>
        <v>#DIV/0!</v>
      </c>
      <c r="L4948" s="148" t="e">
        <f t="shared" si="823"/>
        <v>#DIV/0!</v>
      </c>
      <c r="M4948" s="111"/>
      <c r="N4948" s="111"/>
      <c r="O4948" s="148"/>
      <c r="P4948" s="111" t="s">
        <v>202</v>
      </c>
      <c r="Q4948" s="148" t="e">
        <f>AVERAGE(P4941,Q4939,R4938,U4936,T4941,S4942)</f>
        <v>#DIV/0!</v>
      </c>
      <c r="R4948" s="148" t="e">
        <f>STDEV(P4941,Q4939,R4938,U4936,T4941,S4942)</f>
        <v>#DIV/0!</v>
      </c>
      <c r="S4948" s="148" t="e">
        <f t="shared" si="824"/>
        <v>#DIV/0!</v>
      </c>
      <c r="T4948" s="111"/>
      <c r="U4948" s="111"/>
    </row>
    <row r="4949" spans="2:21" x14ac:dyDescent="0.3">
      <c r="B4949" s="111" t="s">
        <v>204</v>
      </c>
      <c r="C4949" s="148" t="e">
        <f>AVERAGE(B4942,C4941,D4942,E4941,F4942,G4941)</f>
        <v>#DIV/0!</v>
      </c>
      <c r="D4949" s="148" t="e">
        <f>STDEV(B4942,C4941,D4942,E4941,F4942,G4941)</f>
        <v>#DIV/0!</v>
      </c>
      <c r="E4949" s="148" t="e">
        <f t="shared" si="822"/>
        <v>#DIV/0!</v>
      </c>
      <c r="F4949" s="111"/>
      <c r="G4949" s="111"/>
      <c r="H4949" s="148"/>
      <c r="I4949" s="111" t="s">
        <v>204</v>
      </c>
      <c r="J4949" s="148" t="e">
        <f>AVERAGE(I4942,J4941,K4942,L4941,M4942,N4941)</f>
        <v>#DIV/0!</v>
      </c>
      <c r="K4949" s="148" t="e">
        <f>STDEV(I4942,J4941,K4942,L4941,M4942,N4941)</f>
        <v>#DIV/0!</v>
      </c>
      <c r="L4949" s="148" t="e">
        <f t="shared" si="823"/>
        <v>#DIV/0!</v>
      </c>
      <c r="M4949" s="111"/>
      <c r="N4949" s="111"/>
      <c r="O4949" s="148"/>
      <c r="P4949" s="111" t="s">
        <v>204</v>
      </c>
      <c r="Q4949" s="148" t="e">
        <f>AVERAGE(P4942,Q4941,R4942,S4941,T4942,U4941)</f>
        <v>#DIV/0!</v>
      </c>
      <c r="R4949" s="148" t="e">
        <f>STDEV(P4942,Q4941,R4942,S4941,T4942,U4941)</f>
        <v>#DIV/0!</v>
      </c>
      <c r="S4949" s="148" t="e">
        <f t="shared" si="824"/>
        <v>#DIV/0!</v>
      </c>
      <c r="T4949" s="111"/>
      <c r="U4949" s="111"/>
    </row>
    <row r="4950" spans="2:21" x14ac:dyDescent="0.3">
      <c r="B4950" s="111"/>
      <c r="C4950" s="111"/>
      <c r="D4950" s="111"/>
      <c r="E4950" s="111"/>
      <c r="F4950" s="111"/>
      <c r="G4950" s="111"/>
      <c r="H4950" s="148"/>
      <c r="I4950" s="111"/>
      <c r="J4950" s="111"/>
      <c r="K4950" s="111"/>
      <c r="L4950" s="111"/>
      <c r="M4950" s="111"/>
      <c r="N4950" s="111"/>
      <c r="O4950" s="148"/>
      <c r="P4950" s="111"/>
      <c r="Q4950" s="111"/>
      <c r="R4950" s="111"/>
      <c r="S4950" s="111"/>
      <c r="T4950" s="111"/>
      <c r="U4950" s="111"/>
    </row>
    <row r="4951" spans="2:21" x14ac:dyDescent="0.3">
      <c r="B4951" s="52" t="s">
        <v>194</v>
      </c>
      <c r="C4951" s="106"/>
      <c r="D4951" s="106"/>
      <c r="E4951" s="106"/>
      <c r="F4951" s="106"/>
      <c r="G4951" s="106"/>
      <c r="H4951" s="106"/>
      <c r="I4951" s="52" t="s">
        <v>195</v>
      </c>
      <c r="J4951" s="106"/>
      <c r="K4951" s="106"/>
      <c r="L4951" s="106"/>
      <c r="M4951" s="106"/>
      <c r="N4951" s="106"/>
      <c r="O4951" s="106"/>
      <c r="P4951" s="52" t="s">
        <v>196</v>
      </c>
      <c r="Q4951" s="106"/>
      <c r="R4951" s="106"/>
      <c r="S4951" s="106"/>
      <c r="T4951" s="106"/>
      <c r="U4951" s="106"/>
    </row>
    <row r="4952" spans="2:21" x14ac:dyDescent="0.3">
      <c r="B4952" s="131"/>
      <c r="C4952" s="131"/>
      <c r="D4952" s="131"/>
      <c r="E4952" s="131"/>
      <c r="F4952" s="131"/>
      <c r="G4952" s="131"/>
      <c r="H4952" s="106"/>
      <c r="I4952" s="131"/>
      <c r="J4952" s="131"/>
      <c r="K4952" s="131"/>
      <c r="L4952" s="131"/>
      <c r="M4952" s="131"/>
      <c r="N4952" s="131"/>
      <c r="O4952" s="106"/>
      <c r="P4952" s="131"/>
      <c r="Q4952" s="131"/>
      <c r="R4952" s="131"/>
      <c r="S4952" s="131"/>
      <c r="T4952" s="131"/>
      <c r="U4952" s="131"/>
    </row>
    <row r="4953" spans="2:21" x14ac:dyDescent="0.3">
      <c r="B4953" s="132"/>
      <c r="C4953" s="133"/>
      <c r="D4953" s="133"/>
      <c r="E4953" s="134"/>
      <c r="F4953" s="133"/>
      <c r="G4953" s="133"/>
      <c r="H4953" s="106"/>
      <c r="I4953" s="132"/>
      <c r="J4953" s="133"/>
      <c r="K4953" s="133"/>
      <c r="L4953" s="134"/>
      <c r="M4953" s="133"/>
      <c r="N4953" s="133"/>
      <c r="O4953" s="106"/>
      <c r="P4953" s="132"/>
      <c r="Q4953" s="133"/>
      <c r="R4953" s="133"/>
      <c r="S4953" s="134"/>
      <c r="T4953" s="133"/>
      <c r="U4953" s="133"/>
    </row>
    <row r="4954" spans="2:21" x14ac:dyDescent="0.3">
      <c r="B4954" s="133"/>
      <c r="C4954" s="132"/>
      <c r="D4954" s="134"/>
      <c r="E4954" s="133"/>
      <c r="F4954" s="135"/>
      <c r="G4954" s="136"/>
      <c r="H4954" s="106"/>
      <c r="I4954" s="133"/>
      <c r="J4954" s="132"/>
      <c r="K4954" s="134"/>
      <c r="L4954" s="133"/>
      <c r="M4954" s="135"/>
      <c r="N4954" s="136"/>
      <c r="O4954" s="106"/>
      <c r="P4954" s="133"/>
      <c r="Q4954" s="132"/>
      <c r="R4954" s="134"/>
      <c r="S4954" s="133"/>
      <c r="T4954" s="135"/>
      <c r="U4954" s="136"/>
    </row>
    <row r="4955" spans="2:21" x14ac:dyDescent="0.3">
      <c r="B4955" s="135"/>
      <c r="C4955" s="134"/>
      <c r="D4955" s="132"/>
      <c r="E4955" s="135"/>
      <c r="F4955" s="135"/>
      <c r="G4955" s="137"/>
      <c r="H4955" s="106"/>
      <c r="I4955" s="135"/>
      <c r="J4955" s="134"/>
      <c r="K4955" s="132"/>
      <c r="L4955" s="135"/>
      <c r="M4955" s="135"/>
      <c r="N4955" s="137"/>
      <c r="O4955" s="106"/>
      <c r="P4955" s="135"/>
      <c r="Q4955" s="134"/>
      <c r="R4955" s="132"/>
      <c r="S4955" s="135"/>
      <c r="T4955" s="135"/>
      <c r="U4955" s="137"/>
    </row>
    <row r="4956" spans="2:21" x14ac:dyDescent="0.3">
      <c r="B4956" s="134"/>
      <c r="C4956" s="135"/>
      <c r="D4956" s="136"/>
      <c r="E4956" s="132"/>
      <c r="F4956" s="137"/>
      <c r="G4956" s="135"/>
      <c r="H4956" s="106"/>
      <c r="I4956" s="134"/>
      <c r="J4956" s="135"/>
      <c r="K4956" s="136"/>
      <c r="L4956" s="132"/>
      <c r="M4956" s="137"/>
      <c r="N4956" s="135"/>
      <c r="O4956" s="106"/>
      <c r="P4956" s="134"/>
      <c r="Q4956" s="135"/>
      <c r="R4956" s="136"/>
      <c r="S4956" s="132"/>
      <c r="T4956" s="137"/>
      <c r="U4956" s="135"/>
    </row>
    <row r="4957" spans="2:21" x14ac:dyDescent="0.3">
      <c r="B4957" s="137"/>
      <c r="C4957" s="136"/>
      <c r="D4957" s="135"/>
      <c r="E4957" s="137"/>
      <c r="F4957" s="132"/>
      <c r="G4957" s="134"/>
      <c r="H4957" s="106"/>
      <c r="I4957" s="137"/>
      <c r="J4957" s="136"/>
      <c r="K4957" s="135"/>
      <c r="L4957" s="137"/>
      <c r="M4957" s="132"/>
      <c r="N4957" s="134"/>
      <c r="O4957" s="106"/>
      <c r="P4957" s="137"/>
      <c r="Q4957" s="136"/>
      <c r="R4957" s="135"/>
      <c r="S4957" s="137"/>
      <c r="T4957" s="132"/>
      <c r="U4957" s="134"/>
    </row>
    <row r="4958" spans="2:21" x14ac:dyDescent="0.3">
      <c r="B4958" s="135"/>
      <c r="C4958" s="137"/>
      <c r="D4958" s="137"/>
      <c r="E4958" s="135"/>
      <c r="F4958" s="134"/>
      <c r="G4958" s="132"/>
      <c r="H4958" s="106"/>
      <c r="I4958" s="135"/>
      <c r="J4958" s="137"/>
      <c r="K4958" s="137"/>
      <c r="L4958" s="135"/>
      <c r="M4958" s="134"/>
      <c r="N4958" s="132"/>
      <c r="O4958" s="106"/>
      <c r="P4958" s="135"/>
      <c r="Q4958" s="137"/>
      <c r="R4958" s="137"/>
      <c r="S4958" s="135"/>
      <c r="T4958" s="134"/>
      <c r="U4958" s="132"/>
    </row>
    <row r="4959" spans="2:21" x14ac:dyDescent="0.3">
      <c r="B4959" s="136"/>
      <c r="C4959" s="138"/>
      <c r="D4959" s="135"/>
      <c r="E4959" s="138"/>
      <c r="F4959" s="136"/>
      <c r="G4959" s="138"/>
      <c r="H4959" s="106"/>
      <c r="I4959" s="136"/>
      <c r="J4959" s="138"/>
      <c r="K4959" s="135"/>
      <c r="L4959" s="138"/>
      <c r="M4959" s="136"/>
      <c r="N4959" s="138"/>
      <c r="O4959" s="106"/>
      <c r="P4959" s="136"/>
      <c r="Q4959" s="138"/>
      <c r="R4959" s="135"/>
      <c r="S4959" s="138"/>
      <c r="T4959" s="136"/>
      <c r="U4959" s="138"/>
    </row>
    <row r="4960" spans="2:21" x14ac:dyDescent="0.3">
      <c r="B4960" s="145"/>
      <c r="C4960" s="146"/>
      <c r="D4960" s="145"/>
      <c r="E4960" s="147"/>
      <c r="F4960" s="145"/>
      <c r="G4960" s="146"/>
      <c r="H4960" s="106"/>
      <c r="I4960" s="145"/>
      <c r="J4960" s="146"/>
      <c r="K4960" s="145"/>
      <c r="L4960" s="147"/>
      <c r="M4960" s="145"/>
      <c r="N4960" s="146"/>
      <c r="O4960" s="106"/>
      <c r="P4960" s="145"/>
      <c r="Q4960" s="146"/>
      <c r="R4960" s="145"/>
      <c r="S4960" s="147"/>
      <c r="T4960" s="145"/>
      <c r="U4960" s="146"/>
    </row>
    <row r="4961" spans="2:21" x14ac:dyDescent="0.3">
      <c r="B4961" s="148"/>
      <c r="C4961" s="111" t="s">
        <v>197</v>
      </c>
      <c r="D4961" s="111" t="s">
        <v>3</v>
      </c>
      <c r="E4961" s="111" t="s">
        <v>203</v>
      </c>
      <c r="F4961" s="148"/>
      <c r="G4961" s="148"/>
      <c r="H4961" s="148"/>
      <c r="I4961" s="148"/>
      <c r="J4961" s="111" t="s">
        <v>197</v>
      </c>
      <c r="K4961" s="111" t="s">
        <v>3</v>
      </c>
      <c r="L4961" s="111" t="s">
        <v>203</v>
      </c>
      <c r="M4961" s="148"/>
      <c r="N4961" s="148"/>
      <c r="O4961" s="148"/>
      <c r="P4961" s="148"/>
      <c r="Q4961" s="111" t="s">
        <v>197</v>
      </c>
      <c r="R4961" s="111" t="s">
        <v>3</v>
      </c>
      <c r="S4961" s="111" t="s">
        <v>203</v>
      </c>
      <c r="T4961" s="148"/>
      <c r="U4961" s="148"/>
    </row>
    <row r="4962" spans="2:21" x14ac:dyDescent="0.3">
      <c r="B4962" s="111" t="s">
        <v>199</v>
      </c>
      <c r="C4962" s="148" t="e">
        <f>AVERAGE(B4953,C4954,D4955,E4956,F4957,G4958)</f>
        <v>#DIV/0!</v>
      </c>
      <c r="D4962" s="148" t="e">
        <f>STDEV(B4953,C4954,D4955,E4956,F4957,G4958)</f>
        <v>#DIV/0!</v>
      </c>
      <c r="E4962" s="148" t="e">
        <f>ROUND((D4962/C4962)*100,2)&amp;"%"</f>
        <v>#DIV/0!</v>
      </c>
      <c r="F4962" s="148"/>
      <c r="G4962" s="148"/>
      <c r="H4962" s="148"/>
      <c r="I4962" s="111" t="s">
        <v>199</v>
      </c>
      <c r="J4962" s="148" t="e">
        <f>AVERAGE(I4953,J4954,K4955,L4956,M4957,N4958)</f>
        <v>#DIV/0!</v>
      </c>
      <c r="K4962" s="148" t="e">
        <f>STDEV(I4953,J4954,K4955,L4956,M4957,N4958)</f>
        <v>#DIV/0!</v>
      </c>
      <c r="L4962" s="148" t="e">
        <f>ROUND((K4962/J4962)*100,2)&amp;"%"</f>
        <v>#DIV/0!</v>
      </c>
      <c r="M4962" s="148"/>
      <c r="N4962" s="148"/>
      <c r="O4962" s="148"/>
      <c r="P4962" s="111" t="s">
        <v>199</v>
      </c>
      <c r="Q4962" s="148" t="e">
        <f>AVERAGE(P4953,Q4954,R4955,S4956,T4957,U4958)</f>
        <v>#DIV/0!</v>
      </c>
      <c r="R4962" s="148" t="e">
        <f>STDEV(P4953,Q4954,R4955,S4956,T4957,U4958)</f>
        <v>#DIV/0!</v>
      </c>
      <c r="S4962" s="148" t="e">
        <f>ROUND((R4962/Q4962)*100,2)&amp;"%"</f>
        <v>#DIV/0!</v>
      </c>
      <c r="T4962" s="148"/>
      <c r="U4962" s="148"/>
    </row>
    <row r="4963" spans="2:21" x14ac:dyDescent="0.3">
      <c r="B4963" s="111" t="s">
        <v>198</v>
      </c>
      <c r="C4963" s="148" t="e">
        <f>AVERAGE(B4954,C4953,D4953,F4953,G4953,E4954)</f>
        <v>#DIV/0!</v>
      </c>
      <c r="D4963" s="148" t="e">
        <f>STDEV(B4954,C4953,D4953,E4954,F4953,G4953)</f>
        <v>#DIV/0!</v>
      </c>
      <c r="E4963" s="148" t="e">
        <f t="shared" ref="E4963:E4967" si="825">ROUND((D4963/C4963)*100,2)&amp;"%"</f>
        <v>#DIV/0!</v>
      </c>
      <c r="F4963" s="111"/>
      <c r="G4963" s="111"/>
      <c r="H4963" s="148"/>
      <c r="I4963" s="111" t="s">
        <v>198</v>
      </c>
      <c r="J4963" s="148" t="e">
        <f>AVERAGE(I4954,J4953,K4953,M4953,N4953,L4954)</f>
        <v>#DIV/0!</v>
      </c>
      <c r="K4963" s="148" t="e">
        <f>STDEV(I4954,J4953,K4953,L4954,M4953,N4953)</f>
        <v>#DIV/0!</v>
      </c>
      <c r="L4963" s="148" t="e">
        <f t="shared" ref="L4963:L4967" si="826">ROUND((K4963/J4963)*100,2)&amp;"%"</f>
        <v>#DIV/0!</v>
      </c>
      <c r="M4963" s="111"/>
      <c r="N4963" s="111"/>
      <c r="O4963" s="148"/>
      <c r="P4963" s="111" t="s">
        <v>198</v>
      </c>
      <c r="Q4963" s="148" t="e">
        <f>AVERAGE(P4954,Q4953,R4953,T4953,U4953,S4954)</f>
        <v>#DIV/0!</v>
      </c>
      <c r="R4963" s="148" t="e">
        <f>STDEV(P4954,Q4953,R4953,S4954,T4953,U4953)</f>
        <v>#DIV/0!</v>
      </c>
      <c r="S4963" s="148" t="e">
        <f t="shared" ref="S4963:S4967" si="827">ROUND((R4963/Q4963)*100,2)&amp;"%"</f>
        <v>#DIV/0!</v>
      </c>
      <c r="T4963" s="111"/>
      <c r="U4963" s="111"/>
    </row>
    <row r="4964" spans="2:21" x14ac:dyDescent="0.3">
      <c r="B4964" s="111" t="s">
        <v>200</v>
      </c>
      <c r="C4964" s="148" t="e">
        <f>AVERAGE(B4956,C4955,D4954,E4953,F4958,G4957)</f>
        <v>#DIV/0!</v>
      </c>
      <c r="D4964" s="148" t="e">
        <f>STDEV(B4956,C4955,D4954,E4953,F4958,G4957)</f>
        <v>#DIV/0!</v>
      </c>
      <c r="E4964" s="148" t="e">
        <f t="shared" si="825"/>
        <v>#DIV/0!</v>
      </c>
      <c r="F4964" s="111"/>
      <c r="G4964" s="111"/>
      <c r="H4964" s="148"/>
      <c r="I4964" s="111" t="s">
        <v>200</v>
      </c>
      <c r="J4964" s="148" t="e">
        <f>AVERAGE(I4956,J4955,K4954,L4953,M4958,N4957)</f>
        <v>#DIV/0!</v>
      </c>
      <c r="K4964" s="148" t="e">
        <f>STDEV(I4956,J4955,K4954,L4953,M4958,N4957)</f>
        <v>#DIV/0!</v>
      </c>
      <c r="L4964" s="148" t="e">
        <f t="shared" si="826"/>
        <v>#DIV/0!</v>
      </c>
      <c r="M4964" s="111"/>
      <c r="N4964" s="111"/>
      <c r="O4964" s="148"/>
      <c r="P4964" s="111" t="s">
        <v>200</v>
      </c>
      <c r="Q4964" s="148" t="e">
        <f>AVERAGE(P4956,Q4955,R4954,S4953,T4958,U4957)</f>
        <v>#DIV/0!</v>
      </c>
      <c r="R4964" s="148" t="e">
        <f>STDEV(P4956,Q4955,R4954,S4953,T4958,U4957)</f>
        <v>#DIV/0!</v>
      </c>
      <c r="S4964" s="148" t="e">
        <f t="shared" si="827"/>
        <v>#DIV/0!</v>
      </c>
      <c r="T4964" s="111"/>
      <c r="U4964" s="111"/>
    </row>
    <row r="4965" spans="2:21" x14ac:dyDescent="0.3">
      <c r="B4965" s="111" t="s">
        <v>201</v>
      </c>
      <c r="C4965" s="148" t="e">
        <f>AVERAGE(B4957,C4958,D4958,E4957,F4956,G4955)</f>
        <v>#DIV/0!</v>
      </c>
      <c r="D4965" s="148" t="e">
        <f>STDEV(B4957,C4958,D4958,E4957,F4956,G4955)</f>
        <v>#DIV/0!</v>
      </c>
      <c r="E4965" s="148" t="e">
        <f t="shared" si="825"/>
        <v>#DIV/0!</v>
      </c>
      <c r="F4965" s="111"/>
      <c r="G4965" s="111"/>
      <c r="H4965" s="148"/>
      <c r="I4965" s="111" t="s">
        <v>201</v>
      </c>
      <c r="J4965" s="148" t="e">
        <f>AVERAGE(I4957,J4958,K4958,L4957,M4956,N4955)</f>
        <v>#DIV/0!</v>
      </c>
      <c r="K4965" s="148" t="e">
        <f>STDEV(I4957,J4958,K4958,L4957,M4956,N4955)</f>
        <v>#DIV/0!</v>
      </c>
      <c r="L4965" s="148" t="e">
        <f t="shared" si="826"/>
        <v>#DIV/0!</v>
      </c>
      <c r="M4965" s="111"/>
      <c r="N4965" s="111"/>
      <c r="O4965" s="148"/>
      <c r="P4965" s="111" t="s">
        <v>201</v>
      </c>
      <c r="Q4965" s="148" t="e">
        <f>AVERAGE(P4957,Q4958,R4958,S4957,T4956,U4955)</f>
        <v>#DIV/0!</v>
      </c>
      <c r="R4965" s="148" t="e">
        <f>STDEV(P4957,Q4958,R4958,S4957,T4956,U4955)</f>
        <v>#DIV/0!</v>
      </c>
      <c r="S4965" s="148" t="e">
        <f t="shared" si="827"/>
        <v>#DIV/0!</v>
      </c>
      <c r="T4965" s="111"/>
      <c r="U4965" s="111"/>
    </row>
    <row r="4966" spans="2:21" x14ac:dyDescent="0.3">
      <c r="B4966" s="111" t="s">
        <v>202</v>
      </c>
      <c r="C4966" s="148" t="e">
        <f>AVERAGE(B4959,C4957,D4956,G4954,F4959,E4960)</f>
        <v>#DIV/0!</v>
      </c>
      <c r="D4966" s="148" t="e">
        <f>STDEV(B4959,C4957,D4956,G4954,F4959,E4960)</f>
        <v>#DIV/0!</v>
      </c>
      <c r="E4966" s="148" t="e">
        <f t="shared" si="825"/>
        <v>#DIV/0!</v>
      </c>
      <c r="F4966" s="111"/>
      <c r="G4966" s="111"/>
      <c r="H4966" s="148"/>
      <c r="I4966" s="111" t="s">
        <v>202</v>
      </c>
      <c r="J4966" s="148" t="e">
        <f>AVERAGE(I4959,J4957,K4956,N4954,M4959,L4960)</f>
        <v>#DIV/0!</v>
      </c>
      <c r="K4966" s="148" t="e">
        <f>STDEV(I4959,J4957,K4956,N4954,M4959,L4960)</f>
        <v>#DIV/0!</v>
      </c>
      <c r="L4966" s="148" t="e">
        <f t="shared" si="826"/>
        <v>#DIV/0!</v>
      </c>
      <c r="M4966" s="111"/>
      <c r="N4966" s="111"/>
      <c r="O4966" s="148"/>
      <c r="P4966" s="111" t="s">
        <v>202</v>
      </c>
      <c r="Q4966" s="148" t="e">
        <f>AVERAGE(P4959,Q4957,R4956,U4954,T4959,S4960)</f>
        <v>#DIV/0!</v>
      </c>
      <c r="R4966" s="148" t="e">
        <f>STDEV(P4959,Q4957,R4956,U4954,T4959,S4960)</f>
        <v>#DIV/0!</v>
      </c>
      <c r="S4966" s="148" t="e">
        <f t="shared" si="827"/>
        <v>#DIV/0!</v>
      </c>
      <c r="T4966" s="111"/>
      <c r="U4966" s="111"/>
    </row>
    <row r="4967" spans="2:21" x14ac:dyDescent="0.3">
      <c r="B4967" s="111" t="s">
        <v>204</v>
      </c>
      <c r="C4967" s="148" t="e">
        <f>AVERAGE(B4960,C4959,D4960,E4959,F4960,G4959)</f>
        <v>#DIV/0!</v>
      </c>
      <c r="D4967" s="148" t="e">
        <f>STDEV(B4960,C4959,D4960,E4959,F4960,G4959)</f>
        <v>#DIV/0!</v>
      </c>
      <c r="E4967" s="148" t="e">
        <f t="shared" si="825"/>
        <v>#DIV/0!</v>
      </c>
      <c r="F4967" s="111"/>
      <c r="G4967" s="111"/>
      <c r="H4967" s="148"/>
      <c r="I4967" s="111" t="s">
        <v>204</v>
      </c>
      <c r="J4967" s="148" t="e">
        <f>AVERAGE(I4960,J4959,K4960,L4959,M4960,N4959)</f>
        <v>#DIV/0!</v>
      </c>
      <c r="K4967" s="148" t="e">
        <f>STDEV(I4960,J4959,K4960,L4959,M4960,N4959)</f>
        <v>#DIV/0!</v>
      </c>
      <c r="L4967" s="148" t="e">
        <f t="shared" si="826"/>
        <v>#DIV/0!</v>
      </c>
      <c r="M4967" s="111"/>
      <c r="N4967" s="111"/>
      <c r="O4967" s="148"/>
      <c r="P4967" s="111" t="s">
        <v>204</v>
      </c>
      <c r="Q4967" s="148" t="e">
        <f>AVERAGE(P4960,Q4959,R4960,S4959,T4960,U4959)</f>
        <v>#DIV/0!</v>
      </c>
      <c r="R4967" s="148" t="e">
        <f>STDEV(P4960,Q4959,R4960,S4959,T4960,U4959)</f>
        <v>#DIV/0!</v>
      </c>
      <c r="S4967" s="148" t="e">
        <f t="shared" si="827"/>
        <v>#DIV/0!</v>
      </c>
      <c r="T4967" s="111"/>
      <c r="U4967" s="111"/>
    </row>
    <row r="4968" spans="2:21" x14ac:dyDescent="0.3">
      <c r="B4968" s="111"/>
      <c r="C4968" s="111"/>
      <c r="D4968" s="111"/>
      <c r="E4968" s="111"/>
      <c r="F4968" s="111"/>
      <c r="G4968" s="111"/>
      <c r="H4968" s="148"/>
      <c r="I4968" s="111"/>
      <c r="J4968" s="111"/>
      <c r="K4968" s="111"/>
      <c r="L4968" s="111"/>
      <c r="M4968" s="111"/>
      <c r="N4968" s="111"/>
      <c r="O4968" s="148"/>
      <c r="P4968" s="111"/>
      <c r="Q4968" s="111"/>
      <c r="R4968" s="111"/>
      <c r="S4968" s="111"/>
      <c r="T4968" s="111"/>
      <c r="U4968" s="111"/>
    </row>
    <row r="4969" spans="2:21" x14ac:dyDescent="0.3">
      <c r="B4969" s="52" t="s">
        <v>194</v>
      </c>
      <c r="C4969" s="106"/>
      <c r="D4969" s="106"/>
      <c r="E4969" s="106"/>
      <c r="F4969" s="106"/>
      <c r="G4969" s="106"/>
      <c r="H4969" s="106"/>
      <c r="I4969" s="52" t="s">
        <v>195</v>
      </c>
      <c r="J4969" s="106"/>
      <c r="K4969" s="106"/>
      <c r="L4969" s="106"/>
      <c r="M4969" s="106"/>
      <c r="N4969" s="106"/>
      <c r="O4969" s="106"/>
      <c r="P4969" s="52" t="s">
        <v>196</v>
      </c>
      <c r="Q4969" s="106"/>
      <c r="R4969" s="106"/>
      <c r="S4969" s="106"/>
      <c r="T4969" s="106"/>
      <c r="U4969" s="106"/>
    </row>
    <row r="4970" spans="2:21" x14ac:dyDescent="0.3">
      <c r="B4970" s="131"/>
      <c r="C4970" s="131"/>
      <c r="D4970" s="131"/>
      <c r="E4970" s="131"/>
      <c r="F4970" s="131"/>
      <c r="G4970" s="131"/>
      <c r="H4970" s="106"/>
      <c r="I4970" s="131"/>
      <c r="J4970" s="131"/>
      <c r="K4970" s="131"/>
      <c r="L4970" s="131"/>
      <c r="M4970" s="131"/>
      <c r="N4970" s="131"/>
      <c r="O4970" s="106"/>
      <c r="P4970" s="131"/>
      <c r="Q4970" s="131"/>
      <c r="R4970" s="131"/>
      <c r="S4970" s="131"/>
      <c r="T4970" s="131"/>
      <c r="U4970" s="131"/>
    </row>
    <row r="4971" spans="2:21" x14ac:dyDescent="0.3">
      <c r="B4971" s="132"/>
      <c r="C4971" s="133"/>
      <c r="D4971" s="133"/>
      <c r="E4971" s="134"/>
      <c r="F4971" s="133"/>
      <c r="G4971" s="133"/>
      <c r="H4971" s="106"/>
      <c r="I4971" s="132"/>
      <c r="J4971" s="133"/>
      <c r="K4971" s="133"/>
      <c r="L4971" s="134"/>
      <c r="M4971" s="133"/>
      <c r="N4971" s="133"/>
      <c r="O4971" s="106"/>
      <c r="P4971" s="132"/>
      <c r="Q4971" s="133"/>
      <c r="R4971" s="133"/>
      <c r="S4971" s="134"/>
      <c r="T4971" s="133"/>
      <c r="U4971" s="133"/>
    </row>
    <row r="4972" spans="2:21" x14ac:dyDescent="0.3">
      <c r="B4972" s="133"/>
      <c r="C4972" s="132"/>
      <c r="D4972" s="134"/>
      <c r="E4972" s="133"/>
      <c r="F4972" s="135"/>
      <c r="G4972" s="136"/>
      <c r="H4972" s="106"/>
      <c r="I4972" s="133"/>
      <c r="J4972" s="132"/>
      <c r="K4972" s="134"/>
      <c r="L4972" s="133"/>
      <c r="M4972" s="135"/>
      <c r="N4972" s="136"/>
      <c r="O4972" s="106"/>
      <c r="P4972" s="133"/>
      <c r="Q4972" s="132"/>
      <c r="R4972" s="134"/>
      <c r="S4972" s="133"/>
      <c r="T4972" s="135"/>
      <c r="U4972" s="136"/>
    </row>
    <row r="4973" spans="2:21" x14ac:dyDescent="0.3">
      <c r="B4973" s="135"/>
      <c r="C4973" s="134"/>
      <c r="D4973" s="132"/>
      <c r="E4973" s="135"/>
      <c r="F4973" s="135"/>
      <c r="G4973" s="137"/>
      <c r="H4973" s="106"/>
      <c r="I4973" s="135"/>
      <c r="J4973" s="134"/>
      <c r="K4973" s="132"/>
      <c r="L4973" s="135"/>
      <c r="M4973" s="135"/>
      <c r="N4973" s="137"/>
      <c r="O4973" s="106"/>
      <c r="P4973" s="135"/>
      <c r="Q4973" s="134"/>
      <c r="R4973" s="132"/>
      <c r="S4973" s="135"/>
      <c r="T4973" s="135"/>
      <c r="U4973" s="137"/>
    </row>
    <row r="4974" spans="2:21" x14ac:dyDescent="0.3">
      <c r="B4974" s="134"/>
      <c r="C4974" s="135"/>
      <c r="D4974" s="136"/>
      <c r="E4974" s="132"/>
      <c r="F4974" s="137"/>
      <c r="G4974" s="135"/>
      <c r="H4974" s="106"/>
      <c r="I4974" s="134"/>
      <c r="J4974" s="135"/>
      <c r="K4974" s="136"/>
      <c r="L4974" s="132"/>
      <c r="M4974" s="137"/>
      <c r="N4974" s="135"/>
      <c r="O4974" s="106"/>
      <c r="P4974" s="134"/>
      <c r="Q4974" s="135"/>
      <c r="R4974" s="136"/>
      <c r="S4974" s="132"/>
      <c r="T4974" s="137"/>
      <c r="U4974" s="135"/>
    </row>
    <row r="4975" spans="2:21" x14ac:dyDescent="0.3">
      <c r="B4975" s="137"/>
      <c r="C4975" s="136"/>
      <c r="D4975" s="135"/>
      <c r="E4975" s="137"/>
      <c r="F4975" s="132"/>
      <c r="G4975" s="134"/>
      <c r="H4975" s="106"/>
      <c r="I4975" s="137"/>
      <c r="J4975" s="136"/>
      <c r="K4975" s="135"/>
      <c r="L4975" s="137"/>
      <c r="M4975" s="132"/>
      <c r="N4975" s="134"/>
      <c r="O4975" s="106"/>
      <c r="P4975" s="137"/>
      <c r="Q4975" s="136"/>
      <c r="R4975" s="135"/>
      <c r="S4975" s="137"/>
      <c r="T4975" s="132"/>
      <c r="U4975" s="134"/>
    </row>
    <row r="4976" spans="2:21" x14ac:dyDescent="0.3">
      <c r="B4976" s="135"/>
      <c r="C4976" s="137"/>
      <c r="D4976" s="137"/>
      <c r="E4976" s="135"/>
      <c r="F4976" s="134"/>
      <c r="G4976" s="132"/>
      <c r="H4976" s="106"/>
      <c r="I4976" s="135"/>
      <c r="J4976" s="137"/>
      <c r="K4976" s="137"/>
      <c r="L4976" s="135"/>
      <c r="M4976" s="134"/>
      <c r="N4976" s="132"/>
      <c r="O4976" s="106"/>
      <c r="P4976" s="135"/>
      <c r="Q4976" s="137"/>
      <c r="R4976" s="137"/>
      <c r="S4976" s="135"/>
      <c r="T4976" s="134"/>
      <c r="U4976" s="132"/>
    </row>
    <row r="4977" spans="2:21" x14ac:dyDescent="0.3">
      <c r="B4977" s="136"/>
      <c r="C4977" s="138"/>
      <c r="D4977" s="135"/>
      <c r="E4977" s="138"/>
      <c r="F4977" s="136"/>
      <c r="G4977" s="138"/>
      <c r="H4977" s="106"/>
      <c r="I4977" s="136"/>
      <c r="J4977" s="138"/>
      <c r="K4977" s="135"/>
      <c r="L4977" s="138"/>
      <c r="M4977" s="136"/>
      <c r="N4977" s="138"/>
      <c r="O4977" s="106"/>
      <c r="P4977" s="136"/>
      <c r="Q4977" s="138"/>
      <c r="R4977" s="135"/>
      <c r="S4977" s="138"/>
      <c r="T4977" s="136"/>
      <c r="U4977" s="138"/>
    </row>
    <row r="4978" spans="2:21" x14ac:dyDescent="0.3">
      <c r="B4978" s="145"/>
      <c r="C4978" s="146"/>
      <c r="D4978" s="145"/>
      <c r="E4978" s="147"/>
      <c r="F4978" s="145"/>
      <c r="G4978" s="146"/>
      <c r="H4978" s="106"/>
      <c r="I4978" s="145"/>
      <c r="J4978" s="146"/>
      <c r="K4978" s="145"/>
      <c r="L4978" s="147"/>
      <c r="M4978" s="145"/>
      <c r="N4978" s="146"/>
      <c r="O4978" s="106"/>
      <c r="P4978" s="145"/>
      <c r="Q4978" s="146"/>
      <c r="R4978" s="145"/>
      <c r="S4978" s="147"/>
      <c r="T4978" s="145"/>
      <c r="U4978" s="146"/>
    </row>
    <row r="4979" spans="2:21" x14ac:dyDescent="0.3">
      <c r="B4979" s="148"/>
      <c r="C4979" s="111" t="s">
        <v>197</v>
      </c>
      <c r="D4979" s="111" t="s">
        <v>3</v>
      </c>
      <c r="E4979" s="111" t="s">
        <v>203</v>
      </c>
      <c r="F4979" s="148"/>
      <c r="G4979" s="148"/>
      <c r="H4979" s="148"/>
      <c r="I4979" s="148"/>
      <c r="J4979" s="111" t="s">
        <v>197</v>
      </c>
      <c r="K4979" s="111" t="s">
        <v>3</v>
      </c>
      <c r="L4979" s="111" t="s">
        <v>203</v>
      </c>
      <c r="M4979" s="148"/>
      <c r="N4979" s="148"/>
      <c r="O4979" s="148"/>
      <c r="P4979" s="148"/>
      <c r="Q4979" s="111" t="s">
        <v>197</v>
      </c>
      <c r="R4979" s="111" t="s">
        <v>3</v>
      </c>
      <c r="S4979" s="111" t="s">
        <v>203</v>
      </c>
      <c r="T4979" s="148"/>
      <c r="U4979" s="148"/>
    </row>
    <row r="4980" spans="2:21" x14ac:dyDescent="0.3">
      <c r="B4980" s="111" t="s">
        <v>199</v>
      </c>
      <c r="C4980" s="148" t="e">
        <f>AVERAGE(B4971,C4972,D4973,E4974,F4975,G4976)</f>
        <v>#DIV/0!</v>
      </c>
      <c r="D4980" s="148" t="e">
        <f>STDEV(B4971,C4972,D4973,E4974,F4975,G4976)</f>
        <v>#DIV/0!</v>
      </c>
      <c r="E4980" s="148" t="e">
        <f>ROUND((D4980/C4980)*100,2)&amp;"%"</f>
        <v>#DIV/0!</v>
      </c>
      <c r="F4980" s="148"/>
      <c r="G4980" s="148"/>
      <c r="H4980" s="148"/>
      <c r="I4980" s="111" t="s">
        <v>199</v>
      </c>
      <c r="J4980" s="148" t="e">
        <f>AVERAGE(I4971,J4972,K4973,L4974,M4975,N4976)</f>
        <v>#DIV/0!</v>
      </c>
      <c r="K4980" s="148" t="e">
        <f>STDEV(I4971,J4972,K4973,L4974,M4975,N4976)</f>
        <v>#DIV/0!</v>
      </c>
      <c r="L4980" s="148" t="e">
        <f>ROUND((K4980/J4980)*100,2)&amp;"%"</f>
        <v>#DIV/0!</v>
      </c>
      <c r="M4980" s="148"/>
      <c r="N4980" s="148"/>
      <c r="O4980" s="148"/>
      <c r="P4980" s="111" t="s">
        <v>199</v>
      </c>
      <c r="Q4980" s="148" t="e">
        <f>AVERAGE(P4971,Q4972,R4973,S4974,T4975,U4976)</f>
        <v>#DIV/0!</v>
      </c>
      <c r="R4980" s="148" t="e">
        <f>STDEV(P4971,Q4972,R4973,S4974,T4975,U4976)</f>
        <v>#DIV/0!</v>
      </c>
      <c r="S4980" s="148" t="e">
        <f>ROUND((R4980/Q4980)*100,2)&amp;"%"</f>
        <v>#DIV/0!</v>
      </c>
      <c r="T4980" s="148"/>
      <c r="U4980" s="148"/>
    </row>
    <row r="4981" spans="2:21" x14ac:dyDescent="0.3">
      <c r="B4981" s="111" t="s">
        <v>198</v>
      </c>
      <c r="C4981" s="148" t="e">
        <f>AVERAGE(B4972,C4971,D4971,F4971,G4971,E4972)</f>
        <v>#DIV/0!</v>
      </c>
      <c r="D4981" s="148" t="e">
        <f>STDEV(B4972,C4971,D4971,E4972,F4971,G4971)</f>
        <v>#DIV/0!</v>
      </c>
      <c r="E4981" s="148" t="e">
        <f t="shared" ref="E4981:E4985" si="828">ROUND((D4981/C4981)*100,2)&amp;"%"</f>
        <v>#DIV/0!</v>
      </c>
      <c r="F4981" s="111"/>
      <c r="G4981" s="111"/>
      <c r="H4981" s="148"/>
      <c r="I4981" s="111" t="s">
        <v>198</v>
      </c>
      <c r="J4981" s="148" t="e">
        <f>AVERAGE(I4972,J4971,K4971,M4971,N4971,L4972)</f>
        <v>#DIV/0!</v>
      </c>
      <c r="K4981" s="148" t="e">
        <f>STDEV(I4972,J4971,K4971,L4972,M4971,N4971)</f>
        <v>#DIV/0!</v>
      </c>
      <c r="L4981" s="148" t="e">
        <f t="shared" ref="L4981:L4985" si="829">ROUND((K4981/J4981)*100,2)&amp;"%"</f>
        <v>#DIV/0!</v>
      </c>
      <c r="M4981" s="111"/>
      <c r="N4981" s="111"/>
      <c r="O4981" s="148"/>
      <c r="P4981" s="111" t="s">
        <v>198</v>
      </c>
      <c r="Q4981" s="148" t="e">
        <f>AVERAGE(P4972,Q4971,R4971,T4971,U4971,S4972)</f>
        <v>#DIV/0!</v>
      </c>
      <c r="R4981" s="148" t="e">
        <f>STDEV(P4972,Q4971,R4971,S4972,T4971,U4971)</f>
        <v>#DIV/0!</v>
      </c>
      <c r="S4981" s="148" t="e">
        <f t="shared" ref="S4981:S4985" si="830">ROUND((R4981/Q4981)*100,2)&amp;"%"</f>
        <v>#DIV/0!</v>
      </c>
      <c r="T4981" s="111"/>
      <c r="U4981" s="111"/>
    </row>
    <row r="4982" spans="2:21" x14ac:dyDescent="0.3">
      <c r="B4982" s="111" t="s">
        <v>200</v>
      </c>
      <c r="C4982" s="148" t="e">
        <f>AVERAGE(B4974,C4973,D4972,E4971,F4976,G4975)</f>
        <v>#DIV/0!</v>
      </c>
      <c r="D4982" s="148" t="e">
        <f>STDEV(B4974,C4973,D4972,E4971,F4976,G4975)</f>
        <v>#DIV/0!</v>
      </c>
      <c r="E4982" s="148" t="e">
        <f t="shared" si="828"/>
        <v>#DIV/0!</v>
      </c>
      <c r="F4982" s="111"/>
      <c r="G4982" s="111"/>
      <c r="H4982" s="148"/>
      <c r="I4982" s="111" t="s">
        <v>200</v>
      </c>
      <c r="J4982" s="148" t="e">
        <f>AVERAGE(I4974,J4973,K4972,L4971,M4976,N4975)</f>
        <v>#DIV/0!</v>
      </c>
      <c r="K4982" s="148" t="e">
        <f>STDEV(I4974,J4973,K4972,L4971,M4976,N4975)</f>
        <v>#DIV/0!</v>
      </c>
      <c r="L4982" s="148" t="e">
        <f t="shared" si="829"/>
        <v>#DIV/0!</v>
      </c>
      <c r="M4982" s="111"/>
      <c r="N4982" s="111"/>
      <c r="O4982" s="148"/>
      <c r="P4982" s="111" t="s">
        <v>200</v>
      </c>
      <c r="Q4982" s="148" t="e">
        <f>AVERAGE(P4974,Q4973,R4972,S4971,T4976,U4975)</f>
        <v>#DIV/0!</v>
      </c>
      <c r="R4982" s="148" t="e">
        <f>STDEV(P4974,Q4973,R4972,S4971,T4976,U4975)</f>
        <v>#DIV/0!</v>
      </c>
      <c r="S4982" s="148" t="e">
        <f t="shared" si="830"/>
        <v>#DIV/0!</v>
      </c>
      <c r="T4982" s="111"/>
      <c r="U4982" s="111"/>
    </row>
    <row r="4983" spans="2:21" x14ac:dyDescent="0.3">
      <c r="B4983" s="111" t="s">
        <v>201</v>
      </c>
      <c r="C4983" s="148" t="e">
        <f>AVERAGE(B4975,C4976,D4976,E4975,F4974,G4973)</f>
        <v>#DIV/0!</v>
      </c>
      <c r="D4983" s="148" t="e">
        <f>STDEV(B4975,C4976,D4976,E4975,F4974,G4973)</f>
        <v>#DIV/0!</v>
      </c>
      <c r="E4983" s="148" t="e">
        <f t="shared" si="828"/>
        <v>#DIV/0!</v>
      </c>
      <c r="F4983" s="111"/>
      <c r="G4983" s="111"/>
      <c r="H4983" s="148"/>
      <c r="I4983" s="111" t="s">
        <v>201</v>
      </c>
      <c r="J4983" s="148" t="e">
        <f>AVERAGE(I4975,J4976,K4976,L4975,M4974,N4973)</f>
        <v>#DIV/0!</v>
      </c>
      <c r="K4983" s="148" t="e">
        <f>STDEV(I4975,J4976,K4976,L4975,M4974,N4973)</f>
        <v>#DIV/0!</v>
      </c>
      <c r="L4983" s="148" t="e">
        <f t="shared" si="829"/>
        <v>#DIV/0!</v>
      </c>
      <c r="M4983" s="111"/>
      <c r="N4983" s="111"/>
      <c r="O4983" s="148"/>
      <c r="P4983" s="111" t="s">
        <v>201</v>
      </c>
      <c r="Q4983" s="148" t="e">
        <f>AVERAGE(P4975,Q4976,R4976,S4975,T4974,U4973)</f>
        <v>#DIV/0!</v>
      </c>
      <c r="R4983" s="148" t="e">
        <f>STDEV(P4975,Q4976,R4976,S4975,T4974,U4973)</f>
        <v>#DIV/0!</v>
      </c>
      <c r="S4983" s="148" t="e">
        <f t="shared" si="830"/>
        <v>#DIV/0!</v>
      </c>
      <c r="T4983" s="111"/>
      <c r="U4983" s="111"/>
    </row>
    <row r="4984" spans="2:21" x14ac:dyDescent="0.3">
      <c r="B4984" s="111" t="s">
        <v>202</v>
      </c>
      <c r="C4984" s="148" t="e">
        <f>AVERAGE(B4977,C4975,D4974,G4972,F4977,E4978)</f>
        <v>#DIV/0!</v>
      </c>
      <c r="D4984" s="148" t="e">
        <f>STDEV(B4977,C4975,D4974,G4972,F4977,E4978)</f>
        <v>#DIV/0!</v>
      </c>
      <c r="E4984" s="148" t="e">
        <f t="shared" si="828"/>
        <v>#DIV/0!</v>
      </c>
      <c r="F4984" s="111"/>
      <c r="G4984" s="111"/>
      <c r="H4984" s="148"/>
      <c r="I4984" s="111" t="s">
        <v>202</v>
      </c>
      <c r="J4984" s="148" t="e">
        <f>AVERAGE(I4977,J4975,K4974,N4972,M4977,L4978)</f>
        <v>#DIV/0!</v>
      </c>
      <c r="K4984" s="148" t="e">
        <f>STDEV(I4977,J4975,K4974,N4972,M4977,L4978)</f>
        <v>#DIV/0!</v>
      </c>
      <c r="L4984" s="148" t="e">
        <f t="shared" si="829"/>
        <v>#DIV/0!</v>
      </c>
      <c r="M4984" s="111"/>
      <c r="N4984" s="111"/>
      <c r="O4984" s="148"/>
      <c r="P4984" s="111" t="s">
        <v>202</v>
      </c>
      <c r="Q4984" s="148" t="e">
        <f>AVERAGE(P4977,Q4975,R4974,U4972,T4977,S4978)</f>
        <v>#DIV/0!</v>
      </c>
      <c r="R4984" s="148" t="e">
        <f>STDEV(P4977,Q4975,R4974,U4972,T4977,S4978)</f>
        <v>#DIV/0!</v>
      </c>
      <c r="S4984" s="148" t="e">
        <f t="shared" si="830"/>
        <v>#DIV/0!</v>
      </c>
      <c r="T4984" s="111"/>
      <c r="U4984" s="111"/>
    </row>
    <row r="4985" spans="2:21" x14ac:dyDescent="0.3">
      <c r="B4985" s="111" t="s">
        <v>204</v>
      </c>
      <c r="C4985" s="148" t="e">
        <f>AVERAGE(B4978,C4977,D4978,E4977,F4978,G4977)</f>
        <v>#DIV/0!</v>
      </c>
      <c r="D4985" s="148" t="e">
        <f>STDEV(B4978,C4977,D4978,E4977,F4978,G4977)</f>
        <v>#DIV/0!</v>
      </c>
      <c r="E4985" s="148" t="e">
        <f t="shared" si="828"/>
        <v>#DIV/0!</v>
      </c>
      <c r="F4985" s="111"/>
      <c r="G4985" s="111"/>
      <c r="H4985" s="148"/>
      <c r="I4985" s="111" t="s">
        <v>204</v>
      </c>
      <c r="J4985" s="148" t="e">
        <f>AVERAGE(I4978,J4977,K4978,L4977,M4978,N4977)</f>
        <v>#DIV/0!</v>
      </c>
      <c r="K4985" s="148" t="e">
        <f>STDEV(I4978,J4977,K4978,L4977,M4978,N4977)</f>
        <v>#DIV/0!</v>
      </c>
      <c r="L4985" s="148" t="e">
        <f t="shared" si="829"/>
        <v>#DIV/0!</v>
      </c>
      <c r="M4985" s="111"/>
      <c r="N4985" s="111"/>
      <c r="O4985" s="148"/>
      <c r="P4985" s="111" t="s">
        <v>204</v>
      </c>
      <c r="Q4985" s="148" t="e">
        <f>AVERAGE(P4978,Q4977,R4978,S4977,T4978,U4977)</f>
        <v>#DIV/0!</v>
      </c>
      <c r="R4985" s="148" t="e">
        <f>STDEV(P4978,Q4977,R4978,S4977,T4978,U4977)</f>
        <v>#DIV/0!</v>
      </c>
      <c r="S4985" s="148" t="e">
        <f t="shared" si="830"/>
        <v>#DIV/0!</v>
      </c>
      <c r="T4985" s="111"/>
      <c r="U4985" s="111"/>
    </row>
    <row r="4986" spans="2:21" x14ac:dyDescent="0.3">
      <c r="B4986" s="111"/>
      <c r="C4986" s="111"/>
      <c r="D4986" s="111"/>
      <c r="E4986" s="111"/>
      <c r="F4986" s="111"/>
      <c r="G4986" s="111"/>
      <c r="H4986" s="148"/>
      <c r="I4986" s="111"/>
      <c r="J4986" s="111"/>
      <c r="K4986" s="111"/>
      <c r="L4986" s="111"/>
      <c r="M4986" s="111"/>
      <c r="N4986" s="111"/>
      <c r="O4986" s="148"/>
      <c r="P4986" s="111"/>
      <c r="Q4986" s="111"/>
      <c r="R4986" s="111"/>
      <c r="S4986" s="111"/>
      <c r="T4986" s="111"/>
      <c r="U4986" s="111"/>
    </row>
    <row r="4987" spans="2:21" x14ac:dyDescent="0.3">
      <c r="B4987" s="52" t="s">
        <v>194</v>
      </c>
      <c r="C4987" s="106"/>
      <c r="D4987" s="106"/>
      <c r="E4987" s="106"/>
      <c r="F4987" s="106"/>
      <c r="G4987" s="106"/>
      <c r="H4987" s="106"/>
      <c r="I4987" s="52" t="s">
        <v>195</v>
      </c>
      <c r="J4987" s="106"/>
      <c r="K4987" s="106"/>
      <c r="L4987" s="106"/>
      <c r="M4987" s="106"/>
      <c r="N4987" s="106"/>
      <c r="O4987" s="106"/>
      <c r="P4987" s="52" t="s">
        <v>196</v>
      </c>
      <c r="Q4987" s="106"/>
      <c r="R4987" s="106"/>
      <c r="S4987" s="106"/>
      <c r="T4987" s="106"/>
      <c r="U4987" s="106"/>
    </row>
    <row r="4988" spans="2:21" x14ac:dyDescent="0.3">
      <c r="B4988" s="131"/>
      <c r="C4988" s="131"/>
      <c r="D4988" s="131"/>
      <c r="E4988" s="131"/>
      <c r="F4988" s="131"/>
      <c r="G4988" s="131"/>
      <c r="H4988" s="106"/>
      <c r="I4988" s="131"/>
      <c r="J4988" s="131"/>
      <c r="K4988" s="131"/>
      <c r="L4988" s="131"/>
      <c r="M4988" s="131"/>
      <c r="N4988" s="131"/>
      <c r="O4988" s="106"/>
      <c r="P4988" s="131"/>
      <c r="Q4988" s="131"/>
      <c r="R4988" s="131"/>
      <c r="S4988" s="131"/>
      <c r="T4988" s="131"/>
      <c r="U4988" s="131"/>
    </row>
    <row r="4989" spans="2:21" x14ac:dyDescent="0.3">
      <c r="B4989" s="132"/>
      <c r="C4989" s="133"/>
      <c r="D4989" s="133"/>
      <c r="E4989" s="134"/>
      <c r="F4989" s="133"/>
      <c r="G4989" s="133"/>
      <c r="H4989" s="106"/>
      <c r="I4989" s="132"/>
      <c r="J4989" s="133"/>
      <c r="K4989" s="133"/>
      <c r="L4989" s="134"/>
      <c r="M4989" s="133"/>
      <c r="N4989" s="133"/>
      <c r="O4989" s="106"/>
      <c r="P4989" s="132"/>
      <c r="Q4989" s="133"/>
      <c r="R4989" s="133"/>
      <c r="S4989" s="134"/>
      <c r="T4989" s="133"/>
      <c r="U4989" s="133"/>
    </row>
    <row r="4990" spans="2:21" x14ac:dyDescent="0.3">
      <c r="B4990" s="133"/>
      <c r="C4990" s="132"/>
      <c r="D4990" s="134"/>
      <c r="E4990" s="133"/>
      <c r="F4990" s="135"/>
      <c r="G4990" s="136"/>
      <c r="H4990" s="106"/>
      <c r="I4990" s="133"/>
      <c r="J4990" s="132"/>
      <c r="K4990" s="134"/>
      <c r="L4990" s="133"/>
      <c r="M4990" s="135"/>
      <c r="N4990" s="136"/>
      <c r="O4990" s="106"/>
      <c r="P4990" s="133"/>
      <c r="Q4990" s="132"/>
      <c r="R4990" s="134"/>
      <c r="S4990" s="133"/>
      <c r="T4990" s="135"/>
      <c r="U4990" s="136"/>
    </row>
    <row r="4991" spans="2:21" x14ac:dyDescent="0.3">
      <c r="B4991" s="135"/>
      <c r="C4991" s="134"/>
      <c r="D4991" s="132"/>
      <c r="E4991" s="135"/>
      <c r="F4991" s="135"/>
      <c r="G4991" s="137"/>
      <c r="H4991" s="106"/>
      <c r="I4991" s="135"/>
      <c r="J4991" s="134"/>
      <c r="K4991" s="132"/>
      <c r="L4991" s="135"/>
      <c r="M4991" s="135"/>
      <c r="N4991" s="137"/>
      <c r="O4991" s="106"/>
      <c r="P4991" s="135"/>
      <c r="Q4991" s="134"/>
      <c r="R4991" s="132"/>
      <c r="S4991" s="135"/>
      <c r="T4991" s="135"/>
      <c r="U4991" s="137"/>
    </row>
    <row r="4992" spans="2:21" x14ac:dyDescent="0.3">
      <c r="B4992" s="134"/>
      <c r="C4992" s="135"/>
      <c r="D4992" s="136"/>
      <c r="E4992" s="132"/>
      <c r="F4992" s="137"/>
      <c r="G4992" s="135"/>
      <c r="H4992" s="106"/>
      <c r="I4992" s="134"/>
      <c r="J4992" s="135"/>
      <c r="K4992" s="136"/>
      <c r="L4992" s="132"/>
      <c r="M4992" s="137"/>
      <c r="N4992" s="135"/>
      <c r="O4992" s="106"/>
      <c r="P4992" s="134"/>
      <c r="Q4992" s="135"/>
      <c r="R4992" s="136"/>
      <c r="S4992" s="132"/>
      <c r="T4992" s="137"/>
      <c r="U4992" s="135"/>
    </row>
    <row r="4993" spans="2:21" x14ac:dyDescent="0.3">
      <c r="B4993" s="137"/>
      <c r="C4993" s="136"/>
      <c r="D4993" s="135"/>
      <c r="E4993" s="137"/>
      <c r="F4993" s="132"/>
      <c r="G4993" s="134"/>
      <c r="H4993" s="106"/>
      <c r="I4993" s="137"/>
      <c r="J4993" s="136"/>
      <c r="K4993" s="135"/>
      <c r="L4993" s="137"/>
      <c r="M4993" s="132"/>
      <c r="N4993" s="134"/>
      <c r="O4993" s="106"/>
      <c r="P4993" s="137"/>
      <c r="Q4993" s="136"/>
      <c r="R4993" s="135"/>
      <c r="S4993" s="137"/>
      <c r="T4993" s="132"/>
      <c r="U4993" s="134"/>
    </row>
    <row r="4994" spans="2:21" x14ac:dyDescent="0.3">
      <c r="B4994" s="135"/>
      <c r="C4994" s="137"/>
      <c r="D4994" s="137"/>
      <c r="E4994" s="135"/>
      <c r="F4994" s="134"/>
      <c r="G4994" s="132"/>
      <c r="H4994" s="106"/>
      <c r="I4994" s="135"/>
      <c r="J4994" s="137"/>
      <c r="K4994" s="137"/>
      <c r="L4994" s="135"/>
      <c r="M4994" s="134"/>
      <c r="N4994" s="132"/>
      <c r="O4994" s="106"/>
      <c r="P4994" s="135"/>
      <c r="Q4994" s="137"/>
      <c r="R4994" s="137"/>
      <c r="S4994" s="135"/>
      <c r="T4994" s="134"/>
      <c r="U4994" s="132"/>
    </row>
    <row r="4995" spans="2:21" x14ac:dyDescent="0.3">
      <c r="B4995" s="136"/>
      <c r="C4995" s="138"/>
      <c r="D4995" s="135"/>
      <c r="E4995" s="138"/>
      <c r="F4995" s="136"/>
      <c r="G4995" s="138"/>
      <c r="H4995" s="106"/>
      <c r="I4995" s="136"/>
      <c r="J4995" s="138"/>
      <c r="K4995" s="135"/>
      <c r="L4995" s="138"/>
      <c r="M4995" s="136"/>
      <c r="N4995" s="138"/>
      <c r="O4995" s="106"/>
      <c r="P4995" s="136"/>
      <c r="Q4995" s="138"/>
      <c r="R4995" s="135"/>
      <c r="S4995" s="138"/>
      <c r="T4995" s="136"/>
      <c r="U4995" s="138"/>
    </row>
    <row r="4996" spans="2:21" x14ac:dyDescent="0.3">
      <c r="B4996" s="145"/>
      <c r="C4996" s="146"/>
      <c r="D4996" s="145"/>
      <c r="E4996" s="147"/>
      <c r="F4996" s="145"/>
      <c r="G4996" s="146"/>
      <c r="H4996" s="106"/>
      <c r="I4996" s="145"/>
      <c r="J4996" s="146"/>
      <c r="K4996" s="145"/>
      <c r="L4996" s="147"/>
      <c r="M4996" s="145"/>
      <c r="N4996" s="146"/>
      <c r="O4996" s="106"/>
      <c r="P4996" s="145"/>
      <c r="Q4996" s="146"/>
      <c r="R4996" s="145"/>
      <c r="S4996" s="147"/>
      <c r="T4996" s="145"/>
      <c r="U4996" s="146"/>
    </row>
    <row r="4997" spans="2:21" x14ac:dyDescent="0.3">
      <c r="B4997" s="148"/>
      <c r="C4997" s="111" t="s">
        <v>197</v>
      </c>
      <c r="D4997" s="111" t="s">
        <v>3</v>
      </c>
      <c r="E4997" s="111" t="s">
        <v>203</v>
      </c>
      <c r="F4997" s="148"/>
      <c r="G4997" s="148"/>
      <c r="H4997" s="148"/>
      <c r="I4997" s="148"/>
      <c r="J4997" s="111" t="s">
        <v>197</v>
      </c>
      <c r="K4997" s="111" t="s">
        <v>3</v>
      </c>
      <c r="L4997" s="111" t="s">
        <v>203</v>
      </c>
      <c r="M4997" s="148"/>
      <c r="N4997" s="148"/>
      <c r="O4997" s="148"/>
      <c r="P4997" s="148"/>
      <c r="Q4997" s="111" t="s">
        <v>197</v>
      </c>
      <c r="R4997" s="111" t="s">
        <v>3</v>
      </c>
      <c r="S4997" s="111" t="s">
        <v>203</v>
      </c>
      <c r="T4997" s="148"/>
      <c r="U4997" s="148"/>
    </row>
    <row r="4998" spans="2:21" x14ac:dyDescent="0.3">
      <c r="B4998" s="111" t="s">
        <v>199</v>
      </c>
      <c r="C4998" s="148" t="e">
        <f>AVERAGE(B4989,C4990,D4991,E4992,F4993,G4994)</f>
        <v>#DIV/0!</v>
      </c>
      <c r="D4998" s="148" t="e">
        <f>STDEV(B4989,C4990,D4991,E4992,F4993,G4994)</f>
        <v>#DIV/0!</v>
      </c>
      <c r="E4998" s="148" t="e">
        <f>ROUND((D4998/C4998)*100,2)&amp;"%"</f>
        <v>#DIV/0!</v>
      </c>
      <c r="F4998" s="148"/>
      <c r="G4998" s="148"/>
      <c r="H4998" s="148"/>
      <c r="I4998" s="111" t="s">
        <v>199</v>
      </c>
      <c r="J4998" s="148" t="e">
        <f>AVERAGE(I4989,J4990,K4991,L4992,M4993,N4994)</f>
        <v>#DIV/0!</v>
      </c>
      <c r="K4998" s="148" t="e">
        <f>STDEV(I4989,J4990,K4991,L4992,M4993,N4994)</f>
        <v>#DIV/0!</v>
      </c>
      <c r="L4998" s="148" t="e">
        <f>ROUND((K4998/J4998)*100,2)&amp;"%"</f>
        <v>#DIV/0!</v>
      </c>
      <c r="M4998" s="148"/>
      <c r="N4998" s="148"/>
      <c r="O4998" s="148"/>
      <c r="P4998" s="111" t="s">
        <v>199</v>
      </c>
      <c r="Q4998" s="148" t="e">
        <f>AVERAGE(P4989,Q4990,R4991,S4992,T4993,U4994)</f>
        <v>#DIV/0!</v>
      </c>
      <c r="R4998" s="148" t="e">
        <f>STDEV(P4989,Q4990,R4991,S4992,T4993,U4994)</f>
        <v>#DIV/0!</v>
      </c>
      <c r="S4998" s="148" t="e">
        <f>ROUND((R4998/Q4998)*100,2)&amp;"%"</f>
        <v>#DIV/0!</v>
      </c>
      <c r="T4998" s="148"/>
      <c r="U4998" s="148"/>
    </row>
    <row r="4999" spans="2:21" x14ac:dyDescent="0.3">
      <c r="B4999" s="111" t="s">
        <v>198</v>
      </c>
      <c r="C4999" s="148" t="e">
        <f>AVERAGE(B4990,C4989,D4989,F4989,G4989,E4990)</f>
        <v>#DIV/0!</v>
      </c>
      <c r="D4999" s="148" t="e">
        <f>STDEV(B4990,C4989,D4989,E4990,F4989,G4989)</f>
        <v>#DIV/0!</v>
      </c>
      <c r="E4999" s="148" t="e">
        <f t="shared" ref="E4999:E5003" si="831">ROUND((D4999/C4999)*100,2)&amp;"%"</f>
        <v>#DIV/0!</v>
      </c>
      <c r="F4999" s="111"/>
      <c r="G4999" s="111"/>
      <c r="H4999" s="148"/>
      <c r="I4999" s="111" t="s">
        <v>198</v>
      </c>
      <c r="J4999" s="148" t="e">
        <f>AVERAGE(I4990,J4989,K4989,M4989,N4989,L4990)</f>
        <v>#DIV/0!</v>
      </c>
      <c r="K4999" s="148" t="e">
        <f>STDEV(I4990,J4989,K4989,L4990,M4989,N4989)</f>
        <v>#DIV/0!</v>
      </c>
      <c r="L4999" s="148" t="e">
        <f t="shared" ref="L4999:L5003" si="832">ROUND((K4999/J4999)*100,2)&amp;"%"</f>
        <v>#DIV/0!</v>
      </c>
      <c r="M4999" s="111"/>
      <c r="N4999" s="111"/>
      <c r="O4999" s="148"/>
      <c r="P4999" s="111" t="s">
        <v>198</v>
      </c>
      <c r="Q4999" s="148" t="e">
        <f>AVERAGE(P4990,Q4989,R4989,T4989,U4989,S4990)</f>
        <v>#DIV/0!</v>
      </c>
      <c r="R4999" s="148" t="e">
        <f>STDEV(P4990,Q4989,R4989,S4990,T4989,U4989)</f>
        <v>#DIV/0!</v>
      </c>
      <c r="S4999" s="148" t="e">
        <f t="shared" ref="S4999:S5003" si="833">ROUND((R4999/Q4999)*100,2)&amp;"%"</f>
        <v>#DIV/0!</v>
      </c>
      <c r="T4999" s="111"/>
      <c r="U4999" s="111"/>
    </row>
    <row r="5000" spans="2:21" x14ac:dyDescent="0.3">
      <c r="B5000" s="111" t="s">
        <v>200</v>
      </c>
      <c r="C5000" s="148" t="e">
        <f>AVERAGE(B4992,C4991,D4990,E4989,F4994,G4993)</f>
        <v>#DIV/0!</v>
      </c>
      <c r="D5000" s="148" t="e">
        <f>STDEV(B4992,C4991,D4990,E4989,F4994,G4993)</f>
        <v>#DIV/0!</v>
      </c>
      <c r="E5000" s="148" t="e">
        <f t="shared" si="831"/>
        <v>#DIV/0!</v>
      </c>
      <c r="F5000" s="111"/>
      <c r="G5000" s="111"/>
      <c r="H5000" s="148"/>
      <c r="I5000" s="111" t="s">
        <v>200</v>
      </c>
      <c r="J5000" s="148" t="e">
        <f>AVERAGE(I4992,J4991,K4990,L4989,M4994,N4993)</f>
        <v>#DIV/0!</v>
      </c>
      <c r="K5000" s="148" t="e">
        <f>STDEV(I4992,J4991,K4990,L4989,M4994,N4993)</f>
        <v>#DIV/0!</v>
      </c>
      <c r="L5000" s="148" t="e">
        <f t="shared" si="832"/>
        <v>#DIV/0!</v>
      </c>
      <c r="M5000" s="111"/>
      <c r="N5000" s="111"/>
      <c r="O5000" s="148"/>
      <c r="P5000" s="111" t="s">
        <v>200</v>
      </c>
      <c r="Q5000" s="148" t="e">
        <f>AVERAGE(P4992,Q4991,R4990,S4989,T4994,U4993)</f>
        <v>#DIV/0!</v>
      </c>
      <c r="R5000" s="148" t="e">
        <f>STDEV(P4992,Q4991,R4990,S4989,T4994,U4993)</f>
        <v>#DIV/0!</v>
      </c>
      <c r="S5000" s="148" t="e">
        <f t="shared" si="833"/>
        <v>#DIV/0!</v>
      </c>
      <c r="T5000" s="111"/>
      <c r="U5000" s="111"/>
    </row>
    <row r="5001" spans="2:21" x14ac:dyDescent="0.3">
      <c r="B5001" s="111" t="s">
        <v>201</v>
      </c>
      <c r="C5001" s="148" t="e">
        <f>AVERAGE(B4993,C4994,D4994,E4993,F4992,G4991)</f>
        <v>#DIV/0!</v>
      </c>
      <c r="D5001" s="148" t="e">
        <f>STDEV(B4993,C4994,D4994,E4993,F4992,G4991)</f>
        <v>#DIV/0!</v>
      </c>
      <c r="E5001" s="148" t="e">
        <f t="shared" si="831"/>
        <v>#DIV/0!</v>
      </c>
      <c r="F5001" s="111"/>
      <c r="G5001" s="111"/>
      <c r="H5001" s="148"/>
      <c r="I5001" s="111" t="s">
        <v>201</v>
      </c>
      <c r="J5001" s="148" t="e">
        <f>AVERAGE(I4993,J4994,K4994,L4993,M4992,N4991)</f>
        <v>#DIV/0!</v>
      </c>
      <c r="K5001" s="148" t="e">
        <f>STDEV(I4993,J4994,K4994,L4993,M4992,N4991)</f>
        <v>#DIV/0!</v>
      </c>
      <c r="L5001" s="148" t="e">
        <f t="shared" si="832"/>
        <v>#DIV/0!</v>
      </c>
      <c r="M5001" s="111"/>
      <c r="N5001" s="111"/>
      <c r="O5001" s="148"/>
      <c r="P5001" s="111" t="s">
        <v>201</v>
      </c>
      <c r="Q5001" s="148" t="e">
        <f>AVERAGE(P4993,Q4994,R4994,S4993,T4992,U4991)</f>
        <v>#DIV/0!</v>
      </c>
      <c r="R5001" s="148" t="e">
        <f>STDEV(P4993,Q4994,R4994,S4993,T4992,U4991)</f>
        <v>#DIV/0!</v>
      </c>
      <c r="S5001" s="148" t="e">
        <f t="shared" si="833"/>
        <v>#DIV/0!</v>
      </c>
      <c r="T5001" s="111"/>
      <c r="U5001" s="111"/>
    </row>
    <row r="5002" spans="2:21" x14ac:dyDescent="0.3">
      <c r="B5002" s="111" t="s">
        <v>202</v>
      </c>
      <c r="C5002" s="148" t="e">
        <f>AVERAGE(B4995,C4993,D4992,G4990,F4995,E4996)</f>
        <v>#DIV/0!</v>
      </c>
      <c r="D5002" s="148" t="e">
        <f>STDEV(B4995,C4993,D4992,G4990,F4995,E4996)</f>
        <v>#DIV/0!</v>
      </c>
      <c r="E5002" s="148" t="e">
        <f t="shared" si="831"/>
        <v>#DIV/0!</v>
      </c>
      <c r="F5002" s="111"/>
      <c r="G5002" s="111"/>
      <c r="H5002" s="148"/>
      <c r="I5002" s="111" t="s">
        <v>202</v>
      </c>
      <c r="J5002" s="148" t="e">
        <f>AVERAGE(I4995,J4993,K4992,N4990,M4995,L4996)</f>
        <v>#DIV/0!</v>
      </c>
      <c r="K5002" s="148" t="e">
        <f>STDEV(I4995,J4993,K4992,N4990,M4995,L4996)</f>
        <v>#DIV/0!</v>
      </c>
      <c r="L5002" s="148" t="e">
        <f t="shared" si="832"/>
        <v>#DIV/0!</v>
      </c>
      <c r="M5002" s="111"/>
      <c r="N5002" s="111"/>
      <c r="O5002" s="148"/>
      <c r="P5002" s="111" t="s">
        <v>202</v>
      </c>
      <c r="Q5002" s="148" t="e">
        <f>AVERAGE(P4995,Q4993,R4992,U4990,T4995,S4996)</f>
        <v>#DIV/0!</v>
      </c>
      <c r="R5002" s="148" t="e">
        <f>STDEV(P4995,Q4993,R4992,U4990,T4995,S4996)</f>
        <v>#DIV/0!</v>
      </c>
      <c r="S5002" s="148" t="e">
        <f t="shared" si="833"/>
        <v>#DIV/0!</v>
      </c>
      <c r="T5002" s="111"/>
      <c r="U5002" s="111"/>
    </row>
    <row r="5003" spans="2:21" x14ac:dyDescent="0.3">
      <c r="B5003" s="111" t="s">
        <v>204</v>
      </c>
      <c r="C5003" s="148" t="e">
        <f>AVERAGE(B4996,C4995,D4996,E4995,F4996,G4995)</f>
        <v>#DIV/0!</v>
      </c>
      <c r="D5003" s="148" t="e">
        <f>STDEV(B4996,C4995,D4996,E4995,F4996,G4995)</f>
        <v>#DIV/0!</v>
      </c>
      <c r="E5003" s="148" t="e">
        <f t="shared" si="831"/>
        <v>#DIV/0!</v>
      </c>
      <c r="F5003" s="111"/>
      <c r="G5003" s="111"/>
      <c r="H5003" s="148"/>
      <c r="I5003" s="111" t="s">
        <v>204</v>
      </c>
      <c r="J5003" s="148" t="e">
        <f>AVERAGE(I4996,J4995,K4996,L4995,M4996,N4995)</f>
        <v>#DIV/0!</v>
      </c>
      <c r="K5003" s="148" t="e">
        <f>STDEV(I4996,J4995,K4996,L4995,M4996,N4995)</f>
        <v>#DIV/0!</v>
      </c>
      <c r="L5003" s="148" t="e">
        <f t="shared" si="832"/>
        <v>#DIV/0!</v>
      </c>
      <c r="M5003" s="111"/>
      <c r="N5003" s="111"/>
      <c r="O5003" s="148"/>
      <c r="P5003" s="111" t="s">
        <v>204</v>
      </c>
      <c r="Q5003" s="148" t="e">
        <f>AVERAGE(P4996,Q4995,R4996,S4995,T4996,U4995)</f>
        <v>#DIV/0!</v>
      </c>
      <c r="R5003" s="148" t="e">
        <f>STDEV(P4996,Q4995,R4996,S4995,T4996,U4995)</f>
        <v>#DIV/0!</v>
      </c>
      <c r="S5003" s="148" t="e">
        <f t="shared" si="833"/>
        <v>#DIV/0!</v>
      </c>
      <c r="T5003" s="111"/>
      <c r="U5003" s="111"/>
    </row>
    <row r="5004" spans="2:21" x14ac:dyDescent="0.3">
      <c r="B5004" s="111"/>
      <c r="C5004" s="111"/>
      <c r="D5004" s="111"/>
      <c r="E5004" s="111"/>
      <c r="F5004" s="111"/>
      <c r="G5004" s="111"/>
      <c r="H5004" s="148"/>
      <c r="I5004" s="111"/>
      <c r="J5004" s="111"/>
      <c r="K5004" s="111"/>
      <c r="L5004" s="111"/>
      <c r="M5004" s="111"/>
      <c r="N5004" s="111"/>
      <c r="O5004" s="148"/>
      <c r="P5004" s="111"/>
      <c r="Q5004" s="111"/>
      <c r="R5004" s="111"/>
      <c r="S5004" s="111"/>
      <c r="T5004" s="111"/>
      <c r="U5004" s="111"/>
    </row>
    <row r="5005" spans="2:21" x14ac:dyDescent="0.3">
      <c r="B5005" s="52" t="s">
        <v>194</v>
      </c>
      <c r="C5005" s="106"/>
      <c r="D5005" s="106"/>
      <c r="E5005" s="106"/>
      <c r="F5005" s="106"/>
      <c r="G5005" s="106"/>
      <c r="H5005" s="106"/>
      <c r="I5005" s="52" t="s">
        <v>195</v>
      </c>
      <c r="J5005" s="106"/>
      <c r="K5005" s="106"/>
      <c r="L5005" s="106"/>
      <c r="M5005" s="106"/>
      <c r="N5005" s="106"/>
      <c r="O5005" s="106"/>
      <c r="P5005" s="52" t="s">
        <v>196</v>
      </c>
      <c r="Q5005" s="106"/>
      <c r="R5005" s="106"/>
      <c r="S5005" s="106"/>
      <c r="T5005" s="106"/>
      <c r="U5005" s="106"/>
    </row>
    <row r="5006" spans="2:21" x14ac:dyDescent="0.3">
      <c r="B5006" s="131"/>
      <c r="C5006" s="131"/>
      <c r="D5006" s="131"/>
      <c r="E5006" s="131"/>
      <c r="F5006" s="131"/>
      <c r="G5006" s="131"/>
      <c r="H5006" s="106"/>
      <c r="I5006" s="131"/>
      <c r="J5006" s="131"/>
      <c r="K5006" s="131"/>
      <c r="L5006" s="131"/>
      <c r="M5006" s="131"/>
      <c r="N5006" s="131"/>
      <c r="O5006" s="106"/>
      <c r="P5006" s="131"/>
      <c r="Q5006" s="131"/>
      <c r="R5006" s="131"/>
      <c r="S5006" s="131"/>
      <c r="T5006" s="131"/>
      <c r="U5006" s="131"/>
    </row>
    <row r="5007" spans="2:21" x14ac:dyDescent="0.3">
      <c r="B5007" s="132"/>
      <c r="C5007" s="133"/>
      <c r="D5007" s="133"/>
      <c r="E5007" s="134"/>
      <c r="F5007" s="133"/>
      <c r="G5007" s="133"/>
      <c r="H5007" s="106"/>
      <c r="I5007" s="132"/>
      <c r="J5007" s="133"/>
      <c r="K5007" s="133"/>
      <c r="L5007" s="134"/>
      <c r="M5007" s="133"/>
      <c r="N5007" s="133"/>
      <c r="O5007" s="106"/>
      <c r="P5007" s="132"/>
      <c r="Q5007" s="133"/>
      <c r="R5007" s="133"/>
      <c r="S5007" s="134"/>
      <c r="T5007" s="133"/>
      <c r="U5007" s="133"/>
    </row>
    <row r="5008" spans="2:21" x14ac:dyDescent="0.3">
      <c r="B5008" s="133"/>
      <c r="C5008" s="132"/>
      <c r="D5008" s="134"/>
      <c r="E5008" s="133"/>
      <c r="F5008" s="135"/>
      <c r="G5008" s="136"/>
      <c r="H5008" s="106"/>
      <c r="I5008" s="133"/>
      <c r="J5008" s="132"/>
      <c r="K5008" s="134"/>
      <c r="L5008" s="133"/>
      <c r="M5008" s="135"/>
      <c r="N5008" s="136"/>
      <c r="O5008" s="106"/>
      <c r="P5008" s="133"/>
      <c r="Q5008" s="132"/>
      <c r="R5008" s="134"/>
      <c r="S5008" s="133"/>
      <c r="T5008" s="135"/>
      <c r="U5008" s="136"/>
    </row>
    <row r="5009" spans="2:21" x14ac:dyDescent="0.3">
      <c r="B5009" s="135"/>
      <c r="C5009" s="134"/>
      <c r="D5009" s="132"/>
      <c r="E5009" s="135"/>
      <c r="F5009" s="135"/>
      <c r="G5009" s="137"/>
      <c r="H5009" s="106"/>
      <c r="I5009" s="135"/>
      <c r="J5009" s="134"/>
      <c r="K5009" s="132"/>
      <c r="L5009" s="135"/>
      <c r="M5009" s="135"/>
      <c r="N5009" s="137"/>
      <c r="O5009" s="106"/>
      <c r="P5009" s="135"/>
      <c r="Q5009" s="134"/>
      <c r="R5009" s="132"/>
      <c r="S5009" s="135"/>
      <c r="T5009" s="135"/>
      <c r="U5009" s="137"/>
    </row>
    <row r="5010" spans="2:21" x14ac:dyDescent="0.3">
      <c r="B5010" s="134"/>
      <c r="C5010" s="135"/>
      <c r="D5010" s="136"/>
      <c r="E5010" s="132"/>
      <c r="F5010" s="137"/>
      <c r="G5010" s="135"/>
      <c r="H5010" s="106"/>
      <c r="I5010" s="134"/>
      <c r="J5010" s="135"/>
      <c r="K5010" s="136"/>
      <c r="L5010" s="132"/>
      <c r="M5010" s="137"/>
      <c r="N5010" s="135"/>
      <c r="O5010" s="106"/>
      <c r="P5010" s="134"/>
      <c r="Q5010" s="135"/>
      <c r="R5010" s="136"/>
      <c r="S5010" s="132"/>
      <c r="T5010" s="137"/>
      <c r="U5010" s="135"/>
    </row>
    <row r="5011" spans="2:21" x14ac:dyDescent="0.3">
      <c r="B5011" s="137"/>
      <c r="C5011" s="136"/>
      <c r="D5011" s="135"/>
      <c r="E5011" s="137"/>
      <c r="F5011" s="132"/>
      <c r="G5011" s="134"/>
      <c r="H5011" s="106"/>
      <c r="I5011" s="137"/>
      <c r="J5011" s="136"/>
      <c r="K5011" s="135"/>
      <c r="L5011" s="137"/>
      <c r="M5011" s="132"/>
      <c r="N5011" s="134"/>
      <c r="O5011" s="106"/>
      <c r="P5011" s="137"/>
      <c r="Q5011" s="136"/>
      <c r="R5011" s="135"/>
      <c r="S5011" s="137"/>
      <c r="T5011" s="132"/>
      <c r="U5011" s="134"/>
    </row>
    <row r="5012" spans="2:21" x14ac:dyDescent="0.3">
      <c r="B5012" s="135"/>
      <c r="C5012" s="137"/>
      <c r="D5012" s="137"/>
      <c r="E5012" s="135"/>
      <c r="F5012" s="134"/>
      <c r="G5012" s="132"/>
      <c r="H5012" s="106"/>
      <c r="I5012" s="135"/>
      <c r="J5012" s="137"/>
      <c r="K5012" s="137"/>
      <c r="L5012" s="135"/>
      <c r="M5012" s="134"/>
      <c r="N5012" s="132"/>
      <c r="O5012" s="106"/>
      <c r="P5012" s="135"/>
      <c r="Q5012" s="137"/>
      <c r="R5012" s="137"/>
      <c r="S5012" s="135"/>
      <c r="T5012" s="134"/>
      <c r="U5012" s="132"/>
    </row>
    <row r="5013" spans="2:21" x14ac:dyDescent="0.3">
      <c r="B5013" s="136"/>
      <c r="C5013" s="138"/>
      <c r="D5013" s="135"/>
      <c r="E5013" s="138"/>
      <c r="F5013" s="136"/>
      <c r="G5013" s="138"/>
      <c r="H5013" s="106"/>
      <c r="I5013" s="136"/>
      <c r="J5013" s="138"/>
      <c r="K5013" s="135"/>
      <c r="L5013" s="138"/>
      <c r="M5013" s="136"/>
      <c r="N5013" s="138"/>
      <c r="O5013" s="106"/>
      <c r="P5013" s="136"/>
      <c r="Q5013" s="138"/>
      <c r="R5013" s="135"/>
      <c r="S5013" s="138"/>
      <c r="T5013" s="136"/>
      <c r="U5013" s="138"/>
    </row>
    <row r="5014" spans="2:21" x14ac:dyDescent="0.3">
      <c r="B5014" s="145"/>
      <c r="C5014" s="146"/>
      <c r="D5014" s="145"/>
      <c r="E5014" s="147"/>
      <c r="F5014" s="145"/>
      <c r="G5014" s="146"/>
      <c r="H5014" s="106"/>
      <c r="I5014" s="145"/>
      <c r="J5014" s="146"/>
      <c r="K5014" s="145"/>
      <c r="L5014" s="147"/>
      <c r="M5014" s="145"/>
      <c r="N5014" s="146"/>
      <c r="O5014" s="106"/>
      <c r="P5014" s="145"/>
      <c r="Q5014" s="146"/>
      <c r="R5014" s="145"/>
      <c r="S5014" s="147"/>
      <c r="T5014" s="145"/>
      <c r="U5014" s="146"/>
    </row>
    <row r="5015" spans="2:21" x14ac:dyDescent="0.3">
      <c r="B5015" s="148"/>
      <c r="C5015" s="111" t="s">
        <v>197</v>
      </c>
      <c r="D5015" s="111" t="s">
        <v>3</v>
      </c>
      <c r="E5015" s="111" t="s">
        <v>203</v>
      </c>
      <c r="F5015" s="148"/>
      <c r="G5015" s="148"/>
      <c r="H5015" s="148"/>
      <c r="I5015" s="148"/>
      <c r="J5015" s="111" t="s">
        <v>197</v>
      </c>
      <c r="K5015" s="111" t="s">
        <v>3</v>
      </c>
      <c r="L5015" s="111" t="s">
        <v>203</v>
      </c>
      <c r="M5015" s="148"/>
      <c r="N5015" s="148"/>
      <c r="O5015" s="148"/>
      <c r="P5015" s="148"/>
      <c r="Q5015" s="111" t="s">
        <v>197</v>
      </c>
      <c r="R5015" s="111" t="s">
        <v>3</v>
      </c>
      <c r="S5015" s="111" t="s">
        <v>203</v>
      </c>
      <c r="T5015" s="148"/>
      <c r="U5015" s="148"/>
    </row>
    <row r="5016" spans="2:21" x14ac:dyDescent="0.3">
      <c r="B5016" s="111" t="s">
        <v>199</v>
      </c>
      <c r="C5016" s="148" t="e">
        <f>AVERAGE(B5007,C5008,D5009,E5010,F5011,G5012)</f>
        <v>#DIV/0!</v>
      </c>
      <c r="D5016" s="148" t="e">
        <f>STDEV(B5007,C5008,D5009,E5010,F5011,G5012)</f>
        <v>#DIV/0!</v>
      </c>
      <c r="E5016" s="148" t="e">
        <f>ROUND((D5016/C5016)*100,2)&amp;"%"</f>
        <v>#DIV/0!</v>
      </c>
      <c r="F5016" s="148"/>
      <c r="G5016" s="148"/>
      <c r="H5016" s="148"/>
      <c r="I5016" s="111" t="s">
        <v>199</v>
      </c>
      <c r="J5016" s="148" t="e">
        <f>AVERAGE(I5007,J5008,K5009,L5010,M5011,N5012)</f>
        <v>#DIV/0!</v>
      </c>
      <c r="K5016" s="148" t="e">
        <f>STDEV(I5007,J5008,K5009,L5010,M5011,N5012)</f>
        <v>#DIV/0!</v>
      </c>
      <c r="L5016" s="148" t="e">
        <f>ROUND((K5016/J5016)*100,2)&amp;"%"</f>
        <v>#DIV/0!</v>
      </c>
      <c r="M5016" s="148"/>
      <c r="N5016" s="148"/>
      <c r="O5016" s="148"/>
      <c r="P5016" s="111" t="s">
        <v>199</v>
      </c>
      <c r="Q5016" s="148" t="e">
        <f>AVERAGE(P5007,Q5008,R5009,S5010,T5011,U5012)</f>
        <v>#DIV/0!</v>
      </c>
      <c r="R5016" s="148" t="e">
        <f>STDEV(P5007,Q5008,R5009,S5010,T5011,U5012)</f>
        <v>#DIV/0!</v>
      </c>
      <c r="S5016" s="148" t="e">
        <f>ROUND((R5016/Q5016)*100,2)&amp;"%"</f>
        <v>#DIV/0!</v>
      </c>
      <c r="T5016" s="148"/>
      <c r="U5016" s="148"/>
    </row>
    <row r="5017" spans="2:21" x14ac:dyDescent="0.3">
      <c r="B5017" s="111" t="s">
        <v>198</v>
      </c>
      <c r="C5017" s="148" t="e">
        <f>AVERAGE(B5008,C5007,D5007,F5007,G5007,E5008)</f>
        <v>#DIV/0!</v>
      </c>
      <c r="D5017" s="148" t="e">
        <f>STDEV(B5008,C5007,D5007,E5008,F5007,G5007)</f>
        <v>#DIV/0!</v>
      </c>
      <c r="E5017" s="148" t="e">
        <f t="shared" ref="E5017:E5021" si="834">ROUND((D5017/C5017)*100,2)&amp;"%"</f>
        <v>#DIV/0!</v>
      </c>
      <c r="F5017" s="111"/>
      <c r="G5017" s="111"/>
      <c r="H5017" s="148"/>
      <c r="I5017" s="111" t="s">
        <v>198</v>
      </c>
      <c r="J5017" s="148" t="e">
        <f>AVERAGE(I5008,J5007,K5007,M5007,N5007,L5008)</f>
        <v>#DIV/0!</v>
      </c>
      <c r="K5017" s="148" t="e">
        <f>STDEV(I5008,J5007,K5007,L5008,M5007,N5007)</f>
        <v>#DIV/0!</v>
      </c>
      <c r="L5017" s="148" t="e">
        <f t="shared" ref="L5017:L5021" si="835">ROUND((K5017/J5017)*100,2)&amp;"%"</f>
        <v>#DIV/0!</v>
      </c>
      <c r="M5017" s="111"/>
      <c r="N5017" s="111"/>
      <c r="O5017" s="148"/>
      <c r="P5017" s="111" t="s">
        <v>198</v>
      </c>
      <c r="Q5017" s="148" t="e">
        <f>AVERAGE(P5008,Q5007,R5007,T5007,U5007,S5008)</f>
        <v>#DIV/0!</v>
      </c>
      <c r="R5017" s="148" t="e">
        <f>STDEV(P5008,Q5007,R5007,S5008,T5007,U5007)</f>
        <v>#DIV/0!</v>
      </c>
      <c r="S5017" s="148" t="e">
        <f t="shared" ref="S5017:S5021" si="836">ROUND((R5017/Q5017)*100,2)&amp;"%"</f>
        <v>#DIV/0!</v>
      </c>
      <c r="T5017" s="111"/>
      <c r="U5017" s="111"/>
    </row>
    <row r="5018" spans="2:21" x14ac:dyDescent="0.3">
      <c r="B5018" s="111" t="s">
        <v>200</v>
      </c>
      <c r="C5018" s="148" t="e">
        <f>AVERAGE(B5010,C5009,D5008,E5007,F5012,G5011)</f>
        <v>#DIV/0!</v>
      </c>
      <c r="D5018" s="148" t="e">
        <f>STDEV(B5010,C5009,D5008,E5007,F5012,G5011)</f>
        <v>#DIV/0!</v>
      </c>
      <c r="E5018" s="148" t="e">
        <f t="shared" si="834"/>
        <v>#DIV/0!</v>
      </c>
      <c r="F5018" s="111"/>
      <c r="G5018" s="111"/>
      <c r="H5018" s="148"/>
      <c r="I5018" s="111" t="s">
        <v>200</v>
      </c>
      <c r="J5018" s="148" t="e">
        <f>AVERAGE(I5010,J5009,K5008,L5007,M5012,N5011)</f>
        <v>#DIV/0!</v>
      </c>
      <c r="K5018" s="148" t="e">
        <f>STDEV(I5010,J5009,K5008,L5007,M5012,N5011)</f>
        <v>#DIV/0!</v>
      </c>
      <c r="L5018" s="148" t="e">
        <f t="shared" si="835"/>
        <v>#DIV/0!</v>
      </c>
      <c r="M5018" s="111"/>
      <c r="N5018" s="111"/>
      <c r="O5018" s="148"/>
      <c r="P5018" s="111" t="s">
        <v>200</v>
      </c>
      <c r="Q5018" s="148" t="e">
        <f>AVERAGE(P5010,Q5009,R5008,S5007,T5012,U5011)</f>
        <v>#DIV/0!</v>
      </c>
      <c r="R5018" s="148" t="e">
        <f>STDEV(P5010,Q5009,R5008,S5007,T5012,U5011)</f>
        <v>#DIV/0!</v>
      </c>
      <c r="S5018" s="148" t="e">
        <f t="shared" si="836"/>
        <v>#DIV/0!</v>
      </c>
      <c r="T5018" s="111"/>
      <c r="U5018" s="111"/>
    </row>
    <row r="5019" spans="2:21" x14ac:dyDescent="0.3">
      <c r="B5019" s="111" t="s">
        <v>201</v>
      </c>
      <c r="C5019" s="148" t="e">
        <f>AVERAGE(B5011,C5012,D5012,E5011,F5010,G5009)</f>
        <v>#DIV/0!</v>
      </c>
      <c r="D5019" s="148" t="e">
        <f>STDEV(B5011,C5012,D5012,E5011,F5010,G5009)</f>
        <v>#DIV/0!</v>
      </c>
      <c r="E5019" s="148" t="e">
        <f t="shared" si="834"/>
        <v>#DIV/0!</v>
      </c>
      <c r="F5019" s="111"/>
      <c r="G5019" s="111"/>
      <c r="H5019" s="148"/>
      <c r="I5019" s="111" t="s">
        <v>201</v>
      </c>
      <c r="J5019" s="148" t="e">
        <f>AVERAGE(I5011,J5012,K5012,L5011,M5010,N5009)</f>
        <v>#DIV/0!</v>
      </c>
      <c r="K5019" s="148" t="e">
        <f>STDEV(I5011,J5012,K5012,L5011,M5010,N5009)</f>
        <v>#DIV/0!</v>
      </c>
      <c r="L5019" s="148" t="e">
        <f t="shared" si="835"/>
        <v>#DIV/0!</v>
      </c>
      <c r="M5019" s="111"/>
      <c r="N5019" s="111"/>
      <c r="O5019" s="148"/>
      <c r="P5019" s="111" t="s">
        <v>201</v>
      </c>
      <c r="Q5019" s="148" t="e">
        <f>AVERAGE(P5011,Q5012,R5012,S5011,T5010,U5009)</f>
        <v>#DIV/0!</v>
      </c>
      <c r="R5019" s="148" t="e">
        <f>STDEV(P5011,Q5012,R5012,S5011,T5010,U5009)</f>
        <v>#DIV/0!</v>
      </c>
      <c r="S5019" s="148" t="e">
        <f t="shared" si="836"/>
        <v>#DIV/0!</v>
      </c>
      <c r="T5019" s="111"/>
      <c r="U5019" s="111"/>
    </row>
    <row r="5020" spans="2:21" x14ac:dyDescent="0.3">
      <c r="B5020" s="111" t="s">
        <v>202</v>
      </c>
      <c r="C5020" s="148" t="e">
        <f>AVERAGE(B5013,C5011,D5010,G5008,F5013,E5014)</f>
        <v>#DIV/0!</v>
      </c>
      <c r="D5020" s="148" t="e">
        <f>STDEV(B5013,C5011,D5010,G5008,F5013,E5014)</f>
        <v>#DIV/0!</v>
      </c>
      <c r="E5020" s="148" t="e">
        <f t="shared" si="834"/>
        <v>#DIV/0!</v>
      </c>
      <c r="F5020" s="111"/>
      <c r="G5020" s="111"/>
      <c r="H5020" s="148"/>
      <c r="I5020" s="111" t="s">
        <v>202</v>
      </c>
      <c r="J5020" s="148" t="e">
        <f>AVERAGE(I5013,J5011,K5010,N5008,M5013,L5014)</f>
        <v>#DIV/0!</v>
      </c>
      <c r="K5020" s="148" t="e">
        <f>STDEV(I5013,J5011,K5010,N5008,M5013,L5014)</f>
        <v>#DIV/0!</v>
      </c>
      <c r="L5020" s="148" t="e">
        <f t="shared" si="835"/>
        <v>#DIV/0!</v>
      </c>
      <c r="M5020" s="111"/>
      <c r="N5020" s="111"/>
      <c r="O5020" s="148"/>
      <c r="P5020" s="111" t="s">
        <v>202</v>
      </c>
      <c r="Q5020" s="148" t="e">
        <f>AVERAGE(P5013,Q5011,R5010,U5008,T5013,S5014)</f>
        <v>#DIV/0!</v>
      </c>
      <c r="R5020" s="148" t="e">
        <f>STDEV(P5013,Q5011,R5010,U5008,T5013,S5014)</f>
        <v>#DIV/0!</v>
      </c>
      <c r="S5020" s="148" t="e">
        <f t="shared" si="836"/>
        <v>#DIV/0!</v>
      </c>
      <c r="T5020" s="111"/>
      <c r="U5020" s="111"/>
    </row>
    <row r="5021" spans="2:21" x14ac:dyDescent="0.3">
      <c r="B5021" s="111" t="s">
        <v>204</v>
      </c>
      <c r="C5021" s="148" t="e">
        <f>AVERAGE(B5014,C5013,D5014,E5013,F5014,G5013)</f>
        <v>#DIV/0!</v>
      </c>
      <c r="D5021" s="148" t="e">
        <f>STDEV(B5014,C5013,D5014,E5013,F5014,G5013)</f>
        <v>#DIV/0!</v>
      </c>
      <c r="E5021" s="148" t="e">
        <f t="shared" si="834"/>
        <v>#DIV/0!</v>
      </c>
      <c r="F5021" s="111"/>
      <c r="G5021" s="111"/>
      <c r="H5021" s="148"/>
      <c r="I5021" s="111" t="s">
        <v>204</v>
      </c>
      <c r="J5021" s="148" t="e">
        <f>AVERAGE(I5014,J5013,K5014,L5013,M5014,N5013)</f>
        <v>#DIV/0!</v>
      </c>
      <c r="K5021" s="148" t="e">
        <f>STDEV(I5014,J5013,K5014,L5013,M5014,N5013)</f>
        <v>#DIV/0!</v>
      </c>
      <c r="L5021" s="148" t="e">
        <f t="shared" si="835"/>
        <v>#DIV/0!</v>
      </c>
      <c r="M5021" s="111"/>
      <c r="N5021" s="111"/>
      <c r="O5021" s="148"/>
      <c r="P5021" s="111" t="s">
        <v>204</v>
      </c>
      <c r="Q5021" s="148" t="e">
        <f>AVERAGE(P5014,Q5013,R5014,S5013,T5014,U5013)</f>
        <v>#DIV/0!</v>
      </c>
      <c r="R5021" s="148" t="e">
        <f>STDEV(P5014,Q5013,R5014,S5013,T5014,U5013)</f>
        <v>#DIV/0!</v>
      </c>
      <c r="S5021" s="148" t="e">
        <f t="shared" si="836"/>
        <v>#DIV/0!</v>
      </c>
      <c r="T5021" s="111"/>
      <c r="U5021" s="111"/>
    </row>
    <row r="5022" spans="2:21" x14ac:dyDescent="0.3">
      <c r="B5022" s="111"/>
      <c r="C5022" s="111"/>
      <c r="D5022" s="111"/>
      <c r="E5022" s="111"/>
      <c r="F5022" s="111"/>
      <c r="G5022" s="111"/>
      <c r="H5022" s="148"/>
      <c r="I5022" s="111"/>
      <c r="J5022" s="111"/>
      <c r="K5022" s="111"/>
      <c r="L5022" s="111"/>
      <c r="M5022" s="111"/>
      <c r="N5022" s="111"/>
      <c r="O5022" s="148"/>
      <c r="P5022" s="111"/>
      <c r="Q5022" s="111"/>
      <c r="R5022" s="111"/>
      <c r="S5022" s="111"/>
      <c r="T5022" s="111"/>
      <c r="U5022" s="111"/>
    </row>
    <row r="5023" spans="2:21" x14ac:dyDescent="0.3">
      <c r="B5023" s="52" t="s">
        <v>194</v>
      </c>
      <c r="C5023" s="106"/>
      <c r="D5023" s="106"/>
      <c r="E5023" s="106"/>
      <c r="F5023" s="106"/>
      <c r="G5023" s="106"/>
      <c r="H5023" s="106"/>
      <c r="I5023" s="52" t="s">
        <v>195</v>
      </c>
      <c r="J5023" s="106"/>
      <c r="K5023" s="106"/>
      <c r="L5023" s="106"/>
      <c r="M5023" s="106"/>
      <c r="N5023" s="106"/>
      <c r="O5023" s="106"/>
      <c r="P5023" s="52" t="s">
        <v>196</v>
      </c>
      <c r="Q5023" s="106"/>
      <c r="R5023" s="106"/>
      <c r="S5023" s="106"/>
      <c r="T5023" s="106"/>
      <c r="U5023" s="106"/>
    </row>
    <row r="5024" spans="2:21" x14ac:dyDescent="0.3">
      <c r="B5024" s="131"/>
      <c r="C5024" s="131"/>
      <c r="D5024" s="131"/>
      <c r="E5024" s="131"/>
      <c r="F5024" s="131"/>
      <c r="G5024" s="131"/>
      <c r="H5024" s="106"/>
      <c r="I5024" s="131"/>
      <c r="J5024" s="131"/>
      <c r="K5024" s="131"/>
      <c r="L5024" s="131"/>
      <c r="M5024" s="131"/>
      <c r="N5024" s="131"/>
      <c r="O5024" s="106"/>
      <c r="P5024" s="131"/>
      <c r="Q5024" s="131"/>
      <c r="R5024" s="131"/>
      <c r="S5024" s="131"/>
      <c r="T5024" s="131"/>
      <c r="U5024" s="131"/>
    </row>
    <row r="5025" spans="2:21" x14ac:dyDescent="0.3">
      <c r="B5025" s="132"/>
      <c r="C5025" s="133"/>
      <c r="D5025" s="133"/>
      <c r="E5025" s="134"/>
      <c r="F5025" s="133"/>
      <c r="G5025" s="133"/>
      <c r="H5025" s="106"/>
      <c r="I5025" s="132"/>
      <c r="J5025" s="133"/>
      <c r="K5025" s="133"/>
      <c r="L5025" s="134"/>
      <c r="M5025" s="133"/>
      <c r="N5025" s="133"/>
      <c r="O5025" s="106"/>
      <c r="P5025" s="132"/>
      <c r="Q5025" s="133"/>
      <c r="R5025" s="133"/>
      <c r="S5025" s="134"/>
      <c r="T5025" s="133"/>
      <c r="U5025" s="133"/>
    </row>
    <row r="5026" spans="2:21" x14ac:dyDescent="0.3">
      <c r="B5026" s="133"/>
      <c r="C5026" s="132"/>
      <c r="D5026" s="134"/>
      <c r="E5026" s="133"/>
      <c r="F5026" s="135"/>
      <c r="G5026" s="136"/>
      <c r="H5026" s="106"/>
      <c r="I5026" s="133"/>
      <c r="J5026" s="132"/>
      <c r="K5026" s="134"/>
      <c r="L5026" s="133"/>
      <c r="M5026" s="135"/>
      <c r="N5026" s="136"/>
      <c r="O5026" s="106"/>
      <c r="P5026" s="133"/>
      <c r="Q5026" s="132"/>
      <c r="R5026" s="134"/>
      <c r="S5026" s="133"/>
      <c r="T5026" s="135"/>
      <c r="U5026" s="136"/>
    </row>
    <row r="5027" spans="2:21" x14ac:dyDescent="0.3">
      <c r="B5027" s="135"/>
      <c r="C5027" s="134"/>
      <c r="D5027" s="132"/>
      <c r="E5027" s="135"/>
      <c r="F5027" s="135"/>
      <c r="G5027" s="137"/>
      <c r="H5027" s="106"/>
      <c r="I5027" s="135"/>
      <c r="J5027" s="134"/>
      <c r="K5027" s="132"/>
      <c r="L5027" s="135"/>
      <c r="M5027" s="135"/>
      <c r="N5027" s="137"/>
      <c r="O5027" s="106"/>
      <c r="P5027" s="135"/>
      <c r="Q5027" s="134"/>
      <c r="R5027" s="132"/>
      <c r="S5027" s="135"/>
      <c r="T5027" s="135"/>
      <c r="U5027" s="137"/>
    </row>
    <row r="5028" spans="2:21" x14ac:dyDescent="0.3">
      <c r="B5028" s="134"/>
      <c r="C5028" s="135"/>
      <c r="D5028" s="136"/>
      <c r="E5028" s="132"/>
      <c r="F5028" s="137"/>
      <c r="G5028" s="135"/>
      <c r="H5028" s="106"/>
      <c r="I5028" s="134"/>
      <c r="J5028" s="135"/>
      <c r="K5028" s="136"/>
      <c r="L5028" s="132"/>
      <c r="M5028" s="137"/>
      <c r="N5028" s="135"/>
      <c r="O5028" s="106"/>
      <c r="P5028" s="134"/>
      <c r="Q5028" s="135"/>
      <c r="R5028" s="136"/>
      <c r="S5028" s="132"/>
      <c r="T5028" s="137"/>
      <c r="U5028" s="135"/>
    </row>
    <row r="5029" spans="2:21" x14ac:dyDescent="0.3">
      <c r="B5029" s="137"/>
      <c r="C5029" s="136"/>
      <c r="D5029" s="135"/>
      <c r="E5029" s="137"/>
      <c r="F5029" s="132"/>
      <c r="G5029" s="134"/>
      <c r="H5029" s="106"/>
      <c r="I5029" s="137"/>
      <c r="J5029" s="136"/>
      <c r="K5029" s="135"/>
      <c r="L5029" s="137"/>
      <c r="M5029" s="132"/>
      <c r="N5029" s="134"/>
      <c r="O5029" s="106"/>
      <c r="P5029" s="137"/>
      <c r="Q5029" s="136"/>
      <c r="R5029" s="135"/>
      <c r="S5029" s="137"/>
      <c r="T5029" s="132"/>
      <c r="U5029" s="134"/>
    </row>
    <row r="5030" spans="2:21" x14ac:dyDescent="0.3">
      <c r="B5030" s="135"/>
      <c r="C5030" s="137"/>
      <c r="D5030" s="137"/>
      <c r="E5030" s="135"/>
      <c r="F5030" s="134"/>
      <c r="G5030" s="132"/>
      <c r="H5030" s="106"/>
      <c r="I5030" s="135"/>
      <c r="J5030" s="137"/>
      <c r="K5030" s="137"/>
      <c r="L5030" s="135"/>
      <c r="M5030" s="134"/>
      <c r="N5030" s="132"/>
      <c r="O5030" s="106"/>
      <c r="P5030" s="135"/>
      <c r="Q5030" s="137"/>
      <c r="R5030" s="137"/>
      <c r="S5030" s="135"/>
      <c r="T5030" s="134"/>
      <c r="U5030" s="132"/>
    </row>
    <row r="5031" spans="2:21" x14ac:dyDescent="0.3">
      <c r="B5031" s="136"/>
      <c r="C5031" s="138"/>
      <c r="D5031" s="135"/>
      <c r="E5031" s="138"/>
      <c r="F5031" s="136"/>
      <c r="G5031" s="138"/>
      <c r="H5031" s="106"/>
      <c r="I5031" s="136"/>
      <c r="J5031" s="138"/>
      <c r="K5031" s="135"/>
      <c r="L5031" s="138"/>
      <c r="M5031" s="136"/>
      <c r="N5031" s="138"/>
      <c r="O5031" s="106"/>
      <c r="P5031" s="136"/>
      <c r="Q5031" s="138"/>
      <c r="R5031" s="135"/>
      <c r="S5031" s="138"/>
      <c r="T5031" s="136"/>
      <c r="U5031" s="138"/>
    </row>
    <row r="5032" spans="2:21" x14ac:dyDescent="0.3">
      <c r="B5032" s="145"/>
      <c r="C5032" s="146"/>
      <c r="D5032" s="145"/>
      <c r="E5032" s="147"/>
      <c r="F5032" s="145"/>
      <c r="G5032" s="146"/>
      <c r="H5032" s="106"/>
      <c r="I5032" s="145"/>
      <c r="J5032" s="146"/>
      <c r="K5032" s="145"/>
      <c r="L5032" s="147"/>
      <c r="M5032" s="145"/>
      <c r="N5032" s="146"/>
      <c r="O5032" s="106"/>
      <c r="P5032" s="145"/>
      <c r="Q5032" s="146"/>
      <c r="R5032" s="145"/>
      <c r="S5032" s="147"/>
      <c r="T5032" s="145"/>
      <c r="U5032" s="146"/>
    </row>
    <row r="5033" spans="2:21" x14ac:dyDescent="0.3">
      <c r="B5033" s="148"/>
      <c r="C5033" s="111" t="s">
        <v>197</v>
      </c>
      <c r="D5033" s="111" t="s">
        <v>3</v>
      </c>
      <c r="E5033" s="111" t="s">
        <v>203</v>
      </c>
      <c r="F5033" s="148"/>
      <c r="G5033" s="148"/>
      <c r="H5033" s="148"/>
      <c r="I5033" s="148"/>
      <c r="J5033" s="111" t="s">
        <v>197</v>
      </c>
      <c r="K5033" s="111" t="s">
        <v>3</v>
      </c>
      <c r="L5033" s="111" t="s">
        <v>203</v>
      </c>
      <c r="M5033" s="148"/>
      <c r="N5033" s="148"/>
      <c r="O5033" s="148"/>
      <c r="P5033" s="148"/>
      <c r="Q5033" s="111" t="s">
        <v>197</v>
      </c>
      <c r="R5033" s="111" t="s">
        <v>3</v>
      </c>
      <c r="S5033" s="111" t="s">
        <v>203</v>
      </c>
      <c r="T5033" s="148"/>
      <c r="U5033" s="148"/>
    </row>
    <row r="5034" spans="2:21" x14ac:dyDescent="0.3">
      <c r="B5034" s="111" t="s">
        <v>199</v>
      </c>
      <c r="C5034" s="148" t="e">
        <f>AVERAGE(B5025,C5026,D5027,E5028,F5029,G5030)</f>
        <v>#DIV/0!</v>
      </c>
      <c r="D5034" s="148" t="e">
        <f>STDEV(B5025,C5026,D5027,E5028,F5029,G5030)</f>
        <v>#DIV/0!</v>
      </c>
      <c r="E5034" s="148" t="e">
        <f>ROUND((D5034/C5034)*100,2)&amp;"%"</f>
        <v>#DIV/0!</v>
      </c>
      <c r="F5034" s="148"/>
      <c r="G5034" s="148"/>
      <c r="H5034" s="148"/>
      <c r="I5034" s="111" t="s">
        <v>199</v>
      </c>
      <c r="J5034" s="148" t="e">
        <f>AVERAGE(I5025,J5026,K5027,L5028,M5029,N5030)</f>
        <v>#DIV/0!</v>
      </c>
      <c r="K5034" s="148" t="e">
        <f>STDEV(I5025,J5026,K5027,L5028,M5029,N5030)</f>
        <v>#DIV/0!</v>
      </c>
      <c r="L5034" s="148" t="e">
        <f>ROUND((K5034/J5034)*100,2)&amp;"%"</f>
        <v>#DIV/0!</v>
      </c>
      <c r="M5034" s="148"/>
      <c r="N5034" s="148"/>
      <c r="O5034" s="148"/>
      <c r="P5034" s="111" t="s">
        <v>199</v>
      </c>
      <c r="Q5034" s="148" t="e">
        <f>AVERAGE(P5025,Q5026,R5027,S5028,T5029,U5030)</f>
        <v>#DIV/0!</v>
      </c>
      <c r="R5034" s="148" t="e">
        <f>STDEV(P5025,Q5026,R5027,S5028,T5029,U5030)</f>
        <v>#DIV/0!</v>
      </c>
      <c r="S5034" s="148" t="e">
        <f>ROUND((R5034/Q5034)*100,2)&amp;"%"</f>
        <v>#DIV/0!</v>
      </c>
      <c r="T5034" s="148"/>
      <c r="U5034" s="148"/>
    </row>
    <row r="5035" spans="2:21" x14ac:dyDescent="0.3">
      <c r="B5035" s="111" t="s">
        <v>198</v>
      </c>
      <c r="C5035" s="148" t="e">
        <f>AVERAGE(B5026,C5025,D5025,F5025,G5025,E5026)</f>
        <v>#DIV/0!</v>
      </c>
      <c r="D5035" s="148" t="e">
        <f>STDEV(B5026,C5025,D5025,E5026,F5025,G5025)</f>
        <v>#DIV/0!</v>
      </c>
      <c r="E5035" s="148" t="e">
        <f t="shared" ref="E5035:E5039" si="837">ROUND((D5035/C5035)*100,2)&amp;"%"</f>
        <v>#DIV/0!</v>
      </c>
      <c r="F5035" s="111"/>
      <c r="G5035" s="111"/>
      <c r="H5035" s="148"/>
      <c r="I5035" s="111" t="s">
        <v>198</v>
      </c>
      <c r="J5035" s="148" t="e">
        <f>AVERAGE(I5026,J5025,K5025,M5025,N5025,L5026)</f>
        <v>#DIV/0!</v>
      </c>
      <c r="K5035" s="148" t="e">
        <f>STDEV(I5026,J5025,K5025,L5026,M5025,N5025)</f>
        <v>#DIV/0!</v>
      </c>
      <c r="L5035" s="148" t="e">
        <f t="shared" ref="L5035:L5039" si="838">ROUND((K5035/J5035)*100,2)&amp;"%"</f>
        <v>#DIV/0!</v>
      </c>
      <c r="M5035" s="111"/>
      <c r="N5035" s="111"/>
      <c r="O5035" s="148"/>
      <c r="P5035" s="111" t="s">
        <v>198</v>
      </c>
      <c r="Q5035" s="148" t="e">
        <f>AVERAGE(P5026,Q5025,R5025,T5025,U5025,S5026)</f>
        <v>#DIV/0!</v>
      </c>
      <c r="R5035" s="148" t="e">
        <f>STDEV(P5026,Q5025,R5025,S5026,T5025,U5025)</f>
        <v>#DIV/0!</v>
      </c>
      <c r="S5035" s="148" t="e">
        <f t="shared" ref="S5035:S5039" si="839">ROUND((R5035/Q5035)*100,2)&amp;"%"</f>
        <v>#DIV/0!</v>
      </c>
      <c r="T5035" s="111"/>
      <c r="U5035" s="111"/>
    </row>
    <row r="5036" spans="2:21" x14ac:dyDescent="0.3">
      <c r="B5036" s="111" t="s">
        <v>200</v>
      </c>
      <c r="C5036" s="148" t="e">
        <f>AVERAGE(B5028,C5027,D5026,E5025,F5030,G5029)</f>
        <v>#DIV/0!</v>
      </c>
      <c r="D5036" s="148" t="e">
        <f>STDEV(B5028,C5027,D5026,E5025,F5030,G5029)</f>
        <v>#DIV/0!</v>
      </c>
      <c r="E5036" s="148" t="e">
        <f t="shared" si="837"/>
        <v>#DIV/0!</v>
      </c>
      <c r="F5036" s="111"/>
      <c r="G5036" s="111"/>
      <c r="H5036" s="148"/>
      <c r="I5036" s="111" t="s">
        <v>200</v>
      </c>
      <c r="J5036" s="148" t="e">
        <f>AVERAGE(I5028,J5027,K5026,L5025,M5030,N5029)</f>
        <v>#DIV/0!</v>
      </c>
      <c r="K5036" s="148" t="e">
        <f>STDEV(I5028,J5027,K5026,L5025,M5030,N5029)</f>
        <v>#DIV/0!</v>
      </c>
      <c r="L5036" s="148" t="e">
        <f t="shared" si="838"/>
        <v>#DIV/0!</v>
      </c>
      <c r="M5036" s="111"/>
      <c r="N5036" s="111"/>
      <c r="O5036" s="148"/>
      <c r="P5036" s="111" t="s">
        <v>200</v>
      </c>
      <c r="Q5036" s="148" t="e">
        <f>AVERAGE(P5028,Q5027,R5026,S5025,T5030,U5029)</f>
        <v>#DIV/0!</v>
      </c>
      <c r="R5036" s="148" t="e">
        <f>STDEV(P5028,Q5027,R5026,S5025,T5030,U5029)</f>
        <v>#DIV/0!</v>
      </c>
      <c r="S5036" s="148" t="e">
        <f t="shared" si="839"/>
        <v>#DIV/0!</v>
      </c>
      <c r="T5036" s="111"/>
      <c r="U5036" s="111"/>
    </row>
    <row r="5037" spans="2:21" x14ac:dyDescent="0.3">
      <c r="B5037" s="111" t="s">
        <v>201</v>
      </c>
      <c r="C5037" s="148" t="e">
        <f>AVERAGE(B5029,C5030,D5030,E5029,F5028,G5027)</f>
        <v>#DIV/0!</v>
      </c>
      <c r="D5037" s="148" t="e">
        <f>STDEV(B5029,C5030,D5030,E5029,F5028,G5027)</f>
        <v>#DIV/0!</v>
      </c>
      <c r="E5037" s="148" t="e">
        <f t="shared" si="837"/>
        <v>#DIV/0!</v>
      </c>
      <c r="F5037" s="111"/>
      <c r="G5037" s="111"/>
      <c r="H5037" s="148"/>
      <c r="I5037" s="111" t="s">
        <v>201</v>
      </c>
      <c r="J5037" s="148" t="e">
        <f>AVERAGE(I5029,J5030,K5030,L5029,M5028,N5027)</f>
        <v>#DIV/0!</v>
      </c>
      <c r="K5037" s="148" t="e">
        <f>STDEV(I5029,J5030,K5030,L5029,M5028,N5027)</f>
        <v>#DIV/0!</v>
      </c>
      <c r="L5037" s="148" t="e">
        <f t="shared" si="838"/>
        <v>#DIV/0!</v>
      </c>
      <c r="M5037" s="111"/>
      <c r="N5037" s="111"/>
      <c r="O5037" s="148"/>
      <c r="P5037" s="111" t="s">
        <v>201</v>
      </c>
      <c r="Q5037" s="148" t="e">
        <f>AVERAGE(P5029,Q5030,R5030,S5029,T5028,U5027)</f>
        <v>#DIV/0!</v>
      </c>
      <c r="R5037" s="148" t="e">
        <f>STDEV(P5029,Q5030,R5030,S5029,T5028,U5027)</f>
        <v>#DIV/0!</v>
      </c>
      <c r="S5037" s="148" t="e">
        <f t="shared" si="839"/>
        <v>#DIV/0!</v>
      </c>
      <c r="T5037" s="111"/>
      <c r="U5037" s="111"/>
    </row>
    <row r="5038" spans="2:21" x14ac:dyDescent="0.3">
      <c r="B5038" s="111" t="s">
        <v>202</v>
      </c>
      <c r="C5038" s="148" t="e">
        <f>AVERAGE(B5031,C5029,D5028,G5026,F5031,E5032)</f>
        <v>#DIV/0!</v>
      </c>
      <c r="D5038" s="148" t="e">
        <f>STDEV(B5031,C5029,D5028,G5026,F5031,E5032)</f>
        <v>#DIV/0!</v>
      </c>
      <c r="E5038" s="148" t="e">
        <f t="shared" si="837"/>
        <v>#DIV/0!</v>
      </c>
      <c r="F5038" s="111"/>
      <c r="G5038" s="111"/>
      <c r="H5038" s="148"/>
      <c r="I5038" s="111" t="s">
        <v>202</v>
      </c>
      <c r="J5038" s="148" t="e">
        <f>AVERAGE(I5031,J5029,K5028,N5026,M5031,L5032)</f>
        <v>#DIV/0!</v>
      </c>
      <c r="K5038" s="148" t="e">
        <f>STDEV(I5031,J5029,K5028,N5026,M5031,L5032)</f>
        <v>#DIV/0!</v>
      </c>
      <c r="L5038" s="148" t="e">
        <f t="shared" si="838"/>
        <v>#DIV/0!</v>
      </c>
      <c r="M5038" s="111"/>
      <c r="N5038" s="111"/>
      <c r="O5038" s="148"/>
      <c r="P5038" s="111" t="s">
        <v>202</v>
      </c>
      <c r="Q5038" s="148" t="e">
        <f>AVERAGE(P5031,Q5029,R5028,U5026,T5031,S5032)</f>
        <v>#DIV/0!</v>
      </c>
      <c r="R5038" s="148" t="e">
        <f>STDEV(P5031,Q5029,R5028,U5026,T5031,S5032)</f>
        <v>#DIV/0!</v>
      </c>
      <c r="S5038" s="148" t="e">
        <f t="shared" si="839"/>
        <v>#DIV/0!</v>
      </c>
      <c r="T5038" s="111"/>
      <c r="U5038" s="111"/>
    </row>
    <row r="5039" spans="2:21" x14ac:dyDescent="0.3">
      <c r="B5039" s="111" t="s">
        <v>204</v>
      </c>
      <c r="C5039" s="148" t="e">
        <f>AVERAGE(B5032,C5031,D5032,E5031,F5032,G5031)</f>
        <v>#DIV/0!</v>
      </c>
      <c r="D5039" s="148" t="e">
        <f>STDEV(B5032,C5031,D5032,E5031,F5032,G5031)</f>
        <v>#DIV/0!</v>
      </c>
      <c r="E5039" s="148" t="e">
        <f t="shared" si="837"/>
        <v>#DIV/0!</v>
      </c>
      <c r="F5039" s="111"/>
      <c r="G5039" s="111"/>
      <c r="H5039" s="148"/>
      <c r="I5039" s="111" t="s">
        <v>204</v>
      </c>
      <c r="J5039" s="148" t="e">
        <f>AVERAGE(I5032,J5031,K5032,L5031,M5032,N5031)</f>
        <v>#DIV/0!</v>
      </c>
      <c r="K5039" s="148" t="e">
        <f>STDEV(I5032,J5031,K5032,L5031,M5032,N5031)</f>
        <v>#DIV/0!</v>
      </c>
      <c r="L5039" s="148" t="e">
        <f t="shared" si="838"/>
        <v>#DIV/0!</v>
      </c>
      <c r="M5039" s="111"/>
      <c r="N5039" s="111"/>
      <c r="O5039" s="148"/>
      <c r="P5039" s="111" t="s">
        <v>204</v>
      </c>
      <c r="Q5039" s="148" t="e">
        <f>AVERAGE(P5032,Q5031,R5032,S5031,T5032,U5031)</f>
        <v>#DIV/0!</v>
      </c>
      <c r="R5039" s="148" t="e">
        <f>STDEV(P5032,Q5031,R5032,S5031,T5032,U5031)</f>
        <v>#DIV/0!</v>
      </c>
      <c r="S5039" s="148" t="e">
        <f t="shared" si="839"/>
        <v>#DIV/0!</v>
      </c>
      <c r="T5039" s="111"/>
      <c r="U5039" s="111"/>
    </row>
    <row r="5040" spans="2:21" x14ac:dyDescent="0.3">
      <c r="B5040" s="111"/>
      <c r="C5040" s="111"/>
      <c r="D5040" s="111"/>
      <c r="E5040" s="111"/>
      <c r="F5040" s="111"/>
      <c r="G5040" s="111"/>
      <c r="H5040" s="148"/>
      <c r="I5040" s="111"/>
      <c r="J5040" s="111"/>
      <c r="K5040" s="111"/>
      <c r="L5040" s="111"/>
      <c r="M5040" s="111"/>
      <c r="N5040" s="111"/>
      <c r="O5040" s="148"/>
      <c r="P5040" s="111"/>
      <c r="Q5040" s="111"/>
      <c r="R5040" s="111"/>
      <c r="S5040" s="111"/>
      <c r="T5040" s="111"/>
      <c r="U5040" s="111"/>
    </row>
    <row r="5041" spans="2:21" x14ac:dyDescent="0.3">
      <c r="B5041" s="52" t="s">
        <v>194</v>
      </c>
      <c r="C5041" s="106"/>
      <c r="D5041" s="106"/>
      <c r="E5041" s="106"/>
      <c r="F5041" s="106"/>
      <c r="G5041" s="106"/>
      <c r="H5041" s="106"/>
      <c r="I5041" s="52" t="s">
        <v>195</v>
      </c>
      <c r="J5041" s="106"/>
      <c r="K5041" s="106"/>
      <c r="L5041" s="106"/>
      <c r="M5041" s="106"/>
      <c r="N5041" s="106"/>
      <c r="O5041" s="106"/>
      <c r="P5041" s="52" t="s">
        <v>196</v>
      </c>
      <c r="Q5041" s="106"/>
      <c r="R5041" s="106"/>
      <c r="S5041" s="106"/>
      <c r="T5041" s="106"/>
      <c r="U5041" s="106"/>
    </row>
    <row r="5042" spans="2:21" x14ac:dyDescent="0.3">
      <c r="B5042" s="131"/>
      <c r="C5042" s="131"/>
      <c r="D5042" s="131"/>
      <c r="E5042" s="131"/>
      <c r="F5042" s="131"/>
      <c r="G5042" s="131"/>
      <c r="H5042" s="106"/>
      <c r="I5042" s="131"/>
      <c r="J5042" s="131"/>
      <c r="K5042" s="131"/>
      <c r="L5042" s="131"/>
      <c r="M5042" s="131"/>
      <c r="N5042" s="131"/>
      <c r="O5042" s="106"/>
      <c r="P5042" s="131"/>
      <c r="Q5042" s="131"/>
      <c r="R5042" s="131"/>
      <c r="S5042" s="131"/>
      <c r="T5042" s="131"/>
      <c r="U5042" s="131"/>
    </row>
    <row r="5043" spans="2:21" x14ac:dyDescent="0.3">
      <c r="B5043" s="132"/>
      <c r="C5043" s="133"/>
      <c r="D5043" s="133"/>
      <c r="E5043" s="134"/>
      <c r="F5043" s="133"/>
      <c r="G5043" s="133"/>
      <c r="H5043" s="106"/>
      <c r="I5043" s="132"/>
      <c r="J5043" s="133"/>
      <c r="K5043" s="133"/>
      <c r="L5043" s="134"/>
      <c r="M5043" s="133"/>
      <c r="N5043" s="133"/>
      <c r="O5043" s="106"/>
      <c r="P5043" s="132"/>
      <c r="Q5043" s="133"/>
      <c r="R5043" s="133"/>
      <c r="S5043" s="134"/>
      <c r="T5043" s="133"/>
      <c r="U5043" s="133"/>
    </row>
    <row r="5044" spans="2:21" x14ac:dyDescent="0.3">
      <c r="B5044" s="133"/>
      <c r="C5044" s="132"/>
      <c r="D5044" s="134"/>
      <c r="E5044" s="133"/>
      <c r="F5044" s="135"/>
      <c r="G5044" s="136"/>
      <c r="H5044" s="106"/>
      <c r="I5044" s="133"/>
      <c r="J5044" s="132"/>
      <c r="K5044" s="134"/>
      <c r="L5044" s="133"/>
      <c r="M5044" s="135"/>
      <c r="N5044" s="136"/>
      <c r="O5044" s="106"/>
      <c r="P5044" s="133"/>
      <c r="Q5044" s="132"/>
      <c r="R5044" s="134"/>
      <c r="S5044" s="133"/>
      <c r="T5044" s="135"/>
      <c r="U5044" s="136"/>
    </row>
    <row r="5045" spans="2:21" x14ac:dyDescent="0.3">
      <c r="B5045" s="135"/>
      <c r="C5045" s="134"/>
      <c r="D5045" s="132"/>
      <c r="E5045" s="135"/>
      <c r="F5045" s="135"/>
      <c r="G5045" s="137"/>
      <c r="H5045" s="106"/>
      <c r="I5045" s="135"/>
      <c r="J5045" s="134"/>
      <c r="K5045" s="132"/>
      <c r="L5045" s="135"/>
      <c r="M5045" s="135"/>
      <c r="N5045" s="137"/>
      <c r="O5045" s="106"/>
      <c r="P5045" s="135"/>
      <c r="Q5045" s="134"/>
      <c r="R5045" s="132"/>
      <c r="S5045" s="135"/>
      <c r="T5045" s="135"/>
      <c r="U5045" s="137"/>
    </row>
    <row r="5046" spans="2:21" x14ac:dyDescent="0.3">
      <c r="B5046" s="134"/>
      <c r="C5046" s="135"/>
      <c r="D5046" s="136"/>
      <c r="E5046" s="132"/>
      <c r="F5046" s="137"/>
      <c r="G5046" s="135"/>
      <c r="H5046" s="106"/>
      <c r="I5046" s="134"/>
      <c r="J5046" s="135"/>
      <c r="K5046" s="136"/>
      <c r="L5046" s="132"/>
      <c r="M5046" s="137"/>
      <c r="N5046" s="135"/>
      <c r="O5046" s="106"/>
      <c r="P5046" s="134"/>
      <c r="Q5046" s="135"/>
      <c r="R5046" s="136"/>
      <c r="S5046" s="132"/>
      <c r="T5046" s="137"/>
      <c r="U5046" s="135"/>
    </row>
    <row r="5047" spans="2:21" x14ac:dyDescent="0.3">
      <c r="B5047" s="137"/>
      <c r="C5047" s="136"/>
      <c r="D5047" s="135"/>
      <c r="E5047" s="137"/>
      <c r="F5047" s="132"/>
      <c r="G5047" s="134"/>
      <c r="H5047" s="106"/>
      <c r="I5047" s="137"/>
      <c r="J5047" s="136"/>
      <c r="K5047" s="135"/>
      <c r="L5047" s="137"/>
      <c r="M5047" s="132"/>
      <c r="N5047" s="134"/>
      <c r="O5047" s="106"/>
      <c r="P5047" s="137"/>
      <c r="Q5047" s="136"/>
      <c r="R5047" s="135"/>
      <c r="S5047" s="137"/>
      <c r="T5047" s="132"/>
      <c r="U5047" s="134"/>
    </row>
    <row r="5048" spans="2:21" x14ac:dyDescent="0.3">
      <c r="B5048" s="135"/>
      <c r="C5048" s="137"/>
      <c r="D5048" s="137"/>
      <c r="E5048" s="135"/>
      <c r="F5048" s="134"/>
      <c r="G5048" s="132"/>
      <c r="H5048" s="106"/>
      <c r="I5048" s="135"/>
      <c r="J5048" s="137"/>
      <c r="K5048" s="137"/>
      <c r="L5048" s="135"/>
      <c r="M5048" s="134"/>
      <c r="N5048" s="132"/>
      <c r="O5048" s="106"/>
      <c r="P5048" s="135"/>
      <c r="Q5048" s="137"/>
      <c r="R5048" s="137"/>
      <c r="S5048" s="135"/>
      <c r="T5048" s="134"/>
      <c r="U5048" s="132"/>
    </row>
    <row r="5049" spans="2:21" x14ac:dyDescent="0.3">
      <c r="B5049" s="136"/>
      <c r="C5049" s="138"/>
      <c r="D5049" s="135"/>
      <c r="E5049" s="138"/>
      <c r="F5049" s="136"/>
      <c r="G5049" s="138"/>
      <c r="H5049" s="106"/>
      <c r="I5049" s="136"/>
      <c r="J5049" s="138"/>
      <c r="K5049" s="135"/>
      <c r="L5049" s="138"/>
      <c r="M5049" s="136"/>
      <c r="N5049" s="138"/>
      <c r="O5049" s="106"/>
      <c r="P5049" s="136"/>
      <c r="Q5049" s="138"/>
      <c r="R5049" s="135"/>
      <c r="S5049" s="138"/>
      <c r="T5049" s="136"/>
      <c r="U5049" s="138"/>
    </row>
    <row r="5050" spans="2:21" x14ac:dyDescent="0.3">
      <c r="B5050" s="145"/>
      <c r="C5050" s="146"/>
      <c r="D5050" s="145"/>
      <c r="E5050" s="147"/>
      <c r="F5050" s="145"/>
      <c r="G5050" s="146"/>
      <c r="H5050" s="106"/>
      <c r="I5050" s="145"/>
      <c r="J5050" s="146"/>
      <c r="K5050" s="145"/>
      <c r="L5050" s="147"/>
      <c r="M5050" s="145"/>
      <c r="N5050" s="146"/>
      <c r="O5050" s="106"/>
      <c r="P5050" s="145"/>
      <c r="Q5050" s="146"/>
      <c r="R5050" s="145"/>
      <c r="S5050" s="147"/>
      <c r="T5050" s="145"/>
      <c r="U5050" s="146"/>
    </row>
    <row r="5051" spans="2:21" x14ac:dyDescent="0.3">
      <c r="B5051" s="148"/>
      <c r="C5051" s="111" t="s">
        <v>197</v>
      </c>
      <c r="D5051" s="111" t="s">
        <v>3</v>
      </c>
      <c r="E5051" s="111" t="s">
        <v>203</v>
      </c>
      <c r="F5051" s="148"/>
      <c r="G5051" s="148"/>
      <c r="H5051" s="148"/>
      <c r="I5051" s="148"/>
      <c r="J5051" s="111" t="s">
        <v>197</v>
      </c>
      <c r="K5051" s="111" t="s">
        <v>3</v>
      </c>
      <c r="L5051" s="111" t="s">
        <v>203</v>
      </c>
      <c r="M5051" s="148"/>
      <c r="N5051" s="148"/>
      <c r="O5051" s="148"/>
      <c r="P5051" s="148"/>
      <c r="Q5051" s="111" t="s">
        <v>197</v>
      </c>
      <c r="R5051" s="111" t="s">
        <v>3</v>
      </c>
      <c r="S5051" s="111" t="s">
        <v>203</v>
      </c>
      <c r="T5051" s="148"/>
      <c r="U5051" s="148"/>
    </row>
    <row r="5052" spans="2:21" x14ac:dyDescent="0.3">
      <c r="B5052" s="111" t="s">
        <v>199</v>
      </c>
      <c r="C5052" s="148" t="e">
        <f>AVERAGE(B5043,C5044,D5045,E5046,F5047,G5048)</f>
        <v>#DIV/0!</v>
      </c>
      <c r="D5052" s="148" t="e">
        <f>STDEV(B5043,C5044,D5045,E5046,F5047,G5048)</f>
        <v>#DIV/0!</v>
      </c>
      <c r="E5052" s="148" t="e">
        <f>ROUND((D5052/C5052)*100,2)&amp;"%"</f>
        <v>#DIV/0!</v>
      </c>
      <c r="F5052" s="148"/>
      <c r="G5052" s="148"/>
      <c r="H5052" s="148"/>
      <c r="I5052" s="111" t="s">
        <v>199</v>
      </c>
      <c r="J5052" s="148" t="e">
        <f>AVERAGE(I5043,J5044,K5045,L5046,M5047,N5048)</f>
        <v>#DIV/0!</v>
      </c>
      <c r="K5052" s="148" t="e">
        <f>STDEV(I5043,J5044,K5045,L5046,M5047,N5048)</f>
        <v>#DIV/0!</v>
      </c>
      <c r="L5052" s="148" t="e">
        <f>ROUND((K5052/J5052)*100,2)&amp;"%"</f>
        <v>#DIV/0!</v>
      </c>
      <c r="M5052" s="148"/>
      <c r="N5052" s="148"/>
      <c r="O5052" s="148"/>
      <c r="P5052" s="111" t="s">
        <v>199</v>
      </c>
      <c r="Q5052" s="148" t="e">
        <f>AVERAGE(P5043,Q5044,R5045,S5046,T5047,U5048)</f>
        <v>#DIV/0!</v>
      </c>
      <c r="R5052" s="148" t="e">
        <f>STDEV(P5043,Q5044,R5045,S5046,T5047,U5048)</f>
        <v>#DIV/0!</v>
      </c>
      <c r="S5052" s="148" t="e">
        <f>ROUND((R5052/Q5052)*100,2)&amp;"%"</f>
        <v>#DIV/0!</v>
      </c>
      <c r="T5052" s="148"/>
      <c r="U5052" s="148"/>
    </row>
    <row r="5053" spans="2:21" x14ac:dyDescent="0.3">
      <c r="B5053" s="111" t="s">
        <v>198</v>
      </c>
      <c r="C5053" s="148" t="e">
        <f>AVERAGE(B5044,C5043,D5043,F5043,G5043,E5044)</f>
        <v>#DIV/0!</v>
      </c>
      <c r="D5053" s="148" t="e">
        <f>STDEV(B5044,C5043,D5043,E5044,F5043,G5043)</f>
        <v>#DIV/0!</v>
      </c>
      <c r="E5053" s="148" t="e">
        <f t="shared" ref="E5053:E5057" si="840">ROUND((D5053/C5053)*100,2)&amp;"%"</f>
        <v>#DIV/0!</v>
      </c>
      <c r="F5053" s="111"/>
      <c r="G5053" s="111"/>
      <c r="H5053" s="148"/>
      <c r="I5053" s="111" t="s">
        <v>198</v>
      </c>
      <c r="J5053" s="148" t="e">
        <f>AVERAGE(I5044,J5043,K5043,M5043,N5043,L5044)</f>
        <v>#DIV/0!</v>
      </c>
      <c r="K5053" s="148" t="e">
        <f>STDEV(I5044,J5043,K5043,L5044,M5043,N5043)</f>
        <v>#DIV/0!</v>
      </c>
      <c r="L5053" s="148" t="e">
        <f t="shared" ref="L5053:L5057" si="841">ROUND((K5053/J5053)*100,2)&amp;"%"</f>
        <v>#DIV/0!</v>
      </c>
      <c r="M5053" s="111"/>
      <c r="N5053" s="111"/>
      <c r="O5053" s="148"/>
      <c r="P5053" s="111" t="s">
        <v>198</v>
      </c>
      <c r="Q5053" s="148" t="e">
        <f>AVERAGE(P5044,Q5043,R5043,T5043,U5043,S5044)</f>
        <v>#DIV/0!</v>
      </c>
      <c r="R5053" s="148" t="e">
        <f>STDEV(P5044,Q5043,R5043,S5044,T5043,U5043)</f>
        <v>#DIV/0!</v>
      </c>
      <c r="S5053" s="148" t="e">
        <f t="shared" ref="S5053:S5057" si="842">ROUND((R5053/Q5053)*100,2)&amp;"%"</f>
        <v>#DIV/0!</v>
      </c>
      <c r="T5053" s="111"/>
      <c r="U5053" s="111"/>
    </row>
    <row r="5054" spans="2:21" x14ac:dyDescent="0.3">
      <c r="B5054" s="111" t="s">
        <v>200</v>
      </c>
      <c r="C5054" s="148" t="e">
        <f>AVERAGE(B5046,C5045,D5044,E5043,F5048,G5047)</f>
        <v>#DIV/0!</v>
      </c>
      <c r="D5054" s="148" t="e">
        <f>STDEV(B5046,C5045,D5044,E5043,F5048,G5047)</f>
        <v>#DIV/0!</v>
      </c>
      <c r="E5054" s="148" t="e">
        <f t="shared" si="840"/>
        <v>#DIV/0!</v>
      </c>
      <c r="F5054" s="111"/>
      <c r="G5054" s="111"/>
      <c r="H5054" s="148"/>
      <c r="I5054" s="111" t="s">
        <v>200</v>
      </c>
      <c r="J5054" s="148" t="e">
        <f>AVERAGE(I5046,J5045,K5044,L5043,M5048,N5047)</f>
        <v>#DIV/0!</v>
      </c>
      <c r="K5054" s="148" t="e">
        <f>STDEV(I5046,J5045,K5044,L5043,M5048,N5047)</f>
        <v>#DIV/0!</v>
      </c>
      <c r="L5054" s="148" t="e">
        <f t="shared" si="841"/>
        <v>#DIV/0!</v>
      </c>
      <c r="M5054" s="111"/>
      <c r="N5054" s="111"/>
      <c r="O5054" s="148"/>
      <c r="P5054" s="111" t="s">
        <v>200</v>
      </c>
      <c r="Q5054" s="148" t="e">
        <f>AVERAGE(P5046,Q5045,R5044,S5043,T5048,U5047)</f>
        <v>#DIV/0!</v>
      </c>
      <c r="R5054" s="148" t="e">
        <f>STDEV(P5046,Q5045,R5044,S5043,T5048,U5047)</f>
        <v>#DIV/0!</v>
      </c>
      <c r="S5054" s="148" t="e">
        <f t="shared" si="842"/>
        <v>#DIV/0!</v>
      </c>
      <c r="T5054" s="111"/>
      <c r="U5054" s="111"/>
    </row>
    <row r="5055" spans="2:21" x14ac:dyDescent="0.3">
      <c r="B5055" s="111" t="s">
        <v>201</v>
      </c>
      <c r="C5055" s="148" t="e">
        <f>AVERAGE(B5047,C5048,D5048,E5047,F5046,G5045)</f>
        <v>#DIV/0!</v>
      </c>
      <c r="D5055" s="148" t="e">
        <f>STDEV(B5047,C5048,D5048,E5047,F5046,G5045)</f>
        <v>#DIV/0!</v>
      </c>
      <c r="E5055" s="148" t="e">
        <f t="shared" si="840"/>
        <v>#DIV/0!</v>
      </c>
      <c r="F5055" s="111"/>
      <c r="G5055" s="111"/>
      <c r="H5055" s="148"/>
      <c r="I5055" s="111" t="s">
        <v>201</v>
      </c>
      <c r="J5055" s="148" t="e">
        <f>AVERAGE(I5047,J5048,K5048,L5047,M5046,N5045)</f>
        <v>#DIV/0!</v>
      </c>
      <c r="K5055" s="148" t="e">
        <f>STDEV(I5047,J5048,K5048,L5047,M5046,N5045)</f>
        <v>#DIV/0!</v>
      </c>
      <c r="L5055" s="148" t="e">
        <f t="shared" si="841"/>
        <v>#DIV/0!</v>
      </c>
      <c r="M5055" s="111"/>
      <c r="N5055" s="111"/>
      <c r="O5055" s="148"/>
      <c r="P5055" s="111" t="s">
        <v>201</v>
      </c>
      <c r="Q5055" s="148" t="e">
        <f>AVERAGE(P5047,Q5048,R5048,S5047,T5046,U5045)</f>
        <v>#DIV/0!</v>
      </c>
      <c r="R5055" s="148" t="e">
        <f>STDEV(P5047,Q5048,R5048,S5047,T5046,U5045)</f>
        <v>#DIV/0!</v>
      </c>
      <c r="S5055" s="148" t="e">
        <f t="shared" si="842"/>
        <v>#DIV/0!</v>
      </c>
      <c r="T5055" s="111"/>
      <c r="U5055" s="111"/>
    </row>
    <row r="5056" spans="2:21" x14ac:dyDescent="0.3">
      <c r="B5056" s="111" t="s">
        <v>202</v>
      </c>
      <c r="C5056" s="148" t="e">
        <f>AVERAGE(B5049,C5047,D5046,G5044,F5049,E5050)</f>
        <v>#DIV/0!</v>
      </c>
      <c r="D5056" s="148" t="e">
        <f>STDEV(B5049,C5047,D5046,G5044,F5049,E5050)</f>
        <v>#DIV/0!</v>
      </c>
      <c r="E5056" s="148" t="e">
        <f t="shared" si="840"/>
        <v>#DIV/0!</v>
      </c>
      <c r="F5056" s="111"/>
      <c r="G5056" s="111"/>
      <c r="H5056" s="148"/>
      <c r="I5056" s="111" t="s">
        <v>202</v>
      </c>
      <c r="J5056" s="148" t="e">
        <f>AVERAGE(I5049,J5047,K5046,N5044,M5049,L5050)</f>
        <v>#DIV/0!</v>
      </c>
      <c r="K5056" s="148" t="e">
        <f>STDEV(I5049,J5047,K5046,N5044,M5049,L5050)</f>
        <v>#DIV/0!</v>
      </c>
      <c r="L5056" s="148" t="e">
        <f t="shared" si="841"/>
        <v>#DIV/0!</v>
      </c>
      <c r="M5056" s="111"/>
      <c r="N5056" s="111"/>
      <c r="O5056" s="148"/>
      <c r="P5056" s="111" t="s">
        <v>202</v>
      </c>
      <c r="Q5056" s="148" t="e">
        <f>AVERAGE(P5049,Q5047,R5046,U5044,T5049,S5050)</f>
        <v>#DIV/0!</v>
      </c>
      <c r="R5056" s="148" t="e">
        <f>STDEV(P5049,Q5047,R5046,U5044,T5049,S5050)</f>
        <v>#DIV/0!</v>
      </c>
      <c r="S5056" s="148" t="e">
        <f t="shared" si="842"/>
        <v>#DIV/0!</v>
      </c>
      <c r="T5056" s="111"/>
      <c r="U5056" s="111"/>
    </row>
    <row r="5057" spans="2:21" x14ac:dyDescent="0.3">
      <c r="B5057" s="111" t="s">
        <v>204</v>
      </c>
      <c r="C5057" s="148" t="e">
        <f>AVERAGE(B5050,C5049,D5050,E5049,F5050,G5049)</f>
        <v>#DIV/0!</v>
      </c>
      <c r="D5057" s="148" t="e">
        <f>STDEV(B5050,C5049,D5050,E5049,F5050,G5049)</f>
        <v>#DIV/0!</v>
      </c>
      <c r="E5057" s="148" t="e">
        <f t="shared" si="840"/>
        <v>#DIV/0!</v>
      </c>
      <c r="F5057" s="111"/>
      <c r="G5057" s="111"/>
      <c r="H5057" s="148"/>
      <c r="I5057" s="111" t="s">
        <v>204</v>
      </c>
      <c r="J5057" s="148" t="e">
        <f>AVERAGE(I5050,J5049,K5050,L5049,M5050,N5049)</f>
        <v>#DIV/0!</v>
      </c>
      <c r="K5057" s="148" t="e">
        <f>STDEV(I5050,J5049,K5050,L5049,M5050,N5049)</f>
        <v>#DIV/0!</v>
      </c>
      <c r="L5057" s="148" t="e">
        <f t="shared" si="841"/>
        <v>#DIV/0!</v>
      </c>
      <c r="M5057" s="111"/>
      <c r="N5057" s="111"/>
      <c r="O5057" s="148"/>
      <c r="P5057" s="111" t="s">
        <v>204</v>
      </c>
      <c r="Q5057" s="148" t="e">
        <f>AVERAGE(P5050,Q5049,R5050,S5049,T5050,U5049)</f>
        <v>#DIV/0!</v>
      </c>
      <c r="R5057" s="148" t="e">
        <f>STDEV(P5050,Q5049,R5050,S5049,T5050,U5049)</f>
        <v>#DIV/0!</v>
      </c>
      <c r="S5057" s="148" t="e">
        <f t="shared" si="842"/>
        <v>#DIV/0!</v>
      </c>
      <c r="T5057" s="111"/>
      <c r="U5057" s="111"/>
    </row>
    <row r="5058" spans="2:21" x14ac:dyDescent="0.3">
      <c r="B5058" s="111"/>
      <c r="C5058" s="111"/>
      <c r="D5058" s="111"/>
      <c r="E5058" s="111"/>
      <c r="F5058" s="111"/>
      <c r="G5058" s="111"/>
      <c r="H5058" s="148"/>
      <c r="I5058" s="111"/>
      <c r="J5058" s="111"/>
      <c r="K5058" s="111"/>
      <c r="L5058" s="111"/>
      <c r="M5058" s="111"/>
      <c r="N5058" s="111"/>
      <c r="O5058" s="148"/>
      <c r="P5058" s="111"/>
      <c r="Q5058" s="111"/>
      <c r="R5058" s="111"/>
      <c r="S5058" s="111"/>
      <c r="T5058" s="111"/>
      <c r="U5058" s="111"/>
    </row>
    <row r="5059" spans="2:21" x14ac:dyDescent="0.3">
      <c r="B5059" s="52" t="s">
        <v>194</v>
      </c>
      <c r="C5059" s="106"/>
      <c r="D5059" s="106"/>
      <c r="E5059" s="106"/>
      <c r="F5059" s="106"/>
      <c r="G5059" s="106"/>
      <c r="H5059" s="106"/>
      <c r="I5059" s="52" t="s">
        <v>195</v>
      </c>
      <c r="J5059" s="106"/>
      <c r="K5059" s="106"/>
      <c r="L5059" s="106"/>
      <c r="M5059" s="106"/>
      <c r="N5059" s="106"/>
      <c r="O5059" s="106"/>
      <c r="P5059" s="52" t="s">
        <v>196</v>
      </c>
      <c r="Q5059" s="106"/>
      <c r="R5059" s="106"/>
      <c r="S5059" s="106"/>
      <c r="T5059" s="106"/>
      <c r="U5059" s="106"/>
    </row>
    <row r="5060" spans="2:21" x14ac:dyDescent="0.3">
      <c r="B5060" s="131"/>
      <c r="C5060" s="131"/>
      <c r="D5060" s="131"/>
      <c r="E5060" s="131"/>
      <c r="F5060" s="131"/>
      <c r="G5060" s="131"/>
      <c r="H5060" s="106"/>
      <c r="I5060" s="131"/>
      <c r="J5060" s="131"/>
      <c r="K5060" s="131"/>
      <c r="L5060" s="131"/>
      <c r="M5060" s="131"/>
      <c r="N5060" s="131"/>
      <c r="O5060" s="106"/>
      <c r="P5060" s="131"/>
      <c r="Q5060" s="131"/>
      <c r="R5060" s="131"/>
      <c r="S5060" s="131"/>
      <c r="T5060" s="131"/>
      <c r="U5060" s="131"/>
    </row>
    <row r="5061" spans="2:21" x14ac:dyDescent="0.3">
      <c r="B5061" s="132"/>
      <c r="C5061" s="133"/>
      <c r="D5061" s="133"/>
      <c r="E5061" s="134"/>
      <c r="F5061" s="133"/>
      <c r="G5061" s="133"/>
      <c r="H5061" s="106"/>
      <c r="I5061" s="132"/>
      <c r="J5061" s="133"/>
      <c r="K5061" s="133"/>
      <c r="L5061" s="134"/>
      <c r="M5061" s="133"/>
      <c r="N5061" s="133"/>
      <c r="O5061" s="106"/>
      <c r="P5061" s="132"/>
      <c r="Q5061" s="133"/>
      <c r="R5061" s="133"/>
      <c r="S5061" s="134"/>
      <c r="T5061" s="133"/>
      <c r="U5061" s="133"/>
    </row>
    <row r="5062" spans="2:21" x14ac:dyDescent="0.3">
      <c r="B5062" s="133"/>
      <c r="C5062" s="132"/>
      <c r="D5062" s="134"/>
      <c r="E5062" s="133"/>
      <c r="F5062" s="135"/>
      <c r="G5062" s="136"/>
      <c r="H5062" s="106"/>
      <c r="I5062" s="133"/>
      <c r="J5062" s="132"/>
      <c r="K5062" s="134"/>
      <c r="L5062" s="133"/>
      <c r="M5062" s="135"/>
      <c r="N5062" s="136"/>
      <c r="O5062" s="106"/>
      <c r="P5062" s="133"/>
      <c r="Q5062" s="132"/>
      <c r="R5062" s="134"/>
      <c r="S5062" s="133"/>
      <c r="T5062" s="135"/>
      <c r="U5062" s="136"/>
    </row>
    <row r="5063" spans="2:21" x14ac:dyDescent="0.3">
      <c r="B5063" s="135"/>
      <c r="C5063" s="134"/>
      <c r="D5063" s="132"/>
      <c r="E5063" s="135"/>
      <c r="F5063" s="135"/>
      <c r="G5063" s="137"/>
      <c r="H5063" s="106"/>
      <c r="I5063" s="135"/>
      <c r="J5063" s="134"/>
      <c r="K5063" s="132"/>
      <c r="L5063" s="135"/>
      <c r="M5063" s="135"/>
      <c r="N5063" s="137"/>
      <c r="O5063" s="106"/>
      <c r="P5063" s="135"/>
      <c r="Q5063" s="134"/>
      <c r="R5063" s="132"/>
      <c r="S5063" s="135"/>
      <c r="T5063" s="135"/>
      <c r="U5063" s="137"/>
    </row>
    <row r="5064" spans="2:21" x14ac:dyDescent="0.3">
      <c r="B5064" s="134"/>
      <c r="C5064" s="135"/>
      <c r="D5064" s="136"/>
      <c r="E5064" s="132"/>
      <c r="F5064" s="137"/>
      <c r="G5064" s="135"/>
      <c r="H5064" s="106"/>
      <c r="I5064" s="134"/>
      <c r="J5064" s="135"/>
      <c r="K5064" s="136"/>
      <c r="L5064" s="132"/>
      <c r="M5064" s="137"/>
      <c r="N5064" s="135"/>
      <c r="O5064" s="106"/>
      <c r="P5064" s="134"/>
      <c r="Q5064" s="135"/>
      <c r="R5064" s="136"/>
      <c r="S5064" s="132"/>
      <c r="T5064" s="137"/>
      <c r="U5064" s="135"/>
    </row>
    <row r="5065" spans="2:21" x14ac:dyDescent="0.3">
      <c r="B5065" s="137"/>
      <c r="C5065" s="136"/>
      <c r="D5065" s="135"/>
      <c r="E5065" s="137"/>
      <c r="F5065" s="132"/>
      <c r="G5065" s="134"/>
      <c r="H5065" s="106"/>
      <c r="I5065" s="137"/>
      <c r="J5065" s="136"/>
      <c r="K5065" s="135"/>
      <c r="L5065" s="137"/>
      <c r="M5065" s="132"/>
      <c r="N5065" s="134"/>
      <c r="O5065" s="106"/>
      <c r="P5065" s="137"/>
      <c r="Q5065" s="136"/>
      <c r="R5065" s="135"/>
      <c r="S5065" s="137"/>
      <c r="T5065" s="132"/>
      <c r="U5065" s="134"/>
    </row>
    <row r="5066" spans="2:21" x14ac:dyDescent="0.3">
      <c r="B5066" s="135"/>
      <c r="C5066" s="137"/>
      <c r="D5066" s="137"/>
      <c r="E5066" s="135"/>
      <c r="F5066" s="134"/>
      <c r="G5066" s="132"/>
      <c r="H5066" s="106"/>
      <c r="I5066" s="135"/>
      <c r="J5066" s="137"/>
      <c r="K5066" s="137"/>
      <c r="L5066" s="135"/>
      <c r="M5066" s="134"/>
      <c r="N5066" s="132"/>
      <c r="O5066" s="106"/>
      <c r="P5066" s="135"/>
      <c r="Q5066" s="137"/>
      <c r="R5066" s="137"/>
      <c r="S5066" s="135"/>
      <c r="T5066" s="134"/>
      <c r="U5066" s="132"/>
    </row>
    <row r="5067" spans="2:21" x14ac:dyDescent="0.3">
      <c r="B5067" s="136"/>
      <c r="C5067" s="138"/>
      <c r="D5067" s="135"/>
      <c r="E5067" s="138"/>
      <c r="F5067" s="136"/>
      <c r="G5067" s="138"/>
      <c r="H5067" s="106"/>
      <c r="I5067" s="136"/>
      <c r="J5067" s="138"/>
      <c r="K5067" s="135"/>
      <c r="L5067" s="138"/>
      <c r="M5067" s="136"/>
      <c r="N5067" s="138"/>
      <c r="O5067" s="106"/>
      <c r="P5067" s="136"/>
      <c r="Q5067" s="138"/>
      <c r="R5067" s="135"/>
      <c r="S5067" s="138"/>
      <c r="T5067" s="136"/>
      <c r="U5067" s="138"/>
    </row>
    <row r="5068" spans="2:21" x14ac:dyDescent="0.3">
      <c r="B5068" s="145"/>
      <c r="C5068" s="146"/>
      <c r="D5068" s="145"/>
      <c r="E5068" s="147"/>
      <c r="F5068" s="145"/>
      <c r="G5068" s="146"/>
      <c r="H5068" s="106"/>
      <c r="I5068" s="145"/>
      <c r="J5068" s="146"/>
      <c r="K5068" s="145"/>
      <c r="L5068" s="147"/>
      <c r="M5068" s="145"/>
      <c r="N5068" s="146"/>
      <c r="O5068" s="106"/>
      <c r="P5068" s="145"/>
      <c r="Q5068" s="146"/>
      <c r="R5068" s="145"/>
      <c r="S5068" s="147"/>
      <c r="T5068" s="145"/>
      <c r="U5068" s="146"/>
    </row>
    <row r="5069" spans="2:21" x14ac:dyDescent="0.3">
      <c r="B5069" s="148"/>
      <c r="C5069" s="111" t="s">
        <v>197</v>
      </c>
      <c r="D5069" s="111" t="s">
        <v>3</v>
      </c>
      <c r="E5069" s="111" t="s">
        <v>203</v>
      </c>
      <c r="F5069" s="148"/>
      <c r="G5069" s="148"/>
      <c r="H5069" s="148"/>
      <c r="I5069" s="148"/>
      <c r="J5069" s="111" t="s">
        <v>197</v>
      </c>
      <c r="K5069" s="111" t="s">
        <v>3</v>
      </c>
      <c r="L5069" s="111" t="s">
        <v>203</v>
      </c>
      <c r="M5069" s="148"/>
      <c r="N5069" s="148"/>
      <c r="O5069" s="148"/>
      <c r="P5069" s="148"/>
      <c r="Q5069" s="111" t="s">
        <v>197</v>
      </c>
      <c r="R5069" s="111" t="s">
        <v>3</v>
      </c>
      <c r="S5069" s="111" t="s">
        <v>203</v>
      </c>
      <c r="T5069" s="148"/>
      <c r="U5069" s="148"/>
    </row>
    <row r="5070" spans="2:21" x14ac:dyDescent="0.3">
      <c r="B5070" s="111" t="s">
        <v>199</v>
      </c>
      <c r="C5070" s="148" t="e">
        <f>AVERAGE(B5061,C5062,D5063,E5064,F5065,G5066)</f>
        <v>#DIV/0!</v>
      </c>
      <c r="D5070" s="148" t="e">
        <f>STDEV(B5061,C5062,D5063,E5064,F5065,G5066)</f>
        <v>#DIV/0!</v>
      </c>
      <c r="E5070" s="148" t="e">
        <f>ROUND((D5070/C5070)*100,2)&amp;"%"</f>
        <v>#DIV/0!</v>
      </c>
      <c r="F5070" s="148"/>
      <c r="G5070" s="148"/>
      <c r="H5070" s="148"/>
      <c r="I5070" s="111" t="s">
        <v>199</v>
      </c>
      <c r="J5070" s="148" t="e">
        <f>AVERAGE(I5061,J5062,K5063,L5064,M5065,N5066)</f>
        <v>#DIV/0!</v>
      </c>
      <c r="K5070" s="148" t="e">
        <f>STDEV(I5061,J5062,K5063,L5064,M5065,N5066)</f>
        <v>#DIV/0!</v>
      </c>
      <c r="L5070" s="148" t="e">
        <f>ROUND((K5070/J5070)*100,2)&amp;"%"</f>
        <v>#DIV/0!</v>
      </c>
      <c r="M5070" s="148"/>
      <c r="N5070" s="148"/>
      <c r="O5070" s="148"/>
      <c r="P5070" s="111" t="s">
        <v>199</v>
      </c>
      <c r="Q5070" s="148" t="e">
        <f>AVERAGE(P5061,Q5062,R5063,S5064,T5065,U5066)</f>
        <v>#DIV/0!</v>
      </c>
      <c r="R5070" s="148" t="e">
        <f>STDEV(P5061,Q5062,R5063,S5064,T5065,U5066)</f>
        <v>#DIV/0!</v>
      </c>
      <c r="S5070" s="148" t="e">
        <f>ROUND((R5070/Q5070)*100,2)&amp;"%"</f>
        <v>#DIV/0!</v>
      </c>
      <c r="T5070" s="148"/>
      <c r="U5070" s="148"/>
    </row>
    <row r="5071" spans="2:21" x14ac:dyDescent="0.3">
      <c r="B5071" s="111" t="s">
        <v>198</v>
      </c>
      <c r="C5071" s="148" t="e">
        <f>AVERAGE(B5062,C5061,D5061,F5061,G5061,E5062)</f>
        <v>#DIV/0!</v>
      </c>
      <c r="D5071" s="148" t="e">
        <f>STDEV(B5062,C5061,D5061,E5062,F5061,G5061)</f>
        <v>#DIV/0!</v>
      </c>
      <c r="E5071" s="148" t="e">
        <f t="shared" ref="E5071:E5075" si="843">ROUND((D5071/C5071)*100,2)&amp;"%"</f>
        <v>#DIV/0!</v>
      </c>
      <c r="F5071" s="111"/>
      <c r="G5071" s="111"/>
      <c r="H5071" s="148"/>
      <c r="I5071" s="111" t="s">
        <v>198</v>
      </c>
      <c r="J5071" s="148" t="e">
        <f>AVERAGE(I5062,J5061,K5061,M5061,N5061,L5062)</f>
        <v>#DIV/0!</v>
      </c>
      <c r="K5071" s="148" t="e">
        <f>STDEV(I5062,J5061,K5061,L5062,M5061,N5061)</f>
        <v>#DIV/0!</v>
      </c>
      <c r="L5071" s="148" t="e">
        <f t="shared" ref="L5071:L5075" si="844">ROUND((K5071/J5071)*100,2)&amp;"%"</f>
        <v>#DIV/0!</v>
      </c>
      <c r="M5071" s="111"/>
      <c r="N5071" s="111"/>
      <c r="O5071" s="148"/>
      <c r="P5071" s="111" t="s">
        <v>198</v>
      </c>
      <c r="Q5071" s="148" t="e">
        <f>AVERAGE(P5062,Q5061,R5061,T5061,U5061,S5062)</f>
        <v>#DIV/0!</v>
      </c>
      <c r="R5071" s="148" t="e">
        <f>STDEV(P5062,Q5061,R5061,S5062,T5061,U5061)</f>
        <v>#DIV/0!</v>
      </c>
      <c r="S5071" s="148" t="e">
        <f t="shared" ref="S5071:S5075" si="845">ROUND((R5071/Q5071)*100,2)&amp;"%"</f>
        <v>#DIV/0!</v>
      </c>
      <c r="T5071" s="111"/>
      <c r="U5071" s="111"/>
    </row>
    <row r="5072" spans="2:21" x14ac:dyDescent="0.3">
      <c r="B5072" s="111" t="s">
        <v>200</v>
      </c>
      <c r="C5072" s="148" t="e">
        <f>AVERAGE(B5064,C5063,D5062,E5061,F5066,G5065)</f>
        <v>#DIV/0!</v>
      </c>
      <c r="D5072" s="148" t="e">
        <f>STDEV(B5064,C5063,D5062,E5061,F5066,G5065)</f>
        <v>#DIV/0!</v>
      </c>
      <c r="E5072" s="148" t="e">
        <f t="shared" si="843"/>
        <v>#DIV/0!</v>
      </c>
      <c r="F5072" s="111"/>
      <c r="G5072" s="111"/>
      <c r="H5072" s="148"/>
      <c r="I5072" s="111" t="s">
        <v>200</v>
      </c>
      <c r="J5072" s="148" t="e">
        <f>AVERAGE(I5064,J5063,K5062,L5061,M5066,N5065)</f>
        <v>#DIV/0!</v>
      </c>
      <c r="K5072" s="148" t="e">
        <f>STDEV(I5064,J5063,K5062,L5061,M5066,N5065)</f>
        <v>#DIV/0!</v>
      </c>
      <c r="L5072" s="148" t="e">
        <f t="shared" si="844"/>
        <v>#DIV/0!</v>
      </c>
      <c r="M5072" s="111"/>
      <c r="N5072" s="111"/>
      <c r="O5072" s="148"/>
      <c r="P5072" s="111" t="s">
        <v>200</v>
      </c>
      <c r="Q5072" s="148" t="e">
        <f>AVERAGE(P5064,Q5063,R5062,S5061,T5066,U5065)</f>
        <v>#DIV/0!</v>
      </c>
      <c r="R5072" s="148" t="e">
        <f>STDEV(P5064,Q5063,R5062,S5061,T5066,U5065)</f>
        <v>#DIV/0!</v>
      </c>
      <c r="S5072" s="148" t="e">
        <f t="shared" si="845"/>
        <v>#DIV/0!</v>
      </c>
      <c r="T5072" s="111"/>
      <c r="U5072" s="111"/>
    </row>
    <row r="5073" spans="2:21" x14ac:dyDescent="0.3">
      <c r="B5073" s="111" t="s">
        <v>201</v>
      </c>
      <c r="C5073" s="148" t="e">
        <f>AVERAGE(B5065,C5066,D5066,E5065,F5064,G5063)</f>
        <v>#DIV/0!</v>
      </c>
      <c r="D5073" s="148" t="e">
        <f>STDEV(B5065,C5066,D5066,E5065,F5064,G5063)</f>
        <v>#DIV/0!</v>
      </c>
      <c r="E5073" s="148" t="e">
        <f t="shared" si="843"/>
        <v>#DIV/0!</v>
      </c>
      <c r="F5073" s="111"/>
      <c r="G5073" s="111"/>
      <c r="H5073" s="148"/>
      <c r="I5073" s="111" t="s">
        <v>201</v>
      </c>
      <c r="J5073" s="148" t="e">
        <f>AVERAGE(I5065,J5066,K5066,L5065,M5064,N5063)</f>
        <v>#DIV/0!</v>
      </c>
      <c r="K5073" s="148" t="e">
        <f>STDEV(I5065,J5066,K5066,L5065,M5064,N5063)</f>
        <v>#DIV/0!</v>
      </c>
      <c r="L5073" s="148" t="e">
        <f t="shared" si="844"/>
        <v>#DIV/0!</v>
      </c>
      <c r="M5073" s="111"/>
      <c r="N5073" s="111"/>
      <c r="O5073" s="148"/>
      <c r="P5073" s="111" t="s">
        <v>201</v>
      </c>
      <c r="Q5073" s="148" t="e">
        <f>AVERAGE(P5065,Q5066,R5066,S5065,T5064,U5063)</f>
        <v>#DIV/0!</v>
      </c>
      <c r="R5073" s="148" t="e">
        <f>STDEV(P5065,Q5066,R5066,S5065,T5064,U5063)</f>
        <v>#DIV/0!</v>
      </c>
      <c r="S5073" s="148" t="e">
        <f t="shared" si="845"/>
        <v>#DIV/0!</v>
      </c>
      <c r="T5073" s="111"/>
      <c r="U5073" s="111"/>
    </row>
    <row r="5074" spans="2:21" x14ac:dyDescent="0.3">
      <c r="B5074" s="111" t="s">
        <v>202</v>
      </c>
      <c r="C5074" s="148" t="e">
        <f>AVERAGE(B5067,C5065,D5064,G5062,F5067,E5068)</f>
        <v>#DIV/0!</v>
      </c>
      <c r="D5074" s="148" t="e">
        <f>STDEV(B5067,C5065,D5064,G5062,F5067,E5068)</f>
        <v>#DIV/0!</v>
      </c>
      <c r="E5074" s="148" t="e">
        <f t="shared" si="843"/>
        <v>#DIV/0!</v>
      </c>
      <c r="F5074" s="111"/>
      <c r="G5074" s="111"/>
      <c r="H5074" s="148"/>
      <c r="I5074" s="111" t="s">
        <v>202</v>
      </c>
      <c r="J5074" s="148" t="e">
        <f>AVERAGE(I5067,J5065,K5064,N5062,M5067,L5068)</f>
        <v>#DIV/0!</v>
      </c>
      <c r="K5074" s="148" t="e">
        <f>STDEV(I5067,J5065,K5064,N5062,M5067,L5068)</f>
        <v>#DIV/0!</v>
      </c>
      <c r="L5074" s="148" t="e">
        <f t="shared" si="844"/>
        <v>#DIV/0!</v>
      </c>
      <c r="M5074" s="111"/>
      <c r="N5074" s="111"/>
      <c r="O5074" s="148"/>
      <c r="P5074" s="111" t="s">
        <v>202</v>
      </c>
      <c r="Q5074" s="148" t="e">
        <f>AVERAGE(P5067,Q5065,R5064,U5062,T5067,S5068)</f>
        <v>#DIV/0!</v>
      </c>
      <c r="R5074" s="148" t="e">
        <f>STDEV(P5067,Q5065,R5064,U5062,T5067,S5068)</f>
        <v>#DIV/0!</v>
      </c>
      <c r="S5074" s="148" t="e">
        <f t="shared" si="845"/>
        <v>#DIV/0!</v>
      </c>
      <c r="T5074" s="111"/>
      <c r="U5074" s="111"/>
    </row>
    <row r="5075" spans="2:21" x14ac:dyDescent="0.3">
      <c r="B5075" s="111" t="s">
        <v>204</v>
      </c>
      <c r="C5075" s="148" t="e">
        <f>AVERAGE(B5068,C5067,D5068,E5067,F5068,G5067)</f>
        <v>#DIV/0!</v>
      </c>
      <c r="D5075" s="148" t="e">
        <f>STDEV(B5068,C5067,D5068,E5067,F5068,G5067)</f>
        <v>#DIV/0!</v>
      </c>
      <c r="E5075" s="148" t="e">
        <f t="shared" si="843"/>
        <v>#DIV/0!</v>
      </c>
      <c r="F5075" s="111"/>
      <c r="G5075" s="111"/>
      <c r="H5075" s="148"/>
      <c r="I5075" s="111" t="s">
        <v>204</v>
      </c>
      <c r="J5075" s="148" t="e">
        <f>AVERAGE(I5068,J5067,K5068,L5067,M5068,N5067)</f>
        <v>#DIV/0!</v>
      </c>
      <c r="K5075" s="148" t="e">
        <f>STDEV(I5068,J5067,K5068,L5067,M5068,N5067)</f>
        <v>#DIV/0!</v>
      </c>
      <c r="L5075" s="148" t="e">
        <f t="shared" si="844"/>
        <v>#DIV/0!</v>
      </c>
      <c r="M5075" s="111"/>
      <c r="N5075" s="111"/>
      <c r="O5075" s="148"/>
      <c r="P5075" s="111" t="s">
        <v>204</v>
      </c>
      <c r="Q5075" s="148" t="e">
        <f>AVERAGE(P5068,Q5067,R5068,S5067,T5068,U5067)</f>
        <v>#DIV/0!</v>
      </c>
      <c r="R5075" s="148" t="e">
        <f>STDEV(P5068,Q5067,R5068,S5067,T5068,U5067)</f>
        <v>#DIV/0!</v>
      </c>
      <c r="S5075" s="148" t="e">
        <f t="shared" si="845"/>
        <v>#DIV/0!</v>
      </c>
      <c r="T5075" s="111"/>
      <c r="U5075" s="111"/>
    </row>
    <row r="5076" spans="2:21" x14ac:dyDescent="0.3">
      <c r="B5076" s="111"/>
      <c r="C5076" s="111"/>
      <c r="D5076" s="111"/>
      <c r="E5076" s="111"/>
      <c r="F5076" s="111"/>
      <c r="G5076" s="111"/>
      <c r="H5076" s="148"/>
      <c r="I5076" s="111"/>
      <c r="J5076" s="111"/>
      <c r="K5076" s="111"/>
      <c r="L5076" s="111"/>
      <c r="M5076" s="111"/>
      <c r="N5076" s="111"/>
      <c r="O5076" s="148"/>
      <c r="P5076" s="111"/>
      <c r="Q5076" s="111"/>
      <c r="R5076" s="111"/>
      <c r="S5076" s="111"/>
      <c r="T5076" s="111"/>
      <c r="U5076" s="111"/>
    </row>
    <row r="5077" spans="2:21" x14ac:dyDescent="0.3">
      <c r="B5077" s="52" t="s">
        <v>194</v>
      </c>
      <c r="C5077" s="106"/>
      <c r="D5077" s="106"/>
      <c r="E5077" s="106"/>
      <c r="F5077" s="106"/>
      <c r="G5077" s="106"/>
      <c r="H5077" s="106"/>
      <c r="I5077" s="52" t="s">
        <v>195</v>
      </c>
      <c r="J5077" s="106"/>
      <c r="K5077" s="106"/>
      <c r="L5077" s="106"/>
      <c r="M5077" s="106"/>
      <c r="N5077" s="106"/>
      <c r="O5077" s="106"/>
      <c r="P5077" s="52" t="s">
        <v>196</v>
      </c>
      <c r="Q5077" s="106"/>
      <c r="R5077" s="106"/>
      <c r="S5077" s="106"/>
      <c r="T5077" s="106"/>
      <c r="U5077" s="106"/>
    </row>
    <row r="5078" spans="2:21" x14ac:dyDescent="0.3">
      <c r="B5078" s="131"/>
      <c r="C5078" s="131"/>
      <c r="D5078" s="131"/>
      <c r="E5078" s="131"/>
      <c r="F5078" s="131"/>
      <c r="G5078" s="131"/>
      <c r="H5078" s="106"/>
      <c r="I5078" s="131"/>
      <c r="J5078" s="131"/>
      <c r="K5078" s="131"/>
      <c r="L5078" s="131"/>
      <c r="M5078" s="131"/>
      <c r="N5078" s="131"/>
      <c r="O5078" s="106"/>
      <c r="P5078" s="131"/>
      <c r="Q5078" s="131"/>
      <c r="R5078" s="131"/>
      <c r="S5078" s="131"/>
      <c r="T5078" s="131"/>
      <c r="U5078" s="131"/>
    </row>
    <row r="5079" spans="2:21" x14ac:dyDescent="0.3">
      <c r="B5079" s="132"/>
      <c r="C5079" s="133"/>
      <c r="D5079" s="133"/>
      <c r="E5079" s="134"/>
      <c r="F5079" s="133"/>
      <c r="G5079" s="133"/>
      <c r="H5079" s="106"/>
      <c r="I5079" s="132"/>
      <c r="J5079" s="133"/>
      <c r="K5079" s="133"/>
      <c r="L5079" s="134"/>
      <c r="M5079" s="133"/>
      <c r="N5079" s="133"/>
      <c r="O5079" s="106"/>
      <c r="P5079" s="132"/>
      <c r="Q5079" s="133"/>
      <c r="R5079" s="133"/>
      <c r="S5079" s="134"/>
      <c r="T5079" s="133"/>
      <c r="U5079" s="133"/>
    </row>
    <row r="5080" spans="2:21" x14ac:dyDescent="0.3">
      <c r="B5080" s="133"/>
      <c r="C5080" s="132"/>
      <c r="D5080" s="134"/>
      <c r="E5080" s="133"/>
      <c r="F5080" s="135"/>
      <c r="G5080" s="136"/>
      <c r="H5080" s="106"/>
      <c r="I5080" s="133"/>
      <c r="J5080" s="132"/>
      <c r="K5080" s="134"/>
      <c r="L5080" s="133"/>
      <c r="M5080" s="135"/>
      <c r="N5080" s="136"/>
      <c r="O5080" s="106"/>
      <c r="P5080" s="133"/>
      <c r="Q5080" s="132"/>
      <c r="R5080" s="134"/>
      <c r="S5080" s="133"/>
      <c r="T5080" s="135"/>
      <c r="U5080" s="136"/>
    </row>
    <row r="5081" spans="2:21" x14ac:dyDescent="0.3">
      <c r="B5081" s="135"/>
      <c r="C5081" s="134"/>
      <c r="D5081" s="132"/>
      <c r="E5081" s="135"/>
      <c r="F5081" s="135"/>
      <c r="G5081" s="137"/>
      <c r="H5081" s="106"/>
      <c r="I5081" s="135"/>
      <c r="J5081" s="134"/>
      <c r="K5081" s="132"/>
      <c r="L5081" s="135"/>
      <c r="M5081" s="135"/>
      <c r="N5081" s="137"/>
      <c r="O5081" s="106"/>
      <c r="P5081" s="135"/>
      <c r="Q5081" s="134"/>
      <c r="R5081" s="132"/>
      <c r="S5081" s="135"/>
      <c r="T5081" s="135"/>
      <c r="U5081" s="137"/>
    </row>
    <row r="5082" spans="2:21" x14ac:dyDescent="0.3">
      <c r="B5082" s="134"/>
      <c r="C5082" s="135"/>
      <c r="D5082" s="136"/>
      <c r="E5082" s="132"/>
      <c r="F5082" s="137"/>
      <c r="G5082" s="135"/>
      <c r="H5082" s="106"/>
      <c r="I5082" s="134"/>
      <c r="J5082" s="135"/>
      <c r="K5082" s="136"/>
      <c r="L5082" s="132"/>
      <c r="M5082" s="137"/>
      <c r="N5082" s="135"/>
      <c r="O5082" s="106"/>
      <c r="P5082" s="134"/>
      <c r="Q5082" s="135"/>
      <c r="R5082" s="136"/>
      <c r="S5082" s="132"/>
      <c r="T5082" s="137"/>
      <c r="U5082" s="135"/>
    </row>
    <row r="5083" spans="2:21" x14ac:dyDescent="0.3">
      <c r="B5083" s="137"/>
      <c r="C5083" s="136"/>
      <c r="D5083" s="135"/>
      <c r="E5083" s="137"/>
      <c r="F5083" s="132"/>
      <c r="G5083" s="134"/>
      <c r="H5083" s="106"/>
      <c r="I5083" s="137"/>
      <c r="J5083" s="136"/>
      <c r="K5083" s="135"/>
      <c r="L5083" s="137"/>
      <c r="M5083" s="132"/>
      <c r="N5083" s="134"/>
      <c r="O5083" s="106"/>
      <c r="P5083" s="137"/>
      <c r="Q5083" s="136"/>
      <c r="R5083" s="135"/>
      <c r="S5083" s="137"/>
      <c r="T5083" s="132"/>
      <c r="U5083" s="134"/>
    </row>
    <row r="5084" spans="2:21" x14ac:dyDescent="0.3">
      <c r="B5084" s="135"/>
      <c r="C5084" s="137"/>
      <c r="D5084" s="137"/>
      <c r="E5084" s="135"/>
      <c r="F5084" s="134"/>
      <c r="G5084" s="132"/>
      <c r="H5084" s="106"/>
      <c r="I5084" s="135"/>
      <c r="J5084" s="137"/>
      <c r="K5084" s="137"/>
      <c r="L5084" s="135"/>
      <c r="M5084" s="134"/>
      <c r="N5084" s="132"/>
      <c r="O5084" s="106"/>
      <c r="P5084" s="135"/>
      <c r="Q5084" s="137"/>
      <c r="R5084" s="137"/>
      <c r="S5084" s="135"/>
      <c r="T5084" s="134"/>
      <c r="U5084" s="132"/>
    </row>
    <row r="5085" spans="2:21" x14ac:dyDescent="0.3">
      <c r="B5085" s="136"/>
      <c r="C5085" s="138"/>
      <c r="D5085" s="135"/>
      <c r="E5085" s="138"/>
      <c r="F5085" s="136"/>
      <c r="G5085" s="138"/>
      <c r="H5085" s="106"/>
      <c r="I5085" s="136"/>
      <c r="J5085" s="138"/>
      <c r="K5085" s="135"/>
      <c r="L5085" s="138"/>
      <c r="M5085" s="136"/>
      <c r="N5085" s="138"/>
      <c r="O5085" s="106"/>
      <c r="P5085" s="136"/>
      <c r="Q5085" s="138"/>
      <c r="R5085" s="135"/>
      <c r="S5085" s="138"/>
      <c r="T5085" s="136"/>
      <c r="U5085" s="138"/>
    </row>
    <row r="5086" spans="2:21" x14ac:dyDescent="0.3">
      <c r="B5086" s="145"/>
      <c r="C5086" s="146"/>
      <c r="D5086" s="145"/>
      <c r="E5086" s="147"/>
      <c r="F5086" s="145"/>
      <c r="G5086" s="146"/>
      <c r="H5086" s="106"/>
      <c r="I5086" s="145"/>
      <c r="J5086" s="146"/>
      <c r="K5086" s="145"/>
      <c r="L5086" s="147"/>
      <c r="M5086" s="145"/>
      <c r="N5086" s="146"/>
      <c r="O5086" s="106"/>
      <c r="P5086" s="145"/>
      <c r="Q5086" s="146"/>
      <c r="R5086" s="145"/>
      <c r="S5086" s="147"/>
      <c r="T5086" s="145"/>
      <c r="U5086" s="146"/>
    </row>
    <row r="5087" spans="2:21" x14ac:dyDescent="0.3">
      <c r="B5087" s="148"/>
      <c r="C5087" s="111" t="s">
        <v>197</v>
      </c>
      <c r="D5087" s="111" t="s">
        <v>3</v>
      </c>
      <c r="E5087" s="111" t="s">
        <v>203</v>
      </c>
      <c r="F5087" s="148"/>
      <c r="G5087" s="148"/>
      <c r="H5087" s="148"/>
      <c r="I5087" s="148"/>
      <c r="J5087" s="111" t="s">
        <v>197</v>
      </c>
      <c r="K5087" s="111" t="s">
        <v>3</v>
      </c>
      <c r="L5087" s="111" t="s">
        <v>203</v>
      </c>
      <c r="M5087" s="148"/>
      <c r="N5087" s="148"/>
      <c r="O5087" s="148"/>
      <c r="P5087" s="148"/>
      <c r="Q5087" s="111" t="s">
        <v>197</v>
      </c>
      <c r="R5087" s="111" t="s">
        <v>3</v>
      </c>
      <c r="S5087" s="111" t="s">
        <v>203</v>
      </c>
      <c r="T5087" s="148"/>
      <c r="U5087" s="148"/>
    </row>
    <row r="5088" spans="2:21" x14ac:dyDescent="0.3">
      <c r="B5088" s="111" t="s">
        <v>199</v>
      </c>
      <c r="C5088" s="148" t="e">
        <f>AVERAGE(B5079,C5080,D5081,E5082,F5083,G5084)</f>
        <v>#DIV/0!</v>
      </c>
      <c r="D5088" s="148" t="e">
        <f>STDEV(B5079,C5080,D5081,E5082,F5083,G5084)</f>
        <v>#DIV/0!</v>
      </c>
      <c r="E5088" s="148" t="e">
        <f>ROUND((D5088/C5088)*100,2)&amp;"%"</f>
        <v>#DIV/0!</v>
      </c>
      <c r="F5088" s="148"/>
      <c r="G5088" s="148"/>
      <c r="H5088" s="148"/>
      <c r="I5088" s="111" t="s">
        <v>199</v>
      </c>
      <c r="J5088" s="148" t="e">
        <f>AVERAGE(I5079,J5080,K5081,L5082,M5083,N5084)</f>
        <v>#DIV/0!</v>
      </c>
      <c r="K5088" s="148" t="e">
        <f>STDEV(I5079,J5080,K5081,L5082,M5083,N5084)</f>
        <v>#DIV/0!</v>
      </c>
      <c r="L5088" s="148" t="e">
        <f>ROUND((K5088/J5088)*100,2)&amp;"%"</f>
        <v>#DIV/0!</v>
      </c>
      <c r="M5088" s="148"/>
      <c r="N5088" s="148"/>
      <c r="O5088" s="148"/>
      <c r="P5088" s="111" t="s">
        <v>199</v>
      </c>
      <c r="Q5088" s="148" t="e">
        <f>AVERAGE(P5079,Q5080,R5081,S5082,T5083,U5084)</f>
        <v>#DIV/0!</v>
      </c>
      <c r="R5088" s="148" t="e">
        <f>STDEV(P5079,Q5080,R5081,S5082,T5083,U5084)</f>
        <v>#DIV/0!</v>
      </c>
      <c r="S5088" s="148" t="e">
        <f>ROUND((R5088/Q5088)*100,2)&amp;"%"</f>
        <v>#DIV/0!</v>
      </c>
      <c r="T5088" s="148"/>
      <c r="U5088" s="148"/>
    </row>
    <row r="5089" spans="2:21" x14ac:dyDescent="0.3">
      <c r="B5089" s="111" t="s">
        <v>198</v>
      </c>
      <c r="C5089" s="148" t="e">
        <f>AVERAGE(B5080,C5079,D5079,F5079,G5079,E5080)</f>
        <v>#DIV/0!</v>
      </c>
      <c r="D5089" s="148" t="e">
        <f>STDEV(B5080,C5079,D5079,E5080,F5079,G5079)</f>
        <v>#DIV/0!</v>
      </c>
      <c r="E5089" s="148" t="e">
        <f t="shared" ref="E5089:E5093" si="846">ROUND((D5089/C5089)*100,2)&amp;"%"</f>
        <v>#DIV/0!</v>
      </c>
      <c r="F5089" s="111"/>
      <c r="G5089" s="111"/>
      <c r="H5089" s="148"/>
      <c r="I5089" s="111" t="s">
        <v>198</v>
      </c>
      <c r="J5089" s="148" t="e">
        <f>AVERAGE(I5080,J5079,K5079,M5079,N5079,L5080)</f>
        <v>#DIV/0!</v>
      </c>
      <c r="K5089" s="148" t="e">
        <f>STDEV(I5080,J5079,K5079,L5080,M5079,N5079)</f>
        <v>#DIV/0!</v>
      </c>
      <c r="L5089" s="148" t="e">
        <f t="shared" ref="L5089:L5093" si="847">ROUND((K5089/J5089)*100,2)&amp;"%"</f>
        <v>#DIV/0!</v>
      </c>
      <c r="M5089" s="111"/>
      <c r="N5089" s="111"/>
      <c r="O5089" s="148"/>
      <c r="P5089" s="111" t="s">
        <v>198</v>
      </c>
      <c r="Q5089" s="148" t="e">
        <f>AVERAGE(P5080,Q5079,R5079,T5079,U5079,S5080)</f>
        <v>#DIV/0!</v>
      </c>
      <c r="R5089" s="148" t="e">
        <f>STDEV(P5080,Q5079,R5079,S5080,T5079,U5079)</f>
        <v>#DIV/0!</v>
      </c>
      <c r="S5089" s="148" t="e">
        <f t="shared" ref="S5089:S5093" si="848">ROUND((R5089/Q5089)*100,2)&amp;"%"</f>
        <v>#DIV/0!</v>
      </c>
      <c r="T5089" s="111"/>
      <c r="U5089" s="111"/>
    </row>
    <row r="5090" spans="2:21" x14ac:dyDescent="0.3">
      <c r="B5090" s="111" t="s">
        <v>200</v>
      </c>
      <c r="C5090" s="148" t="e">
        <f>AVERAGE(B5082,C5081,D5080,E5079,F5084,G5083)</f>
        <v>#DIV/0!</v>
      </c>
      <c r="D5090" s="148" t="e">
        <f>STDEV(B5082,C5081,D5080,E5079,F5084,G5083)</f>
        <v>#DIV/0!</v>
      </c>
      <c r="E5090" s="148" t="e">
        <f t="shared" si="846"/>
        <v>#DIV/0!</v>
      </c>
      <c r="F5090" s="111"/>
      <c r="G5090" s="111"/>
      <c r="H5090" s="148"/>
      <c r="I5090" s="111" t="s">
        <v>200</v>
      </c>
      <c r="J5090" s="148" t="e">
        <f>AVERAGE(I5082,J5081,K5080,L5079,M5084,N5083)</f>
        <v>#DIV/0!</v>
      </c>
      <c r="K5090" s="148" t="e">
        <f>STDEV(I5082,J5081,K5080,L5079,M5084,N5083)</f>
        <v>#DIV/0!</v>
      </c>
      <c r="L5090" s="148" t="e">
        <f t="shared" si="847"/>
        <v>#DIV/0!</v>
      </c>
      <c r="M5090" s="111"/>
      <c r="N5090" s="111"/>
      <c r="O5090" s="148"/>
      <c r="P5090" s="111" t="s">
        <v>200</v>
      </c>
      <c r="Q5090" s="148" t="e">
        <f>AVERAGE(P5082,Q5081,R5080,S5079,T5084,U5083)</f>
        <v>#DIV/0!</v>
      </c>
      <c r="R5090" s="148" t="e">
        <f>STDEV(P5082,Q5081,R5080,S5079,T5084,U5083)</f>
        <v>#DIV/0!</v>
      </c>
      <c r="S5090" s="148" t="e">
        <f t="shared" si="848"/>
        <v>#DIV/0!</v>
      </c>
      <c r="T5090" s="111"/>
      <c r="U5090" s="111"/>
    </row>
    <row r="5091" spans="2:21" x14ac:dyDescent="0.3">
      <c r="B5091" s="111" t="s">
        <v>201</v>
      </c>
      <c r="C5091" s="148" t="e">
        <f>AVERAGE(B5083,C5084,D5084,E5083,F5082,G5081)</f>
        <v>#DIV/0!</v>
      </c>
      <c r="D5091" s="148" t="e">
        <f>STDEV(B5083,C5084,D5084,E5083,F5082,G5081)</f>
        <v>#DIV/0!</v>
      </c>
      <c r="E5091" s="148" t="e">
        <f t="shared" si="846"/>
        <v>#DIV/0!</v>
      </c>
      <c r="F5091" s="111"/>
      <c r="G5091" s="111"/>
      <c r="H5091" s="148"/>
      <c r="I5091" s="111" t="s">
        <v>201</v>
      </c>
      <c r="J5091" s="148" t="e">
        <f>AVERAGE(I5083,J5084,K5084,L5083,M5082,N5081)</f>
        <v>#DIV/0!</v>
      </c>
      <c r="K5091" s="148" t="e">
        <f>STDEV(I5083,J5084,K5084,L5083,M5082,N5081)</f>
        <v>#DIV/0!</v>
      </c>
      <c r="L5091" s="148" t="e">
        <f t="shared" si="847"/>
        <v>#DIV/0!</v>
      </c>
      <c r="M5091" s="111"/>
      <c r="N5091" s="111"/>
      <c r="O5091" s="148"/>
      <c r="P5091" s="111" t="s">
        <v>201</v>
      </c>
      <c r="Q5091" s="148" t="e">
        <f>AVERAGE(P5083,Q5084,R5084,S5083,T5082,U5081)</f>
        <v>#DIV/0!</v>
      </c>
      <c r="R5091" s="148" t="e">
        <f>STDEV(P5083,Q5084,R5084,S5083,T5082,U5081)</f>
        <v>#DIV/0!</v>
      </c>
      <c r="S5091" s="148" t="e">
        <f t="shared" si="848"/>
        <v>#DIV/0!</v>
      </c>
      <c r="T5091" s="111"/>
      <c r="U5091" s="111"/>
    </row>
    <row r="5092" spans="2:21" x14ac:dyDescent="0.3">
      <c r="B5092" s="111" t="s">
        <v>202</v>
      </c>
      <c r="C5092" s="148" t="e">
        <f>AVERAGE(B5085,C5083,D5082,G5080,F5085,E5086)</f>
        <v>#DIV/0!</v>
      </c>
      <c r="D5092" s="148" t="e">
        <f>STDEV(B5085,C5083,D5082,G5080,F5085,E5086)</f>
        <v>#DIV/0!</v>
      </c>
      <c r="E5092" s="148" t="e">
        <f t="shared" si="846"/>
        <v>#DIV/0!</v>
      </c>
      <c r="F5092" s="111"/>
      <c r="G5092" s="111"/>
      <c r="H5092" s="148"/>
      <c r="I5092" s="111" t="s">
        <v>202</v>
      </c>
      <c r="J5092" s="148" t="e">
        <f>AVERAGE(I5085,J5083,K5082,N5080,M5085,L5086)</f>
        <v>#DIV/0!</v>
      </c>
      <c r="K5092" s="148" t="e">
        <f>STDEV(I5085,J5083,K5082,N5080,M5085,L5086)</f>
        <v>#DIV/0!</v>
      </c>
      <c r="L5092" s="148" t="e">
        <f t="shared" si="847"/>
        <v>#DIV/0!</v>
      </c>
      <c r="M5092" s="111"/>
      <c r="N5092" s="111"/>
      <c r="O5092" s="148"/>
      <c r="P5092" s="111" t="s">
        <v>202</v>
      </c>
      <c r="Q5092" s="148" t="e">
        <f>AVERAGE(P5085,Q5083,R5082,U5080,T5085,S5086)</f>
        <v>#DIV/0!</v>
      </c>
      <c r="R5092" s="148" t="e">
        <f>STDEV(P5085,Q5083,R5082,U5080,T5085,S5086)</f>
        <v>#DIV/0!</v>
      </c>
      <c r="S5092" s="148" t="e">
        <f t="shared" si="848"/>
        <v>#DIV/0!</v>
      </c>
      <c r="T5092" s="111"/>
      <c r="U5092" s="111"/>
    </row>
    <row r="5093" spans="2:21" x14ac:dyDescent="0.3">
      <c r="B5093" s="111" t="s">
        <v>204</v>
      </c>
      <c r="C5093" s="148" t="e">
        <f>AVERAGE(B5086,C5085,D5086,E5085,F5086,G5085)</f>
        <v>#DIV/0!</v>
      </c>
      <c r="D5093" s="148" t="e">
        <f>STDEV(B5086,C5085,D5086,E5085,F5086,G5085)</f>
        <v>#DIV/0!</v>
      </c>
      <c r="E5093" s="148" t="e">
        <f t="shared" si="846"/>
        <v>#DIV/0!</v>
      </c>
      <c r="F5093" s="111"/>
      <c r="G5093" s="111"/>
      <c r="H5093" s="148"/>
      <c r="I5093" s="111" t="s">
        <v>204</v>
      </c>
      <c r="J5093" s="148" t="e">
        <f>AVERAGE(I5086,J5085,K5086,L5085,M5086,N5085)</f>
        <v>#DIV/0!</v>
      </c>
      <c r="K5093" s="148" t="e">
        <f>STDEV(I5086,J5085,K5086,L5085,M5086,N5085)</f>
        <v>#DIV/0!</v>
      </c>
      <c r="L5093" s="148" t="e">
        <f t="shared" si="847"/>
        <v>#DIV/0!</v>
      </c>
      <c r="M5093" s="111"/>
      <c r="N5093" s="111"/>
      <c r="O5093" s="148"/>
      <c r="P5093" s="111" t="s">
        <v>204</v>
      </c>
      <c r="Q5093" s="148" t="e">
        <f>AVERAGE(P5086,Q5085,R5086,S5085,T5086,U5085)</f>
        <v>#DIV/0!</v>
      </c>
      <c r="R5093" s="148" t="e">
        <f>STDEV(P5086,Q5085,R5086,S5085,T5086,U5085)</f>
        <v>#DIV/0!</v>
      </c>
      <c r="S5093" s="148" t="e">
        <f t="shared" si="848"/>
        <v>#DIV/0!</v>
      </c>
      <c r="T5093" s="111"/>
      <c r="U5093" s="111"/>
    </row>
    <row r="5094" spans="2:21" x14ac:dyDescent="0.3">
      <c r="B5094" s="111"/>
      <c r="C5094" s="111"/>
      <c r="D5094" s="111"/>
      <c r="E5094" s="111"/>
      <c r="F5094" s="111"/>
      <c r="G5094" s="111"/>
      <c r="H5094" s="148"/>
      <c r="I5094" s="111"/>
      <c r="J5094" s="111"/>
      <c r="K5094" s="111"/>
      <c r="L5094" s="111"/>
      <c r="M5094" s="111"/>
      <c r="N5094" s="111"/>
      <c r="O5094" s="148"/>
      <c r="P5094" s="111"/>
      <c r="Q5094" s="111"/>
      <c r="R5094" s="111"/>
      <c r="S5094" s="111"/>
      <c r="T5094" s="111"/>
      <c r="U5094" s="111"/>
    </row>
    <row r="5095" spans="2:21" x14ac:dyDescent="0.3">
      <c r="B5095" s="52" t="s">
        <v>194</v>
      </c>
      <c r="C5095" s="106"/>
      <c r="D5095" s="106"/>
      <c r="E5095" s="106"/>
      <c r="F5095" s="106"/>
      <c r="G5095" s="106"/>
      <c r="H5095" s="106"/>
      <c r="I5095" s="52" t="s">
        <v>195</v>
      </c>
      <c r="J5095" s="106"/>
      <c r="K5095" s="106"/>
      <c r="L5095" s="106"/>
      <c r="M5095" s="106"/>
      <c r="N5095" s="106"/>
      <c r="O5095" s="106"/>
      <c r="P5095" s="52" t="s">
        <v>196</v>
      </c>
      <c r="Q5095" s="106"/>
      <c r="R5095" s="106"/>
      <c r="S5095" s="106"/>
      <c r="T5095" s="106"/>
      <c r="U5095" s="106"/>
    </row>
    <row r="5096" spans="2:21" x14ac:dyDescent="0.3">
      <c r="B5096" s="131"/>
      <c r="C5096" s="131"/>
      <c r="D5096" s="131"/>
      <c r="E5096" s="131"/>
      <c r="F5096" s="131"/>
      <c r="G5096" s="131"/>
      <c r="H5096" s="106"/>
      <c r="I5096" s="131"/>
      <c r="J5096" s="131"/>
      <c r="K5096" s="131"/>
      <c r="L5096" s="131"/>
      <c r="M5096" s="131"/>
      <c r="N5096" s="131"/>
      <c r="O5096" s="106"/>
      <c r="P5096" s="131"/>
      <c r="Q5096" s="131"/>
      <c r="R5096" s="131"/>
      <c r="S5096" s="131"/>
      <c r="T5096" s="131"/>
      <c r="U5096" s="131"/>
    </row>
    <row r="5097" spans="2:21" x14ac:dyDescent="0.3">
      <c r="B5097" s="132"/>
      <c r="C5097" s="133"/>
      <c r="D5097" s="133"/>
      <c r="E5097" s="134"/>
      <c r="F5097" s="133"/>
      <c r="G5097" s="133"/>
      <c r="H5097" s="106"/>
      <c r="I5097" s="132"/>
      <c r="J5097" s="133"/>
      <c r="K5097" s="133"/>
      <c r="L5097" s="134"/>
      <c r="M5097" s="133"/>
      <c r="N5097" s="133"/>
      <c r="O5097" s="106"/>
      <c r="P5097" s="132"/>
      <c r="Q5097" s="133"/>
      <c r="R5097" s="133"/>
      <c r="S5097" s="134"/>
      <c r="T5097" s="133"/>
      <c r="U5097" s="133"/>
    </row>
    <row r="5098" spans="2:21" x14ac:dyDescent="0.3">
      <c r="B5098" s="133"/>
      <c r="C5098" s="132"/>
      <c r="D5098" s="134"/>
      <c r="E5098" s="133"/>
      <c r="F5098" s="135"/>
      <c r="G5098" s="136"/>
      <c r="H5098" s="106"/>
      <c r="I5098" s="133"/>
      <c r="J5098" s="132"/>
      <c r="K5098" s="134"/>
      <c r="L5098" s="133"/>
      <c r="M5098" s="135"/>
      <c r="N5098" s="136"/>
      <c r="O5098" s="106"/>
      <c r="P5098" s="133"/>
      <c r="Q5098" s="132"/>
      <c r="R5098" s="134"/>
      <c r="S5098" s="133"/>
      <c r="T5098" s="135"/>
      <c r="U5098" s="136"/>
    </row>
    <row r="5099" spans="2:21" x14ac:dyDescent="0.3">
      <c r="B5099" s="135"/>
      <c r="C5099" s="134"/>
      <c r="D5099" s="132"/>
      <c r="E5099" s="135"/>
      <c r="F5099" s="135"/>
      <c r="G5099" s="137"/>
      <c r="H5099" s="106"/>
      <c r="I5099" s="135"/>
      <c r="J5099" s="134"/>
      <c r="K5099" s="132"/>
      <c r="L5099" s="135"/>
      <c r="M5099" s="135"/>
      <c r="N5099" s="137"/>
      <c r="O5099" s="106"/>
      <c r="P5099" s="135"/>
      <c r="Q5099" s="134"/>
      <c r="R5099" s="132"/>
      <c r="S5099" s="135"/>
      <c r="T5099" s="135"/>
      <c r="U5099" s="137"/>
    </row>
    <row r="5100" spans="2:21" x14ac:dyDescent="0.3">
      <c r="B5100" s="134"/>
      <c r="C5100" s="135"/>
      <c r="D5100" s="136"/>
      <c r="E5100" s="132"/>
      <c r="F5100" s="137"/>
      <c r="G5100" s="135"/>
      <c r="H5100" s="106"/>
      <c r="I5100" s="134"/>
      <c r="J5100" s="135"/>
      <c r="K5100" s="136"/>
      <c r="L5100" s="132"/>
      <c r="M5100" s="137"/>
      <c r="N5100" s="135"/>
      <c r="O5100" s="106"/>
      <c r="P5100" s="134"/>
      <c r="Q5100" s="135"/>
      <c r="R5100" s="136"/>
      <c r="S5100" s="132"/>
      <c r="T5100" s="137"/>
      <c r="U5100" s="135"/>
    </row>
    <row r="5101" spans="2:21" x14ac:dyDescent="0.3">
      <c r="B5101" s="137"/>
      <c r="C5101" s="136"/>
      <c r="D5101" s="135"/>
      <c r="E5101" s="137"/>
      <c r="F5101" s="132"/>
      <c r="G5101" s="134"/>
      <c r="H5101" s="106"/>
      <c r="I5101" s="137"/>
      <c r="J5101" s="136"/>
      <c r="K5101" s="135"/>
      <c r="L5101" s="137"/>
      <c r="M5101" s="132"/>
      <c r="N5101" s="134"/>
      <c r="O5101" s="106"/>
      <c r="P5101" s="137"/>
      <c r="Q5101" s="136"/>
      <c r="R5101" s="135"/>
      <c r="S5101" s="137"/>
      <c r="T5101" s="132"/>
      <c r="U5101" s="134"/>
    </row>
    <row r="5102" spans="2:21" x14ac:dyDescent="0.3">
      <c r="B5102" s="135"/>
      <c r="C5102" s="137"/>
      <c r="D5102" s="137"/>
      <c r="E5102" s="135"/>
      <c r="F5102" s="134"/>
      <c r="G5102" s="132"/>
      <c r="H5102" s="106"/>
      <c r="I5102" s="135"/>
      <c r="J5102" s="137"/>
      <c r="K5102" s="137"/>
      <c r="L5102" s="135"/>
      <c r="M5102" s="134"/>
      <c r="N5102" s="132"/>
      <c r="O5102" s="106"/>
      <c r="P5102" s="135"/>
      <c r="Q5102" s="137"/>
      <c r="R5102" s="137"/>
      <c r="S5102" s="135"/>
      <c r="T5102" s="134"/>
      <c r="U5102" s="132"/>
    </row>
    <row r="5103" spans="2:21" x14ac:dyDescent="0.3">
      <c r="B5103" s="136"/>
      <c r="C5103" s="138"/>
      <c r="D5103" s="135"/>
      <c r="E5103" s="138"/>
      <c r="F5103" s="136"/>
      <c r="G5103" s="138"/>
      <c r="H5103" s="106"/>
      <c r="I5103" s="136"/>
      <c r="J5103" s="138"/>
      <c r="K5103" s="135"/>
      <c r="L5103" s="138"/>
      <c r="M5103" s="136"/>
      <c r="N5103" s="138"/>
      <c r="O5103" s="106"/>
      <c r="P5103" s="136"/>
      <c r="Q5103" s="138"/>
      <c r="R5103" s="135"/>
      <c r="S5103" s="138"/>
      <c r="T5103" s="136"/>
      <c r="U5103" s="138"/>
    </row>
    <row r="5104" spans="2:21" x14ac:dyDescent="0.3">
      <c r="B5104" s="145"/>
      <c r="C5104" s="146"/>
      <c r="D5104" s="145"/>
      <c r="E5104" s="147"/>
      <c r="F5104" s="145"/>
      <c r="G5104" s="146"/>
      <c r="H5104" s="106"/>
      <c r="I5104" s="145"/>
      <c r="J5104" s="146"/>
      <c r="K5104" s="145"/>
      <c r="L5104" s="147"/>
      <c r="M5104" s="145"/>
      <c r="N5104" s="146"/>
      <c r="O5104" s="106"/>
      <c r="P5104" s="145"/>
      <c r="Q5104" s="146"/>
      <c r="R5104" s="145"/>
      <c r="S5104" s="147"/>
      <c r="T5104" s="145"/>
      <c r="U5104" s="146"/>
    </row>
    <row r="5105" spans="2:21" x14ac:dyDescent="0.3">
      <c r="B5105" s="148"/>
      <c r="C5105" s="111" t="s">
        <v>197</v>
      </c>
      <c r="D5105" s="111" t="s">
        <v>3</v>
      </c>
      <c r="E5105" s="111" t="s">
        <v>203</v>
      </c>
      <c r="F5105" s="148"/>
      <c r="G5105" s="148"/>
      <c r="H5105" s="148"/>
      <c r="I5105" s="148"/>
      <c r="J5105" s="111" t="s">
        <v>197</v>
      </c>
      <c r="K5105" s="111" t="s">
        <v>3</v>
      </c>
      <c r="L5105" s="111" t="s">
        <v>203</v>
      </c>
      <c r="M5105" s="148"/>
      <c r="N5105" s="148"/>
      <c r="O5105" s="148"/>
      <c r="P5105" s="148"/>
      <c r="Q5105" s="111" t="s">
        <v>197</v>
      </c>
      <c r="R5105" s="111" t="s">
        <v>3</v>
      </c>
      <c r="S5105" s="111" t="s">
        <v>203</v>
      </c>
      <c r="T5105" s="148"/>
      <c r="U5105" s="148"/>
    </row>
    <row r="5106" spans="2:21" x14ac:dyDescent="0.3">
      <c r="B5106" s="111" t="s">
        <v>199</v>
      </c>
      <c r="C5106" s="148" t="e">
        <f>AVERAGE(B5097,C5098,D5099,E5100,F5101,G5102)</f>
        <v>#DIV/0!</v>
      </c>
      <c r="D5106" s="148" t="e">
        <f>STDEV(B5097,C5098,D5099,E5100,F5101,G5102)</f>
        <v>#DIV/0!</v>
      </c>
      <c r="E5106" s="148" t="e">
        <f>ROUND((D5106/C5106)*100,2)&amp;"%"</f>
        <v>#DIV/0!</v>
      </c>
      <c r="F5106" s="148"/>
      <c r="G5106" s="148"/>
      <c r="H5106" s="148"/>
      <c r="I5106" s="111" t="s">
        <v>199</v>
      </c>
      <c r="J5106" s="148" t="e">
        <f>AVERAGE(I5097,J5098,K5099,L5100,M5101,N5102)</f>
        <v>#DIV/0!</v>
      </c>
      <c r="K5106" s="148" t="e">
        <f>STDEV(I5097,J5098,K5099,L5100,M5101,N5102)</f>
        <v>#DIV/0!</v>
      </c>
      <c r="L5106" s="148" t="e">
        <f>ROUND((K5106/J5106)*100,2)&amp;"%"</f>
        <v>#DIV/0!</v>
      </c>
      <c r="M5106" s="148"/>
      <c r="N5106" s="148"/>
      <c r="O5106" s="148"/>
      <c r="P5106" s="111" t="s">
        <v>199</v>
      </c>
      <c r="Q5106" s="148" t="e">
        <f>AVERAGE(P5097,Q5098,R5099,S5100,T5101,U5102)</f>
        <v>#DIV/0!</v>
      </c>
      <c r="R5106" s="148" t="e">
        <f>STDEV(P5097,Q5098,R5099,S5100,T5101,U5102)</f>
        <v>#DIV/0!</v>
      </c>
      <c r="S5106" s="148" t="e">
        <f>ROUND((R5106/Q5106)*100,2)&amp;"%"</f>
        <v>#DIV/0!</v>
      </c>
      <c r="T5106" s="148"/>
      <c r="U5106" s="148"/>
    </row>
    <row r="5107" spans="2:21" x14ac:dyDescent="0.3">
      <c r="B5107" s="111" t="s">
        <v>198</v>
      </c>
      <c r="C5107" s="148" t="e">
        <f>AVERAGE(B5098,C5097,D5097,F5097,G5097,E5098)</f>
        <v>#DIV/0!</v>
      </c>
      <c r="D5107" s="148" t="e">
        <f>STDEV(B5098,C5097,D5097,E5098,F5097,G5097)</f>
        <v>#DIV/0!</v>
      </c>
      <c r="E5107" s="148" t="e">
        <f t="shared" ref="E5107:E5111" si="849">ROUND((D5107/C5107)*100,2)&amp;"%"</f>
        <v>#DIV/0!</v>
      </c>
      <c r="F5107" s="111"/>
      <c r="G5107" s="111"/>
      <c r="H5107" s="148"/>
      <c r="I5107" s="111" t="s">
        <v>198</v>
      </c>
      <c r="J5107" s="148" t="e">
        <f>AVERAGE(I5098,J5097,K5097,M5097,N5097,L5098)</f>
        <v>#DIV/0!</v>
      </c>
      <c r="K5107" s="148" t="e">
        <f>STDEV(I5098,J5097,K5097,L5098,M5097,N5097)</f>
        <v>#DIV/0!</v>
      </c>
      <c r="L5107" s="148" t="e">
        <f t="shared" ref="L5107:L5111" si="850">ROUND((K5107/J5107)*100,2)&amp;"%"</f>
        <v>#DIV/0!</v>
      </c>
      <c r="M5107" s="111"/>
      <c r="N5107" s="111"/>
      <c r="O5107" s="148"/>
      <c r="P5107" s="111" t="s">
        <v>198</v>
      </c>
      <c r="Q5107" s="148" t="e">
        <f>AVERAGE(P5098,Q5097,R5097,T5097,U5097,S5098)</f>
        <v>#DIV/0!</v>
      </c>
      <c r="R5107" s="148" t="e">
        <f>STDEV(P5098,Q5097,R5097,S5098,T5097,U5097)</f>
        <v>#DIV/0!</v>
      </c>
      <c r="S5107" s="148" t="e">
        <f t="shared" ref="S5107:S5111" si="851">ROUND((R5107/Q5107)*100,2)&amp;"%"</f>
        <v>#DIV/0!</v>
      </c>
      <c r="T5107" s="111"/>
      <c r="U5107" s="111"/>
    </row>
    <row r="5108" spans="2:21" x14ac:dyDescent="0.3">
      <c r="B5108" s="111" t="s">
        <v>200</v>
      </c>
      <c r="C5108" s="148" t="e">
        <f>AVERAGE(B5100,C5099,D5098,E5097,F5102,G5101)</f>
        <v>#DIV/0!</v>
      </c>
      <c r="D5108" s="148" t="e">
        <f>STDEV(B5100,C5099,D5098,E5097,F5102,G5101)</f>
        <v>#DIV/0!</v>
      </c>
      <c r="E5108" s="148" t="e">
        <f t="shared" si="849"/>
        <v>#DIV/0!</v>
      </c>
      <c r="F5108" s="111"/>
      <c r="G5108" s="111"/>
      <c r="H5108" s="148"/>
      <c r="I5108" s="111" t="s">
        <v>200</v>
      </c>
      <c r="J5108" s="148" t="e">
        <f>AVERAGE(I5100,J5099,K5098,L5097,M5102,N5101)</f>
        <v>#DIV/0!</v>
      </c>
      <c r="K5108" s="148" t="e">
        <f>STDEV(I5100,J5099,K5098,L5097,M5102,N5101)</f>
        <v>#DIV/0!</v>
      </c>
      <c r="L5108" s="148" t="e">
        <f t="shared" si="850"/>
        <v>#DIV/0!</v>
      </c>
      <c r="M5108" s="111"/>
      <c r="N5108" s="111"/>
      <c r="O5108" s="148"/>
      <c r="P5108" s="111" t="s">
        <v>200</v>
      </c>
      <c r="Q5108" s="148" t="e">
        <f>AVERAGE(P5100,Q5099,R5098,S5097,T5102,U5101)</f>
        <v>#DIV/0!</v>
      </c>
      <c r="R5108" s="148" t="e">
        <f>STDEV(P5100,Q5099,R5098,S5097,T5102,U5101)</f>
        <v>#DIV/0!</v>
      </c>
      <c r="S5108" s="148" t="e">
        <f t="shared" si="851"/>
        <v>#DIV/0!</v>
      </c>
      <c r="T5108" s="111"/>
      <c r="U5108" s="111"/>
    </row>
    <row r="5109" spans="2:21" x14ac:dyDescent="0.3">
      <c r="B5109" s="111" t="s">
        <v>201</v>
      </c>
      <c r="C5109" s="148" t="e">
        <f>AVERAGE(B5101,C5102,D5102,E5101,F5100,G5099)</f>
        <v>#DIV/0!</v>
      </c>
      <c r="D5109" s="148" t="e">
        <f>STDEV(B5101,C5102,D5102,E5101,F5100,G5099)</f>
        <v>#DIV/0!</v>
      </c>
      <c r="E5109" s="148" t="e">
        <f t="shared" si="849"/>
        <v>#DIV/0!</v>
      </c>
      <c r="F5109" s="111"/>
      <c r="G5109" s="111"/>
      <c r="H5109" s="148"/>
      <c r="I5109" s="111" t="s">
        <v>201</v>
      </c>
      <c r="J5109" s="148" t="e">
        <f>AVERAGE(I5101,J5102,K5102,L5101,M5100,N5099)</f>
        <v>#DIV/0!</v>
      </c>
      <c r="K5109" s="148" t="e">
        <f>STDEV(I5101,J5102,K5102,L5101,M5100,N5099)</f>
        <v>#DIV/0!</v>
      </c>
      <c r="L5109" s="148" t="e">
        <f t="shared" si="850"/>
        <v>#DIV/0!</v>
      </c>
      <c r="M5109" s="111"/>
      <c r="N5109" s="111"/>
      <c r="O5109" s="148"/>
      <c r="P5109" s="111" t="s">
        <v>201</v>
      </c>
      <c r="Q5109" s="148" t="e">
        <f>AVERAGE(P5101,Q5102,R5102,S5101,T5100,U5099)</f>
        <v>#DIV/0!</v>
      </c>
      <c r="R5109" s="148" t="e">
        <f>STDEV(P5101,Q5102,R5102,S5101,T5100,U5099)</f>
        <v>#DIV/0!</v>
      </c>
      <c r="S5109" s="148" t="e">
        <f t="shared" si="851"/>
        <v>#DIV/0!</v>
      </c>
      <c r="T5109" s="111"/>
      <c r="U5109" s="111"/>
    </row>
    <row r="5110" spans="2:21" x14ac:dyDescent="0.3">
      <c r="B5110" s="111" t="s">
        <v>202</v>
      </c>
      <c r="C5110" s="148" t="e">
        <f>AVERAGE(B5103,C5101,D5100,G5098,F5103,E5104)</f>
        <v>#DIV/0!</v>
      </c>
      <c r="D5110" s="148" t="e">
        <f>STDEV(B5103,C5101,D5100,G5098,F5103,E5104)</f>
        <v>#DIV/0!</v>
      </c>
      <c r="E5110" s="148" t="e">
        <f t="shared" si="849"/>
        <v>#DIV/0!</v>
      </c>
      <c r="F5110" s="111"/>
      <c r="G5110" s="111"/>
      <c r="H5110" s="148"/>
      <c r="I5110" s="111" t="s">
        <v>202</v>
      </c>
      <c r="J5110" s="148" t="e">
        <f>AVERAGE(I5103,J5101,K5100,N5098,M5103,L5104)</f>
        <v>#DIV/0!</v>
      </c>
      <c r="K5110" s="148" t="e">
        <f>STDEV(I5103,J5101,K5100,N5098,M5103,L5104)</f>
        <v>#DIV/0!</v>
      </c>
      <c r="L5110" s="148" t="e">
        <f t="shared" si="850"/>
        <v>#DIV/0!</v>
      </c>
      <c r="M5110" s="111"/>
      <c r="N5110" s="111"/>
      <c r="O5110" s="148"/>
      <c r="P5110" s="111" t="s">
        <v>202</v>
      </c>
      <c r="Q5110" s="148" t="e">
        <f>AVERAGE(P5103,Q5101,R5100,U5098,T5103,S5104)</f>
        <v>#DIV/0!</v>
      </c>
      <c r="R5110" s="148" t="e">
        <f>STDEV(P5103,Q5101,R5100,U5098,T5103,S5104)</f>
        <v>#DIV/0!</v>
      </c>
      <c r="S5110" s="148" t="e">
        <f t="shared" si="851"/>
        <v>#DIV/0!</v>
      </c>
      <c r="T5110" s="111"/>
      <c r="U5110" s="111"/>
    </row>
    <row r="5111" spans="2:21" x14ac:dyDescent="0.3">
      <c r="B5111" s="111" t="s">
        <v>204</v>
      </c>
      <c r="C5111" s="148" t="e">
        <f>AVERAGE(B5104,C5103,D5104,E5103,F5104,G5103)</f>
        <v>#DIV/0!</v>
      </c>
      <c r="D5111" s="148" t="e">
        <f>STDEV(B5104,C5103,D5104,E5103,F5104,G5103)</f>
        <v>#DIV/0!</v>
      </c>
      <c r="E5111" s="148" t="e">
        <f t="shared" si="849"/>
        <v>#DIV/0!</v>
      </c>
      <c r="F5111" s="111"/>
      <c r="G5111" s="111"/>
      <c r="H5111" s="148"/>
      <c r="I5111" s="111" t="s">
        <v>204</v>
      </c>
      <c r="J5111" s="148" t="e">
        <f>AVERAGE(I5104,J5103,K5104,L5103,M5104,N5103)</f>
        <v>#DIV/0!</v>
      </c>
      <c r="K5111" s="148" t="e">
        <f>STDEV(I5104,J5103,K5104,L5103,M5104,N5103)</f>
        <v>#DIV/0!</v>
      </c>
      <c r="L5111" s="148" t="e">
        <f t="shared" si="850"/>
        <v>#DIV/0!</v>
      </c>
      <c r="M5111" s="111"/>
      <c r="N5111" s="111"/>
      <c r="O5111" s="148"/>
      <c r="P5111" s="111" t="s">
        <v>204</v>
      </c>
      <c r="Q5111" s="148" t="e">
        <f>AVERAGE(P5104,Q5103,R5104,S5103,T5104,U5103)</f>
        <v>#DIV/0!</v>
      </c>
      <c r="R5111" s="148" t="e">
        <f>STDEV(P5104,Q5103,R5104,S5103,T5104,U5103)</f>
        <v>#DIV/0!</v>
      </c>
      <c r="S5111" s="148" t="e">
        <f t="shared" si="851"/>
        <v>#DIV/0!</v>
      </c>
      <c r="T5111" s="111"/>
      <c r="U5111" s="111"/>
    </row>
    <row r="5112" spans="2:21" x14ac:dyDescent="0.3">
      <c r="B5112" s="111"/>
      <c r="C5112" s="111"/>
      <c r="D5112" s="111"/>
      <c r="E5112" s="111"/>
      <c r="F5112" s="111"/>
      <c r="G5112" s="111"/>
      <c r="H5112" s="148"/>
      <c r="I5112" s="111"/>
      <c r="J5112" s="111"/>
      <c r="K5112" s="111"/>
      <c r="L5112" s="111"/>
      <c r="M5112" s="111"/>
      <c r="N5112" s="111"/>
      <c r="O5112" s="148"/>
      <c r="P5112" s="111"/>
      <c r="Q5112" s="111"/>
      <c r="R5112" s="111"/>
      <c r="S5112" s="111"/>
      <c r="T5112" s="111"/>
      <c r="U5112" s="111"/>
    </row>
    <row r="5113" spans="2:21" x14ac:dyDescent="0.3">
      <c r="B5113" s="52" t="s">
        <v>194</v>
      </c>
      <c r="C5113" s="106"/>
      <c r="D5113" s="106"/>
      <c r="E5113" s="106"/>
      <c r="F5113" s="106"/>
      <c r="G5113" s="106"/>
      <c r="H5113" s="106"/>
      <c r="I5113" s="52" t="s">
        <v>195</v>
      </c>
      <c r="J5113" s="106"/>
      <c r="K5113" s="106"/>
      <c r="L5113" s="106"/>
      <c r="M5113" s="106"/>
      <c r="N5113" s="106"/>
      <c r="O5113" s="106"/>
      <c r="P5113" s="52" t="s">
        <v>196</v>
      </c>
      <c r="Q5113" s="106"/>
      <c r="R5113" s="106"/>
      <c r="S5113" s="106"/>
      <c r="T5113" s="106"/>
      <c r="U5113" s="106"/>
    </row>
    <row r="5114" spans="2:21" x14ac:dyDescent="0.3">
      <c r="B5114" s="131"/>
      <c r="C5114" s="131"/>
      <c r="D5114" s="131"/>
      <c r="E5114" s="131"/>
      <c r="F5114" s="131"/>
      <c r="G5114" s="131"/>
      <c r="H5114" s="106"/>
      <c r="I5114" s="131"/>
      <c r="J5114" s="131"/>
      <c r="K5114" s="131"/>
      <c r="L5114" s="131"/>
      <c r="M5114" s="131"/>
      <c r="N5114" s="131"/>
      <c r="O5114" s="106"/>
      <c r="P5114" s="131"/>
      <c r="Q5114" s="131"/>
      <c r="R5114" s="131"/>
      <c r="S5114" s="131"/>
      <c r="T5114" s="131"/>
      <c r="U5114" s="131"/>
    </row>
    <row r="5115" spans="2:21" x14ac:dyDescent="0.3">
      <c r="B5115" s="132"/>
      <c r="C5115" s="133"/>
      <c r="D5115" s="133"/>
      <c r="E5115" s="134"/>
      <c r="F5115" s="133"/>
      <c r="G5115" s="133"/>
      <c r="H5115" s="106"/>
      <c r="I5115" s="132"/>
      <c r="J5115" s="133"/>
      <c r="K5115" s="133"/>
      <c r="L5115" s="134"/>
      <c r="M5115" s="133"/>
      <c r="N5115" s="133"/>
      <c r="O5115" s="106"/>
      <c r="P5115" s="132"/>
      <c r="Q5115" s="133"/>
      <c r="R5115" s="133"/>
      <c r="S5115" s="134"/>
      <c r="T5115" s="133"/>
      <c r="U5115" s="133"/>
    </row>
    <row r="5116" spans="2:21" x14ac:dyDescent="0.3">
      <c r="B5116" s="133"/>
      <c r="C5116" s="132"/>
      <c r="D5116" s="134"/>
      <c r="E5116" s="133"/>
      <c r="F5116" s="135"/>
      <c r="G5116" s="136"/>
      <c r="H5116" s="106"/>
      <c r="I5116" s="133"/>
      <c r="J5116" s="132"/>
      <c r="K5116" s="134"/>
      <c r="L5116" s="133"/>
      <c r="M5116" s="135"/>
      <c r="N5116" s="136"/>
      <c r="O5116" s="106"/>
      <c r="P5116" s="133"/>
      <c r="Q5116" s="132"/>
      <c r="R5116" s="134"/>
      <c r="S5116" s="133"/>
      <c r="T5116" s="135"/>
      <c r="U5116" s="136"/>
    </row>
    <row r="5117" spans="2:21" x14ac:dyDescent="0.3">
      <c r="B5117" s="135"/>
      <c r="C5117" s="134"/>
      <c r="D5117" s="132"/>
      <c r="E5117" s="135"/>
      <c r="F5117" s="135"/>
      <c r="G5117" s="137"/>
      <c r="H5117" s="106"/>
      <c r="I5117" s="135"/>
      <c r="J5117" s="134"/>
      <c r="K5117" s="132"/>
      <c r="L5117" s="135"/>
      <c r="M5117" s="135"/>
      <c r="N5117" s="137"/>
      <c r="O5117" s="106"/>
      <c r="P5117" s="135"/>
      <c r="Q5117" s="134"/>
      <c r="R5117" s="132"/>
      <c r="S5117" s="135"/>
      <c r="T5117" s="135"/>
      <c r="U5117" s="137"/>
    </row>
    <row r="5118" spans="2:21" x14ac:dyDescent="0.3">
      <c r="B5118" s="134"/>
      <c r="C5118" s="135"/>
      <c r="D5118" s="136"/>
      <c r="E5118" s="132"/>
      <c r="F5118" s="137"/>
      <c r="G5118" s="135"/>
      <c r="H5118" s="106"/>
      <c r="I5118" s="134"/>
      <c r="J5118" s="135"/>
      <c r="K5118" s="136"/>
      <c r="L5118" s="132"/>
      <c r="M5118" s="137"/>
      <c r="N5118" s="135"/>
      <c r="O5118" s="106"/>
      <c r="P5118" s="134"/>
      <c r="Q5118" s="135"/>
      <c r="R5118" s="136"/>
      <c r="S5118" s="132"/>
      <c r="T5118" s="137"/>
      <c r="U5118" s="135"/>
    </row>
    <row r="5119" spans="2:21" x14ac:dyDescent="0.3">
      <c r="B5119" s="137"/>
      <c r="C5119" s="136"/>
      <c r="D5119" s="135"/>
      <c r="E5119" s="137"/>
      <c r="F5119" s="132"/>
      <c r="G5119" s="134"/>
      <c r="H5119" s="106"/>
      <c r="I5119" s="137"/>
      <c r="J5119" s="136"/>
      <c r="K5119" s="135"/>
      <c r="L5119" s="137"/>
      <c r="M5119" s="132"/>
      <c r="N5119" s="134"/>
      <c r="O5119" s="106"/>
      <c r="P5119" s="137"/>
      <c r="Q5119" s="136"/>
      <c r="R5119" s="135"/>
      <c r="S5119" s="137"/>
      <c r="T5119" s="132"/>
      <c r="U5119" s="134"/>
    </row>
    <row r="5120" spans="2:21" x14ac:dyDescent="0.3">
      <c r="B5120" s="135"/>
      <c r="C5120" s="137"/>
      <c r="D5120" s="137"/>
      <c r="E5120" s="135"/>
      <c r="F5120" s="134"/>
      <c r="G5120" s="132"/>
      <c r="H5120" s="106"/>
      <c r="I5120" s="135"/>
      <c r="J5120" s="137"/>
      <c r="K5120" s="137"/>
      <c r="L5120" s="135"/>
      <c r="M5120" s="134"/>
      <c r="N5120" s="132"/>
      <c r="O5120" s="106"/>
      <c r="P5120" s="135"/>
      <c r="Q5120" s="137"/>
      <c r="R5120" s="137"/>
      <c r="S5120" s="135"/>
      <c r="T5120" s="134"/>
      <c r="U5120" s="132"/>
    </row>
    <row r="5121" spans="2:21" x14ac:dyDescent="0.3">
      <c r="B5121" s="136"/>
      <c r="C5121" s="138"/>
      <c r="D5121" s="135"/>
      <c r="E5121" s="138"/>
      <c r="F5121" s="136"/>
      <c r="G5121" s="138"/>
      <c r="H5121" s="106"/>
      <c r="I5121" s="136"/>
      <c r="J5121" s="138"/>
      <c r="K5121" s="135"/>
      <c r="L5121" s="138"/>
      <c r="M5121" s="136"/>
      <c r="N5121" s="138"/>
      <c r="O5121" s="106"/>
      <c r="P5121" s="136"/>
      <c r="Q5121" s="138"/>
      <c r="R5121" s="135"/>
      <c r="S5121" s="138"/>
      <c r="T5121" s="136"/>
      <c r="U5121" s="138"/>
    </row>
    <row r="5122" spans="2:21" x14ac:dyDescent="0.3">
      <c r="B5122" s="145"/>
      <c r="C5122" s="146"/>
      <c r="D5122" s="145"/>
      <c r="E5122" s="147"/>
      <c r="F5122" s="145"/>
      <c r="G5122" s="146"/>
      <c r="H5122" s="106"/>
      <c r="I5122" s="145"/>
      <c r="J5122" s="146"/>
      <c r="K5122" s="145"/>
      <c r="L5122" s="147"/>
      <c r="M5122" s="145"/>
      <c r="N5122" s="146"/>
      <c r="O5122" s="106"/>
      <c r="P5122" s="145"/>
      <c r="Q5122" s="146"/>
      <c r="R5122" s="145"/>
      <c r="S5122" s="147"/>
      <c r="T5122" s="145"/>
      <c r="U5122" s="146"/>
    </row>
    <row r="5123" spans="2:21" x14ac:dyDescent="0.3">
      <c r="B5123" s="148"/>
      <c r="C5123" s="111" t="s">
        <v>197</v>
      </c>
      <c r="D5123" s="111" t="s">
        <v>3</v>
      </c>
      <c r="E5123" s="111" t="s">
        <v>203</v>
      </c>
      <c r="F5123" s="148"/>
      <c r="G5123" s="148"/>
      <c r="H5123" s="148"/>
      <c r="I5123" s="148"/>
      <c r="J5123" s="111" t="s">
        <v>197</v>
      </c>
      <c r="K5123" s="111" t="s">
        <v>3</v>
      </c>
      <c r="L5123" s="111" t="s">
        <v>203</v>
      </c>
      <c r="M5123" s="148"/>
      <c r="N5123" s="148"/>
      <c r="O5123" s="148"/>
      <c r="P5123" s="148"/>
      <c r="Q5123" s="111" t="s">
        <v>197</v>
      </c>
      <c r="R5123" s="111" t="s">
        <v>3</v>
      </c>
      <c r="S5123" s="111" t="s">
        <v>203</v>
      </c>
      <c r="T5123" s="148"/>
      <c r="U5123" s="148"/>
    </row>
    <row r="5124" spans="2:21" x14ac:dyDescent="0.3">
      <c r="B5124" s="111" t="s">
        <v>199</v>
      </c>
      <c r="C5124" s="148" t="e">
        <f>AVERAGE(B5115,C5116,D5117,E5118,F5119,G5120)</f>
        <v>#DIV/0!</v>
      </c>
      <c r="D5124" s="148" t="e">
        <f>STDEV(B5115,C5116,D5117,E5118,F5119,G5120)</f>
        <v>#DIV/0!</v>
      </c>
      <c r="E5124" s="148" t="e">
        <f>ROUND((D5124/C5124)*100,2)&amp;"%"</f>
        <v>#DIV/0!</v>
      </c>
      <c r="F5124" s="148"/>
      <c r="G5124" s="148"/>
      <c r="H5124" s="148"/>
      <c r="I5124" s="111" t="s">
        <v>199</v>
      </c>
      <c r="J5124" s="148" t="e">
        <f>AVERAGE(I5115,J5116,K5117,L5118,M5119,N5120)</f>
        <v>#DIV/0!</v>
      </c>
      <c r="K5124" s="148" t="e">
        <f>STDEV(I5115,J5116,K5117,L5118,M5119,N5120)</f>
        <v>#DIV/0!</v>
      </c>
      <c r="L5124" s="148" t="e">
        <f>ROUND((K5124/J5124)*100,2)&amp;"%"</f>
        <v>#DIV/0!</v>
      </c>
      <c r="M5124" s="148"/>
      <c r="N5124" s="148"/>
      <c r="O5124" s="148"/>
      <c r="P5124" s="111" t="s">
        <v>199</v>
      </c>
      <c r="Q5124" s="148" t="e">
        <f>AVERAGE(P5115,Q5116,R5117,S5118,T5119,U5120)</f>
        <v>#DIV/0!</v>
      </c>
      <c r="R5124" s="148" t="e">
        <f>STDEV(P5115,Q5116,R5117,S5118,T5119,U5120)</f>
        <v>#DIV/0!</v>
      </c>
      <c r="S5124" s="148" t="e">
        <f>ROUND((R5124/Q5124)*100,2)&amp;"%"</f>
        <v>#DIV/0!</v>
      </c>
      <c r="T5124" s="148"/>
      <c r="U5124" s="148"/>
    </row>
    <row r="5125" spans="2:21" x14ac:dyDescent="0.3">
      <c r="B5125" s="111" t="s">
        <v>198</v>
      </c>
      <c r="C5125" s="148" t="e">
        <f>AVERAGE(B5116,C5115,D5115,F5115,G5115,E5116)</f>
        <v>#DIV/0!</v>
      </c>
      <c r="D5125" s="148" t="e">
        <f>STDEV(B5116,C5115,D5115,E5116,F5115,G5115)</f>
        <v>#DIV/0!</v>
      </c>
      <c r="E5125" s="148" t="e">
        <f t="shared" ref="E5125:E5129" si="852">ROUND((D5125/C5125)*100,2)&amp;"%"</f>
        <v>#DIV/0!</v>
      </c>
      <c r="F5125" s="111"/>
      <c r="G5125" s="111"/>
      <c r="H5125" s="148"/>
      <c r="I5125" s="111" t="s">
        <v>198</v>
      </c>
      <c r="J5125" s="148" t="e">
        <f>AVERAGE(I5116,J5115,K5115,M5115,N5115,L5116)</f>
        <v>#DIV/0!</v>
      </c>
      <c r="K5125" s="148" t="e">
        <f>STDEV(I5116,J5115,K5115,L5116,M5115,N5115)</f>
        <v>#DIV/0!</v>
      </c>
      <c r="L5125" s="148" t="e">
        <f t="shared" ref="L5125:L5129" si="853">ROUND((K5125/J5125)*100,2)&amp;"%"</f>
        <v>#DIV/0!</v>
      </c>
      <c r="M5125" s="111"/>
      <c r="N5125" s="111"/>
      <c r="O5125" s="148"/>
      <c r="P5125" s="111" t="s">
        <v>198</v>
      </c>
      <c r="Q5125" s="148" t="e">
        <f>AVERAGE(P5116,Q5115,R5115,T5115,U5115,S5116)</f>
        <v>#DIV/0!</v>
      </c>
      <c r="R5125" s="148" t="e">
        <f>STDEV(P5116,Q5115,R5115,S5116,T5115,U5115)</f>
        <v>#DIV/0!</v>
      </c>
      <c r="S5125" s="148" t="e">
        <f t="shared" ref="S5125:S5129" si="854">ROUND((R5125/Q5125)*100,2)&amp;"%"</f>
        <v>#DIV/0!</v>
      </c>
      <c r="T5125" s="111"/>
      <c r="U5125" s="111"/>
    </row>
    <row r="5126" spans="2:21" x14ac:dyDescent="0.3">
      <c r="B5126" s="111" t="s">
        <v>200</v>
      </c>
      <c r="C5126" s="148" t="e">
        <f>AVERAGE(B5118,C5117,D5116,E5115,F5120,G5119)</f>
        <v>#DIV/0!</v>
      </c>
      <c r="D5126" s="148" t="e">
        <f>STDEV(B5118,C5117,D5116,E5115,F5120,G5119)</f>
        <v>#DIV/0!</v>
      </c>
      <c r="E5126" s="148" t="e">
        <f t="shared" si="852"/>
        <v>#DIV/0!</v>
      </c>
      <c r="F5126" s="111"/>
      <c r="G5126" s="111"/>
      <c r="H5126" s="148"/>
      <c r="I5126" s="111" t="s">
        <v>200</v>
      </c>
      <c r="J5126" s="148" t="e">
        <f>AVERAGE(I5118,J5117,K5116,L5115,M5120,N5119)</f>
        <v>#DIV/0!</v>
      </c>
      <c r="K5126" s="148" t="e">
        <f>STDEV(I5118,J5117,K5116,L5115,M5120,N5119)</f>
        <v>#DIV/0!</v>
      </c>
      <c r="L5126" s="148" t="e">
        <f t="shared" si="853"/>
        <v>#DIV/0!</v>
      </c>
      <c r="M5126" s="111"/>
      <c r="N5126" s="111"/>
      <c r="O5126" s="148"/>
      <c r="P5126" s="111" t="s">
        <v>200</v>
      </c>
      <c r="Q5126" s="148" t="e">
        <f>AVERAGE(P5118,Q5117,R5116,S5115,T5120,U5119)</f>
        <v>#DIV/0!</v>
      </c>
      <c r="R5126" s="148" t="e">
        <f>STDEV(P5118,Q5117,R5116,S5115,T5120,U5119)</f>
        <v>#DIV/0!</v>
      </c>
      <c r="S5126" s="148" t="e">
        <f t="shared" si="854"/>
        <v>#DIV/0!</v>
      </c>
      <c r="T5126" s="111"/>
      <c r="U5126" s="111"/>
    </row>
    <row r="5127" spans="2:21" x14ac:dyDescent="0.3">
      <c r="B5127" s="111" t="s">
        <v>201</v>
      </c>
      <c r="C5127" s="148" t="e">
        <f>AVERAGE(B5119,C5120,D5120,E5119,F5118,G5117)</f>
        <v>#DIV/0!</v>
      </c>
      <c r="D5127" s="148" t="e">
        <f>STDEV(B5119,C5120,D5120,E5119,F5118,G5117)</f>
        <v>#DIV/0!</v>
      </c>
      <c r="E5127" s="148" t="e">
        <f t="shared" si="852"/>
        <v>#DIV/0!</v>
      </c>
      <c r="F5127" s="111"/>
      <c r="G5127" s="111"/>
      <c r="H5127" s="148"/>
      <c r="I5127" s="111" t="s">
        <v>201</v>
      </c>
      <c r="J5127" s="148" t="e">
        <f>AVERAGE(I5119,J5120,K5120,L5119,M5118,N5117)</f>
        <v>#DIV/0!</v>
      </c>
      <c r="K5127" s="148" t="e">
        <f>STDEV(I5119,J5120,K5120,L5119,M5118,N5117)</f>
        <v>#DIV/0!</v>
      </c>
      <c r="L5127" s="148" t="e">
        <f t="shared" si="853"/>
        <v>#DIV/0!</v>
      </c>
      <c r="M5127" s="111"/>
      <c r="N5127" s="111"/>
      <c r="O5127" s="148"/>
      <c r="P5127" s="111" t="s">
        <v>201</v>
      </c>
      <c r="Q5127" s="148" t="e">
        <f>AVERAGE(P5119,Q5120,R5120,S5119,T5118,U5117)</f>
        <v>#DIV/0!</v>
      </c>
      <c r="R5127" s="148" t="e">
        <f>STDEV(P5119,Q5120,R5120,S5119,T5118,U5117)</f>
        <v>#DIV/0!</v>
      </c>
      <c r="S5127" s="148" t="e">
        <f t="shared" si="854"/>
        <v>#DIV/0!</v>
      </c>
      <c r="T5127" s="111"/>
      <c r="U5127" s="111"/>
    </row>
    <row r="5128" spans="2:21" x14ac:dyDescent="0.3">
      <c r="B5128" s="111" t="s">
        <v>202</v>
      </c>
      <c r="C5128" s="148" t="e">
        <f>AVERAGE(B5121,C5119,D5118,G5116,F5121,E5122)</f>
        <v>#DIV/0!</v>
      </c>
      <c r="D5128" s="148" t="e">
        <f>STDEV(B5121,C5119,D5118,G5116,F5121,E5122)</f>
        <v>#DIV/0!</v>
      </c>
      <c r="E5128" s="148" t="e">
        <f t="shared" si="852"/>
        <v>#DIV/0!</v>
      </c>
      <c r="F5128" s="111"/>
      <c r="G5128" s="111"/>
      <c r="H5128" s="148"/>
      <c r="I5128" s="111" t="s">
        <v>202</v>
      </c>
      <c r="J5128" s="148" t="e">
        <f>AVERAGE(I5121,J5119,K5118,N5116,M5121,L5122)</f>
        <v>#DIV/0!</v>
      </c>
      <c r="K5128" s="148" t="e">
        <f>STDEV(I5121,J5119,K5118,N5116,M5121,L5122)</f>
        <v>#DIV/0!</v>
      </c>
      <c r="L5128" s="148" t="e">
        <f t="shared" si="853"/>
        <v>#DIV/0!</v>
      </c>
      <c r="M5128" s="111"/>
      <c r="N5128" s="111"/>
      <c r="O5128" s="148"/>
      <c r="P5128" s="111" t="s">
        <v>202</v>
      </c>
      <c r="Q5128" s="148" t="e">
        <f>AVERAGE(P5121,Q5119,R5118,U5116,T5121,S5122)</f>
        <v>#DIV/0!</v>
      </c>
      <c r="R5128" s="148" t="e">
        <f>STDEV(P5121,Q5119,R5118,U5116,T5121,S5122)</f>
        <v>#DIV/0!</v>
      </c>
      <c r="S5128" s="148" t="e">
        <f t="shared" si="854"/>
        <v>#DIV/0!</v>
      </c>
      <c r="T5128" s="111"/>
      <c r="U5128" s="111"/>
    </row>
    <row r="5129" spans="2:21" x14ac:dyDescent="0.3">
      <c r="B5129" s="111" t="s">
        <v>204</v>
      </c>
      <c r="C5129" s="148" t="e">
        <f>AVERAGE(B5122,C5121,D5122,E5121,F5122,G5121)</f>
        <v>#DIV/0!</v>
      </c>
      <c r="D5129" s="148" t="e">
        <f>STDEV(B5122,C5121,D5122,E5121,F5122,G5121)</f>
        <v>#DIV/0!</v>
      </c>
      <c r="E5129" s="148" t="e">
        <f t="shared" si="852"/>
        <v>#DIV/0!</v>
      </c>
      <c r="F5129" s="111"/>
      <c r="G5129" s="111"/>
      <c r="H5129" s="148"/>
      <c r="I5129" s="111" t="s">
        <v>204</v>
      </c>
      <c r="J5129" s="148" t="e">
        <f>AVERAGE(I5122,J5121,K5122,L5121,M5122,N5121)</f>
        <v>#DIV/0!</v>
      </c>
      <c r="K5129" s="148" t="e">
        <f>STDEV(I5122,J5121,K5122,L5121,M5122,N5121)</f>
        <v>#DIV/0!</v>
      </c>
      <c r="L5129" s="148" t="e">
        <f t="shared" si="853"/>
        <v>#DIV/0!</v>
      </c>
      <c r="M5129" s="111"/>
      <c r="N5129" s="111"/>
      <c r="O5129" s="148"/>
      <c r="P5129" s="111" t="s">
        <v>204</v>
      </c>
      <c r="Q5129" s="148" t="e">
        <f>AVERAGE(P5122,Q5121,R5122,S5121,T5122,U5121)</f>
        <v>#DIV/0!</v>
      </c>
      <c r="R5129" s="148" t="e">
        <f>STDEV(P5122,Q5121,R5122,S5121,T5122,U5121)</f>
        <v>#DIV/0!</v>
      </c>
      <c r="S5129" s="148" t="e">
        <f t="shared" si="854"/>
        <v>#DIV/0!</v>
      </c>
      <c r="T5129" s="111"/>
      <c r="U5129" s="111"/>
    </row>
    <row r="5130" spans="2:21" x14ac:dyDescent="0.3">
      <c r="B5130" s="111"/>
      <c r="C5130" s="111"/>
      <c r="D5130" s="111"/>
      <c r="E5130" s="111"/>
      <c r="F5130" s="111"/>
      <c r="G5130" s="111"/>
      <c r="H5130" s="148"/>
      <c r="I5130" s="111"/>
      <c r="J5130" s="111"/>
      <c r="K5130" s="111"/>
      <c r="L5130" s="111"/>
      <c r="M5130" s="111"/>
      <c r="N5130" s="111"/>
      <c r="O5130" s="148"/>
      <c r="P5130" s="111"/>
      <c r="Q5130" s="111"/>
      <c r="R5130" s="111"/>
      <c r="S5130" s="111"/>
      <c r="T5130" s="111"/>
      <c r="U5130" s="111"/>
    </row>
    <row r="5131" spans="2:21" x14ac:dyDescent="0.3">
      <c r="B5131" s="52" t="s">
        <v>194</v>
      </c>
      <c r="C5131" s="106"/>
      <c r="D5131" s="106"/>
      <c r="E5131" s="106"/>
      <c r="F5131" s="106"/>
      <c r="G5131" s="106"/>
      <c r="H5131" s="106"/>
      <c r="I5131" s="52" t="s">
        <v>195</v>
      </c>
      <c r="J5131" s="106"/>
      <c r="K5131" s="106"/>
      <c r="L5131" s="106"/>
      <c r="M5131" s="106"/>
      <c r="N5131" s="106"/>
      <c r="O5131" s="106"/>
      <c r="P5131" s="52" t="s">
        <v>196</v>
      </c>
      <c r="Q5131" s="106"/>
      <c r="R5131" s="106"/>
      <c r="S5131" s="106"/>
      <c r="T5131" s="106"/>
      <c r="U5131" s="106"/>
    </row>
    <row r="5132" spans="2:21" x14ac:dyDescent="0.3">
      <c r="B5132" s="131"/>
      <c r="C5132" s="131"/>
      <c r="D5132" s="131"/>
      <c r="E5132" s="131"/>
      <c r="F5132" s="131"/>
      <c r="G5132" s="131"/>
      <c r="H5132" s="106"/>
      <c r="I5132" s="131"/>
      <c r="J5132" s="131"/>
      <c r="K5132" s="131"/>
      <c r="L5132" s="131"/>
      <c r="M5132" s="131"/>
      <c r="N5132" s="131"/>
      <c r="O5132" s="106"/>
      <c r="P5132" s="131"/>
      <c r="Q5132" s="131"/>
      <c r="R5132" s="131"/>
      <c r="S5132" s="131"/>
      <c r="T5132" s="131"/>
      <c r="U5132" s="131"/>
    </row>
    <row r="5133" spans="2:21" x14ac:dyDescent="0.3">
      <c r="B5133" s="132"/>
      <c r="C5133" s="133"/>
      <c r="D5133" s="133"/>
      <c r="E5133" s="134"/>
      <c r="F5133" s="133"/>
      <c r="G5133" s="133"/>
      <c r="H5133" s="106"/>
      <c r="I5133" s="132"/>
      <c r="J5133" s="133"/>
      <c r="K5133" s="133"/>
      <c r="L5133" s="134"/>
      <c r="M5133" s="133"/>
      <c r="N5133" s="133"/>
      <c r="O5133" s="106"/>
      <c r="P5133" s="132"/>
      <c r="Q5133" s="133"/>
      <c r="R5133" s="133"/>
      <c r="S5133" s="134"/>
      <c r="T5133" s="133"/>
      <c r="U5133" s="133"/>
    </row>
    <row r="5134" spans="2:21" x14ac:dyDescent="0.3">
      <c r="B5134" s="133"/>
      <c r="C5134" s="132"/>
      <c r="D5134" s="134"/>
      <c r="E5134" s="133"/>
      <c r="F5134" s="135"/>
      <c r="G5134" s="136"/>
      <c r="H5134" s="106"/>
      <c r="I5134" s="133"/>
      <c r="J5134" s="132"/>
      <c r="K5134" s="134"/>
      <c r="L5134" s="133"/>
      <c r="M5134" s="135"/>
      <c r="N5134" s="136"/>
      <c r="O5134" s="106"/>
      <c r="P5134" s="133"/>
      <c r="Q5134" s="132"/>
      <c r="R5134" s="134"/>
      <c r="S5134" s="133"/>
      <c r="T5134" s="135"/>
      <c r="U5134" s="136"/>
    </row>
    <row r="5135" spans="2:21" x14ac:dyDescent="0.3">
      <c r="B5135" s="135"/>
      <c r="C5135" s="134"/>
      <c r="D5135" s="132"/>
      <c r="E5135" s="135"/>
      <c r="F5135" s="135"/>
      <c r="G5135" s="137"/>
      <c r="H5135" s="106"/>
      <c r="I5135" s="135"/>
      <c r="J5135" s="134"/>
      <c r="K5135" s="132"/>
      <c r="L5135" s="135"/>
      <c r="M5135" s="135"/>
      <c r="N5135" s="137"/>
      <c r="O5135" s="106"/>
      <c r="P5135" s="135"/>
      <c r="Q5135" s="134"/>
      <c r="R5135" s="132"/>
      <c r="S5135" s="135"/>
      <c r="T5135" s="135"/>
      <c r="U5135" s="137"/>
    </row>
    <row r="5136" spans="2:21" x14ac:dyDescent="0.3">
      <c r="B5136" s="134"/>
      <c r="C5136" s="135"/>
      <c r="D5136" s="136"/>
      <c r="E5136" s="132"/>
      <c r="F5136" s="137"/>
      <c r="G5136" s="135"/>
      <c r="H5136" s="106"/>
      <c r="I5136" s="134"/>
      <c r="J5136" s="135"/>
      <c r="K5136" s="136"/>
      <c r="L5136" s="132"/>
      <c r="M5136" s="137"/>
      <c r="N5136" s="135"/>
      <c r="O5136" s="106"/>
      <c r="P5136" s="134"/>
      <c r="Q5136" s="135"/>
      <c r="R5136" s="136"/>
      <c r="S5136" s="132"/>
      <c r="T5136" s="137"/>
      <c r="U5136" s="135"/>
    </row>
    <row r="5137" spans="2:21" x14ac:dyDescent="0.3">
      <c r="B5137" s="137"/>
      <c r="C5137" s="136"/>
      <c r="D5137" s="135"/>
      <c r="E5137" s="137"/>
      <c r="F5137" s="132"/>
      <c r="G5137" s="134"/>
      <c r="H5137" s="106"/>
      <c r="I5137" s="137"/>
      <c r="J5137" s="136"/>
      <c r="K5137" s="135"/>
      <c r="L5137" s="137"/>
      <c r="M5137" s="132"/>
      <c r="N5137" s="134"/>
      <c r="O5137" s="106"/>
      <c r="P5137" s="137"/>
      <c r="Q5137" s="136"/>
      <c r="R5137" s="135"/>
      <c r="S5137" s="137"/>
      <c r="T5137" s="132"/>
      <c r="U5137" s="134"/>
    </row>
    <row r="5138" spans="2:21" x14ac:dyDescent="0.3">
      <c r="B5138" s="135"/>
      <c r="C5138" s="137"/>
      <c r="D5138" s="137"/>
      <c r="E5138" s="135"/>
      <c r="F5138" s="134"/>
      <c r="G5138" s="132"/>
      <c r="H5138" s="106"/>
      <c r="I5138" s="135"/>
      <c r="J5138" s="137"/>
      <c r="K5138" s="137"/>
      <c r="L5138" s="135"/>
      <c r="M5138" s="134"/>
      <c r="N5138" s="132"/>
      <c r="O5138" s="106"/>
      <c r="P5138" s="135"/>
      <c r="Q5138" s="137"/>
      <c r="R5138" s="137"/>
      <c r="S5138" s="135"/>
      <c r="T5138" s="134"/>
      <c r="U5138" s="132"/>
    </row>
    <row r="5139" spans="2:21" x14ac:dyDescent="0.3">
      <c r="B5139" s="136"/>
      <c r="C5139" s="138"/>
      <c r="D5139" s="135"/>
      <c r="E5139" s="138"/>
      <c r="F5139" s="136"/>
      <c r="G5139" s="138"/>
      <c r="H5139" s="106"/>
      <c r="I5139" s="136"/>
      <c r="J5139" s="138"/>
      <c r="K5139" s="135"/>
      <c r="L5139" s="138"/>
      <c r="M5139" s="136"/>
      <c r="N5139" s="138"/>
      <c r="O5139" s="106"/>
      <c r="P5139" s="136"/>
      <c r="Q5139" s="138"/>
      <c r="R5139" s="135"/>
      <c r="S5139" s="138"/>
      <c r="T5139" s="136"/>
      <c r="U5139" s="138"/>
    </row>
    <row r="5140" spans="2:21" x14ac:dyDescent="0.3">
      <c r="B5140" s="145"/>
      <c r="C5140" s="146"/>
      <c r="D5140" s="145"/>
      <c r="E5140" s="147"/>
      <c r="F5140" s="145"/>
      <c r="G5140" s="146"/>
      <c r="H5140" s="106"/>
      <c r="I5140" s="145"/>
      <c r="J5140" s="146"/>
      <c r="K5140" s="145"/>
      <c r="L5140" s="147"/>
      <c r="M5140" s="145"/>
      <c r="N5140" s="146"/>
      <c r="O5140" s="106"/>
      <c r="P5140" s="145"/>
      <c r="Q5140" s="146"/>
      <c r="R5140" s="145"/>
      <c r="S5140" s="147"/>
      <c r="T5140" s="145"/>
      <c r="U5140" s="146"/>
    </row>
    <row r="5141" spans="2:21" x14ac:dyDescent="0.3">
      <c r="B5141" s="148"/>
      <c r="C5141" s="111" t="s">
        <v>197</v>
      </c>
      <c r="D5141" s="111" t="s">
        <v>3</v>
      </c>
      <c r="E5141" s="111" t="s">
        <v>203</v>
      </c>
      <c r="F5141" s="148"/>
      <c r="G5141" s="148"/>
      <c r="H5141" s="148"/>
      <c r="I5141" s="148"/>
      <c r="J5141" s="111" t="s">
        <v>197</v>
      </c>
      <c r="K5141" s="111" t="s">
        <v>3</v>
      </c>
      <c r="L5141" s="111" t="s">
        <v>203</v>
      </c>
      <c r="M5141" s="148"/>
      <c r="N5141" s="148"/>
      <c r="O5141" s="148"/>
      <c r="P5141" s="148"/>
      <c r="Q5141" s="111" t="s">
        <v>197</v>
      </c>
      <c r="R5141" s="111" t="s">
        <v>3</v>
      </c>
      <c r="S5141" s="111" t="s">
        <v>203</v>
      </c>
      <c r="T5141" s="148"/>
      <c r="U5141" s="148"/>
    </row>
    <row r="5142" spans="2:21" x14ac:dyDescent="0.3">
      <c r="B5142" s="111" t="s">
        <v>199</v>
      </c>
      <c r="C5142" s="148" t="e">
        <f>AVERAGE(B5133,C5134,D5135,E5136,F5137,G5138)</f>
        <v>#DIV/0!</v>
      </c>
      <c r="D5142" s="148" t="e">
        <f>STDEV(B5133,C5134,D5135,E5136,F5137,G5138)</f>
        <v>#DIV/0!</v>
      </c>
      <c r="E5142" s="148" t="e">
        <f>ROUND((D5142/C5142)*100,2)&amp;"%"</f>
        <v>#DIV/0!</v>
      </c>
      <c r="F5142" s="148"/>
      <c r="G5142" s="148"/>
      <c r="H5142" s="148"/>
      <c r="I5142" s="111" t="s">
        <v>199</v>
      </c>
      <c r="J5142" s="148" t="e">
        <f>AVERAGE(I5133,J5134,K5135,L5136,M5137,N5138)</f>
        <v>#DIV/0!</v>
      </c>
      <c r="K5142" s="148" t="e">
        <f>STDEV(I5133,J5134,K5135,L5136,M5137,N5138)</f>
        <v>#DIV/0!</v>
      </c>
      <c r="L5142" s="148" t="e">
        <f>ROUND((K5142/J5142)*100,2)&amp;"%"</f>
        <v>#DIV/0!</v>
      </c>
      <c r="M5142" s="148"/>
      <c r="N5142" s="148"/>
      <c r="O5142" s="148"/>
      <c r="P5142" s="111" t="s">
        <v>199</v>
      </c>
      <c r="Q5142" s="148" t="e">
        <f>AVERAGE(P5133,Q5134,R5135,S5136,T5137,U5138)</f>
        <v>#DIV/0!</v>
      </c>
      <c r="R5142" s="148" t="e">
        <f>STDEV(P5133,Q5134,R5135,S5136,T5137,U5138)</f>
        <v>#DIV/0!</v>
      </c>
      <c r="S5142" s="148" t="e">
        <f>ROUND((R5142/Q5142)*100,2)&amp;"%"</f>
        <v>#DIV/0!</v>
      </c>
      <c r="T5142" s="148"/>
      <c r="U5142" s="148"/>
    </row>
    <row r="5143" spans="2:21" x14ac:dyDescent="0.3">
      <c r="B5143" s="111" t="s">
        <v>198</v>
      </c>
      <c r="C5143" s="148" t="e">
        <f>AVERAGE(B5134,C5133,D5133,F5133,G5133,E5134)</f>
        <v>#DIV/0!</v>
      </c>
      <c r="D5143" s="148" t="e">
        <f>STDEV(B5134,C5133,D5133,E5134,F5133,G5133)</f>
        <v>#DIV/0!</v>
      </c>
      <c r="E5143" s="148" t="e">
        <f t="shared" ref="E5143:E5147" si="855">ROUND((D5143/C5143)*100,2)&amp;"%"</f>
        <v>#DIV/0!</v>
      </c>
      <c r="F5143" s="111"/>
      <c r="G5143" s="111"/>
      <c r="H5143" s="148"/>
      <c r="I5143" s="111" t="s">
        <v>198</v>
      </c>
      <c r="J5143" s="148" t="e">
        <f>AVERAGE(I5134,J5133,K5133,M5133,N5133,L5134)</f>
        <v>#DIV/0!</v>
      </c>
      <c r="K5143" s="148" t="e">
        <f>STDEV(I5134,J5133,K5133,L5134,M5133,N5133)</f>
        <v>#DIV/0!</v>
      </c>
      <c r="L5143" s="148" t="e">
        <f t="shared" ref="L5143:L5147" si="856">ROUND((K5143/J5143)*100,2)&amp;"%"</f>
        <v>#DIV/0!</v>
      </c>
      <c r="M5143" s="111"/>
      <c r="N5143" s="111"/>
      <c r="O5143" s="148"/>
      <c r="P5143" s="111" t="s">
        <v>198</v>
      </c>
      <c r="Q5143" s="148" t="e">
        <f>AVERAGE(P5134,Q5133,R5133,T5133,U5133,S5134)</f>
        <v>#DIV/0!</v>
      </c>
      <c r="R5143" s="148" t="e">
        <f>STDEV(P5134,Q5133,R5133,S5134,T5133,U5133)</f>
        <v>#DIV/0!</v>
      </c>
      <c r="S5143" s="148" t="e">
        <f t="shared" ref="S5143:S5147" si="857">ROUND((R5143/Q5143)*100,2)&amp;"%"</f>
        <v>#DIV/0!</v>
      </c>
      <c r="T5143" s="111"/>
      <c r="U5143" s="111"/>
    </row>
    <row r="5144" spans="2:21" x14ac:dyDescent="0.3">
      <c r="B5144" s="111" t="s">
        <v>200</v>
      </c>
      <c r="C5144" s="148" t="e">
        <f>AVERAGE(B5136,C5135,D5134,E5133,F5138,G5137)</f>
        <v>#DIV/0!</v>
      </c>
      <c r="D5144" s="148" t="e">
        <f>STDEV(B5136,C5135,D5134,E5133,F5138,G5137)</f>
        <v>#DIV/0!</v>
      </c>
      <c r="E5144" s="148" t="e">
        <f t="shared" si="855"/>
        <v>#DIV/0!</v>
      </c>
      <c r="F5144" s="111"/>
      <c r="G5144" s="111"/>
      <c r="H5144" s="148"/>
      <c r="I5144" s="111" t="s">
        <v>200</v>
      </c>
      <c r="J5144" s="148" t="e">
        <f>AVERAGE(I5136,J5135,K5134,L5133,M5138,N5137)</f>
        <v>#DIV/0!</v>
      </c>
      <c r="K5144" s="148" t="e">
        <f>STDEV(I5136,J5135,K5134,L5133,M5138,N5137)</f>
        <v>#DIV/0!</v>
      </c>
      <c r="L5144" s="148" t="e">
        <f t="shared" si="856"/>
        <v>#DIV/0!</v>
      </c>
      <c r="M5144" s="111"/>
      <c r="N5144" s="111"/>
      <c r="O5144" s="148"/>
      <c r="P5144" s="111" t="s">
        <v>200</v>
      </c>
      <c r="Q5144" s="148" t="e">
        <f>AVERAGE(P5136,Q5135,R5134,S5133,T5138,U5137)</f>
        <v>#DIV/0!</v>
      </c>
      <c r="R5144" s="148" t="e">
        <f>STDEV(P5136,Q5135,R5134,S5133,T5138,U5137)</f>
        <v>#DIV/0!</v>
      </c>
      <c r="S5144" s="148" t="e">
        <f t="shared" si="857"/>
        <v>#DIV/0!</v>
      </c>
      <c r="T5144" s="111"/>
      <c r="U5144" s="111"/>
    </row>
    <row r="5145" spans="2:21" x14ac:dyDescent="0.3">
      <c r="B5145" s="111" t="s">
        <v>201</v>
      </c>
      <c r="C5145" s="148" t="e">
        <f>AVERAGE(B5137,C5138,D5138,E5137,F5136,G5135)</f>
        <v>#DIV/0!</v>
      </c>
      <c r="D5145" s="148" t="e">
        <f>STDEV(B5137,C5138,D5138,E5137,F5136,G5135)</f>
        <v>#DIV/0!</v>
      </c>
      <c r="E5145" s="148" t="e">
        <f t="shared" si="855"/>
        <v>#DIV/0!</v>
      </c>
      <c r="F5145" s="111"/>
      <c r="G5145" s="111"/>
      <c r="H5145" s="148"/>
      <c r="I5145" s="111" t="s">
        <v>201</v>
      </c>
      <c r="J5145" s="148" t="e">
        <f>AVERAGE(I5137,J5138,K5138,L5137,M5136,N5135)</f>
        <v>#DIV/0!</v>
      </c>
      <c r="K5145" s="148" t="e">
        <f>STDEV(I5137,J5138,K5138,L5137,M5136,N5135)</f>
        <v>#DIV/0!</v>
      </c>
      <c r="L5145" s="148" t="e">
        <f t="shared" si="856"/>
        <v>#DIV/0!</v>
      </c>
      <c r="M5145" s="111"/>
      <c r="N5145" s="111"/>
      <c r="O5145" s="148"/>
      <c r="P5145" s="111" t="s">
        <v>201</v>
      </c>
      <c r="Q5145" s="148" t="e">
        <f>AVERAGE(P5137,Q5138,R5138,S5137,T5136,U5135)</f>
        <v>#DIV/0!</v>
      </c>
      <c r="R5145" s="148" t="e">
        <f>STDEV(P5137,Q5138,R5138,S5137,T5136,U5135)</f>
        <v>#DIV/0!</v>
      </c>
      <c r="S5145" s="148" t="e">
        <f t="shared" si="857"/>
        <v>#DIV/0!</v>
      </c>
      <c r="T5145" s="111"/>
      <c r="U5145" s="111"/>
    </row>
    <row r="5146" spans="2:21" x14ac:dyDescent="0.3">
      <c r="B5146" s="111" t="s">
        <v>202</v>
      </c>
      <c r="C5146" s="148" t="e">
        <f>AVERAGE(B5139,C5137,D5136,G5134,F5139,E5140)</f>
        <v>#DIV/0!</v>
      </c>
      <c r="D5146" s="148" t="e">
        <f>STDEV(B5139,C5137,D5136,G5134,F5139,E5140)</f>
        <v>#DIV/0!</v>
      </c>
      <c r="E5146" s="148" t="e">
        <f t="shared" si="855"/>
        <v>#DIV/0!</v>
      </c>
      <c r="F5146" s="111"/>
      <c r="G5146" s="111"/>
      <c r="H5146" s="148"/>
      <c r="I5146" s="111" t="s">
        <v>202</v>
      </c>
      <c r="J5146" s="148" t="e">
        <f>AVERAGE(I5139,J5137,K5136,N5134,M5139,L5140)</f>
        <v>#DIV/0!</v>
      </c>
      <c r="K5146" s="148" t="e">
        <f>STDEV(I5139,J5137,K5136,N5134,M5139,L5140)</f>
        <v>#DIV/0!</v>
      </c>
      <c r="L5146" s="148" t="e">
        <f t="shared" si="856"/>
        <v>#DIV/0!</v>
      </c>
      <c r="M5146" s="111"/>
      <c r="N5146" s="111"/>
      <c r="O5146" s="148"/>
      <c r="P5146" s="111" t="s">
        <v>202</v>
      </c>
      <c r="Q5146" s="148" t="e">
        <f>AVERAGE(P5139,Q5137,R5136,U5134,T5139,S5140)</f>
        <v>#DIV/0!</v>
      </c>
      <c r="R5146" s="148" t="e">
        <f>STDEV(P5139,Q5137,R5136,U5134,T5139,S5140)</f>
        <v>#DIV/0!</v>
      </c>
      <c r="S5146" s="148" t="e">
        <f t="shared" si="857"/>
        <v>#DIV/0!</v>
      </c>
      <c r="T5146" s="111"/>
      <c r="U5146" s="111"/>
    </row>
    <row r="5147" spans="2:21" x14ac:dyDescent="0.3">
      <c r="B5147" s="111" t="s">
        <v>204</v>
      </c>
      <c r="C5147" s="148" t="e">
        <f>AVERAGE(B5140,C5139,D5140,E5139,F5140,G5139)</f>
        <v>#DIV/0!</v>
      </c>
      <c r="D5147" s="148" t="e">
        <f>STDEV(B5140,C5139,D5140,E5139,F5140,G5139)</f>
        <v>#DIV/0!</v>
      </c>
      <c r="E5147" s="148" t="e">
        <f t="shared" si="855"/>
        <v>#DIV/0!</v>
      </c>
      <c r="F5147" s="111"/>
      <c r="G5147" s="111"/>
      <c r="H5147" s="148"/>
      <c r="I5147" s="111" t="s">
        <v>204</v>
      </c>
      <c r="J5147" s="148" t="e">
        <f>AVERAGE(I5140,J5139,K5140,L5139,M5140,N5139)</f>
        <v>#DIV/0!</v>
      </c>
      <c r="K5147" s="148" t="e">
        <f>STDEV(I5140,J5139,K5140,L5139,M5140,N5139)</f>
        <v>#DIV/0!</v>
      </c>
      <c r="L5147" s="148" t="e">
        <f t="shared" si="856"/>
        <v>#DIV/0!</v>
      </c>
      <c r="M5147" s="111"/>
      <c r="N5147" s="111"/>
      <c r="O5147" s="148"/>
      <c r="P5147" s="111" t="s">
        <v>204</v>
      </c>
      <c r="Q5147" s="148" t="e">
        <f>AVERAGE(P5140,Q5139,R5140,S5139,T5140,U5139)</f>
        <v>#DIV/0!</v>
      </c>
      <c r="R5147" s="148" t="e">
        <f>STDEV(P5140,Q5139,R5140,S5139,T5140,U5139)</f>
        <v>#DIV/0!</v>
      </c>
      <c r="S5147" s="148" t="e">
        <f t="shared" si="857"/>
        <v>#DIV/0!</v>
      </c>
      <c r="T5147" s="111"/>
      <c r="U5147" s="111"/>
    </row>
    <row r="5148" spans="2:21" x14ac:dyDescent="0.3">
      <c r="B5148" s="111"/>
      <c r="C5148" s="111"/>
      <c r="D5148" s="111"/>
      <c r="E5148" s="111"/>
      <c r="F5148" s="111"/>
      <c r="G5148" s="111"/>
      <c r="H5148" s="148"/>
      <c r="I5148" s="111"/>
      <c r="J5148" s="111"/>
      <c r="K5148" s="111"/>
      <c r="L5148" s="111"/>
      <c r="M5148" s="111"/>
      <c r="N5148" s="111"/>
      <c r="O5148" s="148"/>
      <c r="P5148" s="111"/>
      <c r="Q5148" s="111"/>
      <c r="R5148" s="111"/>
      <c r="S5148" s="111"/>
      <c r="T5148" s="111"/>
      <c r="U5148" s="111"/>
    </row>
    <row r="5149" spans="2:21" x14ac:dyDescent="0.3">
      <c r="B5149" s="52" t="s">
        <v>194</v>
      </c>
      <c r="C5149" s="106"/>
      <c r="D5149" s="106"/>
      <c r="E5149" s="106"/>
      <c r="F5149" s="106"/>
      <c r="G5149" s="106"/>
      <c r="H5149" s="106"/>
      <c r="I5149" s="52" t="s">
        <v>195</v>
      </c>
      <c r="J5149" s="106"/>
      <c r="K5149" s="106"/>
      <c r="L5149" s="106"/>
      <c r="M5149" s="106"/>
      <c r="N5149" s="106"/>
      <c r="O5149" s="106"/>
      <c r="P5149" s="52" t="s">
        <v>196</v>
      </c>
      <c r="Q5149" s="106"/>
      <c r="R5149" s="106"/>
      <c r="S5149" s="106"/>
      <c r="T5149" s="106"/>
      <c r="U5149" s="106"/>
    </row>
    <row r="5150" spans="2:21" x14ac:dyDescent="0.3">
      <c r="B5150" s="131"/>
      <c r="C5150" s="131"/>
      <c r="D5150" s="131"/>
      <c r="E5150" s="131"/>
      <c r="F5150" s="131"/>
      <c r="G5150" s="131"/>
      <c r="H5150" s="106"/>
      <c r="I5150" s="131"/>
      <c r="J5150" s="131"/>
      <c r="K5150" s="131"/>
      <c r="L5150" s="131"/>
      <c r="M5150" s="131"/>
      <c r="N5150" s="131"/>
      <c r="O5150" s="106"/>
      <c r="P5150" s="131"/>
      <c r="Q5150" s="131"/>
      <c r="R5150" s="131"/>
      <c r="S5150" s="131"/>
      <c r="T5150" s="131"/>
      <c r="U5150" s="131"/>
    </row>
    <row r="5151" spans="2:21" x14ac:dyDescent="0.3">
      <c r="B5151" s="132"/>
      <c r="C5151" s="133"/>
      <c r="D5151" s="133"/>
      <c r="E5151" s="134"/>
      <c r="F5151" s="133"/>
      <c r="G5151" s="133"/>
      <c r="H5151" s="106"/>
      <c r="I5151" s="132"/>
      <c r="J5151" s="133"/>
      <c r="K5151" s="133"/>
      <c r="L5151" s="134"/>
      <c r="M5151" s="133"/>
      <c r="N5151" s="133"/>
      <c r="O5151" s="106"/>
      <c r="P5151" s="132"/>
      <c r="Q5151" s="133"/>
      <c r="R5151" s="133"/>
      <c r="S5151" s="134"/>
      <c r="T5151" s="133"/>
      <c r="U5151" s="133"/>
    </row>
    <row r="5152" spans="2:21" x14ac:dyDescent="0.3">
      <c r="B5152" s="133"/>
      <c r="C5152" s="132"/>
      <c r="D5152" s="134"/>
      <c r="E5152" s="133"/>
      <c r="F5152" s="135"/>
      <c r="G5152" s="136"/>
      <c r="H5152" s="106"/>
      <c r="I5152" s="133"/>
      <c r="J5152" s="132"/>
      <c r="K5152" s="134"/>
      <c r="L5152" s="133"/>
      <c r="M5152" s="135"/>
      <c r="N5152" s="136"/>
      <c r="O5152" s="106"/>
      <c r="P5152" s="133"/>
      <c r="Q5152" s="132"/>
      <c r="R5152" s="134"/>
      <c r="S5152" s="133"/>
      <c r="T5152" s="135"/>
      <c r="U5152" s="136"/>
    </row>
    <row r="5153" spans="2:21" x14ac:dyDescent="0.3">
      <c r="B5153" s="135"/>
      <c r="C5153" s="134"/>
      <c r="D5153" s="132"/>
      <c r="E5153" s="135"/>
      <c r="F5153" s="135"/>
      <c r="G5153" s="137"/>
      <c r="H5153" s="106"/>
      <c r="I5153" s="135"/>
      <c r="J5153" s="134"/>
      <c r="K5153" s="132"/>
      <c r="L5153" s="135"/>
      <c r="M5153" s="135"/>
      <c r="N5153" s="137"/>
      <c r="O5153" s="106"/>
      <c r="P5153" s="135"/>
      <c r="Q5153" s="134"/>
      <c r="R5153" s="132"/>
      <c r="S5153" s="135"/>
      <c r="T5153" s="135"/>
      <c r="U5153" s="137"/>
    </row>
    <row r="5154" spans="2:21" x14ac:dyDescent="0.3">
      <c r="B5154" s="134"/>
      <c r="C5154" s="135"/>
      <c r="D5154" s="136"/>
      <c r="E5154" s="132"/>
      <c r="F5154" s="137"/>
      <c r="G5154" s="135"/>
      <c r="H5154" s="106"/>
      <c r="I5154" s="134"/>
      <c r="J5154" s="135"/>
      <c r="K5154" s="136"/>
      <c r="L5154" s="132"/>
      <c r="M5154" s="137"/>
      <c r="N5154" s="135"/>
      <c r="O5154" s="106"/>
      <c r="P5154" s="134"/>
      <c r="Q5154" s="135"/>
      <c r="R5154" s="136"/>
      <c r="S5154" s="132"/>
      <c r="T5154" s="137"/>
      <c r="U5154" s="135"/>
    </row>
    <row r="5155" spans="2:21" x14ac:dyDescent="0.3">
      <c r="B5155" s="137"/>
      <c r="C5155" s="136"/>
      <c r="D5155" s="135"/>
      <c r="E5155" s="137"/>
      <c r="F5155" s="132"/>
      <c r="G5155" s="134"/>
      <c r="H5155" s="106"/>
      <c r="I5155" s="137"/>
      <c r="J5155" s="136"/>
      <c r="K5155" s="135"/>
      <c r="L5155" s="137"/>
      <c r="M5155" s="132"/>
      <c r="N5155" s="134"/>
      <c r="O5155" s="106"/>
      <c r="P5155" s="137"/>
      <c r="Q5155" s="136"/>
      <c r="R5155" s="135"/>
      <c r="S5155" s="137"/>
      <c r="T5155" s="132"/>
      <c r="U5155" s="134"/>
    </row>
    <row r="5156" spans="2:21" x14ac:dyDescent="0.3">
      <c r="B5156" s="135"/>
      <c r="C5156" s="137"/>
      <c r="D5156" s="137"/>
      <c r="E5156" s="135"/>
      <c r="F5156" s="134"/>
      <c r="G5156" s="132"/>
      <c r="H5156" s="106"/>
      <c r="I5156" s="135"/>
      <c r="J5156" s="137"/>
      <c r="K5156" s="137"/>
      <c r="L5156" s="135"/>
      <c r="M5156" s="134"/>
      <c r="N5156" s="132"/>
      <c r="O5156" s="106"/>
      <c r="P5156" s="135"/>
      <c r="Q5156" s="137"/>
      <c r="R5156" s="137"/>
      <c r="S5156" s="135"/>
      <c r="T5156" s="134"/>
      <c r="U5156" s="132"/>
    </row>
    <row r="5157" spans="2:21" x14ac:dyDescent="0.3">
      <c r="B5157" s="136"/>
      <c r="C5157" s="138"/>
      <c r="D5157" s="135"/>
      <c r="E5157" s="138"/>
      <c r="F5157" s="136"/>
      <c r="G5157" s="138"/>
      <c r="H5157" s="106"/>
      <c r="I5157" s="136"/>
      <c r="J5157" s="138"/>
      <c r="K5157" s="135"/>
      <c r="L5157" s="138"/>
      <c r="M5157" s="136"/>
      <c r="N5157" s="138"/>
      <c r="O5157" s="106"/>
      <c r="P5157" s="136"/>
      <c r="Q5157" s="138"/>
      <c r="R5157" s="135"/>
      <c r="S5157" s="138"/>
      <c r="T5157" s="136"/>
      <c r="U5157" s="138"/>
    </row>
    <row r="5158" spans="2:21" x14ac:dyDescent="0.3">
      <c r="B5158" s="145"/>
      <c r="C5158" s="146"/>
      <c r="D5158" s="145"/>
      <c r="E5158" s="147"/>
      <c r="F5158" s="145"/>
      <c r="G5158" s="146"/>
      <c r="H5158" s="106"/>
      <c r="I5158" s="145"/>
      <c r="J5158" s="146"/>
      <c r="K5158" s="145"/>
      <c r="L5158" s="147"/>
      <c r="M5158" s="145"/>
      <c r="N5158" s="146"/>
      <c r="O5158" s="106"/>
      <c r="P5158" s="145"/>
      <c r="Q5158" s="146"/>
      <c r="R5158" s="145"/>
      <c r="S5158" s="147"/>
      <c r="T5158" s="145"/>
      <c r="U5158" s="146"/>
    </row>
    <row r="5159" spans="2:21" x14ac:dyDescent="0.3">
      <c r="B5159" s="148"/>
      <c r="C5159" s="111" t="s">
        <v>197</v>
      </c>
      <c r="D5159" s="111" t="s">
        <v>3</v>
      </c>
      <c r="E5159" s="111" t="s">
        <v>203</v>
      </c>
      <c r="F5159" s="148"/>
      <c r="G5159" s="148"/>
      <c r="H5159" s="148"/>
      <c r="I5159" s="148"/>
      <c r="J5159" s="111" t="s">
        <v>197</v>
      </c>
      <c r="K5159" s="111" t="s">
        <v>3</v>
      </c>
      <c r="L5159" s="111" t="s">
        <v>203</v>
      </c>
      <c r="M5159" s="148"/>
      <c r="N5159" s="148"/>
      <c r="O5159" s="148"/>
      <c r="P5159" s="148"/>
      <c r="Q5159" s="111" t="s">
        <v>197</v>
      </c>
      <c r="R5159" s="111" t="s">
        <v>3</v>
      </c>
      <c r="S5159" s="111" t="s">
        <v>203</v>
      </c>
      <c r="T5159" s="148"/>
      <c r="U5159" s="148"/>
    </row>
    <row r="5160" spans="2:21" x14ac:dyDescent="0.3">
      <c r="B5160" s="111" t="s">
        <v>199</v>
      </c>
      <c r="C5160" s="148" t="e">
        <f>AVERAGE(B5151,C5152,D5153,E5154,F5155,G5156)</f>
        <v>#DIV/0!</v>
      </c>
      <c r="D5160" s="148" t="e">
        <f>STDEV(B5151,C5152,D5153,E5154,F5155,G5156)</f>
        <v>#DIV/0!</v>
      </c>
      <c r="E5160" s="148" t="e">
        <f>ROUND((D5160/C5160)*100,2)&amp;"%"</f>
        <v>#DIV/0!</v>
      </c>
      <c r="F5160" s="148"/>
      <c r="G5160" s="148"/>
      <c r="H5160" s="148"/>
      <c r="I5160" s="111" t="s">
        <v>199</v>
      </c>
      <c r="J5160" s="148" t="e">
        <f>AVERAGE(I5151,J5152,K5153,L5154,M5155,N5156)</f>
        <v>#DIV/0!</v>
      </c>
      <c r="K5160" s="148" t="e">
        <f>STDEV(I5151,J5152,K5153,L5154,M5155,N5156)</f>
        <v>#DIV/0!</v>
      </c>
      <c r="L5160" s="148" t="e">
        <f>ROUND((K5160/J5160)*100,2)&amp;"%"</f>
        <v>#DIV/0!</v>
      </c>
      <c r="M5160" s="148"/>
      <c r="N5160" s="148"/>
      <c r="O5160" s="148"/>
      <c r="P5160" s="111" t="s">
        <v>199</v>
      </c>
      <c r="Q5160" s="148" t="e">
        <f>AVERAGE(P5151,Q5152,R5153,S5154,T5155,U5156)</f>
        <v>#DIV/0!</v>
      </c>
      <c r="R5160" s="148" t="e">
        <f>STDEV(P5151,Q5152,R5153,S5154,T5155,U5156)</f>
        <v>#DIV/0!</v>
      </c>
      <c r="S5160" s="148" t="e">
        <f>ROUND((R5160/Q5160)*100,2)&amp;"%"</f>
        <v>#DIV/0!</v>
      </c>
      <c r="T5160" s="148"/>
      <c r="U5160" s="148"/>
    </row>
    <row r="5161" spans="2:21" x14ac:dyDescent="0.3">
      <c r="B5161" s="111" t="s">
        <v>198</v>
      </c>
      <c r="C5161" s="148" t="e">
        <f>AVERAGE(B5152,C5151,D5151,F5151,G5151,E5152)</f>
        <v>#DIV/0!</v>
      </c>
      <c r="D5161" s="148" t="e">
        <f>STDEV(B5152,C5151,D5151,E5152,F5151,G5151)</f>
        <v>#DIV/0!</v>
      </c>
      <c r="E5161" s="148" t="e">
        <f t="shared" ref="E5161:E5165" si="858">ROUND((D5161/C5161)*100,2)&amp;"%"</f>
        <v>#DIV/0!</v>
      </c>
      <c r="F5161" s="111"/>
      <c r="G5161" s="111"/>
      <c r="H5161" s="148"/>
      <c r="I5161" s="111" t="s">
        <v>198</v>
      </c>
      <c r="J5161" s="148" t="e">
        <f>AVERAGE(I5152,J5151,K5151,M5151,N5151,L5152)</f>
        <v>#DIV/0!</v>
      </c>
      <c r="K5161" s="148" t="e">
        <f>STDEV(I5152,J5151,K5151,L5152,M5151,N5151)</f>
        <v>#DIV/0!</v>
      </c>
      <c r="L5161" s="148" t="e">
        <f t="shared" ref="L5161:L5165" si="859">ROUND((K5161/J5161)*100,2)&amp;"%"</f>
        <v>#DIV/0!</v>
      </c>
      <c r="M5161" s="111"/>
      <c r="N5161" s="111"/>
      <c r="O5161" s="148"/>
      <c r="P5161" s="111" t="s">
        <v>198</v>
      </c>
      <c r="Q5161" s="148" t="e">
        <f>AVERAGE(P5152,Q5151,R5151,T5151,U5151,S5152)</f>
        <v>#DIV/0!</v>
      </c>
      <c r="R5161" s="148" t="e">
        <f>STDEV(P5152,Q5151,R5151,S5152,T5151,U5151)</f>
        <v>#DIV/0!</v>
      </c>
      <c r="S5161" s="148" t="e">
        <f t="shared" ref="S5161:S5165" si="860">ROUND((R5161/Q5161)*100,2)&amp;"%"</f>
        <v>#DIV/0!</v>
      </c>
      <c r="T5161" s="111"/>
      <c r="U5161" s="111"/>
    </row>
    <row r="5162" spans="2:21" x14ac:dyDescent="0.3">
      <c r="B5162" s="111" t="s">
        <v>200</v>
      </c>
      <c r="C5162" s="148" t="e">
        <f>AVERAGE(B5154,C5153,D5152,E5151,F5156,G5155)</f>
        <v>#DIV/0!</v>
      </c>
      <c r="D5162" s="148" t="e">
        <f>STDEV(B5154,C5153,D5152,E5151,F5156,G5155)</f>
        <v>#DIV/0!</v>
      </c>
      <c r="E5162" s="148" t="e">
        <f t="shared" si="858"/>
        <v>#DIV/0!</v>
      </c>
      <c r="F5162" s="111"/>
      <c r="G5162" s="111"/>
      <c r="H5162" s="148"/>
      <c r="I5162" s="111" t="s">
        <v>200</v>
      </c>
      <c r="J5162" s="148" t="e">
        <f>AVERAGE(I5154,J5153,K5152,L5151,M5156,N5155)</f>
        <v>#DIV/0!</v>
      </c>
      <c r="K5162" s="148" t="e">
        <f>STDEV(I5154,J5153,K5152,L5151,M5156,N5155)</f>
        <v>#DIV/0!</v>
      </c>
      <c r="L5162" s="148" t="e">
        <f t="shared" si="859"/>
        <v>#DIV/0!</v>
      </c>
      <c r="M5162" s="111"/>
      <c r="N5162" s="111"/>
      <c r="O5162" s="148"/>
      <c r="P5162" s="111" t="s">
        <v>200</v>
      </c>
      <c r="Q5162" s="148" t="e">
        <f>AVERAGE(P5154,Q5153,R5152,S5151,T5156,U5155)</f>
        <v>#DIV/0!</v>
      </c>
      <c r="R5162" s="148" t="e">
        <f>STDEV(P5154,Q5153,R5152,S5151,T5156,U5155)</f>
        <v>#DIV/0!</v>
      </c>
      <c r="S5162" s="148" t="e">
        <f t="shared" si="860"/>
        <v>#DIV/0!</v>
      </c>
      <c r="T5162" s="111"/>
      <c r="U5162" s="111"/>
    </row>
    <row r="5163" spans="2:21" x14ac:dyDescent="0.3">
      <c r="B5163" s="111" t="s">
        <v>201</v>
      </c>
      <c r="C5163" s="148" t="e">
        <f>AVERAGE(B5155,C5156,D5156,E5155,F5154,G5153)</f>
        <v>#DIV/0!</v>
      </c>
      <c r="D5163" s="148" t="e">
        <f>STDEV(B5155,C5156,D5156,E5155,F5154,G5153)</f>
        <v>#DIV/0!</v>
      </c>
      <c r="E5163" s="148" t="e">
        <f t="shared" si="858"/>
        <v>#DIV/0!</v>
      </c>
      <c r="F5163" s="111"/>
      <c r="G5163" s="111"/>
      <c r="H5163" s="148"/>
      <c r="I5163" s="111" t="s">
        <v>201</v>
      </c>
      <c r="J5163" s="148" t="e">
        <f>AVERAGE(I5155,J5156,K5156,L5155,M5154,N5153)</f>
        <v>#DIV/0!</v>
      </c>
      <c r="K5163" s="148" t="e">
        <f>STDEV(I5155,J5156,K5156,L5155,M5154,N5153)</f>
        <v>#DIV/0!</v>
      </c>
      <c r="L5163" s="148" t="e">
        <f t="shared" si="859"/>
        <v>#DIV/0!</v>
      </c>
      <c r="M5163" s="111"/>
      <c r="N5163" s="111"/>
      <c r="O5163" s="148"/>
      <c r="P5163" s="111" t="s">
        <v>201</v>
      </c>
      <c r="Q5163" s="148" t="e">
        <f>AVERAGE(P5155,Q5156,R5156,S5155,T5154,U5153)</f>
        <v>#DIV/0!</v>
      </c>
      <c r="R5163" s="148" t="e">
        <f>STDEV(P5155,Q5156,R5156,S5155,T5154,U5153)</f>
        <v>#DIV/0!</v>
      </c>
      <c r="S5163" s="148" t="e">
        <f t="shared" si="860"/>
        <v>#DIV/0!</v>
      </c>
      <c r="T5163" s="111"/>
      <c r="U5163" s="111"/>
    </row>
    <row r="5164" spans="2:21" x14ac:dyDescent="0.3">
      <c r="B5164" s="111" t="s">
        <v>202</v>
      </c>
      <c r="C5164" s="148" t="e">
        <f>AVERAGE(B5157,C5155,D5154,G5152,F5157,E5158)</f>
        <v>#DIV/0!</v>
      </c>
      <c r="D5164" s="148" t="e">
        <f>STDEV(B5157,C5155,D5154,G5152,F5157,E5158)</f>
        <v>#DIV/0!</v>
      </c>
      <c r="E5164" s="148" t="e">
        <f t="shared" si="858"/>
        <v>#DIV/0!</v>
      </c>
      <c r="F5164" s="111"/>
      <c r="G5164" s="111"/>
      <c r="H5164" s="148"/>
      <c r="I5164" s="111" t="s">
        <v>202</v>
      </c>
      <c r="J5164" s="148" t="e">
        <f>AVERAGE(I5157,J5155,K5154,N5152,M5157,L5158)</f>
        <v>#DIV/0!</v>
      </c>
      <c r="K5164" s="148" t="e">
        <f>STDEV(I5157,J5155,K5154,N5152,M5157,L5158)</f>
        <v>#DIV/0!</v>
      </c>
      <c r="L5164" s="148" t="e">
        <f t="shared" si="859"/>
        <v>#DIV/0!</v>
      </c>
      <c r="M5164" s="111"/>
      <c r="N5164" s="111"/>
      <c r="O5164" s="148"/>
      <c r="P5164" s="111" t="s">
        <v>202</v>
      </c>
      <c r="Q5164" s="148" t="e">
        <f>AVERAGE(P5157,Q5155,R5154,U5152,T5157,S5158)</f>
        <v>#DIV/0!</v>
      </c>
      <c r="R5164" s="148" t="e">
        <f>STDEV(P5157,Q5155,R5154,U5152,T5157,S5158)</f>
        <v>#DIV/0!</v>
      </c>
      <c r="S5164" s="148" t="e">
        <f t="shared" si="860"/>
        <v>#DIV/0!</v>
      </c>
      <c r="T5164" s="111"/>
      <c r="U5164" s="111"/>
    </row>
    <row r="5165" spans="2:21" x14ac:dyDescent="0.3">
      <c r="B5165" s="111" t="s">
        <v>204</v>
      </c>
      <c r="C5165" s="148" t="e">
        <f>AVERAGE(B5158,C5157,D5158,E5157,F5158,G5157)</f>
        <v>#DIV/0!</v>
      </c>
      <c r="D5165" s="148" t="e">
        <f>STDEV(B5158,C5157,D5158,E5157,F5158,G5157)</f>
        <v>#DIV/0!</v>
      </c>
      <c r="E5165" s="148" t="e">
        <f t="shared" si="858"/>
        <v>#DIV/0!</v>
      </c>
      <c r="F5165" s="111"/>
      <c r="G5165" s="111"/>
      <c r="H5165" s="148"/>
      <c r="I5165" s="111" t="s">
        <v>204</v>
      </c>
      <c r="J5165" s="148" t="e">
        <f>AVERAGE(I5158,J5157,K5158,L5157,M5158,N5157)</f>
        <v>#DIV/0!</v>
      </c>
      <c r="K5165" s="148" t="e">
        <f>STDEV(I5158,J5157,K5158,L5157,M5158,N5157)</f>
        <v>#DIV/0!</v>
      </c>
      <c r="L5165" s="148" t="e">
        <f t="shared" si="859"/>
        <v>#DIV/0!</v>
      </c>
      <c r="M5165" s="111"/>
      <c r="N5165" s="111"/>
      <c r="O5165" s="148"/>
      <c r="P5165" s="111" t="s">
        <v>204</v>
      </c>
      <c r="Q5165" s="148" t="e">
        <f>AVERAGE(P5158,Q5157,R5158,S5157,T5158,U5157)</f>
        <v>#DIV/0!</v>
      </c>
      <c r="R5165" s="148" t="e">
        <f>STDEV(P5158,Q5157,R5158,S5157,T5158,U5157)</f>
        <v>#DIV/0!</v>
      </c>
      <c r="S5165" s="148" t="e">
        <f t="shared" si="860"/>
        <v>#DIV/0!</v>
      </c>
      <c r="T5165" s="111"/>
      <c r="U5165" s="111"/>
    </row>
    <row r="5166" spans="2:21" x14ac:dyDescent="0.3">
      <c r="B5166" s="111"/>
      <c r="C5166" s="111"/>
      <c r="D5166" s="111"/>
      <c r="E5166" s="111"/>
      <c r="F5166" s="111"/>
      <c r="G5166" s="111"/>
      <c r="H5166" s="148"/>
      <c r="I5166" s="111"/>
      <c r="J5166" s="111"/>
      <c r="K5166" s="111"/>
      <c r="L5166" s="111"/>
      <c r="M5166" s="111"/>
      <c r="N5166" s="111"/>
      <c r="O5166" s="148"/>
      <c r="P5166" s="111"/>
      <c r="Q5166" s="111"/>
      <c r="R5166" s="111"/>
      <c r="S5166" s="111"/>
      <c r="T5166" s="111"/>
      <c r="U5166" s="111"/>
    </row>
    <row r="5167" spans="2:21" x14ac:dyDescent="0.3">
      <c r="B5167" s="52" t="s">
        <v>194</v>
      </c>
      <c r="C5167" s="106"/>
      <c r="D5167" s="106"/>
      <c r="E5167" s="106"/>
      <c r="F5167" s="106"/>
      <c r="G5167" s="106"/>
      <c r="H5167" s="106"/>
      <c r="I5167" s="52" t="s">
        <v>195</v>
      </c>
      <c r="J5167" s="106"/>
      <c r="K5167" s="106"/>
      <c r="L5167" s="106"/>
      <c r="M5167" s="106"/>
      <c r="N5167" s="106"/>
      <c r="O5167" s="106"/>
      <c r="P5167" s="52" t="s">
        <v>196</v>
      </c>
      <c r="Q5167" s="106"/>
      <c r="R5167" s="106"/>
      <c r="S5167" s="106"/>
      <c r="T5167" s="106"/>
      <c r="U5167" s="106"/>
    </row>
    <row r="5168" spans="2:21" x14ac:dyDescent="0.3">
      <c r="B5168" s="131"/>
      <c r="C5168" s="131"/>
      <c r="D5168" s="131"/>
      <c r="E5168" s="131"/>
      <c r="F5168" s="131"/>
      <c r="G5168" s="131"/>
      <c r="H5168" s="106"/>
      <c r="I5168" s="131"/>
      <c r="J5168" s="131"/>
      <c r="K5168" s="131"/>
      <c r="L5168" s="131"/>
      <c r="M5168" s="131"/>
      <c r="N5168" s="131"/>
      <c r="O5168" s="106"/>
      <c r="P5168" s="131"/>
      <c r="Q5168" s="131"/>
      <c r="R5168" s="131"/>
      <c r="S5168" s="131"/>
      <c r="T5168" s="131"/>
      <c r="U5168" s="131"/>
    </row>
    <row r="5169" spans="2:21" x14ac:dyDescent="0.3">
      <c r="B5169" s="132"/>
      <c r="C5169" s="133"/>
      <c r="D5169" s="133"/>
      <c r="E5169" s="134"/>
      <c r="F5169" s="133"/>
      <c r="G5169" s="133"/>
      <c r="H5169" s="106"/>
      <c r="I5169" s="132"/>
      <c r="J5169" s="133"/>
      <c r="K5169" s="133"/>
      <c r="L5169" s="134"/>
      <c r="M5169" s="133"/>
      <c r="N5169" s="133"/>
      <c r="O5169" s="106"/>
      <c r="P5169" s="132"/>
      <c r="Q5169" s="133"/>
      <c r="R5169" s="133"/>
      <c r="S5169" s="134"/>
      <c r="T5169" s="133"/>
      <c r="U5169" s="133"/>
    </row>
    <row r="5170" spans="2:21" x14ac:dyDescent="0.3">
      <c r="B5170" s="133"/>
      <c r="C5170" s="132"/>
      <c r="D5170" s="134"/>
      <c r="E5170" s="133"/>
      <c r="F5170" s="135"/>
      <c r="G5170" s="136"/>
      <c r="H5170" s="106"/>
      <c r="I5170" s="133"/>
      <c r="J5170" s="132"/>
      <c r="K5170" s="134"/>
      <c r="L5170" s="133"/>
      <c r="M5170" s="135"/>
      <c r="N5170" s="136"/>
      <c r="O5170" s="106"/>
      <c r="P5170" s="133"/>
      <c r="Q5170" s="132"/>
      <c r="R5170" s="134"/>
      <c r="S5170" s="133"/>
      <c r="T5170" s="135"/>
      <c r="U5170" s="136"/>
    </row>
    <row r="5171" spans="2:21" x14ac:dyDescent="0.3">
      <c r="B5171" s="135"/>
      <c r="C5171" s="134"/>
      <c r="D5171" s="132"/>
      <c r="E5171" s="135"/>
      <c r="F5171" s="135"/>
      <c r="G5171" s="137"/>
      <c r="H5171" s="106"/>
      <c r="I5171" s="135"/>
      <c r="J5171" s="134"/>
      <c r="K5171" s="132"/>
      <c r="L5171" s="135"/>
      <c r="M5171" s="135"/>
      <c r="N5171" s="137"/>
      <c r="O5171" s="106"/>
      <c r="P5171" s="135"/>
      <c r="Q5171" s="134"/>
      <c r="R5171" s="132"/>
      <c r="S5171" s="135"/>
      <c r="T5171" s="135"/>
      <c r="U5171" s="137"/>
    </row>
    <row r="5172" spans="2:21" x14ac:dyDescent="0.3">
      <c r="B5172" s="134"/>
      <c r="C5172" s="135"/>
      <c r="D5172" s="136"/>
      <c r="E5172" s="132"/>
      <c r="F5172" s="137"/>
      <c r="G5172" s="135"/>
      <c r="H5172" s="106"/>
      <c r="I5172" s="134"/>
      <c r="J5172" s="135"/>
      <c r="K5172" s="136"/>
      <c r="L5172" s="132"/>
      <c r="M5172" s="137"/>
      <c r="N5172" s="135"/>
      <c r="O5172" s="106"/>
      <c r="P5172" s="134"/>
      <c r="Q5172" s="135"/>
      <c r="R5172" s="136"/>
      <c r="S5172" s="132"/>
      <c r="T5172" s="137"/>
      <c r="U5172" s="135"/>
    </row>
    <row r="5173" spans="2:21" x14ac:dyDescent="0.3">
      <c r="B5173" s="137"/>
      <c r="C5173" s="136"/>
      <c r="D5173" s="135"/>
      <c r="E5173" s="137"/>
      <c r="F5173" s="132"/>
      <c r="G5173" s="134"/>
      <c r="H5173" s="106"/>
      <c r="I5173" s="137"/>
      <c r="J5173" s="136"/>
      <c r="K5173" s="135"/>
      <c r="L5173" s="137"/>
      <c r="M5173" s="132"/>
      <c r="N5173" s="134"/>
      <c r="O5173" s="106"/>
      <c r="P5173" s="137"/>
      <c r="Q5173" s="136"/>
      <c r="R5173" s="135"/>
      <c r="S5173" s="137"/>
      <c r="T5173" s="132"/>
      <c r="U5173" s="134"/>
    </row>
    <row r="5174" spans="2:21" x14ac:dyDescent="0.3">
      <c r="B5174" s="135"/>
      <c r="C5174" s="137"/>
      <c r="D5174" s="137"/>
      <c r="E5174" s="135"/>
      <c r="F5174" s="134"/>
      <c r="G5174" s="132"/>
      <c r="H5174" s="106"/>
      <c r="I5174" s="135"/>
      <c r="J5174" s="137"/>
      <c r="K5174" s="137"/>
      <c r="L5174" s="135"/>
      <c r="M5174" s="134"/>
      <c r="N5174" s="132"/>
      <c r="O5174" s="106"/>
      <c r="P5174" s="135"/>
      <c r="Q5174" s="137"/>
      <c r="R5174" s="137"/>
      <c r="S5174" s="135"/>
      <c r="T5174" s="134"/>
      <c r="U5174" s="132"/>
    </row>
    <row r="5175" spans="2:21" x14ac:dyDescent="0.3">
      <c r="B5175" s="136"/>
      <c r="C5175" s="138"/>
      <c r="D5175" s="135"/>
      <c r="E5175" s="138"/>
      <c r="F5175" s="136"/>
      <c r="G5175" s="138"/>
      <c r="H5175" s="106"/>
      <c r="I5175" s="136"/>
      <c r="J5175" s="138"/>
      <c r="K5175" s="135"/>
      <c r="L5175" s="138"/>
      <c r="M5175" s="136"/>
      <c r="N5175" s="138"/>
      <c r="O5175" s="106"/>
      <c r="P5175" s="136"/>
      <c r="Q5175" s="138"/>
      <c r="R5175" s="135"/>
      <c r="S5175" s="138"/>
      <c r="T5175" s="136"/>
      <c r="U5175" s="138"/>
    </row>
    <row r="5176" spans="2:21" x14ac:dyDescent="0.3">
      <c r="B5176" s="145"/>
      <c r="C5176" s="146"/>
      <c r="D5176" s="145"/>
      <c r="E5176" s="147"/>
      <c r="F5176" s="145"/>
      <c r="G5176" s="146"/>
      <c r="H5176" s="106"/>
      <c r="I5176" s="145"/>
      <c r="J5176" s="146"/>
      <c r="K5176" s="145"/>
      <c r="L5176" s="147"/>
      <c r="M5176" s="145"/>
      <c r="N5176" s="146"/>
      <c r="O5176" s="106"/>
      <c r="P5176" s="145"/>
      <c r="Q5176" s="146"/>
      <c r="R5176" s="145"/>
      <c r="S5176" s="147"/>
      <c r="T5176" s="145"/>
      <c r="U5176" s="146"/>
    </row>
    <row r="5177" spans="2:21" x14ac:dyDescent="0.3">
      <c r="B5177" s="148"/>
      <c r="C5177" s="111" t="s">
        <v>197</v>
      </c>
      <c r="D5177" s="111" t="s">
        <v>3</v>
      </c>
      <c r="E5177" s="111" t="s">
        <v>203</v>
      </c>
      <c r="F5177" s="148"/>
      <c r="G5177" s="148"/>
      <c r="H5177" s="148"/>
      <c r="I5177" s="148"/>
      <c r="J5177" s="111" t="s">
        <v>197</v>
      </c>
      <c r="K5177" s="111" t="s">
        <v>3</v>
      </c>
      <c r="L5177" s="111" t="s">
        <v>203</v>
      </c>
      <c r="M5177" s="148"/>
      <c r="N5177" s="148"/>
      <c r="O5177" s="148"/>
      <c r="P5177" s="148"/>
      <c r="Q5177" s="111" t="s">
        <v>197</v>
      </c>
      <c r="R5177" s="111" t="s">
        <v>3</v>
      </c>
      <c r="S5177" s="111" t="s">
        <v>203</v>
      </c>
      <c r="T5177" s="148"/>
      <c r="U5177" s="148"/>
    </row>
    <row r="5178" spans="2:21" x14ac:dyDescent="0.3">
      <c r="B5178" s="111" t="s">
        <v>199</v>
      </c>
      <c r="C5178" s="148" t="e">
        <f>AVERAGE(B5169,C5170,D5171,E5172,F5173,G5174)</f>
        <v>#DIV/0!</v>
      </c>
      <c r="D5178" s="148" t="e">
        <f>STDEV(B5169,C5170,D5171,E5172,F5173,G5174)</f>
        <v>#DIV/0!</v>
      </c>
      <c r="E5178" s="148" t="e">
        <f>ROUND((D5178/C5178)*100,2)&amp;"%"</f>
        <v>#DIV/0!</v>
      </c>
      <c r="F5178" s="148"/>
      <c r="G5178" s="148"/>
      <c r="H5178" s="148"/>
      <c r="I5178" s="111" t="s">
        <v>199</v>
      </c>
      <c r="J5178" s="148" t="e">
        <f>AVERAGE(I5169,J5170,K5171,L5172,M5173,N5174)</f>
        <v>#DIV/0!</v>
      </c>
      <c r="K5178" s="148" t="e">
        <f>STDEV(I5169,J5170,K5171,L5172,M5173,N5174)</f>
        <v>#DIV/0!</v>
      </c>
      <c r="L5178" s="148" t="e">
        <f>ROUND((K5178/J5178)*100,2)&amp;"%"</f>
        <v>#DIV/0!</v>
      </c>
      <c r="M5178" s="148"/>
      <c r="N5178" s="148"/>
      <c r="O5178" s="148"/>
      <c r="P5178" s="111" t="s">
        <v>199</v>
      </c>
      <c r="Q5178" s="148" t="e">
        <f>AVERAGE(P5169,Q5170,R5171,S5172,T5173,U5174)</f>
        <v>#DIV/0!</v>
      </c>
      <c r="R5178" s="148" t="e">
        <f>STDEV(P5169,Q5170,R5171,S5172,T5173,U5174)</f>
        <v>#DIV/0!</v>
      </c>
      <c r="S5178" s="148" t="e">
        <f>ROUND((R5178/Q5178)*100,2)&amp;"%"</f>
        <v>#DIV/0!</v>
      </c>
      <c r="T5178" s="148"/>
      <c r="U5178" s="148"/>
    </row>
    <row r="5179" spans="2:21" x14ac:dyDescent="0.3">
      <c r="B5179" s="111" t="s">
        <v>198</v>
      </c>
      <c r="C5179" s="148" t="e">
        <f>AVERAGE(B5170,C5169,D5169,F5169,G5169,E5170)</f>
        <v>#DIV/0!</v>
      </c>
      <c r="D5179" s="148" t="e">
        <f>STDEV(B5170,C5169,D5169,E5170,F5169,G5169)</f>
        <v>#DIV/0!</v>
      </c>
      <c r="E5179" s="148" t="e">
        <f t="shared" ref="E5179:E5183" si="861">ROUND((D5179/C5179)*100,2)&amp;"%"</f>
        <v>#DIV/0!</v>
      </c>
      <c r="F5179" s="111"/>
      <c r="G5179" s="111"/>
      <c r="H5179" s="148"/>
      <c r="I5179" s="111" t="s">
        <v>198</v>
      </c>
      <c r="J5179" s="148" t="e">
        <f>AVERAGE(I5170,J5169,K5169,M5169,N5169,L5170)</f>
        <v>#DIV/0!</v>
      </c>
      <c r="K5179" s="148" t="e">
        <f>STDEV(I5170,J5169,K5169,L5170,M5169,N5169)</f>
        <v>#DIV/0!</v>
      </c>
      <c r="L5179" s="148" t="e">
        <f t="shared" ref="L5179:L5183" si="862">ROUND((K5179/J5179)*100,2)&amp;"%"</f>
        <v>#DIV/0!</v>
      </c>
      <c r="M5179" s="111"/>
      <c r="N5179" s="111"/>
      <c r="O5179" s="148"/>
      <c r="P5179" s="111" t="s">
        <v>198</v>
      </c>
      <c r="Q5179" s="148" t="e">
        <f>AVERAGE(P5170,Q5169,R5169,T5169,U5169,S5170)</f>
        <v>#DIV/0!</v>
      </c>
      <c r="R5179" s="148" t="e">
        <f>STDEV(P5170,Q5169,R5169,S5170,T5169,U5169)</f>
        <v>#DIV/0!</v>
      </c>
      <c r="S5179" s="148" t="e">
        <f t="shared" ref="S5179:S5183" si="863">ROUND((R5179/Q5179)*100,2)&amp;"%"</f>
        <v>#DIV/0!</v>
      </c>
      <c r="T5179" s="111"/>
      <c r="U5179" s="111"/>
    </row>
    <row r="5180" spans="2:21" x14ac:dyDescent="0.3">
      <c r="B5180" s="111" t="s">
        <v>200</v>
      </c>
      <c r="C5180" s="148" t="e">
        <f>AVERAGE(B5172,C5171,D5170,E5169,F5174,G5173)</f>
        <v>#DIV/0!</v>
      </c>
      <c r="D5180" s="148" t="e">
        <f>STDEV(B5172,C5171,D5170,E5169,F5174,G5173)</f>
        <v>#DIV/0!</v>
      </c>
      <c r="E5180" s="148" t="e">
        <f t="shared" si="861"/>
        <v>#DIV/0!</v>
      </c>
      <c r="F5180" s="111"/>
      <c r="G5180" s="111"/>
      <c r="H5180" s="148"/>
      <c r="I5180" s="111" t="s">
        <v>200</v>
      </c>
      <c r="J5180" s="148" t="e">
        <f>AVERAGE(I5172,J5171,K5170,L5169,M5174,N5173)</f>
        <v>#DIV/0!</v>
      </c>
      <c r="K5180" s="148" t="e">
        <f>STDEV(I5172,J5171,K5170,L5169,M5174,N5173)</f>
        <v>#DIV/0!</v>
      </c>
      <c r="L5180" s="148" t="e">
        <f t="shared" si="862"/>
        <v>#DIV/0!</v>
      </c>
      <c r="M5180" s="111"/>
      <c r="N5180" s="111"/>
      <c r="O5180" s="148"/>
      <c r="P5180" s="111" t="s">
        <v>200</v>
      </c>
      <c r="Q5180" s="148" t="e">
        <f>AVERAGE(P5172,Q5171,R5170,S5169,T5174,U5173)</f>
        <v>#DIV/0!</v>
      </c>
      <c r="R5180" s="148" t="e">
        <f>STDEV(P5172,Q5171,R5170,S5169,T5174,U5173)</f>
        <v>#DIV/0!</v>
      </c>
      <c r="S5180" s="148" t="e">
        <f t="shared" si="863"/>
        <v>#DIV/0!</v>
      </c>
      <c r="T5180" s="111"/>
      <c r="U5180" s="111"/>
    </row>
    <row r="5181" spans="2:21" x14ac:dyDescent="0.3">
      <c r="B5181" s="111" t="s">
        <v>201</v>
      </c>
      <c r="C5181" s="148" t="e">
        <f>AVERAGE(B5173,C5174,D5174,E5173,F5172,G5171)</f>
        <v>#DIV/0!</v>
      </c>
      <c r="D5181" s="148" t="e">
        <f>STDEV(B5173,C5174,D5174,E5173,F5172,G5171)</f>
        <v>#DIV/0!</v>
      </c>
      <c r="E5181" s="148" t="e">
        <f t="shared" si="861"/>
        <v>#DIV/0!</v>
      </c>
      <c r="F5181" s="111"/>
      <c r="G5181" s="111"/>
      <c r="H5181" s="148"/>
      <c r="I5181" s="111" t="s">
        <v>201</v>
      </c>
      <c r="J5181" s="148" t="e">
        <f>AVERAGE(I5173,J5174,K5174,L5173,M5172,N5171)</f>
        <v>#DIV/0!</v>
      </c>
      <c r="K5181" s="148" t="e">
        <f>STDEV(I5173,J5174,K5174,L5173,M5172,N5171)</f>
        <v>#DIV/0!</v>
      </c>
      <c r="L5181" s="148" t="e">
        <f t="shared" si="862"/>
        <v>#DIV/0!</v>
      </c>
      <c r="M5181" s="111"/>
      <c r="N5181" s="111"/>
      <c r="O5181" s="148"/>
      <c r="P5181" s="111" t="s">
        <v>201</v>
      </c>
      <c r="Q5181" s="148" t="e">
        <f>AVERAGE(P5173,Q5174,R5174,S5173,T5172,U5171)</f>
        <v>#DIV/0!</v>
      </c>
      <c r="R5181" s="148" t="e">
        <f>STDEV(P5173,Q5174,R5174,S5173,T5172,U5171)</f>
        <v>#DIV/0!</v>
      </c>
      <c r="S5181" s="148" t="e">
        <f t="shared" si="863"/>
        <v>#DIV/0!</v>
      </c>
      <c r="T5181" s="111"/>
      <c r="U5181" s="111"/>
    </row>
    <row r="5182" spans="2:21" x14ac:dyDescent="0.3">
      <c r="B5182" s="111" t="s">
        <v>202</v>
      </c>
      <c r="C5182" s="148" t="e">
        <f>AVERAGE(B5175,C5173,D5172,G5170,F5175,E5176)</f>
        <v>#DIV/0!</v>
      </c>
      <c r="D5182" s="148" t="e">
        <f>STDEV(B5175,C5173,D5172,G5170,F5175,E5176)</f>
        <v>#DIV/0!</v>
      </c>
      <c r="E5182" s="148" t="e">
        <f t="shared" si="861"/>
        <v>#DIV/0!</v>
      </c>
      <c r="F5182" s="111"/>
      <c r="G5182" s="111"/>
      <c r="H5182" s="148"/>
      <c r="I5182" s="111" t="s">
        <v>202</v>
      </c>
      <c r="J5182" s="148" t="e">
        <f>AVERAGE(I5175,J5173,K5172,N5170,M5175,L5176)</f>
        <v>#DIV/0!</v>
      </c>
      <c r="K5182" s="148" t="e">
        <f>STDEV(I5175,J5173,K5172,N5170,M5175,L5176)</f>
        <v>#DIV/0!</v>
      </c>
      <c r="L5182" s="148" t="e">
        <f t="shared" si="862"/>
        <v>#DIV/0!</v>
      </c>
      <c r="M5182" s="111"/>
      <c r="N5182" s="111"/>
      <c r="O5182" s="148"/>
      <c r="P5182" s="111" t="s">
        <v>202</v>
      </c>
      <c r="Q5182" s="148" t="e">
        <f>AVERAGE(P5175,Q5173,R5172,U5170,T5175,S5176)</f>
        <v>#DIV/0!</v>
      </c>
      <c r="R5182" s="148" t="e">
        <f>STDEV(P5175,Q5173,R5172,U5170,T5175,S5176)</f>
        <v>#DIV/0!</v>
      </c>
      <c r="S5182" s="148" t="e">
        <f t="shared" si="863"/>
        <v>#DIV/0!</v>
      </c>
      <c r="T5182" s="111"/>
      <c r="U5182" s="111"/>
    </row>
    <row r="5183" spans="2:21" x14ac:dyDescent="0.3">
      <c r="B5183" s="111" t="s">
        <v>204</v>
      </c>
      <c r="C5183" s="148" t="e">
        <f>AVERAGE(B5176,C5175,D5176,E5175,F5176,G5175)</f>
        <v>#DIV/0!</v>
      </c>
      <c r="D5183" s="148" t="e">
        <f>STDEV(B5176,C5175,D5176,E5175,F5176,G5175)</f>
        <v>#DIV/0!</v>
      </c>
      <c r="E5183" s="148" t="e">
        <f t="shared" si="861"/>
        <v>#DIV/0!</v>
      </c>
      <c r="F5183" s="111"/>
      <c r="G5183" s="111"/>
      <c r="H5183" s="148"/>
      <c r="I5183" s="111" t="s">
        <v>204</v>
      </c>
      <c r="J5183" s="148" t="e">
        <f>AVERAGE(I5176,J5175,K5176,L5175,M5176,N5175)</f>
        <v>#DIV/0!</v>
      </c>
      <c r="K5183" s="148" t="e">
        <f>STDEV(I5176,J5175,K5176,L5175,M5176,N5175)</f>
        <v>#DIV/0!</v>
      </c>
      <c r="L5183" s="148" t="e">
        <f t="shared" si="862"/>
        <v>#DIV/0!</v>
      </c>
      <c r="M5183" s="111"/>
      <c r="N5183" s="111"/>
      <c r="O5183" s="148"/>
      <c r="P5183" s="111" t="s">
        <v>204</v>
      </c>
      <c r="Q5183" s="148" t="e">
        <f>AVERAGE(P5176,Q5175,R5176,S5175,T5176,U5175)</f>
        <v>#DIV/0!</v>
      </c>
      <c r="R5183" s="148" t="e">
        <f>STDEV(P5176,Q5175,R5176,S5175,T5176,U5175)</f>
        <v>#DIV/0!</v>
      </c>
      <c r="S5183" s="148" t="e">
        <f t="shared" si="863"/>
        <v>#DIV/0!</v>
      </c>
      <c r="T5183" s="111"/>
      <c r="U5183" s="11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Summary</vt:lpstr>
      <vt:lpstr>Spot Type 1</vt:lpstr>
      <vt:lpstr>Spot Type 2</vt:lpstr>
      <vt:lpstr>Spot Type 3</vt:lpstr>
      <vt:lpstr>Spot Type 4</vt:lpstr>
      <vt:lpstr>Spot Type 5</vt:lpstr>
      <vt:lpstr>Spot Type 6</vt:lpstr>
      <vt:lpstr>Params</vt:lpstr>
      <vt:lpstr>Brut images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Karim Sadki</cp:lastModifiedBy>
  <dcterms:created xsi:type="dcterms:W3CDTF">2020-05-19T09:27:51Z</dcterms:created>
  <dcterms:modified xsi:type="dcterms:W3CDTF">2021-08-27T07:10:38Z</dcterms:modified>
</cp:coreProperties>
</file>